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66" firstSheet="0" activeTab="9"/>
  </bookViews>
  <sheets>
    <sheet name="Repart_gain" sheetId="1" state="visible" r:id="rId2"/>
    <sheet name="Taux_vitrage" sheetId="2" state="visible" r:id="rId3"/>
    <sheet name="Nb_etages_moy" sheetId="3" state="visible" r:id="rId4"/>
    <sheet name="Result_romulus" sheetId="4" state="visible" r:id="rId5"/>
    <sheet name="Bibli_Brute" sheetId="5" state="visible" r:id="rId6"/>
    <sheet name="bibli_brute_modif" sheetId="6" state="visible" r:id="rId7"/>
    <sheet name="Bibli_finale" sheetId="7" state="visible" r:id="rId8"/>
    <sheet name="bibli_modele_init" sheetId="8" state="visible" r:id="rId9"/>
    <sheet name="Nomenclature" sheetId="9" state="visible" r:id="rId10"/>
    <sheet name="Coutintangible_init" sheetId="10" state="visible" r:id="rId11"/>
  </sheets>
  <definedNames>
    <definedName function="false" hidden="true" localSheetId="5" name="_xlnm._FilterDatabase" vbProcedure="false">bibli_brute_modif!$A$1:$AQ$1381</definedName>
    <definedName function="false" hidden="true" localSheetId="6" name="_xlnm._FilterDatabase" vbProcedure="false">Bibli_finale!$C$1:$L$7071</definedName>
    <definedName function="false" hidden="true" localSheetId="7" name="_xlnm._FilterDatabase" vbProcedure="false">bibli_modele_init!$A$1:$F$4467</definedName>
    <definedName function="false" hidden="false" localSheetId="0" name="_xlnm._FilterDatabase" vbProcedure="false">Repart_gain!$A$1:$H$281</definedName>
    <definedName function="false" hidden="false" localSheetId="4" name="_xlnm._FilterDatabase" vbProcedure="false">Bibli_Brute!$A$1:$R$6817</definedName>
    <definedName function="false" hidden="false" localSheetId="4" name="_xlnm._FilterDatabase_0" vbProcedure="false">bibli_brute_modif!$A$1:$Q$4413</definedName>
    <definedName function="false" hidden="false" localSheetId="5" name="_xlnm._FilterDatabase" vbProcedure="false">bibli_brute_modif!$A$1:$AQ$1381</definedName>
    <definedName function="false" hidden="false" localSheetId="5" name="_xlnm._FilterDatabase_0" vbProcedure="false">bibli_brute_modif!$A$1:$AQ$1381</definedName>
    <definedName function="false" hidden="false" localSheetId="5" name="_xlnm._FilterDatabase_0_0" vbProcedure="false">bibli_brute_modif!$A$1:$AQ$1381</definedName>
    <definedName function="false" hidden="false" localSheetId="5" name="_xlnm._FilterDatabase_0_0_0" vbProcedure="false">bibli_brute_modif!$A$1:$AQ$1381</definedName>
    <definedName function="false" hidden="false" localSheetId="5" name="_xlnm._FilterDatabase_0_0_0_0" vbProcedure="false">bibli_brute_modif!$A$1:$AQ$1381</definedName>
    <definedName function="false" hidden="false" localSheetId="5" name="_xlnm._FilterDatabase_0_0_0_0_0" vbProcedure="false">bibli_brute_modif!$A$1:$AQ$1381</definedName>
    <definedName function="false" hidden="false" localSheetId="6" name="_xlnm._FilterDatabase" vbProcedure="false">Bibli_finale!$C$1:$L$2416</definedName>
    <definedName function="false" hidden="false" localSheetId="6" name="_xlnm._FilterDatabase_0" vbProcedure="false">Bibli_finale!$C$1:$L$7071</definedName>
    <definedName function="false" hidden="false" localSheetId="6" name="_xlnm._FilterDatabase_0_0" vbProcedure="false">Bibli_finale!$C$1:$L$2416</definedName>
    <definedName function="false" hidden="false" localSheetId="6" name="_xlnm._FilterDatabase_0_0_0" vbProcedure="false">Bibli_finale!$C$1:$L$7071</definedName>
    <definedName function="false" hidden="false" localSheetId="6" name="_xlnm._FilterDatabase_0_0_0_0" vbProcedure="false">Bibli_finale!$C$1:$L$7071</definedName>
    <definedName function="false" hidden="false" localSheetId="6" name="_xlnm._FilterDatabase_0_0_0_0_0" vbProcedure="false">Bibli_finale!$C$1:$L$7071</definedName>
    <definedName function="false" hidden="false" localSheetId="6" name="_xlnm._FilterDatabase_0_0_0_0_0_0" vbProcedure="false">$#REF !.$A$1:$P$25837</definedName>
    <definedName function="false" hidden="false" localSheetId="7" name="_xlnm._FilterDatabase" vbProcedure="false">bibli_modele_init!$A$1:$F$4467</definedName>
    <definedName function="false" hidden="false" localSheetId="7" name="_xlnm._FilterDatabase_0" vbProcedure="false">bibli_modele_init!$A$1:$F$4467</definedName>
    <definedName function="false" hidden="false" localSheetId="7" name="_xlnm._FilterDatabase_0_0" vbProcedure="false">bibli_modele_init!$A$1:$F$4467</definedName>
    <definedName function="false" hidden="false" localSheetId="7" name="_xlnm._FilterDatabase_0_0_0" vbProcedure="false">bibli_modele_init!$A$1:$F$4467</definedName>
    <definedName function="false" hidden="false" localSheetId="7" name="_xlnm._FilterDatabase_0_0_0_0" vbProcedure="false">bibli_modele_init!$A$1:$F$4467</definedName>
    <definedName function="false" hidden="false" localSheetId="7" name="_xlnm._FilterDatabase_0_0_0_0_0" vbProcedure="false">bibli_modele_init!$A$1:$F$4467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<sst xmlns="http://schemas.openxmlformats.org/spreadsheetml/2006/main" count="89551" uniqueCount="1346">
  <si>
    <t>Branche</t>
  </si>
  <si>
    <t>Bat_type</t>
  </si>
  <si>
    <t>Periode_simple</t>
  </si>
  <si>
    <t>FEN</t>
  </si>
  <si>
    <t>FEN_MUR</t>
  </si>
  <si>
    <t>ENS</t>
  </si>
  <si>
    <t>Bureaux Administration</t>
  </si>
  <si>
    <t>immeuble peri urbain</t>
  </si>
  <si>
    <t>Av 1980</t>
  </si>
  <si>
    <t>1981-1998</t>
  </si>
  <si>
    <t>Bureau</t>
  </si>
  <si>
    <t>0402195605</t>
  </si>
  <si>
    <t>0402195605110202</t>
  </si>
  <si>
    <t>1999-2008</t>
  </si>
  <si>
    <t>0402195605170302</t>
  </si>
  <si>
    <t>immeuble rénové</t>
  </si>
  <si>
    <t>0402195605070102</t>
  </si>
  <si>
    <t>immeuble résidentiel</t>
  </si>
  <si>
    <t>plateau large bureau paysagés</t>
  </si>
  <si>
    <t>plateau large bureaux cloisonnés</t>
  </si>
  <si>
    <t>plateau mince</t>
  </si>
  <si>
    <t>Café Hôtel Restaurant</t>
  </si>
  <si>
    <t>Grand bar café tabac</t>
  </si>
  <si>
    <t>Grand Hotel avec restaurant Bas de gamme</t>
  </si>
  <si>
    <t>Grand Hotel avec restaurant Haut de gamme</t>
  </si>
  <si>
    <t>Grand Hotel avec restaurant Luxe</t>
  </si>
  <si>
    <t>Grand Hotel sans restaurant Bas de gamme</t>
  </si>
  <si>
    <t>Grand Hotel sans restaurant Haut de gamme</t>
  </si>
  <si>
    <t>Grand Hotel sans restaurant Luxe</t>
  </si>
  <si>
    <t>Grand restaurant rapide</t>
  </si>
  <si>
    <t>Grand restaurant traditionnel</t>
  </si>
  <si>
    <t>Grande cantine</t>
  </si>
  <si>
    <t>Hotel d'affaire avec restaurant Haut de gamme</t>
  </si>
  <si>
    <t>Hotel d'affaire avec restaurant Luxe</t>
  </si>
  <si>
    <t>Hotel d'affaire sans restaurant Haut de Gamme</t>
  </si>
  <si>
    <t>Hotel d'affaire sans restaurant Luxe</t>
  </si>
  <si>
    <t>Moyen Hotel avec restaurant Bas de gamme</t>
  </si>
  <si>
    <t>Moyen Hotel avec restaurant Haut de gamme</t>
  </si>
  <si>
    <t>Moyen Hotel avec restaurant Luxe</t>
  </si>
  <si>
    <t>Moyen Hotel sans restaurant Bas de gamme</t>
  </si>
  <si>
    <t>Moyen Hotel sans restaurant Haut de gamme</t>
  </si>
  <si>
    <t>Moyen Hotel sans restaurant Luxe</t>
  </si>
  <si>
    <t>Petit bar café tabac</t>
  </si>
  <si>
    <t>Petit Hotel avec restaurant Bas de gamme</t>
  </si>
  <si>
    <t>Petit Hotel avec restaurant Haut de gamme</t>
  </si>
  <si>
    <t>Petit Hotel avec restaurant Luxe</t>
  </si>
  <si>
    <t>Petit Hotel sans restaurant Bas de gamme</t>
  </si>
  <si>
    <t>Petit Hotel sans restaurant Haut de gamme</t>
  </si>
  <si>
    <t>Petit Hotel sans restaurant Luxe</t>
  </si>
  <si>
    <t>Petit restaurant rapide</t>
  </si>
  <si>
    <t>Petit restaurant traditionnel</t>
  </si>
  <si>
    <t>Petite cantine</t>
  </si>
  <si>
    <t>Commerce</t>
  </si>
  <si>
    <t>Complexe brico</t>
  </si>
  <si>
    <t>Entrepôt</t>
  </si>
  <si>
    <t>Grand alimentaire</t>
  </si>
  <si>
    <t>Grand brico</t>
  </si>
  <si>
    <t>Grand commerce de gros</t>
  </si>
  <si>
    <t>Grand librairie</t>
  </si>
  <si>
    <t>Grand Mode</t>
  </si>
  <si>
    <t>Grand process</t>
  </si>
  <si>
    <t>Hypermarché</t>
  </si>
  <si>
    <t>Petit boulangerie</t>
  </si>
  <si>
    <t>Petit brico</t>
  </si>
  <si>
    <t>Petit commerce de gros</t>
  </si>
  <si>
    <t>Petit librairie</t>
  </si>
  <si>
    <t>Petit mode</t>
  </si>
  <si>
    <t>Petit poissonnerie</t>
  </si>
  <si>
    <t>Petit process</t>
  </si>
  <si>
    <t>Superette</t>
  </si>
  <si>
    <t>Supermarché</t>
  </si>
  <si>
    <t>ZAC Mode</t>
  </si>
  <si>
    <t>Enseignement Recherche</t>
  </si>
  <si>
    <t>Cantine collége</t>
  </si>
  <si>
    <t>Cantine élémentaire</t>
  </si>
  <si>
    <t>Cantine LEGT</t>
  </si>
  <si>
    <t>Cantine LP</t>
  </si>
  <si>
    <t>Cantine préélémentaire</t>
  </si>
  <si>
    <t>Collège</t>
  </si>
  <si>
    <t>école</t>
  </si>
  <si>
    <t>Elémentaire</t>
  </si>
  <si>
    <t>Internat college</t>
  </si>
  <si>
    <t>Internat LEGT</t>
  </si>
  <si>
    <t>Internat LP</t>
  </si>
  <si>
    <t>Lycée d’enseignement général et technologique (LEGT)</t>
  </si>
  <si>
    <t>Lycée professionnel (LP)</t>
  </si>
  <si>
    <t>Préélémentaire</t>
  </si>
  <si>
    <t>R&amp;D en sciences humaines et sociales</t>
  </si>
  <si>
    <t>R&amp;D sciences physiques et naturelles</t>
  </si>
  <si>
    <t>université</t>
  </si>
  <si>
    <t>Habitat Communautaire</t>
  </si>
  <si>
    <t>Foyers</t>
  </si>
  <si>
    <t>Maison de pré-retraite</t>
  </si>
  <si>
    <t>Maison retraite médicalisée</t>
  </si>
  <si>
    <t>Résidence universitaire</t>
  </si>
  <si>
    <t>Résidentiel</t>
  </si>
  <si>
    <t>Santé Action Sociale</t>
  </si>
  <si>
    <t>Cabinet médical</t>
  </si>
  <si>
    <t>Centre accueil</t>
  </si>
  <si>
    <t>Garderie</t>
  </si>
  <si>
    <t>Hopital bloc</t>
  </si>
  <si>
    <t>Hopital maison</t>
  </si>
  <si>
    <t>Hopital pavillonnaire</t>
  </si>
  <si>
    <t>Sport Loisir Culture</t>
  </si>
  <si>
    <t>Grand cinéma</t>
  </si>
  <si>
    <t>Grande salle de spectacle</t>
  </si>
  <si>
    <t>Grande salle multisport</t>
  </si>
  <si>
    <t>Immeuble péri urbain</t>
  </si>
  <si>
    <t>Musée</t>
  </si>
  <si>
    <t>nr</t>
  </si>
  <si>
    <t>Patinoire</t>
  </si>
  <si>
    <t>Petit cinéma</t>
  </si>
  <si>
    <t>Petite salle de spectacle</t>
  </si>
  <si>
    <t>Petite salle multisport</t>
  </si>
  <si>
    <t>Piscine</t>
  </si>
  <si>
    <t>Salle non spécialisée</t>
  </si>
  <si>
    <t>Vestiaire et rangement</t>
  </si>
  <si>
    <t>Transport</t>
  </si>
  <si>
    <t>Taux Vitrage</t>
  </si>
  <si>
    <t>Nb_etages_moy</t>
  </si>
  <si>
    <t>Vitrage</t>
  </si>
  <si>
    <t>nb_etages_corresp</t>
  </si>
  <si>
    <t>nb_etages</t>
  </si>
  <si>
    <t>Fen</t>
  </si>
  <si>
    <t>Fen_murs</t>
  </si>
  <si>
    <t>Immeuble vitré</t>
  </si>
  <si>
    <t>vitré</t>
  </si>
  <si>
    <t>Ancien</t>
  </si>
  <si>
    <t>Récent</t>
  </si>
  <si>
    <t>Issue de la régression linéaire par rapport au nombre d'étages</t>
  </si>
  <si>
    <t>Bâtiment peu vitré</t>
  </si>
  <si>
    <t>peu vitré</t>
  </si>
  <si>
    <t>SCENARIO</t>
  </si>
  <si>
    <t>BRANCHE</t>
  </si>
  <si>
    <t>SS_BRANCHE</t>
  </si>
  <si>
    <t>BAT_TYPE</t>
  </si>
  <si>
    <t>PERIODE_DETAIL</t>
  </si>
  <si>
    <t>PERIODE_SIMPLE</t>
  </si>
  <si>
    <t>ENERGIE</t>
  </si>
  <si>
    <t>BESOIN</t>
  </si>
  <si>
    <t>SURFACE_CHAUFFEE</t>
  </si>
  <si>
    <t>ETABLISSEMENTS</t>
  </si>
  <si>
    <t>COUT_PLAN_MIN</t>
  </si>
  <si>
    <t>COUT_PLAN_MAX</t>
  </si>
  <si>
    <t>COUT_FEN_MIN</t>
  </si>
  <si>
    <t>COUT_FEN_MAX</t>
  </si>
  <si>
    <t>COUT_MUR_MIN</t>
  </si>
  <si>
    <t>COUT_MUR_MAX</t>
  </si>
  <si>
    <t>COUT_TOIT_MIN</t>
  </si>
  <si>
    <t>COUT_TOIT_MAX</t>
  </si>
  <si>
    <t>Maximal</t>
  </si>
  <si>
    <t>Enseignement secondaire</t>
  </si>
  <si>
    <t>1961-1980</t>
  </si>
  <si>
    <t>Autres</t>
  </si>
  <si>
    <t>Fioul</t>
  </si>
  <si>
    <t>BBC renovation</t>
  </si>
  <si>
    <t>1981-1999</t>
  </si>
  <si>
    <t>Electricité</t>
  </si>
  <si>
    <t>Commerce de détail non alimentaire</t>
  </si>
  <si>
    <t>Modeste bati</t>
  </si>
  <si>
    <t>Foyer</t>
  </si>
  <si>
    <t>Process</t>
  </si>
  <si>
    <t>Bureaux</t>
  </si>
  <si>
    <t>Administration</t>
  </si>
  <si>
    <t>Gaz</t>
  </si>
  <si>
    <t>Petit commerce alimentaire</t>
  </si>
  <si>
    <t>Hôtel avec restaurant</t>
  </si>
  <si>
    <t>1989-1999</t>
  </si>
  <si>
    <t>Restaurant</t>
  </si>
  <si>
    <t>Grand commerce alimentaire</t>
  </si>
  <si>
    <t>2000-2007</t>
  </si>
  <si>
    <t>Enseignement primaire</t>
  </si>
  <si>
    <t>Urbain</t>
  </si>
  <si>
    <t>Hôtel sans restaurant</t>
  </si>
  <si>
    <t>avant 1960</t>
  </si>
  <si>
    <t>Enseignement supérieur et recherche</t>
  </si>
  <si>
    <t>Transport aérien</t>
  </si>
  <si>
    <t>Sport</t>
  </si>
  <si>
    <t>Culture</t>
  </si>
  <si>
    <t>Loisir</t>
  </si>
  <si>
    <t>Non chauffé</t>
  </si>
  <si>
    <t>Café, cantine, traiteur</t>
  </si>
  <si>
    <t>Transport ferroviaire</t>
  </si>
  <si>
    <t>Commerce de gros</t>
  </si>
  <si>
    <t>Hôpital</t>
  </si>
  <si>
    <t>1983-1988</t>
  </si>
  <si>
    <t>Service à la personne</t>
  </si>
  <si>
    <t>Transport routier</t>
  </si>
  <si>
    <t>Transport autre</t>
  </si>
  <si>
    <t>Transport urbain</t>
  </si>
  <si>
    <t>Service</t>
  </si>
  <si>
    <t>1979-1999</t>
  </si>
  <si>
    <t>Av 1948</t>
  </si>
  <si>
    <t>Equipement collectif</t>
  </si>
  <si>
    <t>1975-1982</t>
  </si>
  <si>
    <t>Av 1960</t>
  </si>
  <si>
    <t>Transport maritime et fluvial</t>
  </si>
  <si>
    <t>1949-1978</t>
  </si>
  <si>
    <t>Av 1915</t>
  </si>
  <si>
    <t>1916-1948</t>
  </si>
  <si>
    <t>Av 1974</t>
  </si>
  <si>
    <t>1980-1999</t>
  </si>
  <si>
    <t>Etat initial</t>
  </si>
  <si>
    <t>GESTE</t>
  </si>
  <si>
    <t>BESOIN_INIT</t>
  </si>
  <si>
    <t>GAIN_TOT</t>
  </si>
  <si>
    <t>COUT_PLAN_MOY_M2</t>
  </si>
  <si>
    <t>COUT_FEN_MOY_M2</t>
  </si>
  <si>
    <t>COUT_MUR_MOY_M2</t>
  </si>
  <si>
    <t>COUT_TOIT_MOY_M2</t>
  </si>
  <si>
    <t>COUT_ENS_MOY_M2</t>
  </si>
  <si>
    <t>COUT_FENMUR_MOY_M2</t>
  </si>
  <si>
    <t>REPART_FEN</t>
  </si>
  <si>
    <t>REPART_FENMUR</t>
  </si>
  <si>
    <t>REPART_ENS</t>
  </si>
  <si>
    <t>REPART_MUR</t>
  </si>
  <si>
    <t>REPART_PLANTOIT</t>
  </si>
  <si>
    <t>REPART_PLAN</t>
  </si>
  <si>
    <t>REPART_TOIT</t>
  </si>
  <si>
    <t>GAIN_FEN</t>
  </si>
  <si>
    <t>GAIN_FENMUR</t>
  </si>
  <si>
    <t>GAIN_ENS</t>
  </si>
  <si>
    <t>COD_BRANCHE</t>
  </si>
  <si>
    <t>COD_SS_BRANCHE</t>
  </si>
  <si>
    <t>COD_BAT_TYPE</t>
  </si>
  <si>
    <t>COD_PERIODE_DETAIL</t>
  </si>
  <si>
    <t>COD_PERIODE_SIMPLE</t>
  </si>
  <si>
    <t>ID_AGREG</t>
  </si>
  <si>
    <t>EXIGENCE</t>
  </si>
  <si>
    <t>Sant� Action Sociale</t>
  </si>
  <si>
    <t>Vitr�3Ancien</t>
  </si>
  <si>
    <t>06</t>
  </si>
  <si>
    <t>15</t>
  </si>
  <si>
    <t>14</t>
  </si>
  <si>
    <t>05</t>
  </si>
  <si>
    <t>01</t>
  </si>
  <si>
    <t>0615140501</t>
  </si>
  <si>
    <t>NA</t>
  </si>
  <si>
    <t>ENS_MOD</t>
  </si>
  <si>
    <t>RT par element</t>
  </si>
  <si>
    <t>ENS_BBC</t>
  </si>
  <si>
    <t>ENS_MAX</t>
  </si>
  <si>
    <t>Maximale</t>
  </si>
  <si>
    <t>H�pital</t>
  </si>
  <si>
    <t>Vitr�6Ancien</t>
  </si>
  <si>
    <t>17</t>
  </si>
  <si>
    <t>35</t>
  </si>
  <si>
    <t>0617350501</t>
  </si>
  <si>
    <t>13</t>
  </si>
  <si>
    <t>0514130601</t>
  </si>
  <si>
    <t>Commerce de d�tail non alimentaire</t>
  </si>
  <si>
    <t>Peu vitr�1Ancien</t>
  </si>
  <si>
    <t>03</t>
  </si>
  <si>
    <t>09</t>
  </si>
  <si>
    <t>07</t>
  </si>
  <si>
    <t>0306090701</t>
  </si>
  <si>
    <t>Entrep�t</t>
  </si>
  <si>
    <t>12</t>
  </si>
  <si>
    <t>0312120701</t>
  </si>
  <si>
    <t>H�tel avec restaurant</t>
  </si>
  <si>
    <t>Caf� H�tel Restaurant</t>
  </si>
  <si>
    <t>02</t>
  </si>
  <si>
    <t>18</t>
  </si>
  <si>
    <t>20</t>
  </si>
  <si>
    <t>0218200701</t>
  </si>
  <si>
    <t>21</t>
  </si>
  <si>
    <t>0218210701</t>
  </si>
  <si>
    <t>22</t>
  </si>
  <si>
    <t>0218220701</t>
  </si>
  <si>
    <t>H�tel sans restaurant</t>
  </si>
  <si>
    <t>19</t>
  </si>
  <si>
    <t>23</t>
  </si>
  <si>
    <t>0219230701</t>
  </si>
  <si>
    <t>24</t>
  </si>
  <si>
    <t>0219240701</t>
  </si>
  <si>
    <t>27</t>
  </si>
  <si>
    <t>0306270701</t>
  </si>
  <si>
    <t>16</t>
  </si>
  <si>
    <t>0316150701</t>
  </si>
  <si>
    <t>Grand bar caf� tabac</t>
  </si>
  <si>
    <t>Caf�, cantine, traiteur</t>
  </si>
  <si>
    <t>04</t>
  </si>
  <si>
    <t>0204160701</t>
  </si>
  <si>
    <t>0720160701</t>
  </si>
  <si>
    <t>29</t>
  </si>
  <si>
    <t>0729160701</t>
  </si>
  <si>
    <t>0306170701</t>
  </si>
  <si>
    <t>Grand cin�ma</t>
  </si>
  <si>
    <t>08</t>
  </si>
  <si>
    <t>0708180701</t>
  </si>
  <si>
    <t>0307190701</t>
  </si>
  <si>
    <t>26</t>
  </si>
  <si>
    <t>0306260701</t>
  </si>
  <si>
    <t>0324260701</t>
  </si>
  <si>
    <t>28</t>
  </si>
  <si>
    <t>0324280701</t>
  </si>
  <si>
    <t>0226290701</t>
  </si>
  <si>
    <t>30</t>
  </si>
  <si>
    <t>0226300701</t>
  </si>
  <si>
    <t>31</t>
  </si>
  <si>
    <t>0204310701</t>
  </si>
  <si>
    <t>32</t>
  </si>
  <si>
    <t>0708320701</t>
  </si>
  <si>
    <t>33</t>
  </si>
  <si>
    <t>0729330701</t>
  </si>
  <si>
    <t>38</t>
  </si>
  <si>
    <t>0218380701</t>
  </si>
  <si>
    <t>Hypermarch�</t>
  </si>
  <si>
    <t>41</t>
  </si>
  <si>
    <t>0316410701</t>
  </si>
  <si>
    <t>Immeuble p�ri urbain</t>
  </si>
  <si>
    <t>43</t>
  </si>
  <si>
    <t>0708430701</t>
  </si>
  <si>
    <t>0713430701</t>
  </si>
  <si>
    <t>53</t>
  </si>
  <si>
    <t>0218530701</t>
  </si>
  <si>
    <t>54</t>
  </si>
  <si>
    <t>0218540701</t>
  </si>
  <si>
    <t>55</t>
  </si>
  <si>
    <t>0218550701</t>
  </si>
  <si>
    <t>56</t>
  </si>
  <si>
    <t>0219560701</t>
  </si>
  <si>
    <t>57</t>
  </si>
  <si>
    <t>0219570701</t>
  </si>
  <si>
    <t>58</t>
  </si>
  <si>
    <t>0219580701</t>
  </si>
  <si>
    <t>Mus�e</t>
  </si>
  <si>
    <t>59</t>
  </si>
  <si>
    <t>0708590701</t>
  </si>
  <si>
    <t>61</t>
  </si>
  <si>
    <t>0729610701</t>
  </si>
  <si>
    <t>67</t>
  </si>
  <si>
    <t>0218670701</t>
  </si>
  <si>
    <t>68</t>
  </si>
  <si>
    <t>0218680701</t>
  </si>
  <si>
    <t>69</t>
  </si>
  <si>
    <t>0218690701</t>
  </si>
  <si>
    <t>70</t>
  </si>
  <si>
    <t>0219700701</t>
  </si>
  <si>
    <t>71</t>
  </si>
  <si>
    <t>0219710701</t>
  </si>
  <si>
    <t>Petit bar caf� tabac</t>
  </si>
  <si>
    <t>62</t>
  </si>
  <si>
    <t>0204620701</t>
  </si>
  <si>
    <t>63</t>
  </si>
  <si>
    <t>0323630701</t>
  </si>
  <si>
    <t>64</t>
  </si>
  <si>
    <t>0306640701</t>
  </si>
  <si>
    <t>Petit cin�ma</t>
  </si>
  <si>
    <t>65</t>
  </si>
  <si>
    <t>0708650701</t>
  </si>
  <si>
    <t>66</t>
  </si>
  <si>
    <t>0307660701</t>
  </si>
  <si>
    <t>73</t>
  </si>
  <si>
    <t>0306730701</t>
  </si>
  <si>
    <t>0323730701</t>
  </si>
  <si>
    <t>74</t>
  </si>
  <si>
    <t>0306740701</t>
  </si>
  <si>
    <t>75</t>
  </si>
  <si>
    <t>0323750701</t>
  </si>
  <si>
    <t>76</t>
  </si>
  <si>
    <t>0324760701</t>
  </si>
  <si>
    <t>77</t>
  </si>
  <si>
    <t>0226770701</t>
  </si>
  <si>
    <t>78</t>
  </si>
  <si>
    <t>0226780701</t>
  </si>
  <si>
    <t>79</t>
  </si>
  <si>
    <t>0204790701</t>
  </si>
  <si>
    <t>80</t>
  </si>
  <si>
    <t>0708800701</t>
  </si>
  <si>
    <t>81</t>
  </si>
  <si>
    <t>0729810701</t>
  </si>
  <si>
    <t>82</t>
  </si>
  <si>
    <t>0729820701</t>
  </si>
  <si>
    <t>R�sidentiel</t>
  </si>
  <si>
    <t>Service � la personne</t>
  </si>
  <si>
    <t>90</t>
  </si>
  <si>
    <t>0528900701</t>
  </si>
  <si>
    <t>Salle non sp�cialis�e</t>
  </si>
  <si>
    <t>91</t>
  </si>
  <si>
    <t>0720910701</t>
  </si>
  <si>
    <t>0729910701</t>
  </si>
  <si>
    <t>92</t>
  </si>
  <si>
    <t>0316920701</t>
  </si>
  <si>
    <t>Supermarch�</t>
  </si>
  <si>
    <t>93</t>
  </si>
  <si>
    <t>0316930701</t>
  </si>
  <si>
    <t>95</t>
  </si>
  <si>
    <t>0720950701</t>
  </si>
  <si>
    <t>0729950701</t>
  </si>
  <si>
    <t>96</t>
  </si>
  <si>
    <t>0306960701</t>
  </si>
  <si>
    <t>42</t>
  </si>
  <si>
    <t>0101420701</t>
  </si>
  <si>
    <t>0102420701</t>
  </si>
  <si>
    <t>immeuble r�nov�</t>
  </si>
  <si>
    <t>44</t>
  </si>
  <si>
    <t>0101440701</t>
  </si>
  <si>
    <t>0102440701</t>
  </si>
  <si>
    <t>immeuble r�sidentiel</t>
  </si>
  <si>
    <t>45</t>
  </si>
  <si>
    <t>0102450701</t>
  </si>
  <si>
    <t>60</t>
  </si>
  <si>
    <t>0827600701</t>
  </si>
  <si>
    <t>0831600701</t>
  </si>
  <si>
    <t>Transport a�rien</t>
  </si>
  <si>
    <t>0830600701</t>
  </si>
  <si>
    <t>0832600701</t>
  </si>
  <si>
    <t>0833600701</t>
  </si>
  <si>
    <t>34</t>
  </si>
  <si>
    <t>0834600701</t>
  </si>
  <si>
    <t>0835600701</t>
  </si>
  <si>
    <t>plateau large bureau paysag�s</t>
  </si>
  <si>
    <t>Vitr�12Ancien</t>
  </si>
  <si>
    <t>83</t>
  </si>
  <si>
    <t>0102830701</t>
  </si>
  <si>
    <t>plateau large bureaux cloisonn�s</t>
  </si>
  <si>
    <t>84</t>
  </si>
  <si>
    <t>0101840701</t>
  </si>
  <si>
    <t>0102840701</t>
  </si>
  <si>
    <t>85</t>
  </si>
  <si>
    <t>0102850701</t>
  </si>
  <si>
    <t>Cabinet m�dical</t>
  </si>
  <si>
    <t>0603010801</t>
  </si>
  <si>
    <t>10</t>
  </si>
  <si>
    <t>0410040801</t>
  </si>
  <si>
    <t>0410050801</t>
  </si>
  <si>
    <t>Cantine coll�ge</t>
  </si>
  <si>
    <t>0410020801</t>
  </si>
  <si>
    <t>Cantine pr��l�mentaire</t>
  </si>
  <si>
    <t>0409060801</t>
  </si>
  <si>
    <t>Cantine �l�mentaire</t>
  </si>
  <si>
    <t>0409030801</t>
  </si>
  <si>
    <t>0605070801</t>
  </si>
  <si>
    <t>Coll�ge</t>
  </si>
  <si>
    <t>0410080801</t>
  </si>
  <si>
    <t>El�mentaire</t>
  </si>
  <si>
    <t>11</t>
  </si>
  <si>
    <t>0409110801</t>
  </si>
  <si>
    <t>47</t>
  </si>
  <si>
    <t>0410470801</t>
  </si>
  <si>
    <t>48</t>
  </si>
  <si>
    <t>0410480801</t>
  </si>
  <si>
    <t>46</t>
  </si>
  <si>
    <t>0410460801</t>
  </si>
  <si>
    <t>Lyc�e d�enseignement g�n�ral et technologique (LEGT)</t>
  </si>
  <si>
    <t>49</t>
  </si>
  <si>
    <t>0410490801</t>
  </si>
  <si>
    <t>Lyc�e professionnel (LP)</t>
  </si>
  <si>
    <t>50</t>
  </si>
  <si>
    <t>0410500801</t>
  </si>
  <si>
    <t>Pr��l�mentaire</t>
  </si>
  <si>
    <t>86</t>
  </si>
  <si>
    <t>0409860801</t>
  </si>
  <si>
    <t>Enseignement sup�rieur et recherche</t>
  </si>
  <si>
    <t>87</t>
  </si>
  <si>
    <t>0411870801</t>
  </si>
  <si>
    <t>88</t>
  </si>
  <si>
    <t>0411880801</t>
  </si>
  <si>
    <t>R�sidence universitaire</t>
  </si>
  <si>
    <t>25</t>
  </si>
  <si>
    <t>89</t>
  </si>
  <si>
    <t>0525890801</t>
  </si>
  <si>
    <t>universit�</t>
  </si>
  <si>
    <t>94</t>
  </si>
  <si>
    <t>0411940801</t>
  </si>
  <si>
    <t>�cole</t>
  </si>
  <si>
    <t>0411100801</t>
  </si>
  <si>
    <t>Maison de pr�-retraite</t>
  </si>
  <si>
    <t>51</t>
  </si>
  <si>
    <t>0521510901</t>
  </si>
  <si>
    <t>Maison retraite m�dicalis�e</t>
  </si>
  <si>
    <t>52</t>
  </si>
  <si>
    <t>0522520901</t>
  </si>
  <si>
    <t>0521511001</t>
  </si>
  <si>
    <t>0522521001</t>
  </si>
  <si>
    <t>Peu vitr�1R�cent</t>
  </si>
  <si>
    <t>0306091102</t>
  </si>
  <si>
    <t>0312121102</t>
  </si>
  <si>
    <t>Vitr�6R�cent</t>
  </si>
  <si>
    <t>0218201102</t>
  </si>
  <si>
    <t>0218211102</t>
  </si>
  <si>
    <t>0218221102</t>
  </si>
  <si>
    <t>0219231102</t>
  </si>
  <si>
    <t>0219241102</t>
  </si>
  <si>
    <t>0306271102</t>
  </si>
  <si>
    <t>0316151102</t>
  </si>
  <si>
    <t>Vitr�3R�cent</t>
  </si>
  <si>
    <t>0204161102</t>
  </si>
  <si>
    <t>0720161102</t>
  </si>
  <si>
    <t>0729161102</t>
  </si>
  <si>
    <t>0306171102</t>
  </si>
  <si>
    <t>0708181102</t>
  </si>
  <si>
    <t>0307191102</t>
  </si>
  <si>
    <t>0306261102</t>
  </si>
  <si>
    <t>0324261102</t>
  </si>
  <si>
    <t>0324281102</t>
  </si>
  <si>
    <t>0226291102</t>
  </si>
  <si>
    <t>0226301102</t>
  </si>
  <si>
    <t>0204311102</t>
  </si>
  <si>
    <t>0708321102</t>
  </si>
  <si>
    <t>0729331102</t>
  </si>
  <si>
    <t>0218381102</t>
  </si>
  <si>
    <t>0316411102</t>
  </si>
  <si>
    <t>0708431102</t>
  </si>
  <si>
    <t>0713431102</t>
  </si>
  <si>
    <t>0218531102</t>
  </si>
  <si>
    <t>0218541102</t>
  </si>
  <si>
    <t>0218551102</t>
  </si>
  <si>
    <t>0219561102</t>
  </si>
  <si>
    <t>0219571102</t>
  </si>
  <si>
    <t>0219581102</t>
  </si>
  <si>
    <t>0708591102</t>
  </si>
  <si>
    <t>0729611102</t>
  </si>
  <si>
    <t>0218671102</t>
  </si>
  <si>
    <t>0218681102</t>
  </si>
  <si>
    <t>0218691102</t>
  </si>
  <si>
    <t>0219701102</t>
  </si>
  <si>
    <t>0219711102</t>
  </si>
  <si>
    <t>0204621102</t>
  </si>
  <si>
    <t>0323631102</t>
  </si>
  <si>
    <t>0306641102</t>
  </si>
  <si>
    <t>0708651102</t>
  </si>
  <si>
    <t>0307661102</t>
  </si>
  <si>
    <t>0306731102</t>
  </si>
  <si>
    <t>0323731102</t>
  </si>
  <si>
    <t>0306741102</t>
  </si>
  <si>
    <t>0323751102</t>
  </si>
  <si>
    <t>0324761102</t>
  </si>
  <si>
    <t>0226771102</t>
  </si>
  <si>
    <t>0226781102</t>
  </si>
  <si>
    <t>0204791102</t>
  </si>
  <si>
    <t>0708801102</t>
  </si>
  <si>
    <t>0729811102</t>
  </si>
  <si>
    <t>0729821102</t>
  </si>
  <si>
    <t>0528901102</t>
  </si>
  <si>
    <t>0720911102</t>
  </si>
  <si>
    <t>0729911102</t>
  </si>
  <si>
    <t>0316921102</t>
  </si>
  <si>
    <t>0316931102</t>
  </si>
  <si>
    <t>0720951102</t>
  </si>
  <si>
    <t>0729951102</t>
  </si>
  <si>
    <t>0306961102</t>
  </si>
  <si>
    <t>0101421102</t>
  </si>
  <si>
    <t>0102421102</t>
  </si>
  <si>
    <t>0101441102</t>
  </si>
  <si>
    <t>0102441102</t>
  </si>
  <si>
    <t>0102451102</t>
  </si>
  <si>
    <t>0827601102</t>
  </si>
  <si>
    <t>0831601102</t>
  </si>
  <si>
    <t>0830601102</t>
  </si>
  <si>
    <t>0832601102</t>
  </si>
  <si>
    <t>0833601102</t>
  </si>
  <si>
    <t>0834601102</t>
  </si>
  <si>
    <t>0835601102</t>
  </si>
  <si>
    <t>Vitr�12R�cent</t>
  </si>
  <si>
    <t>0102831102</t>
  </si>
  <si>
    <t>0101841102</t>
  </si>
  <si>
    <t>0102841102</t>
  </si>
  <si>
    <t>0102851102</t>
  </si>
  <si>
    <t>0603011202</t>
  </si>
  <si>
    <t>0410041202</t>
  </si>
  <si>
    <t>0410051202</t>
  </si>
  <si>
    <t>0410021202</t>
  </si>
  <si>
    <t>0409061202</t>
  </si>
  <si>
    <t>0409031202</t>
  </si>
  <si>
    <t>0605071202</t>
  </si>
  <si>
    <t>0410081202</t>
  </si>
  <si>
    <t>0409111202</t>
  </si>
  <si>
    <t>0514131202</t>
  </si>
  <si>
    <t>0615141202</t>
  </si>
  <si>
    <t>0617351202</t>
  </si>
  <si>
    <t>0410471202</t>
  </si>
  <si>
    <t>0410481202</t>
  </si>
  <si>
    <t>0410461202</t>
  </si>
  <si>
    <t>0410491202</t>
  </si>
  <si>
    <t>0410501202</t>
  </si>
  <si>
    <t>0521511202</t>
  </si>
  <si>
    <t>0522521202</t>
  </si>
  <si>
    <t>0409861202</t>
  </si>
  <si>
    <t>0411871202</t>
  </si>
  <si>
    <t>0411881202</t>
  </si>
  <si>
    <t>0525891202</t>
  </si>
  <si>
    <t>0411941202</t>
  </si>
  <si>
    <t>0411101202</t>
  </si>
  <si>
    <t>0617340103</t>
  </si>
  <si>
    <t>0615140203</t>
  </si>
  <si>
    <t>0617350203</t>
  </si>
  <si>
    <t>0410040303</t>
  </si>
  <si>
    <t>0410050303</t>
  </si>
  <si>
    <t>0410020303</t>
  </si>
  <si>
    <t>0409060303</t>
  </si>
  <si>
    <t>0409030303</t>
  </si>
  <si>
    <t>0410080303</t>
  </si>
  <si>
    <t>0409110303</t>
  </si>
  <si>
    <t>0410470303</t>
  </si>
  <si>
    <t>0410480303</t>
  </si>
  <si>
    <t>0410460303</t>
  </si>
  <si>
    <t>0410490303</t>
  </si>
  <si>
    <t>0410500303</t>
  </si>
  <si>
    <t>0409860303</t>
  </si>
  <si>
    <t>0411870303</t>
  </si>
  <si>
    <t>0411880303</t>
  </si>
  <si>
    <t>0525890303</t>
  </si>
  <si>
    <t>0411940303</t>
  </si>
  <si>
    <t>0411100303</t>
  </si>
  <si>
    <t>0521510403</t>
  </si>
  <si>
    <t>0522520403</t>
  </si>
  <si>
    <t>36</t>
  </si>
  <si>
    <t>0617361303</t>
  </si>
  <si>
    <t>0615141403</t>
  </si>
  <si>
    <t>0525891503</t>
  </si>
  <si>
    <t>0521511603</t>
  </si>
  <si>
    <t>0522521603</t>
  </si>
  <si>
    <t>0603011703</t>
  </si>
  <si>
    <t>0605071703</t>
  </si>
  <si>
    <t>0306091703</t>
  </si>
  <si>
    <t>0312121703</t>
  </si>
  <si>
    <t>0514131703</t>
  </si>
  <si>
    <t>0218201703</t>
  </si>
  <si>
    <t>0218211703</t>
  </si>
  <si>
    <t>0218221703</t>
  </si>
  <si>
    <t>0219231703</t>
  </si>
  <si>
    <t>0219241703</t>
  </si>
  <si>
    <t>0219251703</t>
  </si>
  <si>
    <t>0306271703</t>
  </si>
  <si>
    <t>0316151703</t>
  </si>
  <si>
    <t>0204161703</t>
  </si>
  <si>
    <t>0720161703</t>
  </si>
  <si>
    <t>0729161703</t>
  </si>
  <si>
    <t>0306171703</t>
  </si>
  <si>
    <t>0708181703</t>
  </si>
  <si>
    <t>0307191703</t>
  </si>
  <si>
    <t>0306261703</t>
  </si>
  <si>
    <t>0324261703</t>
  </si>
  <si>
    <t>0324281703</t>
  </si>
  <si>
    <t>0226291703</t>
  </si>
  <si>
    <t>0226301703</t>
  </si>
  <si>
    <t>0204311703</t>
  </si>
  <si>
    <t>0708321703</t>
  </si>
  <si>
    <t>0729331703</t>
  </si>
  <si>
    <t>37</t>
  </si>
  <si>
    <t>0218371703</t>
  </si>
  <si>
    <t>0218381703</t>
  </si>
  <si>
    <t>39</t>
  </si>
  <si>
    <t>0219391703</t>
  </si>
  <si>
    <t>40</t>
  </si>
  <si>
    <t>0219401703</t>
  </si>
  <si>
    <t>0316411703</t>
  </si>
  <si>
    <t>0708431703</t>
  </si>
  <si>
    <t>0713431703</t>
  </si>
  <si>
    <t>0218531703</t>
  </si>
  <si>
    <t>0218541703</t>
  </si>
  <si>
    <t>0218551703</t>
  </si>
  <si>
    <t>0219561703</t>
  </si>
  <si>
    <t>0219571703</t>
  </si>
  <si>
    <t>0219581703</t>
  </si>
  <si>
    <t>0708591703</t>
  </si>
  <si>
    <t>0729611703</t>
  </si>
  <si>
    <t>0218671703</t>
  </si>
  <si>
    <t>0218681703</t>
  </si>
  <si>
    <t>0218691703</t>
  </si>
  <si>
    <t>0219701703</t>
  </si>
  <si>
    <t>0219711703</t>
  </si>
  <si>
    <t>72</t>
  </si>
  <si>
    <t>0219721703</t>
  </si>
  <si>
    <t>0204621703</t>
  </si>
  <si>
    <t>0323631703</t>
  </si>
  <si>
    <t>0306641703</t>
  </si>
  <si>
    <t>0708651703</t>
  </si>
  <si>
    <t>0307661703</t>
  </si>
  <si>
    <t>0306731703</t>
  </si>
  <si>
    <t>0323731703</t>
  </si>
  <si>
    <t>0306741703</t>
  </si>
  <si>
    <t>0323751703</t>
  </si>
  <si>
    <t>0324761703</t>
  </si>
  <si>
    <t>0226771703</t>
  </si>
  <si>
    <t>0226781703</t>
  </si>
  <si>
    <t>0204791703</t>
  </si>
  <si>
    <t>0708801703</t>
  </si>
  <si>
    <t>0729811703</t>
  </si>
  <si>
    <t>0729821703</t>
  </si>
  <si>
    <t>0528901703</t>
  </si>
  <si>
    <t>0720911703</t>
  </si>
  <si>
    <t>0729911703</t>
  </si>
  <si>
    <t>0316921703</t>
  </si>
  <si>
    <t>0316931703</t>
  </si>
  <si>
    <t>0720951703</t>
  </si>
  <si>
    <t>0729951703</t>
  </si>
  <si>
    <t>0306961703</t>
  </si>
  <si>
    <t>0101421703</t>
  </si>
  <si>
    <t>0102421703</t>
  </si>
  <si>
    <t>0101441703</t>
  </si>
  <si>
    <t>0102441703</t>
  </si>
  <si>
    <t>0102451703</t>
  </si>
  <si>
    <t>0827601703</t>
  </si>
  <si>
    <t>0831601703</t>
  </si>
  <si>
    <t>0830601703</t>
  </si>
  <si>
    <t>0832601703</t>
  </si>
  <si>
    <t>0833601703</t>
  </si>
  <si>
    <t>0834601703</t>
  </si>
  <si>
    <t>0835601703</t>
  </si>
  <si>
    <t>0102831703</t>
  </si>
  <si>
    <t>0101841703</t>
  </si>
  <si>
    <t>0102841703</t>
  </si>
  <si>
    <t>0102851703</t>
  </si>
  <si>
    <t>0410041803</t>
  </si>
  <si>
    <t>0410051803</t>
  </si>
  <si>
    <t>0410021803</t>
  </si>
  <si>
    <t>0409061803</t>
  </si>
  <si>
    <t>0409031803</t>
  </si>
  <si>
    <t>0410081803</t>
  </si>
  <si>
    <t>0409111803</t>
  </si>
  <si>
    <t>0410471803</t>
  </si>
  <si>
    <t>0410481803</t>
  </si>
  <si>
    <t>0410461803</t>
  </si>
  <si>
    <t>0410491803</t>
  </si>
  <si>
    <t>0410501803</t>
  </si>
  <si>
    <t>0409861803</t>
  </si>
  <si>
    <t>0411871803</t>
  </si>
  <si>
    <t>0411881803</t>
  </si>
  <si>
    <t>0411941803</t>
  </si>
  <si>
    <t>0411101803</t>
  </si>
  <si>
    <t>ID_BRANCHE</t>
  </si>
  <si>
    <t>GAIN</t>
  </si>
  <si>
    <t>COUT</t>
  </si>
  <si>
    <t>CEE</t>
  </si>
  <si>
    <t>GAIN_old</t>
  </si>
  <si>
    <t>COUT old</t>
  </si>
  <si>
    <t>diff GAIN</t>
  </si>
  <si>
    <t>diff COUT</t>
  </si>
  <si>
    <t>pour somme</t>
  </si>
  <si>
    <t>ENSBBC</t>
  </si>
  <si>
    <t>ENSMOD</t>
  </si>
  <si>
    <t>FENBBC</t>
  </si>
  <si>
    <t>FENMOD</t>
  </si>
  <si>
    <t>FEN_MURBBC</t>
  </si>
  <si>
    <t>FEN_MURMOD</t>
  </si>
  <si>
    <t>GTB</t>
  </si>
  <si>
    <t>0101421904</t>
  </si>
  <si>
    <t>0101422005</t>
  </si>
  <si>
    <t>0101422106</t>
  </si>
  <si>
    <t>0101422207</t>
  </si>
  <si>
    <t>0101422308</t>
  </si>
  <si>
    <t>0101441904</t>
  </si>
  <si>
    <t>0101442005</t>
  </si>
  <si>
    <t>0101442106</t>
  </si>
  <si>
    <t>0101442207</t>
  </si>
  <si>
    <t>0101442308</t>
  </si>
  <si>
    <t>0101841904</t>
  </si>
  <si>
    <t>0101842005</t>
  </si>
  <si>
    <t>0101842106</t>
  </si>
  <si>
    <t>0101842207</t>
  </si>
  <si>
    <t>0101842308</t>
  </si>
  <si>
    <t>0102421904</t>
  </si>
  <si>
    <t>0102422005</t>
  </si>
  <si>
    <t>0102422106</t>
  </si>
  <si>
    <t>0102422207</t>
  </si>
  <si>
    <t>0102422308</t>
  </si>
  <si>
    <t>0102441904</t>
  </si>
  <si>
    <t>0102442005</t>
  </si>
  <si>
    <t>0102442106</t>
  </si>
  <si>
    <t>0102442207</t>
  </si>
  <si>
    <t>0102442308</t>
  </si>
  <si>
    <t>0102451904</t>
  </si>
  <si>
    <t>0102452005</t>
  </si>
  <si>
    <t>0102452106</t>
  </si>
  <si>
    <t>0102452207</t>
  </si>
  <si>
    <t>0102452308</t>
  </si>
  <si>
    <t>0102831904</t>
  </si>
  <si>
    <t>0102832005</t>
  </si>
  <si>
    <t>0102832106</t>
  </si>
  <si>
    <t>0102832207</t>
  </si>
  <si>
    <t>0102832308</t>
  </si>
  <si>
    <t>0102841904</t>
  </si>
  <si>
    <t>0102842005</t>
  </si>
  <si>
    <t>0102842106</t>
  </si>
  <si>
    <t>0102842207</t>
  </si>
  <si>
    <t>0102842308</t>
  </si>
  <si>
    <t>0102851904</t>
  </si>
  <si>
    <t>0102852005</t>
  </si>
  <si>
    <t>0102852106</t>
  </si>
  <si>
    <t>0102852207</t>
  </si>
  <si>
    <t>0102852308</t>
  </si>
  <si>
    <t>0204161904</t>
  </si>
  <si>
    <t>0204162005</t>
  </si>
  <si>
    <t>0204162106</t>
  </si>
  <si>
    <t>0204162207</t>
  </si>
  <si>
    <t>0204162308</t>
  </si>
  <si>
    <t>0204311904</t>
  </si>
  <si>
    <t>0204312005</t>
  </si>
  <si>
    <t>0204312106</t>
  </si>
  <si>
    <t>0204312207</t>
  </si>
  <si>
    <t>0204312308</t>
  </si>
  <si>
    <t>0204621904</t>
  </si>
  <si>
    <t>0204622005</t>
  </si>
  <si>
    <t>0204622106</t>
  </si>
  <si>
    <t>0204622207</t>
  </si>
  <si>
    <t>0204622308</t>
  </si>
  <si>
    <t>0204791904</t>
  </si>
  <si>
    <t>0204792005</t>
  </si>
  <si>
    <t>0204792106</t>
  </si>
  <si>
    <t>0204792207</t>
  </si>
  <si>
    <t>0204792308</t>
  </si>
  <si>
    <t>0218201904</t>
  </si>
  <si>
    <t>0218202005</t>
  </si>
  <si>
    <t>0218202106</t>
  </si>
  <si>
    <t>0218202207</t>
  </si>
  <si>
    <t>0218202308</t>
  </si>
  <si>
    <t>0218211904</t>
  </si>
  <si>
    <t>0218212005</t>
  </si>
  <si>
    <t>0218212106</t>
  </si>
  <si>
    <t>0218212207</t>
  </si>
  <si>
    <t>0218212308</t>
  </si>
  <si>
    <t>0218221904</t>
  </si>
  <si>
    <t>0218222005</t>
  </si>
  <si>
    <t>0218222106</t>
  </si>
  <si>
    <t>0218222207</t>
  </si>
  <si>
    <t>0218222308</t>
  </si>
  <si>
    <t>0218371904</t>
  </si>
  <si>
    <t>0218372005</t>
  </si>
  <si>
    <t>0218372106</t>
  </si>
  <si>
    <t>0218372207</t>
  </si>
  <si>
    <t>0218372308</t>
  </si>
  <si>
    <t>0218381904</t>
  </si>
  <si>
    <t>0218382005</t>
  </si>
  <si>
    <t>0218382106</t>
  </si>
  <si>
    <t>0218382207</t>
  </si>
  <si>
    <t>0218382308</t>
  </si>
  <si>
    <t>0218531904</t>
  </si>
  <si>
    <t>0218532005</t>
  </si>
  <si>
    <t>0218532106</t>
  </si>
  <si>
    <t>0218532207</t>
  </si>
  <si>
    <t>0218532308</t>
  </si>
  <si>
    <t>0218541904</t>
  </si>
  <si>
    <t>0218542005</t>
  </si>
  <si>
    <t>0218542106</t>
  </si>
  <si>
    <t>0218542207</t>
  </si>
  <si>
    <t>0218542308</t>
  </si>
  <si>
    <t>0218551904</t>
  </si>
  <si>
    <t>0218552005</t>
  </si>
  <si>
    <t>0218552106</t>
  </si>
  <si>
    <t>0218552207</t>
  </si>
  <si>
    <t>0218552308</t>
  </si>
  <si>
    <t>0218671904</t>
  </si>
  <si>
    <t>0218672005</t>
  </si>
  <si>
    <t>0218672106</t>
  </si>
  <si>
    <t>0218672207</t>
  </si>
  <si>
    <t>0218672308</t>
  </si>
  <si>
    <t>0218681904</t>
  </si>
  <si>
    <t>0218682005</t>
  </si>
  <si>
    <t>0218682106</t>
  </si>
  <si>
    <t>0218682207</t>
  </si>
  <si>
    <t>0218682308</t>
  </si>
  <si>
    <t>0218691904</t>
  </si>
  <si>
    <t>0218692005</t>
  </si>
  <si>
    <t>0218692106</t>
  </si>
  <si>
    <t>0218692207</t>
  </si>
  <si>
    <t>0218692308</t>
  </si>
  <si>
    <t>0219231904</t>
  </si>
  <si>
    <t>0219232005</t>
  </si>
  <si>
    <t>0219232106</t>
  </si>
  <si>
    <t>0219232207</t>
  </si>
  <si>
    <t>0219232308</t>
  </si>
  <si>
    <t>0219241904</t>
  </si>
  <si>
    <t>0219242005</t>
  </si>
  <si>
    <t>0219242106</t>
  </si>
  <si>
    <t>0219242207</t>
  </si>
  <si>
    <t>0219242308</t>
  </si>
  <si>
    <t>0219251904</t>
  </si>
  <si>
    <t>0219252005</t>
  </si>
  <si>
    <t>0219252106</t>
  </si>
  <si>
    <t>0219252207</t>
  </si>
  <si>
    <t>0219252308</t>
  </si>
  <si>
    <t>0219391904</t>
  </si>
  <si>
    <t>0219392005</t>
  </si>
  <si>
    <t>0219392106</t>
  </si>
  <si>
    <t>0219392207</t>
  </si>
  <si>
    <t>0219392308</t>
  </si>
  <si>
    <t>0219401904</t>
  </si>
  <si>
    <t>0219402005</t>
  </si>
  <si>
    <t>0219402106</t>
  </si>
  <si>
    <t>0219402207</t>
  </si>
  <si>
    <t>0219402308</t>
  </si>
  <si>
    <t>0219561904</t>
  </si>
  <si>
    <t>0219562005</t>
  </si>
  <si>
    <t>0219562106</t>
  </si>
  <si>
    <t>0219562207</t>
  </si>
  <si>
    <t>0219562308</t>
  </si>
  <si>
    <t>0219571904</t>
  </si>
  <si>
    <t>0219572005</t>
  </si>
  <si>
    <t>0219572106</t>
  </si>
  <si>
    <t>0219572207</t>
  </si>
  <si>
    <t>0219572308</t>
  </si>
  <si>
    <t>0219581904</t>
  </si>
  <si>
    <t>0219582005</t>
  </si>
  <si>
    <t>0219582106</t>
  </si>
  <si>
    <t>0219582207</t>
  </si>
  <si>
    <t>0219582308</t>
  </si>
  <si>
    <t>0219701904</t>
  </si>
  <si>
    <t>0219702005</t>
  </si>
  <si>
    <t>0219702106</t>
  </si>
  <si>
    <t>0219702207</t>
  </si>
  <si>
    <t>0219702308</t>
  </si>
  <si>
    <t>0219711904</t>
  </si>
  <si>
    <t>0219712005</t>
  </si>
  <si>
    <t>0219712106</t>
  </si>
  <si>
    <t>0219712207</t>
  </si>
  <si>
    <t>0219712308</t>
  </si>
  <si>
    <t>0219721904</t>
  </si>
  <si>
    <t>0219722005</t>
  </si>
  <si>
    <t>0219722106</t>
  </si>
  <si>
    <t>0219722207</t>
  </si>
  <si>
    <t>0219722308</t>
  </si>
  <si>
    <t>0226291904</t>
  </si>
  <si>
    <t>0226292005</t>
  </si>
  <si>
    <t>0226292106</t>
  </si>
  <si>
    <t>0226292207</t>
  </si>
  <si>
    <t>0226292308</t>
  </si>
  <si>
    <t>0226301904</t>
  </si>
  <si>
    <t>0226302005</t>
  </si>
  <si>
    <t>0226302106</t>
  </si>
  <si>
    <t>0226302207</t>
  </si>
  <si>
    <t>0226302308</t>
  </si>
  <si>
    <t>0226771904</t>
  </si>
  <si>
    <t>0226772005</t>
  </si>
  <si>
    <t>0226772106</t>
  </si>
  <si>
    <t>0226772207</t>
  </si>
  <si>
    <t>0226772308</t>
  </si>
  <si>
    <t>0226781904</t>
  </si>
  <si>
    <t>0226782005</t>
  </si>
  <si>
    <t>0226782106</t>
  </si>
  <si>
    <t>0226782207</t>
  </si>
  <si>
    <t>0226782308</t>
  </si>
  <si>
    <t>0306091904</t>
  </si>
  <si>
    <t>0306092005</t>
  </si>
  <si>
    <t>0306092106</t>
  </si>
  <si>
    <t>0306092207</t>
  </si>
  <si>
    <t>0306092308</t>
  </si>
  <si>
    <t>0306171904</t>
  </si>
  <si>
    <t>0306172005</t>
  </si>
  <si>
    <t>0306172106</t>
  </si>
  <si>
    <t>0306172207</t>
  </si>
  <si>
    <t>0306172308</t>
  </si>
  <si>
    <t>0306261904</t>
  </si>
  <si>
    <t>0306262005</t>
  </si>
  <si>
    <t>0306262106</t>
  </si>
  <si>
    <t>0306262207</t>
  </si>
  <si>
    <t>0306262308</t>
  </si>
  <si>
    <t>0306271904</t>
  </si>
  <si>
    <t>0306272005</t>
  </si>
  <si>
    <t>0306272106</t>
  </si>
  <si>
    <t>0306272207</t>
  </si>
  <si>
    <t>0306272308</t>
  </si>
  <si>
    <t>0306641904</t>
  </si>
  <si>
    <t>0306642005</t>
  </si>
  <si>
    <t>0306642106</t>
  </si>
  <si>
    <t>0306642207</t>
  </si>
  <si>
    <t>0306642308</t>
  </si>
  <si>
    <t>0306731904</t>
  </si>
  <si>
    <t>0306732005</t>
  </si>
  <si>
    <t>0306732106</t>
  </si>
  <si>
    <t>0306732207</t>
  </si>
  <si>
    <t>0306732308</t>
  </si>
  <si>
    <t>0306741904</t>
  </si>
  <si>
    <t>0306742005</t>
  </si>
  <si>
    <t>0306742106</t>
  </si>
  <si>
    <t>0306742207</t>
  </si>
  <si>
    <t>0306742308</t>
  </si>
  <si>
    <t>0306961904</t>
  </si>
  <si>
    <t>0306962005</t>
  </si>
  <si>
    <t>0306962106</t>
  </si>
  <si>
    <t>0306962207</t>
  </si>
  <si>
    <t>0306962308</t>
  </si>
  <si>
    <t>0307191904</t>
  </si>
  <si>
    <t>0307192005</t>
  </si>
  <si>
    <t>0307192106</t>
  </si>
  <si>
    <t>0307192207</t>
  </si>
  <si>
    <t>0307192308</t>
  </si>
  <si>
    <t>0307661904</t>
  </si>
  <si>
    <t>0307662005</t>
  </si>
  <si>
    <t>0307662106</t>
  </si>
  <si>
    <t>0307662207</t>
  </si>
  <si>
    <t>0307662308</t>
  </si>
  <si>
    <t>0312121904</t>
  </si>
  <si>
    <t>0312122005</t>
  </si>
  <si>
    <t>0312122106</t>
  </si>
  <si>
    <t>0312122207</t>
  </si>
  <si>
    <t>0312122308</t>
  </si>
  <si>
    <t>0316151904</t>
  </si>
  <si>
    <t>0316152005</t>
  </si>
  <si>
    <t>0316152106</t>
  </si>
  <si>
    <t>0316152207</t>
  </si>
  <si>
    <t>0316152308</t>
  </si>
  <si>
    <t>0316411904</t>
  </si>
  <si>
    <t>0316412005</t>
  </si>
  <si>
    <t>0316412106</t>
  </si>
  <si>
    <t>0316412207</t>
  </si>
  <si>
    <t>0316412308</t>
  </si>
  <si>
    <t>0316921904</t>
  </si>
  <si>
    <t>0316922005</t>
  </si>
  <si>
    <t>0316922106</t>
  </si>
  <si>
    <t>0316922207</t>
  </si>
  <si>
    <t>0316922308</t>
  </si>
  <si>
    <t>0316931904</t>
  </si>
  <si>
    <t>0316932005</t>
  </si>
  <si>
    <t>0316932106</t>
  </si>
  <si>
    <t>0316932207</t>
  </si>
  <si>
    <t>0316932308</t>
  </si>
  <si>
    <t>0323631904</t>
  </si>
  <si>
    <t>0323632005</t>
  </si>
  <si>
    <t>0323632106</t>
  </si>
  <si>
    <t>0323632207</t>
  </si>
  <si>
    <t>0323632308</t>
  </si>
  <si>
    <t>0323731904</t>
  </si>
  <si>
    <t>0323732005</t>
  </si>
  <si>
    <t>0323732106</t>
  </si>
  <si>
    <t>0323732207</t>
  </si>
  <si>
    <t>0323732308</t>
  </si>
  <si>
    <t>0323751904</t>
  </si>
  <si>
    <t>0323752005</t>
  </si>
  <si>
    <t>0323752106</t>
  </si>
  <si>
    <t>0323752207</t>
  </si>
  <si>
    <t>0323752308</t>
  </si>
  <si>
    <t>0324261904</t>
  </si>
  <si>
    <t>0324262005</t>
  </si>
  <si>
    <t>0324262106</t>
  </si>
  <si>
    <t>0324262207</t>
  </si>
  <si>
    <t>0324262308</t>
  </si>
  <si>
    <t>0324281904</t>
  </si>
  <si>
    <t>0324282005</t>
  </si>
  <si>
    <t>0324282106</t>
  </si>
  <si>
    <t>0324282207</t>
  </si>
  <si>
    <t>0324282308</t>
  </si>
  <si>
    <t>0324761904</t>
  </si>
  <si>
    <t>0324762005</t>
  </si>
  <si>
    <t>0324762106</t>
  </si>
  <si>
    <t>0324762207</t>
  </si>
  <si>
    <t>0324762308</t>
  </si>
  <si>
    <t>0409031904</t>
  </si>
  <si>
    <t>0409032005</t>
  </si>
  <si>
    <t>0409032106</t>
  </si>
  <si>
    <t>0409032207</t>
  </si>
  <si>
    <t>0409032308</t>
  </si>
  <si>
    <t>0409061904</t>
  </si>
  <si>
    <t>0409062005</t>
  </si>
  <si>
    <t>0409062106</t>
  </si>
  <si>
    <t>0409062207</t>
  </si>
  <si>
    <t>0409062308</t>
  </si>
  <si>
    <t>0409111904</t>
  </si>
  <si>
    <t>0409112005</t>
  </si>
  <si>
    <t>0409112106</t>
  </si>
  <si>
    <t>0409112207</t>
  </si>
  <si>
    <t>0409112308</t>
  </si>
  <si>
    <t>0409861904</t>
  </si>
  <si>
    <t>0409862005</t>
  </si>
  <si>
    <t>0409862106</t>
  </si>
  <si>
    <t>0409862207</t>
  </si>
  <si>
    <t>0409862308</t>
  </si>
  <si>
    <t>0410021904</t>
  </si>
  <si>
    <t>0410022005</t>
  </si>
  <si>
    <t>0410022106</t>
  </si>
  <si>
    <t>0410022207</t>
  </si>
  <si>
    <t>0410022308</t>
  </si>
  <si>
    <t>0410041904</t>
  </si>
  <si>
    <t>0410042005</t>
  </si>
  <si>
    <t>0410042106</t>
  </si>
  <si>
    <t>0410042207</t>
  </si>
  <si>
    <t>0410042308</t>
  </si>
  <si>
    <t>0410051904</t>
  </si>
  <si>
    <t>0410052005</t>
  </si>
  <si>
    <t>0410052106</t>
  </si>
  <si>
    <t>0410052207</t>
  </si>
  <si>
    <t>0410052308</t>
  </si>
  <si>
    <t>0410081904</t>
  </si>
  <si>
    <t>0410082005</t>
  </si>
  <si>
    <t>0410082106</t>
  </si>
  <si>
    <t>0410082207</t>
  </si>
  <si>
    <t>0410082308</t>
  </si>
  <si>
    <t>0410461904</t>
  </si>
  <si>
    <t>0410462005</t>
  </si>
  <si>
    <t>0410462106</t>
  </si>
  <si>
    <t>0410462207</t>
  </si>
  <si>
    <t>0410462308</t>
  </si>
  <si>
    <t>0410471904</t>
  </si>
  <si>
    <t>0410472005</t>
  </si>
  <si>
    <t>0410472106</t>
  </si>
  <si>
    <t>0410472207</t>
  </si>
  <si>
    <t>0410472308</t>
  </si>
  <si>
    <t>0410481904</t>
  </si>
  <si>
    <t>0410482005</t>
  </si>
  <si>
    <t>0410482106</t>
  </si>
  <si>
    <t>0410482207</t>
  </si>
  <si>
    <t>0410482308</t>
  </si>
  <si>
    <t>0410491904</t>
  </si>
  <si>
    <t>0410492005</t>
  </si>
  <si>
    <t>0410492106</t>
  </si>
  <si>
    <t>0410492207</t>
  </si>
  <si>
    <t>0410492308</t>
  </si>
  <si>
    <t>0410501904</t>
  </si>
  <si>
    <t>0410502005</t>
  </si>
  <si>
    <t>0410502106</t>
  </si>
  <si>
    <t>0410502207</t>
  </si>
  <si>
    <t>0410502308</t>
  </si>
  <si>
    <t>0411101904</t>
  </si>
  <si>
    <t>0411102005</t>
  </si>
  <si>
    <t>0411102106</t>
  </si>
  <si>
    <t>0411102207</t>
  </si>
  <si>
    <t>0411102308</t>
  </si>
  <si>
    <t>0411871904</t>
  </si>
  <si>
    <t>0411872005</t>
  </si>
  <si>
    <t>0411872106</t>
  </si>
  <si>
    <t>0411872207</t>
  </si>
  <si>
    <t>0411872308</t>
  </si>
  <si>
    <t>0411881904</t>
  </si>
  <si>
    <t>0411882005</t>
  </si>
  <si>
    <t>0411882106</t>
  </si>
  <si>
    <t>0411882207</t>
  </si>
  <si>
    <t>0411882308</t>
  </si>
  <si>
    <t>0411941904</t>
  </si>
  <si>
    <t>0411942005</t>
  </si>
  <si>
    <t>0411942106</t>
  </si>
  <si>
    <t>0411942207</t>
  </si>
  <si>
    <t>0411942308</t>
  </si>
  <si>
    <t>0514131904</t>
  </si>
  <si>
    <t>0514132005</t>
  </si>
  <si>
    <t>0514132106</t>
  </si>
  <si>
    <t>0514132207</t>
  </si>
  <si>
    <t>0514132308</t>
  </si>
  <si>
    <t>0521511904</t>
  </si>
  <si>
    <t>0521512005</t>
  </si>
  <si>
    <t>0521512106</t>
  </si>
  <si>
    <t>0521512207</t>
  </si>
  <si>
    <t>0521512308</t>
  </si>
  <si>
    <t>0522521904</t>
  </si>
  <si>
    <t>0522522005</t>
  </si>
  <si>
    <t>0522522106</t>
  </si>
  <si>
    <t>0522522207</t>
  </si>
  <si>
    <t>0522522308</t>
  </si>
  <si>
    <t>0525891904</t>
  </si>
  <si>
    <t>0525892005</t>
  </si>
  <si>
    <t>0525892106</t>
  </si>
  <si>
    <t>0525892207</t>
  </si>
  <si>
    <t>0525892308</t>
  </si>
  <si>
    <t>0528901904</t>
  </si>
  <si>
    <t>0528902005</t>
  </si>
  <si>
    <t>0528902106</t>
  </si>
  <si>
    <t>0528902207</t>
  </si>
  <si>
    <t>0528902308</t>
  </si>
  <si>
    <t>0603011904</t>
  </si>
  <si>
    <t>0603012005</t>
  </si>
  <si>
    <t>0603012106</t>
  </si>
  <si>
    <t>0603012207</t>
  </si>
  <si>
    <t>0603012308</t>
  </si>
  <si>
    <t>0605071904</t>
  </si>
  <si>
    <t>0605072005</t>
  </si>
  <si>
    <t>0605072106</t>
  </si>
  <si>
    <t>0605072207</t>
  </si>
  <si>
    <t>0605072308</t>
  </si>
  <si>
    <t>0615141904</t>
  </si>
  <si>
    <t>0615142005</t>
  </si>
  <si>
    <t>0615142106</t>
  </si>
  <si>
    <t>0615142207</t>
  </si>
  <si>
    <t>0615142308</t>
  </si>
  <si>
    <t>0617341904</t>
  </si>
  <si>
    <t>0617342005</t>
  </si>
  <si>
    <t>0617342106</t>
  </si>
  <si>
    <t>0617342207</t>
  </si>
  <si>
    <t>0617342308</t>
  </si>
  <si>
    <t>0617351904</t>
  </si>
  <si>
    <t>0617352005</t>
  </si>
  <si>
    <t>0617352106</t>
  </si>
  <si>
    <t>0617352207</t>
  </si>
  <si>
    <t>0617352308</t>
  </si>
  <si>
    <t>0617361904</t>
  </si>
  <si>
    <t>0617362005</t>
  </si>
  <si>
    <t>0617362106</t>
  </si>
  <si>
    <t>0617362207</t>
  </si>
  <si>
    <t>0617362308</t>
  </si>
  <si>
    <t>0708181904</t>
  </si>
  <si>
    <t>0708182005</t>
  </si>
  <si>
    <t>0708182106</t>
  </si>
  <si>
    <t>0708182207</t>
  </si>
  <si>
    <t>0708182308</t>
  </si>
  <si>
    <t>0708321904</t>
  </si>
  <si>
    <t>0708322005</t>
  </si>
  <si>
    <t>0708322106</t>
  </si>
  <si>
    <t>0708322207</t>
  </si>
  <si>
    <t>0708322308</t>
  </si>
  <si>
    <t>0708431904</t>
  </si>
  <si>
    <t>0708432005</t>
  </si>
  <si>
    <t>0708432106</t>
  </si>
  <si>
    <t>0708432207</t>
  </si>
  <si>
    <t>0708432308</t>
  </si>
  <si>
    <t>0708591904</t>
  </si>
  <si>
    <t>0708592005</t>
  </si>
  <si>
    <t>0708592106</t>
  </si>
  <si>
    <t>0708592207</t>
  </si>
  <si>
    <t>0708592308</t>
  </si>
  <si>
    <t>0708651904</t>
  </si>
  <si>
    <t>0708652005</t>
  </si>
  <si>
    <t>0708652106</t>
  </si>
  <si>
    <t>0708652207</t>
  </si>
  <si>
    <t>0708652308</t>
  </si>
  <si>
    <t>0708801904</t>
  </si>
  <si>
    <t>0708802005</t>
  </si>
  <si>
    <t>0708802106</t>
  </si>
  <si>
    <t>0708802207</t>
  </si>
  <si>
    <t>0708802308</t>
  </si>
  <si>
    <t>0713431904</t>
  </si>
  <si>
    <t>0713432005</t>
  </si>
  <si>
    <t>0713432106</t>
  </si>
  <si>
    <t>0713432207</t>
  </si>
  <si>
    <t>0713432308</t>
  </si>
  <si>
    <t>0720161904</t>
  </si>
  <si>
    <t>0720162005</t>
  </si>
  <si>
    <t>0720162106</t>
  </si>
  <si>
    <t>0720162207</t>
  </si>
  <si>
    <t>0720162308</t>
  </si>
  <si>
    <t>0720911904</t>
  </si>
  <si>
    <t>0720912005</t>
  </si>
  <si>
    <t>0720912106</t>
  </si>
  <si>
    <t>0720912207</t>
  </si>
  <si>
    <t>0720912308</t>
  </si>
  <si>
    <t>0720951904</t>
  </si>
  <si>
    <t>0720952005</t>
  </si>
  <si>
    <t>0720952106</t>
  </si>
  <si>
    <t>0720952207</t>
  </si>
  <si>
    <t>0720952308</t>
  </si>
  <si>
    <t>0729161904</t>
  </si>
  <si>
    <t>0729162005</t>
  </si>
  <si>
    <t>0729162106</t>
  </si>
  <si>
    <t>0729162207</t>
  </si>
  <si>
    <t>0729162308</t>
  </si>
  <si>
    <t>0729331904</t>
  </si>
  <si>
    <t>0729332005</t>
  </si>
  <si>
    <t>0729332106</t>
  </si>
  <si>
    <t>0729332207</t>
  </si>
  <si>
    <t>0729332308</t>
  </si>
  <si>
    <t>0729611904</t>
  </si>
  <si>
    <t>0729612005</t>
  </si>
  <si>
    <t>0729612106</t>
  </si>
  <si>
    <t>0729612207</t>
  </si>
  <si>
    <t>0729612308</t>
  </si>
  <si>
    <t>0729811904</t>
  </si>
  <si>
    <t>0729812005</t>
  </si>
  <si>
    <t>0729812106</t>
  </si>
  <si>
    <t>0729812207</t>
  </si>
  <si>
    <t>0729812308</t>
  </si>
  <si>
    <t>0729821904</t>
  </si>
  <si>
    <t>0729822005</t>
  </si>
  <si>
    <t>0729822106</t>
  </si>
  <si>
    <t>0729822207</t>
  </si>
  <si>
    <t>0729822308</t>
  </si>
  <si>
    <t>0729911904</t>
  </si>
  <si>
    <t>0729912005</t>
  </si>
  <si>
    <t>0729912106</t>
  </si>
  <si>
    <t>0729912207</t>
  </si>
  <si>
    <t>0729912308</t>
  </si>
  <si>
    <t>0729951904</t>
  </si>
  <si>
    <t>0729952005</t>
  </si>
  <si>
    <t>0729952106</t>
  </si>
  <si>
    <t>0729952207</t>
  </si>
  <si>
    <t>0729952308</t>
  </si>
  <si>
    <t>0827601904</t>
  </si>
  <si>
    <t>0827602005</t>
  </si>
  <si>
    <t>0827602106</t>
  </si>
  <si>
    <t>0827602207</t>
  </si>
  <si>
    <t>0827602308</t>
  </si>
  <si>
    <t>0830601904</t>
  </si>
  <si>
    <t>0830602005</t>
  </si>
  <si>
    <t>0830602106</t>
  </si>
  <si>
    <t>0830602207</t>
  </si>
  <si>
    <t>0830602308</t>
  </si>
  <si>
    <t>0831601904</t>
  </si>
  <si>
    <t>0831602005</t>
  </si>
  <si>
    <t>0831602106</t>
  </si>
  <si>
    <t>0831602207</t>
  </si>
  <si>
    <t>0831602308</t>
  </si>
  <si>
    <t>0832601904</t>
  </si>
  <si>
    <t>0832602005</t>
  </si>
  <si>
    <t>0832602106</t>
  </si>
  <si>
    <t>0832602207</t>
  </si>
  <si>
    <t>0832602308</t>
  </si>
  <si>
    <t>0833601904</t>
  </si>
  <si>
    <t>0833602005</t>
  </si>
  <si>
    <t>0833602106</t>
  </si>
  <si>
    <t>0833602207</t>
  </si>
  <si>
    <t>0833602308</t>
  </si>
  <si>
    <t>0834601904</t>
  </si>
  <si>
    <t>0834602005</t>
  </si>
  <si>
    <t>0834602106</t>
  </si>
  <si>
    <t>0834602207</t>
  </si>
  <si>
    <t>0834602308</t>
  </si>
  <si>
    <t>0835601904</t>
  </si>
  <si>
    <t>0835602005</t>
  </si>
  <si>
    <t>0835602106</t>
  </si>
  <si>
    <t>0835602207</t>
  </si>
  <si>
    <t>0835602308</t>
  </si>
  <si>
    <t>ZONE_CLIMAT</t>
  </si>
  <si>
    <t>Code</t>
  </si>
  <si>
    <t>SYSTEME_CHAUD</t>
  </si>
  <si>
    <t>USAGE</t>
  </si>
  <si>
    <t>H1a</t>
  </si>
  <si>
    <t>Autre système centralisé</t>
  </si>
  <si>
    <t>Autre</t>
  </si>
  <si>
    <t>H1b</t>
  </si>
  <si>
    <t>Cassette rayonnante</t>
  </si>
  <si>
    <t>Auxiliaires</t>
  </si>
  <si>
    <t>H1c</t>
  </si>
  <si>
    <t>Chaudière fioul</t>
  </si>
  <si>
    <t>Bureautique</t>
  </si>
  <si>
    <t>H2a</t>
  </si>
  <si>
    <t>Chaudière gaz</t>
  </si>
  <si>
    <t>Chauffage</t>
  </si>
  <si>
    <t>H2b</t>
  </si>
  <si>
    <t>DRV</t>
  </si>
  <si>
    <t>Climatisation</t>
  </si>
  <si>
    <t>H2c</t>
  </si>
  <si>
    <t>Electrique direct</t>
  </si>
  <si>
    <t>Cuisson</t>
  </si>
  <si>
    <t>H2d</t>
  </si>
  <si>
    <t>Eclairage</t>
  </si>
  <si>
    <t>H3</t>
  </si>
  <si>
    <t>ECS</t>
  </si>
  <si>
    <t>PAC</t>
  </si>
  <si>
    <t>Froid_alimentaire</t>
  </si>
  <si>
    <t>Rooftop</t>
  </si>
  <si>
    <t>Parc</t>
  </si>
  <si>
    <t>Tube radiant</t>
  </si>
  <si>
    <t>OCCUPANT</t>
  </si>
  <si>
    <t>Ventilation</t>
  </si>
  <si>
    <t>Bloc communal</t>
  </si>
  <si>
    <t>SYSTEME_FROID</t>
  </si>
  <si>
    <t>Départements</t>
  </si>
  <si>
    <t>Aucun</t>
  </si>
  <si>
    <t>Etat</t>
  </si>
  <si>
    <t>Para public</t>
  </si>
  <si>
    <t>Groupe ancien</t>
  </si>
  <si>
    <t>Privé</t>
  </si>
  <si>
    <t>Régions</t>
  </si>
  <si>
    <t>CHARGE_INIT</t>
  </si>
  <si>
    <t>COUT_MOY</t>
  </si>
  <si>
    <t>GAIN_MOY</t>
  </si>
  <si>
    <t>PART_MARCHE</t>
  </si>
  <si>
    <t>DUREE_VIE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</si>
</sst>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%"/>
    <numFmt numFmtId="166" formatCode="@"/>
    <numFmt numFmtId="167" formatCode="0"/>
    <numFmt numFmtId="168" formatCode="0.00"/>
  </numFmts>
  <fonts count="5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60" activeCellId="0" sqref="D160"/>
    </sheetView>
  </sheetViews>
  <sheetFormatPr defaultRowHeight="15.8"/>
  <cols>
    <col collapsed="false" hidden="false" max="2" min="1" style="0" width="9.73023255813954"/>
    <col collapsed="false" hidden="false" max="3" min="3" style="0" width="21.6186046511628"/>
    <col collapsed="false" hidden="false" max="4" min="4" style="0" width="25.2604651162791"/>
    <col collapsed="false" hidden="false" max="5" min="5" style="0" width="13.6744186046512"/>
    <col collapsed="false" hidden="false" max="1025" min="6" style="0" width="9.73023255813954"/>
  </cols>
  <sheetData>
    <row r="1" customFormat="false" ht="15.8" hidden="false" customHeight="false" outlineLevel="0" collapsed="false">
      <c r="A1" s="0" t="str">
        <f aca="false">CONCATENATE(C1,D1,E1)</f>
        <v>BrancheBat_typePeriode_simple</v>
      </c>
      <c r="C1" s="0" t="s">
        <v>0</v>
      </c>
      <c r="D1" s="0" t="s">
        <v>1</v>
      </c>
      <c r="E1" s="0" t="s">
        <v>2</v>
      </c>
      <c r="F1" s="0" t="s">
        <v>3</v>
      </c>
      <c r="G1" s="0" t="s">
        <v>4</v>
      </c>
      <c r="H1" s="0" t="s">
        <v>5</v>
      </c>
    </row>
    <row r="2" customFormat="false" ht="15.8" hidden="false" customHeight="false" outlineLevel="0" collapsed="false">
      <c r="A2" s="0" t="str">
        <f aca="false">CONCATENATE(C2,D2,E2)</f>
        <v>Bureaux Administrationimmeuble peri urbainAv 1980</v>
      </c>
      <c r="B2" s="0" t="str">
        <f aca="false">CONCATENATE(VLOOKUP(CONCATENATE(C2,D2),Nb_etages_moy!$A$2:$E$99,5,0),IF(VLOOKUP(CONCATENATE(C2,D2),Nb_etages_moy!$A$2:$E$99,5,0)="Peu vitré",1,VLOOKUP(CONCATENATE(C2,D2),Nb_etages_moy!$A$2:$F$99,6,0)),IF(E2="1999-2008","Récent","Ancien"))</f>
        <v>Vitré3Ancien</v>
      </c>
      <c r="C2" s="0" t="s">
        <v>6</v>
      </c>
      <c r="D2" s="0" t="s">
        <v>7</v>
      </c>
      <c r="E2" s="0" t="s">
        <v>8</v>
      </c>
      <c r="F2" s="0" t="n">
        <f aca="false">VLOOKUP($B2,Result_romulus!$A$2:$G$9,6,0)</f>
        <v>0.167857142857143</v>
      </c>
      <c r="G2" s="0" t="n">
        <f aca="false">VLOOKUP($B2,Result_romulus!$A$2:$G$9,7,0)</f>
        <v>0.235</v>
      </c>
      <c r="H2" s="0" t="n">
        <v>1</v>
      </c>
    </row>
    <row r="3" customFormat="false" ht="15.8" hidden="false" customHeight="false" outlineLevel="0" collapsed="false">
      <c r="A3" s="0" t="str">
        <f aca="false">CONCATENATE(C3,D3,E3)</f>
        <v>Bureaux Administrationimmeuble peri urbain1981-1998</v>
      </c>
      <c r="B3" s="0" t="str">
        <f aca="false">CONCATENATE(VLOOKUP(CONCATENATE(C3,D3),Nb_etages_moy!$A$2:$E$99,5,0),IF(VLOOKUP(CONCATENATE(C3,D3),Nb_etages_moy!$A$2:$E$99,5,0)="Peu vitré",1,VLOOKUP(CONCATENATE(C3,D3),Nb_etages_moy!$A$2:$F$99,6,0)),IF(E3="1999-2008","Récent","Ancien"))</f>
        <v>Vitré3Ancien</v>
      </c>
      <c r="C3" s="0" t="s">
        <v>6</v>
      </c>
      <c r="D3" s="0" t="s">
        <v>7</v>
      </c>
      <c r="E3" s="0" t="s">
        <v>9</v>
      </c>
      <c r="F3" s="0" t="n">
        <f aca="false">VLOOKUP($B3,Result_romulus!$A$2:$G$9,6,0)</f>
        <v>0.167857142857143</v>
      </c>
      <c r="G3" s="0" t="n">
        <f aca="false">VLOOKUP($B3,Result_romulus!$A$2:$G$9,7,0)</f>
        <v>0.235</v>
      </c>
      <c r="H3" s="0" t="n">
        <v>1</v>
      </c>
      <c r="I3" s="0" t="s">
        <v>10</v>
      </c>
      <c r="J3" s="0" t="s">
        <v>11</v>
      </c>
      <c r="K3" s="0" t="s">
        <v>12</v>
      </c>
      <c r="L3" s="0" t="n">
        <v>41934.1956204235</v>
      </c>
    </row>
    <row r="4" customFormat="false" ht="15.8" hidden="false" customHeight="false" outlineLevel="0" collapsed="false">
      <c r="A4" s="0" t="str">
        <f aca="false">CONCATENATE(C4,D4,E4)</f>
        <v>Bureaux Administrationimmeuble peri urbain1999-2008</v>
      </c>
      <c r="B4" s="0" t="str">
        <f aca="false">CONCATENATE(VLOOKUP(CONCATENATE(C4,D4),Nb_etages_moy!$A$2:$E$99,5,0),IF(VLOOKUP(CONCATENATE(C4,D4),Nb_etages_moy!$A$2:$E$99,5,0)="Peu vitré",1,VLOOKUP(CONCATENATE(C4,D4),Nb_etages_moy!$A$2:$F$99,6,0)),IF(E4="1999-2008","Récent","Ancien"))</f>
        <v>Vitré3Récent</v>
      </c>
      <c r="C4" s="0" t="s">
        <v>6</v>
      </c>
      <c r="D4" s="0" t="s">
        <v>7</v>
      </c>
      <c r="E4" s="0" t="s">
        <v>13</v>
      </c>
      <c r="F4" s="0" t="n">
        <f aca="false">VLOOKUP($B4,Result_romulus!$A$2:$G$9,6,0)</f>
        <v>0.14827380952381</v>
      </c>
      <c r="G4" s="0" t="n">
        <f aca="false">VLOOKUP($B4,Result_romulus!$A$2:$G$9,7,0)</f>
        <v>0.268571428571429</v>
      </c>
      <c r="H4" s="0" t="n">
        <v>1</v>
      </c>
      <c r="J4" s="0" t="s">
        <v>11</v>
      </c>
      <c r="K4" s="0" t="s">
        <v>14</v>
      </c>
      <c r="L4" s="0" t="n">
        <v>84493.9657069751</v>
      </c>
    </row>
    <row r="5" customFormat="false" ht="15.8" hidden="false" customHeight="false" outlineLevel="0" collapsed="false">
      <c r="A5" s="0" t="str">
        <f aca="false">CONCATENATE(C5,D5,E5)</f>
        <v>Bureaux Administrationimmeuble rénovéAv 1980</v>
      </c>
      <c r="B5" s="0" t="str">
        <f aca="false">CONCATENATE(VLOOKUP(CONCATENATE(C5,D5),Nb_etages_moy!$A$2:$E$99,5,0),IF(VLOOKUP(CONCATENATE(C5,D5),Nb_etages_moy!$A$2:$E$99,5,0)="Peu vitré",1,VLOOKUP(CONCATENATE(C5,D5),Nb_etages_moy!$A$2:$F$99,6,0)),IF(E5="1999-2008","Récent","Ancien"))</f>
        <v>Vitré6Ancien</v>
      </c>
      <c r="C5" s="0" t="s">
        <v>6</v>
      </c>
      <c r="D5" s="0" t="s">
        <v>15</v>
      </c>
      <c r="E5" s="0" t="s">
        <v>8</v>
      </c>
      <c r="F5" s="0" t="n">
        <f aca="false">VLOOKUP($B5,Result_romulus!$A$2:$G$9,6,0)</f>
        <v>0.258</v>
      </c>
      <c r="G5" s="0" t="n">
        <f aca="false">VLOOKUP($B5,Result_romulus!$A$2:$G$9,7,0)</f>
        <v>0.44</v>
      </c>
      <c r="H5" s="0" t="n">
        <v>1</v>
      </c>
      <c r="J5" s="0" t="s">
        <v>11</v>
      </c>
      <c r="K5" s="0" t="s">
        <v>16</v>
      </c>
      <c r="L5" s="0" t="n">
        <v>54930.8760949411</v>
      </c>
    </row>
    <row r="6" customFormat="false" ht="15.8" hidden="false" customHeight="false" outlineLevel="0" collapsed="false">
      <c r="A6" s="0" t="str">
        <f aca="false">CONCATENATE(C6,D6,E6)</f>
        <v>Bureaux Administrationimmeuble rénové1981-1998</v>
      </c>
      <c r="B6" s="0" t="str">
        <f aca="false">CONCATENATE(VLOOKUP(CONCATENATE(C6,D6),Nb_etages_moy!$A$2:$E$99,5,0),IF(VLOOKUP(CONCATENATE(C6,D6),Nb_etages_moy!$A$2:$E$99,5,0)="Peu vitré",1,VLOOKUP(CONCATENATE(C6,D6),Nb_etages_moy!$A$2:$F$99,6,0)),IF(E6="1999-2008","Récent","Ancien"))</f>
        <v>Vitré6Ancien</v>
      </c>
      <c r="C6" s="0" t="s">
        <v>6</v>
      </c>
      <c r="D6" s="0" t="s">
        <v>15</v>
      </c>
      <c r="E6" s="0" t="s">
        <v>9</v>
      </c>
      <c r="F6" s="0" t="n">
        <f aca="false">VLOOKUP($B6,Result_romulus!$A$2:$G$9,6,0)</f>
        <v>0.258</v>
      </c>
      <c r="G6" s="0" t="n">
        <f aca="false">VLOOKUP($B6,Result_romulus!$A$2:$G$9,7,0)</f>
        <v>0.44</v>
      </c>
      <c r="H6" s="0" t="n">
        <v>1</v>
      </c>
    </row>
    <row r="7" customFormat="false" ht="15.8" hidden="false" customHeight="false" outlineLevel="0" collapsed="false">
      <c r="A7" s="0" t="str">
        <f aca="false">CONCATENATE(C7,D7,E7)</f>
        <v>Bureaux Administrationimmeuble rénové1999-2008</v>
      </c>
      <c r="B7" s="0" t="str">
        <f aca="false">CONCATENATE(VLOOKUP(CONCATENATE(C7,D7),Nb_etages_moy!$A$2:$E$99,5,0),IF(VLOOKUP(CONCATENATE(C7,D7),Nb_etages_moy!$A$2:$E$99,5,0)="Peu vitré",1,VLOOKUP(CONCATENATE(C7,D7),Nb_etages_moy!$A$2:$F$99,6,0)),IF(E7="1999-2008","Récent","Ancien"))</f>
        <v>Vitré6Récent</v>
      </c>
      <c r="C7" s="0" t="s">
        <v>6</v>
      </c>
      <c r="D7" s="0" t="s">
        <v>15</v>
      </c>
      <c r="E7" s="0" t="s">
        <v>13</v>
      </c>
      <c r="F7" s="0" t="n">
        <f aca="false">VLOOKUP($B7,Result_romulus!$A$2:$G$9,6,0)</f>
        <v>0.29952</v>
      </c>
      <c r="G7" s="0" t="n">
        <f aca="false">VLOOKUP($B7,Result_romulus!$A$2:$G$9,7,0)</f>
        <v>0.4992</v>
      </c>
      <c r="H7" s="0" t="n">
        <v>1</v>
      </c>
    </row>
    <row r="8" customFormat="false" ht="15.8" hidden="false" customHeight="false" outlineLevel="0" collapsed="false">
      <c r="A8" s="0" t="str">
        <f aca="false">CONCATENATE(C8,D8,E8)</f>
        <v>Bureaux Administrationimmeuble résidentielAv 1980</v>
      </c>
      <c r="B8" s="0" t="str">
        <f aca="false">CONCATENATE(VLOOKUP(CONCATENATE(C8,D8),Nb_etages_moy!$A$2:$E$99,5,0),IF(VLOOKUP(CONCATENATE(C8,D8),Nb_etages_moy!$A$2:$E$99,5,0)="Peu vitré",1,VLOOKUP(CONCATENATE(C8,D8),Nb_etages_moy!$A$2:$F$99,6,0)),IF(E8="1999-2008","Récent","Ancien"))</f>
        <v>Vitré3Ancien</v>
      </c>
      <c r="C8" s="0" t="s">
        <v>6</v>
      </c>
      <c r="D8" s="0" t="s">
        <v>17</v>
      </c>
      <c r="E8" s="0" t="s">
        <v>8</v>
      </c>
      <c r="F8" s="0" t="n">
        <f aca="false">VLOOKUP($B8,Result_romulus!$A$2:$G$9,6,0)</f>
        <v>0.167857142857143</v>
      </c>
      <c r="G8" s="0" t="n">
        <f aca="false">VLOOKUP($B8,Result_romulus!$A$2:$G$9,7,0)</f>
        <v>0.235</v>
      </c>
      <c r="H8" s="0" t="n">
        <v>1</v>
      </c>
    </row>
    <row r="9" customFormat="false" ht="15.8" hidden="false" customHeight="false" outlineLevel="0" collapsed="false">
      <c r="A9" s="0" t="str">
        <f aca="false">CONCATENATE(C9,D9,E9)</f>
        <v>Bureaux Administrationimmeuble résidentiel1981-1998</v>
      </c>
      <c r="B9" s="0" t="str">
        <f aca="false">CONCATENATE(VLOOKUP(CONCATENATE(C9,D9),Nb_etages_moy!$A$2:$E$99,5,0),IF(VLOOKUP(CONCATENATE(C9,D9),Nb_etages_moy!$A$2:$E$99,5,0)="Peu vitré",1,VLOOKUP(CONCATENATE(C9,D9),Nb_etages_moy!$A$2:$F$99,6,0)),IF(E9="1999-2008","Récent","Ancien"))</f>
        <v>Vitré3Ancien</v>
      </c>
      <c r="C9" s="0" t="s">
        <v>6</v>
      </c>
      <c r="D9" s="0" t="s">
        <v>17</v>
      </c>
      <c r="E9" s="0" t="s">
        <v>9</v>
      </c>
      <c r="F9" s="0" t="n">
        <f aca="false">VLOOKUP($B9,Result_romulus!$A$2:$G$9,6,0)</f>
        <v>0.167857142857143</v>
      </c>
      <c r="G9" s="0" t="n">
        <f aca="false">VLOOKUP($B9,Result_romulus!$A$2:$G$9,7,0)</f>
        <v>0.235</v>
      </c>
      <c r="H9" s="0" t="n">
        <v>1</v>
      </c>
    </row>
    <row r="10" customFormat="false" ht="15.8" hidden="false" customHeight="false" outlineLevel="0" collapsed="false">
      <c r="A10" s="0" t="str">
        <f aca="false">CONCATENATE(C10,D10,E10)</f>
        <v>Bureaux Administrationimmeuble résidentiel1999-2008</v>
      </c>
      <c r="B10" s="0" t="str">
        <f aca="false">CONCATENATE(VLOOKUP(CONCATENATE(C10,D10),Nb_etages_moy!$A$2:$E$99,5,0),IF(VLOOKUP(CONCATENATE(C10,D10),Nb_etages_moy!$A$2:$E$99,5,0)="Peu vitré",1,VLOOKUP(CONCATENATE(C10,D10),Nb_etages_moy!$A$2:$F$99,6,0)),IF(E10="1999-2008","Récent","Ancien"))</f>
        <v>Vitré3Récent</v>
      </c>
      <c r="C10" s="0" t="s">
        <v>6</v>
      </c>
      <c r="D10" s="0" t="s">
        <v>17</v>
      </c>
      <c r="E10" s="0" t="s">
        <v>13</v>
      </c>
      <c r="F10" s="0" t="n">
        <f aca="false">VLOOKUP($B10,Result_romulus!$A$2:$G$9,6,0)</f>
        <v>0.14827380952381</v>
      </c>
      <c r="G10" s="0" t="n">
        <f aca="false">VLOOKUP($B10,Result_romulus!$A$2:$G$9,7,0)</f>
        <v>0.268571428571429</v>
      </c>
      <c r="H10" s="0" t="n">
        <v>1</v>
      </c>
    </row>
    <row r="11" customFormat="false" ht="15.8" hidden="false" customHeight="false" outlineLevel="0" collapsed="false">
      <c r="A11" s="0" t="str">
        <f aca="false">CONCATENATE(C11,D11,E11)</f>
        <v>Bureaux Administrationplateau large bureau paysagésAv 1980</v>
      </c>
      <c r="B11" s="0" t="str">
        <f aca="false">CONCATENATE(VLOOKUP(CONCATENATE(C11,D11),Nb_etages_moy!$A$2:$E$99,5,0),IF(VLOOKUP(CONCATENATE(C11,D11),Nb_etages_moy!$A$2:$E$99,5,0)="Peu vitré",1,VLOOKUP(CONCATENATE(C11,D11),Nb_etages_moy!$A$2:$F$99,6,0)),IF(E11="1999-2008","Récent","Ancien"))</f>
        <v>Vitré12Ancien</v>
      </c>
      <c r="C11" s="0" t="s">
        <v>6</v>
      </c>
      <c r="D11" s="0" t="s">
        <v>18</v>
      </c>
      <c r="E11" s="0" t="s">
        <v>8</v>
      </c>
      <c r="F11" s="0" t="n">
        <f aca="false">VLOOKUP($B11,Result_romulus!$A$2:$G$9,6,0)</f>
        <v>0.6</v>
      </c>
      <c r="G11" s="0" t="n">
        <f aca="false">VLOOKUP($B11,Result_romulus!$A$2:$G$9,7,0)</f>
        <v>0.84</v>
      </c>
      <c r="H11" s="0" t="n">
        <v>1</v>
      </c>
    </row>
    <row r="12" customFormat="false" ht="15.8" hidden="false" customHeight="false" outlineLevel="0" collapsed="false">
      <c r="A12" s="0" t="str">
        <f aca="false">CONCATENATE(C12,D12,E12)</f>
        <v>Bureaux Administrationplateau large bureau paysagés1981-1998</v>
      </c>
      <c r="B12" s="0" t="str">
        <f aca="false">CONCATENATE(VLOOKUP(CONCATENATE(C12,D12),Nb_etages_moy!$A$2:$E$99,5,0),IF(VLOOKUP(CONCATENATE(C12,D12),Nb_etages_moy!$A$2:$E$99,5,0)="Peu vitré",1,VLOOKUP(CONCATENATE(C12,D12),Nb_etages_moy!$A$2:$F$99,6,0)),IF(E12="1999-2008","Récent","Ancien"))</f>
        <v>Vitré12Ancien</v>
      </c>
      <c r="C12" s="0" t="s">
        <v>6</v>
      </c>
      <c r="D12" s="0" t="s">
        <v>18</v>
      </c>
      <c r="E12" s="0" t="s">
        <v>9</v>
      </c>
      <c r="F12" s="0" t="n">
        <f aca="false">VLOOKUP($B12,Result_romulus!$A$2:$G$9,6,0)</f>
        <v>0.6</v>
      </c>
      <c r="G12" s="0" t="n">
        <f aca="false">VLOOKUP($B12,Result_romulus!$A$2:$G$9,7,0)</f>
        <v>0.84</v>
      </c>
      <c r="H12" s="0" t="n">
        <v>1</v>
      </c>
    </row>
    <row r="13" customFormat="false" ht="15.8" hidden="false" customHeight="false" outlineLevel="0" collapsed="false">
      <c r="A13" s="0" t="str">
        <f aca="false">CONCATENATE(C13,D13,E13)</f>
        <v>Bureaux Administrationplateau large bureau paysagés1999-2008</v>
      </c>
      <c r="B13" s="0" t="str">
        <f aca="false">CONCATENATE(VLOOKUP(CONCATENATE(C13,D13),Nb_etages_moy!$A$2:$E$99,5,0),IF(VLOOKUP(CONCATENATE(C13,D13),Nb_etages_moy!$A$2:$E$99,5,0)="Peu vitré",1,VLOOKUP(CONCATENATE(C13,D13),Nb_etages_moy!$A$2:$F$99,6,0)),IF(E13="1999-2008","Récent","Ancien"))</f>
        <v>Vitré12Récent</v>
      </c>
      <c r="C13" s="0" t="s">
        <v>6</v>
      </c>
      <c r="D13" s="0" t="s">
        <v>18</v>
      </c>
      <c r="E13" s="0" t="s">
        <v>13</v>
      </c>
      <c r="F13" s="0" t="n">
        <f aca="false">VLOOKUP($B13,Result_romulus!$A$2:$G$9,6,0)</f>
        <v>0.53</v>
      </c>
      <c r="G13" s="0" t="n">
        <f aca="false">VLOOKUP($B13,Result_romulus!$A$2:$G$9,7,0)</f>
        <v>0.96</v>
      </c>
      <c r="H13" s="0" t="n">
        <v>1</v>
      </c>
    </row>
    <row r="14" customFormat="false" ht="15.8" hidden="false" customHeight="false" outlineLevel="0" collapsed="false">
      <c r="A14" s="0" t="str">
        <f aca="false">CONCATENATE(C14,D14,E14)</f>
        <v>Bureaux Administrationplateau large bureaux cloisonnésAv 1980</v>
      </c>
      <c r="B14" s="0" t="str">
        <f aca="false">CONCATENATE(VLOOKUP(CONCATENATE(C14,D14),Nb_etages_moy!$A$2:$E$99,5,0),IF(VLOOKUP(CONCATENATE(C14,D14),Nb_etages_moy!$A$2:$E$99,5,0)="Peu vitré",1,VLOOKUP(CONCATENATE(C14,D14),Nb_etages_moy!$A$2:$F$99,6,0)),IF(E14="1999-2008","Récent","Ancien"))</f>
        <v>Vitré12Ancien</v>
      </c>
      <c r="C14" s="0" t="s">
        <v>6</v>
      </c>
      <c r="D14" s="0" t="s">
        <v>19</v>
      </c>
      <c r="E14" s="0" t="s">
        <v>8</v>
      </c>
      <c r="F14" s="0" t="n">
        <f aca="false">VLOOKUP($B14,Result_romulus!$A$2:$G$9,6,0)</f>
        <v>0.6</v>
      </c>
      <c r="G14" s="0" t="n">
        <f aca="false">VLOOKUP($B14,Result_romulus!$A$2:$G$9,7,0)</f>
        <v>0.84</v>
      </c>
      <c r="H14" s="0" t="n">
        <v>1</v>
      </c>
    </row>
    <row r="15" customFormat="false" ht="15.8" hidden="false" customHeight="false" outlineLevel="0" collapsed="false">
      <c r="A15" s="0" t="str">
        <f aca="false">CONCATENATE(C15,D15,E15)</f>
        <v>Bureaux Administrationplateau large bureaux cloisonnés1981-1998</v>
      </c>
      <c r="B15" s="0" t="str">
        <f aca="false">CONCATENATE(VLOOKUP(CONCATENATE(C15,D15),Nb_etages_moy!$A$2:$E$99,5,0),IF(VLOOKUP(CONCATENATE(C15,D15),Nb_etages_moy!$A$2:$E$99,5,0)="Peu vitré",1,VLOOKUP(CONCATENATE(C15,D15),Nb_etages_moy!$A$2:$F$99,6,0)),IF(E15="1999-2008","Récent","Ancien"))</f>
        <v>Vitré12Ancien</v>
      </c>
      <c r="C15" s="0" t="s">
        <v>6</v>
      </c>
      <c r="D15" s="0" t="s">
        <v>19</v>
      </c>
      <c r="E15" s="0" t="s">
        <v>9</v>
      </c>
      <c r="F15" s="0" t="n">
        <f aca="false">VLOOKUP($B15,Result_romulus!$A$2:$G$9,6,0)</f>
        <v>0.6</v>
      </c>
      <c r="G15" s="0" t="n">
        <f aca="false">VLOOKUP($B15,Result_romulus!$A$2:$G$9,7,0)</f>
        <v>0.84</v>
      </c>
      <c r="H15" s="0" t="n">
        <v>1</v>
      </c>
    </row>
    <row r="16" customFormat="false" ht="15.8" hidden="false" customHeight="false" outlineLevel="0" collapsed="false">
      <c r="A16" s="0" t="str">
        <f aca="false">CONCATENATE(C16,D16,E16)</f>
        <v>Bureaux Administrationplateau large bureaux cloisonnés1999-2008</v>
      </c>
      <c r="B16" s="0" t="str">
        <f aca="false">CONCATENATE(VLOOKUP(CONCATENATE(C16,D16),Nb_etages_moy!$A$2:$E$99,5,0),IF(VLOOKUP(CONCATENATE(C16,D16),Nb_etages_moy!$A$2:$E$99,5,0)="Peu vitré",1,VLOOKUP(CONCATENATE(C16,D16),Nb_etages_moy!$A$2:$F$99,6,0)),IF(E16="1999-2008","Récent","Ancien"))</f>
        <v>Vitré12Récent</v>
      </c>
      <c r="C16" s="0" t="s">
        <v>6</v>
      </c>
      <c r="D16" s="0" t="s">
        <v>19</v>
      </c>
      <c r="E16" s="0" t="s">
        <v>13</v>
      </c>
      <c r="F16" s="0" t="n">
        <f aca="false">VLOOKUP($B16,Result_romulus!$A$2:$G$9,6,0)</f>
        <v>0.53</v>
      </c>
      <c r="G16" s="0" t="n">
        <f aca="false">VLOOKUP($B16,Result_romulus!$A$2:$G$9,7,0)</f>
        <v>0.96</v>
      </c>
      <c r="H16" s="0" t="n">
        <v>1</v>
      </c>
    </row>
    <row r="17" customFormat="false" ht="15.8" hidden="false" customHeight="false" outlineLevel="0" collapsed="false">
      <c r="A17" s="0" t="str">
        <f aca="false">CONCATENATE(C17,D17,E17)</f>
        <v>Bureaux Administrationplateau minceAv 1980</v>
      </c>
      <c r="B17" s="0" t="str">
        <f aca="false">CONCATENATE(VLOOKUP(CONCATENATE(C17,D17),Nb_etages_moy!$A$2:$E$99,5,0),IF(VLOOKUP(CONCATENATE(C17,D17),Nb_etages_moy!$A$2:$E$99,5,0)="Peu vitré",1,VLOOKUP(CONCATENATE(C17,D17),Nb_etages_moy!$A$2:$F$99,6,0)),IF(E17="1999-2008","Récent","Ancien"))</f>
        <v>Vitré12Ancien</v>
      </c>
      <c r="C17" s="0" t="s">
        <v>6</v>
      </c>
      <c r="D17" s="0" t="s">
        <v>20</v>
      </c>
      <c r="E17" s="0" t="s">
        <v>8</v>
      </c>
      <c r="F17" s="0" t="n">
        <f aca="false">VLOOKUP($B17,Result_romulus!$A$2:$G$9,6,0)</f>
        <v>0.6</v>
      </c>
      <c r="G17" s="0" t="n">
        <f aca="false">VLOOKUP($B17,Result_romulus!$A$2:$G$9,7,0)</f>
        <v>0.84</v>
      </c>
      <c r="H17" s="0" t="n">
        <v>1</v>
      </c>
    </row>
    <row r="18" customFormat="false" ht="15.8" hidden="false" customHeight="false" outlineLevel="0" collapsed="false">
      <c r="A18" s="0" t="str">
        <f aca="false">CONCATENATE(C18,D18,E18)</f>
        <v>Bureaux Administrationplateau mince1981-1998</v>
      </c>
      <c r="B18" s="0" t="str">
        <f aca="false">CONCATENATE(VLOOKUP(CONCATENATE(C18,D18),Nb_etages_moy!$A$2:$E$99,5,0),IF(VLOOKUP(CONCATENATE(C18,D18),Nb_etages_moy!$A$2:$E$99,5,0)="Peu vitré",1,VLOOKUP(CONCATENATE(C18,D18),Nb_etages_moy!$A$2:$F$99,6,0)),IF(E18="1999-2008","Récent","Ancien"))</f>
        <v>Vitré12Ancien</v>
      </c>
      <c r="C18" s="0" t="s">
        <v>6</v>
      </c>
      <c r="D18" s="0" t="s">
        <v>20</v>
      </c>
      <c r="E18" s="0" t="s">
        <v>9</v>
      </c>
      <c r="F18" s="0" t="n">
        <f aca="false">VLOOKUP($B18,Result_romulus!$A$2:$G$9,6,0)</f>
        <v>0.6</v>
      </c>
      <c r="G18" s="0" t="n">
        <f aca="false">VLOOKUP($B18,Result_romulus!$A$2:$G$9,7,0)</f>
        <v>0.84</v>
      </c>
      <c r="H18" s="0" t="n">
        <v>1</v>
      </c>
    </row>
    <row r="19" customFormat="false" ht="15.8" hidden="false" customHeight="false" outlineLevel="0" collapsed="false">
      <c r="A19" s="0" t="str">
        <f aca="false">CONCATENATE(C19,D19,E19)</f>
        <v>Bureaux Administrationplateau mince1999-2008</v>
      </c>
      <c r="B19" s="0" t="str">
        <f aca="false">CONCATENATE(VLOOKUP(CONCATENATE(C19,D19),Nb_etages_moy!$A$2:$E$99,5,0),IF(VLOOKUP(CONCATENATE(C19,D19),Nb_etages_moy!$A$2:$E$99,5,0)="Peu vitré",1,VLOOKUP(CONCATENATE(C19,D19),Nb_etages_moy!$A$2:$F$99,6,0)),IF(E19="1999-2008","Récent","Ancien"))</f>
        <v>Vitré12Récent</v>
      </c>
      <c r="C19" s="0" t="s">
        <v>6</v>
      </c>
      <c r="D19" s="0" t="s">
        <v>20</v>
      </c>
      <c r="E19" s="0" t="s">
        <v>13</v>
      </c>
      <c r="F19" s="0" t="n">
        <f aca="false">VLOOKUP($B19,Result_romulus!$A$2:$G$9,6,0)</f>
        <v>0.53</v>
      </c>
      <c r="G19" s="0" t="n">
        <f aca="false">VLOOKUP($B19,Result_romulus!$A$2:$G$9,7,0)</f>
        <v>0.96</v>
      </c>
      <c r="H19" s="0" t="n">
        <v>1</v>
      </c>
    </row>
    <row r="20" customFormat="false" ht="15.8" hidden="false" customHeight="false" outlineLevel="0" collapsed="false">
      <c r="A20" s="0" t="str">
        <f aca="false">CONCATENATE(C20,D20,E20)</f>
        <v>Café Hôtel RestaurantGrand bar café tabacAv 1980</v>
      </c>
      <c r="B20" s="0" t="str">
        <f aca="false">CONCATENATE(VLOOKUP(CONCATENATE(C20,D20),Nb_etages_moy!$A$2:$E$99,5,0),IF(VLOOKUP(CONCATENATE(C20,D20),Nb_etages_moy!$A$2:$E$99,5,0)="Peu vitré",1,VLOOKUP(CONCATENATE(C20,D20),Nb_etages_moy!$A$2:$F$99,6,0)),IF(E20="1999-2008","Récent","Ancien"))</f>
        <v>Vitré3Ancien</v>
      </c>
      <c r="C20" s="0" t="s">
        <v>21</v>
      </c>
      <c r="D20" s="0" t="s">
        <v>22</v>
      </c>
      <c r="E20" s="0" t="s">
        <v>8</v>
      </c>
      <c r="F20" s="0" t="n">
        <f aca="false">VLOOKUP($B20,Result_romulus!$A$2:$G$9,6,0)</f>
        <v>0.167857142857143</v>
      </c>
      <c r="G20" s="0" t="n">
        <f aca="false">VLOOKUP($B20,Result_romulus!$A$2:$G$9,7,0)</f>
        <v>0.235</v>
      </c>
      <c r="H20" s="0" t="n">
        <v>1</v>
      </c>
    </row>
    <row r="21" customFormat="false" ht="15.8" hidden="false" customHeight="false" outlineLevel="0" collapsed="false">
      <c r="A21" s="0" t="str">
        <f aca="false">CONCATENATE(C21,D21,E21)</f>
        <v>Café Hôtel RestaurantGrand bar café tabac1981-1998</v>
      </c>
      <c r="B21" s="0" t="str">
        <f aca="false">CONCATENATE(VLOOKUP(CONCATENATE(C21,D21),Nb_etages_moy!$A$2:$E$99,5,0),IF(VLOOKUP(CONCATENATE(C21,D21),Nb_etages_moy!$A$2:$E$99,5,0)="Peu vitré",1,VLOOKUP(CONCATENATE(C21,D21),Nb_etages_moy!$A$2:$F$99,6,0)),IF(E21="1999-2008","Récent","Ancien"))</f>
        <v>Vitré3Ancien</v>
      </c>
      <c r="C21" s="0" t="s">
        <v>21</v>
      </c>
      <c r="D21" s="0" t="s">
        <v>22</v>
      </c>
      <c r="E21" s="0" t="s">
        <v>9</v>
      </c>
      <c r="F21" s="0" t="n">
        <f aca="false">VLOOKUP($B21,Result_romulus!$A$2:$G$9,6,0)</f>
        <v>0.167857142857143</v>
      </c>
      <c r="G21" s="0" t="n">
        <f aca="false">VLOOKUP($B21,Result_romulus!$A$2:$G$9,7,0)</f>
        <v>0.235</v>
      </c>
      <c r="H21" s="0" t="n">
        <v>1</v>
      </c>
    </row>
    <row r="22" customFormat="false" ht="15.8" hidden="false" customHeight="false" outlineLevel="0" collapsed="false">
      <c r="A22" s="0" t="str">
        <f aca="false">CONCATENATE(C22,D22,E22)</f>
        <v>Café Hôtel RestaurantGrand bar café tabac1999-2008</v>
      </c>
      <c r="B22" s="0" t="str">
        <f aca="false">CONCATENATE(VLOOKUP(CONCATENATE(C22,D22),Nb_etages_moy!$A$2:$E$99,5,0),IF(VLOOKUP(CONCATENATE(C22,D22),Nb_etages_moy!$A$2:$E$99,5,0)="Peu vitré",1,VLOOKUP(CONCATENATE(C22,D22),Nb_etages_moy!$A$2:$F$99,6,0)),IF(E22="1999-2008","Récent","Ancien"))</f>
        <v>Vitré3Récent</v>
      </c>
      <c r="C22" s="0" t="s">
        <v>21</v>
      </c>
      <c r="D22" s="0" t="s">
        <v>22</v>
      </c>
      <c r="E22" s="0" t="s">
        <v>13</v>
      </c>
      <c r="F22" s="0" t="n">
        <f aca="false">VLOOKUP($B22,Result_romulus!$A$2:$G$9,6,0)</f>
        <v>0.14827380952381</v>
      </c>
      <c r="G22" s="0" t="n">
        <f aca="false">VLOOKUP($B22,Result_romulus!$A$2:$G$9,7,0)</f>
        <v>0.268571428571429</v>
      </c>
      <c r="H22" s="0" t="n">
        <v>1</v>
      </c>
    </row>
    <row r="23" customFormat="false" ht="15.8" hidden="false" customHeight="false" outlineLevel="0" collapsed="false">
      <c r="A23" s="0" t="str">
        <f aca="false">CONCATENATE(C23,D23,E23)</f>
        <v>Café Hôtel RestaurantGrand Hotel avec restaurant Bas de gammeAv 1980</v>
      </c>
      <c r="B23" s="0" t="str">
        <f aca="false">CONCATENATE(VLOOKUP(CONCATENATE(C23,D23),Nb_etages_moy!$A$2:$E$99,5,0),IF(VLOOKUP(CONCATENATE(C23,D23),Nb_etages_moy!$A$2:$E$99,5,0)="Peu vitré",1,VLOOKUP(CONCATENATE(C23,D23),Nb_etages_moy!$A$2:$F$99,6,0)),IF(E23="1999-2008","Récent","Ancien"))</f>
        <v>Vitré6Ancien</v>
      </c>
      <c r="C23" s="0" t="s">
        <v>21</v>
      </c>
      <c r="D23" s="0" t="s">
        <v>23</v>
      </c>
      <c r="E23" s="0" t="s">
        <v>8</v>
      </c>
      <c r="F23" s="0" t="n">
        <f aca="false">VLOOKUP($B23,Result_romulus!$A$2:$G$9,6,0)</f>
        <v>0.258</v>
      </c>
      <c r="G23" s="0" t="n">
        <f aca="false">VLOOKUP($B23,Result_romulus!$A$2:$G$9,7,0)</f>
        <v>0.44</v>
      </c>
      <c r="H23" s="0" t="n">
        <v>1</v>
      </c>
    </row>
    <row r="24" customFormat="false" ht="15.8" hidden="false" customHeight="false" outlineLevel="0" collapsed="false">
      <c r="A24" s="0" t="str">
        <f aca="false">CONCATENATE(C24,D24,E24)</f>
        <v>Café Hôtel RestaurantGrand Hotel avec restaurant Bas de gamme1981-1998</v>
      </c>
      <c r="B24" s="0" t="str">
        <f aca="false">CONCATENATE(VLOOKUP(CONCATENATE(C24,D24),Nb_etages_moy!$A$2:$E$99,5,0),IF(VLOOKUP(CONCATENATE(C24,D24),Nb_etages_moy!$A$2:$E$99,5,0)="Peu vitré",1,VLOOKUP(CONCATENATE(C24,D24),Nb_etages_moy!$A$2:$F$99,6,0)),IF(E24="1999-2008","Récent","Ancien"))</f>
        <v>Vitré6Ancien</v>
      </c>
      <c r="C24" s="0" t="s">
        <v>21</v>
      </c>
      <c r="D24" s="0" t="s">
        <v>23</v>
      </c>
      <c r="E24" s="0" t="s">
        <v>9</v>
      </c>
      <c r="F24" s="0" t="n">
        <f aca="false">VLOOKUP($B24,Result_romulus!$A$2:$G$9,6,0)</f>
        <v>0.258</v>
      </c>
      <c r="G24" s="0" t="n">
        <f aca="false">VLOOKUP($B24,Result_romulus!$A$2:$G$9,7,0)</f>
        <v>0.44</v>
      </c>
      <c r="H24" s="0" t="n">
        <v>1</v>
      </c>
    </row>
    <row r="25" customFormat="false" ht="15.8" hidden="false" customHeight="false" outlineLevel="0" collapsed="false">
      <c r="A25" s="0" t="str">
        <f aca="false">CONCATENATE(C25,D25,E25)</f>
        <v>Café Hôtel RestaurantGrand Hotel avec restaurant Bas de gamme1999-2008</v>
      </c>
      <c r="B25" s="0" t="str">
        <f aca="false">CONCATENATE(VLOOKUP(CONCATENATE(C25,D25),Nb_etages_moy!$A$2:$E$99,5,0),IF(VLOOKUP(CONCATENATE(C25,D25),Nb_etages_moy!$A$2:$E$99,5,0)="Peu vitré",1,VLOOKUP(CONCATENATE(C25,D25),Nb_etages_moy!$A$2:$F$99,6,0)),IF(E25="1999-2008","Récent","Ancien"))</f>
        <v>Vitré6Récent</v>
      </c>
      <c r="C25" s="0" t="s">
        <v>21</v>
      </c>
      <c r="D25" s="0" t="s">
        <v>23</v>
      </c>
      <c r="E25" s="0" t="s">
        <v>13</v>
      </c>
      <c r="F25" s="0" t="n">
        <f aca="false">VLOOKUP($B25,Result_romulus!$A$2:$G$9,6,0)</f>
        <v>0.29952</v>
      </c>
      <c r="G25" s="0" t="n">
        <f aca="false">VLOOKUP($B25,Result_romulus!$A$2:$G$9,7,0)</f>
        <v>0.4992</v>
      </c>
      <c r="H25" s="0" t="n">
        <v>1</v>
      </c>
    </row>
    <row r="26" customFormat="false" ht="15.8" hidden="false" customHeight="false" outlineLevel="0" collapsed="false">
      <c r="A26" s="0" t="str">
        <f aca="false">CONCATENATE(C26,D26,E26)</f>
        <v>Café Hôtel RestaurantGrand Hotel avec restaurant Haut de gammeAv 1980</v>
      </c>
      <c r="B26" s="0" t="str">
        <f aca="false">CONCATENATE(VLOOKUP(CONCATENATE(C26,D26),Nb_etages_moy!$A$2:$E$99,5,0),IF(VLOOKUP(CONCATENATE(C26,D26),Nb_etages_moy!$A$2:$E$99,5,0)="Peu vitré",1,VLOOKUP(CONCATENATE(C26,D26),Nb_etages_moy!$A$2:$F$99,6,0)),IF(E26="1999-2008","Récent","Ancien"))</f>
        <v>Vitré6Ancien</v>
      </c>
      <c r="C26" s="0" t="s">
        <v>21</v>
      </c>
      <c r="D26" s="0" t="s">
        <v>24</v>
      </c>
      <c r="E26" s="0" t="s">
        <v>8</v>
      </c>
      <c r="F26" s="0" t="n">
        <f aca="false">VLOOKUP($B26,Result_romulus!$A$2:$G$9,6,0)</f>
        <v>0.258</v>
      </c>
      <c r="G26" s="0" t="n">
        <f aca="false">VLOOKUP($B26,Result_romulus!$A$2:$G$9,7,0)</f>
        <v>0.44</v>
      </c>
      <c r="H26" s="0" t="n">
        <v>1</v>
      </c>
    </row>
    <row r="27" customFormat="false" ht="15.8" hidden="false" customHeight="false" outlineLevel="0" collapsed="false">
      <c r="A27" s="0" t="str">
        <f aca="false">CONCATENATE(C27,D27,E27)</f>
        <v>Café Hôtel RestaurantGrand Hotel avec restaurant Haut de gamme1981-1998</v>
      </c>
      <c r="B27" s="0" t="str">
        <f aca="false">CONCATENATE(VLOOKUP(CONCATENATE(C27,D27),Nb_etages_moy!$A$2:$E$99,5,0),IF(VLOOKUP(CONCATENATE(C27,D27),Nb_etages_moy!$A$2:$E$99,5,0)="Peu vitré",1,VLOOKUP(CONCATENATE(C27,D27),Nb_etages_moy!$A$2:$F$99,6,0)),IF(E27="1999-2008","Récent","Ancien"))</f>
        <v>Vitré6Ancien</v>
      </c>
      <c r="C27" s="0" t="s">
        <v>21</v>
      </c>
      <c r="D27" s="0" t="s">
        <v>24</v>
      </c>
      <c r="E27" s="0" t="s">
        <v>9</v>
      </c>
      <c r="F27" s="0" t="n">
        <f aca="false">VLOOKUP($B27,Result_romulus!$A$2:$G$9,6,0)</f>
        <v>0.258</v>
      </c>
      <c r="G27" s="0" t="n">
        <f aca="false">VLOOKUP($B27,Result_romulus!$A$2:$G$9,7,0)</f>
        <v>0.44</v>
      </c>
      <c r="H27" s="0" t="n">
        <v>1</v>
      </c>
    </row>
    <row r="28" customFormat="false" ht="15.8" hidden="false" customHeight="false" outlineLevel="0" collapsed="false">
      <c r="A28" s="0" t="str">
        <f aca="false">CONCATENATE(C28,D28,E28)</f>
        <v>Café Hôtel RestaurantGrand Hotel avec restaurant Haut de gamme1999-2008</v>
      </c>
      <c r="B28" s="0" t="str">
        <f aca="false">CONCATENATE(VLOOKUP(CONCATENATE(C28,D28),Nb_etages_moy!$A$2:$E$99,5,0),IF(VLOOKUP(CONCATENATE(C28,D28),Nb_etages_moy!$A$2:$E$99,5,0)="Peu vitré",1,VLOOKUP(CONCATENATE(C28,D28),Nb_etages_moy!$A$2:$F$99,6,0)),IF(E28="1999-2008","Récent","Ancien"))</f>
        <v>Vitré6Récent</v>
      </c>
      <c r="C28" s="0" t="s">
        <v>21</v>
      </c>
      <c r="D28" s="0" t="s">
        <v>24</v>
      </c>
      <c r="E28" s="0" t="s">
        <v>13</v>
      </c>
      <c r="F28" s="0" t="n">
        <f aca="false">VLOOKUP($B28,Result_romulus!$A$2:$G$9,6,0)</f>
        <v>0.29952</v>
      </c>
      <c r="G28" s="0" t="n">
        <f aca="false">VLOOKUP($B28,Result_romulus!$A$2:$G$9,7,0)</f>
        <v>0.4992</v>
      </c>
      <c r="H28" s="0" t="n">
        <v>1</v>
      </c>
    </row>
    <row r="29" customFormat="false" ht="15.8" hidden="false" customHeight="false" outlineLevel="0" collapsed="false">
      <c r="A29" s="0" t="str">
        <f aca="false">CONCATENATE(C29,D29,E29)</f>
        <v>Café Hôtel RestaurantGrand Hotel avec restaurant LuxeAv 1980</v>
      </c>
      <c r="B29" s="0" t="str">
        <f aca="false">CONCATENATE(VLOOKUP(CONCATENATE(C29,D29),Nb_etages_moy!$A$2:$E$99,5,0),IF(VLOOKUP(CONCATENATE(C29,D29),Nb_etages_moy!$A$2:$E$99,5,0)="Peu vitré",1,VLOOKUP(CONCATENATE(C29,D29),Nb_etages_moy!$A$2:$F$99,6,0)),IF(E29="1999-2008","Récent","Ancien"))</f>
        <v>Vitré6Ancien</v>
      </c>
      <c r="C29" s="0" t="s">
        <v>21</v>
      </c>
      <c r="D29" s="0" t="s">
        <v>25</v>
      </c>
      <c r="E29" s="0" t="s">
        <v>8</v>
      </c>
      <c r="F29" s="0" t="n">
        <f aca="false">VLOOKUP($B29,Result_romulus!$A$2:$G$9,6,0)</f>
        <v>0.258</v>
      </c>
      <c r="G29" s="0" t="n">
        <f aca="false">VLOOKUP($B29,Result_romulus!$A$2:$G$9,7,0)</f>
        <v>0.44</v>
      </c>
      <c r="H29" s="0" t="n">
        <v>1</v>
      </c>
    </row>
    <row r="30" customFormat="false" ht="15.8" hidden="false" customHeight="false" outlineLevel="0" collapsed="false">
      <c r="A30" s="0" t="str">
        <f aca="false">CONCATENATE(C30,D30,E30)</f>
        <v>Café Hôtel RestaurantGrand Hotel avec restaurant Luxe1981-1998</v>
      </c>
      <c r="B30" s="0" t="str">
        <f aca="false">CONCATENATE(VLOOKUP(CONCATENATE(C30,D30),Nb_etages_moy!$A$2:$E$99,5,0),IF(VLOOKUP(CONCATENATE(C30,D30),Nb_etages_moy!$A$2:$E$99,5,0)="Peu vitré",1,VLOOKUP(CONCATENATE(C30,D30),Nb_etages_moy!$A$2:$F$99,6,0)),IF(E30="1999-2008","Récent","Ancien"))</f>
        <v>Vitré6Ancien</v>
      </c>
      <c r="C30" s="0" t="s">
        <v>21</v>
      </c>
      <c r="D30" s="0" t="s">
        <v>25</v>
      </c>
      <c r="E30" s="0" t="s">
        <v>9</v>
      </c>
      <c r="F30" s="0" t="n">
        <f aca="false">VLOOKUP($B30,Result_romulus!$A$2:$G$9,6,0)</f>
        <v>0.258</v>
      </c>
      <c r="G30" s="0" t="n">
        <f aca="false">VLOOKUP($B30,Result_romulus!$A$2:$G$9,7,0)</f>
        <v>0.44</v>
      </c>
      <c r="H30" s="0" t="n">
        <v>1</v>
      </c>
    </row>
    <row r="31" customFormat="false" ht="15.8" hidden="false" customHeight="false" outlineLevel="0" collapsed="false">
      <c r="A31" s="0" t="str">
        <f aca="false">CONCATENATE(C31,D31,E31)</f>
        <v>Café Hôtel RestaurantGrand Hotel avec restaurant Luxe1999-2008</v>
      </c>
      <c r="B31" s="0" t="str">
        <f aca="false">CONCATENATE(VLOOKUP(CONCATENATE(C31,D31),Nb_etages_moy!$A$2:$E$99,5,0),IF(VLOOKUP(CONCATENATE(C31,D31),Nb_etages_moy!$A$2:$E$99,5,0)="Peu vitré",1,VLOOKUP(CONCATENATE(C31,D31),Nb_etages_moy!$A$2:$F$99,6,0)),IF(E31="1999-2008","Récent","Ancien"))</f>
        <v>Vitré6Récent</v>
      </c>
      <c r="C31" s="0" t="s">
        <v>21</v>
      </c>
      <c r="D31" s="0" t="s">
        <v>25</v>
      </c>
      <c r="E31" s="0" t="s">
        <v>13</v>
      </c>
      <c r="F31" s="0" t="n">
        <f aca="false">VLOOKUP($B31,Result_romulus!$A$2:$G$9,6,0)</f>
        <v>0.29952</v>
      </c>
      <c r="G31" s="0" t="n">
        <f aca="false">VLOOKUP($B31,Result_romulus!$A$2:$G$9,7,0)</f>
        <v>0.4992</v>
      </c>
      <c r="H31" s="0" t="n">
        <v>1</v>
      </c>
    </row>
    <row r="32" customFormat="false" ht="15.8" hidden="false" customHeight="false" outlineLevel="0" collapsed="false">
      <c r="A32" s="0" t="str">
        <f aca="false">CONCATENATE(C32,D32,E32)</f>
        <v>Café Hôtel RestaurantGrand Hotel sans restaurant Bas de gammeAv 1980</v>
      </c>
      <c r="B32" s="0" t="str">
        <f aca="false">CONCATENATE(VLOOKUP(CONCATENATE(C32,D32),Nb_etages_moy!$A$2:$E$99,5,0),IF(VLOOKUP(CONCATENATE(C32,D32),Nb_etages_moy!$A$2:$E$99,5,0)="Peu vitré",1,VLOOKUP(CONCATENATE(C32,D32),Nb_etages_moy!$A$2:$F$99,6,0)),IF(E32="1999-2008","Récent","Ancien"))</f>
        <v>Vitré6Ancien</v>
      </c>
      <c r="C32" s="0" t="s">
        <v>21</v>
      </c>
      <c r="D32" s="0" t="s">
        <v>26</v>
      </c>
      <c r="E32" s="0" t="s">
        <v>8</v>
      </c>
      <c r="F32" s="0" t="n">
        <f aca="false">VLOOKUP($B32,Result_romulus!$A$2:$G$9,6,0)</f>
        <v>0.258</v>
      </c>
      <c r="G32" s="0" t="n">
        <f aca="false">VLOOKUP($B32,Result_romulus!$A$2:$G$9,7,0)</f>
        <v>0.44</v>
      </c>
      <c r="H32" s="0" t="n">
        <v>1</v>
      </c>
    </row>
    <row r="33" customFormat="false" ht="15.8" hidden="false" customHeight="false" outlineLevel="0" collapsed="false">
      <c r="A33" s="0" t="str">
        <f aca="false">CONCATENATE(C33,D33,E33)</f>
        <v>Café Hôtel RestaurantGrand Hotel sans restaurant Bas de gamme1981-1998</v>
      </c>
      <c r="B33" s="0" t="str">
        <f aca="false">CONCATENATE(VLOOKUP(CONCATENATE(C33,D33),Nb_etages_moy!$A$2:$E$99,5,0),IF(VLOOKUP(CONCATENATE(C33,D33),Nb_etages_moy!$A$2:$E$99,5,0)="Peu vitré",1,VLOOKUP(CONCATENATE(C33,D33),Nb_etages_moy!$A$2:$F$99,6,0)),IF(E33="1999-2008","Récent","Ancien"))</f>
        <v>Vitré6Ancien</v>
      </c>
      <c r="C33" s="0" t="s">
        <v>21</v>
      </c>
      <c r="D33" s="0" t="s">
        <v>26</v>
      </c>
      <c r="E33" s="0" t="s">
        <v>9</v>
      </c>
      <c r="F33" s="0" t="n">
        <f aca="false">VLOOKUP($B33,Result_romulus!$A$2:$G$9,6,0)</f>
        <v>0.258</v>
      </c>
      <c r="G33" s="0" t="n">
        <f aca="false">VLOOKUP($B33,Result_romulus!$A$2:$G$9,7,0)</f>
        <v>0.44</v>
      </c>
      <c r="H33" s="0" t="n">
        <v>1</v>
      </c>
    </row>
    <row r="34" customFormat="false" ht="15.8" hidden="false" customHeight="false" outlineLevel="0" collapsed="false">
      <c r="A34" s="0" t="str">
        <f aca="false">CONCATENATE(C34,D34,E34)</f>
        <v>Café Hôtel RestaurantGrand Hotel sans restaurant Bas de gamme1999-2008</v>
      </c>
      <c r="B34" s="0" t="str">
        <f aca="false">CONCATENATE(VLOOKUP(CONCATENATE(C34,D34),Nb_etages_moy!$A$2:$E$99,5,0),IF(VLOOKUP(CONCATENATE(C34,D34),Nb_etages_moy!$A$2:$E$99,5,0)="Peu vitré",1,VLOOKUP(CONCATENATE(C34,D34),Nb_etages_moy!$A$2:$F$99,6,0)),IF(E34="1999-2008","Récent","Ancien"))</f>
        <v>Vitré6Récent</v>
      </c>
      <c r="C34" s="0" t="s">
        <v>21</v>
      </c>
      <c r="D34" s="0" t="s">
        <v>26</v>
      </c>
      <c r="E34" s="0" t="s">
        <v>13</v>
      </c>
      <c r="F34" s="0" t="n">
        <f aca="false">VLOOKUP($B34,Result_romulus!$A$2:$G$9,6,0)</f>
        <v>0.29952</v>
      </c>
      <c r="G34" s="0" t="n">
        <f aca="false">VLOOKUP($B34,Result_romulus!$A$2:$G$9,7,0)</f>
        <v>0.4992</v>
      </c>
      <c r="H34" s="0" t="n">
        <v>1</v>
      </c>
    </row>
    <row r="35" customFormat="false" ht="15.8" hidden="false" customHeight="false" outlineLevel="0" collapsed="false">
      <c r="A35" s="0" t="str">
        <f aca="false">CONCATENATE(C35,D35,E35)</f>
        <v>Café Hôtel RestaurantGrand Hotel sans restaurant Haut de gammeAv 1980</v>
      </c>
      <c r="B35" s="0" t="str">
        <f aca="false">CONCATENATE(VLOOKUP(CONCATENATE(C35,D35),Nb_etages_moy!$A$2:$E$99,5,0),IF(VLOOKUP(CONCATENATE(C35,D35),Nb_etages_moy!$A$2:$E$99,5,0)="Peu vitré",1,VLOOKUP(CONCATENATE(C35,D35),Nb_etages_moy!$A$2:$F$99,6,0)),IF(E35="1999-2008","Récent","Ancien"))</f>
        <v>Vitré6Ancien</v>
      </c>
      <c r="C35" s="0" t="s">
        <v>21</v>
      </c>
      <c r="D35" s="0" t="s">
        <v>27</v>
      </c>
      <c r="E35" s="0" t="s">
        <v>8</v>
      </c>
      <c r="F35" s="0" t="n">
        <f aca="false">VLOOKUP($B35,Result_romulus!$A$2:$G$9,6,0)</f>
        <v>0.258</v>
      </c>
      <c r="G35" s="0" t="n">
        <f aca="false">VLOOKUP($B35,Result_romulus!$A$2:$G$9,7,0)</f>
        <v>0.44</v>
      </c>
      <c r="H35" s="0" t="n">
        <v>1</v>
      </c>
    </row>
    <row r="36" customFormat="false" ht="15.8" hidden="false" customHeight="false" outlineLevel="0" collapsed="false">
      <c r="A36" s="0" t="str">
        <f aca="false">CONCATENATE(C36,D36,E36)</f>
        <v>Café Hôtel RestaurantGrand Hotel sans restaurant Haut de gamme1981-1998</v>
      </c>
      <c r="B36" s="0" t="str">
        <f aca="false">CONCATENATE(VLOOKUP(CONCATENATE(C36,D36),Nb_etages_moy!$A$2:$E$99,5,0),IF(VLOOKUP(CONCATENATE(C36,D36),Nb_etages_moy!$A$2:$E$99,5,0)="Peu vitré",1,VLOOKUP(CONCATENATE(C36,D36),Nb_etages_moy!$A$2:$F$99,6,0)),IF(E36="1999-2008","Récent","Ancien"))</f>
        <v>Vitré6Ancien</v>
      </c>
      <c r="C36" s="0" t="s">
        <v>21</v>
      </c>
      <c r="D36" s="0" t="s">
        <v>27</v>
      </c>
      <c r="E36" s="0" t="s">
        <v>9</v>
      </c>
      <c r="F36" s="0" t="n">
        <f aca="false">VLOOKUP($B36,Result_romulus!$A$2:$G$9,6,0)</f>
        <v>0.258</v>
      </c>
      <c r="G36" s="0" t="n">
        <f aca="false">VLOOKUP($B36,Result_romulus!$A$2:$G$9,7,0)</f>
        <v>0.44</v>
      </c>
      <c r="H36" s="0" t="n">
        <v>1</v>
      </c>
    </row>
    <row r="37" customFormat="false" ht="15.8" hidden="false" customHeight="false" outlineLevel="0" collapsed="false">
      <c r="A37" s="0" t="str">
        <f aca="false">CONCATENATE(C37,D37,E37)</f>
        <v>Café Hôtel RestaurantGrand Hotel sans restaurant Haut de gamme1999-2008</v>
      </c>
      <c r="B37" s="0" t="str">
        <f aca="false">CONCATENATE(VLOOKUP(CONCATENATE(C37,D37),Nb_etages_moy!$A$2:$E$99,5,0),IF(VLOOKUP(CONCATENATE(C37,D37),Nb_etages_moy!$A$2:$E$99,5,0)="Peu vitré",1,VLOOKUP(CONCATENATE(C37,D37),Nb_etages_moy!$A$2:$F$99,6,0)),IF(E37="1999-2008","Récent","Ancien"))</f>
        <v>Vitré6Récent</v>
      </c>
      <c r="C37" s="0" t="s">
        <v>21</v>
      </c>
      <c r="D37" s="0" t="s">
        <v>27</v>
      </c>
      <c r="E37" s="0" t="s">
        <v>13</v>
      </c>
      <c r="F37" s="0" t="n">
        <f aca="false">VLOOKUP($B37,Result_romulus!$A$2:$G$9,6,0)</f>
        <v>0.29952</v>
      </c>
      <c r="G37" s="0" t="n">
        <f aca="false">VLOOKUP($B37,Result_romulus!$A$2:$G$9,7,0)</f>
        <v>0.4992</v>
      </c>
      <c r="H37" s="0" t="n">
        <v>1</v>
      </c>
    </row>
    <row r="38" customFormat="false" ht="15.8" hidden="false" customHeight="false" outlineLevel="0" collapsed="false">
      <c r="A38" s="0" t="str">
        <f aca="false">CONCATENATE(C38,D38,E38)</f>
        <v>Café Hôtel RestaurantGrand Hotel sans restaurant LuxeAv 1980</v>
      </c>
      <c r="B38" s="0" t="str">
        <f aca="false">CONCATENATE(VLOOKUP(CONCATENATE(C38,D38),Nb_etages_moy!$A$2:$E$99,5,0),IF(VLOOKUP(CONCATENATE(C38,D38),Nb_etages_moy!$A$2:$E$99,5,0)="Peu vitré",1,VLOOKUP(CONCATENATE(C38,D38),Nb_etages_moy!$A$2:$F$99,6,0)),IF(E38="1999-2008","Récent","Ancien"))</f>
        <v>Vitré6Ancien</v>
      </c>
      <c r="C38" s="0" t="s">
        <v>21</v>
      </c>
      <c r="D38" s="0" t="s">
        <v>28</v>
      </c>
      <c r="E38" s="0" t="s">
        <v>8</v>
      </c>
      <c r="F38" s="0" t="n">
        <f aca="false">VLOOKUP($B38,Result_romulus!$A$2:$G$9,6,0)</f>
        <v>0.258</v>
      </c>
      <c r="G38" s="0" t="n">
        <f aca="false">VLOOKUP($B38,Result_romulus!$A$2:$G$9,7,0)</f>
        <v>0.44</v>
      </c>
      <c r="H38" s="0" t="n">
        <v>1</v>
      </c>
    </row>
    <row r="39" customFormat="false" ht="15.8" hidden="false" customHeight="false" outlineLevel="0" collapsed="false">
      <c r="A39" s="0" t="str">
        <f aca="false">CONCATENATE(C39,D39,E39)</f>
        <v>Café Hôtel RestaurantGrand restaurant rapideAv 1980</v>
      </c>
      <c r="B39" s="0" t="str">
        <f aca="false">CONCATENATE(VLOOKUP(CONCATENATE(C39,D39),Nb_etages_moy!$A$2:$E$99,5,0),IF(VLOOKUP(CONCATENATE(C39,D39),Nb_etages_moy!$A$2:$E$99,5,0)="Peu vitré",1,VLOOKUP(CONCATENATE(C39,D39),Nb_etages_moy!$A$2:$F$99,6,0)),IF(E39="1999-2008","Récent","Ancien"))</f>
        <v>Vitré3Ancien</v>
      </c>
      <c r="C39" s="0" t="s">
        <v>21</v>
      </c>
      <c r="D39" s="0" t="s">
        <v>29</v>
      </c>
      <c r="E39" s="0" t="s">
        <v>8</v>
      </c>
      <c r="F39" s="0" t="n">
        <f aca="false">VLOOKUP($B39,Result_romulus!$A$2:$G$9,6,0)</f>
        <v>0.167857142857143</v>
      </c>
      <c r="G39" s="0" t="n">
        <f aca="false">VLOOKUP($B39,Result_romulus!$A$2:$G$9,7,0)</f>
        <v>0.235</v>
      </c>
      <c r="H39" s="0" t="n">
        <v>1</v>
      </c>
    </row>
    <row r="40" customFormat="false" ht="15.8" hidden="false" customHeight="false" outlineLevel="0" collapsed="false">
      <c r="A40" s="0" t="str">
        <f aca="false">CONCATENATE(C40,D40,E40)</f>
        <v>Café Hôtel RestaurantGrand restaurant rapide1981-1998</v>
      </c>
      <c r="B40" s="0" t="str">
        <f aca="false">CONCATENATE(VLOOKUP(CONCATENATE(C40,D40),Nb_etages_moy!$A$2:$E$99,5,0),IF(VLOOKUP(CONCATENATE(C40,D40),Nb_etages_moy!$A$2:$E$99,5,0)="Peu vitré",1,VLOOKUP(CONCATENATE(C40,D40),Nb_etages_moy!$A$2:$F$99,6,0)),IF(E40="1999-2008","Récent","Ancien"))</f>
        <v>Vitré3Ancien</v>
      </c>
      <c r="C40" s="0" t="s">
        <v>21</v>
      </c>
      <c r="D40" s="0" t="s">
        <v>29</v>
      </c>
      <c r="E40" s="0" t="s">
        <v>9</v>
      </c>
      <c r="F40" s="0" t="n">
        <f aca="false">VLOOKUP($B40,Result_romulus!$A$2:$G$9,6,0)</f>
        <v>0.167857142857143</v>
      </c>
      <c r="G40" s="0" t="n">
        <f aca="false">VLOOKUP($B40,Result_romulus!$A$2:$G$9,7,0)</f>
        <v>0.235</v>
      </c>
      <c r="H40" s="0" t="n">
        <v>1</v>
      </c>
    </row>
    <row r="41" customFormat="false" ht="15.8" hidden="false" customHeight="false" outlineLevel="0" collapsed="false">
      <c r="A41" s="0" t="str">
        <f aca="false">CONCATENATE(C41,D41,E41)</f>
        <v>Café Hôtel RestaurantGrand restaurant rapide1999-2008</v>
      </c>
      <c r="B41" s="0" t="str">
        <f aca="false">CONCATENATE(VLOOKUP(CONCATENATE(C41,D41),Nb_etages_moy!$A$2:$E$99,5,0),IF(VLOOKUP(CONCATENATE(C41,D41),Nb_etages_moy!$A$2:$E$99,5,0)="Peu vitré",1,VLOOKUP(CONCATENATE(C41,D41),Nb_etages_moy!$A$2:$F$99,6,0)),IF(E41="1999-2008","Récent","Ancien"))</f>
        <v>Vitré3Récent</v>
      </c>
      <c r="C41" s="0" t="s">
        <v>21</v>
      </c>
      <c r="D41" s="0" t="s">
        <v>29</v>
      </c>
      <c r="E41" s="0" t="s">
        <v>13</v>
      </c>
      <c r="F41" s="0" t="n">
        <f aca="false">VLOOKUP($B41,Result_romulus!$A$2:$G$9,6,0)</f>
        <v>0.14827380952381</v>
      </c>
      <c r="G41" s="0" t="n">
        <f aca="false">VLOOKUP($B41,Result_romulus!$A$2:$G$9,7,0)</f>
        <v>0.268571428571429</v>
      </c>
      <c r="H41" s="0" t="n">
        <v>1</v>
      </c>
    </row>
    <row r="42" customFormat="false" ht="15.8" hidden="false" customHeight="false" outlineLevel="0" collapsed="false">
      <c r="A42" s="0" t="str">
        <f aca="false">CONCATENATE(C42,D42,E42)</f>
        <v>Café Hôtel RestaurantGrand restaurant traditionnelAv 1980</v>
      </c>
      <c r="B42" s="0" t="str">
        <f aca="false">CONCATENATE(VLOOKUP(CONCATENATE(C42,D42),Nb_etages_moy!$A$2:$E$99,5,0),IF(VLOOKUP(CONCATENATE(C42,D42),Nb_etages_moy!$A$2:$E$99,5,0)="Peu vitré",1,VLOOKUP(CONCATENATE(C42,D42),Nb_etages_moy!$A$2:$F$99,6,0)),IF(E42="1999-2008","Récent","Ancien"))</f>
        <v>Vitré3Ancien</v>
      </c>
      <c r="C42" s="0" t="s">
        <v>21</v>
      </c>
      <c r="D42" s="0" t="s">
        <v>30</v>
      </c>
      <c r="E42" s="0" t="s">
        <v>8</v>
      </c>
      <c r="F42" s="0" t="n">
        <f aca="false">VLOOKUP($B42,Result_romulus!$A$2:$G$9,6,0)</f>
        <v>0.167857142857143</v>
      </c>
      <c r="G42" s="0" t="n">
        <f aca="false">VLOOKUP($B42,Result_romulus!$A$2:$G$9,7,0)</f>
        <v>0.235</v>
      </c>
      <c r="H42" s="0" t="n">
        <v>1</v>
      </c>
    </row>
    <row r="43" customFormat="false" ht="15.8" hidden="false" customHeight="false" outlineLevel="0" collapsed="false">
      <c r="A43" s="0" t="str">
        <f aca="false">CONCATENATE(C43,D43,E43)</f>
        <v>Café Hôtel RestaurantGrand restaurant traditionnel1981-1998</v>
      </c>
      <c r="B43" s="0" t="str">
        <f aca="false">CONCATENATE(VLOOKUP(CONCATENATE(C43,D43),Nb_etages_moy!$A$2:$E$99,5,0),IF(VLOOKUP(CONCATENATE(C43,D43),Nb_etages_moy!$A$2:$E$99,5,0)="Peu vitré",1,VLOOKUP(CONCATENATE(C43,D43),Nb_etages_moy!$A$2:$F$99,6,0)),IF(E43="1999-2008","Récent","Ancien"))</f>
        <v>Vitré3Ancien</v>
      </c>
      <c r="C43" s="0" t="s">
        <v>21</v>
      </c>
      <c r="D43" s="0" t="s">
        <v>30</v>
      </c>
      <c r="E43" s="0" t="s">
        <v>9</v>
      </c>
      <c r="F43" s="0" t="n">
        <f aca="false">VLOOKUP($B43,Result_romulus!$A$2:$G$9,6,0)</f>
        <v>0.167857142857143</v>
      </c>
      <c r="G43" s="0" t="n">
        <f aca="false">VLOOKUP($B43,Result_romulus!$A$2:$G$9,7,0)</f>
        <v>0.235</v>
      </c>
      <c r="H43" s="0" t="n">
        <v>1</v>
      </c>
    </row>
    <row r="44" customFormat="false" ht="15.8" hidden="false" customHeight="false" outlineLevel="0" collapsed="false">
      <c r="A44" s="0" t="str">
        <f aca="false">CONCATENATE(C44,D44,E44)</f>
        <v>Café Hôtel RestaurantGrand restaurant traditionnel1999-2008</v>
      </c>
      <c r="B44" s="0" t="str">
        <f aca="false">CONCATENATE(VLOOKUP(CONCATENATE(C44,D44),Nb_etages_moy!$A$2:$E$99,5,0),IF(VLOOKUP(CONCATENATE(C44,D44),Nb_etages_moy!$A$2:$E$99,5,0)="Peu vitré",1,VLOOKUP(CONCATENATE(C44,D44),Nb_etages_moy!$A$2:$F$99,6,0)),IF(E44="1999-2008","Récent","Ancien"))</f>
        <v>Vitré3Récent</v>
      </c>
      <c r="C44" s="0" t="s">
        <v>21</v>
      </c>
      <c r="D44" s="0" t="s">
        <v>30</v>
      </c>
      <c r="E44" s="0" t="s">
        <v>13</v>
      </c>
      <c r="F44" s="0" t="n">
        <f aca="false">VLOOKUP($B44,Result_romulus!$A$2:$G$9,6,0)</f>
        <v>0.14827380952381</v>
      </c>
      <c r="G44" s="0" t="n">
        <f aca="false">VLOOKUP($B44,Result_romulus!$A$2:$G$9,7,0)</f>
        <v>0.268571428571429</v>
      </c>
      <c r="H44" s="0" t="n">
        <v>1</v>
      </c>
    </row>
    <row r="45" customFormat="false" ht="15.8" hidden="false" customHeight="false" outlineLevel="0" collapsed="false">
      <c r="A45" s="0" t="str">
        <f aca="false">CONCATENATE(C45,D45,E45)</f>
        <v>Café Hôtel RestaurantGrande cantineAv 1980</v>
      </c>
      <c r="B45" s="0" t="str">
        <f aca="false">CONCATENATE(VLOOKUP(CONCATENATE(C45,D45),Nb_etages_moy!$A$2:$E$99,5,0),IF(VLOOKUP(CONCATENATE(C45,D45),Nb_etages_moy!$A$2:$E$99,5,0)="Peu vitré",1,VLOOKUP(CONCATENATE(C45,D45),Nb_etages_moy!$A$2:$F$99,6,0)),IF(E45="1999-2008","Récent","Ancien"))</f>
        <v>Vitré3Ancien</v>
      </c>
      <c r="C45" s="0" t="s">
        <v>21</v>
      </c>
      <c r="D45" s="0" t="s">
        <v>31</v>
      </c>
      <c r="E45" s="0" t="s">
        <v>8</v>
      </c>
      <c r="F45" s="0" t="n">
        <f aca="false">VLOOKUP($B45,Result_romulus!$A$2:$G$9,6,0)</f>
        <v>0.167857142857143</v>
      </c>
      <c r="G45" s="0" t="n">
        <f aca="false">VLOOKUP($B45,Result_romulus!$A$2:$G$9,7,0)</f>
        <v>0.235</v>
      </c>
      <c r="H45" s="0" t="n">
        <v>1</v>
      </c>
    </row>
    <row r="46" customFormat="false" ht="15.8" hidden="false" customHeight="false" outlineLevel="0" collapsed="false">
      <c r="A46" s="0" t="str">
        <f aca="false">CONCATENATE(C46,D46,E46)</f>
        <v>Café Hôtel RestaurantGrande cantine1981-1998</v>
      </c>
      <c r="B46" s="0" t="str">
        <f aca="false">CONCATENATE(VLOOKUP(CONCATENATE(C46,D46),Nb_etages_moy!$A$2:$E$99,5,0),IF(VLOOKUP(CONCATENATE(C46,D46),Nb_etages_moy!$A$2:$E$99,5,0)="Peu vitré",1,VLOOKUP(CONCATENATE(C46,D46),Nb_etages_moy!$A$2:$F$99,6,0)),IF(E46="1999-2008","Récent","Ancien"))</f>
        <v>Vitré3Ancien</v>
      </c>
      <c r="C46" s="0" t="s">
        <v>21</v>
      </c>
      <c r="D46" s="0" t="s">
        <v>31</v>
      </c>
      <c r="E46" s="0" t="s">
        <v>9</v>
      </c>
      <c r="F46" s="0" t="n">
        <f aca="false">VLOOKUP($B46,Result_romulus!$A$2:$G$9,6,0)</f>
        <v>0.167857142857143</v>
      </c>
      <c r="G46" s="0" t="n">
        <f aca="false">VLOOKUP($B46,Result_romulus!$A$2:$G$9,7,0)</f>
        <v>0.235</v>
      </c>
      <c r="H46" s="0" t="n">
        <v>1</v>
      </c>
    </row>
    <row r="47" customFormat="false" ht="15.8" hidden="false" customHeight="false" outlineLevel="0" collapsed="false">
      <c r="A47" s="0" t="str">
        <f aca="false">CONCATENATE(C47,D47,E47)</f>
        <v>Café Hôtel RestaurantGrande cantine1999-2008</v>
      </c>
      <c r="B47" s="0" t="str">
        <f aca="false">CONCATENATE(VLOOKUP(CONCATENATE(C47,D47),Nb_etages_moy!$A$2:$E$99,5,0),IF(VLOOKUP(CONCATENATE(C47,D47),Nb_etages_moy!$A$2:$E$99,5,0)="Peu vitré",1,VLOOKUP(CONCATENATE(C47,D47),Nb_etages_moy!$A$2:$F$99,6,0)),IF(E47="1999-2008","Récent","Ancien"))</f>
        <v>Vitré3Récent</v>
      </c>
      <c r="C47" s="0" t="s">
        <v>21</v>
      </c>
      <c r="D47" s="0" t="s">
        <v>31</v>
      </c>
      <c r="E47" s="0" t="s">
        <v>13</v>
      </c>
      <c r="F47" s="0" t="n">
        <f aca="false">VLOOKUP($B47,Result_romulus!$A$2:$G$9,6,0)</f>
        <v>0.14827380952381</v>
      </c>
      <c r="G47" s="0" t="n">
        <f aca="false">VLOOKUP($B47,Result_romulus!$A$2:$G$9,7,0)</f>
        <v>0.268571428571429</v>
      </c>
      <c r="H47" s="0" t="n">
        <v>1</v>
      </c>
    </row>
    <row r="48" customFormat="false" ht="15.8" hidden="false" customHeight="false" outlineLevel="0" collapsed="false">
      <c r="A48" s="0" t="str">
        <f aca="false">CONCATENATE(C48,D48,E48)</f>
        <v>Café Hôtel RestaurantHotel d'affaire avec restaurant Haut de gammeAv 1980</v>
      </c>
      <c r="B48" s="0" t="str">
        <f aca="false">CONCATENATE(VLOOKUP(CONCATENATE(C48,D48),Nb_etages_moy!$A$2:$E$99,5,0),IF(VLOOKUP(CONCATENATE(C48,D48),Nb_etages_moy!$A$2:$E$99,5,0)="Peu vitré",1,VLOOKUP(CONCATENATE(C48,D48),Nb_etages_moy!$A$2:$F$99,6,0)),IF(E48="1999-2008","Récent","Ancien"))</f>
        <v>Vitré6Ancien</v>
      </c>
      <c r="C48" s="0" t="s">
        <v>21</v>
      </c>
      <c r="D48" s="0" t="s">
        <v>32</v>
      </c>
      <c r="E48" s="0" t="s">
        <v>8</v>
      </c>
      <c r="F48" s="0" t="n">
        <f aca="false">VLOOKUP($B48,Result_romulus!$A$2:$G$9,6,0)</f>
        <v>0.258</v>
      </c>
      <c r="G48" s="0" t="n">
        <f aca="false">VLOOKUP($B48,Result_romulus!$A$2:$G$9,7,0)</f>
        <v>0.44</v>
      </c>
      <c r="H48" s="0" t="n">
        <v>1</v>
      </c>
    </row>
    <row r="49" customFormat="false" ht="15.8" hidden="false" customHeight="false" outlineLevel="0" collapsed="false">
      <c r="A49" s="0" t="str">
        <f aca="false">CONCATENATE(C49,D49,E49)</f>
        <v>Café Hôtel RestaurantHotel d'affaire avec restaurant LuxeAv 1980</v>
      </c>
      <c r="B49" s="0" t="str">
        <f aca="false">CONCATENATE(VLOOKUP(CONCATENATE(C49,D49),Nb_etages_moy!$A$2:$E$99,5,0),IF(VLOOKUP(CONCATENATE(C49,D49),Nb_etages_moy!$A$2:$E$99,5,0)="Peu vitré",1,VLOOKUP(CONCATENATE(C49,D49),Nb_etages_moy!$A$2:$F$99,6,0)),IF(E49="1999-2008","Récent","Ancien"))</f>
        <v>Vitré6Ancien</v>
      </c>
      <c r="C49" s="0" t="s">
        <v>21</v>
      </c>
      <c r="D49" s="0" t="s">
        <v>33</v>
      </c>
      <c r="E49" s="0" t="s">
        <v>8</v>
      </c>
      <c r="F49" s="0" t="n">
        <f aca="false">VLOOKUP($B49,Result_romulus!$A$2:$G$9,6,0)</f>
        <v>0.258</v>
      </c>
      <c r="G49" s="0" t="n">
        <f aca="false">VLOOKUP($B49,Result_romulus!$A$2:$G$9,7,0)</f>
        <v>0.44</v>
      </c>
      <c r="H49" s="0" t="n">
        <v>1</v>
      </c>
    </row>
    <row r="50" customFormat="false" ht="15.8" hidden="false" customHeight="false" outlineLevel="0" collapsed="false">
      <c r="A50" s="0" t="str">
        <f aca="false">CONCATENATE(C50,D50,E50)</f>
        <v>Café Hôtel RestaurantHotel d'affaire avec restaurant Luxe1981-1998</v>
      </c>
      <c r="B50" s="0" t="str">
        <f aca="false">CONCATENATE(VLOOKUP(CONCATENATE(C50,D50),Nb_etages_moy!$A$2:$E$99,5,0),IF(VLOOKUP(CONCATENATE(C50,D50),Nb_etages_moy!$A$2:$E$99,5,0)="Peu vitré",1,VLOOKUP(CONCATENATE(C50,D50),Nb_etages_moy!$A$2:$F$99,6,0)),IF(E50="1999-2008","Récent","Ancien"))</f>
        <v>Vitré6Ancien</v>
      </c>
      <c r="C50" s="0" t="s">
        <v>21</v>
      </c>
      <c r="D50" s="0" t="s">
        <v>33</v>
      </c>
      <c r="E50" s="0" t="s">
        <v>9</v>
      </c>
      <c r="F50" s="0" t="n">
        <f aca="false">VLOOKUP($B50,Result_romulus!$A$2:$G$9,6,0)</f>
        <v>0.258</v>
      </c>
      <c r="G50" s="0" t="n">
        <f aca="false">VLOOKUP($B50,Result_romulus!$A$2:$G$9,7,0)</f>
        <v>0.44</v>
      </c>
      <c r="H50" s="0" t="n">
        <v>1</v>
      </c>
    </row>
    <row r="51" customFormat="false" ht="15.8" hidden="false" customHeight="false" outlineLevel="0" collapsed="false">
      <c r="A51" s="0" t="str">
        <f aca="false">CONCATENATE(C51,D51,E51)</f>
        <v>Café Hôtel RestaurantHotel d'affaire avec restaurant Luxe1999-2008</v>
      </c>
      <c r="B51" s="0" t="str">
        <f aca="false">CONCATENATE(VLOOKUP(CONCATENATE(C51,D51),Nb_etages_moy!$A$2:$E$99,5,0),IF(VLOOKUP(CONCATENATE(C51,D51),Nb_etages_moy!$A$2:$E$99,5,0)="Peu vitré",1,VLOOKUP(CONCATENATE(C51,D51),Nb_etages_moy!$A$2:$F$99,6,0)),IF(E51="1999-2008","Récent","Ancien"))</f>
        <v>Vitré6Récent</v>
      </c>
      <c r="C51" s="0" t="s">
        <v>21</v>
      </c>
      <c r="D51" s="0" t="s">
        <v>33</v>
      </c>
      <c r="E51" s="0" t="s">
        <v>13</v>
      </c>
      <c r="F51" s="0" t="n">
        <f aca="false">VLOOKUP($B51,Result_romulus!$A$2:$G$9,6,0)</f>
        <v>0.29952</v>
      </c>
      <c r="G51" s="0" t="n">
        <f aca="false">VLOOKUP($B51,Result_romulus!$A$2:$G$9,7,0)</f>
        <v>0.4992</v>
      </c>
      <c r="H51" s="0" t="n">
        <v>1</v>
      </c>
    </row>
    <row r="52" customFormat="false" ht="15.8" hidden="false" customHeight="false" outlineLevel="0" collapsed="false">
      <c r="A52" s="0" t="str">
        <f aca="false">CONCATENATE(C52,D52,E52)</f>
        <v>Café Hôtel RestaurantHotel d'affaire sans restaurant Haut de GammeAv 1980</v>
      </c>
      <c r="B52" s="0" t="str">
        <f aca="false">CONCATENATE(VLOOKUP(CONCATENATE(C52,D52),Nb_etages_moy!$A$2:$E$99,5,0),IF(VLOOKUP(CONCATENATE(C52,D52),Nb_etages_moy!$A$2:$E$99,5,0)="Peu vitré",1,VLOOKUP(CONCATENATE(C52,D52),Nb_etages_moy!$A$2:$F$99,6,0)),IF(E52="1999-2008","Récent","Ancien"))</f>
        <v>Vitré6Ancien</v>
      </c>
      <c r="C52" s="0" t="s">
        <v>21</v>
      </c>
      <c r="D52" s="0" t="s">
        <v>34</v>
      </c>
      <c r="E52" s="0" t="s">
        <v>8</v>
      </c>
      <c r="F52" s="0" t="n">
        <f aca="false">VLOOKUP($B52,Result_romulus!$A$2:$G$9,6,0)</f>
        <v>0.258</v>
      </c>
      <c r="G52" s="0" t="n">
        <f aca="false">VLOOKUP($B52,Result_romulus!$A$2:$G$9,7,0)</f>
        <v>0.44</v>
      </c>
      <c r="H52" s="0" t="n">
        <v>1</v>
      </c>
    </row>
    <row r="53" customFormat="false" ht="15.8" hidden="false" customHeight="false" outlineLevel="0" collapsed="false">
      <c r="A53" s="0" t="str">
        <f aca="false">CONCATENATE(C53,D53,E53)</f>
        <v>Café Hôtel RestaurantHotel d'affaire sans restaurant LuxeAv 1980</v>
      </c>
      <c r="B53" s="0" t="str">
        <f aca="false">CONCATENATE(VLOOKUP(CONCATENATE(C53,D53),Nb_etages_moy!$A$2:$E$99,5,0),IF(VLOOKUP(CONCATENATE(C53,D53),Nb_etages_moy!$A$2:$E$99,5,0)="Peu vitré",1,VLOOKUP(CONCATENATE(C53,D53),Nb_etages_moy!$A$2:$F$99,6,0)),IF(E53="1999-2008","Récent","Ancien"))</f>
        <v>Vitré6Ancien</v>
      </c>
      <c r="C53" s="0" t="s">
        <v>21</v>
      </c>
      <c r="D53" s="0" t="s">
        <v>35</v>
      </c>
      <c r="E53" s="0" t="s">
        <v>8</v>
      </c>
      <c r="F53" s="0" t="n">
        <f aca="false">VLOOKUP($B53,Result_romulus!$A$2:$G$9,6,0)</f>
        <v>0.258</v>
      </c>
      <c r="G53" s="0" t="n">
        <f aca="false">VLOOKUP($B53,Result_romulus!$A$2:$G$9,7,0)</f>
        <v>0.44</v>
      </c>
      <c r="H53" s="0" t="n">
        <v>1</v>
      </c>
    </row>
    <row r="54" customFormat="false" ht="15.8" hidden="false" customHeight="false" outlineLevel="0" collapsed="false">
      <c r="A54" s="0" t="str">
        <f aca="false">CONCATENATE(C54,D54,E54)</f>
        <v>Café Hôtel RestaurantMoyen Hotel avec restaurant Bas de gammeAv 1980</v>
      </c>
      <c r="B54" s="0" t="str">
        <f aca="false">CONCATENATE(VLOOKUP(CONCATENATE(C54,D54),Nb_etages_moy!$A$2:$E$99,5,0),IF(VLOOKUP(CONCATENATE(C54,D54),Nb_etages_moy!$A$2:$E$99,5,0)="Peu vitré",1,VLOOKUP(CONCATENATE(C54,D54),Nb_etages_moy!$A$2:$F$99,6,0)),IF(E54="1999-2008","Récent","Ancien"))</f>
        <v>Vitré6Ancien</v>
      </c>
      <c r="C54" s="0" t="s">
        <v>21</v>
      </c>
      <c r="D54" s="0" t="s">
        <v>36</v>
      </c>
      <c r="E54" s="0" t="s">
        <v>8</v>
      </c>
      <c r="F54" s="0" t="n">
        <f aca="false">VLOOKUP($B54,Result_romulus!$A$2:$G$9,6,0)</f>
        <v>0.258</v>
      </c>
      <c r="G54" s="0" t="n">
        <f aca="false">VLOOKUP($B54,Result_romulus!$A$2:$G$9,7,0)</f>
        <v>0.44</v>
      </c>
      <c r="H54" s="0" t="n">
        <v>1</v>
      </c>
    </row>
    <row r="55" customFormat="false" ht="15.8" hidden="false" customHeight="false" outlineLevel="0" collapsed="false">
      <c r="A55" s="0" t="str">
        <f aca="false">CONCATENATE(C55,D55,E55)</f>
        <v>Café Hôtel RestaurantMoyen Hotel avec restaurant Bas de gamme1981-1998</v>
      </c>
      <c r="B55" s="0" t="str">
        <f aca="false">CONCATENATE(VLOOKUP(CONCATENATE(C55,D55),Nb_etages_moy!$A$2:$E$99,5,0),IF(VLOOKUP(CONCATENATE(C55,D55),Nb_etages_moy!$A$2:$E$99,5,0)="Peu vitré",1,VLOOKUP(CONCATENATE(C55,D55),Nb_etages_moy!$A$2:$F$99,6,0)),IF(E55="1999-2008","Récent","Ancien"))</f>
        <v>Vitré6Ancien</v>
      </c>
      <c r="C55" s="0" t="s">
        <v>21</v>
      </c>
      <c r="D55" s="0" t="s">
        <v>36</v>
      </c>
      <c r="E55" s="0" t="s">
        <v>9</v>
      </c>
      <c r="F55" s="0" t="n">
        <f aca="false">VLOOKUP($B55,Result_romulus!$A$2:$G$9,6,0)</f>
        <v>0.258</v>
      </c>
      <c r="G55" s="0" t="n">
        <f aca="false">VLOOKUP($B55,Result_romulus!$A$2:$G$9,7,0)</f>
        <v>0.44</v>
      </c>
      <c r="H55" s="0" t="n">
        <v>1</v>
      </c>
    </row>
    <row r="56" customFormat="false" ht="15.8" hidden="false" customHeight="false" outlineLevel="0" collapsed="false">
      <c r="A56" s="0" t="str">
        <f aca="false">CONCATENATE(C56,D56,E56)</f>
        <v>Café Hôtel RestaurantMoyen Hotel avec restaurant Bas de gamme1999-2008</v>
      </c>
      <c r="B56" s="0" t="str">
        <f aca="false">CONCATENATE(VLOOKUP(CONCATENATE(C56,D56),Nb_etages_moy!$A$2:$E$99,5,0),IF(VLOOKUP(CONCATENATE(C56,D56),Nb_etages_moy!$A$2:$E$99,5,0)="Peu vitré",1,VLOOKUP(CONCATENATE(C56,D56),Nb_etages_moy!$A$2:$F$99,6,0)),IF(E56="1999-2008","Récent","Ancien"))</f>
        <v>Vitré6Récent</v>
      </c>
      <c r="C56" s="0" t="s">
        <v>21</v>
      </c>
      <c r="D56" s="0" t="s">
        <v>36</v>
      </c>
      <c r="E56" s="0" t="s">
        <v>13</v>
      </c>
      <c r="F56" s="0" t="n">
        <f aca="false">VLOOKUP($B56,Result_romulus!$A$2:$G$9,6,0)</f>
        <v>0.29952</v>
      </c>
      <c r="G56" s="0" t="n">
        <f aca="false">VLOOKUP($B56,Result_romulus!$A$2:$G$9,7,0)</f>
        <v>0.4992</v>
      </c>
      <c r="H56" s="0" t="n">
        <v>1</v>
      </c>
    </row>
    <row r="57" customFormat="false" ht="15.8" hidden="false" customHeight="false" outlineLevel="0" collapsed="false">
      <c r="A57" s="0" t="str">
        <f aca="false">CONCATENATE(C57,D57,E57)</f>
        <v>Café Hôtel RestaurantMoyen Hotel avec restaurant Haut de gammeAv 1980</v>
      </c>
      <c r="B57" s="0" t="str">
        <f aca="false">CONCATENATE(VLOOKUP(CONCATENATE(C57,D57),Nb_etages_moy!$A$2:$E$99,5,0),IF(VLOOKUP(CONCATENATE(C57,D57),Nb_etages_moy!$A$2:$E$99,5,0)="Peu vitré",1,VLOOKUP(CONCATENATE(C57,D57),Nb_etages_moy!$A$2:$F$99,6,0)),IF(E57="1999-2008","Récent","Ancien"))</f>
        <v>Vitré6Ancien</v>
      </c>
      <c r="C57" s="0" t="s">
        <v>21</v>
      </c>
      <c r="D57" s="0" t="s">
        <v>37</v>
      </c>
      <c r="E57" s="0" t="s">
        <v>8</v>
      </c>
      <c r="F57" s="0" t="n">
        <f aca="false">VLOOKUP($B57,Result_romulus!$A$2:$G$9,6,0)</f>
        <v>0.258</v>
      </c>
      <c r="G57" s="0" t="n">
        <f aca="false">VLOOKUP($B57,Result_romulus!$A$2:$G$9,7,0)</f>
        <v>0.44</v>
      </c>
      <c r="H57" s="0" t="n">
        <v>1</v>
      </c>
    </row>
    <row r="58" customFormat="false" ht="15.8" hidden="false" customHeight="false" outlineLevel="0" collapsed="false">
      <c r="A58" s="0" t="str">
        <f aca="false">CONCATENATE(C58,D58,E58)</f>
        <v>Café Hôtel RestaurantMoyen Hotel avec restaurant Haut de gamme1981-1998</v>
      </c>
      <c r="B58" s="0" t="str">
        <f aca="false">CONCATENATE(VLOOKUP(CONCATENATE(C58,D58),Nb_etages_moy!$A$2:$E$99,5,0),IF(VLOOKUP(CONCATENATE(C58,D58),Nb_etages_moy!$A$2:$E$99,5,0)="Peu vitré",1,VLOOKUP(CONCATENATE(C58,D58),Nb_etages_moy!$A$2:$F$99,6,0)),IF(E58="1999-2008","Récent","Ancien"))</f>
        <v>Vitré6Ancien</v>
      </c>
      <c r="C58" s="0" t="s">
        <v>21</v>
      </c>
      <c r="D58" s="0" t="s">
        <v>37</v>
      </c>
      <c r="E58" s="0" t="s">
        <v>9</v>
      </c>
      <c r="F58" s="0" t="n">
        <f aca="false">VLOOKUP($B58,Result_romulus!$A$2:$G$9,6,0)</f>
        <v>0.258</v>
      </c>
      <c r="G58" s="0" t="n">
        <f aca="false">VLOOKUP($B58,Result_romulus!$A$2:$G$9,7,0)</f>
        <v>0.44</v>
      </c>
      <c r="H58" s="0" t="n">
        <v>1</v>
      </c>
    </row>
    <row r="59" customFormat="false" ht="15.8" hidden="false" customHeight="false" outlineLevel="0" collapsed="false">
      <c r="A59" s="0" t="str">
        <f aca="false">CONCATENATE(C59,D59,E59)</f>
        <v>Café Hôtel RestaurantMoyen Hotel avec restaurant Haut de gamme1999-2008</v>
      </c>
      <c r="B59" s="0" t="str">
        <f aca="false">CONCATENATE(VLOOKUP(CONCATENATE(C59,D59),Nb_etages_moy!$A$2:$E$99,5,0),IF(VLOOKUP(CONCATENATE(C59,D59),Nb_etages_moy!$A$2:$E$99,5,0)="Peu vitré",1,VLOOKUP(CONCATENATE(C59,D59),Nb_etages_moy!$A$2:$F$99,6,0)),IF(E59="1999-2008","Récent","Ancien"))</f>
        <v>Vitré6Récent</v>
      </c>
      <c r="C59" s="0" t="s">
        <v>21</v>
      </c>
      <c r="D59" s="0" t="s">
        <v>37</v>
      </c>
      <c r="E59" s="0" t="s">
        <v>13</v>
      </c>
      <c r="F59" s="0" t="n">
        <f aca="false">VLOOKUP($B59,Result_romulus!$A$2:$G$9,6,0)</f>
        <v>0.29952</v>
      </c>
      <c r="G59" s="0" t="n">
        <f aca="false">VLOOKUP($B59,Result_romulus!$A$2:$G$9,7,0)</f>
        <v>0.4992</v>
      </c>
      <c r="H59" s="0" t="n">
        <v>1</v>
      </c>
    </row>
    <row r="60" customFormat="false" ht="15.8" hidden="false" customHeight="false" outlineLevel="0" collapsed="false">
      <c r="A60" s="0" t="str">
        <f aca="false">CONCATENATE(C60,D60,E60)</f>
        <v>Café Hôtel RestaurantMoyen Hotel avec restaurant LuxeAv 1980</v>
      </c>
      <c r="B60" s="0" t="str">
        <f aca="false">CONCATENATE(VLOOKUP(CONCATENATE(C60,D60),Nb_etages_moy!$A$2:$E$99,5,0),IF(VLOOKUP(CONCATENATE(C60,D60),Nb_etages_moy!$A$2:$E$99,5,0)="Peu vitré",1,VLOOKUP(CONCATENATE(C60,D60),Nb_etages_moy!$A$2:$F$99,6,0)),IF(E60="1999-2008","Récent","Ancien"))</f>
        <v>Vitré6Ancien</v>
      </c>
      <c r="C60" s="0" t="s">
        <v>21</v>
      </c>
      <c r="D60" s="0" t="s">
        <v>38</v>
      </c>
      <c r="E60" s="0" t="s">
        <v>8</v>
      </c>
      <c r="F60" s="0" t="n">
        <f aca="false">VLOOKUP($B60,Result_romulus!$A$2:$G$9,6,0)</f>
        <v>0.258</v>
      </c>
      <c r="G60" s="0" t="n">
        <f aca="false">VLOOKUP($B60,Result_romulus!$A$2:$G$9,7,0)</f>
        <v>0.44</v>
      </c>
      <c r="H60" s="0" t="n">
        <v>1</v>
      </c>
    </row>
    <row r="61" customFormat="false" ht="15.8" hidden="false" customHeight="false" outlineLevel="0" collapsed="false">
      <c r="A61" s="0" t="str">
        <f aca="false">CONCATENATE(C61,D61,E61)</f>
        <v>Café Hôtel RestaurantMoyen Hotel avec restaurant Luxe1981-1998</v>
      </c>
      <c r="B61" s="0" t="str">
        <f aca="false">CONCATENATE(VLOOKUP(CONCATENATE(C61,D61),Nb_etages_moy!$A$2:$E$99,5,0),IF(VLOOKUP(CONCATENATE(C61,D61),Nb_etages_moy!$A$2:$E$99,5,0)="Peu vitré",1,VLOOKUP(CONCATENATE(C61,D61),Nb_etages_moy!$A$2:$F$99,6,0)),IF(E61="1999-2008","Récent","Ancien"))</f>
        <v>Vitré6Ancien</v>
      </c>
      <c r="C61" s="0" t="s">
        <v>21</v>
      </c>
      <c r="D61" s="0" t="s">
        <v>38</v>
      </c>
      <c r="E61" s="0" t="s">
        <v>9</v>
      </c>
      <c r="F61" s="0" t="n">
        <f aca="false">VLOOKUP($B61,Result_romulus!$A$2:$G$9,6,0)</f>
        <v>0.258</v>
      </c>
      <c r="G61" s="0" t="n">
        <f aca="false">VLOOKUP($B61,Result_romulus!$A$2:$G$9,7,0)</f>
        <v>0.44</v>
      </c>
      <c r="H61" s="0" t="n">
        <v>1</v>
      </c>
    </row>
    <row r="62" customFormat="false" ht="15.8" hidden="false" customHeight="false" outlineLevel="0" collapsed="false">
      <c r="A62" s="0" t="str">
        <f aca="false">CONCATENATE(C62,D62,E62)</f>
        <v>Café Hôtel RestaurantMoyen Hotel avec restaurant Luxe1999-2008</v>
      </c>
      <c r="B62" s="0" t="str">
        <f aca="false">CONCATENATE(VLOOKUP(CONCATENATE(C62,D62),Nb_etages_moy!$A$2:$E$99,5,0),IF(VLOOKUP(CONCATENATE(C62,D62),Nb_etages_moy!$A$2:$E$99,5,0)="Peu vitré",1,VLOOKUP(CONCATENATE(C62,D62),Nb_etages_moy!$A$2:$F$99,6,0)),IF(E62="1999-2008","Récent","Ancien"))</f>
        <v>Vitré6Récent</v>
      </c>
      <c r="C62" s="0" t="s">
        <v>21</v>
      </c>
      <c r="D62" s="0" t="s">
        <v>38</v>
      </c>
      <c r="E62" s="0" t="s">
        <v>13</v>
      </c>
      <c r="F62" s="0" t="n">
        <f aca="false">VLOOKUP($B62,Result_romulus!$A$2:$G$9,6,0)</f>
        <v>0.29952</v>
      </c>
      <c r="G62" s="0" t="n">
        <f aca="false">VLOOKUP($B62,Result_romulus!$A$2:$G$9,7,0)</f>
        <v>0.4992</v>
      </c>
      <c r="H62" s="0" t="n">
        <v>1</v>
      </c>
    </row>
    <row r="63" customFormat="false" ht="15.8" hidden="false" customHeight="false" outlineLevel="0" collapsed="false">
      <c r="A63" s="0" t="str">
        <f aca="false">CONCATENATE(C63,D63,E63)</f>
        <v>Café Hôtel RestaurantMoyen Hotel sans restaurant Bas de gammeAv 1980</v>
      </c>
      <c r="B63" s="0" t="str">
        <f aca="false">CONCATENATE(VLOOKUP(CONCATENATE(C63,D63),Nb_etages_moy!$A$2:$E$99,5,0),IF(VLOOKUP(CONCATENATE(C63,D63),Nb_etages_moy!$A$2:$E$99,5,0)="Peu vitré",1,VLOOKUP(CONCATENATE(C63,D63),Nb_etages_moy!$A$2:$F$99,6,0)),IF(E63="1999-2008","Récent","Ancien"))</f>
        <v>Vitré6Ancien</v>
      </c>
      <c r="C63" s="0" t="s">
        <v>21</v>
      </c>
      <c r="D63" s="0" t="s">
        <v>39</v>
      </c>
      <c r="E63" s="0" t="s">
        <v>8</v>
      </c>
      <c r="F63" s="0" t="n">
        <f aca="false">VLOOKUP($B63,Result_romulus!$A$2:$G$9,6,0)</f>
        <v>0.258</v>
      </c>
      <c r="G63" s="0" t="n">
        <f aca="false">VLOOKUP($B63,Result_romulus!$A$2:$G$9,7,0)</f>
        <v>0.44</v>
      </c>
      <c r="H63" s="0" t="n">
        <v>1</v>
      </c>
    </row>
    <row r="64" customFormat="false" ht="15.8" hidden="false" customHeight="false" outlineLevel="0" collapsed="false">
      <c r="A64" s="0" t="str">
        <f aca="false">CONCATENATE(C64,D64,E64)</f>
        <v>Café Hôtel RestaurantMoyen Hotel sans restaurant Bas de gamme1981-1998</v>
      </c>
      <c r="B64" s="0" t="str">
        <f aca="false">CONCATENATE(VLOOKUP(CONCATENATE(C64,D64),Nb_etages_moy!$A$2:$E$99,5,0),IF(VLOOKUP(CONCATENATE(C64,D64),Nb_etages_moy!$A$2:$E$99,5,0)="Peu vitré",1,VLOOKUP(CONCATENATE(C64,D64),Nb_etages_moy!$A$2:$F$99,6,0)),IF(E64="1999-2008","Récent","Ancien"))</f>
        <v>Vitré6Ancien</v>
      </c>
      <c r="C64" s="0" t="s">
        <v>21</v>
      </c>
      <c r="D64" s="0" t="s">
        <v>39</v>
      </c>
      <c r="E64" s="0" t="s">
        <v>9</v>
      </c>
      <c r="F64" s="0" t="n">
        <f aca="false">VLOOKUP($B64,Result_romulus!$A$2:$G$9,6,0)</f>
        <v>0.258</v>
      </c>
      <c r="G64" s="0" t="n">
        <f aca="false">VLOOKUP($B64,Result_romulus!$A$2:$G$9,7,0)</f>
        <v>0.44</v>
      </c>
      <c r="H64" s="0" t="n">
        <v>1</v>
      </c>
    </row>
    <row r="65" customFormat="false" ht="15.8" hidden="false" customHeight="false" outlineLevel="0" collapsed="false">
      <c r="A65" s="0" t="str">
        <f aca="false">CONCATENATE(C65,D65,E65)</f>
        <v>Café Hôtel RestaurantMoyen Hotel sans restaurant Bas de gamme1999-2008</v>
      </c>
      <c r="B65" s="0" t="str">
        <f aca="false">CONCATENATE(VLOOKUP(CONCATENATE(C65,D65),Nb_etages_moy!$A$2:$E$99,5,0),IF(VLOOKUP(CONCATENATE(C65,D65),Nb_etages_moy!$A$2:$E$99,5,0)="Peu vitré",1,VLOOKUP(CONCATENATE(C65,D65),Nb_etages_moy!$A$2:$F$99,6,0)),IF(E65="1999-2008","Récent","Ancien"))</f>
        <v>Vitré6Récent</v>
      </c>
      <c r="C65" s="0" t="s">
        <v>21</v>
      </c>
      <c r="D65" s="0" t="s">
        <v>39</v>
      </c>
      <c r="E65" s="0" t="s">
        <v>13</v>
      </c>
      <c r="F65" s="0" t="n">
        <f aca="false">VLOOKUP($B65,Result_romulus!$A$2:$G$9,6,0)</f>
        <v>0.29952</v>
      </c>
      <c r="G65" s="0" t="n">
        <f aca="false">VLOOKUP($B65,Result_romulus!$A$2:$G$9,7,0)</f>
        <v>0.4992</v>
      </c>
      <c r="H65" s="0" t="n">
        <v>1</v>
      </c>
    </row>
    <row r="66" customFormat="false" ht="15.8" hidden="false" customHeight="false" outlineLevel="0" collapsed="false">
      <c r="A66" s="0" t="str">
        <f aca="false">CONCATENATE(C66,D66,E66)</f>
        <v>Café Hôtel RestaurantMoyen Hotel sans restaurant Haut de gammeAv 1980</v>
      </c>
      <c r="B66" s="0" t="str">
        <f aca="false">CONCATENATE(VLOOKUP(CONCATENATE(C66,D66),Nb_etages_moy!$A$2:$E$99,5,0),IF(VLOOKUP(CONCATENATE(C66,D66),Nb_etages_moy!$A$2:$E$99,5,0)="Peu vitré",1,VLOOKUP(CONCATENATE(C66,D66),Nb_etages_moy!$A$2:$F$99,6,0)),IF(E66="1999-2008","Récent","Ancien"))</f>
        <v>Vitré6Ancien</v>
      </c>
      <c r="C66" s="0" t="s">
        <v>21</v>
      </c>
      <c r="D66" s="0" t="s">
        <v>40</v>
      </c>
      <c r="E66" s="0" t="s">
        <v>8</v>
      </c>
      <c r="F66" s="0" t="n">
        <f aca="false">VLOOKUP($B66,Result_romulus!$A$2:$G$9,6,0)</f>
        <v>0.258</v>
      </c>
      <c r="G66" s="0" t="n">
        <f aca="false">VLOOKUP($B66,Result_romulus!$A$2:$G$9,7,0)</f>
        <v>0.44</v>
      </c>
      <c r="H66" s="0" t="n">
        <v>1</v>
      </c>
    </row>
    <row r="67" customFormat="false" ht="15.8" hidden="false" customHeight="false" outlineLevel="0" collapsed="false">
      <c r="A67" s="0" t="str">
        <f aca="false">CONCATENATE(C67,D67,E67)</f>
        <v>Café Hôtel RestaurantMoyen Hotel sans restaurant Haut de gamme1981-1998</v>
      </c>
      <c r="B67" s="0" t="str">
        <f aca="false">CONCATENATE(VLOOKUP(CONCATENATE(C67,D67),Nb_etages_moy!$A$2:$E$99,5,0),IF(VLOOKUP(CONCATENATE(C67,D67),Nb_etages_moy!$A$2:$E$99,5,0)="Peu vitré",1,VLOOKUP(CONCATENATE(C67,D67),Nb_etages_moy!$A$2:$F$99,6,0)),IF(E67="1999-2008","Récent","Ancien"))</f>
        <v>Vitré6Ancien</v>
      </c>
      <c r="C67" s="0" t="s">
        <v>21</v>
      </c>
      <c r="D67" s="0" t="s">
        <v>40</v>
      </c>
      <c r="E67" s="0" t="s">
        <v>9</v>
      </c>
      <c r="F67" s="0" t="n">
        <f aca="false">VLOOKUP($B67,Result_romulus!$A$2:$G$9,6,0)</f>
        <v>0.258</v>
      </c>
      <c r="G67" s="0" t="n">
        <f aca="false">VLOOKUP($B67,Result_romulus!$A$2:$G$9,7,0)</f>
        <v>0.44</v>
      </c>
      <c r="H67" s="0" t="n">
        <v>1</v>
      </c>
    </row>
    <row r="68" customFormat="false" ht="15.8" hidden="false" customHeight="false" outlineLevel="0" collapsed="false">
      <c r="A68" s="0" t="str">
        <f aca="false">CONCATENATE(C68,D68,E68)</f>
        <v>Café Hôtel RestaurantMoyen Hotel sans restaurant Haut de gamme1999-2008</v>
      </c>
      <c r="B68" s="0" t="str">
        <f aca="false">CONCATENATE(VLOOKUP(CONCATENATE(C68,D68),Nb_etages_moy!$A$2:$E$99,5,0),IF(VLOOKUP(CONCATENATE(C68,D68),Nb_etages_moy!$A$2:$E$99,5,0)="Peu vitré",1,VLOOKUP(CONCATENATE(C68,D68),Nb_etages_moy!$A$2:$F$99,6,0)),IF(E68="1999-2008","Récent","Ancien"))</f>
        <v>Vitré6Récent</v>
      </c>
      <c r="C68" s="0" t="s">
        <v>21</v>
      </c>
      <c r="D68" s="0" t="s">
        <v>40</v>
      </c>
      <c r="E68" s="0" t="s">
        <v>13</v>
      </c>
      <c r="F68" s="0" t="n">
        <f aca="false">VLOOKUP($B68,Result_romulus!$A$2:$G$9,6,0)</f>
        <v>0.29952</v>
      </c>
      <c r="G68" s="0" t="n">
        <f aca="false">VLOOKUP($B68,Result_romulus!$A$2:$G$9,7,0)</f>
        <v>0.4992</v>
      </c>
      <c r="H68" s="0" t="n">
        <v>1</v>
      </c>
    </row>
    <row r="69" customFormat="false" ht="15.8" hidden="false" customHeight="false" outlineLevel="0" collapsed="false">
      <c r="A69" s="0" t="str">
        <f aca="false">CONCATENATE(C69,D69,E69)</f>
        <v>Café Hôtel RestaurantMoyen Hotel sans restaurant LuxeAv 1980</v>
      </c>
      <c r="B69" s="0" t="str">
        <f aca="false">CONCATENATE(VLOOKUP(CONCATENATE(C69,D69),Nb_etages_moy!$A$2:$E$99,5,0),IF(VLOOKUP(CONCATENATE(C69,D69),Nb_etages_moy!$A$2:$E$99,5,0)="Peu vitré",1,VLOOKUP(CONCATENATE(C69,D69),Nb_etages_moy!$A$2:$F$99,6,0)),IF(E69="1999-2008","Récent","Ancien"))</f>
        <v>Vitré6Ancien</v>
      </c>
      <c r="C69" s="0" t="s">
        <v>21</v>
      </c>
      <c r="D69" s="0" t="s">
        <v>41</v>
      </c>
      <c r="E69" s="0" t="s">
        <v>8</v>
      </c>
      <c r="F69" s="0" t="n">
        <f aca="false">VLOOKUP($B69,Result_romulus!$A$2:$G$9,6,0)</f>
        <v>0.258</v>
      </c>
      <c r="G69" s="0" t="n">
        <f aca="false">VLOOKUP($B69,Result_romulus!$A$2:$G$9,7,0)</f>
        <v>0.44</v>
      </c>
      <c r="H69" s="0" t="n">
        <v>1</v>
      </c>
    </row>
    <row r="70" customFormat="false" ht="15.8" hidden="false" customHeight="false" outlineLevel="0" collapsed="false">
      <c r="A70" s="0" t="str">
        <f aca="false">CONCATENATE(C70,D70,E70)</f>
        <v>Café Hôtel RestaurantMoyen Hotel sans restaurant Luxe1981-1998</v>
      </c>
      <c r="B70" s="0" t="str">
        <f aca="false">CONCATENATE(VLOOKUP(CONCATENATE(C70,D70),Nb_etages_moy!$A$2:$E$99,5,0),IF(VLOOKUP(CONCATENATE(C70,D70),Nb_etages_moy!$A$2:$E$99,5,0)="Peu vitré",1,VLOOKUP(CONCATENATE(C70,D70),Nb_etages_moy!$A$2:$F$99,6,0)),IF(E70="1999-2008","Récent","Ancien"))</f>
        <v>Vitré6Ancien</v>
      </c>
      <c r="C70" s="0" t="s">
        <v>21</v>
      </c>
      <c r="D70" s="0" t="s">
        <v>41</v>
      </c>
      <c r="E70" s="0" t="s">
        <v>9</v>
      </c>
      <c r="F70" s="0" t="n">
        <f aca="false">VLOOKUP($B70,Result_romulus!$A$2:$G$9,6,0)</f>
        <v>0.258</v>
      </c>
      <c r="G70" s="0" t="n">
        <f aca="false">VLOOKUP($B70,Result_romulus!$A$2:$G$9,7,0)</f>
        <v>0.44</v>
      </c>
      <c r="H70" s="0" t="n">
        <v>1</v>
      </c>
    </row>
    <row r="71" customFormat="false" ht="15.8" hidden="false" customHeight="false" outlineLevel="0" collapsed="false">
      <c r="A71" s="0" t="str">
        <f aca="false">CONCATENATE(C71,D71,E71)</f>
        <v>Café Hôtel RestaurantMoyen Hotel sans restaurant Luxe1999-2008</v>
      </c>
      <c r="B71" s="0" t="str">
        <f aca="false">CONCATENATE(VLOOKUP(CONCATENATE(C71,D71),Nb_etages_moy!$A$2:$E$99,5,0),IF(VLOOKUP(CONCATENATE(C71,D71),Nb_etages_moy!$A$2:$E$99,5,0)="Peu vitré",1,VLOOKUP(CONCATENATE(C71,D71),Nb_etages_moy!$A$2:$F$99,6,0)),IF(E71="1999-2008","Récent","Ancien"))</f>
        <v>Vitré6Récent</v>
      </c>
      <c r="C71" s="0" t="s">
        <v>21</v>
      </c>
      <c r="D71" s="0" t="s">
        <v>41</v>
      </c>
      <c r="E71" s="0" t="s">
        <v>13</v>
      </c>
      <c r="F71" s="0" t="n">
        <f aca="false">VLOOKUP($B71,Result_romulus!$A$2:$G$9,6,0)</f>
        <v>0.29952</v>
      </c>
      <c r="G71" s="0" t="n">
        <f aca="false">VLOOKUP($B71,Result_romulus!$A$2:$G$9,7,0)</f>
        <v>0.4992</v>
      </c>
      <c r="H71" s="0" t="n">
        <v>1</v>
      </c>
    </row>
    <row r="72" customFormat="false" ht="15.8" hidden="false" customHeight="false" outlineLevel="0" collapsed="false">
      <c r="A72" s="0" t="str">
        <f aca="false">CONCATENATE(C72,D72,E72)</f>
        <v>Café Hôtel RestaurantPetit bar café tabacAv 1980</v>
      </c>
      <c r="B72" s="0" t="str">
        <f aca="false">CONCATENATE(VLOOKUP(CONCATENATE(C72,D72),Nb_etages_moy!$A$2:$E$99,5,0),IF(VLOOKUP(CONCATENATE(C72,D72),Nb_etages_moy!$A$2:$E$99,5,0)="Peu vitré",1,VLOOKUP(CONCATENATE(C72,D72),Nb_etages_moy!$A$2:$F$99,6,0)),IF(E72="1999-2008","Récent","Ancien"))</f>
        <v>Vitré3Ancien</v>
      </c>
      <c r="C72" s="0" t="s">
        <v>21</v>
      </c>
      <c r="D72" s="0" t="s">
        <v>42</v>
      </c>
      <c r="E72" s="0" t="s">
        <v>8</v>
      </c>
      <c r="F72" s="0" t="n">
        <f aca="false">VLOOKUP($B72,Result_romulus!$A$2:$G$9,6,0)</f>
        <v>0.167857142857143</v>
      </c>
      <c r="G72" s="0" t="n">
        <f aca="false">VLOOKUP($B72,Result_romulus!$A$2:$G$9,7,0)</f>
        <v>0.235</v>
      </c>
      <c r="H72" s="0" t="n">
        <v>1</v>
      </c>
    </row>
    <row r="73" customFormat="false" ht="15.8" hidden="false" customHeight="false" outlineLevel="0" collapsed="false">
      <c r="A73" s="0" t="str">
        <f aca="false">CONCATENATE(C73,D73,E73)</f>
        <v>Café Hôtel RestaurantPetit bar café tabac1981-1998</v>
      </c>
      <c r="B73" s="0" t="str">
        <f aca="false">CONCATENATE(VLOOKUP(CONCATENATE(C73,D73),Nb_etages_moy!$A$2:$E$99,5,0),IF(VLOOKUP(CONCATENATE(C73,D73),Nb_etages_moy!$A$2:$E$99,5,0)="Peu vitré",1,VLOOKUP(CONCATENATE(C73,D73),Nb_etages_moy!$A$2:$F$99,6,0)),IF(E73="1999-2008","Récent","Ancien"))</f>
        <v>Vitré3Ancien</v>
      </c>
      <c r="C73" s="0" t="s">
        <v>21</v>
      </c>
      <c r="D73" s="0" t="s">
        <v>42</v>
      </c>
      <c r="E73" s="0" t="s">
        <v>9</v>
      </c>
      <c r="F73" s="0" t="n">
        <f aca="false">VLOOKUP($B73,Result_romulus!$A$2:$G$9,6,0)</f>
        <v>0.167857142857143</v>
      </c>
      <c r="G73" s="0" t="n">
        <f aca="false">VLOOKUP($B73,Result_romulus!$A$2:$G$9,7,0)</f>
        <v>0.235</v>
      </c>
      <c r="H73" s="0" t="n">
        <v>1</v>
      </c>
    </row>
    <row r="74" customFormat="false" ht="15.8" hidden="false" customHeight="false" outlineLevel="0" collapsed="false">
      <c r="A74" s="0" t="str">
        <f aca="false">CONCATENATE(C74,D74,E74)</f>
        <v>Café Hôtel RestaurantPetit bar café tabac1999-2008</v>
      </c>
      <c r="B74" s="0" t="str">
        <f aca="false">CONCATENATE(VLOOKUP(CONCATENATE(C74,D74),Nb_etages_moy!$A$2:$E$99,5,0),IF(VLOOKUP(CONCATENATE(C74,D74),Nb_etages_moy!$A$2:$E$99,5,0)="Peu vitré",1,VLOOKUP(CONCATENATE(C74,D74),Nb_etages_moy!$A$2:$F$99,6,0)),IF(E74="1999-2008","Récent","Ancien"))</f>
        <v>Vitré3Récent</v>
      </c>
      <c r="C74" s="0" t="s">
        <v>21</v>
      </c>
      <c r="D74" s="0" t="s">
        <v>42</v>
      </c>
      <c r="E74" s="0" t="s">
        <v>13</v>
      </c>
      <c r="F74" s="0" t="n">
        <f aca="false">VLOOKUP($B74,Result_romulus!$A$2:$G$9,6,0)</f>
        <v>0.14827380952381</v>
      </c>
      <c r="G74" s="0" t="n">
        <f aca="false">VLOOKUP($B74,Result_romulus!$A$2:$G$9,7,0)</f>
        <v>0.268571428571429</v>
      </c>
      <c r="H74" s="0" t="n">
        <v>1</v>
      </c>
    </row>
    <row r="75" customFormat="false" ht="15.8" hidden="false" customHeight="false" outlineLevel="0" collapsed="false">
      <c r="A75" s="0" t="str">
        <f aca="false">CONCATENATE(C75,D75,E75)</f>
        <v>Café Hôtel RestaurantPetit Hotel avec restaurant Bas de gammeAv 1980</v>
      </c>
      <c r="B75" s="0" t="str">
        <f aca="false">CONCATENATE(VLOOKUP(CONCATENATE(C75,D75),Nb_etages_moy!$A$2:$E$99,5,0),IF(VLOOKUP(CONCATENATE(C75,D75),Nb_etages_moy!$A$2:$E$99,5,0)="Peu vitré",1,VLOOKUP(CONCATENATE(C75,D75),Nb_etages_moy!$A$2:$F$99,6,0)),IF(E75="1999-2008","Récent","Ancien"))</f>
        <v>Vitré6Ancien</v>
      </c>
      <c r="C75" s="0" t="s">
        <v>21</v>
      </c>
      <c r="D75" s="0" t="s">
        <v>43</v>
      </c>
      <c r="E75" s="0" t="s">
        <v>8</v>
      </c>
      <c r="F75" s="0" t="n">
        <f aca="false">VLOOKUP($B75,Result_romulus!$A$2:$G$9,6,0)</f>
        <v>0.258</v>
      </c>
      <c r="G75" s="0" t="n">
        <f aca="false">VLOOKUP($B75,Result_romulus!$A$2:$G$9,7,0)</f>
        <v>0.44</v>
      </c>
      <c r="H75" s="0" t="n">
        <v>1</v>
      </c>
    </row>
    <row r="76" customFormat="false" ht="15.8" hidden="false" customHeight="false" outlineLevel="0" collapsed="false">
      <c r="A76" s="0" t="str">
        <f aca="false">CONCATENATE(C76,D76,E76)</f>
        <v>Café Hôtel RestaurantPetit Hotel avec restaurant Bas de gamme1981-1998</v>
      </c>
      <c r="B76" s="0" t="str">
        <f aca="false">CONCATENATE(VLOOKUP(CONCATENATE(C76,D76),Nb_etages_moy!$A$2:$E$99,5,0),IF(VLOOKUP(CONCATENATE(C76,D76),Nb_etages_moy!$A$2:$E$99,5,0)="Peu vitré",1,VLOOKUP(CONCATENATE(C76,D76),Nb_etages_moy!$A$2:$F$99,6,0)),IF(E76="1999-2008","Récent","Ancien"))</f>
        <v>Vitré6Ancien</v>
      </c>
      <c r="C76" s="0" t="s">
        <v>21</v>
      </c>
      <c r="D76" s="0" t="s">
        <v>43</v>
      </c>
      <c r="E76" s="0" t="s">
        <v>9</v>
      </c>
      <c r="F76" s="0" t="n">
        <f aca="false">VLOOKUP($B76,Result_romulus!$A$2:$G$9,6,0)</f>
        <v>0.258</v>
      </c>
      <c r="G76" s="0" t="n">
        <f aca="false">VLOOKUP($B76,Result_romulus!$A$2:$G$9,7,0)</f>
        <v>0.44</v>
      </c>
      <c r="H76" s="0" t="n">
        <v>1</v>
      </c>
    </row>
    <row r="77" customFormat="false" ht="15.8" hidden="false" customHeight="false" outlineLevel="0" collapsed="false">
      <c r="A77" s="0" t="str">
        <f aca="false">CONCATENATE(C77,D77,E77)</f>
        <v>Café Hôtel RestaurantPetit Hotel avec restaurant Bas de gamme1999-2008</v>
      </c>
      <c r="B77" s="0" t="str">
        <f aca="false">CONCATENATE(VLOOKUP(CONCATENATE(C77,D77),Nb_etages_moy!$A$2:$E$99,5,0),IF(VLOOKUP(CONCATENATE(C77,D77),Nb_etages_moy!$A$2:$E$99,5,0)="Peu vitré",1,VLOOKUP(CONCATENATE(C77,D77),Nb_etages_moy!$A$2:$F$99,6,0)),IF(E77="1999-2008","Récent","Ancien"))</f>
        <v>Vitré6Récent</v>
      </c>
      <c r="C77" s="0" t="s">
        <v>21</v>
      </c>
      <c r="D77" s="0" t="s">
        <v>43</v>
      </c>
      <c r="E77" s="0" t="s">
        <v>13</v>
      </c>
      <c r="F77" s="0" t="n">
        <f aca="false">VLOOKUP($B77,Result_romulus!$A$2:$G$9,6,0)</f>
        <v>0.29952</v>
      </c>
      <c r="G77" s="0" t="n">
        <f aca="false">VLOOKUP($B77,Result_romulus!$A$2:$G$9,7,0)</f>
        <v>0.4992</v>
      </c>
      <c r="H77" s="0" t="n">
        <v>1</v>
      </c>
    </row>
    <row r="78" customFormat="false" ht="15.8" hidden="false" customHeight="false" outlineLevel="0" collapsed="false">
      <c r="A78" s="0" t="str">
        <f aca="false">CONCATENATE(C78,D78,E78)</f>
        <v>Café Hôtel RestaurantPetit Hotel avec restaurant Haut de gammeAv 1980</v>
      </c>
      <c r="B78" s="0" t="str">
        <f aca="false">CONCATENATE(VLOOKUP(CONCATENATE(C78,D78),Nb_etages_moy!$A$2:$E$99,5,0),IF(VLOOKUP(CONCATENATE(C78,D78),Nb_etages_moy!$A$2:$E$99,5,0)="Peu vitré",1,VLOOKUP(CONCATENATE(C78,D78),Nb_etages_moy!$A$2:$F$99,6,0)),IF(E78="1999-2008","Récent","Ancien"))</f>
        <v>Vitré6Ancien</v>
      </c>
      <c r="C78" s="0" t="s">
        <v>21</v>
      </c>
      <c r="D78" s="0" t="s">
        <v>44</v>
      </c>
      <c r="E78" s="0" t="s">
        <v>8</v>
      </c>
      <c r="F78" s="0" t="n">
        <f aca="false">VLOOKUP($B78,Result_romulus!$A$2:$G$9,6,0)</f>
        <v>0.258</v>
      </c>
      <c r="G78" s="0" t="n">
        <f aca="false">VLOOKUP($B78,Result_romulus!$A$2:$G$9,7,0)</f>
        <v>0.44</v>
      </c>
      <c r="H78" s="0" t="n">
        <v>1</v>
      </c>
    </row>
    <row r="79" customFormat="false" ht="15.8" hidden="false" customHeight="false" outlineLevel="0" collapsed="false">
      <c r="A79" s="0" t="str">
        <f aca="false">CONCATENATE(C79,D79,E79)</f>
        <v>Café Hôtel RestaurantPetit Hotel avec restaurant Haut de gamme1981-1998</v>
      </c>
      <c r="B79" s="0" t="str">
        <f aca="false">CONCATENATE(VLOOKUP(CONCATENATE(C79,D79),Nb_etages_moy!$A$2:$E$99,5,0),IF(VLOOKUP(CONCATENATE(C79,D79),Nb_etages_moy!$A$2:$E$99,5,0)="Peu vitré",1,VLOOKUP(CONCATENATE(C79,D79),Nb_etages_moy!$A$2:$F$99,6,0)),IF(E79="1999-2008","Récent","Ancien"))</f>
        <v>Vitré6Ancien</v>
      </c>
      <c r="C79" s="0" t="s">
        <v>21</v>
      </c>
      <c r="D79" s="0" t="s">
        <v>44</v>
      </c>
      <c r="E79" s="0" t="s">
        <v>9</v>
      </c>
      <c r="F79" s="0" t="n">
        <f aca="false">VLOOKUP($B79,Result_romulus!$A$2:$G$9,6,0)</f>
        <v>0.258</v>
      </c>
      <c r="G79" s="0" t="n">
        <f aca="false">VLOOKUP($B79,Result_romulus!$A$2:$G$9,7,0)</f>
        <v>0.44</v>
      </c>
      <c r="H79" s="0" t="n">
        <v>1</v>
      </c>
    </row>
    <row r="80" customFormat="false" ht="15.8" hidden="false" customHeight="false" outlineLevel="0" collapsed="false">
      <c r="A80" s="0" t="str">
        <f aca="false">CONCATENATE(C80,D80,E80)</f>
        <v>Café Hôtel RestaurantPetit Hotel avec restaurant Haut de gamme1999-2008</v>
      </c>
      <c r="B80" s="0" t="str">
        <f aca="false">CONCATENATE(VLOOKUP(CONCATENATE(C80,D80),Nb_etages_moy!$A$2:$E$99,5,0),IF(VLOOKUP(CONCATENATE(C80,D80),Nb_etages_moy!$A$2:$E$99,5,0)="Peu vitré",1,VLOOKUP(CONCATENATE(C80,D80),Nb_etages_moy!$A$2:$F$99,6,0)),IF(E80="1999-2008","Récent","Ancien"))</f>
        <v>Vitré6Récent</v>
      </c>
      <c r="C80" s="0" t="s">
        <v>21</v>
      </c>
      <c r="D80" s="0" t="s">
        <v>44</v>
      </c>
      <c r="E80" s="0" t="s">
        <v>13</v>
      </c>
      <c r="F80" s="0" t="n">
        <f aca="false">VLOOKUP($B80,Result_romulus!$A$2:$G$9,6,0)</f>
        <v>0.29952</v>
      </c>
      <c r="G80" s="0" t="n">
        <f aca="false">VLOOKUP($B80,Result_romulus!$A$2:$G$9,7,0)</f>
        <v>0.4992</v>
      </c>
      <c r="H80" s="0" t="n">
        <v>1</v>
      </c>
    </row>
    <row r="81" customFormat="false" ht="15.8" hidden="false" customHeight="false" outlineLevel="0" collapsed="false">
      <c r="A81" s="0" t="str">
        <f aca="false">CONCATENATE(C81,D81,E81)</f>
        <v>Café Hôtel RestaurantPetit Hotel avec restaurant LuxeAv 1980</v>
      </c>
      <c r="B81" s="0" t="str">
        <f aca="false">CONCATENATE(VLOOKUP(CONCATENATE(C81,D81),Nb_etages_moy!$A$2:$E$99,5,0),IF(VLOOKUP(CONCATENATE(C81,D81),Nb_etages_moy!$A$2:$E$99,5,0)="Peu vitré",1,VLOOKUP(CONCATENATE(C81,D81),Nb_etages_moy!$A$2:$F$99,6,0)),IF(E81="1999-2008","Récent","Ancien"))</f>
        <v>Vitré6Ancien</v>
      </c>
      <c r="C81" s="0" t="s">
        <v>21</v>
      </c>
      <c r="D81" s="0" t="s">
        <v>45</v>
      </c>
      <c r="E81" s="0" t="s">
        <v>8</v>
      </c>
      <c r="F81" s="0" t="n">
        <f aca="false">VLOOKUP($B81,Result_romulus!$A$2:$G$9,6,0)</f>
        <v>0.258</v>
      </c>
      <c r="G81" s="0" t="n">
        <f aca="false">VLOOKUP($B81,Result_romulus!$A$2:$G$9,7,0)</f>
        <v>0.44</v>
      </c>
      <c r="H81" s="0" t="n">
        <v>1</v>
      </c>
    </row>
    <row r="82" customFormat="false" ht="15.8" hidden="false" customHeight="false" outlineLevel="0" collapsed="false">
      <c r="A82" s="0" t="str">
        <f aca="false">CONCATENATE(C82,D82,E82)</f>
        <v>Café Hôtel RestaurantPetit Hotel avec restaurant Luxe1981-1998</v>
      </c>
      <c r="B82" s="0" t="str">
        <f aca="false">CONCATENATE(VLOOKUP(CONCATENATE(C82,D82),Nb_etages_moy!$A$2:$E$99,5,0),IF(VLOOKUP(CONCATENATE(C82,D82),Nb_etages_moy!$A$2:$E$99,5,0)="Peu vitré",1,VLOOKUP(CONCATENATE(C82,D82),Nb_etages_moy!$A$2:$F$99,6,0)),IF(E82="1999-2008","Récent","Ancien"))</f>
        <v>Vitré6Ancien</v>
      </c>
      <c r="C82" s="0" t="s">
        <v>21</v>
      </c>
      <c r="D82" s="0" t="s">
        <v>45</v>
      </c>
      <c r="E82" s="0" t="s">
        <v>9</v>
      </c>
      <c r="F82" s="0" t="n">
        <f aca="false">VLOOKUP($B82,Result_romulus!$A$2:$G$9,6,0)</f>
        <v>0.258</v>
      </c>
      <c r="G82" s="0" t="n">
        <f aca="false">VLOOKUP($B82,Result_romulus!$A$2:$G$9,7,0)</f>
        <v>0.44</v>
      </c>
      <c r="H82" s="0" t="n">
        <v>1</v>
      </c>
    </row>
    <row r="83" customFormat="false" ht="15.8" hidden="false" customHeight="false" outlineLevel="0" collapsed="false">
      <c r="A83" s="0" t="str">
        <f aca="false">CONCATENATE(C83,D83,E83)</f>
        <v>Café Hôtel RestaurantPetit Hotel avec restaurant Luxe1999-2008</v>
      </c>
      <c r="B83" s="0" t="str">
        <f aca="false">CONCATENATE(VLOOKUP(CONCATENATE(C83,D83),Nb_etages_moy!$A$2:$E$99,5,0),IF(VLOOKUP(CONCATENATE(C83,D83),Nb_etages_moy!$A$2:$E$99,5,0)="Peu vitré",1,VLOOKUP(CONCATENATE(C83,D83),Nb_etages_moy!$A$2:$F$99,6,0)),IF(E83="1999-2008","Récent","Ancien"))</f>
        <v>Vitré6Récent</v>
      </c>
      <c r="C83" s="0" t="s">
        <v>21</v>
      </c>
      <c r="D83" s="0" t="s">
        <v>45</v>
      </c>
      <c r="E83" s="0" t="s">
        <v>13</v>
      </c>
      <c r="F83" s="0" t="n">
        <f aca="false">VLOOKUP($B83,Result_romulus!$A$2:$G$9,6,0)</f>
        <v>0.29952</v>
      </c>
      <c r="G83" s="0" t="n">
        <f aca="false">VLOOKUP($B83,Result_romulus!$A$2:$G$9,7,0)</f>
        <v>0.4992</v>
      </c>
      <c r="H83" s="0" t="n">
        <v>1</v>
      </c>
    </row>
    <row r="84" customFormat="false" ht="15.8" hidden="false" customHeight="false" outlineLevel="0" collapsed="false">
      <c r="A84" s="0" t="str">
        <f aca="false">CONCATENATE(C84,D84,E84)</f>
        <v>Café Hôtel RestaurantPetit Hotel sans restaurant Bas de gammeAv 1980</v>
      </c>
      <c r="B84" s="0" t="str">
        <f aca="false">CONCATENATE(VLOOKUP(CONCATENATE(C84,D84),Nb_etages_moy!$A$2:$E$99,5,0),IF(VLOOKUP(CONCATENATE(C84,D84),Nb_etages_moy!$A$2:$E$99,5,0)="Peu vitré",1,VLOOKUP(CONCATENATE(C84,D84),Nb_etages_moy!$A$2:$F$99,6,0)),IF(E84="1999-2008","Récent","Ancien"))</f>
        <v>Vitré6Ancien</v>
      </c>
      <c r="C84" s="0" t="s">
        <v>21</v>
      </c>
      <c r="D84" s="0" t="s">
        <v>46</v>
      </c>
      <c r="E84" s="0" t="s">
        <v>8</v>
      </c>
      <c r="F84" s="0" t="n">
        <f aca="false">VLOOKUP($B84,Result_romulus!$A$2:$G$9,6,0)</f>
        <v>0.258</v>
      </c>
      <c r="G84" s="0" t="n">
        <f aca="false">VLOOKUP($B84,Result_romulus!$A$2:$G$9,7,0)</f>
        <v>0.44</v>
      </c>
      <c r="H84" s="0" t="n">
        <v>1</v>
      </c>
    </row>
    <row r="85" customFormat="false" ht="15.8" hidden="false" customHeight="false" outlineLevel="0" collapsed="false">
      <c r="A85" s="0" t="str">
        <f aca="false">CONCATENATE(C85,D85,E85)</f>
        <v>Café Hôtel RestaurantPetit Hotel sans restaurant Bas de gamme1981-1998</v>
      </c>
      <c r="B85" s="0" t="str">
        <f aca="false">CONCATENATE(VLOOKUP(CONCATENATE(C85,D85),Nb_etages_moy!$A$2:$E$99,5,0),IF(VLOOKUP(CONCATENATE(C85,D85),Nb_etages_moy!$A$2:$E$99,5,0)="Peu vitré",1,VLOOKUP(CONCATENATE(C85,D85),Nb_etages_moy!$A$2:$F$99,6,0)),IF(E85="1999-2008","Récent","Ancien"))</f>
        <v>Vitré6Ancien</v>
      </c>
      <c r="C85" s="0" t="s">
        <v>21</v>
      </c>
      <c r="D85" s="0" t="s">
        <v>46</v>
      </c>
      <c r="E85" s="0" t="s">
        <v>9</v>
      </c>
      <c r="F85" s="0" t="n">
        <f aca="false">VLOOKUP($B85,Result_romulus!$A$2:$G$9,6,0)</f>
        <v>0.258</v>
      </c>
      <c r="G85" s="0" t="n">
        <f aca="false">VLOOKUP($B85,Result_romulus!$A$2:$G$9,7,0)</f>
        <v>0.44</v>
      </c>
      <c r="H85" s="0" t="n">
        <v>1</v>
      </c>
    </row>
    <row r="86" customFormat="false" ht="15.8" hidden="false" customHeight="false" outlineLevel="0" collapsed="false">
      <c r="A86" s="0" t="str">
        <f aca="false">CONCATENATE(C86,D86,E86)</f>
        <v>Café Hôtel RestaurantPetit Hotel sans restaurant Bas de gamme1999-2008</v>
      </c>
      <c r="B86" s="0" t="str">
        <f aca="false">CONCATENATE(VLOOKUP(CONCATENATE(C86,D86),Nb_etages_moy!$A$2:$E$99,5,0),IF(VLOOKUP(CONCATENATE(C86,D86),Nb_etages_moy!$A$2:$E$99,5,0)="Peu vitré",1,VLOOKUP(CONCATENATE(C86,D86),Nb_etages_moy!$A$2:$F$99,6,0)),IF(E86="1999-2008","Récent","Ancien"))</f>
        <v>Vitré6Récent</v>
      </c>
      <c r="C86" s="0" t="s">
        <v>21</v>
      </c>
      <c r="D86" s="0" t="s">
        <v>46</v>
      </c>
      <c r="E86" s="0" t="s">
        <v>13</v>
      </c>
      <c r="F86" s="0" t="n">
        <f aca="false">VLOOKUP($B86,Result_romulus!$A$2:$G$9,6,0)</f>
        <v>0.29952</v>
      </c>
      <c r="G86" s="0" t="n">
        <f aca="false">VLOOKUP($B86,Result_romulus!$A$2:$G$9,7,0)</f>
        <v>0.4992</v>
      </c>
      <c r="H86" s="0" t="n">
        <v>1</v>
      </c>
    </row>
    <row r="87" customFormat="false" ht="15.8" hidden="false" customHeight="false" outlineLevel="0" collapsed="false">
      <c r="A87" s="0" t="str">
        <f aca="false">CONCATENATE(C87,D87,E87)</f>
        <v>Café Hôtel RestaurantPetit Hotel sans restaurant Haut de gammeAv 1980</v>
      </c>
      <c r="B87" s="0" t="str">
        <f aca="false">CONCATENATE(VLOOKUP(CONCATENATE(C87,D87),Nb_etages_moy!$A$2:$E$99,5,0),IF(VLOOKUP(CONCATENATE(C87,D87),Nb_etages_moy!$A$2:$E$99,5,0)="Peu vitré",1,VLOOKUP(CONCATENATE(C87,D87),Nb_etages_moy!$A$2:$F$99,6,0)),IF(E87="1999-2008","Récent","Ancien"))</f>
        <v>Vitré6Ancien</v>
      </c>
      <c r="C87" s="0" t="s">
        <v>21</v>
      </c>
      <c r="D87" s="0" t="s">
        <v>47</v>
      </c>
      <c r="E87" s="0" t="s">
        <v>8</v>
      </c>
      <c r="F87" s="0" t="n">
        <f aca="false">VLOOKUP($B87,Result_romulus!$A$2:$G$9,6,0)</f>
        <v>0.258</v>
      </c>
      <c r="G87" s="0" t="n">
        <f aca="false">VLOOKUP($B87,Result_romulus!$A$2:$G$9,7,0)</f>
        <v>0.44</v>
      </c>
      <c r="H87" s="0" t="n">
        <v>1</v>
      </c>
    </row>
    <row r="88" customFormat="false" ht="15.8" hidden="false" customHeight="false" outlineLevel="0" collapsed="false">
      <c r="A88" s="0" t="str">
        <f aca="false">CONCATENATE(C88,D88,E88)</f>
        <v>Café Hôtel RestaurantPetit Hotel sans restaurant Haut de gamme1981-1998</v>
      </c>
      <c r="B88" s="0" t="str">
        <f aca="false">CONCATENATE(VLOOKUP(CONCATENATE(C88,D88),Nb_etages_moy!$A$2:$E$99,5,0),IF(VLOOKUP(CONCATENATE(C88,D88),Nb_etages_moy!$A$2:$E$99,5,0)="Peu vitré",1,VLOOKUP(CONCATENATE(C88,D88),Nb_etages_moy!$A$2:$F$99,6,0)),IF(E88="1999-2008","Récent","Ancien"))</f>
        <v>Vitré6Ancien</v>
      </c>
      <c r="C88" s="0" t="s">
        <v>21</v>
      </c>
      <c r="D88" s="0" t="s">
        <v>47</v>
      </c>
      <c r="E88" s="0" t="s">
        <v>9</v>
      </c>
      <c r="F88" s="0" t="n">
        <f aca="false">VLOOKUP($B88,Result_romulus!$A$2:$G$9,6,0)</f>
        <v>0.258</v>
      </c>
      <c r="G88" s="0" t="n">
        <f aca="false">VLOOKUP($B88,Result_romulus!$A$2:$G$9,7,0)</f>
        <v>0.44</v>
      </c>
      <c r="H88" s="0" t="n">
        <v>1</v>
      </c>
    </row>
    <row r="89" customFormat="false" ht="15.8" hidden="false" customHeight="false" outlineLevel="0" collapsed="false">
      <c r="A89" s="0" t="str">
        <f aca="false">CONCATENATE(C89,D89,E89)</f>
        <v>Café Hôtel RestaurantPetit Hotel sans restaurant Haut de gamme1999-2008</v>
      </c>
      <c r="B89" s="0" t="str">
        <f aca="false">CONCATENATE(VLOOKUP(CONCATENATE(C89,D89),Nb_etages_moy!$A$2:$E$99,5,0),IF(VLOOKUP(CONCATENATE(C89,D89),Nb_etages_moy!$A$2:$E$99,5,0)="Peu vitré",1,VLOOKUP(CONCATENATE(C89,D89),Nb_etages_moy!$A$2:$F$99,6,0)),IF(E89="1999-2008","Récent","Ancien"))</f>
        <v>Vitré6Récent</v>
      </c>
      <c r="C89" s="0" t="s">
        <v>21</v>
      </c>
      <c r="D89" s="0" t="s">
        <v>47</v>
      </c>
      <c r="E89" s="0" t="s">
        <v>13</v>
      </c>
      <c r="F89" s="0" t="n">
        <f aca="false">VLOOKUP($B89,Result_romulus!$A$2:$G$9,6,0)</f>
        <v>0.29952</v>
      </c>
      <c r="G89" s="0" t="n">
        <f aca="false">VLOOKUP($B89,Result_romulus!$A$2:$G$9,7,0)</f>
        <v>0.4992</v>
      </c>
      <c r="H89" s="0" t="n">
        <v>1</v>
      </c>
    </row>
    <row r="90" customFormat="false" ht="15.8" hidden="false" customHeight="false" outlineLevel="0" collapsed="false">
      <c r="A90" s="0" t="str">
        <f aca="false">CONCATENATE(C90,D90,E90)</f>
        <v>Café Hôtel RestaurantPetit Hotel sans restaurant LuxeAv 1980</v>
      </c>
      <c r="B90" s="0" t="str">
        <f aca="false">CONCATENATE(VLOOKUP(CONCATENATE(C90,D90),Nb_etages_moy!$A$2:$E$99,5,0),IF(VLOOKUP(CONCATENATE(C90,D90),Nb_etages_moy!$A$2:$E$99,5,0)="Peu vitré",1,VLOOKUP(CONCATENATE(C90,D90),Nb_etages_moy!$A$2:$F$99,6,0)),IF(E90="1999-2008","Récent","Ancien"))</f>
        <v>Vitré6Ancien</v>
      </c>
      <c r="C90" s="0" t="s">
        <v>21</v>
      </c>
      <c r="D90" s="0" t="s">
        <v>48</v>
      </c>
      <c r="E90" s="0" t="s">
        <v>8</v>
      </c>
      <c r="F90" s="0" t="n">
        <f aca="false">VLOOKUP($B90,Result_romulus!$A$2:$G$9,6,0)</f>
        <v>0.258</v>
      </c>
      <c r="G90" s="0" t="n">
        <f aca="false">VLOOKUP($B90,Result_romulus!$A$2:$G$9,7,0)</f>
        <v>0.44</v>
      </c>
      <c r="H90" s="0" t="n">
        <v>1</v>
      </c>
    </row>
    <row r="91" customFormat="false" ht="15.8" hidden="false" customHeight="false" outlineLevel="0" collapsed="false">
      <c r="A91" s="0" t="str">
        <f aca="false">CONCATENATE(C91,D91,E91)</f>
        <v>Café Hôtel RestaurantPetit restaurant rapideAv 1980</v>
      </c>
      <c r="B91" s="0" t="str">
        <f aca="false">CONCATENATE(VLOOKUP(CONCATENATE(C91,D91),Nb_etages_moy!$A$2:$E$99,5,0),IF(VLOOKUP(CONCATENATE(C91,D91),Nb_etages_moy!$A$2:$E$99,5,0)="Peu vitré",1,VLOOKUP(CONCATENATE(C91,D91),Nb_etages_moy!$A$2:$F$99,6,0)),IF(E91="1999-2008","Récent","Ancien"))</f>
        <v>Vitré3Ancien</v>
      </c>
      <c r="C91" s="0" t="s">
        <v>21</v>
      </c>
      <c r="D91" s="0" t="s">
        <v>49</v>
      </c>
      <c r="E91" s="0" t="s">
        <v>8</v>
      </c>
      <c r="F91" s="0" t="n">
        <f aca="false">VLOOKUP($B91,Result_romulus!$A$2:$G$9,6,0)</f>
        <v>0.167857142857143</v>
      </c>
      <c r="G91" s="0" t="n">
        <f aca="false">VLOOKUP($B91,Result_romulus!$A$2:$G$9,7,0)</f>
        <v>0.235</v>
      </c>
      <c r="H91" s="0" t="n">
        <v>1</v>
      </c>
    </row>
    <row r="92" customFormat="false" ht="15.8" hidden="false" customHeight="false" outlineLevel="0" collapsed="false">
      <c r="A92" s="0" t="str">
        <f aca="false">CONCATENATE(C92,D92,E92)</f>
        <v>Café Hôtel RestaurantPetit restaurant rapide1981-1998</v>
      </c>
      <c r="B92" s="0" t="str">
        <f aca="false">CONCATENATE(VLOOKUP(CONCATENATE(C92,D92),Nb_etages_moy!$A$2:$E$99,5,0),IF(VLOOKUP(CONCATENATE(C92,D92),Nb_etages_moy!$A$2:$E$99,5,0)="Peu vitré",1,VLOOKUP(CONCATENATE(C92,D92),Nb_etages_moy!$A$2:$F$99,6,0)),IF(E92="1999-2008","Récent","Ancien"))</f>
        <v>Vitré3Ancien</v>
      </c>
      <c r="C92" s="0" t="s">
        <v>21</v>
      </c>
      <c r="D92" s="0" t="s">
        <v>49</v>
      </c>
      <c r="E92" s="0" t="s">
        <v>9</v>
      </c>
      <c r="F92" s="0" t="n">
        <f aca="false">VLOOKUP($B92,Result_romulus!$A$2:$G$9,6,0)</f>
        <v>0.167857142857143</v>
      </c>
      <c r="G92" s="0" t="n">
        <f aca="false">VLOOKUP($B92,Result_romulus!$A$2:$G$9,7,0)</f>
        <v>0.235</v>
      </c>
      <c r="H92" s="0" t="n">
        <v>1</v>
      </c>
    </row>
    <row r="93" customFormat="false" ht="15.8" hidden="false" customHeight="false" outlineLevel="0" collapsed="false">
      <c r="A93" s="0" t="str">
        <f aca="false">CONCATENATE(C93,D93,E93)</f>
        <v>Café Hôtel RestaurantPetit restaurant rapide1999-2008</v>
      </c>
      <c r="B93" s="0" t="str">
        <f aca="false">CONCATENATE(VLOOKUP(CONCATENATE(C93,D93),Nb_etages_moy!$A$2:$E$99,5,0),IF(VLOOKUP(CONCATENATE(C93,D93),Nb_etages_moy!$A$2:$E$99,5,0)="Peu vitré",1,VLOOKUP(CONCATENATE(C93,D93),Nb_etages_moy!$A$2:$F$99,6,0)),IF(E93="1999-2008","Récent","Ancien"))</f>
        <v>Vitré3Récent</v>
      </c>
      <c r="C93" s="0" t="s">
        <v>21</v>
      </c>
      <c r="D93" s="0" t="s">
        <v>49</v>
      </c>
      <c r="E93" s="0" t="s">
        <v>13</v>
      </c>
      <c r="F93" s="0" t="n">
        <f aca="false">VLOOKUP($B93,Result_romulus!$A$2:$G$9,6,0)</f>
        <v>0.14827380952381</v>
      </c>
      <c r="G93" s="0" t="n">
        <f aca="false">VLOOKUP($B93,Result_romulus!$A$2:$G$9,7,0)</f>
        <v>0.268571428571429</v>
      </c>
      <c r="H93" s="0" t="n">
        <v>1</v>
      </c>
    </row>
    <row r="94" customFormat="false" ht="15.8" hidden="false" customHeight="false" outlineLevel="0" collapsed="false">
      <c r="A94" s="0" t="str">
        <f aca="false">CONCATENATE(C94,D94,E94)</f>
        <v>Café Hôtel RestaurantPetit restaurant traditionnelAv 1980</v>
      </c>
      <c r="B94" s="0" t="str">
        <f aca="false">CONCATENATE(VLOOKUP(CONCATENATE(C94,D94),Nb_etages_moy!$A$2:$E$99,5,0),IF(VLOOKUP(CONCATENATE(C94,D94),Nb_etages_moy!$A$2:$E$99,5,0)="Peu vitré",1,VLOOKUP(CONCATENATE(C94,D94),Nb_etages_moy!$A$2:$F$99,6,0)),IF(E94="1999-2008","Récent","Ancien"))</f>
        <v>Vitré3Ancien</v>
      </c>
      <c r="C94" s="0" t="s">
        <v>21</v>
      </c>
      <c r="D94" s="0" t="s">
        <v>50</v>
      </c>
      <c r="E94" s="0" t="s">
        <v>8</v>
      </c>
      <c r="F94" s="0" t="n">
        <f aca="false">VLOOKUP($B94,Result_romulus!$A$2:$G$9,6,0)</f>
        <v>0.167857142857143</v>
      </c>
      <c r="G94" s="0" t="n">
        <f aca="false">VLOOKUP($B94,Result_romulus!$A$2:$G$9,7,0)</f>
        <v>0.235</v>
      </c>
      <c r="H94" s="0" t="n">
        <v>1</v>
      </c>
    </row>
    <row r="95" customFormat="false" ht="15.8" hidden="false" customHeight="false" outlineLevel="0" collapsed="false">
      <c r="A95" s="0" t="str">
        <f aca="false">CONCATENATE(C95,D95,E95)</f>
        <v>Café Hôtel RestaurantPetit restaurant traditionnel1981-1998</v>
      </c>
      <c r="B95" s="0" t="str">
        <f aca="false">CONCATENATE(VLOOKUP(CONCATENATE(C95,D95),Nb_etages_moy!$A$2:$E$99,5,0),IF(VLOOKUP(CONCATENATE(C95,D95),Nb_etages_moy!$A$2:$E$99,5,0)="Peu vitré",1,VLOOKUP(CONCATENATE(C95,D95),Nb_etages_moy!$A$2:$F$99,6,0)),IF(E95="1999-2008","Récent","Ancien"))</f>
        <v>Vitré3Ancien</v>
      </c>
      <c r="C95" s="0" t="s">
        <v>21</v>
      </c>
      <c r="D95" s="0" t="s">
        <v>50</v>
      </c>
      <c r="E95" s="0" t="s">
        <v>9</v>
      </c>
      <c r="F95" s="0" t="n">
        <f aca="false">VLOOKUP($B95,Result_romulus!$A$2:$G$9,6,0)</f>
        <v>0.167857142857143</v>
      </c>
      <c r="G95" s="0" t="n">
        <f aca="false">VLOOKUP($B95,Result_romulus!$A$2:$G$9,7,0)</f>
        <v>0.235</v>
      </c>
      <c r="H95" s="0" t="n">
        <v>1</v>
      </c>
    </row>
    <row r="96" customFormat="false" ht="15.8" hidden="false" customHeight="false" outlineLevel="0" collapsed="false">
      <c r="A96" s="0" t="str">
        <f aca="false">CONCATENATE(C96,D96,E96)</f>
        <v>Café Hôtel RestaurantPetit restaurant traditionnel1999-2008</v>
      </c>
      <c r="B96" s="0" t="str">
        <f aca="false">CONCATENATE(VLOOKUP(CONCATENATE(C96,D96),Nb_etages_moy!$A$2:$E$99,5,0),IF(VLOOKUP(CONCATENATE(C96,D96),Nb_etages_moy!$A$2:$E$99,5,0)="Peu vitré",1,VLOOKUP(CONCATENATE(C96,D96),Nb_etages_moy!$A$2:$F$99,6,0)),IF(E96="1999-2008","Récent","Ancien"))</f>
        <v>Vitré3Récent</v>
      </c>
      <c r="C96" s="0" t="s">
        <v>21</v>
      </c>
      <c r="D96" s="0" t="s">
        <v>50</v>
      </c>
      <c r="E96" s="0" t="s">
        <v>13</v>
      </c>
      <c r="F96" s="0" t="n">
        <f aca="false">VLOOKUP($B96,Result_romulus!$A$2:$G$9,6,0)</f>
        <v>0.14827380952381</v>
      </c>
      <c r="G96" s="0" t="n">
        <f aca="false">VLOOKUP($B96,Result_romulus!$A$2:$G$9,7,0)</f>
        <v>0.268571428571429</v>
      </c>
      <c r="H96" s="0" t="n">
        <v>1</v>
      </c>
    </row>
    <row r="97" customFormat="false" ht="15.8" hidden="false" customHeight="false" outlineLevel="0" collapsed="false">
      <c r="A97" s="0" t="str">
        <f aca="false">CONCATENATE(C97,D97,E97)</f>
        <v>Café Hôtel RestaurantPetite cantineAv 1980</v>
      </c>
      <c r="B97" s="0" t="str">
        <f aca="false">CONCATENATE(VLOOKUP(CONCATENATE(C97,D97),Nb_etages_moy!$A$2:$E$99,5,0),IF(VLOOKUP(CONCATENATE(C97,D97),Nb_etages_moy!$A$2:$E$99,5,0)="Peu vitré",1,VLOOKUP(CONCATENATE(C97,D97),Nb_etages_moy!$A$2:$F$99,6,0)),IF(E97="1999-2008","Récent","Ancien"))</f>
        <v>Vitré3Ancien</v>
      </c>
      <c r="C97" s="0" t="s">
        <v>21</v>
      </c>
      <c r="D97" s="0" t="s">
        <v>51</v>
      </c>
      <c r="E97" s="0" t="s">
        <v>8</v>
      </c>
      <c r="F97" s="0" t="n">
        <f aca="false">VLOOKUP($B97,Result_romulus!$A$2:$G$9,6,0)</f>
        <v>0.167857142857143</v>
      </c>
      <c r="G97" s="0" t="n">
        <f aca="false">VLOOKUP($B97,Result_romulus!$A$2:$G$9,7,0)</f>
        <v>0.235</v>
      </c>
      <c r="H97" s="0" t="n">
        <v>1</v>
      </c>
    </row>
    <row r="98" customFormat="false" ht="15.8" hidden="false" customHeight="false" outlineLevel="0" collapsed="false">
      <c r="A98" s="0" t="str">
        <f aca="false">CONCATENATE(C98,D98,E98)</f>
        <v>Café Hôtel RestaurantPetite cantine1981-1998</v>
      </c>
      <c r="B98" s="0" t="str">
        <f aca="false">CONCATENATE(VLOOKUP(CONCATENATE(C98,D98),Nb_etages_moy!$A$2:$E$99,5,0),IF(VLOOKUP(CONCATENATE(C98,D98),Nb_etages_moy!$A$2:$E$99,5,0)="Peu vitré",1,VLOOKUP(CONCATENATE(C98,D98),Nb_etages_moy!$A$2:$F$99,6,0)),IF(E98="1999-2008","Récent","Ancien"))</f>
        <v>Vitré3Ancien</v>
      </c>
      <c r="C98" s="0" t="s">
        <v>21</v>
      </c>
      <c r="D98" s="0" t="s">
        <v>51</v>
      </c>
      <c r="E98" s="0" t="s">
        <v>9</v>
      </c>
      <c r="F98" s="0" t="n">
        <f aca="false">VLOOKUP($B98,Result_romulus!$A$2:$G$9,6,0)</f>
        <v>0.167857142857143</v>
      </c>
      <c r="G98" s="0" t="n">
        <f aca="false">VLOOKUP($B98,Result_romulus!$A$2:$G$9,7,0)</f>
        <v>0.235</v>
      </c>
      <c r="H98" s="0" t="n">
        <v>1</v>
      </c>
    </row>
    <row r="99" customFormat="false" ht="15.8" hidden="false" customHeight="false" outlineLevel="0" collapsed="false">
      <c r="A99" s="0" t="str">
        <f aca="false">CONCATENATE(C99,D99,E99)</f>
        <v>Café Hôtel RestaurantPetite cantine1999-2008</v>
      </c>
      <c r="B99" s="0" t="str">
        <f aca="false">CONCATENATE(VLOOKUP(CONCATENATE(C99,D99),Nb_etages_moy!$A$2:$E$99,5,0),IF(VLOOKUP(CONCATENATE(C99,D99),Nb_etages_moy!$A$2:$E$99,5,0)="Peu vitré",1,VLOOKUP(CONCATENATE(C99,D99),Nb_etages_moy!$A$2:$F$99,6,0)),IF(E99="1999-2008","Récent","Ancien"))</f>
        <v>Vitré3Récent</v>
      </c>
      <c r="C99" s="0" t="s">
        <v>21</v>
      </c>
      <c r="D99" s="0" t="s">
        <v>51</v>
      </c>
      <c r="E99" s="0" t="s">
        <v>13</v>
      </c>
      <c r="F99" s="0" t="n">
        <f aca="false">VLOOKUP($B99,Result_romulus!$A$2:$G$9,6,0)</f>
        <v>0.14827380952381</v>
      </c>
      <c r="G99" s="0" t="n">
        <f aca="false">VLOOKUP($B99,Result_romulus!$A$2:$G$9,7,0)</f>
        <v>0.268571428571429</v>
      </c>
      <c r="H99" s="0" t="n">
        <v>1</v>
      </c>
    </row>
    <row r="100" customFormat="false" ht="15.8" hidden="false" customHeight="false" outlineLevel="0" collapsed="false">
      <c r="A100" s="0" t="str">
        <f aca="false">CONCATENATE(C100,D100,E100)</f>
        <v>CommerceComplexe bricoAv 1980</v>
      </c>
      <c r="B100" s="0" t="str">
        <f aca="false">CONCATENATE(VLOOKUP(CONCATENATE(C100,D100),Nb_etages_moy!$A$2:$E$99,5,0),IF(VLOOKUP(CONCATENATE(C100,D100),Nb_etages_moy!$A$2:$E$99,5,0)="Peu vitré",1,VLOOKUP(CONCATENATE(C100,D100),Nb_etages_moy!$A$2:$F$99,6,0)),IF(E100="1999-2008","Récent","Ancien"))</f>
        <v>Peu vitré1Ancien</v>
      </c>
      <c r="C100" s="0" t="s">
        <v>52</v>
      </c>
      <c r="D100" s="0" t="s">
        <v>53</v>
      </c>
      <c r="E100" s="0" t="s">
        <v>8</v>
      </c>
      <c r="F100" s="0" t="n">
        <f aca="false">VLOOKUP($B100,Result_romulus!$A$2:$G$9,6,0)</f>
        <v>0.12</v>
      </c>
      <c r="G100" s="0" t="n">
        <f aca="false">VLOOKUP($B100,Result_romulus!$A$2:$G$9,7,0)</f>
        <v>0.25</v>
      </c>
      <c r="H100" s="0" t="n">
        <v>1</v>
      </c>
    </row>
    <row r="101" customFormat="false" ht="15.8" hidden="false" customHeight="false" outlineLevel="0" collapsed="false">
      <c r="A101" s="0" t="str">
        <f aca="false">CONCATENATE(C101,D101,E101)</f>
        <v>CommerceComplexe brico1981-1998</v>
      </c>
      <c r="B101" s="0" t="str">
        <f aca="false">CONCATENATE(VLOOKUP(CONCATENATE(C101,D101),Nb_etages_moy!$A$2:$E$99,5,0),IF(VLOOKUP(CONCATENATE(C101,D101),Nb_etages_moy!$A$2:$E$99,5,0)="Peu vitré",1,VLOOKUP(CONCATENATE(C101,D101),Nb_etages_moy!$A$2:$F$99,6,0)),IF(E101="1999-2008","Récent","Ancien"))</f>
        <v>Peu vitré1Ancien</v>
      </c>
      <c r="C101" s="0" t="s">
        <v>52</v>
      </c>
      <c r="D101" s="0" t="s">
        <v>53</v>
      </c>
      <c r="E101" s="0" t="s">
        <v>9</v>
      </c>
      <c r="F101" s="0" t="n">
        <f aca="false">VLOOKUP($B101,Result_romulus!$A$2:$G$9,6,0)</f>
        <v>0.12</v>
      </c>
      <c r="G101" s="0" t="n">
        <f aca="false">VLOOKUP($B101,Result_romulus!$A$2:$G$9,7,0)</f>
        <v>0.25</v>
      </c>
      <c r="H101" s="0" t="n">
        <v>1</v>
      </c>
    </row>
    <row r="102" customFormat="false" ht="15.8" hidden="false" customHeight="false" outlineLevel="0" collapsed="false">
      <c r="A102" s="0" t="str">
        <f aca="false">CONCATENATE(C102,D102,E102)</f>
        <v>CommerceComplexe brico1999-2008</v>
      </c>
      <c r="B102" s="0" t="str">
        <f aca="false">CONCATENATE(VLOOKUP(CONCATENATE(C102,D102),Nb_etages_moy!$A$2:$E$99,5,0),IF(VLOOKUP(CONCATENATE(C102,D102),Nb_etages_moy!$A$2:$E$99,5,0)="Peu vitré",1,VLOOKUP(CONCATENATE(C102,D102),Nb_etages_moy!$A$2:$F$99,6,0)),IF(E102="1999-2008","Récent","Ancien"))</f>
        <v>Peu vitré1Récent</v>
      </c>
      <c r="C102" s="0" t="s">
        <v>52</v>
      </c>
      <c r="D102" s="0" t="s">
        <v>53</v>
      </c>
      <c r="E102" s="0" t="s">
        <v>13</v>
      </c>
      <c r="F102" s="0" t="n">
        <f aca="false">VLOOKUP($B102,Result_romulus!$A$2:$G$9,6,0)</f>
        <v>0.12</v>
      </c>
      <c r="G102" s="0" t="n">
        <f aca="false">VLOOKUP($B102,Result_romulus!$A$2:$G$9,7,0)</f>
        <v>0.25</v>
      </c>
      <c r="H102" s="0" t="n">
        <v>1</v>
      </c>
    </row>
    <row r="103" customFormat="false" ht="15.8" hidden="false" customHeight="false" outlineLevel="0" collapsed="false">
      <c r="A103" s="0" t="str">
        <f aca="false">CONCATENATE(C103,D103,E103)</f>
        <v>CommerceEntrepôtAv 1980</v>
      </c>
      <c r="B103" s="0" t="str">
        <f aca="false">CONCATENATE(VLOOKUP(CONCATENATE(C103,D103),Nb_etages_moy!$A$2:$E$99,5,0),IF(VLOOKUP(CONCATENATE(C103,D103),Nb_etages_moy!$A$2:$E$99,5,0)="Peu vitré",1,VLOOKUP(CONCATENATE(C103,D103),Nb_etages_moy!$A$2:$F$99,6,0)),IF(E103="1999-2008","Récent","Ancien"))</f>
        <v>Peu vitré1Ancien</v>
      </c>
      <c r="C103" s="0" t="s">
        <v>52</v>
      </c>
      <c r="D103" s="0" t="s">
        <v>54</v>
      </c>
      <c r="E103" s="0" t="s">
        <v>8</v>
      </c>
      <c r="F103" s="0" t="n">
        <f aca="false">VLOOKUP($B103,Result_romulus!$A$2:$G$9,6,0)</f>
        <v>0.12</v>
      </c>
      <c r="G103" s="0" t="n">
        <f aca="false">VLOOKUP($B103,Result_romulus!$A$2:$G$9,7,0)</f>
        <v>0.25</v>
      </c>
      <c r="H103" s="0" t="n">
        <v>1</v>
      </c>
    </row>
    <row r="104" customFormat="false" ht="15.8" hidden="false" customHeight="false" outlineLevel="0" collapsed="false">
      <c r="A104" s="0" t="str">
        <f aca="false">CONCATENATE(C104,D104,E104)</f>
        <v>CommerceEntrepôt1981-1998</v>
      </c>
      <c r="B104" s="0" t="str">
        <f aca="false">CONCATENATE(VLOOKUP(CONCATENATE(C104,D104),Nb_etages_moy!$A$2:$E$99,5,0),IF(VLOOKUP(CONCATENATE(C104,D104),Nb_etages_moy!$A$2:$E$99,5,0)="Peu vitré",1,VLOOKUP(CONCATENATE(C104,D104),Nb_etages_moy!$A$2:$F$99,6,0)),IF(E104="1999-2008","Récent","Ancien"))</f>
        <v>Peu vitré1Ancien</v>
      </c>
      <c r="C104" s="0" t="s">
        <v>52</v>
      </c>
      <c r="D104" s="0" t="s">
        <v>54</v>
      </c>
      <c r="E104" s="0" t="s">
        <v>9</v>
      </c>
      <c r="F104" s="0" t="n">
        <f aca="false">VLOOKUP($B104,Result_romulus!$A$2:$G$9,6,0)</f>
        <v>0.12</v>
      </c>
      <c r="G104" s="0" t="n">
        <f aca="false">VLOOKUP($B104,Result_romulus!$A$2:$G$9,7,0)</f>
        <v>0.25</v>
      </c>
      <c r="H104" s="0" t="n">
        <v>1</v>
      </c>
    </row>
    <row r="105" customFormat="false" ht="15.8" hidden="false" customHeight="false" outlineLevel="0" collapsed="false">
      <c r="A105" s="0" t="str">
        <f aca="false">CONCATENATE(C105,D105,E105)</f>
        <v>CommerceEntrepôt1999-2008</v>
      </c>
      <c r="B105" s="0" t="str">
        <f aca="false">CONCATENATE(VLOOKUP(CONCATENATE(C105,D105),Nb_etages_moy!$A$2:$E$99,5,0),IF(VLOOKUP(CONCATENATE(C105,D105),Nb_etages_moy!$A$2:$E$99,5,0)="Peu vitré",1,VLOOKUP(CONCATENATE(C105,D105),Nb_etages_moy!$A$2:$F$99,6,0)),IF(E105="1999-2008","Récent","Ancien"))</f>
        <v>Peu vitré1Récent</v>
      </c>
      <c r="C105" s="0" t="s">
        <v>52</v>
      </c>
      <c r="D105" s="0" t="s">
        <v>54</v>
      </c>
      <c r="E105" s="0" t="s">
        <v>13</v>
      </c>
      <c r="F105" s="0" t="n">
        <f aca="false">VLOOKUP($B105,Result_romulus!$A$2:$G$9,6,0)</f>
        <v>0.12</v>
      </c>
      <c r="G105" s="0" t="n">
        <f aca="false">VLOOKUP($B105,Result_romulus!$A$2:$G$9,7,0)</f>
        <v>0.25</v>
      </c>
      <c r="H105" s="0" t="n">
        <v>1</v>
      </c>
    </row>
    <row r="106" customFormat="false" ht="15.8" hidden="false" customHeight="false" outlineLevel="0" collapsed="false">
      <c r="A106" s="0" t="str">
        <f aca="false">CONCATENATE(C106,D106,E106)</f>
        <v>CommerceGrand alimentaireAv 1980</v>
      </c>
      <c r="B106" s="0" t="str">
        <f aca="false">CONCATENATE(VLOOKUP(CONCATENATE(C106,D106),Nb_etages_moy!$A$2:$E$99,5,0),IF(VLOOKUP(CONCATENATE(C106,D106),Nb_etages_moy!$A$2:$E$99,5,0)="Peu vitré",1,VLOOKUP(CONCATENATE(C106,D106),Nb_etages_moy!$A$2:$F$99,6,0)),IF(E106="1999-2008","Récent","Ancien"))</f>
        <v>Peu vitré1Ancien</v>
      </c>
      <c r="C106" s="0" t="s">
        <v>52</v>
      </c>
      <c r="D106" s="0" t="s">
        <v>55</v>
      </c>
      <c r="E106" s="0" t="s">
        <v>8</v>
      </c>
      <c r="F106" s="0" t="n">
        <f aca="false">VLOOKUP($B106,Result_romulus!$A$2:$G$9,6,0)</f>
        <v>0.12</v>
      </c>
      <c r="G106" s="0" t="n">
        <f aca="false">VLOOKUP($B106,Result_romulus!$A$2:$G$9,7,0)</f>
        <v>0.25</v>
      </c>
      <c r="H106" s="0" t="n">
        <v>1</v>
      </c>
    </row>
    <row r="107" customFormat="false" ht="15.8" hidden="false" customHeight="false" outlineLevel="0" collapsed="false">
      <c r="A107" s="0" t="str">
        <f aca="false">CONCATENATE(C107,D107,E107)</f>
        <v>CommerceGrand alimentaire1981-1998</v>
      </c>
      <c r="B107" s="0" t="str">
        <f aca="false">CONCATENATE(VLOOKUP(CONCATENATE(C107,D107),Nb_etages_moy!$A$2:$E$99,5,0),IF(VLOOKUP(CONCATENATE(C107,D107),Nb_etages_moy!$A$2:$E$99,5,0)="Peu vitré",1,VLOOKUP(CONCATENATE(C107,D107),Nb_etages_moy!$A$2:$F$99,6,0)),IF(E107="1999-2008","Récent","Ancien"))</f>
        <v>Peu vitré1Ancien</v>
      </c>
      <c r="C107" s="0" t="s">
        <v>52</v>
      </c>
      <c r="D107" s="0" t="s">
        <v>55</v>
      </c>
      <c r="E107" s="0" t="s">
        <v>9</v>
      </c>
      <c r="F107" s="0" t="n">
        <f aca="false">VLOOKUP($B107,Result_romulus!$A$2:$G$9,6,0)</f>
        <v>0.12</v>
      </c>
      <c r="G107" s="0" t="n">
        <f aca="false">VLOOKUP($B107,Result_romulus!$A$2:$G$9,7,0)</f>
        <v>0.25</v>
      </c>
      <c r="H107" s="0" t="n">
        <v>1</v>
      </c>
    </row>
    <row r="108" customFormat="false" ht="15.8" hidden="false" customHeight="false" outlineLevel="0" collapsed="false">
      <c r="A108" s="0" t="str">
        <f aca="false">CONCATENATE(C108,D108,E108)</f>
        <v>CommerceGrand alimentaire1999-2008</v>
      </c>
      <c r="B108" s="0" t="str">
        <f aca="false">CONCATENATE(VLOOKUP(CONCATENATE(C108,D108),Nb_etages_moy!$A$2:$E$99,5,0),IF(VLOOKUP(CONCATENATE(C108,D108),Nb_etages_moy!$A$2:$E$99,5,0)="Peu vitré",1,VLOOKUP(CONCATENATE(C108,D108),Nb_etages_moy!$A$2:$F$99,6,0)),IF(E108="1999-2008","Récent","Ancien"))</f>
        <v>Peu vitré1Récent</v>
      </c>
      <c r="C108" s="0" t="s">
        <v>52</v>
      </c>
      <c r="D108" s="0" t="s">
        <v>55</v>
      </c>
      <c r="E108" s="0" t="s">
        <v>13</v>
      </c>
      <c r="F108" s="0" t="n">
        <f aca="false">VLOOKUP($B108,Result_romulus!$A$2:$G$9,6,0)</f>
        <v>0.12</v>
      </c>
      <c r="G108" s="0" t="n">
        <f aca="false">VLOOKUP($B108,Result_romulus!$A$2:$G$9,7,0)</f>
        <v>0.25</v>
      </c>
      <c r="H108" s="0" t="n">
        <v>1</v>
      </c>
    </row>
    <row r="109" customFormat="false" ht="15.8" hidden="false" customHeight="false" outlineLevel="0" collapsed="false">
      <c r="A109" s="0" t="str">
        <f aca="false">CONCATENATE(C109,D109,E109)</f>
        <v>CommerceGrand bricoAv 1980</v>
      </c>
      <c r="B109" s="0" t="str">
        <f aca="false">CONCATENATE(VLOOKUP(CONCATENATE(C109,D109),Nb_etages_moy!$A$2:$E$99,5,0),IF(VLOOKUP(CONCATENATE(C109,D109),Nb_etages_moy!$A$2:$E$99,5,0)="Peu vitré",1,VLOOKUP(CONCATENATE(C109,D109),Nb_etages_moy!$A$2:$F$99,6,0)),IF(E109="1999-2008","Récent","Ancien"))</f>
        <v>Peu vitré1Ancien</v>
      </c>
      <c r="C109" s="0" t="s">
        <v>52</v>
      </c>
      <c r="D109" s="0" t="s">
        <v>56</v>
      </c>
      <c r="E109" s="0" t="s">
        <v>8</v>
      </c>
      <c r="F109" s="0" t="n">
        <f aca="false">VLOOKUP($B109,Result_romulus!$A$2:$G$9,6,0)</f>
        <v>0.12</v>
      </c>
      <c r="G109" s="0" t="n">
        <f aca="false">VLOOKUP($B109,Result_romulus!$A$2:$G$9,7,0)</f>
        <v>0.25</v>
      </c>
      <c r="H109" s="0" t="n">
        <v>1</v>
      </c>
    </row>
    <row r="110" customFormat="false" ht="15.8" hidden="false" customHeight="false" outlineLevel="0" collapsed="false">
      <c r="A110" s="0" t="str">
        <f aca="false">CONCATENATE(C110,D110,E110)</f>
        <v>CommerceGrand brico1981-1998</v>
      </c>
      <c r="B110" s="0" t="str">
        <f aca="false">CONCATENATE(VLOOKUP(CONCATENATE(C110,D110),Nb_etages_moy!$A$2:$E$99,5,0),IF(VLOOKUP(CONCATENATE(C110,D110),Nb_etages_moy!$A$2:$E$99,5,0)="Peu vitré",1,VLOOKUP(CONCATENATE(C110,D110),Nb_etages_moy!$A$2:$F$99,6,0)),IF(E110="1999-2008","Récent","Ancien"))</f>
        <v>Peu vitré1Ancien</v>
      </c>
      <c r="C110" s="0" t="s">
        <v>52</v>
      </c>
      <c r="D110" s="0" t="s">
        <v>56</v>
      </c>
      <c r="E110" s="0" t="s">
        <v>9</v>
      </c>
      <c r="F110" s="0" t="n">
        <f aca="false">VLOOKUP($B110,Result_romulus!$A$2:$G$9,6,0)</f>
        <v>0.12</v>
      </c>
      <c r="G110" s="0" t="n">
        <f aca="false">VLOOKUP($B110,Result_romulus!$A$2:$G$9,7,0)</f>
        <v>0.25</v>
      </c>
      <c r="H110" s="0" t="n">
        <v>1</v>
      </c>
    </row>
    <row r="111" customFormat="false" ht="15.8" hidden="false" customHeight="false" outlineLevel="0" collapsed="false">
      <c r="A111" s="0" t="str">
        <f aca="false">CONCATENATE(C111,D111,E111)</f>
        <v>CommerceGrand brico1999-2008</v>
      </c>
      <c r="B111" s="0" t="str">
        <f aca="false">CONCATENATE(VLOOKUP(CONCATENATE(C111,D111),Nb_etages_moy!$A$2:$E$99,5,0),IF(VLOOKUP(CONCATENATE(C111,D111),Nb_etages_moy!$A$2:$E$99,5,0)="Peu vitré",1,VLOOKUP(CONCATENATE(C111,D111),Nb_etages_moy!$A$2:$F$99,6,0)),IF(E111="1999-2008","Récent","Ancien"))</f>
        <v>Peu vitré1Récent</v>
      </c>
      <c r="C111" s="0" t="s">
        <v>52</v>
      </c>
      <c r="D111" s="0" t="s">
        <v>56</v>
      </c>
      <c r="E111" s="0" t="s">
        <v>13</v>
      </c>
      <c r="F111" s="0" t="n">
        <f aca="false">VLOOKUP($B111,Result_romulus!$A$2:$G$9,6,0)</f>
        <v>0.12</v>
      </c>
      <c r="G111" s="0" t="n">
        <f aca="false">VLOOKUP($B111,Result_romulus!$A$2:$G$9,7,0)</f>
        <v>0.25</v>
      </c>
      <c r="H111" s="0" t="n">
        <v>1</v>
      </c>
    </row>
    <row r="112" customFormat="false" ht="15.8" hidden="false" customHeight="false" outlineLevel="0" collapsed="false">
      <c r="A112" s="0" t="str">
        <f aca="false">CONCATENATE(C112,D112,E112)</f>
        <v>CommerceGrand commerce de grosAv 1980</v>
      </c>
      <c r="B112" s="0" t="str">
        <f aca="false">CONCATENATE(VLOOKUP(CONCATENATE(C112,D112),Nb_etages_moy!$A$2:$E$99,5,0),IF(VLOOKUP(CONCATENATE(C112,D112),Nb_etages_moy!$A$2:$E$99,5,0)="Peu vitré",1,VLOOKUP(CONCATENATE(C112,D112),Nb_etages_moy!$A$2:$F$99,6,0)),IF(E112="1999-2008","Récent","Ancien"))</f>
        <v>Peu vitré1Ancien</v>
      </c>
      <c r="C112" s="0" t="s">
        <v>52</v>
      </c>
      <c r="D112" s="0" t="s">
        <v>57</v>
      </c>
      <c r="E112" s="0" t="s">
        <v>8</v>
      </c>
      <c r="F112" s="0" t="n">
        <f aca="false">VLOOKUP($B112,Result_romulus!$A$2:$G$9,6,0)</f>
        <v>0.12</v>
      </c>
      <c r="G112" s="0" t="n">
        <f aca="false">VLOOKUP($B112,Result_romulus!$A$2:$G$9,7,0)</f>
        <v>0.25</v>
      </c>
      <c r="H112" s="0" t="n">
        <v>1</v>
      </c>
    </row>
    <row r="113" customFormat="false" ht="15.8" hidden="false" customHeight="false" outlineLevel="0" collapsed="false">
      <c r="A113" s="0" t="str">
        <f aca="false">CONCATENATE(C113,D113,E113)</f>
        <v>CommerceGrand commerce de gros1981-1998</v>
      </c>
      <c r="B113" s="0" t="str">
        <f aca="false">CONCATENATE(VLOOKUP(CONCATENATE(C113,D113),Nb_etages_moy!$A$2:$E$99,5,0),IF(VLOOKUP(CONCATENATE(C113,D113),Nb_etages_moy!$A$2:$E$99,5,0)="Peu vitré",1,VLOOKUP(CONCATENATE(C113,D113),Nb_etages_moy!$A$2:$F$99,6,0)),IF(E113="1999-2008","Récent","Ancien"))</f>
        <v>Peu vitré1Ancien</v>
      </c>
      <c r="C113" s="0" t="s">
        <v>52</v>
      </c>
      <c r="D113" s="0" t="s">
        <v>57</v>
      </c>
      <c r="E113" s="0" t="s">
        <v>9</v>
      </c>
      <c r="F113" s="0" t="n">
        <f aca="false">VLOOKUP($B113,Result_romulus!$A$2:$G$9,6,0)</f>
        <v>0.12</v>
      </c>
      <c r="G113" s="0" t="n">
        <f aca="false">VLOOKUP($B113,Result_romulus!$A$2:$G$9,7,0)</f>
        <v>0.25</v>
      </c>
      <c r="H113" s="0" t="n">
        <v>1</v>
      </c>
    </row>
    <row r="114" customFormat="false" ht="15.8" hidden="false" customHeight="false" outlineLevel="0" collapsed="false">
      <c r="A114" s="0" t="str">
        <f aca="false">CONCATENATE(C114,D114,E114)</f>
        <v>CommerceGrand commerce de gros1999-2008</v>
      </c>
      <c r="B114" s="0" t="str">
        <f aca="false">CONCATENATE(VLOOKUP(CONCATENATE(C114,D114),Nb_etages_moy!$A$2:$E$99,5,0),IF(VLOOKUP(CONCATENATE(C114,D114),Nb_etages_moy!$A$2:$E$99,5,0)="Peu vitré",1,VLOOKUP(CONCATENATE(C114,D114),Nb_etages_moy!$A$2:$F$99,6,0)),IF(E114="1999-2008","Récent","Ancien"))</f>
        <v>Peu vitré1Récent</v>
      </c>
      <c r="C114" s="0" t="s">
        <v>52</v>
      </c>
      <c r="D114" s="0" t="s">
        <v>57</v>
      </c>
      <c r="E114" s="0" t="s">
        <v>13</v>
      </c>
      <c r="F114" s="0" t="n">
        <f aca="false">VLOOKUP($B114,Result_romulus!$A$2:$G$9,6,0)</f>
        <v>0.12</v>
      </c>
      <c r="G114" s="0" t="n">
        <f aca="false">VLOOKUP($B114,Result_romulus!$A$2:$G$9,7,0)</f>
        <v>0.25</v>
      </c>
      <c r="H114" s="0" t="n">
        <v>1</v>
      </c>
    </row>
    <row r="115" customFormat="false" ht="15.8" hidden="false" customHeight="false" outlineLevel="0" collapsed="false">
      <c r="A115" s="0" t="str">
        <f aca="false">CONCATENATE(C115,D115,E115)</f>
        <v>CommerceGrand librairieAv 1980</v>
      </c>
      <c r="B115" s="0" t="str">
        <f aca="false">CONCATENATE(VLOOKUP(CONCATENATE(C115,D115),Nb_etages_moy!$A$2:$E$99,5,0),IF(VLOOKUP(CONCATENATE(C115,D115),Nb_etages_moy!$A$2:$E$99,5,0)="Peu vitré",1,VLOOKUP(CONCATENATE(C115,D115),Nb_etages_moy!$A$2:$F$99,6,0)),IF(E115="1999-2008","Récent","Ancien"))</f>
        <v>Peu vitré1Ancien</v>
      </c>
      <c r="C115" s="0" t="s">
        <v>52</v>
      </c>
      <c r="D115" s="0" t="s">
        <v>58</v>
      </c>
      <c r="E115" s="0" t="s">
        <v>8</v>
      </c>
      <c r="F115" s="0" t="n">
        <f aca="false">VLOOKUP($B115,Result_romulus!$A$2:$G$9,6,0)</f>
        <v>0.12</v>
      </c>
      <c r="G115" s="0" t="n">
        <f aca="false">VLOOKUP($B115,Result_romulus!$A$2:$G$9,7,0)</f>
        <v>0.25</v>
      </c>
      <c r="H115" s="0" t="n">
        <v>1</v>
      </c>
    </row>
    <row r="116" customFormat="false" ht="15.8" hidden="false" customHeight="false" outlineLevel="0" collapsed="false">
      <c r="A116" s="0" t="str">
        <f aca="false">CONCATENATE(C116,D116,E116)</f>
        <v>CommerceGrand librairie1981-1998</v>
      </c>
      <c r="B116" s="0" t="str">
        <f aca="false">CONCATENATE(VLOOKUP(CONCATENATE(C116,D116),Nb_etages_moy!$A$2:$E$99,5,0),IF(VLOOKUP(CONCATENATE(C116,D116),Nb_etages_moy!$A$2:$E$99,5,0)="Peu vitré",1,VLOOKUP(CONCATENATE(C116,D116),Nb_etages_moy!$A$2:$F$99,6,0)),IF(E116="1999-2008","Récent","Ancien"))</f>
        <v>Peu vitré1Ancien</v>
      </c>
      <c r="C116" s="0" t="s">
        <v>52</v>
      </c>
      <c r="D116" s="0" t="s">
        <v>58</v>
      </c>
      <c r="E116" s="0" t="s">
        <v>9</v>
      </c>
      <c r="F116" s="0" t="n">
        <f aca="false">VLOOKUP($B116,Result_romulus!$A$2:$G$9,6,0)</f>
        <v>0.12</v>
      </c>
      <c r="G116" s="0" t="n">
        <f aca="false">VLOOKUP($B116,Result_romulus!$A$2:$G$9,7,0)</f>
        <v>0.25</v>
      </c>
      <c r="H116" s="0" t="n">
        <v>1</v>
      </c>
    </row>
    <row r="117" customFormat="false" ht="15.8" hidden="false" customHeight="false" outlineLevel="0" collapsed="false">
      <c r="A117" s="0" t="str">
        <f aca="false">CONCATENATE(C117,D117,E117)</f>
        <v>CommerceGrand librairie1999-2008</v>
      </c>
      <c r="B117" s="0" t="str">
        <f aca="false">CONCATENATE(VLOOKUP(CONCATENATE(C117,D117),Nb_etages_moy!$A$2:$E$99,5,0),IF(VLOOKUP(CONCATENATE(C117,D117),Nb_etages_moy!$A$2:$E$99,5,0)="Peu vitré",1,VLOOKUP(CONCATENATE(C117,D117),Nb_etages_moy!$A$2:$F$99,6,0)),IF(E117="1999-2008","Récent","Ancien"))</f>
        <v>Peu vitré1Récent</v>
      </c>
      <c r="C117" s="0" t="s">
        <v>52</v>
      </c>
      <c r="D117" s="0" t="s">
        <v>58</v>
      </c>
      <c r="E117" s="0" t="s">
        <v>13</v>
      </c>
      <c r="F117" s="0" t="n">
        <f aca="false">VLOOKUP($B117,Result_romulus!$A$2:$G$9,6,0)</f>
        <v>0.12</v>
      </c>
      <c r="G117" s="0" t="n">
        <f aca="false">VLOOKUP($B117,Result_romulus!$A$2:$G$9,7,0)</f>
        <v>0.25</v>
      </c>
      <c r="H117" s="0" t="n">
        <v>1</v>
      </c>
    </row>
    <row r="118" customFormat="false" ht="15.8" hidden="false" customHeight="false" outlineLevel="0" collapsed="false">
      <c r="A118" s="0" t="str">
        <f aca="false">CONCATENATE(C118,D118,E118)</f>
        <v>CommerceGrand ModeAv 1980</v>
      </c>
      <c r="B118" s="0" t="str">
        <f aca="false">CONCATENATE(VLOOKUP(CONCATENATE(C118,D118),Nb_etages_moy!$A$2:$E$99,5,0),IF(VLOOKUP(CONCATENATE(C118,D118),Nb_etages_moy!$A$2:$E$99,5,0)="Peu vitré",1,VLOOKUP(CONCATENATE(C118,D118),Nb_etages_moy!$A$2:$F$99,6,0)),IF(E118="1999-2008","Récent","Ancien"))</f>
        <v>Peu vitré1Ancien</v>
      </c>
      <c r="C118" s="0" t="s">
        <v>52</v>
      </c>
      <c r="D118" s="0" t="s">
        <v>59</v>
      </c>
      <c r="E118" s="0" t="s">
        <v>8</v>
      </c>
      <c r="F118" s="0" t="n">
        <f aca="false">VLOOKUP($B118,Result_romulus!$A$2:$G$9,6,0)</f>
        <v>0.12</v>
      </c>
      <c r="G118" s="0" t="n">
        <f aca="false">VLOOKUP($B118,Result_romulus!$A$2:$G$9,7,0)</f>
        <v>0.25</v>
      </c>
      <c r="H118" s="0" t="n">
        <v>1</v>
      </c>
    </row>
    <row r="119" customFormat="false" ht="15.8" hidden="false" customHeight="false" outlineLevel="0" collapsed="false">
      <c r="A119" s="0" t="str">
        <f aca="false">CONCATENATE(C119,D119,E119)</f>
        <v>CommerceGrand Mode1981-1998</v>
      </c>
      <c r="B119" s="0" t="str">
        <f aca="false">CONCATENATE(VLOOKUP(CONCATENATE(C119,D119),Nb_etages_moy!$A$2:$E$99,5,0),IF(VLOOKUP(CONCATENATE(C119,D119),Nb_etages_moy!$A$2:$E$99,5,0)="Peu vitré",1,VLOOKUP(CONCATENATE(C119,D119),Nb_etages_moy!$A$2:$F$99,6,0)),IF(E119="1999-2008","Récent","Ancien"))</f>
        <v>Peu vitré1Ancien</v>
      </c>
      <c r="C119" s="0" t="s">
        <v>52</v>
      </c>
      <c r="D119" s="0" t="s">
        <v>59</v>
      </c>
      <c r="E119" s="0" t="s">
        <v>9</v>
      </c>
      <c r="F119" s="0" t="n">
        <f aca="false">VLOOKUP($B119,Result_romulus!$A$2:$G$9,6,0)</f>
        <v>0.12</v>
      </c>
      <c r="G119" s="0" t="n">
        <f aca="false">VLOOKUP($B119,Result_romulus!$A$2:$G$9,7,0)</f>
        <v>0.25</v>
      </c>
      <c r="H119" s="0" t="n">
        <v>1</v>
      </c>
    </row>
    <row r="120" customFormat="false" ht="15.8" hidden="false" customHeight="false" outlineLevel="0" collapsed="false">
      <c r="A120" s="0" t="str">
        <f aca="false">CONCATENATE(C120,D120,E120)</f>
        <v>CommerceGrand Mode1999-2008</v>
      </c>
      <c r="B120" s="0" t="str">
        <f aca="false">CONCATENATE(VLOOKUP(CONCATENATE(C120,D120),Nb_etages_moy!$A$2:$E$99,5,0),IF(VLOOKUP(CONCATENATE(C120,D120),Nb_etages_moy!$A$2:$E$99,5,0)="Peu vitré",1,VLOOKUP(CONCATENATE(C120,D120),Nb_etages_moy!$A$2:$F$99,6,0)),IF(E120="1999-2008","Récent","Ancien"))</f>
        <v>Peu vitré1Récent</v>
      </c>
      <c r="C120" s="0" t="s">
        <v>52</v>
      </c>
      <c r="D120" s="0" t="s">
        <v>59</v>
      </c>
      <c r="E120" s="0" t="s">
        <v>13</v>
      </c>
      <c r="F120" s="0" t="n">
        <f aca="false">VLOOKUP($B120,Result_romulus!$A$2:$G$9,6,0)</f>
        <v>0.12</v>
      </c>
      <c r="G120" s="0" t="n">
        <f aca="false">VLOOKUP($B120,Result_romulus!$A$2:$G$9,7,0)</f>
        <v>0.25</v>
      </c>
      <c r="H120" s="0" t="n">
        <v>1</v>
      </c>
    </row>
    <row r="121" customFormat="false" ht="15.8" hidden="false" customHeight="false" outlineLevel="0" collapsed="false">
      <c r="A121" s="0" t="str">
        <f aca="false">CONCATENATE(C121,D121,E121)</f>
        <v>CommerceGrand processAv 1980</v>
      </c>
      <c r="B121" s="0" t="str">
        <f aca="false">CONCATENATE(VLOOKUP(CONCATENATE(C121,D121),Nb_etages_moy!$A$2:$E$99,5,0),IF(VLOOKUP(CONCATENATE(C121,D121),Nb_etages_moy!$A$2:$E$99,5,0)="Peu vitré",1,VLOOKUP(CONCATENATE(C121,D121),Nb_etages_moy!$A$2:$F$99,6,0)),IF(E121="1999-2008","Récent","Ancien"))</f>
        <v>Peu vitré1Ancien</v>
      </c>
      <c r="C121" s="0" t="s">
        <v>52</v>
      </c>
      <c r="D121" s="0" t="s">
        <v>60</v>
      </c>
      <c r="E121" s="0" t="s">
        <v>8</v>
      </c>
      <c r="F121" s="0" t="n">
        <f aca="false">VLOOKUP($B121,Result_romulus!$A$2:$G$9,6,0)</f>
        <v>0.12</v>
      </c>
      <c r="G121" s="0" t="n">
        <f aca="false">VLOOKUP($B121,Result_romulus!$A$2:$G$9,7,0)</f>
        <v>0.25</v>
      </c>
      <c r="H121" s="0" t="n">
        <v>1</v>
      </c>
    </row>
    <row r="122" customFormat="false" ht="15.8" hidden="false" customHeight="false" outlineLevel="0" collapsed="false">
      <c r="A122" s="0" t="str">
        <f aca="false">CONCATENATE(C122,D122,E122)</f>
        <v>CommerceGrand process1981-1998</v>
      </c>
      <c r="B122" s="0" t="str">
        <f aca="false">CONCATENATE(VLOOKUP(CONCATENATE(C122,D122),Nb_etages_moy!$A$2:$E$99,5,0),IF(VLOOKUP(CONCATENATE(C122,D122),Nb_etages_moy!$A$2:$E$99,5,0)="Peu vitré",1,VLOOKUP(CONCATENATE(C122,D122),Nb_etages_moy!$A$2:$F$99,6,0)),IF(E122="1999-2008","Récent","Ancien"))</f>
        <v>Peu vitré1Ancien</v>
      </c>
      <c r="C122" s="0" t="s">
        <v>52</v>
      </c>
      <c r="D122" s="0" t="s">
        <v>60</v>
      </c>
      <c r="E122" s="0" t="s">
        <v>9</v>
      </c>
      <c r="F122" s="0" t="n">
        <f aca="false">VLOOKUP($B122,Result_romulus!$A$2:$G$9,6,0)</f>
        <v>0.12</v>
      </c>
      <c r="G122" s="0" t="n">
        <f aca="false">VLOOKUP($B122,Result_romulus!$A$2:$G$9,7,0)</f>
        <v>0.25</v>
      </c>
      <c r="H122" s="0" t="n">
        <v>1</v>
      </c>
    </row>
    <row r="123" customFormat="false" ht="15.8" hidden="false" customHeight="false" outlineLevel="0" collapsed="false">
      <c r="A123" s="0" t="str">
        <f aca="false">CONCATENATE(C123,D123,E123)</f>
        <v>CommerceGrand process1999-2008</v>
      </c>
      <c r="B123" s="0" t="str">
        <f aca="false">CONCATENATE(VLOOKUP(CONCATENATE(C123,D123),Nb_etages_moy!$A$2:$E$99,5,0),IF(VLOOKUP(CONCATENATE(C123,D123),Nb_etages_moy!$A$2:$E$99,5,0)="Peu vitré",1,VLOOKUP(CONCATENATE(C123,D123),Nb_etages_moy!$A$2:$F$99,6,0)),IF(E123="1999-2008","Récent","Ancien"))</f>
        <v>Peu vitré1Récent</v>
      </c>
      <c r="C123" s="0" t="s">
        <v>52</v>
      </c>
      <c r="D123" s="0" t="s">
        <v>60</v>
      </c>
      <c r="E123" s="0" t="s">
        <v>13</v>
      </c>
      <c r="F123" s="0" t="n">
        <f aca="false">VLOOKUP($B123,Result_romulus!$A$2:$G$9,6,0)</f>
        <v>0.12</v>
      </c>
      <c r="G123" s="0" t="n">
        <f aca="false">VLOOKUP($B123,Result_romulus!$A$2:$G$9,7,0)</f>
        <v>0.25</v>
      </c>
      <c r="H123" s="0" t="n">
        <v>1</v>
      </c>
    </row>
    <row r="124" customFormat="false" ht="15.8" hidden="false" customHeight="false" outlineLevel="0" collapsed="false">
      <c r="A124" s="0" t="str">
        <f aca="false">CONCATENATE(C124,D124,E124)</f>
        <v>CommerceHypermarchéAv 1980</v>
      </c>
      <c r="B124" s="0" t="str">
        <f aca="false">CONCATENATE(VLOOKUP(CONCATENATE(C124,D124),Nb_etages_moy!$A$2:$E$99,5,0),IF(VLOOKUP(CONCATENATE(C124,D124),Nb_etages_moy!$A$2:$E$99,5,0)="Peu vitré",1,VLOOKUP(CONCATENATE(C124,D124),Nb_etages_moy!$A$2:$F$99,6,0)),IF(E124="1999-2008","Récent","Ancien"))</f>
        <v>Peu vitré1Ancien</v>
      </c>
      <c r="C124" s="0" t="s">
        <v>52</v>
      </c>
      <c r="D124" s="0" t="s">
        <v>61</v>
      </c>
      <c r="E124" s="0" t="s">
        <v>8</v>
      </c>
      <c r="F124" s="0" t="n">
        <f aca="false">VLOOKUP($B124,Result_romulus!$A$2:$G$9,6,0)</f>
        <v>0.12</v>
      </c>
      <c r="G124" s="0" t="n">
        <f aca="false">VLOOKUP($B124,Result_romulus!$A$2:$G$9,7,0)</f>
        <v>0.25</v>
      </c>
      <c r="H124" s="0" t="n">
        <v>1</v>
      </c>
    </row>
    <row r="125" customFormat="false" ht="15.8" hidden="false" customHeight="false" outlineLevel="0" collapsed="false">
      <c r="A125" s="0" t="str">
        <f aca="false">CONCATENATE(C125,D125,E125)</f>
        <v>CommerceHypermarché1981-1998</v>
      </c>
      <c r="B125" s="0" t="str">
        <f aca="false">CONCATENATE(VLOOKUP(CONCATENATE(C125,D125),Nb_etages_moy!$A$2:$E$99,5,0),IF(VLOOKUP(CONCATENATE(C125,D125),Nb_etages_moy!$A$2:$E$99,5,0)="Peu vitré",1,VLOOKUP(CONCATENATE(C125,D125),Nb_etages_moy!$A$2:$F$99,6,0)),IF(E125="1999-2008","Récent","Ancien"))</f>
        <v>Peu vitré1Ancien</v>
      </c>
      <c r="C125" s="0" t="s">
        <v>52</v>
      </c>
      <c r="D125" s="0" t="s">
        <v>61</v>
      </c>
      <c r="E125" s="0" t="s">
        <v>9</v>
      </c>
      <c r="F125" s="0" t="n">
        <f aca="false">VLOOKUP($B125,Result_romulus!$A$2:$G$9,6,0)</f>
        <v>0.12</v>
      </c>
      <c r="G125" s="0" t="n">
        <f aca="false">VLOOKUP($B125,Result_romulus!$A$2:$G$9,7,0)</f>
        <v>0.25</v>
      </c>
      <c r="H125" s="0" t="n">
        <v>1</v>
      </c>
    </row>
    <row r="126" customFormat="false" ht="15.8" hidden="false" customHeight="false" outlineLevel="0" collapsed="false">
      <c r="A126" s="0" t="str">
        <f aca="false">CONCATENATE(C126,D126,E126)</f>
        <v>CommerceHypermarché1999-2008</v>
      </c>
      <c r="B126" s="0" t="str">
        <f aca="false">CONCATENATE(VLOOKUP(CONCATENATE(C126,D126),Nb_etages_moy!$A$2:$E$99,5,0),IF(VLOOKUP(CONCATENATE(C126,D126),Nb_etages_moy!$A$2:$E$99,5,0)="Peu vitré",1,VLOOKUP(CONCATENATE(C126,D126),Nb_etages_moy!$A$2:$F$99,6,0)),IF(E126="1999-2008","Récent","Ancien"))</f>
        <v>Peu vitré1Récent</v>
      </c>
      <c r="C126" s="0" t="s">
        <v>52</v>
      </c>
      <c r="D126" s="0" t="s">
        <v>61</v>
      </c>
      <c r="E126" s="0" t="s">
        <v>13</v>
      </c>
      <c r="F126" s="0" t="n">
        <f aca="false">VLOOKUP($B126,Result_romulus!$A$2:$G$9,6,0)</f>
        <v>0.12</v>
      </c>
      <c r="G126" s="0" t="n">
        <f aca="false">VLOOKUP($B126,Result_romulus!$A$2:$G$9,7,0)</f>
        <v>0.25</v>
      </c>
      <c r="H126" s="0" t="n">
        <v>1</v>
      </c>
    </row>
    <row r="127" customFormat="false" ht="15.8" hidden="false" customHeight="false" outlineLevel="0" collapsed="false">
      <c r="A127" s="0" t="str">
        <f aca="false">CONCATENATE(C127,D127,E127)</f>
        <v>CommercePetit boulangerieAv 1980</v>
      </c>
      <c r="B127" s="0" t="str">
        <f aca="false">CONCATENATE(VLOOKUP(CONCATENATE(C127,D127),Nb_etages_moy!$A$2:$E$99,5,0),IF(VLOOKUP(CONCATENATE(C127,D127),Nb_etages_moy!$A$2:$E$99,5,0)="Peu vitré",1,VLOOKUP(CONCATENATE(C127,D127),Nb_etages_moy!$A$2:$F$99,6,0)),IF(E127="1999-2008","Récent","Ancien"))</f>
        <v>Peu vitré1Ancien</v>
      </c>
      <c r="C127" s="0" t="s">
        <v>52</v>
      </c>
      <c r="D127" s="0" t="s">
        <v>62</v>
      </c>
      <c r="E127" s="0" t="s">
        <v>8</v>
      </c>
      <c r="F127" s="0" t="n">
        <f aca="false">VLOOKUP($B127,Result_romulus!$A$2:$G$9,6,0)</f>
        <v>0.12</v>
      </c>
      <c r="G127" s="0" t="n">
        <f aca="false">VLOOKUP($B127,Result_romulus!$A$2:$G$9,7,0)</f>
        <v>0.25</v>
      </c>
      <c r="H127" s="0" t="n">
        <v>1</v>
      </c>
    </row>
    <row r="128" customFormat="false" ht="15.8" hidden="false" customHeight="false" outlineLevel="0" collapsed="false">
      <c r="A128" s="0" t="str">
        <f aca="false">CONCATENATE(C128,D128,E128)</f>
        <v>CommercePetit boulangerie1981-1998</v>
      </c>
      <c r="B128" s="0" t="str">
        <f aca="false">CONCATENATE(VLOOKUP(CONCATENATE(C128,D128),Nb_etages_moy!$A$2:$E$99,5,0),IF(VLOOKUP(CONCATENATE(C128,D128),Nb_etages_moy!$A$2:$E$99,5,0)="Peu vitré",1,VLOOKUP(CONCATENATE(C128,D128),Nb_etages_moy!$A$2:$F$99,6,0)),IF(E128="1999-2008","Récent","Ancien"))</f>
        <v>Peu vitré1Ancien</v>
      </c>
      <c r="C128" s="0" t="s">
        <v>52</v>
      </c>
      <c r="D128" s="0" t="s">
        <v>62</v>
      </c>
      <c r="E128" s="0" t="s">
        <v>9</v>
      </c>
      <c r="F128" s="0" t="n">
        <f aca="false">VLOOKUP($B128,Result_romulus!$A$2:$G$9,6,0)</f>
        <v>0.12</v>
      </c>
      <c r="G128" s="0" t="n">
        <f aca="false">VLOOKUP($B128,Result_romulus!$A$2:$G$9,7,0)</f>
        <v>0.25</v>
      </c>
      <c r="H128" s="0" t="n">
        <v>1</v>
      </c>
    </row>
    <row r="129" customFormat="false" ht="15.8" hidden="false" customHeight="false" outlineLevel="0" collapsed="false">
      <c r="A129" s="0" t="str">
        <f aca="false">CONCATENATE(C129,D129,E129)</f>
        <v>CommercePetit boulangerie1999-2008</v>
      </c>
      <c r="B129" s="0" t="str">
        <f aca="false">CONCATENATE(VLOOKUP(CONCATENATE(C129,D129),Nb_etages_moy!$A$2:$E$99,5,0),IF(VLOOKUP(CONCATENATE(C129,D129),Nb_etages_moy!$A$2:$E$99,5,0)="Peu vitré",1,VLOOKUP(CONCATENATE(C129,D129),Nb_etages_moy!$A$2:$F$99,6,0)),IF(E129="1999-2008","Récent","Ancien"))</f>
        <v>Peu vitré1Récent</v>
      </c>
      <c r="C129" s="0" t="s">
        <v>52</v>
      </c>
      <c r="D129" s="0" t="s">
        <v>62</v>
      </c>
      <c r="E129" s="0" t="s">
        <v>13</v>
      </c>
      <c r="F129" s="0" t="n">
        <f aca="false">VLOOKUP($B129,Result_romulus!$A$2:$G$9,6,0)</f>
        <v>0.12</v>
      </c>
      <c r="G129" s="0" t="n">
        <f aca="false">VLOOKUP($B129,Result_romulus!$A$2:$G$9,7,0)</f>
        <v>0.25</v>
      </c>
      <c r="H129" s="0" t="n">
        <v>1</v>
      </c>
    </row>
    <row r="130" customFormat="false" ht="15.8" hidden="false" customHeight="false" outlineLevel="0" collapsed="false">
      <c r="A130" s="0" t="str">
        <f aca="false">CONCATENATE(C130,D130,E130)</f>
        <v>CommercePetit bricoAv 1980</v>
      </c>
      <c r="B130" s="0" t="str">
        <f aca="false">CONCATENATE(VLOOKUP(CONCATENATE(C130,D130),Nb_etages_moy!$A$2:$E$99,5,0),IF(VLOOKUP(CONCATENATE(C130,D130),Nb_etages_moy!$A$2:$E$99,5,0)="Peu vitré",1,VLOOKUP(CONCATENATE(C130,D130),Nb_etages_moy!$A$2:$F$99,6,0)),IF(E130="1999-2008","Récent","Ancien"))</f>
        <v>Peu vitré1Ancien</v>
      </c>
      <c r="C130" s="0" t="s">
        <v>52</v>
      </c>
      <c r="D130" s="0" t="s">
        <v>63</v>
      </c>
      <c r="E130" s="0" t="s">
        <v>8</v>
      </c>
      <c r="F130" s="0" t="n">
        <f aca="false">VLOOKUP($B130,Result_romulus!$A$2:$G$9,6,0)</f>
        <v>0.12</v>
      </c>
      <c r="G130" s="0" t="n">
        <f aca="false">VLOOKUP($B130,Result_romulus!$A$2:$G$9,7,0)</f>
        <v>0.25</v>
      </c>
      <c r="H130" s="0" t="n">
        <v>1</v>
      </c>
    </row>
    <row r="131" customFormat="false" ht="15.8" hidden="false" customHeight="false" outlineLevel="0" collapsed="false">
      <c r="A131" s="0" t="str">
        <f aca="false">CONCATENATE(C131,D131,E131)</f>
        <v>CommercePetit brico1981-1998</v>
      </c>
      <c r="B131" s="0" t="str">
        <f aca="false">CONCATENATE(VLOOKUP(CONCATENATE(C131,D131),Nb_etages_moy!$A$2:$E$99,5,0),IF(VLOOKUP(CONCATENATE(C131,D131),Nb_etages_moy!$A$2:$E$99,5,0)="Peu vitré",1,VLOOKUP(CONCATENATE(C131,D131),Nb_etages_moy!$A$2:$F$99,6,0)),IF(E131="1999-2008","Récent","Ancien"))</f>
        <v>Peu vitré1Ancien</v>
      </c>
      <c r="C131" s="0" t="s">
        <v>52</v>
      </c>
      <c r="D131" s="0" t="s">
        <v>63</v>
      </c>
      <c r="E131" s="0" t="s">
        <v>9</v>
      </c>
      <c r="F131" s="0" t="n">
        <f aca="false">VLOOKUP($B131,Result_romulus!$A$2:$G$9,6,0)</f>
        <v>0.12</v>
      </c>
      <c r="G131" s="0" t="n">
        <f aca="false">VLOOKUP($B131,Result_romulus!$A$2:$G$9,7,0)</f>
        <v>0.25</v>
      </c>
      <c r="H131" s="0" t="n">
        <v>1</v>
      </c>
    </row>
    <row r="132" customFormat="false" ht="15.8" hidden="false" customHeight="false" outlineLevel="0" collapsed="false">
      <c r="A132" s="0" t="str">
        <f aca="false">CONCATENATE(C132,D132,E132)</f>
        <v>CommercePetit brico1999-2008</v>
      </c>
      <c r="B132" s="0" t="str">
        <f aca="false">CONCATENATE(VLOOKUP(CONCATENATE(C132,D132),Nb_etages_moy!$A$2:$E$99,5,0),IF(VLOOKUP(CONCATENATE(C132,D132),Nb_etages_moy!$A$2:$E$99,5,0)="Peu vitré",1,VLOOKUP(CONCATENATE(C132,D132),Nb_etages_moy!$A$2:$F$99,6,0)),IF(E132="1999-2008","Récent","Ancien"))</f>
        <v>Peu vitré1Récent</v>
      </c>
      <c r="C132" s="0" t="s">
        <v>52</v>
      </c>
      <c r="D132" s="0" t="s">
        <v>63</v>
      </c>
      <c r="E132" s="0" t="s">
        <v>13</v>
      </c>
      <c r="F132" s="0" t="n">
        <f aca="false">VLOOKUP($B132,Result_romulus!$A$2:$G$9,6,0)</f>
        <v>0.12</v>
      </c>
      <c r="G132" s="0" t="n">
        <f aca="false">VLOOKUP($B132,Result_romulus!$A$2:$G$9,7,0)</f>
        <v>0.25</v>
      </c>
      <c r="H132" s="0" t="n">
        <v>1</v>
      </c>
    </row>
    <row r="133" customFormat="false" ht="15.8" hidden="false" customHeight="false" outlineLevel="0" collapsed="false">
      <c r="A133" s="0" t="str">
        <f aca="false">CONCATENATE(C133,D133,E133)</f>
        <v>CommercePetit commerce de grosAv 1980</v>
      </c>
      <c r="B133" s="0" t="str">
        <f aca="false">CONCATENATE(VLOOKUP(CONCATENATE(C133,D133),Nb_etages_moy!$A$2:$E$99,5,0),IF(VLOOKUP(CONCATENATE(C133,D133),Nb_etages_moy!$A$2:$E$99,5,0)="Peu vitré",1,VLOOKUP(CONCATENATE(C133,D133),Nb_etages_moy!$A$2:$F$99,6,0)),IF(E133="1999-2008","Récent","Ancien"))</f>
        <v>Peu vitré1Ancien</v>
      </c>
      <c r="C133" s="0" t="s">
        <v>52</v>
      </c>
      <c r="D133" s="0" t="s">
        <v>64</v>
      </c>
      <c r="E133" s="0" t="s">
        <v>8</v>
      </c>
      <c r="F133" s="0" t="n">
        <f aca="false">VLOOKUP($B133,Result_romulus!$A$2:$G$9,6,0)</f>
        <v>0.12</v>
      </c>
      <c r="G133" s="0" t="n">
        <f aca="false">VLOOKUP($B133,Result_romulus!$A$2:$G$9,7,0)</f>
        <v>0.25</v>
      </c>
      <c r="H133" s="0" t="n">
        <v>1</v>
      </c>
    </row>
    <row r="134" customFormat="false" ht="15.8" hidden="false" customHeight="false" outlineLevel="0" collapsed="false">
      <c r="A134" s="0" t="str">
        <f aca="false">CONCATENATE(C134,D134,E134)</f>
        <v>CommercePetit commerce de gros1981-1998</v>
      </c>
      <c r="B134" s="0" t="str">
        <f aca="false">CONCATENATE(VLOOKUP(CONCATENATE(C134,D134),Nb_etages_moy!$A$2:$E$99,5,0),IF(VLOOKUP(CONCATENATE(C134,D134),Nb_etages_moy!$A$2:$E$99,5,0)="Peu vitré",1,VLOOKUP(CONCATENATE(C134,D134),Nb_etages_moy!$A$2:$F$99,6,0)),IF(E134="1999-2008","Récent","Ancien"))</f>
        <v>Peu vitré1Ancien</v>
      </c>
      <c r="C134" s="0" t="s">
        <v>52</v>
      </c>
      <c r="D134" s="0" t="s">
        <v>64</v>
      </c>
      <c r="E134" s="0" t="s">
        <v>9</v>
      </c>
      <c r="F134" s="0" t="n">
        <f aca="false">VLOOKUP($B134,Result_romulus!$A$2:$G$9,6,0)</f>
        <v>0.12</v>
      </c>
      <c r="G134" s="0" t="n">
        <f aca="false">VLOOKUP($B134,Result_romulus!$A$2:$G$9,7,0)</f>
        <v>0.25</v>
      </c>
      <c r="H134" s="0" t="n">
        <v>1</v>
      </c>
    </row>
    <row r="135" customFormat="false" ht="15.8" hidden="false" customHeight="false" outlineLevel="0" collapsed="false">
      <c r="A135" s="0" t="str">
        <f aca="false">CONCATENATE(C135,D135,E135)</f>
        <v>CommercePetit commerce de gros1999-2008</v>
      </c>
      <c r="B135" s="0" t="str">
        <f aca="false">CONCATENATE(VLOOKUP(CONCATENATE(C135,D135),Nb_etages_moy!$A$2:$E$99,5,0),IF(VLOOKUP(CONCATENATE(C135,D135),Nb_etages_moy!$A$2:$E$99,5,0)="Peu vitré",1,VLOOKUP(CONCATENATE(C135,D135),Nb_etages_moy!$A$2:$F$99,6,0)),IF(E135="1999-2008","Récent","Ancien"))</f>
        <v>Peu vitré1Récent</v>
      </c>
      <c r="C135" s="0" t="s">
        <v>52</v>
      </c>
      <c r="D135" s="0" t="s">
        <v>64</v>
      </c>
      <c r="E135" s="0" t="s">
        <v>13</v>
      </c>
      <c r="F135" s="0" t="n">
        <f aca="false">VLOOKUP($B135,Result_romulus!$A$2:$G$9,6,0)</f>
        <v>0.12</v>
      </c>
      <c r="G135" s="0" t="n">
        <f aca="false">VLOOKUP($B135,Result_romulus!$A$2:$G$9,7,0)</f>
        <v>0.25</v>
      </c>
      <c r="H135" s="0" t="n">
        <v>1</v>
      </c>
    </row>
    <row r="136" customFormat="false" ht="15.8" hidden="false" customHeight="false" outlineLevel="0" collapsed="false">
      <c r="A136" s="0" t="str">
        <f aca="false">CONCATENATE(C136,D136,E136)</f>
        <v>CommercePetit librairieAv 1980</v>
      </c>
      <c r="B136" s="0" t="str">
        <f aca="false">CONCATENATE(VLOOKUP(CONCATENATE(C136,D136),Nb_etages_moy!$A$2:$E$99,5,0),IF(VLOOKUP(CONCATENATE(C136,D136),Nb_etages_moy!$A$2:$E$99,5,0)="Peu vitré",1,VLOOKUP(CONCATENATE(C136,D136),Nb_etages_moy!$A$2:$F$99,6,0)),IF(E136="1999-2008","Récent","Ancien"))</f>
        <v>Peu vitré1Ancien</v>
      </c>
      <c r="C136" s="0" t="s">
        <v>52</v>
      </c>
      <c r="D136" s="0" t="s">
        <v>65</v>
      </c>
      <c r="E136" s="0" t="s">
        <v>8</v>
      </c>
      <c r="F136" s="0" t="n">
        <f aca="false">VLOOKUP($B136,Result_romulus!$A$2:$G$9,6,0)</f>
        <v>0.12</v>
      </c>
      <c r="G136" s="0" t="n">
        <f aca="false">VLOOKUP($B136,Result_romulus!$A$2:$G$9,7,0)</f>
        <v>0.25</v>
      </c>
      <c r="H136" s="0" t="n">
        <v>1</v>
      </c>
    </row>
    <row r="137" customFormat="false" ht="15.8" hidden="false" customHeight="false" outlineLevel="0" collapsed="false">
      <c r="A137" s="0" t="str">
        <f aca="false">CONCATENATE(C137,D137,E137)</f>
        <v>CommercePetit librairie1981-1998</v>
      </c>
      <c r="B137" s="0" t="str">
        <f aca="false">CONCATENATE(VLOOKUP(CONCATENATE(C137,D137),Nb_etages_moy!$A$2:$E$99,5,0),IF(VLOOKUP(CONCATENATE(C137,D137),Nb_etages_moy!$A$2:$E$99,5,0)="Peu vitré",1,VLOOKUP(CONCATENATE(C137,D137),Nb_etages_moy!$A$2:$F$99,6,0)),IF(E137="1999-2008","Récent","Ancien"))</f>
        <v>Peu vitré1Ancien</v>
      </c>
      <c r="C137" s="0" t="s">
        <v>52</v>
      </c>
      <c r="D137" s="0" t="s">
        <v>65</v>
      </c>
      <c r="E137" s="0" t="s">
        <v>9</v>
      </c>
      <c r="F137" s="0" t="n">
        <f aca="false">VLOOKUP($B137,Result_romulus!$A$2:$G$9,6,0)</f>
        <v>0.12</v>
      </c>
      <c r="G137" s="0" t="n">
        <f aca="false">VLOOKUP($B137,Result_romulus!$A$2:$G$9,7,0)</f>
        <v>0.25</v>
      </c>
      <c r="H137" s="0" t="n">
        <v>1</v>
      </c>
    </row>
    <row r="138" customFormat="false" ht="15.8" hidden="false" customHeight="false" outlineLevel="0" collapsed="false">
      <c r="A138" s="0" t="str">
        <f aca="false">CONCATENATE(C138,D138,E138)</f>
        <v>CommercePetit librairie1999-2008</v>
      </c>
      <c r="B138" s="0" t="str">
        <f aca="false">CONCATENATE(VLOOKUP(CONCATENATE(C138,D138),Nb_etages_moy!$A$2:$E$99,5,0),IF(VLOOKUP(CONCATENATE(C138,D138),Nb_etages_moy!$A$2:$E$99,5,0)="Peu vitré",1,VLOOKUP(CONCATENATE(C138,D138),Nb_etages_moy!$A$2:$F$99,6,0)),IF(E138="1999-2008","Récent","Ancien"))</f>
        <v>Peu vitré1Récent</v>
      </c>
      <c r="C138" s="0" t="s">
        <v>52</v>
      </c>
      <c r="D138" s="0" t="s">
        <v>65</v>
      </c>
      <c r="E138" s="0" t="s">
        <v>13</v>
      </c>
      <c r="F138" s="0" t="n">
        <f aca="false">VLOOKUP($B138,Result_romulus!$A$2:$G$9,6,0)</f>
        <v>0.12</v>
      </c>
      <c r="G138" s="0" t="n">
        <f aca="false">VLOOKUP($B138,Result_romulus!$A$2:$G$9,7,0)</f>
        <v>0.25</v>
      </c>
      <c r="H138" s="0" t="n">
        <v>1</v>
      </c>
    </row>
    <row r="139" customFormat="false" ht="15.8" hidden="false" customHeight="false" outlineLevel="0" collapsed="false">
      <c r="A139" s="0" t="str">
        <f aca="false">CONCATENATE(C139,D139,E139)</f>
        <v>CommercePetit modeAv 1980</v>
      </c>
      <c r="B139" s="0" t="str">
        <f aca="false">CONCATENATE(VLOOKUP(CONCATENATE(C139,D139),Nb_etages_moy!$A$2:$E$99,5,0),IF(VLOOKUP(CONCATENATE(C139,D139),Nb_etages_moy!$A$2:$E$99,5,0)="Peu vitré",1,VLOOKUP(CONCATENATE(C139,D139),Nb_etages_moy!$A$2:$F$99,6,0)),IF(E139="1999-2008","Récent","Ancien"))</f>
        <v>Peu vitré1Ancien</v>
      </c>
      <c r="C139" s="0" t="s">
        <v>52</v>
      </c>
      <c r="D139" s="0" t="s">
        <v>66</v>
      </c>
      <c r="E139" s="0" t="s">
        <v>8</v>
      </c>
      <c r="F139" s="0" t="n">
        <f aca="false">VLOOKUP($B139,Result_romulus!$A$2:$G$9,6,0)</f>
        <v>0.12</v>
      </c>
      <c r="G139" s="0" t="n">
        <f aca="false">VLOOKUP($B139,Result_romulus!$A$2:$G$9,7,0)</f>
        <v>0.25</v>
      </c>
      <c r="H139" s="0" t="n">
        <v>1</v>
      </c>
    </row>
    <row r="140" customFormat="false" ht="15.8" hidden="false" customHeight="false" outlineLevel="0" collapsed="false">
      <c r="A140" s="0" t="str">
        <f aca="false">CONCATENATE(C140,D140,E140)</f>
        <v>CommercePetit mode1981-1998</v>
      </c>
      <c r="B140" s="0" t="str">
        <f aca="false">CONCATENATE(VLOOKUP(CONCATENATE(C140,D140),Nb_etages_moy!$A$2:$E$99,5,0),IF(VLOOKUP(CONCATENATE(C140,D140),Nb_etages_moy!$A$2:$E$99,5,0)="Peu vitré",1,VLOOKUP(CONCATENATE(C140,D140),Nb_etages_moy!$A$2:$F$99,6,0)),IF(E140="1999-2008","Récent","Ancien"))</f>
        <v>Peu vitré1Ancien</v>
      </c>
      <c r="C140" s="0" t="s">
        <v>52</v>
      </c>
      <c r="D140" s="0" t="s">
        <v>66</v>
      </c>
      <c r="E140" s="0" t="s">
        <v>9</v>
      </c>
      <c r="F140" s="0" t="n">
        <f aca="false">VLOOKUP($B140,Result_romulus!$A$2:$G$9,6,0)</f>
        <v>0.12</v>
      </c>
      <c r="G140" s="0" t="n">
        <f aca="false">VLOOKUP($B140,Result_romulus!$A$2:$G$9,7,0)</f>
        <v>0.25</v>
      </c>
      <c r="H140" s="0" t="n">
        <v>1</v>
      </c>
    </row>
    <row r="141" customFormat="false" ht="15.8" hidden="false" customHeight="false" outlineLevel="0" collapsed="false">
      <c r="A141" s="0" t="str">
        <f aca="false">CONCATENATE(C141,D141,E141)</f>
        <v>CommercePetit mode1999-2008</v>
      </c>
      <c r="B141" s="0" t="str">
        <f aca="false">CONCATENATE(VLOOKUP(CONCATENATE(C141,D141),Nb_etages_moy!$A$2:$E$99,5,0),IF(VLOOKUP(CONCATENATE(C141,D141),Nb_etages_moy!$A$2:$E$99,5,0)="Peu vitré",1,VLOOKUP(CONCATENATE(C141,D141),Nb_etages_moy!$A$2:$F$99,6,0)),IF(E141="1999-2008","Récent","Ancien"))</f>
        <v>Peu vitré1Récent</v>
      </c>
      <c r="C141" s="0" t="s">
        <v>52</v>
      </c>
      <c r="D141" s="0" t="s">
        <v>66</v>
      </c>
      <c r="E141" s="0" t="s">
        <v>13</v>
      </c>
      <c r="F141" s="0" t="n">
        <f aca="false">VLOOKUP($B141,Result_romulus!$A$2:$G$9,6,0)</f>
        <v>0.12</v>
      </c>
      <c r="G141" s="0" t="n">
        <f aca="false">VLOOKUP($B141,Result_romulus!$A$2:$G$9,7,0)</f>
        <v>0.25</v>
      </c>
      <c r="H141" s="0" t="n">
        <v>1</v>
      </c>
    </row>
    <row r="142" customFormat="false" ht="15.8" hidden="false" customHeight="false" outlineLevel="0" collapsed="false">
      <c r="A142" s="0" t="str">
        <f aca="false">CONCATENATE(C142,D142,E142)</f>
        <v>CommercePetit poissonnerieAv 1980</v>
      </c>
      <c r="B142" s="0" t="str">
        <f aca="false">CONCATENATE(VLOOKUP(CONCATENATE(C142,D142),Nb_etages_moy!$A$2:$E$99,5,0),IF(VLOOKUP(CONCATENATE(C142,D142),Nb_etages_moy!$A$2:$E$99,5,0)="Peu vitré",1,VLOOKUP(CONCATENATE(C142,D142),Nb_etages_moy!$A$2:$F$99,6,0)),IF(E142="1999-2008","Récent","Ancien"))</f>
        <v>Peu vitré1Ancien</v>
      </c>
      <c r="C142" s="0" t="s">
        <v>52</v>
      </c>
      <c r="D142" s="0" t="s">
        <v>67</v>
      </c>
      <c r="E142" s="0" t="s">
        <v>8</v>
      </c>
      <c r="F142" s="0" t="n">
        <f aca="false">VLOOKUP($B142,Result_romulus!$A$2:$G$9,6,0)</f>
        <v>0.12</v>
      </c>
      <c r="G142" s="0" t="n">
        <f aca="false">VLOOKUP($B142,Result_romulus!$A$2:$G$9,7,0)</f>
        <v>0.25</v>
      </c>
      <c r="H142" s="0" t="n">
        <v>1</v>
      </c>
    </row>
    <row r="143" customFormat="false" ht="15.8" hidden="false" customHeight="false" outlineLevel="0" collapsed="false">
      <c r="A143" s="0" t="str">
        <f aca="false">CONCATENATE(C143,D143,E143)</f>
        <v>CommercePetit poissonnerie1981-1998</v>
      </c>
      <c r="B143" s="0" t="str">
        <f aca="false">CONCATENATE(VLOOKUP(CONCATENATE(C143,D143),Nb_etages_moy!$A$2:$E$99,5,0),IF(VLOOKUP(CONCATENATE(C143,D143),Nb_etages_moy!$A$2:$E$99,5,0)="Peu vitré",1,VLOOKUP(CONCATENATE(C143,D143),Nb_etages_moy!$A$2:$F$99,6,0)),IF(E143="1999-2008","Récent","Ancien"))</f>
        <v>Peu vitré1Ancien</v>
      </c>
      <c r="C143" s="0" t="s">
        <v>52</v>
      </c>
      <c r="D143" s="0" t="s">
        <v>67</v>
      </c>
      <c r="E143" s="0" t="s">
        <v>9</v>
      </c>
      <c r="F143" s="0" t="n">
        <f aca="false">VLOOKUP($B143,Result_romulus!$A$2:$G$9,6,0)</f>
        <v>0.12</v>
      </c>
      <c r="G143" s="0" t="n">
        <f aca="false">VLOOKUP($B143,Result_romulus!$A$2:$G$9,7,0)</f>
        <v>0.25</v>
      </c>
      <c r="H143" s="0" t="n">
        <v>1</v>
      </c>
    </row>
    <row r="144" customFormat="false" ht="15.8" hidden="false" customHeight="false" outlineLevel="0" collapsed="false">
      <c r="A144" s="0" t="str">
        <f aca="false">CONCATENATE(C144,D144,E144)</f>
        <v>CommercePetit poissonnerie1999-2008</v>
      </c>
      <c r="B144" s="0" t="str">
        <f aca="false">CONCATENATE(VLOOKUP(CONCATENATE(C144,D144),Nb_etages_moy!$A$2:$E$99,5,0),IF(VLOOKUP(CONCATENATE(C144,D144),Nb_etages_moy!$A$2:$E$99,5,0)="Peu vitré",1,VLOOKUP(CONCATENATE(C144,D144),Nb_etages_moy!$A$2:$F$99,6,0)),IF(E144="1999-2008","Récent","Ancien"))</f>
        <v>Peu vitré1Récent</v>
      </c>
      <c r="C144" s="0" t="s">
        <v>52</v>
      </c>
      <c r="D144" s="0" t="s">
        <v>67</v>
      </c>
      <c r="E144" s="0" t="s">
        <v>13</v>
      </c>
      <c r="F144" s="0" t="n">
        <f aca="false">VLOOKUP($B144,Result_romulus!$A$2:$G$9,6,0)</f>
        <v>0.12</v>
      </c>
      <c r="G144" s="0" t="n">
        <f aca="false">VLOOKUP($B144,Result_romulus!$A$2:$G$9,7,0)</f>
        <v>0.25</v>
      </c>
      <c r="H144" s="0" t="n">
        <v>1</v>
      </c>
    </row>
    <row r="145" customFormat="false" ht="15.8" hidden="false" customHeight="false" outlineLevel="0" collapsed="false">
      <c r="A145" s="0" t="str">
        <f aca="false">CONCATENATE(C145,D145,E145)</f>
        <v>CommercePetit processAv 1980</v>
      </c>
      <c r="B145" s="0" t="str">
        <f aca="false">CONCATENATE(VLOOKUP(CONCATENATE(C145,D145),Nb_etages_moy!$A$2:$E$99,5,0),IF(VLOOKUP(CONCATENATE(C145,D145),Nb_etages_moy!$A$2:$E$99,5,0)="Peu vitré",1,VLOOKUP(CONCATENATE(C145,D145),Nb_etages_moy!$A$2:$F$99,6,0)),IF(E145="1999-2008","Récent","Ancien"))</f>
        <v>Peu vitré1Ancien</v>
      </c>
      <c r="C145" s="0" t="s">
        <v>52</v>
      </c>
      <c r="D145" s="0" t="s">
        <v>68</v>
      </c>
      <c r="E145" s="0" t="s">
        <v>8</v>
      </c>
      <c r="F145" s="0" t="n">
        <f aca="false">VLOOKUP($B145,Result_romulus!$A$2:$G$9,6,0)</f>
        <v>0.12</v>
      </c>
      <c r="G145" s="0" t="n">
        <f aca="false">VLOOKUP($B145,Result_romulus!$A$2:$G$9,7,0)</f>
        <v>0.25</v>
      </c>
      <c r="H145" s="0" t="n">
        <v>1</v>
      </c>
    </row>
    <row r="146" customFormat="false" ht="15.8" hidden="false" customHeight="false" outlineLevel="0" collapsed="false">
      <c r="A146" s="0" t="str">
        <f aca="false">CONCATENATE(C146,D146,E146)</f>
        <v>CommercePetit process1981-1998</v>
      </c>
      <c r="B146" s="0" t="str">
        <f aca="false">CONCATENATE(VLOOKUP(CONCATENATE(C146,D146),Nb_etages_moy!$A$2:$E$99,5,0),IF(VLOOKUP(CONCATENATE(C146,D146),Nb_etages_moy!$A$2:$E$99,5,0)="Peu vitré",1,VLOOKUP(CONCATENATE(C146,D146),Nb_etages_moy!$A$2:$F$99,6,0)),IF(E146="1999-2008","Récent","Ancien"))</f>
        <v>Peu vitré1Ancien</v>
      </c>
      <c r="C146" s="0" t="s">
        <v>52</v>
      </c>
      <c r="D146" s="0" t="s">
        <v>68</v>
      </c>
      <c r="E146" s="0" t="s">
        <v>9</v>
      </c>
      <c r="F146" s="0" t="n">
        <f aca="false">VLOOKUP($B146,Result_romulus!$A$2:$G$9,6,0)</f>
        <v>0.12</v>
      </c>
      <c r="G146" s="0" t="n">
        <f aca="false">VLOOKUP($B146,Result_romulus!$A$2:$G$9,7,0)</f>
        <v>0.25</v>
      </c>
      <c r="H146" s="0" t="n">
        <v>1</v>
      </c>
    </row>
    <row r="147" customFormat="false" ht="15.8" hidden="false" customHeight="false" outlineLevel="0" collapsed="false">
      <c r="A147" s="0" t="str">
        <f aca="false">CONCATENATE(C147,D147,E147)</f>
        <v>CommercePetit process1999-2008</v>
      </c>
      <c r="B147" s="0" t="str">
        <f aca="false">CONCATENATE(VLOOKUP(CONCATENATE(C147,D147),Nb_etages_moy!$A$2:$E$99,5,0),IF(VLOOKUP(CONCATENATE(C147,D147),Nb_etages_moy!$A$2:$E$99,5,0)="Peu vitré",1,VLOOKUP(CONCATENATE(C147,D147),Nb_etages_moy!$A$2:$F$99,6,0)),IF(E147="1999-2008","Récent","Ancien"))</f>
        <v>Peu vitré1Récent</v>
      </c>
      <c r="C147" s="0" t="s">
        <v>52</v>
      </c>
      <c r="D147" s="0" t="s">
        <v>68</v>
      </c>
      <c r="E147" s="0" t="s">
        <v>13</v>
      </c>
      <c r="F147" s="0" t="n">
        <f aca="false">VLOOKUP($B147,Result_romulus!$A$2:$G$9,6,0)</f>
        <v>0.12</v>
      </c>
      <c r="G147" s="0" t="n">
        <f aca="false">VLOOKUP($B147,Result_romulus!$A$2:$G$9,7,0)</f>
        <v>0.25</v>
      </c>
      <c r="H147" s="0" t="n">
        <v>1</v>
      </c>
    </row>
    <row r="148" customFormat="false" ht="15.8" hidden="false" customHeight="false" outlineLevel="0" collapsed="false">
      <c r="A148" s="0" t="str">
        <f aca="false">CONCATENATE(C148,D148,E148)</f>
        <v>CommerceSuperetteAv 1980</v>
      </c>
      <c r="B148" s="0" t="str">
        <f aca="false">CONCATENATE(VLOOKUP(CONCATENATE(C148,D148),Nb_etages_moy!$A$2:$E$99,5,0),IF(VLOOKUP(CONCATENATE(C148,D148),Nb_etages_moy!$A$2:$E$99,5,0)="Peu vitré",1,VLOOKUP(CONCATENATE(C148,D148),Nb_etages_moy!$A$2:$F$99,6,0)),IF(E148="1999-2008","Récent","Ancien"))</f>
        <v>Peu vitré1Ancien</v>
      </c>
      <c r="C148" s="0" t="s">
        <v>52</v>
      </c>
      <c r="D148" s="0" t="s">
        <v>69</v>
      </c>
      <c r="E148" s="0" t="s">
        <v>8</v>
      </c>
      <c r="F148" s="0" t="n">
        <f aca="false">VLOOKUP($B148,Result_romulus!$A$2:$G$9,6,0)</f>
        <v>0.12</v>
      </c>
      <c r="G148" s="0" t="n">
        <f aca="false">VLOOKUP($B148,Result_romulus!$A$2:$G$9,7,0)</f>
        <v>0.25</v>
      </c>
      <c r="H148" s="0" t="n">
        <v>1</v>
      </c>
    </row>
    <row r="149" customFormat="false" ht="15.8" hidden="false" customHeight="false" outlineLevel="0" collapsed="false">
      <c r="A149" s="0" t="str">
        <f aca="false">CONCATENATE(C149,D149,E149)</f>
        <v>CommerceSuperette1981-1998</v>
      </c>
      <c r="B149" s="0" t="str">
        <f aca="false">CONCATENATE(VLOOKUP(CONCATENATE(C149,D149),Nb_etages_moy!$A$2:$E$99,5,0),IF(VLOOKUP(CONCATENATE(C149,D149),Nb_etages_moy!$A$2:$E$99,5,0)="Peu vitré",1,VLOOKUP(CONCATENATE(C149,D149),Nb_etages_moy!$A$2:$F$99,6,0)),IF(E149="1999-2008","Récent","Ancien"))</f>
        <v>Peu vitré1Ancien</v>
      </c>
      <c r="C149" s="0" t="s">
        <v>52</v>
      </c>
      <c r="D149" s="0" t="s">
        <v>69</v>
      </c>
      <c r="E149" s="0" t="s">
        <v>9</v>
      </c>
      <c r="F149" s="0" t="n">
        <f aca="false">VLOOKUP($B149,Result_romulus!$A$2:$G$9,6,0)</f>
        <v>0.12</v>
      </c>
      <c r="G149" s="0" t="n">
        <f aca="false">VLOOKUP($B149,Result_romulus!$A$2:$G$9,7,0)</f>
        <v>0.25</v>
      </c>
      <c r="H149" s="0" t="n">
        <v>1</v>
      </c>
    </row>
    <row r="150" customFormat="false" ht="15.8" hidden="false" customHeight="false" outlineLevel="0" collapsed="false">
      <c r="A150" s="0" t="str">
        <f aca="false">CONCATENATE(C150,D150,E150)</f>
        <v>CommerceSuperette1999-2008</v>
      </c>
      <c r="B150" s="0" t="str">
        <f aca="false">CONCATENATE(VLOOKUP(CONCATENATE(C150,D150),Nb_etages_moy!$A$2:$E$99,5,0),IF(VLOOKUP(CONCATENATE(C150,D150),Nb_etages_moy!$A$2:$E$99,5,0)="Peu vitré",1,VLOOKUP(CONCATENATE(C150,D150),Nb_etages_moy!$A$2:$F$99,6,0)),IF(E150="1999-2008","Récent","Ancien"))</f>
        <v>Peu vitré1Récent</v>
      </c>
      <c r="C150" s="0" t="s">
        <v>52</v>
      </c>
      <c r="D150" s="0" t="s">
        <v>69</v>
      </c>
      <c r="E150" s="0" t="s">
        <v>13</v>
      </c>
      <c r="F150" s="0" t="n">
        <f aca="false">VLOOKUP($B150,Result_romulus!$A$2:$G$9,6,0)</f>
        <v>0.12</v>
      </c>
      <c r="G150" s="0" t="n">
        <f aca="false">VLOOKUP($B150,Result_romulus!$A$2:$G$9,7,0)</f>
        <v>0.25</v>
      </c>
      <c r="H150" s="0" t="n">
        <v>1</v>
      </c>
    </row>
    <row r="151" customFormat="false" ht="15.8" hidden="false" customHeight="false" outlineLevel="0" collapsed="false">
      <c r="A151" s="0" t="str">
        <f aca="false">CONCATENATE(C151,D151,E151)</f>
        <v>CommerceSupermarchéAv 1980</v>
      </c>
      <c r="B151" s="0" t="str">
        <f aca="false">CONCATENATE(VLOOKUP(CONCATENATE(C151,D151),Nb_etages_moy!$A$2:$E$99,5,0),IF(VLOOKUP(CONCATENATE(C151,D151),Nb_etages_moy!$A$2:$E$99,5,0)="Peu vitré",1,VLOOKUP(CONCATENATE(C151,D151),Nb_etages_moy!$A$2:$F$99,6,0)),IF(E151="1999-2008","Récent","Ancien"))</f>
        <v>Peu vitré1Ancien</v>
      </c>
      <c r="C151" s="0" t="s">
        <v>52</v>
      </c>
      <c r="D151" s="0" t="s">
        <v>70</v>
      </c>
      <c r="E151" s="0" t="s">
        <v>8</v>
      </c>
      <c r="F151" s="0" t="n">
        <f aca="false">VLOOKUP($B151,Result_romulus!$A$2:$G$9,6,0)</f>
        <v>0.12</v>
      </c>
      <c r="G151" s="0" t="n">
        <f aca="false">VLOOKUP($B151,Result_romulus!$A$2:$G$9,7,0)</f>
        <v>0.25</v>
      </c>
      <c r="H151" s="0" t="n">
        <v>1</v>
      </c>
    </row>
    <row r="152" customFormat="false" ht="15.8" hidden="false" customHeight="false" outlineLevel="0" collapsed="false">
      <c r="A152" s="0" t="str">
        <f aca="false">CONCATENATE(C152,D152,E152)</f>
        <v>CommerceSupermarché1981-1998</v>
      </c>
      <c r="B152" s="0" t="str">
        <f aca="false">CONCATENATE(VLOOKUP(CONCATENATE(C152,D152),Nb_etages_moy!$A$2:$E$99,5,0),IF(VLOOKUP(CONCATENATE(C152,D152),Nb_etages_moy!$A$2:$E$99,5,0)="Peu vitré",1,VLOOKUP(CONCATENATE(C152,D152),Nb_etages_moy!$A$2:$F$99,6,0)),IF(E152="1999-2008","Récent","Ancien"))</f>
        <v>Peu vitré1Ancien</v>
      </c>
      <c r="C152" s="0" t="s">
        <v>52</v>
      </c>
      <c r="D152" s="0" t="s">
        <v>70</v>
      </c>
      <c r="E152" s="0" t="s">
        <v>9</v>
      </c>
      <c r="F152" s="0" t="n">
        <f aca="false">VLOOKUP($B152,Result_romulus!$A$2:$G$9,6,0)</f>
        <v>0.12</v>
      </c>
      <c r="G152" s="0" t="n">
        <f aca="false">VLOOKUP($B152,Result_romulus!$A$2:$G$9,7,0)</f>
        <v>0.25</v>
      </c>
      <c r="H152" s="0" t="n">
        <v>1</v>
      </c>
    </row>
    <row r="153" customFormat="false" ht="15.8" hidden="false" customHeight="false" outlineLevel="0" collapsed="false">
      <c r="A153" s="0" t="str">
        <f aca="false">CONCATENATE(C153,D153,E153)</f>
        <v>CommerceSupermarché1999-2008</v>
      </c>
      <c r="B153" s="0" t="str">
        <f aca="false">CONCATENATE(VLOOKUP(CONCATENATE(C153,D153),Nb_etages_moy!$A$2:$E$99,5,0),IF(VLOOKUP(CONCATENATE(C153,D153),Nb_etages_moy!$A$2:$E$99,5,0)="Peu vitré",1,VLOOKUP(CONCATENATE(C153,D153),Nb_etages_moy!$A$2:$F$99,6,0)),IF(E153="1999-2008","Récent","Ancien"))</f>
        <v>Peu vitré1Récent</v>
      </c>
      <c r="C153" s="0" t="s">
        <v>52</v>
      </c>
      <c r="D153" s="0" t="s">
        <v>70</v>
      </c>
      <c r="E153" s="0" t="s">
        <v>13</v>
      </c>
      <c r="F153" s="0" t="n">
        <f aca="false">VLOOKUP($B153,Result_romulus!$A$2:$G$9,6,0)</f>
        <v>0.12</v>
      </c>
      <c r="G153" s="0" t="n">
        <f aca="false">VLOOKUP($B153,Result_romulus!$A$2:$G$9,7,0)</f>
        <v>0.25</v>
      </c>
      <c r="H153" s="0" t="n">
        <v>1</v>
      </c>
    </row>
    <row r="154" customFormat="false" ht="15.8" hidden="false" customHeight="false" outlineLevel="0" collapsed="false">
      <c r="A154" s="0" t="str">
        <f aca="false">CONCATENATE(C154,D154,E154)</f>
        <v>CommerceZAC ModeAv 1980</v>
      </c>
      <c r="B154" s="0" t="str">
        <f aca="false">CONCATENATE(VLOOKUP(CONCATENATE(C154,D154),Nb_etages_moy!$A$2:$E$99,5,0),IF(VLOOKUP(CONCATENATE(C154,D154),Nb_etages_moy!$A$2:$E$99,5,0)="Peu vitré",1,VLOOKUP(CONCATENATE(C154,D154),Nb_etages_moy!$A$2:$F$99,6,0)),IF(E154="1999-2008","Récent","Ancien"))</f>
        <v>Peu vitré1Ancien</v>
      </c>
      <c r="C154" s="0" t="s">
        <v>52</v>
      </c>
      <c r="D154" s="0" t="s">
        <v>71</v>
      </c>
      <c r="E154" s="0" t="s">
        <v>8</v>
      </c>
      <c r="F154" s="0" t="n">
        <f aca="false">VLOOKUP($B154,Result_romulus!$A$2:$G$9,6,0)</f>
        <v>0.12</v>
      </c>
      <c r="G154" s="0" t="n">
        <f aca="false">VLOOKUP($B154,Result_romulus!$A$2:$G$9,7,0)</f>
        <v>0.25</v>
      </c>
      <c r="H154" s="0" t="n">
        <v>1</v>
      </c>
    </row>
    <row r="155" customFormat="false" ht="15.8" hidden="false" customHeight="false" outlineLevel="0" collapsed="false">
      <c r="A155" s="0" t="str">
        <f aca="false">CONCATENATE(C155,D155,E155)</f>
        <v>CommerceZAC Mode1981-1998</v>
      </c>
      <c r="B155" s="0" t="str">
        <f aca="false">CONCATENATE(VLOOKUP(CONCATENATE(C155,D155),Nb_etages_moy!$A$2:$E$99,5,0),IF(VLOOKUP(CONCATENATE(C155,D155),Nb_etages_moy!$A$2:$E$99,5,0)="Peu vitré",1,VLOOKUP(CONCATENATE(C155,D155),Nb_etages_moy!$A$2:$F$99,6,0)),IF(E155="1999-2008","Récent","Ancien"))</f>
        <v>Peu vitré1Ancien</v>
      </c>
      <c r="C155" s="0" t="s">
        <v>52</v>
      </c>
      <c r="D155" s="0" t="s">
        <v>71</v>
      </c>
      <c r="E155" s="0" t="s">
        <v>9</v>
      </c>
      <c r="F155" s="0" t="n">
        <f aca="false">VLOOKUP($B155,Result_romulus!$A$2:$G$9,6,0)</f>
        <v>0.12</v>
      </c>
      <c r="G155" s="0" t="n">
        <f aca="false">VLOOKUP($B155,Result_romulus!$A$2:$G$9,7,0)</f>
        <v>0.25</v>
      </c>
      <c r="H155" s="0" t="n">
        <v>1</v>
      </c>
    </row>
    <row r="156" customFormat="false" ht="15.8" hidden="false" customHeight="false" outlineLevel="0" collapsed="false">
      <c r="A156" s="0" t="str">
        <f aca="false">CONCATENATE(C156,D156,E156)</f>
        <v>CommerceZAC Mode1999-2008</v>
      </c>
      <c r="B156" s="0" t="str">
        <f aca="false">CONCATENATE(VLOOKUP(CONCATENATE(C156,D156),Nb_etages_moy!$A$2:$E$99,5,0),IF(VLOOKUP(CONCATENATE(C156,D156),Nb_etages_moy!$A$2:$E$99,5,0)="Peu vitré",1,VLOOKUP(CONCATENATE(C156,D156),Nb_etages_moy!$A$2:$F$99,6,0)),IF(E156="1999-2008","Récent","Ancien"))</f>
        <v>Peu vitré1Récent</v>
      </c>
      <c r="C156" s="0" t="s">
        <v>52</v>
      </c>
      <c r="D156" s="0" t="s">
        <v>71</v>
      </c>
      <c r="E156" s="0" t="s">
        <v>13</v>
      </c>
      <c r="F156" s="0" t="n">
        <f aca="false">VLOOKUP($B156,Result_romulus!$A$2:$G$9,6,0)</f>
        <v>0.12</v>
      </c>
      <c r="G156" s="0" t="n">
        <f aca="false">VLOOKUP($B156,Result_romulus!$A$2:$G$9,7,0)</f>
        <v>0.25</v>
      </c>
      <c r="H156" s="0" t="n">
        <v>1</v>
      </c>
    </row>
    <row r="157" customFormat="false" ht="15.8" hidden="false" customHeight="false" outlineLevel="0" collapsed="false">
      <c r="A157" s="0" t="str">
        <f aca="false">CONCATENATE(C157,D157,E157)</f>
        <v>Enseignement RechercheCantine collégeAv 1980</v>
      </c>
      <c r="B157" s="0" t="str">
        <f aca="false">CONCATENATE(VLOOKUP(CONCATENATE(C157,D157),Nb_etages_moy!$A$2:$E$99,5,0),IF(VLOOKUP(CONCATENATE(C157,D157),Nb_etages_moy!$A$2:$E$99,5,0)="Peu vitré",1,VLOOKUP(CONCATENATE(C157,D157),Nb_etages_moy!$A$2:$F$99,6,0)),IF(E157="1999-2008","Récent","Ancien"))</f>
        <v>Vitré3Ancien</v>
      </c>
      <c r="C157" s="0" t="s">
        <v>72</v>
      </c>
      <c r="D157" s="0" t="s">
        <v>73</v>
      </c>
      <c r="E157" s="0" t="s">
        <v>8</v>
      </c>
      <c r="F157" s="0" t="n">
        <f aca="false">VLOOKUP($B157,Result_romulus!$A$2:$G$9,6,0)</f>
        <v>0.167857142857143</v>
      </c>
      <c r="G157" s="0" t="n">
        <f aca="false">VLOOKUP($B157,Result_romulus!$A$2:$G$9,7,0)</f>
        <v>0.235</v>
      </c>
      <c r="H157" s="0" t="n">
        <v>1</v>
      </c>
    </row>
    <row r="158" customFormat="false" ht="15.8" hidden="false" customHeight="false" outlineLevel="0" collapsed="false">
      <c r="A158" s="0" t="str">
        <f aca="false">CONCATENATE(C158,D158,E158)</f>
        <v>Enseignement RechercheCantine collége1981-1998</v>
      </c>
      <c r="B158" s="0" t="str">
        <f aca="false">CONCATENATE(VLOOKUP(CONCATENATE(C158,D158),Nb_etages_moy!$A$2:$E$99,5,0),IF(VLOOKUP(CONCATENATE(C158,D158),Nb_etages_moy!$A$2:$E$99,5,0)="Peu vitré",1,VLOOKUP(CONCATENATE(C158,D158),Nb_etages_moy!$A$2:$F$99,6,0)),IF(E158="1999-2008","Récent","Ancien"))</f>
        <v>Vitré3Ancien</v>
      </c>
      <c r="C158" s="0" t="s">
        <v>72</v>
      </c>
      <c r="D158" s="0" t="s">
        <v>73</v>
      </c>
      <c r="E158" s="0" t="s">
        <v>9</v>
      </c>
      <c r="F158" s="0" t="n">
        <f aca="false">VLOOKUP($B158,Result_romulus!$A$2:$G$9,6,0)</f>
        <v>0.167857142857143</v>
      </c>
      <c r="G158" s="0" t="n">
        <f aca="false">VLOOKUP($B158,Result_romulus!$A$2:$G$9,7,0)</f>
        <v>0.235</v>
      </c>
      <c r="H158" s="0" t="n">
        <v>1</v>
      </c>
    </row>
    <row r="159" customFormat="false" ht="15.8" hidden="false" customHeight="false" outlineLevel="0" collapsed="false">
      <c r="A159" s="0" t="str">
        <f aca="false">CONCATENATE(C159,D159,E159)</f>
        <v>Enseignement RechercheCantine collége1999-2008</v>
      </c>
      <c r="B159" s="0" t="str">
        <f aca="false">CONCATENATE(VLOOKUP(CONCATENATE(C159,D159),Nb_etages_moy!$A$2:$E$99,5,0),IF(VLOOKUP(CONCATENATE(C159,D159),Nb_etages_moy!$A$2:$E$99,5,0)="Peu vitré",1,VLOOKUP(CONCATENATE(C159,D159),Nb_etages_moy!$A$2:$F$99,6,0)),IF(E159="1999-2008","Récent","Ancien"))</f>
        <v>Vitré3Récent</v>
      </c>
      <c r="C159" s="0" t="s">
        <v>72</v>
      </c>
      <c r="D159" s="0" t="s">
        <v>73</v>
      </c>
      <c r="E159" s="0" t="s">
        <v>13</v>
      </c>
      <c r="F159" s="0" t="n">
        <f aca="false">VLOOKUP($B159,Result_romulus!$A$2:$G$9,6,0)</f>
        <v>0.14827380952381</v>
      </c>
      <c r="G159" s="0" t="n">
        <f aca="false">VLOOKUP($B159,Result_romulus!$A$2:$G$9,7,0)</f>
        <v>0.268571428571429</v>
      </c>
      <c r="H159" s="0" t="n">
        <v>1</v>
      </c>
    </row>
    <row r="160" customFormat="false" ht="15.8" hidden="false" customHeight="false" outlineLevel="0" collapsed="false">
      <c r="A160" s="0" t="str">
        <f aca="false">CONCATENATE(C160,D160,E160)</f>
        <v>Enseignement RechercheCantine élémentaireAv 1980</v>
      </c>
      <c r="B160" s="0" t="str">
        <f aca="false">CONCATENATE(VLOOKUP(CONCATENATE(C160,D160),Nb_etages_moy!$A$2:$E$99,5,0),IF(VLOOKUP(CONCATENATE(C160,D160),Nb_etages_moy!$A$2:$E$99,5,0)="Peu vitré",1,VLOOKUP(CONCATENATE(C160,D160),Nb_etages_moy!$A$2:$F$99,6,0)),IF(E160="1999-2008","Récent","Ancien"))</f>
        <v>Vitré3Ancien</v>
      </c>
      <c r="C160" s="0" t="s">
        <v>72</v>
      </c>
      <c r="D160" s="0" t="s">
        <v>74</v>
      </c>
      <c r="E160" s="0" t="s">
        <v>8</v>
      </c>
      <c r="F160" s="0" t="n">
        <f aca="false">VLOOKUP($B160,Result_romulus!$A$2:$G$9,6,0)</f>
        <v>0.167857142857143</v>
      </c>
      <c r="G160" s="0" t="n">
        <f aca="false">VLOOKUP($B160,Result_romulus!$A$2:$G$9,7,0)</f>
        <v>0.235</v>
      </c>
      <c r="H160" s="0" t="n">
        <v>1</v>
      </c>
    </row>
    <row r="161" customFormat="false" ht="15.8" hidden="false" customHeight="false" outlineLevel="0" collapsed="false">
      <c r="A161" s="0" t="str">
        <f aca="false">CONCATENATE(C161,D161,E161)</f>
        <v>Enseignement RechercheCantine élémentaire1981-1998</v>
      </c>
      <c r="B161" s="0" t="str">
        <f aca="false">CONCATENATE(VLOOKUP(CONCATENATE(C161,D161),Nb_etages_moy!$A$2:$E$99,5,0),IF(VLOOKUP(CONCATENATE(C161,D161),Nb_etages_moy!$A$2:$E$99,5,0)="Peu vitré",1,VLOOKUP(CONCATENATE(C161,D161),Nb_etages_moy!$A$2:$F$99,6,0)),IF(E161="1999-2008","Récent","Ancien"))</f>
        <v>Vitré3Ancien</v>
      </c>
      <c r="C161" s="0" t="s">
        <v>72</v>
      </c>
      <c r="D161" s="0" t="s">
        <v>74</v>
      </c>
      <c r="E161" s="0" t="s">
        <v>9</v>
      </c>
      <c r="F161" s="0" t="n">
        <f aca="false">VLOOKUP($B161,Result_romulus!$A$2:$G$9,6,0)</f>
        <v>0.167857142857143</v>
      </c>
      <c r="G161" s="0" t="n">
        <f aca="false">VLOOKUP($B161,Result_romulus!$A$2:$G$9,7,0)</f>
        <v>0.235</v>
      </c>
      <c r="H161" s="0" t="n">
        <v>1</v>
      </c>
    </row>
    <row r="162" customFormat="false" ht="15.8" hidden="false" customHeight="false" outlineLevel="0" collapsed="false">
      <c r="A162" s="0" t="str">
        <f aca="false">CONCATENATE(C162,D162,E162)</f>
        <v>Enseignement RechercheCantine élémentaire1999-2008</v>
      </c>
      <c r="B162" s="0" t="str">
        <f aca="false">CONCATENATE(VLOOKUP(CONCATENATE(C162,D162),Nb_etages_moy!$A$2:$E$99,5,0),IF(VLOOKUP(CONCATENATE(C162,D162),Nb_etages_moy!$A$2:$E$99,5,0)="Peu vitré",1,VLOOKUP(CONCATENATE(C162,D162),Nb_etages_moy!$A$2:$F$99,6,0)),IF(E162="1999-2008","Récent","Ancien"))</f>
        <v>Vitré3Récent</v>
      </c>
      <c r="C162" s="0" t="s">
        <v>72</v>
      </c>
      <c r="D162" s="0" t="s">
        <v>74</v>
      </c>
      <c r="E162" s="0" t="s">
        <v>13</v>
      </c>
      <c r="F162" s="0" t="n">
        <f aca="false">VLOOKUP($B162,Result_romulus!$A$2:$G$9,6,0)</f>
        <v>0.14827380952381</v>
      </c>
      <c r="G162" s="0" t="n">
        <f aca="false">VLOOKUP($B162,Result_romulus!$A$2:$G$9,7,0)</f>
        <v>0.268571428571429</v>
      </c>
      <c r="H162" s="0" t="n">
        <v>1</v>
      </c>
    </row>
    <row r="163" customFormat="false" ht="15.8" hidden="false" customHeight="false" outlineLevel="0" collapsed="false">
      <c r="A163" s="0" t="str">
        <f aca="false">CONCATENATE(C163,D163,E163)</f>
        <v>Enseignement RechercheCantine LEGTAv 1980</v>
      </c>
      <c r="B163" s="0" t="str">
        <f aca="false">CONCATENATE(VLOOKUP(CONCATENATE(C163,D163),Nb_etages_moy!$A$2:$E$99,5,0),IF(VLOOKUP(CONCATENATE(C163,D163),Nb_etages_moy!$A$2:$E$99,5,0)="Peu vitré",1,VLOOKUP(CONCATENATE(C163,D163),Nb_etages_moy!$A$2:$F$99,6,0)),IF(E163="1999-2008","Récent","Ancien"))</f>
        <v>Vitré3Ancien</v>
      </c>
      <c r="C163" s="0" t="s">
        <v>72</v>
      </c>
      <c r="D163" s="0" t="s">
        <v>75</v>
      </c>
      <c r="E163" s="0" t="s">
        <v>8</v>
      </c>
      <c r="F163" s="0" t="n">
        <f aca="false">VLOOKUP($B163,Result_romulus!$A$2:$G$9,6,0)</f>
        <v>0.167857142857143</v>
      </c>
      <c r="G163" s="0" t="n">
        <f aca="false">VLOOKUP($B163,Result_romulus!$A$2:$G$9,7,0)</f>
        <v>0.235</v>
      </c>
      <c r="H163" s="0" t="n">
        <v>1</v>
      </c>
    </row>
    <row r="164" customFormat="false" ht="15.8" hidden="false" customHeight="false" outlineLevel="0" collapsed="false">
      <c r="A164" s="0" t="str">
        <f aca="false">CONCATENATE(C164,D164,E164)</f>
        <v>Enseignement RechercheCantine LEGT1981-1998</v>
      </c>
      <c r="B164" s="0" t="str">
        <f aca="false">CONCATENATE(VLOOKUP(CONCATENATE(C164,D164),Nb_etages_moy!$A$2:$E$99,5,0),IF(VLOOKUP(CONCATENATE(C164,D164),Nb_etages_moy!$A$2:$E$99,5,0)="Peu vitré",1,VLOOKUP(CONCATENATE(C164,D164),Nb_etages_moy!$A$2:$F$99,6,0)),IF(E164="1999-2008","Récent","Ancien"))</f>
        <v>Vitré3Ancien</v>
      </c>
      <c r="C164" s="0" t="s">
        <v>72</v>
      </c>
      <c r="D164" s="0" t="s">
        <v>75</v>
      </c>
      <c r="E164" s="0" t="s">
        <v>9</v>
      </c>
      <c r="F164" s="0" t="n">
        <f aca="false">VLOOKUP($B164,Result_romulus!$A$2:$G$9,6,0)</f>
        <v>0.167857142857143</v>
      </c>
      <c r="G164" s="0" t="n">
        <f aca="false">VLOOKUP($B164,Result_romulus!$A$2:$G$9,7,0)</f>
        <v>0.235</v>
      </c>
      <c r="H164" s="0" t="n">
        <v>1</v>
      </c>
    </row>
    <row r="165" customFormat="false" ht="15.8" hidden="false" customHeight="false" outlineLevel="0" collapsed="false">
      <c r="A165" s="0" t="str">
        <f aca="false">CONCATENATE(C165,D165,E165)</f>
        <v>Enseignement RechercheCantine LEGT1999-2008</v>
      </c>
      <c r="B165" s="0" t="str">
        <f aca="false">CONCATENATE(VLOOKUP(CONCATENATE(C165,D165),Nb_etages_moy!$A$2:$E$99,5,0),IF(VLOOKUP(CONCATENATE(C165,D165),Nb_etages_moy!$A$2:$E$99,5,0)="Peu vitré",1,VLOOKUP(CONCATENATE(C165,D165),Nb_etages_moy!$A$2:$F$99,6,0)),IF(E165="1999-2008","Récent","Ancien"))</f>
        <v>Vitré3Récent</v>
      </c>
      <c r="C165" s="0" t="s">
        <v>72</v>
      </c>
      <c r="D165" s="0" t="s">
        <v>75</v>
      </c>
      <c r="E165" s="0" t="s">
        <v>13</v>
      </c>
      <c r="F165" s="0" t="n">
        <f aca="false">VLOOKUP($B165,Result_romulus!$A$2:$G$9,6,0)</f>
        <v>0.14827380952381</v>
      </c>
      <c r="G165" s="0" t="n">
        <f aca="false">VLOOKUP($B165,Result_romulus!$A$2:$G$9,7,0)</f>
        <v>0.268571428571429</v>
      </c>
      <c r="H165" s="0" t="n">
        <v>1</v>
      </c>
    </row>
    <row r="166" customFormat="false" ht="15.8" hidden="false" customHeight="false" outlineLevel="0" collapsed="false">
      <c r="A166" s="0" t="str">
        <f aca="false">CONCATENATE(C166,D166,E166)</f>
        <v>Enseignement RechercheCantine LPAv 1980</v>
      </c>
      <c r="B166" s="0" t="str">
        <f aca="false">CONCATENATE(VLOOKUP(CONCATENATE(C166,D166),Nb_etages_moy!$A$2:$E$99,5,0),IF(VLOOKUP(CONCATENATE(C166,D166),Nb_etages_moy!$A$2:$E$99,5,0)="Peu vitré",1,VLOOKUP(CONCATENATE(C166,D166),Nb_etages_moy!$A$2:$F$99,6,0)),IF(E166="1999-2008","Récent","Ancien"))</f>
        <v>Vitré3Ancien</v>
      </c>
      <c r="C166" s="0" t="s">
        <v>72</v>
      </c>
      <c r="D166" s="0" t="s">
        <v>76</v>
      </c>
      <c r="E166" s="0" t="s">
        <v>8</v>
      </c>
      <c r="F166" s="0" t="n">
        <f aca="false">VLOOKUP($B166,Result_romulus!$A$2:$G$9,6,0)</f>
        <v>0.167857142857143</v>
      </c>
      <c r="G166" s="0" t="n">
        <f aca="false">VLOOKUP($B166,Result_romulus!$A$2:$G$9,7,0)</f>
        <v>0.235</v>
      </c>
      <c r="H166" s="0" t="n">
        <v>1</v>
      </c>
    </row>
    <row r="167" customFormat="false" ht="15.8" hidden="false" customHeight="false" outlineLevel="0" collapsed="false">
      <c r="A167" s="0" t="str">
        <f aca="false">CONCATENATE(C167,D167,E167)</f>
        <v>Enseignement RechercheCantine LP1981-1998</v>
      </c>
      <c r="B167" s="0" t="str">
        <f aca="false">CONCATENATE(VLOOKUP(CONCATENATE(C167,D167),Nb_etages_moy!$A$2:$E$99,5,0),IF(VLOOKUP(CONCATENATE(C167,D167),Nb_etages_moy!$A$2:$E$99,5,0)="Peu vitré",1,VLOOKUP(CONCATENATE(C167,D167),Nb_etages_moy!$A$2:$F$99,6,0)),IF(E167="1999-2008","Récent","Ancien"))</f>
        <v>Vitré3Ancien</v>
      </c>
      <c r="C167" s="0" t="s">
        <v>72</v>
      </c>
      <c r="D167" s="0" t="s">
        <v>76</v>
      </c>
      <c r="E167" s="0" t="s">
        <v>9</v>
      </c>
      <c r="F167" s="0" t="n">
        <f aca="false">VLOOKUP($B167,Result_romulus!$A$2:$G$9,6,0)</f>
        <v>0.167857142857143</v>
      </c>
      <c r="G167" s="0" t="n">
        <f aca="false">VLOOKUP($B167,Result_romulus!$A$2:$G$9,7,0)</f>
        <v>0.235</v>
      </c>
      <c r="H167" s="0" t="n">
        <v>1</v>
      </c>
    </row>
    <row r="168" customFormat="false" ht="15.8" hidden="false" customHeight="false" outlineLevel="0" collapsed="false">
      <c r="A168" s="0" t="str">
        <f aca="false">CONCATENATE(C168,D168,E168)</f>
        <v>Enseignement RechercheCantine LP1999-2008</v>
      </c>
      <c r="B168" s="0" t="str">
        <f aca="false">CONCATENATE(VLOOKUP(CONCATENATE(C168,D168),Nb_etages_moy!$A$2:$E$99,5,0),IF(VLOOKUP(CONCATENATE(C168,D168),Nb_etages_moy!$A$2:$E$99,5,0)="Peu vitré",1,VLOOKUP(CONCATENATE(C168,D168),Nb_etages_moy!$A$2:$F$99,6,0)),IF(E168="1999-2008","Récent","Ancien"))</f>
        <v>Vitré3Récent</v>
      </c>
      <c r="C168" s="0" t="s">
        <v>72</v>
      </c>
      <c r="D168" s="0" t="s">
        <v>76</v>
      </c>
      <c r="E168" s="0" t="s">
        <v>13</v>
      </c>
      <c r="F168" s="0" t="n">
        <f aca="false">VLOOKUP($B168,Result_romulus!$A$2:$G$9,6,0)</f>
        <v>0.14827380952381</v>
      </c>
      <c r="G168" s="0" t="n">
        <f aca="false">VLOOKUP($B168,Result_romulus!$A$2:$G$9,7,0)</f>
        <v>0.268571428571429</v>
      </c>
      <c r="H168" s="0" t="n">
        <v>1</v>
      </c>
    </row>
    <row r="169" customFormat="false" ht="15.8" hidden="false" customHeight="false" outlineLevel="0" collapsed="false">
      <c r="A169" s="0" t="str">
        <f aca="false">CONCATENATE(C169,D169,E169)</f>
        <v>Enseignement RechercheCantine préélémentaireAv 1980</v>
      </c>
      <c r="B169" s="0" t="str">
        <f aca="false">CONCATENATE(VLOOKUP(CONCATENATE(C169,D169),Nb_etages_moy!$A$2:$E$99,5,0),IF(VLOOKUP(CONCATENATE(C169,D169),Nb_etages_moy!$A$2:$E$99,5,0)="Peu vitré",1,VLOOKUP(CONCATENATE(C169,D169),Nb_etages_moy!$A$2:$F$99,6,0)),IF(E169="1999-2008","Récent","Ancien"))</f>
        <v>Vitré3Ancien</v>
      </c>
      <c r="C169" s="0" t="s">
        <v>72</v>
      </c>
      <c r="D169" s="0" t="s">
        <v>77</v>
      </c>
      <c r="E169" s="0" t="s">
        <v>8</v>
      </c>
      <c r="F169" s="0" t="n">
        <f aca="false">VLOOKUP($B169,Result_romulus!$A$2:$G$9,6,0)</f>
        <v>0.167857142857143</v>
      </c>
      <c r="G169" s="0" t="n">
        <f aca="false">VLOOKUP($B169,Result_romulus!$A$2:$G$9,7,0)</f>
        <v>0.235</v>
      </c>
      <c r="H169" s="0" t="n">
        <v>1</v>
      </c>
    </row>
    <row r="170" customFormat="false" ht="15.8" hidden="false" customHeight="false" outlineLevel="0" collapsed="false">
      <c r="A170" s="0" t="str">
        <f aca="false">CONCATENATE(C170,D170,E170)</f>
        <v>Enseignement RechercheCantine préélémentaire1981-1998</v>
      </c>
      <c r="B170" s="0" t="str">
        <f aca="false">CONCATENATE(VLOOKUP(CONCATENATE(C170,D170),Nb_etages_moy!$A$2:$E$99,5,0),IF(VLOOKUP(CONCATENATE(C170,D170),Nb_etages_moy!$A$2:$E$99,5,0)="Peu vitré",1,VLOOKUP(CONCATENATE(C170,D170),Nb_etages_moy!$A$2:$F$99,6,0)),IF(E170="1999-2008","Récent","Ancien"))</f>
        <v>Vitré3Ancien</v>
      </c>
      <c r="C170" s="0" t="s">
        <v>72</v>
      </c>
      <c r="D170" s="0" t="s">
        <v>77</v>
      </c>
      <c r="E170" s="0" t="s">
        <v>9</v>
      </c>
      <c r="F170" s="0" t="n">
        <f aca="false">VLOOKUP($B170,Result_romulus!$A$2:$G$9,6,0)</f>
        <v>0.167857142857143</v>
      </c>
      <c r="G170" s="0" t="n">
        <f aca="false">VLOOKUP($B170,Result_romulus!$A$2:$G$9,7,0)</f>
        <v>0.235</v>
      </c>
      <c r="H170" s="0" t="n">
        <v>1</v>
      </c>
    </row>
    <row r="171" customFormat="false" ht="15.8" hidden="false" customHeight="false" outlineLevel="0" collapsed="false">
      <c r="A171" s="0" t="str">
        <f aca="false">CONCATENATE(C171,D171,E171)</f>
        <v>Enseignement RechercheCantine préélémentaire1999-2008</v>
      </c>
      <c r="B171" s="0" t="str">
        <f aca="false">CONCATENATE(VLOOKUP(CONCATENATE(C171,D171),Nb_etages_moy!$A$2:$E$99,5,0),IF(VLOOKUP(CONCATENATE(C171,D171),Nb_etages_moy!$A$2:$E$99,5,0)="Peu vitré",1,VLOOKUP(CONCATENATE(C171,D171),Nb_etages_moy!$A$2:$F$99,6,0)),IF(E171="1999-2008","Récent","Ancien"))</f>
        <v>Vitré3Récent</v>
      </c>
      <c r="C171" s="0" t="s">
        <v>72</v>
      </c>
      <c r="D171" s="0" t="s">
        <v>77</v>
      </c>
      <c r="E171" s="0" t="s">
        <v>13</v>
      </c>
      <c r="F171" s="0" t="n">
        <f aca="false">VLOOKUP($B171,Result_romulus!$A$2:$G$9,6,0)</f>
        <v>0.14827380952381</v>
      </c>
      <c r="G171" s="0" t="n">
        <f aca="false">VLOOKUP($B171,Result_romulus!$A$2:$G$9,7,0)</f>
        <v>0.268571428571429</v>
      </c>
      <c r="H171" s="0" t="n">
        <v>1</v>
      </c>
    </row>
    <row r="172" customFormat="false" ht="15.8" hidden="false" customHeight="false" outlineLevel="0" collapsed="false">
      <c r="A172" s="0" t="str">
        <f aca="false">CONCATENATE(C172,D172,E172)</f>
        <v>Enseignement RechercheCollègeAv 1980</v>
      </c>
      <c r="B172" s="0" t="str">
        <f aca="false">CONCATENATE(VLOOKUP(CONCATENATE(C172,D172),Nb_etages_moy!$A$2:$E$99,5,0),IF(VLOOKUP(CONCATENATE(C172,D172),Nb_etages_moy!$A$2:$E$99,5,0)="Peu vitré",1,VLOOKUP(CONCATENATE(C172,D172),Nb_etages_moy!$A$2:$F$99,6,0)),IF(E172="1999-2008","Récent","Ancien"))</f>
        <v>Vitré3Ancien</v>
      </c>
      <c r="C172" s="0" t="s">
        <v>72</v>
      </c>
      <c r="D172" s="0" t="s">
        <v>78</v>
      </c>
      <c r="E172" s="0" t="s">
        <v>8</v>
      </c>
      <c r="F172" s="0" t="n">
        <f aca="false">VLOOKUP($B172,Result_romulus!$A$2:$G$9,6,0)</f>
        <v>0.167857142857143</v>
      </c>
      <c r="G172" s="0" t="n">
        <f aca="false">VLOOKUP($B172,Result_romulus!$A$2:$G$9,7,0)</f>
        <v>0.235</v>
      </c>
      <c r="H172" s="0" t="n">
        <v>1</v>
      </c>
    </row>
    <row r="173" customFormat="false" ht="15.8" hidden="false" customHeight="false" outlineLevel="0" collapsed="false">
      <c r="A173" s="0" t="str">
        <f aca="false">CONCATENATE(C173,D173,E173)</f>
        <v>Enseignement RechercheCollège1981-1998</v>
      </c>
      <c r="B173" s="0" t="str">
        <f aca="false">CONCATENATE(VLOOKUP(CONCATENATE(C173,D173),Nb_etages_moy!$A$2:$E$99,5,0),IF(VLOOKUP(CONCATENATE(C173,D173),Nb_etages_moy!$A$2:$E$99,5,0)="Peu vitré",1,VLOOKUP(CONCATENATE(C173,D173),Nb_etages_moy!$A$2:$F$99,6,0)),IF(E173="1999-2008","Récent","Ancien"))</f>
        <v>Vitré3Ancien</v>
      </c>
      <c r="C173" s="0" t="s">
        <v>72</v>
      </c>
      <c r="D173" s="0" t="s">
        <v>78</v>
      </c>
      <c r="E173" s="0" t="s">
        <v>9</v>
      </c>
      <c r="F173" s="0" t="n">
        <f aca="false">VLOOKUP($B173,Result_romulus!$A$2:$G$9,6,0)</f>
        <v>0.167857142857143</v>
      </c>
      <c r="G173" s="0" t="n">
        <f aca="false">VLOOKUP($B173,Result_romulus!$A$2:$G$9,7,0)</f>
        <v>0.235</v>
      </c>
      <c r="H173" s="0" t="n">
        <v>1</v>
      </c>
    </row>
    <row r="174" customFormat="false" ht="15.8" hidden="false" customHeight="false" outlineLevel="0" collapsed="false">
      <c r="A174" s="0" t="str">
        <f aca="false">CONCATENATE(C174,D174,E174)</f>
        <v>Enseignement RechercheCollège1999-2008</v>
      </c>
      <c r="B174" s="0" t="str">
        <f aca="false">CONCATENATE(VLOOKUP(CONCATENATE(C174,D174),Nb_etages_moy!$A$2:$E$99,5,0),IF(VLOOKUP(CONCATENATE(C174,D174),Nb_etages_moy!$A$2:$E$99,5,0)="Peu vitré",1,VLOOKUP(CONCATENATE(C174,D174),Nb_etages_moy!$A$2:$F$99,6,0)),IF(E174="1999-2008","Récent","Ancien"))</f>
        <v>Vitré3Récent</v>
      </c>
      <c r="C174" s="0" t="s">
        <v>72</v>
      </c>
      <c r="D174" s="0" t="s">
        <v>78</v>
      </c>
      <c r="E174" s="0" t="s">
        <v>13</v>
      </c>
      <c r="F174" s="0" t="n">
        <f aca="false">VLOOKUP($B174,Result_romulus!$A$2:$G$9,6,0)</f>
        <v>0.14827380952381</v>
      </c>
      <c r="G174" s="0" t="n">
        <f aca="false">VLOOKUP($B174,Result_romulus!$A$2:$G$9,7,0)</f>
        <v>0.268571428571429</v>
      </c>
      <c r="H174" s="0" t="n">
        <v>1</v>
      </c>
    </row>
    <row r="175" customFormat="false" ht="15.8" hidden="false" customHeight="false" outlineLevel="0" collapsed="false">
      <c r="A175" s="0" t="str">
        <f aca="false">CONCATENATE(C175,D175,E175)</f>
        <v>Enseignement RechercheécoleAv 1980</v>
      </c>
      <c r="B175" s="0" t="str">
        <f aca="false">CONCATENATE(VLOOKUP(CONCATENATE(C175,D175),Nb_etages_moy!$A$2:$E$99,5,0),IF(VLOOKUP(CONCATENATE(C175,D175),Nb_etages_moy!$A$2:$E$99,5,0)="Peu vitré",1,VLOOKUP(CONCATENATE(C175,D175),Nb_etages_moy!$A$2:$F$99,6,0)),IF(E175="1999-2008","Récent","Ancien"))</f>
        <v>Vitré3Ancien</v>
      </c>
      <c r="C175" s="0" t="s">
        <v>72</v>
      </c>
      <c r="D175" s="0" t="s">
        <v>79</v>
      </c>
      <c r="E175" s="0" t="s">
        <v>8</v>
      </c>
      <c r="F175" s="0" t="n">
        <f aca="false">VLOOKUP($B175,Result_romulus!$A$2:$G$9,6,0)</f>
        <v>0.167857142857143</v>
      </c>
      <c r="G175" s="0" t="n">
        <f aca="false">VLOOKUP($B175,Result_romulus!$A$2:$G$9,7,0)</f>
        <v>0.235</v>
      </c>
      <c r="H175" s="0" t="n">
        <v>1</v>
      </c>
    </row>
    <row r="176" customFormat="false" ht="15.8" hidden="false" customHeight="false" outlineLevel="0" collapsed="false">
      <c r="A176" s="0" t="str">
        <f aca="false">CONCATENATE(C176,D176,E176)</f>
        <v>Enseignement Rechercheécole1981-1998</v>
      </c>
      <c r="B176" s="0" t="str">
        <f aca="false">CONCATENATE(VLOOKUP(CONCATENATE(C176,D176),Nb_etages_moy!$A$2:$E$99,5,0),IF(VLOOKUP(CONCATENATE(C176,D176),Nb_etages_moy!$A$2:$E$99,5,0)="Peu vitré",1,VLOOKUP(CONCATENATE(C176,D176),Nb_etages_moy!$A$2:$F$99,6,0)),IF(E176="1999-2008","Récent","Ancien"))</f>
        <v>Vitré3Ancien</v>
      </c>
      <c r="C176" s="0" t="s">
        <v>72</v>
      </c>
      <c r="D176" s="0" t="s">
        <v>79</v>
      </c>
      <c r="E176" s="0" t="s">
        <v>9</v>
      </c>
      <c r="F176" s="0" t="n">
        <f aca="false">VLOOKUP($B176,Result_romulus!$A$2:$G$9,6,0)</f>
        <v>0.167857142857143</v>
      </c>
      <c r="G176" s="0" t="n">
        <f aca="false">VLOOKUP($B176,Result_romulus!$A$2:$G$9,7,0)</f>
        <v>0.235</v>
      </c>
      <c r="H176" s="0" t="n">
        <v>1</v>
      </c>
    </row>
    <row r="177" customFormat="false" ht="15.8" hidden="false" customHeight="false" outlineLevel="0" collapsed="false">
      <c r="A177" s="0" t="str">
        <f aca="false">CONCATENATE(C177,D177,E177)</f>
        <v>Enseignement Rechercheécole1999-2008</v>
      </c>
      <c r="B177" s="0" t="str">
        <f aca="false">CONCATENATE(VLOOKUP(CONCATENATE(C177,D177),Nb_etages_moy!$A$2:$E$99,5,0),IF(VLOOKUP(CONCATENATE(C177,D177),Nb_etages_moy!$A$2:$E$99,5,0)="Peu vitré",1,VLOOKUP(CONCATENATE(C177,D177),Nb_etages_moy!$A$2:$F$99,6,0)),IF(E177="1999-2008","Récent","Ancien"))</f>
        <v>Vitré3Récent</v>
      </c>
      <c r="C177" s="0" t="s">
        <v>72</v>
      </c>
      <c r="D177" s="0" t="s">
        <v>79</v>
      </c>
      <c r="E177" s="0" t="s">
        <v>13</v>
      </c>
      <c r="F177" s="0" t="n">
        <f aca="false">VLOOKUP($B177,Result_romulus!$A$2:$G$9,6,0)</f>
        <v>0.14827380952381</v>
      </c>
      <c r="G177" s="0" t="n">
        <f aca="false">VLOOKUP($B177,Result_romulus!$A$2:$G$9,7,0)</f>
        <v>0.268571428571429</v>
      </c>
      <c r="H177" s="0" t="n">
        <v>1</v>
      </c>
    </row>
    <row r="178" customFormat="false" ht="15.8" hidden="false" customHeight="false" outlineLevel="0" collapsed="false">
      <c r="A178" s="0" t="str">
        <f aca="false">CONCATENATE(C178,D178,E178)</f>
        <v>Enseignement RechercheElémentaireAv 1980</v>
      </c>
      <c r="B178" s="0" t="str">
        <f aca="false">CONCATENATE(VLOOKUP(CONCATENATE(C178,D178),Nb_etages_moy!$A$2:$E$99,5,0),IF(VLOOKUP(CONCATENATE(C178,D178),Nb_etages_moy!$A$2:$E$99,5,0)="Peu vitré",1,VLOOKUP(CONCATENATE(C178,D178),Nb_etages_moy!$A$2:$F$99,6,0)),IF(E178="1999-2008","Récent","Ancien"))</f>
        <v>Vitré3Ancien</v>
      </c>
      <c r="C178" s="0" t="s">
        <v>72</v>
      </c>
      <c r="D178" s="0" t="s">
        <v>80</v>
      </c>
      <c r="E178" s="0" t="s">
        <v>8</v>
      </c>
      <c r="F178" s="0" t="n">
        <f aca="false">VLOOKUP($B178,Result_romulus!$A$2:$G$9,6,0)</f>
        <v>0.167857142857143</v>
      </c>
      <c r="G178" s="0" t="n">
        <f aca="false">VLOOKUP($B178,Result_romulus!$A$2:$G$9,7,0)</f>
        <v>0.235</v>
      </c>
      <c r="H178" s="0" t="n">
        <v>1</v>
      </c>
    </row>
    <row r="179" customFormat="false" ht="15.8" hidden="false" customHeight="false" outlineLevel="0" collapsed="false">
      <c r="A179" s="0" t="str">
        <f aca="false">CONCATENATE(C179,D179,E179)</f>
        <v>Enseignement RechercheElémentaire1981-1998</v>
      </c>
      <c r="B179" s="0" t="str">
        <f aca="false">CONCATENATE(VLOOKUP(CONCATENATE(C179,D179),Nb_etages_moy!$A$2:$E$99,5,0),IF(VLOOKUP(CONCATENATE(C179,D179),Nb_etages_moy!$A$2:$E$99,5,0)="Peu vitré",1,VLOOKUP(CONCATENATE(C179,D179),Nb_etages_moy!$A$2:$F$99,6,0)),IF(E179="1999-2008","Récent","Ancien"))</f>
        <v>Vitré3Ancien</v>
      </c>
      <c r="C179" s="0" t="s">
        <v>72</v>
      </c>
      <c r="D179" s="0" t="s">
        <v>80</v>
      </c>
      <c r="E179" s="0" t="s">
        <v>9</v>
      </c>
      <c r="F179" s="0" t="n">
        <f aca="false">VLOOKUP($B179,Result_romulus!$A$2:$G$9,6,0)</f>
        <v>0.167857142857143</v>
      </c>
      <c r="G179" s="0" t="n">
        <f aca="false">VLOOKUP($B179,Result_romulus!$A$2:$G$9,7,0)</f>
        <v>0.235</v>
      </c>
      <c r="H179" s="0" t="n">
        <v>1</v>
      </c>
    </row>
    <row r="180" customFormat="false" ht="15.8" hidden="false" customHeight="false" outlineLevel="0" collapsed="false">
      <c r="A180" s="0" t="str">
        <f aca="false">CONCATENATE(C180,D180,E180)</f>
        <v>Enseignement RechercheElémentaire1999-2008</v>
      </c>
      <c r="B180" s="0" t="str">
        <f aca="false">CONCATENATE(VLOOKUP(CONCATENATE(C180,D180),Nb_etages_moy!$A$2:$E$99,5,0),IF(VLOOKUP(CONCATENATE(C180,D180),Nb_etages_moy!$A$2:$E$99,5,0)="Peu vitré",1,VLOOKUP(CONCATENATE(C180,D180),Nb_etages_moy!$A$2:$F$99,6,0)),IF(E180="1999-2008","Récent","Ancien"))</f>
        <v>Vitré3Récent</v>
      </c>
      <c r="C180" s="0" t="s">
        <v>72</v>
      </c>
      <c r="D180" s="0" t="s">
        <v>80</v>
      </c>
      <c r="E180" s="0" t="s">
        <v>13</v>
      </c>
      <c r="F180" s="0" t="n">
        <f aca="false">VLOOKUP($B180,Result_romulus!$A$2:$G$9,6,0)</f>
        <v>0.14827380952381</v>
      </c>
      <c r="G180" s="0" t="n">
        <f aca="false">VLOOKUP($B180,Result_romulus!$A$2:$G$9,7,0)</f>
        <v>0.268571428571429</v>
      </c>
      <c r="H180" s="0" t="n">
        <v>1</v>
      </c>
    </row>
    <row r="181" customFormat="false" ht="15.8" hidden="false" customHeight="false" outlineLevel="0" collapsed="false">
      <c r="A181" s="0" t="str">
        <f aca="false">CONCATENATE(C181,D181,E181)</f>
        <v>Enseignement RechercheInternat collegeAv 1980</v>
      </c>
      <c r="B181" s="0" t="str">
        <f aca="false">CONCATENATE(VLOOKUP(CONCATENATE(C181,D181),Nb_etages_moy!$A$2:$E$99,5,0),IF(VLOOKUP(CONCATENATE(C181,D181),Nb_etages_moy!$A$2:$E$99,5,0)="Peu vitré",1,VLOOKUP(CONCATENATE(C181,D181),Nb_etages_moy!$A$2:$F$99,6,0)),IF(E181="1999-2008","Récent","Ancien"))</f>
        <v>Vitré3Ancien</v>
      </c>
      <c r="C181" s="0" t="s">
        <v>72</v>
      </c>
      <c r="D181" s="0" t="s">
        <v>81</v>
      </c>
      <c r="E181" s="0" t="s">
        <v>8</v>
      </c>
      <c r="F181" s="0" t="n">
        <f aca="false">VLOOKUP($B181,Result_romulus!$A$2:$G$9,6,0)</f>
        <v>0.167857142857143</v>
      </c>
      <c r="G181" s="0" t="n">
        <f aca="false">VLOOKUP($B181,Result_romulus!$A$2:$G$9,7,0)</f>
        <v>0.235</v>
      </c>
      <c r="H181" s="0" t="n">
        <v>1</v>
      </c>
    </row>
    <row r="182" customFormat="false" ht="15.8" hidden="false" customHeight="false" outlineLevel="0" collapsed="false">
      <c r="A182" s="0" t="str">
        <f aca="false">CONCATENATE(C182,D182,E182)</f>
        <v>Enseignement RechercheInternat college1981-1998</v>
      </c>
      <c r="B182" s="0" t="str">
        <f aca="false">CONCATENATE(VLOOKUP(CONCATENATE(C182,D182),Nb_etages_moy!$A$2:$E$99,5,0),IF(VLOOKUP(CONCATENATE(C182,D182),Nb_etages_moy!$A$2:$E$99,5,0)="Peu vitré",1,VLOOKUP(CONCATENATE(C182,D182),Nb_etages_moy!$A$2:$F$99,6,0)),IF(E182="1999-2008","Récent","Ancien"))</f>
        <v>Vitré3Ancien</v>
      </c>
      <c r="C182" s="0" t="s">
        <v>72</v>
      </c>
      <c r="D182" s="0" t="s">
        <v>81</v>
      </c>
      <c r="E182" s="0" t="s">
        <v>9</v>
      </c>
      <c r="F182" s="0" t="n">
        <f aca="false">VLOOKUP($B182,Result_romulus!$A$2:$G$9,6,0)</f>
        <v>0.167857142857143</v>
      </c>
      <c r="G182" s="0" t="n">
        <f aca="false">VLOOKUP($B182,Result_romulus!$A$2:$G$9,7,0)</f>
        <v>0.235</v>
      </c>
      <c r="H182" s="0" t="n">
        <v>1</v>
      </c>
    </row>
    <row r="183" customFormat="false" ht="15.8" hidden="false" customHeight="false" outlineLevel="0" collapsed="false">
      <c r="A183" s="0" t="str">
        <f aca="false">CONCATENATE(C183,D183,E183)</f>
        <v>Enseignement RechercheInternat college1999-2008</v>
      </c>
      <c r="B183" s="0" t="str">
        <f aca="false">CONCATENATE(VLOOKUP(CONCATENATE(C183,D183),Nb_etages_moy!$A$2:$E$99,5,0),IF(VLOOKUP(CONCATENATE(C183,D183),Nb_etages_moy!$A$2:$E$99,5,0)="Peu vitré",1,VLOOKUP(CONCATENATE(C183,D183),Nb_etages_moy!$A$2:$F$99,6,0)),IF(E183="1999-2008","Récent","Ancien"))</f>
        <v>Vitré3Récent</v>
      </c>
      <c r="C183" s="0" t="s">
        <v>72</v>
      </c>
      <c r="D183" s="0" t="s">
        <v>81</v>
      </c>
      <c r="E183" s="0" t="s">
        <v>13</v>
      </c>
      <c r="F183" s="0" t="n">
        <f aca="false">VLOOKUP($B183,Result_romulus!$A$2:$G$9,6,0)</f>
        <v>0.14827380952381</v>
      </c>
      <c r="G183" s="0" t="n">
        <f aca="false">VLOOKUP($B183,Result_romulus!$A$2:$G$9,7,0)</f>
        <v>0.268571428571429</v>
      </c>
      <c r="H183" s="0" t="n">
        <v>1</v>
      </c>
    </row>
    <row r="184" customFormat="false" ht="15.8" hidden="false" customHeight="false" outlineLevel="0" collapsed="false">
      <c r="A184" s="0" t="str">
        <f aca="false">CONCATENATE(C184,D184,E184)</f>
        <v>Enseignement RechercheInternat LEGTAv 1980</v>
      </c>
      <c r="B184" s="0" t="str">
        <f aca="false">CONCATENATE(VLOOKUP(CONCATENATE(C184,D184),Nb_etages_moy!$A$2:$E$99,5,0),IF(VLOOKUP(CONCATENATE(C184,D184),Nb_etages_moy!$A$2:$E$99,5,0)="Peu vitré",1,VLOOKUP(CONCATENATE(C184,D184),Nb_etages_moy!$A$2:$F$99,6,0)),IF(E184="1999-2008","Récent","Ancien"))</f>
        <v>Vitré3Ancien</v>
      </c>
      <c r="C184" s="0" t="s">
        <v>72</v>
      </c>
      <c r="D184" s="0" t="s">
        <v>82</v>
      </c>
      <c r="E184" s="0" t="s">
        <v>8</v>
      </c>
      <c r="F184" s="0" t="n">
        <f aca="false">VLOOKUP($B184,Result_romulus!$A$2:$G$9,6,0)</f>
        <v>0.167857142857143</v>
      </c>
      <c r="G184" s="0" t="n">
        <f aca="false">VLOOKUP($B184,Result_romulus!$A$2:$G$9,7,0)</f>
        <v>0.235</v>
      </c>
      <c r="H184" s="0" t="n">
        <v>1</v>
      </c>
    </row>
    <row r="185" customFormat="false" ht="15.8" hidden="false" customHeight="false" outlineLevel="0" collapsed="false">
      <c r="A185" s="0" t="str">
        <f aca="false">CONCATENATE(C185,D185,E185)</f>
        <v>Enseignement RechercheInternat LEGT1981-1998</v>
      </c>
      <c r="B185" s="0" t="str">
        <f aca="false">CONCATENATE(VLOOKUP(CONCATENATE(C185,D185),Nb_etages_moy!$A$2:$E$99,5,0),IF(VLOOKUP(CONCATENATE(C185,D185),Nb_etages_moy!$A$2:$E$99,5,0)="Peu vitré",1,VLOOKUP(CONCATENATE(C185,D185),Nb_etages_moy!$A$2:$F$99,6,0)),IF(E185="1999-2008","Récent","Ancien"))</f>
        <v>Vitré3Ancien</v>
      </c>
      <c r="C185" s="0" t="s">
        <v>72</v>
      </c>
      <c r="D185" s="0" t="s">
        <v>82</v>
      </c>
      <c r="E185" s="0" t="s">
        <v>9</v>
      </c>
      <c r="F185" s="0" t="n">
        <f aca="false">VLOOKUP($B185,Result_romulus!$A$2:$G$9,6,0)</f>
        <v>0.167857142857143</v>
      </c>
      <c r="G185" s="0" t="n">
        <f aca="false">VLOOKUP($B185,Result_romulus!$A$2:$G$9,7,0)</f>
        <v>0.235</v>
      </c>
      <c r="H185" s="0" t="n">
        <v>1</v>
      </c>
    </row>
    <row r="186" customFormat="false" ht="15.8" hidden="false" customHeight="false" outlineLevel="0" collapsed="false">
      <c r="A186" s="0" t="str">
        <f aca="false">CONCATENATE(C186,D186,E186)</f>
        <v>Enseignement RechercheInternat LEGT1999-2008</v>
      </c>
      <c r="B186" s="0" t="str">
        <f aca="false">CONCATENATE(VLOOKUP(CONCATENATE(C186,D186),Nb_etages_moy!$A$2:$E$99,5,0),IF(VLOOKUP(CONCATENATE(C186,D186),Nb_etages_moy!$A$2:$E$99,5,0)="Peu vitré",1,VLOOKUP(CONCATENATE(C186,D186),Nb_etages_moy!$A$2:$F$99,6,0)),IF(E186="1999-2008","Récent","Ancien"))</f>
        <v>Vitré3Récent</v>
      </c>
      <c r="C186" s="0" t="s">
        <v>72</v>
      </c>
      <c r="D186" s="0" t="s">
        <v>82</v>
      </c>
      <c r="E186" s="0" t="s">
        <v>13</v>
      </c>
      <c r="F186" s="0" t="n">
        <f aca="false">VLOOKUP($B186,Result_romulus!$A$2:$G$9,6,0)</f>
        <v>0.14827380952381</v>
      </c>
      <c r="G186" s="0" t="n">
        <f aca="false">VLOOKUP($B186,Result_romulus!$A$2:$G$9,7,0)</f>
        <v>0.268571428571429</v>
      </c>
      <c r="H186" s="0" t="n">
        <v>1</v>
      </c>
    </row>
    <row r="187" customFormat="false" ht="15.8" hidden="false" customHeight="false" outlineLevel="0" collapsed="false">
      <c r="A187" s="0" t="str">
        <f aca="false">CONCATENATE(C187,D187,E187)</f>
        <v>Enseignement RechercheInternat LPAv 1980</v>
      </c>
      <c r="B187" s="0" t="str">
        <f aca="false">CONCATENATE(VLOOKUP(CONCATENATE(C187,D187),Nb_etages_moy!$A$2:$E$99,5,0),IF(VLOOKUP(CONCATENATE(C187,D187),Nb_etages_moy!$A$2:$E$99,5,0)="Peu vitré",1,VLOOKUP(CONCATENATE(C187,D187),Nb_etages_moy!$A$2:$F$99,6,0)),IF(E187="1999-2008","Récent","Ancien"))</f>
        <v>Vitré3Ancien</v>
      </c>
      <c r="C187" s="0" t="s">
        <v>72</v>
      </c>
      <c r="D187" s="0" t="s">
        <v>83</v>
      </c>
      <c r="E187" s="0" t="s">
        <v>8</v>
      </c>
      <c r="F187" s="0" t="n">
        <f aca="false">VLOOKUP($B187,Result_romulus!$A$2:$G$9,6,0)</f>
        <v>0.167857142857143</v>
      </c>
      <c r="G187" s="0" t="n">
        <f aca="false">VLOOKUP($B187,Result_romulus!$A$2:$G$9,7,0)</f>
        <v>0.235</v>
      </c>
      <c r="H187" s="0" t="n">
        <v>1</v>
      </c>
    </row>
    <row r="188" customFormat="false" ht="15.8" hidden="false" customHeight="false" outlineLevel="0" collapsed="false">
      <c r="A188" s="0" t="str">
        <f aca="false">CONCATENATE(C188,D188,E188)</f>
        <v>Enseignement RechercheInternat LP1981-1998</v>
      </c>
      <c r="B188" s="0" t="str">
        <f aca="false">CONCATENATE(VLOOKUP(CONCATENATE(C188,D188),Nb_etages_moy!$A$2:$E$99,5,0),IF(VLOOKUP(CONCATENATE(C188,D188),Nb_etages_moy!$A$2:$E$99,5,0)="Peu vitré",1,VLOOKUP(CONCATENATE(C188,D188),Nb_etages_moy!$A$2:$F$99,6,0)),IF(E188="1999-2008","Récent","Ancien"))</f>
        <v>Vitré3Ancien</v>
      </c>
      <c r="C188" s="0" t="s">
        <v>72</v>
      </c>
      <c r="D188" s="0" t="s">
        <v>83</v>
      </c>
      <c r="E188" s="0" t="s">
        <v>9</v>
      </c>
      <c r="F188" s="0" t="n">
        <f aca="false">VLOOKUP($B188,Result_romulus!$A$2:$G$9,6,0)</f>
        <v>0.167857142857143</v>
      </c>
      <c r="G188" s="0" t="n">
        <f aca="false">VLOOKUP($B188,Result_romulus!$A$2:$G$9,7,0)</f>
        <v>0.235</v>
      </c>
      <c r="H188" s="0" t="n">
        <v>1</v>
      </c>
    </row>
    <row r="189" customFormat="false" ht="15.8" hidden="false" customHeight="false" outlineLevel="0" collapsed="false">
      <c r="A189" s="0" t="str">
        <f aca="false">CONCATENATE(C189,D189,E189)</f>
        <v>Enseignement RechercheInternat LP1999-2008</v>
      </c>
      <c r="B189" s="0" t="str">
        <f aca="false">CONCATENATE(VLOOKUP(CONCATENATE(C189,D189),Nb_etages_moy!$A$2:$E$99,5,0),IF(VLOOKUP(CONCATENATE(C189,D189),Nb_etages_moy!$A$2:$E$99,5,0)="Peu vitré",1,VLOOKUP(CONCATENATE(C189,D189),Nb_etages_moy!$A$2:$F$99,6,0)),IF(E189="1999-2008","Récent","Ancien"))</f>
        <v>Vitré3Récent</v>
      </c>
      <c r="C189" s="0" t="s">
        <v>72</v>
      </c>
      <c r="D189" s="0" t="s">
        <v>83</v>
      </c>
      <c r="E189" s="0" t="s">
        <v>13</v>
      </c>
      <c r="F189" s="0" t="n">
        <f aca="false">VLOOKUP($B189,Result_romulus!$A$2:$G$9,6,0)</f>
        <v>0.14827380952381</v>
      </c>
      <c r="G189" s="0" t="n">
        <f aca="false">VLOOKUP($B189,Result_romulus!$A$2:$G$9,7,0)</f>
        <v>0.268571428571429</v>
      </c>
      <c r="H189" s="0" t="n">
        <v>1</v>
      </c>
    </row>
    <row r="190" customFormat="false" ht="15.8" hidden="false" customHeight="false" outlineLevel="0" collapsed="false">
      <c r="A190" s="0" t="str">
        <f aca="false">CONCATENATE(C190,D190,E190)</f>
        <v>Enseignement RechercheLycée d’enseignement général et technologique (LEGT)Av 1980</v>
      </c>
      <c r="B190" s="0" t="str">
        <f aca="false">CONCATENATE(VLOOKUP(CONCATENATE(C190,D190),Nb_etages_moy!$A$2:$E$99,5,0),IF(VLOOKUP(CONCATENATE(C190,D190),Nb_etages_moy!$A$2:$E$99,5,0)="Peu vitré",1,VLOOKUP(CONCATENATE(C190,D190),Nb_etages_moy!$A$2:$F$99,6,0)),IF(E190="1999-2008","Récent","Ancien"))</f>
        <v>Vitré3Ancien</v>
      </c>
      <c r="C190" s="0" t="s">
        <v>72</v>
      </c>
      <c r="D190" s="0" t="s">
        <v>84</v>
      </c>
      <c r="E190" s="0" t="s">
        <v>8</v>
      </c>
      <c r="F190" s="0" t="n">
        <f aca="false">VLOOKUP($B190,Result_romulus!$A$2:$G$9,6,0)</f>
        <v>0.167857142857143</v>
      </c>
      <c r="G190" s="0" t="n">
        <f aca="false">VLOOKUP($B190,Result_romulus!$A$2:$G$9,7,0)</f>
        <v>0.235</v>
      </c>
      <c r="H190" s="0" t="n">
        <v>1</v>
      </c>
    </row>
    <row r="191" customFormat="false" ht="15.8" hidden="false" customHeight="false" outlineLevel="0" collapsed="false">
      <c r="A191" s="0" t="str">
        <f aca="false">CONCATENATE(C191,D191,E191)</f>
        <v>Enseignement RechercheLycée d’enseignement général et technologique (LEGT)1981-1998</v>
      </c>
      <c r="B191" s="0" t="str">
        <f aca="false">CONCATENATE(VLOOKUP(CONCATENATE(C191,D191),Nb_etages_moy!$A$2:$E$99,5,0),IF(VLOOKUP(CONCATENATE(C191,D191),Nb_etages_moy!$A$2:$E$99,5,0)="Peu vitré",1,VLOOKUP(CONCATENATE(C191,D191),Nb_etages_moy!$A$2:$F$99,6,0)),IF(E191="1999-2008","Récent","Ancien"))</f>
        <v>Vitré3Ancien</v>
      </c>
      <c r="C191" s="0" t="s">
        <v>72</v>
      </c>
      <c r="D191" s="0" t="s">
        <v>84</v>
      </c>
      <c r="E191" s="0" t="s">
        <v>9</v>
      </c>
      <c r="F191" s="0" t="n">
        <f aca="false">VLOOKUP($B191,Result_romulus!$A$2:$G$9,6,0)</f>
        <v>0.167857142857143</v>
      </c>
      <c r="G191" s="0" t="n">
        <f aca="false">VLOOKUP($B191,Result_romulus!$A$2:$G$9,7,0)</f>
        <v>0.235</v>
      </c>
      <c r="H191" s="0" t="n">
        <v>1</v>
      </c>
    </row>
    <row r="192" customFormat="false" ht="15.8" hidden="false" customHeight="false" outlineLevel="0" collapsed="false">
      <c r="A192" s="0" t="str">
        <f aca="false">CONCATENATE(C192,D192,E192)</f>
        <v>Enseignement RechercheLycée d’enseignement général et technologique (LEGT)1999-2008</v>
      </c>
      <c r="B192" s="0" t="str">
        <f aca="false">CONCATENATE(VLOOKUP(CONCATENATE(C192,D192),Nb_etages_moy!$A$2:$E$99,5,0),IF(VLOOKUP(CONCATENATE(C192,D192),Nb_etages_moy!$A$2:$E$99,5,0)="Peu vitré",1,VLOOKUP(CONCATENATE(C192,D192),Nb_etages_moy!$A$2:$F$99,6,0)),IF(E192="1999-2008","Récent","Ancien"))</f>
        <v>Vitré3Récent</v>
      </c>
      <c r="C192" s="0" t="s">
        <v>72</v>
      </c>
      <c r="D192" s="0" t="s">
        <v>84</v>
      </c>
      <c r="E192" s="0" t="s">
        <v>13</v>
      </c>
      <c r="F192" s="0" t="n">
        <f aca="false">VLOOKUP($B192,Result_romulus!$A$2:$G$9,6,0)</f>
        <v>0.14827380952381</v>
      </c>
      <c r="G192" s="0" t="n">
        <f aca="false">VLOOKUP($B192,Result_romulus!$A$2:$G$9,7,0)</f>
        <v>0.268571428571429</v>
      </c>
      <c r="H192" s="0" t="n">
        <v>1</v>
      </c>
    </row>
    <row r="193" customFormat="false" ht="15.8" hidden="false" customHeight="false" outlineLevel="0" collapsed="false">
      <c r="A193" s="0" t="str">
        <f aca="false">CONCATENATE(C193,D193,E193)</f>
        <v>Enseignement RechercheLycée professionnel (LP)Av 1980</v>
      </c>
      <c r="B193" s="0" t="str">
        <f aca="false">CONCATENATE(VLOOKUP(CONCATENATE(C193,D193),Nb_etages_moy!$A$2:$E$99,5,0),IF(VLOOKUP(CONCATENATE(C193,D193),Nb_etages_moy!$A$2:$E$99,5,0)="Peu vitré",1,VLOOKUP(CONCATENATE(C193,D193),Nb_etages_moy!$A$2:$F$99,6,0)),IF(E193="1999-2008","Récent","Ancien"))</f>
        <v>Vitré3Ancien</v>
      </c>
      <c r="C193" s="0" t="s">
        <v>72</v>
      </c>
      <c r="D193" s="0" t="s">
        <v>85</v>
      </c>
      <c r="E193" s="0" t="s">
        <v>8</v>
      </c>
      <c r="F193" s="0" t="n">
        <f aca="false">VLOOKUP($B193,Result_romulus!$A$2:$G$9,6,0)</f>
        <v>0.167857142857143</v>
      </c>
      <c r="G193" s="0" t="n">
        <f aca="false">VLOOKUP($B193,Result_romulus!$A$2:$G$9,7,0)</f>
        <v>0.235</v>
      </c>
      <c r="H193" s="0" t="n">
        <v>1</v>
      </c>
    </row>
    <row r="194" customFormat="false" ht="15.8" hidden="false" customHeight="false" outlineLevel="0" collapsed="false">
      <c r="A194" s="0" t="str">
        <f aca="false">CONCATENATE(C194,D194,E194)</f>
        <v>Enseignement RechercheLycée professionnel (LP)1981-1998</v>
      </c>
      <c r="B194" s="0" t="str">
        <f aca="false">CONCATENATE(VLOOKUP(CONCATENATE(C194,D194),Nb_etages_moy!$A$2:$E$99,5,0),IF(VLOOKUP(CONCATENATE(C194,D194),Nb_etages_moy!$A$2:$E$99,5,0)="Peu vitré",1,VLOOKUP(CONCATENATE(C194,D194),Nb_etages_moy!$A$2:$F$99,6,0)),IF(E194="1999-2008","Récent","Ancien"))</f>
        <v>Vitré3Ancien</v>
      </c>
      <c r="C194" s="0" t="s">
        <v>72</v>
      </c>
      <c r="D194" s="0" t="s">
        <v>85</v>
      </c>
      <c r="E194" s="0" t="s">
        <v>9</v>
      </c>
      <c r="F194" s="0" t="n">
        <f aca="false">VLOOKUP($B194,Result_romulus!$A$2:$G$9,6,0)</f>
        <v>0.167857142857143</v>
      </c>
      <c r="G194" s="0" t="n">
        <f aca="false">VLOOKUP($B194,Result_romulus!$A$2:$G$9,7,0)</f>
        <v>0.235</v>
      </c>
      <c r="H194" s="0" t="n">
        <v>1</v>
      </c>
    </row>
    <row r="195" customFormat="false" ht="15.8" hidden="false" customHeight="false" outlineLevel="0" collapsed="false">
      <c r="A195" s="0" t="str">
        <f aca="false">CONCATENATE(C195,D195,E195)</f>
        <v>Enseignement RechercheLycée professionnel (LP)1999-2008</v>
      </c>
      <c r="B195" s="0" t="str">
        <f aca="false">CONCATENATE(VLOOKUP(CONCATENATE(C195,D195),Nb_etages_moy!$A$2:$E$99,5,0),IF(VLOOKUP(CONCATENATE(C195,D195),Nb_etages_moy!$A$2:$E$99,5,0)="Peu vitré",1,VLOOKUP(CONCATENATE(C195,D195),Nb_etages_moy!$A$2:$F$99,6,0)),IF(E195="1999-2008","Récent","Ancien"))</f>
        <v>Vitré3Récent</v>
      </c>
      <c r="C195" s="0" t="s">
        <v>72</v>
      </c>
      <c r="D195" s="0" t="s">
        <v>85</v>
      </c>
      <c r="E195" s="0" t="s">
        <v>13</v>
      </c>
      <c r="F195" s="0" t="n">
        <f aca="false">VLOOKUP($B195,Result_romulus!$A$2:$G$9,6,0)</f>
        <v>0.14827380952381</v>
      </c>
      <c r="G195" s="0" t="n">
        <f aca="false">VLOOKUP($B195,Result_romulus!$A$2:$G$9,7,0)</f>
        <v>0.268571428571429</v>
      </c>
      <c r="H195" s="0" t="n">
        <v>1</v>
      </c>
    </row>
    <row r="196" customFormat="false" ht="15.8" hidden="false" customHeight="false" outlineLevel="0" collapsed="false">
      <c r="A196" s="0" t="str">
        <f aca="false">CONCATENATE(C196,D196,E196)</f>
        <v>Enseignement RecherchePréélémentaireAv 1980</v>
      </c>
      <c r="B196" s="0" t="str">
        <f aca="false">CONCATENATE(VLOOKUP(CONCATENATE(C196,D196),Nb_etages_moy!$A$2:$E$99,5,0),IF(VLOOKUP(CONCATENATE(C196,D196),Nb_etages_moy!$A$2:$E$99,5,0)="Peu vitré",1,VLOOKUP(CONCATENATE(C196,D196),Nb_etages_moy!$A$2:$F$99,6,0)),IF(E196="1999-2008","Récent","Ancien"))</f>
        <v>Vitré3Ancien</v>
      </c>
      <c r="C196" s="0" t="s">
        <v>72</v>
      </c>
      <c r="D196" s="0" t="s">
        <v>86</v>
      </c>
      <c r="E196" s="0" t="s">
        <v>8</v>
      </c>
      <c r="F196" s="0" t="n">
        <f aca="false">VLOOKUP($B196,Result_romulus!$A$2:$G$9,6,0)</f>
        <v>0.167857142857143</v>
      </c>
      <c r="G196" s="0" t="n">
        <f aca="false">VLOOKUP($B196,Result_romulus!$A$2:$G$9,7,0)</f>
        <v>0.235</v>
      </c>
      <c r="H196" s="0" t="n">
        <v>1</v>
      </c>
    </row>
    <row r="197" customFormat="false" ht="15.8" hidden="false" customHeight="false" outlineLevel="0" collapsed="false">
      <c r="A197" s="0" t="str">
        <f aca="false">CONCATENATE(C197,D197,E197)</f>
        <v>Enseignement RecherchePréélémentaire1981-1998</v>
      </c>
      <c r="B197" s="0" t="str">
        <f aca="false">CONCATENATE(VLOOKUP(CONCATENATE(C197,D197),Nb_etages_moy!$A$2:$E$99,5,0),IF(VLOOKUP(CONCATENATE(C197,D197),Nb_etages_moy!$A$2:$E$99,5,0)="Peu vitré",1,VLOOKUP(CONCATENATE(C197,D197),Nb_etages_moy!$A$2:$F$99,6,0)),IF(E197="1999-2008","Récent","Ancien"))</f>
        <v>Vitré3Ancien</v>
      </c>
      <c r="C197" s="0" t="s">
        <v>72</v>
      </c>
      <c r="D197" s="0" t="s">
        <v>86</v>
      </c>
      <c r="E197" s="0" t="s">
        <v>9</v>
      </c>
      <c r="F197" s="0" t="n">
        <f aca="false">VLOOKUP($B197,Result_romulus!$A$2:$G$9,6,0)</f>
        <v>0.167857142857143</v>
      </c>
      <c r="G197" s="0" t="n">
        <f aca="false">VLOOKUP($B197,Result_romulus!$A$2:$G$9,7,0)</f>
        <v>0.235</v>
      </c>
      <c r="H197" s="0" t="n">
        <v>1</v>
      </c>
    </row>
    <row r="198" customFormat="false" ht="15.8" hidden="false" customHeight="false" outlineLevel="0" collapsed="false">
      <c r="A198" s="0" t="str">
        <f aca="false">CONCATENATE(C198,D198,E198)</f>
        <v>Enseignement RecherchePréélémentaire1999-2008</v>
      </c>
      <c r="B198" s="0" t="str">
        <f aca="false">CONCATENATE(VLOOKUP(CONCATENATE(C198,D198),Nb_etages_moy!$A$2:$E$99,5,0),IF(VLOOKUP(CONCATENATE(C198,D198),Nb_etages_moy!$A$2:$E$99,5,0)="Peu vitré",1,VLOOKUP(CONCATENATE(C198,D198),Nb_etages_moy!$A$2:$F$99,6,0)),IF(E198="1999-2008","Récent","Ancien"))</f>
        <v>Vitré3Récent</v>
      </c>
      <c r="C198" s="0" t="s">
        <v>72</v>
      </c>
      <c r="D198" s="0" t="s">
        <v>86</v>
      </c>
      <c r="E198" s="0" t="s">
        <v>13</v>
      </c>
      <c r="F198" s="0" t="n">
        <f aca="false">VLOOKUP($B198,Result_romulus!$A$2:$G$9,6,0)</f>
        <v>0.14827380952381</v>
      </c>
      <c r="G198" s="0" t="n">
        <f aca="false">VLOOKUP($B198,Result_romulus!$A$2:$G$9,7,0)</f>
        <v>0.268571428571429</v>
      </c>
      <c r="H198" s="0" t="n">
        <v>1</v>
      </c>
    </row>
    <row r="199" customFormat="false" ht="15.8" hidden="false" customHeight="false" outlineLevel="0" collapsed="false">
      <c r="A199" s="0" t="str">
        <f aca="false">CONCATENATE(C199,D199,E199)</f>
        <v>Enseignement RechercheR&amp;D en sciences humaines et socialesAv 1980</v>
      </c>
      <c r="B199" s="0" t="str">
        <f aca="false">CONCATENATE(VLOOKUP(CONCATENATE(C199,D199),Nb_etages_moy!$A$2:$E$99,5,0),IF(VLOOKUP(CONCATENATE(C199,D199),Nb_etages_moy!$A$2:$E$99,5,0)="Peu vitré",1,VLOOKUP(CONCATENATE(C199,D199),Nb_etages_moy!$A$2:$F$99,6,0)),IF(E199="1999-2008","Récent","Ancien"))</f>
        <v>Vitré3Ancien</v>
      </c>
      <c r="C199" s="0" t="s">
        <v>72</v>
      </c>
      <c r="D199" s="0" t="s">
        <v>87</v>
      </c>
      <c r="E199" s="0" t="s">
        <v>8</v>
      </c>
      <c r="F199" s="0" t="n">
        <f aca="false">VLOOKUP($B199,Result_romulus!$A$2:$G$9,6,0)</f>
        <v>0.167857142857143</v>
      </c>
      <c r="G199" s="0" t="n">
        <f aca="false">VLOOKUP($B199,Result_romulus!$A$2:$G$9,7,0)</f>
        <v>0.235</v>
      </c>
      <c r="H199" s="0" t="n">
        <v>1</v>
      </c>
    </row>
    <row r="200" customFormat="false" ht="15.8" hidden="false" customHeight="false" outlineLevel="0" collapsed="false">
      <c r="A200" s="0" t="str">
        <f aca="false">CONCATENATE(C200,D200,E200)</f>
        <v>Enseignement RechercheR&amp;D en sciences humaines et sociales1981-1998</v>
      </c>
      <c r="B200" s="0" t="str">
        <f aca="false">CONCATENATE(VLOOKUP(CONCATENATE(C200,D200),Nb_etages_moy!$A$2:$E$99,5,0),IF(VLOOKUP(CONCATENATE(C200,D200),Nb_etages_moy!$A$2:$E$99,5,0)="Peu vitré",1,VLOOKUP(CONCATENATE(C200,D200),Nb_etages_moy!$A$2:$F$99,6,0)),IF(E200="1999-2008","Récent","Ancien"))</f>
        <v>Vitré3Ancien</v>
      </c>
      <c r="C200" s="0" t="s">
        <v>72</v>
      </c>
      <c r="D200" s="0" t="s">
        <v>87</v>
      </c>
      <c r="E200" s="0" t="s">
        <v>9</v>
      </c>
      <c r="F200" s="0" t="n">
        <f aca="false">VLOOKUP($B200,Result_romulus!$A$2:$G$9,6,0)</f>
        <v>0.167857142857143</v>
      </c>
      <c r="G200" s="0" t="n">
        <f aca="false">VLOOKUP($B200,Result_romulus!$A$2:$G$9,7,0)</f>
        <v>0.235</v>
      </c>
      <c r="H200" s="0" t="n">
        <v>1</v>
      </c>
    </row>
    <row r="201" customFormat="false" ht="15.8" hidden="false" customHeight="false" outlineLevel="0" collapsed="false">
      <c r="A201" s="0" t="str">
        <f aca="false">CONCATENATE(C201,D201,E201)</f>
        <v>Enseignement RechercheR&amp;D en sciences humaines et sociales1999-2008</v>
      </c>
      <c r="B201" s="0" t="str">
        <f aca="false">CONCATENATE(VLOOKUP(CONCATENATE(C201,D201),Nb_etages_moy!$A$2:$E$99,5,0),IF(VLOOKUP(CONCATENATE(C201,D201),Nb_etages_moy!$A$2:$E$99,5,0)="Peu vitré",1,VLOOKUP(CONCATENATE(C201,D201),Nb_etages_moy!$A$2:$F$99,6,0)),IF(E201="1999-2008","Récent","Ancien"))</f>
        <v>Vitré3Récent</v>
      </c>
      <c r="C201" s="0" t="s">
        <v>72</v>
      </c>
      <c r="D201" s="0" t="s">
        <v>87</v>
      </c>
      <c r="E201" s="0" t="s">
        <v>13</v>
      </c>
      <c r="F201" s="0" t="n">
        <f aca="false">VLOOKUP($B201,Result_romulus!$A$2:$G$9,6,0)</f>
        <v>0.14827380952381</v>
      </c>
      <c r="G201" s="0" t="n">
        <f aca="false">VLOOKUP($B201,Result_romulus!$A$2:$G$9,7,0)</f>
        <v>0.268571428571429</v>
      </c>
      <c r="H201" s="0" t="n">
        <v>1</v>
      </c>
    </row>
    <row r="202" customFormat="false" ht="15.8" hidden="false" customHeight="false" outlineLevel="0" collapsed="false">
      <c r="A202" s="0" t="str">
        <f aca="false">CONCATENATE(C202,D202,E202)</f>
        <v>Enseignement RechercheR&amp;D sciences physiques et naturellesAv 1980</v>
      </c>
      <c r="B202" s="0" t="str">
        <f aca="false">CONCATENATE(VLOOKUP(CONCATENATE(C202,D202),Nb_etages_moy!$A$2:$E$99,5,0),IF(VLOOKUP(CONCATENATE(C202,D202),Nb_etages_moy!$A$2:$E$99,5,0)="Peu vitré",1,VLOOKUP(CONCATENATE(C202,D202),Nb_etages_moy!$A$2:$F$99,6,0)),IF(E202="1999-2008","Récent","Ancien"))</f>
        <v>Vitré3Ancien</v>
      </c>
      <c r="C202" s="0" t="s">
        <v>72</v>
      </c>
      <c r="D202" s="0" t="s">
        <v>88</v>
      </c>
      <c r="E202" s="0" t="s">
        <v>8</v>
      </c>
      <c r="F202" s="0" t="n">
        <f aca="false">VLOOKUP($B202,Result_romulus!$A$2:$G$9,6,0)</f>
        <v>0.167857142857143</v>
      </c>
      <c r="G202" s="0" t="n">
        <f aca="false">VLOOKUP($B202,Result_romulus!$A$2:$G$9,7,0)</f>
        <v>0.235</v>
      </c>
      <c r="H202" s="0" t="n">
        <v>1</v>
      </c>
    </row>
    <row r="203" customFormat="false" ht="15.8" hidden="false" customHeight="false" outlineLevel="0" collapsed="false">
      <c r="A203" s="0" t="str">
        <f aca="false">CONCATENATE(C203,D203,E203)</f>
        <v>Enseignement RechercheR&amp;D sciences physiques et naturelles1981-1998</v>
      </c>
      <c r="B203" s="0" t="str">
        <f aca="false">CONCATENATE(VLOOKUP(CONCATENATE(C203,D203),Nb_etages_moy!$A$2:$E$99,5,0),IF(VLOOKUP(CONCATENATE(C203,D203),Nb_etages_moy!$A$2:$E$99,5,0)="Peu vitré",1,VLOOKUP(CONCATENATE(C203,D203),Nb_etages_moy!$A$2:$F$99,6,0)),IF(E203="1999-2008","Récent","Ancien"))</f>
        <v>Vitré3Ancien</v>
      </c>
      <c r="C203" s="0" t="s">
        <v>72</v>
      </c>
      <c r="D203" s="0" t="s">
        <v>88</v>
      </c>
      <c r="E203" s="0" t="s">
        <v>9</v>
      </c>
      <c r="F203" s="0" t="n">
        <f aca="false">VLOOKUP($B203,Result_romulus!$A$2:$G$9,6,0)</f>
        <v>0.167857142857143</v>
      </c>
      <c r="G203" s="0" t="n">
        <f aca="false">VLOOKUP($B203,Result_romulus!$A$2:$G$9,7,0)</f>
        <v>0.235</v>
      </c>
      <c r="H203" s="0" t="n">
        <v>1</v>
      </c>
    </row>
    <row r="204" customFormat="false" ht="15.8" hidden="false" customHeight="false" outlineLevel="0" collapsed="false">
      <c r="A204" s="0" t="str">
        <f aca="false">CONCATENATE(C204,D204,E204)</f>
        <v>Enseignement RechercheR&amp;D sciences physiques et naturelles1999-2008</v>
      </c>
      <c r="B204" s="0" t="str">
        <f aca="false">CONCATENATE(VLOOKUP(CONCATENATE(C204,D204),Nb_etages_moy!$A$2:$E$99,5,0),IF(VLOOKUP(CONCATENATE(C204,D204),Nb_etages_moy!$A$2:$E$99,5,0)="Peu vitré",1,VLOOKUP(CONCATENATE(C204,D204),Nb_etages_moy!$A$2:$F$99,6,0)),IF(E204="1999-2008","Récent","Ancien"))</f>
        <v>Vitré3Récent</v>
      </c>
      <c r="C204" s="0" t="s">
        <v>72</v>
      </c>
      <c r="D204" s="0" t="s">
        <v>88</v>
      </c>
      <c r="E204" s="0" t="s">
        <v>13</v>
      </c>
      <c r="F204" s="0" t="n">
        <f aca="false">VLOOKUP($B204,Result_romulus!$A$2:$G$9,6,0)</f>
        <v>0.14827380952381</v>
      </c>
      <c r="G204" s="0" t="n">
        <f aca="false">VLOOKUP($B204,Result_romulus!$A$2:$G$9,7,0)</f>
        <v>0.268571428571429</v>
      </c>
      <c r="H204" s="0" t="n">
        <v>1</v>
      </c>
    </row>
    <row r="205" customFormat="false" ht="15.8" hidden="false" customHeight="false" outlineLevel="0" collapsed="false">
      <c r="A205" s="0" t="str">
        <f aca="false">CONCATENATE(C205,D205,E205)</f>
        <v>Enseignement RechercheuniversitéAv 1980</v>
      </c>
      <c r="B205" s="0" t="str">
        <f aca="false">CONCATENATE(VLOOKUP(CONCATENATE(C205,D205),Nb_etages_moy!$A$2:$E$99,5,0),IF(VLOOKUP(CONCATENATE(C205,D205),Nb_etages_moy!$A$2:$E$99,5,0)="Peu vitré",1,VLOOKUP(CONCATENATE(C205,D205),Nb_etages_moy!$A$2:$F$99,6,0)),IF(E205="1999-2008","Récent","Ancien"))</f>
        <v>Vitré3Ancien</v>
      </c>
      <c r="C205" s="0" t="s">
        <v>72</v>
      </c>
      <c r="D205" s="0" t="s">
        <v>89</v>
      </c>
      <c r="E205" s="0" t="s">
        <v>8</v>
      </c>
      <c r="F205" s="0" t="n">
        <f aca="false">VLOOKUP($B205,Result_romulus!$A$2:$G$9,6,0)</f>
        <v>0.167857142857143</v>
      </c>
      <c r="G205" s="0" t="n">
        <f aca="false">VLOOKUP($B205,Result_romulus!$A$2:$G$9,7,0)</f>
        <v>0.235</v>
      </c>
      <c r="H205" s="0" t="n">
        <v>1</v>
      </c>
    </row>
    <row r="206" customFormat="false" ht="15.8" hidden="false" customHeight="false" outlineLevel="0" collapsed="false">
      <c r="A206" s="0" t="str">
        <f aca="false">CONCATENATE(C206,D206,E206)</f>
        <v>Enseignement Rechercheuniversité1981-1998</v>
      </c>
      <c r="B206" s="0" t="str">
        <f aca="false">CONCATENATE(VLOOKUP(CONCATENATE(C206,D206),Nb_etages_moy!$A$2:$E$99,5,0),IF(VLOOKUP(CONCATENATE(C206,D206),Nb_etages_moy!$A$2:$E$99,5,0)="Peu vitré",1,VLOOKUP(CONCATENATE(C206,D206),Nb_etages_moy!$A$2:$F$99,6,0)),IF(E206="1999-2008","Récent","Ancien"))</f>
        <v>Vitré3Ancien</v>
      </c>
      <c r="C206" s="0" t="s">
        <v>72</v>
      </c>
      <c r="D206" s="0" t="s">
        <v>89</v>
      </c>
      <c r="E206" s="0" t="s">
        <v>9</v>
      </c>
      <c r="F206" s="0" t="n">
        <f aca="false">VLOOKUP($B206,Result_romulus!$A$2:$G$9,6,0)</f>
        <v>0.167857142857143</v>
      </c>
      <c r="G206" s="0" t="n">
        <f aca="false">VLOOKUP($B206,Result_romulus!$A$2:$G$9,7,0)</f>
        <v>0.235</v>
      </c>
      <c r="H206" s="0" t="n">
        <v>1</v>
      </c>
    </row>
    <row r="207" customFormat="false" ht="15.8" hidden="false" customHeight="false" outlineLevel="0" collapsed="false">
      <c r="A207" s="0" t="str">
        <f aca="false">CONCATENATE(C207,D207,E207)</f>
        <v>Enseignement Rechercheuniversité1999-2008</v>
      </c>
      <c r="B207" s="0" t="str">
        <f aca="false">CONCATENATE(VLOOKUP(CONCATENATE(C207,D207),Nb_etages_moy!$A$2:$E$99,5,0),IF(VLOOKUP(CONCATENATE(C207,D207),Nb_etages_moy!$A$2:$E$99,5,0)="Peu vitré",1,VLOOKUP(CONCATENATE(C207,D207),Nb_etages_moy!$A$2:$F$99,6,0)),IF(E207="1999-2008","Récent","Ancien"))</f>
        <v>Vitré3Récent</v>
      </c>
      <c r="C207" s="0" t="s">
        <v>72</v>
      </c>
      <c r="D207" s="0" t="s">
        <v>89</v>
      </c>
      <c r="E207" s="0" t="s">
        <v>13</v>
      </c>
      <c r="F207" s="0" t="n">
        <f aca="false">VLOOKUP($B207,Result_romulus!$A$2:$G$9,6,0)</f>
        <v>0.14827380952381</v>
      </c>
      <c r="G207" s="0" t="n">
        <f aca="false">VLOOKUP($B207,Result_romulus!$A$2:$G$9,7,0)</f>
        <v>0.268571428571429</v>
      </c>
      <c r="H207" s="0" t="n">
        <v>1</v>
      </c>
    </row>
    <row r="208" customFormat="false" ht="15.8" hidden="false" customHeight="false" outlineLevel="0" collapsed="false">
      <c r="A208" s="0" t="str">
        <f aca="false">CONCATENATE(C208,D208,E208)</f>
        <v>Habitat CommunautaireFoyersAv 1980</v>
      </c>
      <c r="B208" s="0" t="str">
        <f aca="false">CONCATENATE(VLOOKUP(CONCATENATE(C208,D208),Nb_etages_moy!$A$2:$E$99,5,0),IF(VLOOKUP(CONCATENATE(C208,D208),Nb_etages_moy!$A$2:$E$99,5,0)="Peu vitré",1,VLOOKUP(CONCATENATE(C208,D208),Nb_etages_moy!$A$2:$F$99,6,0)),IF(E208="1999-2008","Récent","Ancien"))</f>
        <v>Vitré3Ancien</v>
      </c>
      <c r="C208" s="0" t="s">
        <v>90</v>
      </c>
      <c r="D208" s="0" t="s">
        <v>91</v>
      </c>
      <c r="E208" s="0" t="s">
        <v>8</v>
      </c>
      <c r="F208" s="0" t="n">
        <f aca="false">VLOOKUP($B208,Result_romulus!$A$2:$G$9,6,0)</f>
        <v>0.167857142857143</v>
      </c>
      <c r="G208" s="0" t="n">
        <f aca="false">VLOOKUP($B208,Result_romulus!$A$2:$G$9,7,0)</f>
        <v>0.235</v>
      </c>
      <c r="H208" s="0" t="n">
        <v>1</v>
      </c>
    </row>
    <row r="209" customFormat="false" ht="15.8" hidden="false" customHeight="false" outlineLevel="0" collapsed="false">
      <c r="A209" s="0" t="str">
        <f aca="false">CONCATENATE(C209,D209,E209)</f>
        <v>Habitat CommunautaireFoyers1981-1998</v>
      </c>
      <c r="B209" s="0" t="str">
        <f aca="false">CONCATENATE(VLOOKUP(CONCATENATE(C209,D209),Nb_etages_moy!$A$2:$E$99,5,0),IF(VLOOKUP(CONCATENATE(C209,D209),Nb_etages_moy!$A$2:$E$99,5,0)="Peu vitré",1,VLOOKUP(CONCATENATE(C209,D209),Nb_etages_moy!$A$2:$F$99,6,0)),IF(E209="1999-2008","Récent","Ancien"))</f>
        <v>Vitré3Ancien</v>
      </c>
      <c r="C209" s="0" t="s">
        <v>90</v>
      </c>
      <c r="D209" s="0" t="s">
        <v>91</v>
      </c>
      <c r="E209" s="0" t="s">
        <v>9</v>
      </c>
      <c r="F209" s="0" t="n">
        <f aca="false">VLOOKUP($B209,Result_romulus!$A$2:$G$9,6,0)</f>
        <v>0.167857142857143</v>
      </c>
      <c r="G209" s="0" t="n">
        <f aca="false">VLOOKUP($B209,Result_romulus!$A$2:$G$9,7,0)</f>
        <v>0.235</v>
      </c>
      <c r="H209" s="0" t="n">
        <v>1</v>
      </c>
    </row>
    <row r="210" customFormat="false" ht="15.8" hidden="false" customHeight="false" outlineLevel="0" collapsed="false">
      <c r="A210" s="0" t="str">
        <f aca="false">CONCATENATE(C210,D210,E210)</f>
        <v>Habitat CommunautaireFoyers1999-2008</v>
      </c>
      <c r="B210" s="0" t="str">
        <f aca="false">CONCATENATE(VLOOKUP(CONCATENATE(C210,D210),Nb_etages_moy!$A$2:$E$99,5,0),IF(VLOOKUP(CONCATENATE(C210,D210),Nb_etages_moy!$A$2:$E$99,5,0)="Peu vitré",1,VLOOKUP(CONCATENATE(C210,D210),Nb_etages_moy!$A$2:$F$99,6,0)),IF(E210="1999-2008","Récent","Ancien"))</f>
        <v>Vitré3Récent</v>
      </c>
      <c r="C210" s="0" t="s">
        <v>90</v>
      </c>
      <c r="D210" s="0" t="s">
        <v>91</v>
      </c>
      <c r="E210" s="0" t="s">
        <v>13</v>
      </c>
      <c r="F210" s="0" t="n">
        <f aca="false">VLOOKUP($B210,Result_romulus!$A$2:$G$9,6,0)</f>
        <v>0.14827380952381</v>
      </c>
      <c r="G210" s="0" t="n">
        <f aca="false">VLOOKUP($B210,Result_romulus!$A$2:$G$9,7,0)</f>
        <v>0.268571428571429</v>
      </c>
      <c r="H210" s="0" t="n">
        <v>1</v>
      </c>
    </row>
    <row r="211" customFormat="false" ht="15.8" hidden="false" customHeight="false" outlineLevel="0" collapsed="false">
      <c r="A211" s="0" t="str">
        <f aca="false">CONCATENATE(C211,D211,E211)</f>
        <v>Habitat CommunautaireMaison de pré-retraiteAv 1980</v>
      </c>
      <c r="B211" s="0" t="str">
        <f aca="false">CONCATENATE(VLOOKUP(CONCATENATE(C211,D211),Nb_etages_moy!$A$2:$E$99,5,0),IF(VLOOKUP(CONCATENATE(C211,D211),Nb_etages_moy!$A$2:$E$99,5,0)="Peu vitré",1,VLOOKUP(CONCATENATE(C211,D211),Nb_etages_moy!$A$2:$F$99,6,0)),IF(E211="1999-2008","Récent","Ancien"))</f>
        <v>Vitré3Ancien</v>
      </c>
      <c r="C211" s="0" t="s">
        <v>90</v>
      </c>
      <c r="D211" s="0" t="s">
        <v>92</v>
      </c>
      <c r="E211" s="0" t="s">
        <v>8</v>
      </c>
      <c r="F211" s="0" t="n">
        <f aca="false">VLOOKUP($B211,Result_romulus!$A$2:$G$9,6,0)</f>
        <v>0.167857142857143</v>
      </c>
      <c r="G211" s="0" t="n">
        <f aca="false">VLOOKUP($B211,Result_romulus!$A$2:$G$9,7,0)</f>
        <v>0.235</v>
      </c>
      <c r="H211" s="0" t="n">
        <v>1</v>
      </c>
    </row>
    <row r="212" customFormat="false" ht="15.8" hidden="false" customHeight="false" outlineLevel="0" collapsed="false">
      <c r="A212" s="0" t="str">
        <f aca="false">CONCATENATE(C212,D212,E212)</f>
        <v>Habitat CommunautaireMaison de pré-retraite1981-1998</v>
      </c>
      <c r="B212" s="0" t="str">
        <f aca="false">CONCATENATE(VLOOKUP(CONCATENATE(C212,D212),Nb_etages_moy!$A$2:$E$99,5,0),IF(VLOOKUP(CONCATENATE(C212,D212),Nb_etages_moy!$A$2:$E$99,5,0)="Peu vitré",1,VLOOKUP(CONCATENATE(C212,D212),Nb_etages_moy!$A$2:$F$99,6,0)),IF(E212="1999-2008","Récent","Ancien"))</f>
        <v>Vitré3Ancien</v>
      </c>
      <c r="C212" s="0" t="s">
        <v>90</v>
      </c>
      <c r="D212" s="0" t="s">
        <v>92</v>
      </c>
      <c r="E212" s="0" t="s">
        <v>9</v>
      </c>
      <c r="F212" s="0" t="n">
        <f aca="false">VLOOKUP($B212,Result_romulus!$A$2:$G$9,6,0)</f>
        <v>0.167857142857143</v>
      </c>
      <c r="G212" s="0" t="n">
        <f aca="false">VLOOKUP($B212,Result_romulus!$A$2:$G$9,7,0)</f>
        <v>0.235</v>
      </c>
      <c r="H212" s="0" t="n">
        <v>1</v>
      </c>
    </row>
    <row r="213" customFormat="false" ht="15.8" hidden="false" customHeight="false" outlineLevel="0" collapsed="false">
      <c r="A213" s="0" t="str">
        <f aca="false">CONCATENATE(C213,D213,E213)</f>
        <v>Habitat CommunautaireMaison de pré-retraite1999-2008</v>
      </c>
      <c r="B213" s="0" t="str">
        <f aca="false">CONCATENATE(VLOOKUP(CONCATENATE(C213,D213),Nb_etages_moy!$A$2:$E$99,5,0),IF(VLOOKUP(CONCATENATE(C213,D213),Nb_etages_moy!$A$2:$E$99,5,0)="Peu vitré",1,VLOOKUP(CONCATENATE(C213,D213),Nb_etages_moy!$A$2:$F$99,6,0)),IF(E213="1999-2008","Récent","Ancien"))</f>
        <v>Vitré3Récent</v>
      </c>
      <c r="C213" s="0" t="s">
        <v>90</v>
      </c>
      <c r="D213" s="0" t="s">
        <v>92</v>
      </c>
      <c r="E213" s="0" t="s">
        <v>13</v>
      </c>
      <c r="F213" s="0" t="n">
        <f aca="false">VLOOKUP($B213,Result_romulus!$A$2:$G$9,6,0)</f>
        <v>0.14827380952381</v>
      </c>
      <c r="G213" s="0" t="n">
        <f aca="false">VLOOKUP($B213,Result_romulus!$A$2:$G$9,7,0)</f>
        <v>0.268571428571429</v>
      </c>
      <c r="H213" s="0" t="n">
        <v>1</v>
      </c>
    </row>
    <row r="214" customFormat="false" ht="15.8" hidden="false" customHeight="false" outlineLevel="0" collapsed="false">
      <c r="A214" s="0" t="str">
        <f aca="false">CONCATENATE(C214,D214,E214)</f>
        <v>Habitat CommunautaireMaison retraite médicaliséeAv 1980</v>
      </c>
      <c r="B214" s="0" t="str">
        <f aca="false">CONCATENATE(VLOOKUP(CONCATENATE(C214,D214),Nb_etages_moy!$A$2:$E$99,5,0),IF(VLOOKUP(CONCATENATE(C214,D214),Nb_etages_moy!$A$2:$E$99,5,0)="Peu vitré",1,VLOOKUP(CONCATENATE(C214,D214),Nb_etages_moy!$A$2:$F$99,6,0)),IF(E214="1999-2008","Récent","Ancien"))</f>
        <v>Vitré6Ancien</v>
      </c>
      <c r="C214" s="0" t="s">
        <v>90</v>
      </c>
      <c r="D214" s="0" t="s">
        <v>93</v>
      </c>
      <c r="E214" s="0" t="s">
        <v>8</v>
      </c>
      <c r="F214" s="0" t="n">
        <f aca="false">VLOOKUP($B214,Result_romulus!$A$2:$G$9,6,0)</f>
        <v>0.258</v>
      </c>
      <c r="G214" s="0" t="n">
        <f aca="false">VLOOKUP($B214,Result_romulus!$A$2:$G$9,7,0)</f>
        <v>0.44</v>
      </c>
      <c r="H214" s="0" t="n">
        <v>1</v>
      </c>
    </row>
    <row r="215" customFormat="false" ht="15.8" hidden="false" customHeight="false" outlineLevel="0" collapsed="false">
      <c r="A215" s="0" t="str">
        <f aca="false">CONCATENATE(C215,D215,E215)</f>
        <v>Habitat CommunautaireMaison retraite médicalisée1981-1998</v>
      </c>
      <c r="B215" s="0" t="str">
        <f aca="false">CONCATENATE(VLOOKUP(CONCATENATE(C215,D215),Nb_etages_moy!$A$2:$E$99,5,0),IF(VLOOKUP(CONCATENATE(C215,D215),Nb_etages_moy!$A$2:$E$99,5,0)="Peu vitré",1,VLOOKUP(CONCATENATE(C215,D215),Nb_etages_moy!$A$2:$F$99,6,0)),IF(E215="1999-2008","Récent","Ancien"))</f>
        <v>Vitré6Ancien</v>
      </c>
      <c r="C215" s="0" t="s">
        <v>90</v>
      </c>
      <c r="D215" s="0" t="s">
        <v>93</v>
      </c>
      <c r="E215" s="0" t="s">
        <v>9</v>
      </c>
      <c r="F215" s="0" t="n">
        <f aca="false">VLOOKUP($B215,Result_romulus!$A$2:$G$9,6,0)</f>
        <v>0.258</v>
      </c>
      <c r="G215" s="0" t="n">
        <f aca="false">VLOOKUP($B215,Result_romulus!$A$2:$G$9,7,0)</f>
        <v>0.44</v>
      </c>
      <c r="H215" s="0" t="n">
        <v>1</v>
      </c>
    </row>
    <row r="216" customFormat="false" ht="15.8" hidden="false" customHeight="false" outlineLevel="0" collapsed="false">
      <c r="A216" s="0" t="str">
        <f aca="false">CONCATENATE(C216,D216,E216)</f>
        <v>Habitat CommunautaireMaison retraite médicalisée1999-2008</v>
      </c>
      <c r="B216" s="0" t="str">
        <f aca="false">CONCATENATE(VLOOKUP(CONCATENATE(C216,D216),Nb_etages_moy!$A$2:$E$99,5,0),IF(VLOOKUP(CONCATENATE(C216,D216),Nb_etages_moy!$A$2:$E$99,5,0)="Peu vitré",1,VLOOKUP(CONCATENATE(C216,D216),Nb_etages_moy!$A$2:$F$99,6,0)),IF(E216="1999-2008","Récent","Ancien"))</f>
        <v>Vitré6Récent</v>
      </c>
      <c r="C216" s="0" t="s">
        <v>90</v>
      </c>
      <c r="D216" s="0" t="s">
        <v>93</v>
      </c>
      <c r="E216" s="0" t="s">
        <v>13</v>
      </c>
      <c r="F216" s="0" t="n">
        <f aca="false">VLOOKUP($B216,Result_romulus!$A$2:$G$9,6,0)</f>
        <v>0.29952</v>
      </c>
      <c r="G216" s="0" t="n">
        <f aca="false">VLOOKUP($B216,Result_romulus!$A$2:$G$9,7,0)</f>
        <v>0.4992</v>
      </c>
      <c r="H216" s="0" t="n">
        <v>1</v>
      </c>
    </row>
    <row r="217" customFormat="false" ht="15.8" hidden="false" customHeight="false" outlineLevel="0" collapsed="false">
      <c r="A217" s="0" t="str">
        <f aca="false">CONCATENATE(C217,D217,E217)</f>
        <v>Habitat CommunautaireRésidence universitaireAv 1980</v>
      </c>
      <c r="B217" s="0" t="str">
        <f aca="false">CONCATENATE(VLOOKUP(CONCATENATE(C217,D217),Nb_etages_moy!$A$2:$E$99,5,0),IF(VLOOKUP(CONCATENATE(C217,D217),Nb_etages_moy!$A$2:$E$99,5,0)="Peu vitré",1,VLOOKUP(CONCATENATE(C217,D217),Nb_etages_moy!$A$2:$F$99,6,0)),IF(E217="1999-2008","Récent","Ancien"))</f>
        <v>Vitré6Ancien</v>
      </c>
      <c r="C217" s="0" t="s">
        <v>90</v>
      </c>
      <c r="D217" s="0" t="s">
        <v>94</v>
      </c>
      <c r="E217" s="0" t="s">
        <v>8</v>
      </c>
      <c r="F217" s="0" t="n">
        <f aca="false">VLOOKUP($B217,Result_romulus!$A$2:$G$9,6,0)</f>
        <v>0.258</v>
      </c>
      <c r="G217" s="0" t="n">
        <f aca="false">VLOOKUP($B217,Result_romulus!$A$2:$G$9,7,0)</f>
        <v>0.44</v>
      </c>
      <c r="H217" s="0" t="n">
        <v>1</v>
      </c>
    </row>
    <row r="218" customFormat="false" ht="15.8" hidden="false" customHeight="false" outlineLevel="0" collapsed="false">
      <c r="A218" s="0" t="str">
        <f aca="false">CONCATENATE(C218,D218,E218)</f>
        <v>Habitat CommunautaireRésidence universitaire1981-1998</v>
      </c>
      <c r="B218" s="0" t="str">
        <f aca="false">CONCATENATE(VLOOKUP(CONCATENATE(C218,D218),Nb_etages_moy!$A$2:$E$99,5,0),IF(VLOOKUP(CONCATENATE(C218,D218),Nb_etages_moy!$A$2:$E$99,5,0)="Peu vitré",1,VLOOKUP(CONCATENATE(C218,D218),Nb_etages_moy!$A$2:$F$99,6,0)),IF(E218="1999-2008","Récent","Ancien"))</f>
        <v>Vitré6Ancien</v>
      </c>
      <c r="C218" s="0" t="s">
        <v>90</v>
      </c>
      <c r="D218" s="0" t="s">
        <v>94</v>
      </c>
      <c r="E218" s="0" t="s">
        <v>9</v>
      </c>
      <c r="F218" s="0" t="n">
        <f aca="false">VLOOKUP($B218,Result_romulus!$A$2:$G$9,6,0)</f>
        <v>0.258</v>
      </c>
      <c r="G218" s="0" t="n">
        <f aca="false">VLOOKUP($B218,Result_romulus!$A$2:$G$9,7,0)</f>
        <v>0.44</v>
      </c>
      <c r="H218" s="0" t="n">
        <v>1</v>
      </c>
    </row>
    <row r="219" customFormat="false" ht="15.8" hidden="false" customHeight="false" outlineLevel="0" collapsed="false">
      <c r="A219" s="0" t="str">
        <f aca="false">CONCATENATE(C219,D219,E219)</f>
        <v>Habitat CommunautaireRésidence universitaire1999-2008</v>
      </c>
      <c r="B219" s="0" t="str">
        <f aca="false">CONCATENATE(VLOOKUP(CONCATENATE(C219,D219),Nb_etages_moy!$A$2:$E$99,5,0),IF(VLOOKUP(CONCATENATE(C219,D219),Nb_etages_moy!$A$2:$E$99,5,0)="Peu vitré",1,VLOOKUP(CONCATENATE(C219,D219),Nb_etages_moy!$A$2:$F$99,6,0)),IF(E219="1999-2008","Récent","Ancien"))</f>
        <v>Vitré6Récent</v>
      </c>
      <c r="C219" s="0" t="s">
        <v>90</v>
      </c>
      <c r="D219" s="0" t="s">
        <v>94</v>
      </c>
      <c r="E219" s="0" t="s">
        <v>13</v>
      </c>
      <c r="F219" s="0" t="n">
        <f aca="false">VLOOKUP($B219,Result_romulus!$A$2:$G$9,6,0)</f>
        <v>0.29952</v>
      </c>
      <c r="G219" s="0" t="n">
        <f aca="false">VLOOKUP($B219,Result_romulus!$A$2:$G$9,7,0)</f>
        <v>0.4992</v>
      </c>
      <c r="H219" s="0" t="n">
        <v>1</v>
      </c>
    </row>
    <row r="220" customFormat="false" ht="15.8" hidden="false" customHeight="false" outlineLevel="0" collapsed="false">
      <c r="A220" s="0" t="str">
        <f aca="false">CONCATENATE(C220,D220,E220)</f>
        <v>Habitat CommunautaireRésidentielAv 1980</v>
      </c>
      <c r="B220" s="0" t="str">
        <f aca="false">CONCATENATE(VLOOKUP(CONCATENATE(C220,D220),Nb_etages_moy!$A$2:$E$99,5,0),IF(VLOOKUP(CONCATENATE(C220,D220),Nb_etages_moy!$A$2:$E$99,5,0)="Peu vitré",1,VLOOKUP(CONCATENATE(C220,D220),Nb_etages_moy!$A$2:$F$99,6,0)),IF(E220="1999-2008","Récent","Ancien"))</f>
        <v>Vitré3Ancien</v>
      </c>
      <c r="C220" s="0" t="s">
        <v>90</v>
      </c>
      <c r="D220" s="0" t="s">
        <v>95</v>
      </c>
      <c r="E220" s="0" t="s">
        <v>8</v>
      </c>
      <c r="F220" s="0" t="n">
        <f aca="false">VLOOKUP($B220,Result_romulus!$A$2:$G$9,6,0)</f>
        <v>0.167857142857143</v>
      </c>
      <c r="G220" s="0" t="n">
        <f aca="false">VLOOKUP($B220,Result_romulus!$A$2:$G$9,7,0)</f>
        <v>0.235</v>
      </c>
      <c r="H220" s="0" t="n">
        <v>1</v>
      </c>
    </row>
    <row r="221" customFormat="false" ht="15.8" hidden="false" customHeight="false" outlineLevel="0" collapsed="false">
      <c r="A221" s="0" t="str">
        <f aca="false">CONCATENATE(C221,D221,E221)</f>
        <v>Habitat CommunautaireRésidentiel1981-1998</v>
      </c>
      <c r="B221" s="0" t="str">
        <f aca="false">CONCATENATE(VLOOKUP(CONCATENATE(C221,D221),Nb_etages_moy!$A$2:$E$99,5,0),IF(VLOOKUP(CONCATENATE(C221,D221),Nb_etages_moy!$A$2:$E$99,5,0)="Peu vitré",1,VLOOKUP(CONCATENATE(C221,D221),Nb_etages_moy!$A$2:$F$99,6,0)),IF(E221="1999-2008","Récent","Ancien"))</f>
        <v>Vitré3Ancien</v>
      </c>
      <c r="C221" s="0" t="s">
        <v>90</v>
      </c>
      <c r="D221" s="0" t="s">
        <v>95</v>
      </c>
      <c r="E221" s="0" t="s">
        <v>9</v>
      </c>
      <c r="F221" s="0" t="n">
        <f aca="false">VLOOKUP($B221,Result_romulus!$A$2:$G$9,6,0)</f>
        <v>0.167857142857143</v>
      </c>
      <c r="G221" s="0" t="n">
        <f aca="false">VLOOKUP($B221,Result_romulus!$A$2:$G$9,7,0)</f>
        <v>0.235</v>
      </c>
      <c r="H221" s="0" t="n">
        <v>1</v>
      </c>
    </row>
    <row r="222" customFormat="false" ht="15.8" hidden="false" customHeight="false" outlineLevel="0" collapsed="false">
      <c r="A222" s="0" t="str">
        <f aca="false">CONCATENATE(C222,D222,E222)</f>
        <v>Habitat CommunautaireRésidentiel1999-2008</v>
      </c>
      <c r="B222" s="0" t="str">
        <f aca="false">CONCATENATE(VLOOKUP(CONCATENATE(C222,D222),Nb_etages_moy!$A$2:$E$99,5,0),IF(VLOOKUP(CONCATENATE(C222,D222),Nb_etages_moy!$A$2:$E$99,5,0)="Peu vitré",1,VLOOKUP(CONCATENATE(C222,D222),Nb_etages_moy!$A$2:$F$99,6,0)),IF(E222="1999-2008","Récent","Ancien"))</f>
        <v>Vitré3Récent</v>
      </c>
      <c r="C222" s="0" t="s">
        <v>90</v>
      </c>
      <c r="D222" s="0" t="s">
        <v>95</v>
      </c>
      <c r="E222" s="0" t="s">
        <v>13</v>
      </c>
      <c r="F222" s="0" t="n">
        <f aca="false">VLOOKUP($B222,Result_romulus!$A$2:$G$9,6,0)</f>
        <v>0.14827380952381</v>
      </c>
      <c r="G222" s="0" t="n">
        <f aca="false">VLOOKUP($B222,Result_romulus!$A$2:$G$9,7,0)</f>
        <v>0.268571428571429</v>
      </c>
      <c r="H222" s="0" t="n">
        <v>1</v>
      </c>
    </row>
    <row r="223" customFormat="false" ht="15.8" hidden="false" customHeight="false" outlineLevel="0" collapsed="false">
      <c r="A223" s="0" t="str">
        <f aca="false">CONCATENATE(C223,D223,E223)</f>
        <v>Santé Action SocialeCabinet médicalAv 1980</v>
      </c>
      <c r="B223" s="0" t="str">
        <f aca="false">CONCATENATE(VLOOKUP(CONCATENATE(C223,D223),Nb_etages_moy!$A$2:$E$99,5,0),IF(VLOOKUP(CONCATENATE(C223,D223),Nb_etages_moy!$A$2:$E$99,5,0)="Peu vitré",1,VLOOKUP(CONCATENATE(C223,D223),Nb_etages_moy!$A$2:$F$99,6,0)),IF(E223="1999-2008","Récent","Ancien"))</f>
        <v>Vitré6Ancien</v>
      </c>
      <c r="C223" s="0" t="s">
        <v>96</v>
      </c>
      <c r="D223" s="0" t="s">
        <v>97</v>
      </c>
      <c r="E223" s="0" t="s">
        <v>8</v>
      </c>
      <c r="F223" s="0" t="n">
        <f aca="false">VLOOKUP($B223,Result_romulus!$A$2:$G$9,6,0)</f>
        <v>0.258</v>
      </c>
      <c r="G223" s="0" t="n">
        <f aca="false">VLOOKUP($B223,Result_romulus!$A$2:$G$9,7,0)</f>
        <v>0.44</v>
      </c>
      <c r="H223" s="0" t="n">
        <v>1</v>
      </c>
    </row>
    <row r="224" customFormat="false" ht="15.8" hidden="false" customHeight="false" outlineLevel="0" collapsed="false">
      <c r="A224" s="0" t="str">
        <f aca="false">CONCATENATE(C224,D224,E224)</f>
        <v>Santé Action SocialeCabinet médical1981-1998</v>
      </c>
      <c r="B224" s="0" t="str">
        <f aca="false">CONCATENATE(VLOOKUP(CONCATENATE(C224,D224),Nb_etages_moy!$A$2:$E$99,5,0),IF(VLOOKUP(CONCATENATE(C224,D224),Nb_etages_moy!$A$2:$E$99,5,0)="Peu vitré",1,VLOOKUP(CONCATENATE(C224,D224),Nb_etages_moy!$A$2:$F$99,6,0)),IF(E224="1999-2008","Récent","Ancien"))</f>
        <v>Vitré6Ancien</v>
      </c>
      <c r="C224" s="0" t="s">
        <v>96</v>
      </c>
      <c r="D224" s="0" t="s">
        <v>97</v>
      </c>
      <c r="E224" s="0" t="s">
        <v>9</v>
      </c>
      <c r="F224" s="0" t="n">
        <f aca="false">VLOOKUP($B224,Result_romulus!$A$2:$G$9,6,0)</f>
        <v>0.258</v>
      </c>
      <c r="G224" s="0" t="n">
        <f aca="false">VLOOKUP($B224,Result_romulus!$A$2:$G$9,7,0)</f>
        <v>0.44</v>
      </c>
      <c r="H224" s="0" t="n">
        <v>1</v>
      </c>
    </row>
    <row r="225" customFormat="false" ht="15.8" hidden="false" customHeight="false" outlineLevel="0" collapsed="false">
      <c r="A225" s="0" t="str">
        <f aca="false">CONCATENATE(C225,D225,E225)</f>
        <v>Santé Action SocialeCabinet médical1999-2008</v>
      </c>
      <c r="B225" s="0" t="str">
        <f aca="false">CONCATENATE(VLOOKUP(CONCATENATE(C225,D225),Nb_etages_moy!$A$2:$E$99,5,0),IF(VLOOKUP(CONCATENATE(C225,D225),Nb_etages_moy!$A$2:$E$99,5,0)="Peu vitré",1,VLOOKUP(CONCATENATE(C225,D225),Nb_etages_moy!$A$2:$F$99,6,0)),IF(E225="1999-2008","Récent","Ancien"))</f>
        <v>Vitré6Récent</v>
      </c>
      <c r="C225" s="0" t="s">
        <v>96</v>
      </c>
      <c r="D225" s="0" t="s">
        <v>97</v>
      </c>
      <c r="E225" s="0" t="s">
        <v>13</v>
      </c>
      <c r="F225" s="0" t="n">
        <f aca="false">VLOOKUP($B225,Result_romulus!$A$2:$G$9,6,0)</f>
        <v>0.29952</v>
      </c>
      <c r="G225" s="0" t="n">
        <f aca="false">VLOOKUP($B225,Result_romulus!$A$2:$G$9,7,0)</f>
        <v>0.4992</v>
      </c>
      <c r="H225" s="0" t="n">
        <v>1</v>
      </c>
    </row>
    <row r="226" customFormat="false" ht="15.8" hidden="false" customHeight="false" outlineLevel="0" collapsed="false">
      <c r="A226" s="0" t="str">
        <f aca="false">CONCATENATE(C226,D226,E226)</f>
        <v>Santé Action SocialeCentre accueilAv 1980</v>
      </c>
      <c r="B226" s="0" t="str">
        <f aca="false">CONCATENATE(VLOOKUP(CONCATENATE(C226,D226),Nb_etages_moy!$A$2:$E$99,5,0),IF(VLOOKUP(CONCATENATE(C226,D226),Nb_etages_moy!$A$2:$E$99,5,0)="Peu vitré",1,VLOOKUP(CONCATENATE(C226,D226),Nb_etages_moy!$A$2:$F$99,6,0)),IF(E226="1999-2008","Récent","Ancien"))</f>
        <v>Vitré6Ancien</v>
      </c>
      <c r="C226" s="0" t="s">
        <v>96</v>
      </c>
      <c r="D226" s="0" t="s">
        <v>98</v>
      </c>
      <c r="E226" s="0" t="s">
        <v>8</v>
      </c>
      <c r="F226" s="0" t="n">
        <f aca="false">VLOOKUP($B226,Result_romulus!$A$2:$G$9,6,0)</f>
        <v>0.258</v>
      </c>
      <c r="G226" s="0" t="n">
        <f aca="false">VLOOKUP($B226,Result_romulus!$A$2:$G$9,7,0)</f>
        <v>0.44</v>
      </c>
      <c r="H226" s="0" t="n">
        <v>1</v>
      </c>
    </row>
    <row r="227" customFormat="false" ht="15.8" hidden="false" customHeight="false" outlineLevel="0" collapsed="false">
      <c r="A227" s="0" t="str">
        <f aca="false">CONCATENATE(C227,D227,E227)</f>
        <v>Santé Action SocialeCentre accueil1981-1998</v>
      </c>
      <c r="B227" s="0" t="str">
        <f aca="false">CONCATENATE(VLOOKUP(CONCATENATE(C227,D227),Nb_etages_moy!$A$2:$E$99,5,0),IF(VLOOKUP(CONCATENATE(C227,D227),Nb_etages_moy!$A$2:$E$99,5,0)="Peu vitré",1,VLOOKUP(CONCATENATE(C227,D227),Nb_etages_moy!$A$2:$F$99,6,0)),IF(E227="1999-2008","Récent","Ancien"))</f>
        <v>Vitré6Ancien</v>
      </c>
      <c r="C227" s="0" t="s">
        <v>96</v>
      </c>
      <c r="D227" s="0" t="s">
        <v>98</v>
      </c>
      <c r="E227" s="0" t="s">
        <v>9</v>
      </c>
      <c r="F227" s="0" t="n">
        <f aca="false">VLOOKUP($B227,Result_romulus!$A$2:$G$9,6,0)</f>
        <v>0.258</v>
      </c>
      <c r="G227" s="0" t="n">
        <f aca="false">VLOOKUP($B227,Result_romulus!$A$2:$G$9,7,0)</f>
        <v>0.44</v>
      </c>
      <c r="H227" s="0" t="n">
        <v>1</v>
      </c>
    </row>
    <row r="228" customFormat="false" ht="15.8" hidden="false" customHeight="false" outlineLevel="0" collapsed="false">
      <c r="A228" s="0" t="str">
        <f aca="false">CONCATENATE(C228,D228,E228)</f>
        <v>Santé Action SocialeCentre accueil1999-2008</v>
      </c>
      <c r="B228" s="0" t="str">
        <f aca="false">CONCATENATE(VLOOKUP(CONCATENATE(C228,D228),Nb_etages_moy!$A$2:$E$99,5,0),IF(VLOOKUP(CONCATENATE(C228,D228),Nb_etages_moy!$A$2:$E$99,5,0)="Peu vitré",1,VLOOKUP(CONCATENATE(C228,D228),Nb_etages_moy!$A$2:$F$99,6,0)),IF(E228="1999-2008","Récent","Ancien"))</f>
        <v>Vitré6Récent</v>
      </c>
      <c r="C228" s="0" t="s">
        <v>96</v>
      </c>
      <c r="D228" s="0" t="s">
        <v>98</v>
      </c>
      <c r="E228" s="0" t="s">
        <v>13</v>
      </c>
      <c r="F228" s="0" t="n">
        <f aca="false">VLOOKUP($B228,Result_romulus!$A$2:$G$9,6,0)</f>
        <v>0.29952</v>
      </c>
      <c r="G228" s="0" t="n">
        <f aca="false">VLOOKUP($B228,Result_romulus!$A$2:$G$9,7,0)</f>
        <v>0.4992</v>
      </c>
      <c r="H228" s="0" t="n">
        <v>1</v>
      </c>
    </row>
    <row r="229" customFormat="false" ht="15.8" hidden="false" customHeight="false" outlineLevel="0" collapsed="false">
      <c r="A229" s="0" t="str">
        <f aca="false">CONCATENATE(C229,D229,E229)</f>
        <v>Santé Action SocialeGarderieAv 1980</v>
      </c>
      <c r="B229" s="0" t="str">
        <f aca="false">CONCATENATE(VLOOKUP(CONCATENATE(C229,D229),Nb_etages_moy!$A$2:$E$99,5,0),IF(VLOOKUP(CONCATENATE(C229,D229),Nb_etages_moy!$A$2:$E$99,5,0)="Peu vitré",1,VLOOKUP(CONCATENATE(C229,D229),Nb_etages_moy!$A$2:$F$99,6,0)),IF(E229="1999-2008","Récent","Ancien"))</f>
        <v>Vitré3Ancien</v>
      </c>
      <c r="C229" s="0" t="s">
        <v>96</v>
      </c>
      <c r="D229" s="0" t="s">
        <v>99</v>
      </c>
      <c r="E229" s="0" t="s">
        <v>8</v>
      </c>
      <c r="F229" s="0" t="n">
        <f aca="false">VLOOKUP($B229,Result_romulus!$A$2:$G$9,6,0)</f>
        <v>0.167857142857143</v>
      </c>
      <c r="G229" s="0" t="n">
        <f aca="false">VLOOKUP($B229,Result_romulus!$A$2:$G$9,7,0)</f>
        <v>0.235</v>
      </c>
      <c r="H229" s="0" t="n">
        <v>1</v>
      </c>
    </row>
    <row r="230" customFormat="false" ht="15.8" hidden="false" customHeight="false" outlineLevel="0" collapsed="false">
      <c r="A230" s="0" t="str">
        <f aca="false">CONCATENATE(C230,D230,E230)</f>
        <v>Santé Action SocialeGarderie1981-1998</v>
      </c>
      <c r="B230" s="0" t="str">
        <f aca="false">CONCATENATE(VLOOKUP(CONCATENATE(C230,D230),Nb_etages_moy!$A$2:$E$99,5,0),IF(VLOOKUP(CONCATENATE(C230,D230),Nb_etages_moy!$A$2:$E$99,5,0)="Peu vitré",1,VLOOKUP(CONCATENATE(C230,D230),Nb_etages_moy!$A$2:$F$99,6,0)),IF(E230="1999-2008","Récent","Ancien"))</f>
        <v>Vitré3Ancien</v>
      </c>
      <c r="C230" s="0" t="s">
        <v>96</v>
      </c>
      <c r="D230" s="0" t="s">
        <v>99</v>
      </c>
      <c r="E230" s="0" t="s">
        <v>9</v>
      </c>
      <c r="F230" s="0" t="n">
        <f aca="false">VLOOKUP($B230,Result_romulus!$A$2:$G$9,6,0)</f>
        <v>0.167857142857143</v>
      </c>
      <c r="G230" s="0" t="n">
        <f aca="false">VLOOKUP($B230,Result_romulus!$A$2:$G$9,7,0)</f>
        <v>0.235</v>
      </c>
      <c r="H230" s="0" t="n">
        <v>1</v>
      </c>
    </row>
    <row r="231" customFormat="false" ht="15.8" hidden="false" customHeight="false" outlineLevel="0" collapsed="false">
      <c r="A231" s="0" t="str">
        <f aca="false">CONCATENATE(C231,D231,E231)</f>
        <v>Santé Action SocialeGarderie1999-2008</v>
      </c>
      <c r="B231" s="0" t="str">
        <f aca="false">CONCATENATE(VLOOKUP(CONCATENATE(C231,D231),Nb_etages_moy!$A$2:$E$99,5,0),IF(VLOOKUP(CONCATENATE(C231,D231),Nb_etages_moy!$A$2:$E$99,5,0)="Peu vitré",1,VLOOKUP(CONCATENATE(C231,D231),Nb_etages_moy!$A$2:$F$99,6,0)),IF(E231="1999-2008","Récent","Ancien"))</f>
        <v>Vitré3Récent</v>
      </c>
      <c r="C231" s="0" t="s">
        <v>96</v>
      </c>
      <c r="D231" s="0" t="s">
        <v>99</v>
      </c>
      <c r="E231" s="0" t="s">
        <v>13</v>
      </c>
      <c r="F231" s="0" t="n">
        <f aca="false">VLOOKUP($B231,Result_romulus!$A$2:$G$9,6,0)</f>
        <v>0.14827380952381</v>
      </c>
      <c r="G231" s="0" t="n">
        <f aca="false">VLOOKUP($B231,Result_romulus!$A$2:$G$9,7,0)</f>
        <v>0.268571428571429</v>
      </c>
      <c r="H231" s="0" t="n">
        <v>1</v>
      </c>
    </row>
    <row r="232" customFormat="false" ht="15.8" hidden="false" customHeight="false" outlineLevel="0" collapsed="false">
      <c r="A232" s="0" t="str">
        <f aca="false">CONCATENATE(C232,D232,E232)</f>
        <v>Santé Action SocialeHopital blocAv 1980</v>
      </c>
      <c r="B232" s="0" t="str">
        <f aca="false">CONCATENATE(VLOOKUP(CONCATENATE(C232,D232),Nb_etages_moy!$A$2:$E$99,5,0),IF(VLOOKUP(CONCATENATE(C232,D232),Nb_etages_moy!$A$2:$E$99,5,0)="Peu vitré",1,VLOOKUP(CONCATENATE(C232,D232),Nb_etages_moy!$A$2:$F$99,6,0)),IF(E232="1999-2008","Récent","Ancien"))</f>
        <v>Vitré12Ancien</v>
      </c>
      <c r="C232" s="0" t="s">
        <v>96</v>
      </c>
      <c r="D232" s="0" t="s">
        <v>100</v>
      </c>
      <c r="E232" s="0" t="s">
        <v>8</v>
      </c>
      <c r="F232" s="0" t="n">
        <f aca="false">VLOOKUP($B232,Result_romulus!$A$2:$G$9,6,0)</f>
        <v>0.6</v>
      </c>
      <c r="G232" s="0" t="n">
        <f aca="false">VLOOKUP($B232,Result_romulus!$A$2:$G$9,7,0)</f>
        <v>0.84</v>
      </c>
      <c r="H232" s="0" t="n">
        <v>1</v>
      </c>
    </row>
    <row r="233" customFormat="false" ht="15.8" hidden="false" customHeight="false" outlineLevel="0" collapsed="false">
      <c r="A233" s="0" t="str">
        <f aca="false">CONCATENATE(C233,D233,E233)</f>
        <v>Santé Action SocialeHopital maisonAv 1980</v>
      </c>
      <c r="B233" s="0" t="str">
        <f aca="false">CONCATENATE(VLOOKUP(CONCATENATE(C233,D233),Nb_etages_moy!$A$2:$E$99,5,0),IF(VLOOKUP(CONCATENATE(C233,D233),Nb_etages_moy!$A$2:$E$99,5,0)="Peu vitré",1,VLOOKUP(CONCATENATE(C233,D233),Nb_etages_moy!$A$2:$F$99,6,0)),IF(E233="1999-2008","Récent","Ancien"))</f>
        <v>Vitré6Ancien</v>
      </c>
      <c r="C233" s="0" t="s">
        <v>96</v>
      </c>
      <c r="D233" s="0" t="s">
        <v>101</v>
      </c>
      <c r="E233" s="0" t="s">
        <v>8</v>
      </c>
      <c r="F233" s="0" t="n">
        <f aca="false">VLOOKUP($B233,Result_romulus!$A$2:$G$9,6,0)</f>
        <v>0.258</v>
      </c>
      <c r="G233" s="0" t="n">
        <f aca="false">VLOOKUP($B233,Result_romulus!$A$2:$G$9,7,0)</f>
        <v>0.44</v>
      </c>
      <c r="H233" s="0" t="n">
        <v>1</v>
      </c>
    </row>
    <row r="234" customFormat="false" ht="15.8" hidden="false" customHeight="false" outlineLevel="0" collapsed="false">
      <c r="A234" s="0" t="str">
        <f aca="false">CONCATENATE(C234,D234,E234)</f>
        <v>Santé Action SocialeHopital maison1981-1998</v>
      </c>
      <c r="B234" s="0" t="str">
        <f aca="false">CONCATENATE(VLOOKUP(CONCATENATE(C234,D234),Nb_etages_moy!$A$2:$E$99,5,0),IF(VLOOKUP(CONCATENATE(C234,D234),Nb_etages_moy!$A$2:$E$99,5,0)="Peu vitré",1,VLOOKUP(CONCATENATE(C234,D234),Nb_etages_moy!$A$2:$F$99,6,0)),IF(E234="1999-2008","Récent","Ancien"))</f>
        <v>Vitré6Ancien</v>
      </c>
      <c r="C234" s="0" t="s">
        <v>96</v>
      </c>
      <c r="D234" s="0" t="s">
        <v>101</v>
      </c>
      <c r="E234" s="0" t="s">
        <v>9</v>
      </c>
      <c r="F234" s="0" t="n">
        <f aca="false">VLOOKUP($B234,Result_romulus!$A$2:$G$9,6,0)</f>
        <v>0.258</v>
      </c>
      <c r="G234" s="0" t="n">
        <f aca="false">VLOOKUP($B234,Result_romulus!$A$2:$G$9,7,0)</f>
        <v>0.44</v>
      </c>
      <c r="H234" s="0" t="n">
        <v>1</v>
      </c>
    </row>
    <row r="235" customFormat="false" ht="15.8" hidden="false" customHeight="false" outlineLevel="0" collapsed="false">
      <c r="A235" s="0" t="str">
        <f aca="false">CONCATENATE(C235,D235,E235)</f>
        <v>Santé Action SocialeHopital maison1999-2008</v>
      </c>
      <c r="B235" s="0" t="str">
        <f aca="false">CONCATENATE(VLOOKUP(CONCATENATE(C235,D235),Nb_etages_moy!$A$2:$E$99,5,0),IF(VLOOKUP(CONCATENATE(C235,D235),Nb_etages_moy!$A$2:$E$99,5,0)="Peu vitré",1,VLOOKUP(CONCATENATE(C235,D235),Nb_etages_moy!$A$2:$F$99,6,0)),IF(E235="1999-2008","Récent","Ancien"))</f>
        <v>Vitré6Récent</v>
      </c>
      <c r="C235" s="0" t="s">
        <v>96</v>
      </c>
      <c r="D235" s="0" t="s">
        <v>101</v>
      </c>
      <c r="E235" s="0" t="s">
        <v>13</v>
      </c>
      <c r="F235" s="0" t="n">
        <f aca="false">VLOOKUP($B235,Result_romulus!$A$2:$G$9,6,0)</f>
        <v>0.29952</v>
      </c>
      <c r="G235" s="0" t="n">
        <f aca="false">VLOOKUP($B235,Result_romulus!$A$2:$G$9,7,0)</f>
        <v>0.4992</v>
      </c>
      <c r="H235" s="0" t="n">
        <v>1</v>
      </c>
    </row>
    <row r="236" customFormat="false" ht="15.8" hidden="false" customHeight="false" outlineLevel="0" collapsed="false">
      <c r="A236" s="0" t="str">
        <f aca="false">CONCATENATE(C236,D236,E236)</f>
        <v>Santé Action SocialeHopital pavillonnaireAv 1980</v>
      </c>
      <c r="B236" s="0" t="str">
        <f aca="false">CONCATENATE(VLOOKUP(CONCATENATE(C236,D236),Nb_etages_moy!$A$2:$E$99,5,0),IF(VLOOKUP(CONCATENATE(C236,D236),Nb_etages_moy!$A$2:$E$99,5,0)="Peu vitré",1,VLOOKUP(CONCATENATE(C236,D236),Nb_etages_moy!$A$2:$F$99,6,0)),IF(E236="1999-2008","Récent","Ancien"))</f>
        <v>Vitré6Ancien</v>
      </c>
      <c r="C236" s="0" t="s">
        <v>96</v>
      </c>
      <c r="D236" s="0" t="s">
        <v>102</v>
      </c>
      <c r="E236" s="0" t="s">
        <v>8</v>
      </c>
      <c r="F236" s="0" t="n">
        <f aca="false">VLOOKUP($B236,Result_romulus!$A$2:$G$9,6,0)</f>
        <v>0.258</v>
      </c>
      <c r="G236" s="0" t="n">
        <f aca="false">VLOOKUP($B236,Result_romulus!$A$2:$G$9,7,0)</f>
        <v>0.44</v>
      </c>
      <c r="H236" s="0" t="n">
        <v>1</v>
      </c>
    </row>
    <row r="237" customFormat="false" ht="15.8" hidden="false" customHeight="false" outlineLevel="0" collapsed="false">
      <c r="A237" s="0" t="str">
        <f aca="false">CONCATENATE(C237,D237,E237)</f>
        <v>Sport Loisir CultureGrand bar café tabacAv 1980</v>
      </c>
      <c r="B237" s="0" t="str">
        <f aca="false">CONCATENATE(VLOOKUP(CONCATENATE(C237,D237),Nb_etages_moy!$A$2:$E$99,5,0),IF(VLOOKUP(CONCATENATE(C237,D237),Nb_etages_moy!$A$2:$E$99,5,0)="Peu vitré",1,VLOOKUP(CONCATENATE(C237,D237),Nb_etages_moy!$A$2:$F$99,6,0)),IF(E237="1999-2008","Récent","Ancien"))</f>
        <v>Vitré3Ancien</v>
      </c>
      <c r="C237" s="0" t="s">
        <v>103</v>
      </c>
      <c r="D237" s="0" t="s">
        <v>22</v>
      </c>
      <c r="E237" s="0" t="s">
        <v>8</v>
      </c>
      <c r="F237" s="0" t="n">
        <f aca="false">VLOOKUP($B237,Result_romulus!$A$2:$G$9,6,0)</f>
        <v>0.167857142857143</v>
      </c>
      <c r="G237" s="0" t="n">
        <f aca="false">VLOOKUP($B237,Result_romulus!$A$2:$G$9,7,0)</f>
        <v>0.235</v>
      </c>
      <c r="H237" s="0" t="n">
        <v>1</v>
      </c>
    </row>
    <row r="238" customFormat="false" ht="15.8" hidden="false" customHeight="false" outlineLevel="0" collapsed="false">
      <c r="A238" s="0" t="str">
        <f aca="false">CONCATENATE(C238,D238,E238)</f>
        <v>Sport Loisir CultureGrand bar café tabac1981-1998</v>
      </c>
      <c r="B238" s="0" t="str">
        <f aca="false">CONCATENATE(VLOOKUP(CONCATENATE(C238,D238),Nb_etages_moy!$A$2:$E$99,5,0),IF(VLOOKUP(CONCATENATE(C238,D238),Nb_etages_moy!$A$2:$E$99,5,0)="Peu vitré",1,VLOOKUP(CONCATENATE(C238,D238),Nb_etages_moy!$A$2:$F$99,6,0)),IF(E238="1999-2008","Récent","Ancien"))</f>
        <v>Vitré3Ancien</v>
      </c>
      <c r="C238" s="0" t="s">
        <v>103</v>
      </c>
      <c r="D238" s="0" t="s">
        <v>22</v>
      </c>
      <c r="E238" s="0" t="s">
        <v>9</v>
      </c>
      <c r="F238" s="0" t="n">
        <f aca="false">VLOOKUP($B238,Result_romulus!$A$2:$G$9,6,0)</f>
        <v>0.167857142857143</v>
      </c>
      <c r="G238" s="0" t="n">
        <f aca="false">VLOOKUP($B238,Result_romulus!$A$2:$G$9,7,0)</f>
        <v>0.235</v>
      </c>
      <c r="H238" s="0" t="n">
        <v>1</v>
      </c>
    </row>
    <row r="239" customFormat="false" ht="15.8" hidden="false" customHeight="false" outlineLevel="0" collapsed="false">
      <c r="A239" s="0" t="str">
        <f aca="false">CONCATENATE(C239,D239,E239)</f>
        <v>Sport Loisir CultureGrand bar café tabac1999-2008</v>
      </c>
      <c r="B239" s="0" t="str">
        <f aca="false">CONCATENATE(VLOOKUP(CONCATENATE(C239,D239),Nb_etages_moy!$A$2:$E$99,5,0),IF(VLOOKUP(CONCATENATE(C239,D239),Nb_etages_moy!$A$2:$E$99,5,0)="Peu vitré",1,VLOOKUP(CONCATENATE(C239,D239),Nb_etages_moy!$A$2:$F$99,6,0)),IF(E239="1999-2008","Récent","Ancien"))</f>
        <v>Vitré3Récent</v>
      </c>
      <c r="C239" s="0" t="s">
        <v>103</v>
      </c>
      <c r="D239" s="0" t="s">
        <v>22</v>
      </c>
      <c r="E239" s="0" t="s">
        <v>13</v>
      </c>
      <c r="F239" s="0" t="n">
        <f aca="false">VLOOKUP($B239,Result_romulus!$A$2:$G$9,6,0)</f>
        <v>0.14827380952381</v>
      </c>
      <c r="G239" s="0" t="n">
        <f aca="false">VLOOKUP($B239,Result_romulus!$A$2:$G$9,7,0)</f>
        <v>0.268571428571429</v>
      </c>
      <c r="H239" s="0" t="n">
        <v>1</v>
      </c>
    </row>
    <row r="240" customFormat="false" ht="15.8" hidden="false" customHeight="false" outlineLevel="0" collapsed="false">
      <c r="A240" s="0" t="str">
        <f aca="false">CONCATENATE(C240,D240,E240)</f>
        <v>Sport Loisir CultureGrand cinémaAv 1980</v>
      </c>
      <c r="B240" s="0" t="str">
        <f aca="false">CONCATENATE(VLOOKUP(CONCATENATE(C240,D240),Nb_etages_moy!$A$2:$E$99,5,0),IF(VLOOKUP(CONCATENATE(C240,D240),Nb_etages_moy!$A$2:$E$99,5,0)="Peu vitré",1,VLOOKUP(CONCATENATE(C240,D240),Nb_etages_moy!$A$2:$F$99,6,0)),IF(E240="1999-2008","Récent","Ancien"))</f>
        <v>Peu vitré1Ancien</v>
      </c>
      <c r="C240" s="0" t="s">
        <v>103</v>
      </c>
      <c r="D240" s="0" t="s">
        <v>104</v>
      </c>
      <c r="E240" s="0" t="s">
        <v>8</v>
      </c>
      <c r="F240" s="0" t="n">
        <f aca="false">VLOOKUP($B240,Result_romulus!$A$2:$G$9,6,0)</f>
        <v>0.12</v>
      </c>
      <c r="G240" s="0" t="n">
        <f aca="false">VLOOKUP($B240,Result_romulus!$A$2:$G$9,7,0)</f>
        <v>0.25</v>
      </c>
      <c r="H240" s="0" t="n">
        <v>1</v>
      </c>
    </row>
    <row r="241" customFormat="false" ht="15.8" hidden="false" customHeight="false" outlineLevel="0" collapsed="false">
      <c r="A241" s="0" t="str">
        <f aca="false">CONCATENATE(C241,D241,E241)</f>
        <v>Sport Loisir CultureGrand cinéma1981-1998</v>
      </c>
      <c r="B241" s="0" t="str">
        <f aca="false">CONCATENATE(VLOOKUP(CONCATENATE(C241,D241),Nb_etages_moy!$A$2:$E$99,5,0),IF(VLOOKUP(CONCATENATE(C241,D241),Nb_etages_moy!$A$2:$E$99,5,0)="Peu vitré",1,VLOOKUP(CONCATENATE(C241,D241),Nb_etages_moy!$A$2:$F$99,6,0)),IF(E241="1999-2008","Récent","Ancien"))</f>
        <v>Peu vitré1Ancien</v>
      </c>
      <c r="C241" s="0" t="s">
        <v>103</v>
      </c>
      <c r="D241" s="0" t="s">
        <v>104</v>
      </c>
      <c r="E241" s="0" t="s">
        <v>9</v>
      </c>
      <c r="F241" s="0" t="n">
        <f aca="false">VLOOKUP($B241,Result_romulus!$A$2:$G$9,6,0)</f>
        <v>0.12</v>
      </c>
      <c r="G241" s="0" t="n">
        <f aca="false">VLOOKUP($B241,Result_romulus!$A$2:$G$9,7,0)</f>
        <v>0.25</v>
      </c>
      <c r="H241" s="0" t="n">
        <v>1</v>
      </c>
    </row>
    <row r="242" customFormat="false" ht="15.8" hidden="false" customHeight="false" outlineLevel="0" collapsed="false">
      <c r="A242" s="0" t="str">
        <f aca="false">CONCATENATE(C242,D242,E242)</f>
        <v>Sport Loisir CultureGrand cinéma1999-2008</v>
      </c>
      <c r="B242" s="0" t="str">
        <f aca="false">CONCATENATE(VLOOKUP(CONCATENATE(C242,D242),Nb_etages_moy!$A$2:$E$99,5,0),IF(VLOOKUP(CONCATENATE(C242,D242),Nb_etages_moy!$A$2:$E$99,5,0)="Peu vitré",1,VLOOKUP(CONCATENATE(C242,D242),Nb_etages_moy!$A$2:$F$99,6,0)),IF(E242="1999-2008","Récent","Ancien"))</f>
        <v>Peu vitré1Récent</v>
      </c>
      <c r="C242" s="0" t="s">
        <v>103</v>
      </c>
      <c r="D242" s="0" t="s">
        <v>104</v>
      </c>
      <c r="E242" s="0" t="s">
        <v>13</v>
      </c>
      <c r="F242" s="0" t="n">
        <f aca="false">VLOOKUP($B242,Result_romulus!$A$2:$G$9,6,0)</f>
        <v>0.12</v>
      </c>
      <c r="G242" s="0" t="n">
        <f aca="false">VLOOKUP($B242,Result_romulus!$A$2:$G$9,7,0)</f>
        <v>0.25</v>
      </c>
      <c r="H242" s="0" t="n">
        <v>1</v>
      </c>
    </row>
    <row r="243" customFormat="false" ht="15.8" hidden="false" customHeight="false" outlineLevel="0" collapsed="false">
      <c r="A243" s="0" t="str">
        <f aca="false">CONCATENATE(C243,D243,E243)</f>
        <v>Sport Loisir CultureGrande salle de spectacleAv 1980</v>
      </c>
      <c r="B243" s="0" t="str">
        <f aca="false">CONCATENATE(VLOOKUP(CONCATENATE(C243,D243),Nb_etages_moy!$A$2:$E$99,5,0),IF(VLOOKUP(CONCATENATE(C243,D243),Nb_etages_moy!$A$2:$E$99,5,0)="Peu vitré",1,VLOOKUP(CONCATENATE(C243,D243),Nb_etages_moy!$A$2:$F$99,6,0)),IF(E243="1999-2008","Récent","Ancien"))</f>
        <v>Peu vitré1Ancien</v>
      </c>
      <c r="C243" s="0" t="s">
        <v>103</v>
      </c>
      <c r="D243" s="0" t="s">
        <v>105</v>
      </c>
      <c r="E243" s="0" t="s">
        <v>8</v>
      </c>
      <c r="F243" s="0" t="n">
        <f aca="false">VLOOKUP($B243,Result_romulus!$A$2:$G$9,6,0)</f>
        <v>0.12</v>
      </c>
      <c r="G243" s="0" t="n">
        <f aca="false">VLOOKUP($B243,Result_romulus!$A$2:$G$9,7,0)</f>
        <v>0.25</v>
      </c>
      <c r="H243" s="0" t="n">
        <v>1</v>
      </c>
    </row>
    <row r="244" customFormat="false" ht="15.8" hidden="false" customHeight="false" outlineLevel="0" collapsed="false">
      <c r="A244" s="0" t="str">
        <f aca="false">CONCATENATE(C244,D244,E244)</f>
        <v>Sport Loisir CultureGrande salle de spectacle1981-1998</v>
      </c>
      <c r="B244" s="0" t="str">
        <f aca="false">CONCATENATE(VLOOKUP(CONCATENATE(C244,D244),Nb_etages_moy!$A$2:$E$99,5,0),IF(VLOOKUP(CONCATENATE(C244,D244),Nb_etages_moy!$A$2:$E$99,5,0)="Peu vitré",1,VLOOKUP(CONCATENATE(C244,D244),Nb_etages_moy!$A$2:$F$99,6,0)),IF(E244="1999-2008","Récent","Ancien"))</f>
        <v>Peu vitré1Ancien</v>
      </c>
      <c r="C244" s="0" t="s">
        <v>103</v>
      </c>
      <c r="D244" s="0" t="s">
        <v>105</v>
      </c>
      <c r="E244" s="0" t="s">
        <v>9</v>
      </c>
      <c r="F244" s="0" t="n">
        <f aca="false">VLOOKUP($B244,Result_romulus!$A$2:$G$9,6,0)</f>
        <v>0.12</v>
      </c>
      <c r="G244" s="0" t="n">
        <f aca="false">VLOOKUP($B244,Result_romulus!$A$2:$G$9,7,0)</f>
        <v>0.25</v>
      </c>
      <c r="H244" s="0" t="n">
        <v>1</v>
      </c>
    </row>
    <row r="245" customFormat="false" ht="15.8" hidden="false" customHeight="false" outlineLevel="0" collapsed="false">
      <c r="A245" s="0" t="str">
        <f aca="false">CONCATENATE(C245,D245,E245)</f>
        <v>Sport Loisir CultureGrande salle de spectacle1999-2008</v>
      </c>
      <c r="B245" s="0" t="str">
        <f aca="false">CONCATENATE(VLOOKUP(CONCATENATE(C245,D245),Nb_etages_moy!$A$2:$E$99,5,0),IF(VLOOKUP(CONCATENATE(C245,D245),Nb_etages_moy!$A$2:$E$99,5,0)="Peu vitré",1,VLOOKUP(CONCATENATE(C245,D245),Nb_etages_moy!$A$2:$F$99,6,0)),IF(E245="1999-2008","Récent","Ancien"))</f>
        <v>Peu vitré1Récent</v>
      </c>
      <c r="C245" s="0" t="s">
        <v>103</v>
      </c>
      <c r="D245" s="0" t="s">
        <v>105</v>
      </c>
      <c r="E245" s="0" t="s">
        <v>13</v>
      </c>
      <c r="F245" s="0" t="n">
        <f aca="false">VLOOKUP($B245,Result_romulus!$A$2:$G$9,6,0)</f>
        <v>0.12</v>
      </c>
      <c r="G245" s="0" t="n">
        <f aca="false">VLOOKUP($B245,Result_romulus!$A$2:$G$9,7,0)</f>
        <v>0.25</v>
      </c>
      <c r="H245" s="0" t="n">
        <v>1</v>
      </c>
    </row>
    <row r="246" customFormat="false" ht="15.8" hidden="false" customHeight="false" outlineLevel="0" collapsed="false">
      <c r="A246" s="0" t="str">
        <f aca="false">CONCATENATE(C246,D246,E246)</f>
        <v>Sport Loisir CultureGrande salle multisportAv 1980</v>
      </c>
      <c r="B246" s="0" t="str">
        <f aca="false">CONCATENATE(VLOOKUP(CONCATENATE(C246,D246),Nb_etages_moy!$A$2:$E$99,5,0),IF(VLOOKUP(CONCATENATE(C246,D246),Nb_etages_moy!$A$2:$E$99,5,0)="Peu vitré",1,VLOOKUP(CONCATENATE(C246,D246),Nb_etages_moy!$A$2:$F$99,6,0)),IF(E246="1999-2008","Récent","Ancien"))</f>
        <v>Peu vitré1Ancien</v>
      </c>
      <c r="C246" s="0" t="s">
        <v>103</v>
      </c>
      <c r="D246" s="0" t="s">
        <v>106</v>
      </c>
      <c r="E246" s="0" t="s">
        <v>8</v>
      </c>
      <c r="F246" s="0" t="n">
        <f aca="false">VLOOKUP($B246,Result_romulus!$A$2:$G$9,6,0)</f>
        <v>0.12</v>
      </c>
      <c r="G246" s="0" t="n">
        <f aca="false">VLOOKUP($B246,Result_romulus!$A$2:$G$9,7,0)</f>
        <v>0.25</v>
      </c>
      <c r="H246" s="0" t="n">
        <v>1</v>
      </c>
    </row>
    <row r="247" customFormat="false" ht="15.8" hidden="false" customHeight="false" outlineLevel="0" collapsed="false">
      <c r="A247" s="0" t="str">
        <f aca="false">CONCATENATE(C247,D247,E247)</f>
        <v>Sport Loisir CultureGrande salle multisport1981-1998</v>
      </c>
      <c r="B247" s="0" t="str">
        <f aca="false">CONCATENATE(VLOOKUP(CONCATENATE(C247,D247),Nb_etages_moy!$A$2:$E$99,5,0),IF(VLOOKUP(CONCATENATE(C247,D247),Nb_etages_moy!$A$2:$E$99,5,0)="Peu vitré",1,VLOOKUP(CONCATENATE(C247,D247),Nb_etages_moy!$A$2:$F$99,6,0)),IF(E247="1999-2008","Récent","Ancien"))</f>
        <v>Peu vitré1Ancien</v>
      </c>
      <c r="C247" s="0" t="s">
        <v>103</v>
      </c>
      <c r="D247" s="0" t="s">
        <v>106</v>
      </c>
      <c r="E247" s="0" t="s">
        <v>9</v>
      </c>
      <c r="F247" s="0" t="n">
        <f aca="false">VLOOKUP($B247,Result_romulus!$A$2:$G$9,6,0)</f>
        <v>0.12</v>
      </c>
      <c r="G247" s="0" t="n">
        <f aca="false">VLOOKUP($B247,Result_romulus!$A$2:$G$9,7,0)</f>
        <v>0.25</v>
      </c>
      <c r="H247" s="0" t="n">
        <v>1</v>
      </c>
    </row>
    <row r="248" customFormat="false" ht="15.8" hidden="false" customHeight="false" outlineLevel="0" collapsed="false">
      <c r="A248" s="0" t="str">
        <f aca="false">CONCATENATE(C248,D248,E248)</f>
        <v>Sport Loisir CultureGrande salle multisport1999-2008</v>
      </c>
      <c r="B248" s="0" t="str">
        <f aca="false">CONCATENATE(VLOOKUP(CONCATENATE(C248,D248),Nb_etages_moy!$A$2:$E$99,5,0),IF(VLOOKUP(CONCATENATE(C248,D248),Nb_etages_moy!$A$2:$E$99,5,0)="Peu vitré",1,VLOOKUP(CONCATENATE(C248,D248),Nb_etages_moy!$A$2:$F$99,6,0)),IF(E248="1999-2008","Récent","Ancien"))</f>
        <v>Peu vitré1Récent</v>
      </c>
      <c r="C248" s="0" t="s">
        <v>103</v>
      </c>
      <c r="D248" s="0" t="s">
        <v>106</v>
      </c>
      <c r="E248" s="0" t="s">
        <v>13</v>
      </c>
      <c r="F248" s="0" t="n">
        <f aca="false">VLOOKUP($B248,Result_romulus!$A$2:$G$9,6,0)</f>
        <v>0.12</v>
      </c>
      <c r="G248" s="0" t="n">
        <f aca="false">VLOOKUP($B248,Result_romulus!$A$2:$G$9,7,0)</f>
        <v>0.25</v>
      </c>
      <c r="H248" s="0" t="n">
        <v>1</v>
      </c>
    </row>
    <row r="249" customFormat="false" ht="15.8" hidden="false" customHeight="false" outlineLevel="0" collapsed="false">
      <c r="A249" s="0" t="str">
        <f aca="false">CONCATENATE(C249,D249,E249)</f>
        <v>Sport Loisir CultureImmeuble péri urbainAv 1980</v>
      </c>
      <c r="B249" s="0" t="str">
        <f aca="false">CONCATENATE(VLOOKUP(CONCATENATE(C249,D249),Nb_etages_moy!$A$2:$E$99,5,0),IF(VLOOKUP(CONCATENATE(C249,D249),Nb_etages_moy!$A$2:$E$99,5,0)="Peu vitré",1,VLOOKUP(CONCATENATE(C249,D249),Nb_etages_moy!$A$2:$F$99,6,0)),IF(E249="1999-2008","Récent","Ancien"))</f>
        <v>Vitré3Ancien</v>
      </c>
      <c r="C249" s="0" t="s">
        <v>103</v>
      </c>
      <c r="D249" s="0" t="s">
        <v>107</v>
      </c>
      <c r="E249" s="0" t="s">
        <v>8</v>
      </c>
      <c r="F249" s="0" t="n">
        <f aca="false">VLOOKUP($B249,Result_romulus!$A$2:$G$9,6,0)</f>
        <v>0.167857142857143</v>
      </c>
      <c r="G249" s="0" t="n">
        <f aca="false">VLOOKUP($B249,Result_romulus!$A$2:$G$9,7,0)</f>
        <v>0.235</v>
      </c>
      <c r="H249" s="0" t="n">
        <v>1</v>
      </c>
    </row>
    <row r="250" customFormat="false" ht="15.8" hidden="false" customHeight="false" outlineLevel="0" collapsed="false">
      <c r="A250" s="0" t="str">
        <f aca="false">CONCATENATE(C250,D250,E250)</f>
        <v>Sport Loisir CultureImmeuble péri urbain1981-1998</v>
      </c>
      <c r="B250" s="0" t="str">
        <f aca="false">CONCATENATE(VLOOKUP(CONCATENATE(C250,D250),Nb_etages_moy!$A$2:$E$99,5,0),IF(VLOOKUP(CONCATENATE(C250,D250),Nb_etages_moy!$A$2:$E$99,5,0)="Peu vitré",1,VLOOKUP(CONCATENATE(C250,D250),Nb_etages_moy!$A$2:$F$99,6,0)),IF(E250="1999-2008","Récent","Ancien"))</f>
        <v>Vitré3Ancien</v>
      </c>
      <c r="C250" s="0" t="s">
        <v>103</v>
      </c>
      <c r="D250" s="0" t="s">
        <v>107</v>
      </c>
      <c r="E250" s="0" t="s">
        <v>9</v>
      </c>
      <c r="F250" s="0" t="n">
        <f aca="false">VLOOKUP($B250,Result_romulus!$A$2:$G$9,6,0)</f>
        <v>0.167857142857143</v>
      </c>
      <c r="G250" s="0" t="n">
        <f aca="false">VLOOKUP($B250,Result_romulus!$A$2:$G$9,7,0)</f>
        <v>0.235</v>
      </c>
      <c r="H250" s="0" t="n">
        <v>1</v>
      </c>
    </row>
    <row r="251" customFormat="false" ht="15.8" hidden="false" customHeight="false" outlineLevel="0" collapsed="false">
      <c r="A251" s="0" t="str">
        <f aca="false">CONCATENATE(C251,D251,E251)</f>
        <v>Sport Loisir CultureImmeuble péri urbain1999-2008</v>
      </c>
      <c r="B251" s="0" t="str">
        <f aca="false">CONCATENATE(VLOOKUP(CONCATENATE(C251,D251),Nb_etages_moy!$A$2:$E$99,5,0),IF(VLOOKUP(CONCATENATE(C251,D251),Nb_etages_moy!$A$2:$E$99,5,0)="Peu vitré",1,VLOOKUP(CONCATENATE(C251,D251),Nb_etages_moy!$A$2:$F$99,6,0)),IF(E251="1999-2008","Récent","Ancien"))</f>
        <v>Vitré3Récent</v>
      </c>
      <c r="C251" s="0" t="s">
        <v>103</v>
      </c>
      <c r="D251" s="0" t="s">
        <v>107</v>
      </c>
      <c r="E251" s="0" t="s">
        <v>13</v>
      </c>
      <c r="F251" s="0" t="n">
        <f aca="false">VLOOKUP($B251,Result_romulus!$A$2:$G$9,6,0)</f>
        <v>0.14827380952381</v>
      </c>
      <c r="G251" s="0" t="n">
        <f aca="false">VLOOKUP($B251,Result_romulus!$A$2:$G$9,7,0)</f>
        <v>0.268571428571429</v>
      </c>
      <c r="H251" s="0" t="n">
        <v>1</v>
      </c>
    </row>
    <row r="252" customFormat="false" ht="15.8" hidden="false" customHeight="false" outlineLevel="0" collapsed="false">
      <c r="A252" s="0" t="str">
        <f aca="false">CONCATENATE(C252,D252,E252)</f>
        <v>Sport Loisir CultureMuséeAv 1980</v>
      </c>
      <c r="B252" s="0" t="str">
        <f aca="false">CONCATENATE(VLOOKUP(CONCATENATE(C252,D252),Nb_etages_moy!$A$2:$E$99,5,0),IF(VLOOKUP(CONCATENATE(C252,D252),Nb_etages_moy!$A$2:$E$99,5,0)="Peu vitré",1,VLOOKUP(CONCATENATE(C252,D252),Nb_etages_moy!$A$2:$F$99,6,0)),IF(E252="1999-2008","Récent","Ancien"))</f>
        <v>Peu vitré1Ancien</v>
      </c>
      <c r="C252" s="0" t="s">
        <v>103</v>
      </c>
      <c r="D252" s="0" t="s">
        <v>108</v>
      </c>
      <c r="E252" s="0" t="s">
        <v>8</v>
      </c>
      <c r="F252" s="0" t="n">
        <f aca="false">VLOOKUP($B252,Result_romulus!$A$2:$G$9,6,0)</f>
        <v>0.12</v>
      </c>
      <c r="G252" s="0" t="n">
        <f aca="false">VLOOKUP($B252,Result_romulus!$A$2:$G$9,7,0)</f>
        <v>0.25</v>
      </c>
      <c r="H252" s="0" t="n">
        <v>1</v>
      </c>
    </row>
    <row r="253" customFormat="false" ht="15.8" hidden="false" customHeight="false" outlineLevel="0" collapsed="false">
      <c r="A253" s="0" t="str">
        <f aca="false">CONCATENATE(C253,D253,E253)</f>
        <v>Sport Loisir CultureMusée1981-1998</v>
      </c>
      <c r="B253" s="0" t="str">
        <f aca="false">CONCATENATE(VLOOKUP(CONCATENATE(C253,D253),Nb_etages_moy!$A$2:$E$99,5,0),IF(VLOOKUP(CONCATENATE(C253,D253),Nb_etages_moy!$A$2:$E$99,5,0)="Peu vitré",1,VLOOKUP(CONCATENATE(C253,D253),Nb_etages_moy!$A$2:$F$99,6,0)),IF(E253="1999-2008","Récent","Ancien"))</f>
        <v>Peu vitré1Ancien</v>
      </c>
      <c r="C253" s="0" t="s">
        <v>103</v>
      </c>
      <c r="D253" s="0" t="s">
        <v>108</v>
      </c>
      <c r="E253" s="0" t="s">
        <v>9</v>
      </c>
      <c r="F253" s="0" t="n">
        <f aca="false">VLOOKUP($B253,Result_romulus!$A$2:$G$9,6,0)</f>
        <v>0.12</v>
      </c>
      <c r="G253" s="0" t="n">
        <f aca="false">VLOOKUP($B253,Result_romulus!$A$2:$G$9,7,0)</f>
        <v>0.25</v>
      </c>
      <c r="H253" s="0" t="n">
        <v>1</v>
      </c>
    </row>
    <row r="254" customFormat="false" ht="15.8" hidden="false" customHeight="false" outlineLevel="0" collapsed="false">
      <c r="A254" s="0" t="str">
        <f aca="false">CONCATENATE(C254,D254,E254)</f>
        <v>Sport Loisir CultureMusée1999-2008</v>
      </c>
      <c r="B254" s="0" t="str">
        <f aca="false">CONCATENATE(VLOOKUP(CONCATENATE(C254,D254),Nb_etages_moy!$A$2:$E$99,5,0),IF(VLOOKUP(CONCATENATE(C254,D254),Nb_etages_moy!$A$2:$E$99,5,0)="Peu vitré",1,VLOOKUP(CONCATENATE(C254,D254),Nb_etages_moy!$A$2:$F$99,6,0)),IF(E254="1999-2008","Récent","Ancien"))</f>
        <v>Peu vitré1Récent</v>
      </c>
      <c r="C254" s="0" t="s">
        <v>103</v>
      </c>
      <c r="D254" s="0" t="s">
        <v>108</v>
      </c>
      <c r="E254" s="0" t="s">
        <v>13</v>
      </c>
      <c r="F254" s="0" t="n">
        <f aca="false">VLOOKUP($B254,Result_romulus!$A$2:$G$9,6,0)</f>
        <v>0.12</v>
      </c>
      <c r="G254" s="0" t="n">
        <f aca="false">VLOOKUP($B254,Result_romulus!$A$2:$G$9,7,0)</f>
        <v>0.25</v>
      </c>
      <c r="H254" s="0" t="n">
        <v>1</v>
      </c>
    </row>
    <row r="255" customFormat="false" ht="15.8" hidden="false" customHeight="false" outlineLevel="0" collapsed="false">
      <c r="A255" s="0" t="str">
        <f aca="false">CONCATENATE(C255,D255,E255)</f>
        <v>Sport Loisir CulturenrAv 1980</v>
      </c>
      <c r="B255" s="0" t="str">
        <f aca="false">CONCATENATE(VLOOKUP(CONCATENATE(C255,D255),Nb_etages_moy!$A$2:$E$99,5,0),IF(VLOOKUP(CONCATENATE(C255,D255),Nb_etages_moy!$A$2:$E$99,5,0)="Peu vitré",1,VLOOKUP(CONCATENATE(C255,D255),Nb_etages_moy!$A$2:$F$99,6,0)),IF(E255="1999-2008","Récent","Ancien"))</f>
        <v>Peu vitré1Ancien</v>
      </c>
      <c r="C255" s="0" t="s">
        <v>103</v>
      </c>
      <c r="D255" s="0" t="s">
        <v>109</v>
      </c>
      <c r="E255" s="0" t="s">
        <v>8</v>
      </c>
      <c r="F255" s="0" t="n">
        <f aca="false">VLOOKUP($B255,Result_romulus!$A$2:$G$9,6,0)</f>
        <v>0.12</v>
      </c>
      <c r="G255" s="0" t="n">
        <f aca="false">VLOOKUP($B255,Result_romulus!$A$2:$G$9,7,0)</f>
        <v>0.25</v>
      </c>
      <c r="H255" s="0" t="n">
        <v>1</v>
      </c>
    </row>
    <row r="256" customFormat="false" ht="15.8" hidden="false" customHeight="false" outlineLevel="0" collapsed="false">
      <c r="A256" s="0" t="str">
        <f aca="false">CONCATENATE(C256,D256,E256)</f>
        <v>Sport Loisir Culturenr1981-1998</v>
      </c>
      <c r="B256" s="0" t="str">
        <f aca="false">CONCATENATE(VLOOKUP(CONCATENATE(C256,D256),Nb_etages_moy!$A$2:$E$99,5,0),IF(VLOOKUP(CONCATENATE(C256,D256),Nb_etages_moy!$A$2:$E$99,5,0)="Peu vitré",1,VLOOKUP(CONCATENATE(C256,D256),Nb_etages_moy!$A$2:$F$99,6,0)),IF(E256="1999-2008","Récent","Ancien"))</f>
        <v>Peu vitré1Ancien</v>
      </c>
      <c r="C256" s="0" t="s">
        <v>103</v>
      </c>
      <c r="D256" s="0" t="s">
        <v>109</v>
      </c>
      <c r="E256" s="0" t="s">
        <v>9</v>
      </c>
      <c r="F256" s="0" t="n">
        <f aca="false">VLOOKUP($B256,Result_romulus!$A$2:$G$9,6,0)</f>
        <v>0.12</v>
      </c>
      <c r="G256" s="0" t="n">
        <f aca="false">VLOOKUP($B256,Result_romulus!$A$2:$G$9,7,0)</f>
        <v>0.25</v>
      </c>
      <c r="H256" s="0" t="n">
        <v>1</v>
      </c>
    </row>
    <row r="257" customFormat="false" ht="15.8" hidden="false" customHeight="false" outlineLevel="0" collapsed="false">
      <c r="A257" s="0" t="str">
        <f aca="false">CONCATENATE(C257,D257,E257)</f>
        <v>Sport Loisir Culturenr1999-2008</v>
      </c>
      <c r="B257" s="0" t="str">
        <f aca="false">CONCATENATE(VLOOKUP(CONCATENATE(C257,D257),Nb_etages_moy!$A$2:$E$99,5,0),IF(VLOOKUP(CONCATENATE(C257,D257),Nb_etages_moy!$A$2:$E$99,5,0)="Peu vitré",1,VLOOKUP(CONCATENATE(C257,D257),Nb_etages_moy!$A$2:$F$99,6,0)),IF(E257="1999-2008","Récent","Ancien"))</f>
        <v>Peu vitré1Récent</v>
      </c>
      <c r="C257" s="0" t="s">
        <v>103</v>
      </c>
      <c r="D257" s="0" t="s">
        <v>109</v>
      </c>
      <c r="E257" s="0" t="s">
        <v>13</v>
      </c>
      <c r="F257" s="0" t="n">
        <f aca="false">VLOOKUP($B257,Result_romulus!$A$2:$G$9,6,0)</f>
        <v>0.12</v>
      </c>
      <c r="G257" s="0" t="n">
        <f aca="false">VLOOKUP($B257,Result_romulus!$A$2:$G$9,7,0)</f>
        <v>0.25</v>
      </c>
      <c r="H257" s="0" t="n">
        <v>1</v>
      </c>
    </row>
    <row r="258" customFormat="false" ht="15.8" hidden="false" customHeight="false" outlineLevel="0" collapsed="false">
      <c r="A258" s="0" t="str">
        <f aca="false">CONCATENATE(C258,D258,E258)</f>
        <v>Sport Loisir CulturePatinoireAv 1980</v>
      </c>
      <c r="B258" s="0" t="str">
        <f aca="false">CONCATENATE(VLOOKUP(CONCATENATE(C258,D258),Nb_etages_moy!$A$2:$E$99,5,0),IF(VLOOKUP(CONCATENATE(C258,D258),Nb_etages_moy!$A$2:$E$99,5,0)="Peu vitré",1,VLOOKUP(CONCATENATE(C258,D258),Nb_etages_moy!$A$2:$F$99,6,0)),IF(E258="1999-2008","Récent","Ancien"))</f>
        <v>Peu vitré1Ancien</v>
      </c>
      <c r="C258" s="0" t="s">
        <v>103</v>
      </c>
      <c r="D258" s="0" t="s">
        <v>110</v>
      </c>
      <c r="E258" s="0" t="s">
        <v>8</v>
      </c>
      <c r="F258" s="0" t="n">
        <f aca="false">VLOOKUP($B258,Result_romulus!$A$2:$G$9,6,0)</f>
        <v>0.12</v>
      </c>
      <c r="G258" s="0" t="n">
        <f aca="false">VLOOKUP($B258,Result_romulus!$A$2:$G$9,7,0)</f>
        <v>0.25</v>
      </c>
      <c r="H258" s="0" t="n">
        <v>1</v>
      </c>
    </row>
    <row r="259" customFormat="false" ht="15.8" hidden="false" customHeight="false" outlineLevel="0" collapsed="false">
      <c r="A259" s="0" t="str">
        <f aca="false">CONCATENATE(C259,D259,E259)</f>
        <v>Sport Loisir CulturePatinoire1981-1998</v>
      </c>
      <c r="B259" s="0" t="str">
        <f aca="false">CONCATENATE(VLOOKUP(CONCATENATE(C259,D259),Nb_etages_moy!$A$2:$E$99,5,0),IF(VLOOKUP(CONCATENATE(C259,D259),Nb_etages_moy!$A$2:$E$99,5,0)="Peu vitré",1,VLOOKUP(CONCATENATE(C259,D259),Nb_etages_moy!$A$2:$F$99,6,0)),IF(E259="1999-2008","Récent","Ancien"))</f>
        <v>Peu vitré1Ancien</v>
      </c>
      <c r="C259" s="0" t="s">
        <v>103</v>
      </c>
      <c r="D259" s="0" t="s">
        <v>110</v>
      </c>
      <c r="E259" s="0" t="s">
        <v>9</v>
      </c>
      <c r="F259" s="0" t="n">
        <f aca="false">VLOOKUP($B259,Result_romulus!$A$2:$G$9,6,0)</f>
        <v>0.12</v>
      </c>
      <c r="G259" s="0" t="n">
        <f aca="false">VLOOKUP($B259,Result_romulus!$A$2:$G$9,7,0)</f>
        <v>0.25</v>
      </c>
      <c r="H259" s="0" t="n">
        <v>1</v>
      </c>
    </row>
    <row r="260" customFormat="false" ht="15.8" hidden="false" customHeight="false" outlineLevel="0" collapsed="false">
      <c r="A260" s="0" t="str">
        <f aca="false">CONCATENATE(C260,D260,E260)</f>
        <v>Sport Loisir CulturePatinoire1999-2008</v>
      </c>
      <c r="B260" s="0" t="str">
        <f aca="false">CONCATENATE(VLOOKUP(CONCATENATE(C260,D260),Nb_etages_moy!$A$2:$E$99,5,0),IF(VLOOKUP(CONCATENATE(C260,D260),Nb_etages_moy!$A$2:$E$99,5,0)="Peu vitré",1,VLOOKUP(CONCATENATE(C260,D260),Nb_etages_moy!$A$2:$F$99,6,0)),IF(E260="1999-2008","Récent","Ancien"))</f>
        <v>Peu vitré1Récent</v>
      </c>
      <c r="C260" s="0" t="s">
        <v>103</v>
      </c>
      <c r="D260" s="0" t="s">
        <v>110</v>
      </c>
      <c r="E260" s="0" t="s">
        <v>13</v>
      </c>
      <c r="F260" s="0" t="n">
        <f aca="false">VLOOKUP($B260,Result_romulus!$A$2:$G$9,6,0)</f>
        <v>0.12</v>
      </c>
      <c r="G260" s="0" t="n">
        <f aca="false">VLOOKUP($B260,Result_romulus!$A$2:$G$9,7,0)</f>
        <v>0.25</v>
      </c>
      <c r="H260" s="0" t="n">
        <v>1</v>
      </c>
    </row>
    <row r="261" customFormat="false" ht="15.8" hidden="false" customHeight="false" outlineLevel="0" collapsed="false">
      <c r="A261" s="0" t="str">
        <f aca="false">CONCATENATE(C261,D261,E261)</f>
        <v>Sport Loisir CulturePetit cinémaAv 1980</v>
      </c>
      <c r="B261" s="0" t="str">
        <f aca="false">CONCATENATE(VLOOKUP(CONCATENATE(C261,D261),Nb_etages_moy!$A$2:$E$99,5,0),IF(VLOOKUP(CONCATENATE(C261,D261),Nb_etages_moy!$A$2:$E$99,5,0)="Peu vitré",1,VLOOKUP(CONCATENATE(C261,D261),Nb_etages_moy!$A$2:$F$99,6,0)),IF(E261="1999-2008","Récent","Ancien"))</f>
        <v>Vitré3Ancien</v>
      </c>
      <c r="C261" s="0" t="s">
        <v>103</v>
      </c>
      <c r="D261" s="0" t="s">
        <v>111</v>
      </c>
      <c r="E261" s="0" t="s">
        <v>8</v>
      </c>
      <c r="F261" s="0" t="n">
        <f aca="false">VLOOKUP($B261,Result_romulus!$A$2:$G$9,6,0)</f>
        <v>0.167857142857143</v>
      </c>
      <c r="G261" s="0" t="n">
        <f aca="false">VLOOKUP($B261,Result_romulus!$A$2:$G$9,7,0)</f>
        <v>0.235</v>
      </c>
      <c r="H261" s="0" t="n">
        <v>1</v>
      </c>
    </row>
    <row r="262" customFormat="false" ht="15.8" hidden="false" customHeight="false" outlineLevel="0" collapsed="false">
      <c r="A262" s="0" t="str">
        <f aca="false">CONCATENATE(C262,D262,E262)</f>
        <v>Sport Loisir CulturePetit cinéma1981-1998</v>
      </c>
      <c r="B262" s="0" t="str">
        <f aca="false">CONCATENATE(VLOOKUP(CONCATENATE(C262,D262),Nb_etages_moy!$A$2:$E$99,5,0),IF(VLOOKUP(CONCATENATE(C262,D262),Nb_etages_moy!$A$2:$E$99,5,0)="Peu vitré",1,VLOOKUP(CONCATENATE(C262,D262),Nb_etages_moy!$A$2:$F$99,6,0)),IF(E262="1999-2008","Récent","Ancien"))</f>
        <v>Vitré3Ancien</v>
      </c>
      <c r="C262" s="0" t="s">
        <v>103</v>
      </c>
      <c r="D262" s="0" t="s">
        <v>111</v>
      </c>
      <c r="E262" s="0" t="s">
        <v>9</v>
      </c>
      <c r="F262" s="0" t="n">
        <f aca="false">VLOOKUP($B262,Result_romulus!$A$2:$G$9,6,0)</f>
        <v>0.167857142857143</v>
      </c>
      <c r="G262" s="0" t="n">
        <f aca="false">VLOOKUP($B262,Result_romulus!$A$2:$G$9,7,0)</f>
        <v>0.235</v>
      </c>
      <c r="H262" s="0" t="n">
        <v>1</v>
      </c>
    </row>
    <row r="263" customFormat="false" ht="15.8" hidden="false" customHeight="false" outlineLevel="0" collapsed="false">
      <c r="A263" s="0" t="str">
        <f aca="false">CONCATENATE(C263,D263,E263)</f>
        <v>Sport Loisir CulturePetit cinéma1999-2008</v>
      </c>
      <c r="B263" s="0" t="str">
        <f aca="false">CONCATENATE(VLOOKUP(CONCATENATE(C263,D263),Nb_etages_moy!$A$2:$E$99,5,0),IF(VLOOKUP(CONCATENATE(C263,D263),Nb_etages_moy!$A$2:$E$99,5,0)="Peu vitré",1,VLOOKUP(CONCATENATE(C263,D263),Nb_etages_moy!$A$2:$F$99,6,0)),IF(E263="1999-2008","Récent","Ancien"))</f>
        <v>Vitré3Récent</v>
      </c>
      <c r="C263" s="0" t="s">
        <v>103</v>
      </c>
      <c r="D263" s="0" t="s">
        <v>111</v>
      </c>
      <c r="E263" s="0" t="s">
        <v>13</v>
      </c>
      <c r="F263" s="0" t="n">
        <f aca="false">VLOOKUP($B263,Result_romulus!$A$2:$G$9,6,0)</f>
        <v>0.14827380952381</v>
      </c>
      <c r="G263" s="0" t="n">
        <f aca="false">VLOOKUP($B263,Result_romulus!$A$2:$G$9,7,0)</f>
        <v>0.268571428571429</v>
      </c>
      <c r="H263" s="0" t="n">
        <v>1</v>
      </c>
    </row>
    <row r="264" customFormat="false" ht="15.8" hidden="false" customHeight="false" outlineLevel="0" collapsed="false">
      <c r="A264" s="0" t="str">
        <f aca="false">CONCATENATE(C264,D264,E264)</f>
        <v>Sport Loisir CulturePetite salle de spectacleAv 1980</v>
      </c>
      <c r="B264" s="0" t="str">
        <f aca="false">CONCATENATE(VLOOKUP(CONCATENATE(C264,D264),Nb_etages_moy!$A$2:$E$99,5,0),IF(VLOOKUP(CONCATENATE(C264,D264),Nb_etages_moy!$A$2:$E$99,5,0)="Peu vitré",1,VLOOKUP(CONCATENATE(C264,D264),Nb_etages_moy!$A$2:$F$99,6,0)),IF(E264="1999-2008","Récent","Ancien"))</f>
        <v>Peu vitré1Ancien</v>
      </c>
      <c r="C264" s="0" t="s">
        <v>103</v>
      </c>
      <c r="D264" s="0" t="s">
        <v>112</v>
      </c>
      <c r="E264" s="0" t="s">
        <v>8</v>
      </c>
      <c r="F264" s="0" t="n">
        <f aca="false">VLOOKUP($B264,Result_romulus!$A$2:$G$9,6,0)</f>
        <v>0.12</v>
      </c>
      <c r="G264" s="0" t="n">
        <f aca="false">VLOOKUP($B264,Result_romulus!$A$2:$G$9,7,0)</f>
        <v>0.25</v>
      </c>
      <c r="H264" s="0" t="n">
        <v>1</v>
      </c>
    </row>
    <row r="265" customFormat="false" ht="15.8" hidden="false" customHeight="false" outlineLevel="0" collapsed="false">
      <c r="A265" s="0" t="str">
        <f aca="false">CONCATENATE(C265,D265,E265)</f>
        <v>Sport Loisir CulturePetite salle de spectacle1981-1998</v>
      </c>
      <c r="B265" s="0" t="str">
        <f aca="false">CONCATENATE(VLOOKUP(CONCATENATE(C265,D265),Nb_etages_moy!$A$2:$E$99,5,0),IF(VLOOKUP(CONCATENATE(C265,D265),Nb_etages_moy!$A$2:$E$99,5,0)="Peu vitré",1,VLOOKUP(CONCATENATE(C265,D265),Nb_etages_moy!$A$2:$F$99,6,0)),IF(E265="1999-2008","Récent","Ancien"))</f>
        <v>Peu vitré1Ancien</v>
      </c>
      <c r="C265" s="0" t="s">
        <v>103</v>
      </c>
      <c r="D265" s="0" t="s">
        <v>112</v>
      </c>
      <c r="E265" s="0" t="s">
        <v>9</v>
      </c>
      <c r="F265" s="0" t="n">
        <f aca="false">VLOOKUP($B265,Result_romulus!$A$2:$G$9,6,0)</f>
        <v>0.12</v>
      </c>
      <c r="G265" s="0" t="n">
        <f aca="false">VLOOKUP($B265,Result_romulus!$A$2:$G$9,7,0)</f>
        <v>0.25</v>
      </c>
      <c r="H265" s="0" t="n">
        <v>1</v>
      </c>
    </row>
    <row r="266" customFormat="false" ht="15.8" hidden="false" customHeight="false" outlineLevel="0" collapsed="false">
      <c r="A266" s="0" t="str">
        <f aca="false">CONCATENATE(C266,D266,E266)</f>
        <v>Sport Loisir CulturePetite salle de spectacle1999-2008</v>
      </c>
      <c r="B266" s="0" t="str">
        <f aca="false">CONCATENATE(VLOOKUP(CONCATENATE(C266,D266),Nb_etages_moy!$A$2:$E$99,5,0),IF(VLOOKUP(CONCATENATE(C266,D266),Nb_etages_moy!$A$2:$E$99,5,0)="Peu vitré",1,VLOOKUP(CONCATENATE(C266,D266),Nb_etages_moy!$A$2:$F$99,6,0)),IF(E266="1999-2008","Récent","Ancien"))</f>
        <v>Peu vitré1Récent</v>
      </c>
      <c r="C266" s="0" t="s">
        <v>103</v>
      </c>
      <c r="D266" s="0" t="s">
        <v>112</v>
      </c>
      <c r="E266" s="0" t="s">
        <v>13</v>
      </c>
      <c r="F266" s="0" t="n">
        <f aca="false">VLOOKUP($B266,Result_romulus!$A$2:$G$9,6,0)</f>
        <v>0.12</v>
      </c>
      <c r="G266" s="0" t="n">
        <f aca="false">VLOOKUP($B266,Result_romulus!$A$2:$G$9,7,0)</f>
        <v>0.25</v>
      </c>
      <c r="H266" s="0" t="n">
        <v>1</v>
      </c>
    </row>
    <row r="267" customFormat="false" ht="15.8" hidden="false" customHeight="false" outlineLevel="0" collapsed="false">
      <c r="A267" s="0" t="str">
        <f aca="false">CONCATENATE(C267,D267,E267)</f>
        <v>Sport Loisir CulturePetite salle multisportAv 1980</v>
      </c>
      <c r="B267" s="0" t="str">
        <f aca="false">CONCATENATE(VLOOKUP(CONCATENATE(C267,D267),Nb_etages_moy!$A$2:$E$99,5,0),IF(VLOOKUP(CONCATENATE(C267,D267),Nb_etages_moy!$A$2:$E$99,5,0)="Peu vitré",1,VLOOKUP(CONCATENATE(C267,D267),Nb_etages_moy!$A$2:$F$99,6,0)),IF(E267="1999-2008","Récent","Ancien"))</f>
        <v>Peu vitré1Ancien</v>
      </c>
      <c r="C267" s="0" t="s">
        <v>103</v>
      </c>
      <c r="D267" s="0" t="s">
        <v>113</v>
      </c>
      <c r="E267" s="0" t="s">
        <v>8</v>
      </c>
      <c r="F267" s="0" t="n">
        <f aca="false">VLOOKUP($B267,Result_romulus!$A$2:$G$9,6,0)</f>
        <v>0.12</v>
      </c>
      <c r="G267" s="0" t="n">
        <f aca="false">VLOOKUP($B267,Result_romulus!$A$2:$G$9,7,0)</f>
        <v>0.25</v>
      </c>
      <c r="H267" s="0" t="n">
        <v>1</v>
      </c>
    </row>
    <row r="268" customFormat="false" ht="15.8" hidden="false" customHeight="false" outlineLevel="0" collapsed="false">
      <c r="A268" s="0" t="str">
        <f aca="false">CONCATENATE(C268,D268,E268)</f>
        <v>Sport Loisir CulturePetite salle multisport1981-1998</v>
      </c>
      <c r="B268" s="0" t="str">
        <f aca="false">CONCATENATE(VLOOKUP(CONCATENATE(C268,D268),Nb_etages_moy!$A$2:$E$99,5,0),IF(VLOOKUP(CONCATENATE(C268,D268),Nb_etages_moy!$A$2:$E$99,5,0)="Peu vitré",1,VLOOKUP(CONCATENATE(C268,D268),Nb_etages_moy!$A$2:$F$99,6,0)),IF(E268="1999-2008","Récent","Ancien"))</f>
        <v>Peu vitré1Ancien</v>
      </c>
      <c r="C268" s="0" t="s">
        <v>103</v>
      </c>
      <c r="D268" s="0" t="s">
        <v>113</v>
      </c>
      <c r="E268" s="0" t="s">
        <v>9</v>
      </c>
      <c r="F268" s="0" t="n">
        <f aca="false">VLOOKUP($B268,Result_romulus!$A$2:$G$9,6,0)</f>
        <v>0.12</v>
      </c>
      <c r="G268" s="0" t="n">
        <f aca="false">VLOOKUP($B268,Result_romulus!$A$2:$G$9,7,0)</f>
        <v>0.25</v>
      </c>
      <c r="H268" s="0" t="n">
        <v>1</v>
      </c>
    </row>
    <row r="269" customFormat="false" ht="15.8" hidden="false" customHeight="false" outlineLevel="0" collapsed="false">
      <c r="A269" s="0" t="str">
        <f aca="false">CONCATENATE(C269,D269,E269)</f>
        <v>Sport Loisir CulturePetite salle multisport1999-2008</v>
      </c>
      <c r="B269" s="0" t="str">
        <f aca="false">CONCATENATE(VLOOKUP(CONCATENATE(C269,D269),Nb_etages_moy!$A$2:$E$99,5,0),IF(VLOOKUP(CONCATENATE(C269,D269),Nb_etages_moy!$A$2:$E$99,5,0)="Peu vitré",1,VLOOKUP(CONCATENATE(C269,D269),Nb_etages_moy!$A$2:$F$99,6,0)),IF(E269="1999-2008","Récent","Ancien"))</f>
        <v>Peu vitré1Récent</v>
      </c>
      <c r="C269" s="0" t="s">
        <v>103</v>
      </c>
      <c r="D269" s="0" t="s">
        <v>113</v>
      </c>
      <c r="E269" s="0" t="s">
        <v>13</v>
      </c>
      <c r="F269" s="0" t="n">
        <f aca="false">VLOOKUP($B269,Result_romulus!$A$2:$G$9,6,0)</f>
        <v>0.12</v>
      </c>
      <c r="G269" s="0" t="n">
        <f aca="false">VLOOKUP($B269,Result_romulus!$A$2:$G$9,7,0)</f>
        <v>0.25</v>
      </c>
      <c r="H269" s="0" t="n">
        <v>1</v>
      </c>
    </row>
    <row r="270" customFormat="false" ht="15.8" hidden="false" customHeight="false" outlineLevel="0" collapsed="false">
      <c r="A270" s="0" t="str">
        <f aca="false">CONCATENATE(C270,D270,E270)</f>
        <v>Sport Loisir CulturePiscineAv 1980</v>
      </c>
      <c r="B270" s="0" t="str">
        <f aca="false">CONCATENATE(VLOOKUP(CONCATENATE(C270,D270),Nb_etages_moy!$A$2:$E$99,5,0),IF(VLOOKUP(CONCATENATE(C270,D270),Nb_etages_moy!$A$2:$E$99,5,0)="Peu vitré",1,VLOOKUP(CONCATENATE(C270,D270),Nb_etages_moy!$A$2:$F$99,6,0)),IF(E270="1999-2008","Récent","Ancien"))</f>
        <v>Peu vitré1Ancien</v>
      </c>
      <c r="C270" s="0" t="s">
        <v>103</v>
      </c>
      <c r="D270" s="0" t="s">
        <v>114</v>
      </c>
      <c r="E270" s="0" t="s">
        <v>8</v>
      </c>
      <c r="F270" s="0" t="n">
        <f aca="false">VLOOKUP($B270,Result_romulus!$A$2:$G$9,6,0)</f>
        <v>0.12</v>
      </c>
      <c r="G270" s="0" t="n">
        <f aca="false">VLOOKUP($B270,Result_romulus!$A$2:$G$9,7,0)</f>
        <v>0.25</v>
      </c>
      <c r="H270" s="0" t="n">
        <v>1</v>
      </c>
    </row>
    <row r="271" customFormat="false" ht="15.8" hidden="false" customHeight="false" outlineLevel="0" collapsed="false">
      <c r="A271" s="0" t="str">
        <f aca="false">CONCATENATE(C271,D271,E271)</f>
        <v>Sport Loisir CulturePiscine1981-1998</v>
      </c>
      <c r="B271" s="0" t="str">
        <f aca="false">CONCATENATE(VLOOKUP(CONCATENATE(C271,D271),Nb_etages_moy!$A$2:$E$99,5,0),IF(VLOOKUP(CONCATENATE(C271,D271),Nb_etages_moy!$A$2:$E$99,5,0)="Peu vitré",1,VLOOKUP(CONCATENATE(C271,D271),Nb_etages_moy!$A$2:$F$99,6,0)),IF(E271="1999-2008","Récent","Ancien"))</f>
        <v>Peu vitré1Ancien</v>
      </c>
      <c r="C271" s="0" t="s">
        <v>103</v>
      </c>
      <c r="D271" s="0" t="s">
        <v>114</v>
      </c>
      <c r="E271" s="0" t="s">
        <v>9</v>
      </c>
      <c r="F271" s="0" t="n">
        <f aca="false">VLOOKUP($B271,Result_romulus!$A$2:$G$9,6,0)</f>
        <v>0.12</v>
      </c>
      <c r="G271" s="0" t="n">
        <f aca="false">VLOOKUP($B271,Result_romulus!$A$2:$G$9,7,0)</f>
        <v>0.25</v>
      </c>
      <c r="H271" s="0" t="n">
        <v>1</v>
      </c>
    </row>
    <row r="272" customFormat="false" ht="15.8" hidden="false" customHeight="false" outlineLevel="0" collapsed="false">
      <c r="A272" s="0" t="str">
        <f aca="false">CONCATENATE(C272,D272,E272)</f>
        <v>Sport Loisir CulturePiscine1999-2008</v>
      </c>
      <c r="B272" s="0" t="str">
        <f aca="false">CONCATENATE(VLOOKUP(CONCATENATE(C272,D272),Nb_etages_moy!$A$2:$E$99,5,0),IF(VLOOKUP(CONCATENATE(C272,D272),Nb_etages_moy!$A$2:$E$99,5,0)="Peu vitré",1,VLOOKUP(CONCATENATE(C272,D272),Nb_etages_moy!$A$2:$F$99,6,0)),IF(E272="1999-2008","Récent","Ancien"))</f>
        <v>Peu vitré1Récent</v>
      </c>
      <c r="C272" s="0" t="s">
        <v>103</v>
      </c>
      <c r="D272" s="0" t="s">
        <v>114</v>
      </c>
      <c r="E272" s="0" t="s">
        <v>13</v>
      </c>
      <c r="F272" s="0" t="n">
        <f aca="false">VLOOKUP($B272,Result_romulus!$A$2:$G$9,6,0)</f>
        <v>0.12</v>
      </c>
      <c r="G272" s="0" t="n">
        <f aca="false">VLOOKUP($B272,Result_romulus!$A$2:$G$9,7,0)</f>
        <v>0.25</v>
      </c>
      <c r="H272" s="0" t="n">
        <v>1</v>
      </c>
    </row>
    <row r="273" customFormat="false" ht="15.8" hidden="false" customHeight="false" outlineLevel="0" collapsed="false">
      <c r="A273" s="0" t="str">
        <f aca="false">CONCATENATE(C273,D273,E273)</f>
        <v>Sport Loisir CultureSalle non spécialiséeAv 1980</v>
      </c>
      <c r="B273" s="0" t="str">
        <f aca="false">CONCATENATE(VLOOKUP(CONCATENATE(C273,D273),Nb_etages_moy!$A$2:$E$99,5,0),IF(VLOOKUP(CONCATENATE(C273,D273),Nb_etages_moy!$A$2:$E$99,5,0)="Peu vitré",1,VLOOKUP(CONCATENATE(C273,D273),Nb_etages_moy!$A$2:$F$99,6,0)),IF(E273="1999-2008","Récent","Ancien"))</f>
        <v>Peu vitré1Ancien</v>
      </c>
      <c r="C273" s="0" t="s">
        <v>103</v>
      </c>
      <c r="D273" s="0" t="s">
        <v>115</v>
      </c>
      <c r="E273" s="0" t="s">
        <v>8</v>
      </c>
      <c r="F273" s="0" t="n">
        <f aca="false">VLOOKUP($B273,Result_romulus!$A$2:$G$9,6,0)</f>
        <v>0.12</v>
      </c>
      <c r="G273" s="0" t="n">
        <f aca="false">VLOOKUP($B273,Result_romulus!$A$2:$G$9,7,0)</f>
        <v>0.25</v>
      </c>
      <c r="H273" s="0" t="n">
        <v>1</v>
      </c>
    </row>
    <row r="274" customFormat="false" ht="15.8" hidden="false" customHeight="false" outlineLevel="0" collapsed="false">
      <c r="A274" s="0" t="str">
        <f aca="false">CONCATENATE(C274,D274,E274)</f>
        <v>Sport Loisir CultureSalle non spécialisée1981-1998</v>
      </c>
      <c r="B274" s="0" t="str">
        <f aca="false">CONCATENATE(VLOOKUP(CONCATENATE(C274,D274),Nb_etages_moy!$A$2:$E$99,5,0),IF(VLOOKUP(CONCATENATE(C274,D274),Nb_etages_moy!$A$2:$E$99,5,0)="Peu vitré",1,VLOOKUP(CONCATENATE(C274,D274),Nb_etages_moy!$A$2:$F$99,6,0)),IF(E274="1999-2008","Récent","Ancien"))</f>
        <v>Peu vitré1Ancien</v>
      </c>
      <c r="C274" s="0" t="s">
        <v>103</v>
      </c>
      <c r="D274" s="0" t="s">
        <v>115</v>
      </c>
      <c r="E274" s="0" t="s">
        <v>9</v>
      </c>
      <c r="F274" s="0" t="n">
        <f aca="false">VLOOKUP($B274,Result_romulus!$A$2:$G$9,6,0)</f>
        <v>0.12</v>
      </c>
      <c r="G274" s="0" t="n">
        <f aca="false">VLOOKUP($B274,Result_romulus!$A$2:$G$9,7,0)</f>
        <v>0.25</v>
      </c>
      <c r="H274" s="0" t="n">
        <v>1</v>
      </c>
    </row>
    <row r="275" customFormat="false" ht="15.8" hidden="false" customHeight="false" outlineLevel="0" collapsed="false">
      <c r="A275" s="0" t="str">
        <f aca="false">CONCATENATE(C275,D275,E275)</f>
        <v>Sport Loisir CultureSalle non spécialisée1999-2008</v>
      </c>
      <c r="B275" s="0" t="str">
        <f aca="false">CONCATENATE(VLOOKUP(CONCATENATE(C275,D275),Nb_etages_moy!$A$2:$E$99,5,0),IF(VLOOKUP(CONCATENATE(C275,D275),Nb_etages_moy!$A$2:$E$99,5,0)="Peu vitré",1,VLOOKUP(CONCATENATE(C275,D275),Nb_etages_moy!$A$2:$F$99,6,0)),IF(E275="1999-2008","Récent","Ancien"))</f>
        <v>Peu vitré1Récent</v>
      </c>
      <c r="C275" s="0" t="s">
        <v>103</v>
      </c>
      <c r="D275" s="0" t="s">
        <v>115</v>
      </c>
      <c r="E275" s="0" t="s">
        <v>13</v>
      </c>
      <c r="F275" s="0" t="n">
        <f aca="false">VLOOKUP($B275,Result_romulus!$A$2:$G$9,6,0)</f>
        <v>0.12</v>
      </c>
      <c r="G275" s="0" t="n">
        <f aca="false">VLOOKUP($B275,Result_romulus!$A$2:$G$9,7,0)</f>
        <v>0.25</v>
      </c>
      <c r="H275" s="0" t="n">
        <v>1</v>
      </c>
    </row>
    <row r="276" customFormat="false" ht="15.8" hidden="false" customHeight="false" outlineLevel="0" collapsed="false">
      <c r="A276" s="0" t="str">
        <f aca="false">CONCATENATE(C276,D276,E276)</f>
        <v>Sport Loisir CultureVestiaire et rangementAv 1980</v>
      </c>
      <c r="B276" s="0" t="str">
        <f aca="false">CONCATENATE(VLOOKUP(CONCATENATE(C276,D276),Nb_etages_moy!$A$2:$E$99,5,0),IF(VLOOKUP(CONCATENATE(C276,D276),Nb_etages_moy!$A$2:$E$99,5,0)="Peu vitré",1,VLOOKUP(CONCATENATE(C276,D276),Nb_etages_moy!$A$2:$F$99,6,0)),IF(E276="1999-2008","Récent","Ancien"))</f>
        <v>Peu vitré1Ancien</v>
      </c>
      <c r="C276" s="0" t="s">
        <v>103</v>
      </c>
      <c r="D276" s="0" t="s">
        <v>116</v>
      </c>
      <c r="E276" s="0" t="s">
        <v>8</v>
      </c>
      <c r="F276" s="0" t="n">
        <f aca="false">VLOOKUP($B276,Result_romulus!$A$2:$G$9,6,0)</f>
        <v>0.12</v>
      </c>
      <c r="G276" s="0" t="n">
        <f aca="false">VLOOKUP($B276,Result_romulus!$A$2:$G$9,7,0)</f>
        <v>0.25</v>
      </c>
      <c r="H276" s="0" t="n">
        <v>1</v>
      </c>
    </row>
    <row r="277" customFormat="false" ht="15.8" hidden="false" customHeight="false" outlineLevel="0" collapsed="false">
      <c r="A277" s="0" t="str">
        <f aca="false">CONCATENATE(C277,D277,E277)</f>
        <v>Sport Loisir CultureVestiaire et rangement1981-1998</v>
      </c>
      <c r="B277" s="0" t="str">
        <f aca="false">CONCATENATE(VLOOKUP(CONCATENATE(C277,D277),Nb_etages_moy!$A$2:$E$99,5,0),IF(VLOOKUP(CONCATENATE(C277,D277),Nb_etages_moy!$A$2:$E$99,5,0)="Peu vitré",1,VLOOKUP(CONCATENATE(C277,D277),Nb_etages_moy!$A$2:$F$99,6,0)),IF(E277="1999-2008","Récent","Ancien"))</f>
        <v>Peu vitré1Ancien</v>
      </c>
      <c r="C277" s="0" t="s">
        <v>103</v>
      </c>
      <c r="D277" s="0" t="s">
        <v>116</v>
      </c>
      <c r="E277" s="0" t="s">
        <v>9</v>
      </c>
      <c r="F277" s="0" t="n">
        <f aca="false">VLOOKUP($B277,Result_romulus!$A$2:$G$9,6,0)</f>
        <v>0.12</v>
      </c>
      <c r="G277" s="0" t="n">
        <f aca="false">VLOOKUP($B277,Result_romulus!$A$2:$G$9,7,0)</f>
        <v>0.25</v>
      </c>
      <c r="H277" s="0" t="n">
        <v>1</v>
      </c>
    </row>
    <row r="278" customFormat="false" ht="15.8" hidden="false" customHeight="false" outlineLevel="0" collapsed="false">
      <c r="A278" s="0" t="str">
        <f aca="false">CONCATENATE(C278,D278,E278)</f>
        <v>Sport Loisir CultureVestiaire et rangement1999-2008</v>
      </c>
      <c r="B278" s="0" t="str">
        <f aca="false">CONCATENATE(VLOOKUP(CONCATENATE(C278,D278),Nb_etages_moy!$A$2:$E$99,5,0),IF(VLOOKUP(CONCATENATE(C278,D278),Nb_etages_moy!$A$2:$E$99,5,0)="Peu vitré",1,VLOOKUP(CONCATENATE(C278,D278),Nb_etages_moy!$A$2:$F$99,6,0)),IF(E278="1999-2008","Récent","Ancien"))</f>
        <v>Peu vitré1Récent</v>
      </c>
      <c r="C278" s="0" t="s">
        <v>103</v>
      </c>
      <c r="D278" s="0" t="s">
        <v>116</v>
      </c>
      <c r="E278" s="0" t="s">
        <v>13</v>
      </c>
      <c r="F278" s="0" t="n">
        <f aca="false">VLOOKUP($B278,Result_romulus!$A$2:$G$9,6,0)</f>
        <v>0.12</v>
      </c>
      <c r="G278" s="0" t="n">
        <f aca="false">VLOOKUP($B278,Result_romulus!$A$2:$G$9,7,0)</f>
        <v>0.25</v>
      </c>
      <c r="H278" s="0" t="n">
        <v>1</v>
      </c>
    </row>
    <row r="279" customFormat="false" ht="15.8" hidden="false" customHeight="false" outlineLevel="0" collapsed="false">
      <c r="A279" s="0" t="str">
        <f aca="false">CONCATENATE(C279,D279,E279)</f>
        <v>TransportnrAv 1980</v>
      </c>
      <c r="B279" s="0" t="str">
        <f aca="false">CONCATENATE(VLOOKUP(CONCATENATE(C279,D279),Nb_etages_moy!$A$2:$E$99,5,0),IF(VLOOKUP(CONCATENATE(C279,D279),Nb_etages_moy!$A$2:$E$99,5,0)="Peu vitré",1,VLOOKUP(CONCATENATE(C279,D279),Nb_etages_moy!$A$2:$F$99,6,0)),IF(E279="1999-2008","Récent","Ancien"))</f>
        <v>Peu vitré1Ancien</v>
      </c>
      <c r="C279" s="0" t="s">
        <v>117</v>
      </c>
      <c r="D279" s="0" t="s">
        <v>109</v>
      </c>
      <c r="E279" s="0" t="s">
        <v>8</v>
      </c>
      <c r="F279" s="0" t="n">
        <f aca="false">VLOOKUP($B279,Result_romulus!$A$2:$G$9,6,0)</f>
        <v>0.12</v>
      </c>
      <c r="G279" s="0" t="n">
        <f aca="false">VLOOKUP($B279,Result_romulus!$A$2:$G$9,7,0)</f>
        <v>0.25</v>
      </c>
      <c r="H279" s="0" t="n">
        <v>1</v>
      </c>
    </row>
    <row r="280" customFormat="false" ht="15.8" hidden="false" customHeight="false" outlineLevel="0" collapsed="false">
      <c r="A280" s="0" t="str">
        <f aca="false">CONCATENATE(C280,D280,E280)</f>
        <v>Transportnr1981-1998</v>
      </c>
      <c r="B280" s="0" t="str">
        <f aca="false">CONCATENATE(VLOOKUP(CONCATENATE(C280,D280),Nb_etages_moy!$A$2:$E$99,5,0),IF(VLOOKUP(CONCATENATE(C280,D280),Nb_etages_moy!$A$2:$E$99,5,0)="Peu vitré",1,VLOOKUP(CONCATENATE(C280,D280),Nb_etages_moy!$A$2:$F$99,6,0)),IF(E280="1999-2008","Récent","Ancien"))</f>
        <v>Peu vitré1Ancien</v>
      </c>
      <c r="C280" s="0" t="s">
        <v>117</v>
      </c>
      <c r="D280" s="0" t="s">
        <v>109</v>
      </c>
      <c r="E280" s="0" t="s">
        <v>9</v>
      </c>
      <c r="F280" s="0" t="n">
        <f aca="false">VLOOKUP($B280,Result_romulus!$A$2:$G$9,6,0)</f>
        <v>0.12</v>
      </c>
      <c r="G280" s="0" t="n">
        <f aca="false">VLOOKUP($B280,Result_romulus!$A$2:$G$9,7,0)</f>
        <v>0.25</v>
      </c>
      <c r="H280" s="0" t="n">
        <v>1</v>
      </c>
    </row>
    <row r="281" customFormat="false" ht="15.8" hidden="false" customHeight="false" outlineLevel="0" collapsed="false">
      <c r="A281" s="0" t="str">
        <f aca="false">CONCATENATE(C281,D281,E281)</f>
        <v>Transportnr1999-2008</v>
      </c>
      <c r="B281" s="0" t="str">
        <f aca="false">CONCATENATE(VLOOKUP(CONCATENATE(C281,D281),Nb_etages_moy!$A$2:$E$99,5,0),IF(VLOOKUP(CONCATENATE(C281,D281),Nb_etages_moy!$A$2:$E$99,5,0)="Peu vitré",1,VLOOKUP(CONCATENATE(C281,D281),Nb_etages_moy!$A$2:$F$99,6,0)),IF(E281="1999-2008","Récent","Ancien"))</f>
        <v>Peu vitré1Récent</v>
      </c>
      <c r="C281" s="0" t="s">
        <v>117</v>
      </c>
      <c r="D281" s="0" t="s">
        <v>109</v>
      </c>
      <c r="E281" s="0" t="s">
        <v>13</v>
      </c>
      <c r="F281" s="0" t="n">
        <f aca="false">VLOOKUP($B281,Result_romulus!$A$2:$G$9,6,0)</f>
        <v>0.12</v>
      </c>
      <c r="G281" s="0" t="n">
        <f aca="false">VLOOKUP($B281,Result_romulus!$A$2:$G$9,7,0)</f>
        <v>0.25</v>
      </c>
      <c r="H281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9.73023255813954"/>
    <col collapsed="false" hidden="false" max="2" min="2" style="0" width="22.3953488372093"/>
    <col collapsed="false" hidden="false" max="3" min="3" style="0" width="47.7906976744186"/>
    <col collapsed="false" hidden="false" max="4" min="4" style="0" width="19.1395348837209"/>
    <col collapsed="false" hidden="false" max="1025" min="5" style="0" width="9.73023255813954"/>
  </cols>
  <sheetData>
    <row r="1" customFormat="false" ht="15" hidden="false" customHeight="false" outlineLevel="0" collapsed="false">
      <c r="A1" s="0" t="str">
        <f aca="false">CONCATENATE(B1,C1)</f>
        <v>BrancheBat_type</v>
      </c>
      <c r="B1" s="1" t="s">
        <v>0</v>
      </c>
      <c r="C1" s="1" t="s">
        <v>1</v>
      </c>
      <c r="D1" s="2" t="s">
        <v>118</v>
      </c>
    </row>
    <row r="2" customFormat="false" ht="15" hidden="false" customHeight="false" outlineLevel="0" collapsed="false">
      <c r="A2" s="0" t="str">
        <f aca="false">CONCATENATE(B2,C2)</f>
        <v>Bureaux Administrationimmeuble peri urbain</v>
      </c>
      <c r="B2" s="0" t="s">
        <v>6</v>
      </c>
      <c r="C2" s="0" t="s">
        <v>7</v>
      </c>
      <c r="D2" s="3" t="n">
        <v>0.5</v>
      </c>
    </row>
    <row r="3" customFormat="false" ht="15" hidden="false" customHeight="false" outlineLevel="0" collapsed="false">
      <c r="A3" s="0" t="str">
        <f aca="false">CONCATENATE(B3,C3)</f>
        <v>Bureaux Administrationimmeuble rénové</v>
      </c>
      <c r="B3" s="0" t="s">
        <v>6</v>
      </c>
      <c r="C3" s="0" t="s">
        <v>15</v>
      </c>
      <c r="D3" s="3" t="n">
        <v>0.3</v>
      </c>
    </row>
    <row r="4" customFormat="false" ht="15" hidden="false" customHeight="false" outlineLevel="0" collapsed="false">
      <c r="A4" s="0" t="str">
        <f aca="false">CONCATENATE(B4,C4)</f>
        <v>Bureaux Administrationimmeuble résidentiel</v>
      </c>
      <c r="B4" s="0" t="s">
        <v>6</v>
      </c>
      <c r="C4" s="0" t="s">
        <v>17</v>
      </c>
      <c r="D4" s="3" t="n">
        <v>0.3</v>
      </c>
    </row>
    <row r="5" customFormat="false" ht="15" hidden="false" customHeight="false" outlineLevel="0" collapsed="false">
      <c r="A5" s="0" t="str">
        <f aca="false">CONCATENATE(B5,C5)</f>
        <v>Bureaux Administrationplateau large bureau paysagés</v>
      </c>
      <c r="B5" s="0" t="s">
        <v>6</v>
      </c>
      <c r="C5" s="0" t="s">
        <v>18</v>
      </c>
      <c r="D5" s="3" t="n">
        <v>0.5</v>
      </c>
    </row>
    <row r="6" customFormat="false" ht="15" hidden="false" customHeight="false" outlineLevel="0" collapsed="false">
      <c r="A6" s="0" t="str">
        <f aca="false">CONCATENATE(B6,C6)</f>
        <v>Bureaux Administrationplateau large bureaux cloisonnés</v>
      </c>
      <c r="B6" s="0" t="s">
        <v>6</v>
      </c>
      <c r="C6" s="0" t="s">
        <v>19</v>
      </c>
      <c r="D6" s="3" t="n">
        <v>0.5</v>
      </c>
    </row>
    <row r="7" customFormat="false" ht="15" hidden="false" customHeight="false" outlineLevel="0" collapsed="false">
      <c r="A7" s="0" t="str">
        <f aca="false">CONCATENATE(B7,C7)</f>
        <v>Bureaux Administrationplateau mince</v>
      </c>
      <c r="B7" s="0" t="s">
        <v>6</v>
      </c>
      <c r="C7" s="0" t="s">
        <v>20</v>
      </c>
      <c r="D7" s="3" t="n">
        <v>0.5</v>
      </c>
    </row>
    <row r="8" customFormat="false" ht="15" hidden="false" customHeight="false" outlineLevel="0" collapsed="false">
      <c r="A8" s="0" t="str">
        <f aca="false">CONCATENATE(B8,C8)</f>
        <v>Café Hôtel RestaurantGrand bar café tabac</v>
      </c>
      <c r="B8" s="0" t="s">
        <v>21</v>
      </c>
      <c r="C8" s="0" t="s">
        <v>22</v>
      </c>
      <c r="D8" s="3" t="n">
        <v>0.3</v>
      </c>
    </row>
    <row r="9" customFormat="false" ht="15" hidden="false" customHeight="false" outlineLevel="0" collapsed="false">
      <c r="A9" s="0" t="str">
        <f aca="false">CONCATENATE(B9,C9)</f>
        <v>Café Hôtel RestaurantGrand Hotel avec restaurant Bas de gamme</v>
      </c>
      <c r="B9" s="0" t="s">
        <v>21</v>
      </c>
      <c r="C9" s="0" t="s">
        <v>23</v>
      </c>
      <c r="D9" s="3" t="n">
        <v>0.4</v>
      </c>
    </row>
    <row r="10" customFormat="false" ht="15" hidden="false" customHeight="false" outlineLevel="0" collapsed="false">
      <c r="A10" s="0" t="str">
        <f aca="false">CONCATENATE(B10,C10)</f>
        <v>Café Hôtel RestaurantGrand Hotel avec restaurant Haut de gamme</v>
      </c>
      <c r="B10" s="0" t="s">
        <v>21</v>
      </c>
      <c r="C10" s="0" t="s">
        <v>24</v>
      </c>
      <c r="D10" s="3" t="n">
        <v>0.4</v>
      </c>
    </row>
    <row r="11" customFormat="false" ht="15" hidden="false" customHeight="false" outlineLevel="0" collapsed="false">
      <c r="A11" s="0" t="str">
        <f aca="false">CONCATENATE(B11,C11)</f>
        <v>Café Hôtel RestaurantGrand Hotel avec restaurant Luxe</v>
      </c>
      <c r="B11" s="0" t="s">
        <v>21</v>
      </c>
      <c r="C11" s="0" t="s">
        <v>25</v>
      </c>
      <c r="D11" s="3" t="n">
        <v>0.4</v>
      </c>
    </row>
    <row r="12" customFormat="false" ht="15" hidden="false" customHeight="false" outlineLevel="0" collapsed="false">
      <c r="A12" s="0" t="str">
        <f aca="false">CONCATENATE(B12,C12)</f>
        <v>Café Hôtel RestaurantGrand Hotel sans restaurant Bas de gamme</v>
      </c>
      <c r="B12" s="0" t="s">
        <v>21</v>
      </c>
      <c r="C12" s="0" t="s">
        <v>26</v>
      </c>
      <c r="D12" s="3" t="n">
        <v>0.4</v>
      </c>
    </row>
    <row r="13" customFormat="false" ht="15" hidden="false" customHeight="false" outlineLevel="0" collapsed="false">
      <c r="A13" s="0" t="str">
        <f aca="false">CONCATENATE(B13,C13)</f>
        <v>Café Hôtel RestaurantGrand Hotel sans restaurant Haut de gamme</v>
      </c>
      <c r="B13" s="0" t="s">
        <v>21</v>
      </c>
      <c r="C13" s="0" t="s">
        <v>27</v>
      </c>
      <c r="D13" s="3" t="n">
        <v>0.4</v>
      </c>
    </row>
    <row r="14" customFormat="false" ht="15" hidden="false" customHeight="false" outlineLevel="0" collapsed="false">
      <c r="A14" s="0" t="str">
        <f aca="false">CONCATENATE(B14,C14)</f>
        <v>Café Hôtel RestaurantGrand Hotel sans restaurant Luxe</v>
      </c>
      <c r="B14" s="0" t="s">
        <v>21</v>
      </c>
      <c r="C14" s="0" t="s">
        <v>28</v>
      </c>
      <c r="D14" s="3" t="n">
        <v>0.4</v>
      </c>
    </row>
    <row r="15" customFormat="false" ht="15" hidden="false" customHeight="false" outlineLevel="0" collapsed="false">
      <c r="A15" s="0" t="str">
        <f aca="false">CONCATENATE(B15,C15)</f>
        <v>Café Hôtel RestaurantGrand restaurant rapide</v>
      </c>
      <c r="B15" s="0" t="s">
        <v>21</v>
      </c>
      <c r="C15" s="0" t="s">
        <v>29</v>
      </c>
      <c r="D15" s="3" t="n">
        <v>0.3</v>
      </c>
    </row>
    <row r="16" customFormat="false" ht="15" hidden="false" customHeight="false" outlineLevel="0" collapsed="false">
      <c r="A16" s="0" t="str">
        <f aca="false">CONCATENATE(B16,C16)</f>
        <v>Café Hôtel RestaurantGrand restaurant traditionnel</v>
      </c>
      <c r="B16" s="0" t="s">
        <v>21</v>
      </c>
      <c r="C16" s="0" t="s">
        <v>30</v>
      </c>
      <c r="D16" s="3" t="n">
        <v>0.3</v>
      </c>
    </row>
    <row r="17" customFormat="false" ht="15" hidden="false" customHeight="false" outlineLevel="0" collapsed="false">
      <c r="A17" s="0" t="str">
        <f aca="false">CONCATENATE(B17,C17)</f>
        <v>Café Hôtel RestaurantGrande cantine</v>
      </c>
      <c r="B17" s="0" t="s">
        <v>21</v>
      </c>
      <c r="C17" s="0" t="s">
        <v>31</v>
      </c>
      <c r="D17" s="3" t="n">
        <v>0.3</v>
      </c>
    </row>
    <row r="18" customFormat="false" ht="15" hidden="false" customHeight="false" outlineLevel="0" collapsed="false">
      <c r="A18" s="0" t="str">
        <f aca="false">CONCATENATE(B18,C18)</f>
        <v>Café Hôtel RestaurantHotel d'affaire avec restaurant Haut de gamme</v>
      </c>
      <c r="B18" s="0" t="s">
        <v>21</v>
      </c>
      <c r="C18" s="0" t="s">
        <v>32</v>
      </c>
      <c r="D18" s="3" t="n">
        <v>0.4</v>
      </c>
    </row>
    <row r="19" customFormat="false" ht="15" hidden="false" customHeight="false" outlineLevel="0" collapsed="false">
      <c r="A19" s="0" t="str">
        <f aca="false">CONCATENATE(B19,C19)</f>
        <v>Café Hôtel RestaurantHotel d'affaire avec restaurant Luxe</v>
      </c>
      <c r="B19" s="0" t="s">
        <v>21</v>
      </c>
      <c r="C19" s="0" t="s">
        <v>33</v>
      </c>
      <c r="D19" s="3" t="n">
        <v>0.4</v>
      </c>
    </row>
    <row r="20" customFormat="false" ht="15" hidden="false" customHeight="false" outlineLevel="0" collapsed="false">
      <c r="A20" s="0" t="str">
        <f aca="false">CONCATENATE(B20,C20)</f>
        <v>Café Hôtel RestaurantHotel d'affaire sans restaurant Haut de Gamme</v>
      </c>
      <c r="B20" s="0" t="s">
        <v>21</v>
      </c>
      <c r="C20" s="0" t="s">
        <v>34</v>
      </c>
      <c r="D20" s="3" t="n">
        <v>0.4</v>
      </c>
    </row>
    <row r="21" customFormat="false" ht="15" hidden="false" customHeight="false" outlineLevel="0" collapsed="false">
      <c r="A21" s="0" t="str">
        <f aca="false">CONCATENATE(B21,C21)</f>
        <v>Café Hôtel RestaurantHotel d'affaire sans restaurant Luxe</v>
      </c>
      <c r="B21" s="0" t="s">
        <v>21</v>
      </c>
      <c r="C21" s="0" t="s">
        <v>35</v>
      </c>
      <c r="D21" s="3" t="n">
        <v>0.4</v>
      </c>
    </row>
    <row r="22" customFormat="false" ht="15" hidden="false" customHeight="false" outlineLevel="0" collapsed="false">
      <c r="A22" s="0" t="str">
        <f aca="false">CONCATENATE(B22,C22)</f>
        <v>Café Hôtel RestaurantMoyen Hotel avec restaurant Bas de gamme</v>
      </c>
      <c r="B22" s="0" t="s">
        <v>21</v>
      </c>
      <c r="C22" s="0" t="s">
        <v>36</v>
      </c>
      <c r="D22" s="3" t="n">
        <v>0.4</v>
      </c>
    </row>
    <row r="23" customFormat="false" ht="15" hidden="false" customHeight="false" outlineLevel="0" collapsed="false">
      <c r="A23" s="0" t="str">
        <f aca="false">CONCATENATE(B23,C23)</f>
        <v>Café Hôtel RestaurantMoyen Hotel avec restaurant Haut de gamme</v>
      </c>
      <c r="B23" s="0" t="s">
        <v>21</v>
      </c>
      <c r="C23" s="0" t="s">
        <v>37</v>
      </c>
      <c r="D23" s="3" t="n">
        <v>0.4</v>
      </c>
    </row>
    <row r="24" customFormat="false" ht="15" hidden="false" customHeight="false" outlineLevel="0" collapsed="false">
      <c r="A24" s="0" t="str">
        <f aca="false">CONCATENATE(B24,C24)</f>
        <v>Café Hôtel RestaurantMoyen Hotel avec restaurant Luxe</v>
      </c>
      <c r="B24" s="0" t="s">
        <v>21</v>
      </c>
      <c r="C24" s="0" t="s">
        <v>38</v>
      </c>
      <c r="D24" s="3" t="n">
        <v>0.4</v>
      </c>
    </row>
    <row r="25" customFormat="false" ht="15" hidden="false" customHeight="false" outlineLevel="0" collapsed="false">
      <c r="A25" s="0" t="str">
        <f aca="false">CONCATENATE(B25,C25)</f>
        <v>Café Hôtel RestaurantMoyen Hotel sans restaurant Bas de gamme</v>
      </c>
      <c r="B25" s="0" t="s">
        <v>21</v>
      </c>
      <c r="C25" s="0" t="s">
        <v>39</v>
      </c>
      <c r="D25" s="3" t="n">
        <v>0.4</v>
      </c>
    </row>
    <row r="26" customFormat="false" ht="15" hidden="false" customHeight="false" outlineLevel="0" collapsed="false">
      <c r="A26" s="0" t="str">
        <f aca="false">CONCATENATE(B26,C26)</f>
        <v>Café Hôtel RestaurantMoyen Hotel sans restaurant Haut de gamme</v>
      </c>
      <c r="B26" s="0" t="s">
        <v>21</v>
      </c>
      <c r="C26" s="0" t="s">
        <v>40</v>
      </c>
      <c r="D26" s="3" t="n">
        <v>0.4</v>
      </c>
    </row>
    <row r="27" customFormat="false" ht="15" hidden="false" customHeight="false" outlineLevel="0" collapsed="false">
      <c r="A27" s="0" t="str">
        <f aca="false">CONCATENATE(B27,C27)</f>
        <v>Café Hôtel RestaurantMoyen Hotel sans restaurant Luxe</v>
      </c>
      <c r="B27" s="0" t="s">
        <v>21</v>
      </c>
      <c r="C27" s="0" t="s">
        <v>41</v>
      </c>
      <c r="D27" s="3" t="n">
        <v>0.4</v>
      </c>
    </row>
    <row r="28" customFormat="false" ht="15" hidden="false" customHeight="false" outlineLevel="0" collapsed="false">
      <c r="A28" s="0" t="str">
        <f aca="false">CONCATENATE(B28,C28)</f>
        <v>Café Hôtel RestaurantPetit bar café tabac</v>
      </c>
      <c r="B28" s="0" t="s">
        <v>21</v>
      </c>
      <c r="C28" s="0" t="s">
        <v>42</v>
      </c>
      <c r="D28" s="3" t="n">
        <v>0.3</v>
      </c>
    </row>
    <row r="29" customFormat="false" ht="15" hidden="false" customHeight="false" outlineLevel="0" collapsed="false">
      <c r="A29" s="0" t="str">
        <f aca="false">CONCATENATE(B29,C29)</f>
        <v>Café Hôtel RestaurantPetit Hotel avec restaurant Bas de gamme</v>
      </c>
      <c r="B29" s="0" t="s">
        <v>21</v>
      </c>
      <c r="C29" s="0" t="s">
        <v>43</v>
      </c>
      <c r="D29" s="3" t="n">
        <v>0.4</v>
      </c>
    </row>
    <row r="30" customFormat="false" ht="15" hidden="false" customHeight="false" outlineLevel="0" collapsed="false">
      <c r="A30" s="0" t="str">
        <f aca="false">CONCATENATE(B30,C30)</f>
        <v>Café Hôtel RestaurantPetit Hotel avec restaurant Haut de gamme</v>
      </c>
      <c r="B30" s="0" t="s">
        <v>21</v>
      </c>
      <c r="C30" s="0" t="s">
        <v>44</v>
      </c>
      <c r="D30" s="3" t="n">
        <v>0.4</v>
      </c>
    </row>
    <row r="31" customFormat="false" ht="15" hidden="false" customHeight="false" outlineLevel="0" collapsed="false">
      <c r="A31" s="0" t="str">
        <f aca="false">CONCATENATE(B31,C31)</f>
        <v>Café Hôtel RestaurantPetit Hotel avec restaurant Luxe</v>
      </c>
      <c r="B31" s="0" t="s">
        <v>21</v>
      </c>
      <c r="C31" s="0" t="s">
        <v>45</v>
      </c>
      <c r="D31" s="3" t="n">
        <v>0.4</v>
      </c>
    </row>
    <row r="32" customFormat="false" ht="15" hidden="false" customHeight="false" outlineLevel="0" collapsed="false">
      <c r="A32" s="0" t="str">
        <f aca="false">CONCATENATE(B32,C32)</f>
        <v>Café Hôtel RestaurantPetit Hotel sans restaurant Bas de gamme</v>
      </c>
      <c r="B32" s="0" t="s">
        <v>21</v>
      </c>
      <c r="C32" s="0" t="s">
        <v>46</v>
      </c>
      <c r="D32" s="3" t="n">
        <v>0.4</v>
      </c>
    </row>
    <row r="33" customFormat="false" ht="15" hidden="false" customHeight="false" outlineLevel="0" collapsed="false">
      <c r="A33" s="0" t="str">
        <f aca="false">CONCATENATE(B33,C33)</f>
        <v>Café Hôtel RestaurantPetit Hotel sans restaurant Haut de gamme</v>
      </c>
      <c r="B33" s="0" t="s">
        <v>21</v>
      </c>
      <c r="C33" s="0" t="s">
        <v>47</v>
      </c>
      <c r="D33" s="3" t="n">
        <v>0.4</v>
      </c>
    </row>
    <row r="34" customFormat="false" ht="15" hidden="false" customHeight="false" outlineLevel="0" collapsed="false">
      <c r="A34" s="0" t="str">
        <f aca="false">CONCATENATE(B34,C34)</f>
        <v>Café Hôtel RestaurantPetit Hotel sans restaurant Luxe</v>
      </c>
      <c r="B34" s="0" t="s">
        <v>21</v>
      </c>
      <c r="C34" s="0" t="s">
        <v>48</v>
      </c>
      <c r="D34" s="3" t="n">
        <v>0.4</v>
      </c>
    </row>
    <row r="35" customFormat="false" ht="15" hidden="false" customHeight="false" outlineLevel="0" collapsed="false">
      <c r="A35" s="0" t="str">
        <f aca="false">CONCATENATE(B35,C35)</f>
        <v>Café Hôtel RestaurantPetit restaurant rapide</v>
      </c>
      <c r="B35" s="0" t="s">
        <v>21</v>
      </c>
      <c r="C35" s="0" t="s">
        <v>49</v>
      </c>
      <c r="D35" s="3" t="n">
        <v>0.3</v>
      </c>
    </row>
    <row r="36" customFormat="false" ht="15" hidden="false" customHeight="false" outlineLevel="0" collapsed="false">
      <c r="A36" s="0" t="str">
        <f aca="false">CONCATENATE(B36,C36)</f>
        <v>Café Hôtel RestaurantPetit restaurant traditionnel</v>
      </c>
      <c r="B36" s="0" t="s">
        <v>21</v>
      </c>
      <c r="C36" s="0" t="s">
        <v>50</v>
      </c>
      <c r="D36" s="3" t="n">
        <v>0.3</v>
      </c>
    </row>
    <row r="37" customFormat="false" ht="15" hidden="false" customHeight="false" outlineLevel="0" collapsed="false">
      <c r="A37" s="0" t="str">
        <f aca="false">CONCATENATE(B37,C37)</f>
        <v>Café Hôtel RestaurantPetite cantine</v>
      </c>
      <c r="B37" s="0" t="s">
        <v>21</v>
      </c>
      <c r="C37" s="0" t="s">
        <v>51</v>
      </c>
      <c r="D37" s="3" t="n">
        <v>0.3</v>
      </c>
    </row>
    <row r="38" customFormat="false" ht="15" hidden="false" customHeight="false" outlineLevel="0" collapsed="false">
      <c r="A38" s="0" t="str">
        <f aca="false">CONCATENATE(B38,C38)</f>
        <v>CommerceComplexe brico</v>
      </c>
      <c r="B38" s="0" t="s">
        <v>52</v>
      </c>
      <c r="C38" s="0" t="s">
        <v>53</v>
      </c>
      <c r="D38" s="3" t="n">
        <v>0.1</v>
      </c>
    </row>
    <row r="39" customFormat="false" ht="15" hidden="false" customHeight="false" outlineLevel="0" collapsed="false">
      <c r="A39" s="0" t="str">
        <f aca="false">CONCATENATE(B39,C39)</f>
        <v>CommerceEntrepôt</v>
      </c>
      <c r="B39" s="0" t="s">
        <v>52</v>
      </c>
      <c r="C39" s="0" t="s">
        <v>54</v>
      </c>
      <c r="D39" s="3" t="n">
        <v>0.05</v>
      </c>
    </row>
    <row r="40" customFormat="false" ht="15" hidden="false" customHeight="false" outlineLevel="0" collapsed="false">
      <c r="A40" s="0" t="str">
        <f aca="false">CONCATENATE(B40,C40)</f>
        <v>CommerceGrand alimentaire</v>
      </c>
      <c r="B40" s="0" t="s">
        <v>52</v>
      </c>
      <c r="C40" s="0" t="s">
        <v>55</v>
      </c>
      <c r="D40" s="3" t="n">
        <v>0.1</v>
      </c>
    </row>
    <row r="41" customFormat="false" ht="15" hidden="false" customHeight="false" outlineLevel="0" collapsed="false">
      <c r="A41" s="0" t="str">
        <f aca="false">CONCATENATE(B41,C41)</f>
        <v>CommerceGrand brico</v>
      </c>
      <c r="B41" s="0" t="s">
        <v>52</v>
      </c>
      <c r="C41" s="0" t="s">
        <v>56</v>
      </c>
      <c r="D41" s="3" t="n">
        <v>0.1</v>
      </c>
    </row>
    <row r="42" customFormat="false" ht="15" hidden="false" customHeight="false" outlineLevel="0" collapsed="false">
      <c r="A42" s="0" t="str">
        <f aca="false">CONCATENATE(B42,C42)</f>
        <v>CommerceGrand commerce de gros</v>
      </c>
      <c r="B42" s="0" t="s">
        <v>52</v>
      </c>
      <c r="C42" s="0" t="s">
        <v>57</v>
      </c>
      <c r="D42" s="3" t="n">
        <v>0.1</v>
      </c>
    </row>
    <row r="43" customFormat="false" ht="15" hidden="false" customHeight="false" outlineLevel="0" collapsed="false">
      <c r="A43" s="0" t="str">
        <f aca="false">CONCATENATE(B43,C43)</f>
        <v>CommerceGrand librairie</v>
      </c>
      <c r="B43" s="0" t="s">
        <v>52</v>
      </c>
      <c r="C43" s="0" t="s">
        <v>58</v>
      </c>
      <c r="D43" s="3" t="n">
        <v>0.1</v>
      </c>
    </row>
    <row r="44" customFormat="false" ht="15" hidden="false" customHeight="false" outlineLevel="0" collapsed="false">
      <c r="A44" s="0" t="str">
        <f aca="false">CONCATENATE(B44,C44)</f>
        <v>CommerceGrand Mode</v>
      </c>
      <c r="B44" s="0" t="s">
        <v>52</v>
      </c>
      <c r="C44" s="0" t="s">
        <v>59</v>
      </c>
      <c r="D44" s="3" t="n">
        <v>0.1</v>
      </c>
    </row>
    <row r="45" customFormat="false" ht="15" hidden="false" customHeight="false" outlineLevel="0" collapsed="false">
      <c r="A45" s="0" t="str">
        <f aca="false">CONCATENATE(B45,C45)</f>
        <v>CommerceGrand process</v>
      </c>
      <c r="B45" s="0" t="s">
        <v>52</v>
      </c>
      <c r="C45" s="0" t="s">
        <v>60</v>
      </c>
      <c r="D45" s="3" t="n">
        <v>0.1</v>
      </c>
    </row>
    <row r="46" customFormat="false" ht="15" hidden="false" customHeight="false" outlineLevel="0" collapsed="false">
      <c r="A46" s="0" t="str">
        <f aca="false">CONCATENATE(B46,C46)</f>
        <v>CommerceHypermarché</v>
      </c>
      <c r="B46" s="0" t="s">
        <v>52</v>
      </c>
      <c r="C46" s="0" t="s">
        <v>61</v>
      </c>
      <c r="D46" s="3" t="n">
        <v>0.1</v>
      </c>
    </row>
    <row r="47" customFormat="false" ht="15" hidden="false" customHeight="false" outlineLevel="0" collapsed="false">
      <c r="A47" s="0" t="str">
        <f aca="false">CONCATENATE(B47,C47)</f>
        <v>CommercePetit boulangerie</v>
      </c>
      <c r="B47" s="0" t="s">
        <v>52</v>
      </c>
      <c r="C47" s="0" t="s">
        <v>62</v>
      </c>
      <c r="D47" s="3" t="n">
        <v>0.2</v>
      </c>
    </row>
    <row r="48" customFormat="false" ht="15" hidden="false" customHeight="false" outlineLevel="0" collapsed="false">
      <c r="A48" s="0" t="str">
        <f aca="false">CONCATENATE(B48,C48)</f>
        <v>CommercePetit brico</v>
      </c>
      <c r="B48" s="0" t="s">
        <v>52</v>
      </c>
      <c r="C48" s="0" t="s">
        <v>63</v>
      </c>
      <c r="D48" s="3" t="n">
        <v>0.2</v>
      </c>
    </row>
    <row r="49" customFormat="false" ht="15" hidden="false" customHeight="false" outlineLevel="0" collapsed="false">
      <c r="A49" s="0" t="str">
        <f aca="false">CONCATENATE(B49,C49)</f>
        <v>CommercePetit commerce de gros</v>
      </c>
      <c r="B49" s="0" t="s">
        <v>52</v>
      </c>
      <c r="C49" s="0" t="s">
        <v>64</v>
      </c>
      <c r="D49" s="3" t="n">
        <v>0.2</v>
      </c>
    </row>
    <row r="50" customFormat="false" ht="15" hidden="false" customHeight="false" outlineLevel="0" collapsed="false">
      <c r="A50" s="0" t="str">
        <f aca="false">CONCATENATE(B50,C50)</f>
        <v>CommercePetit librairie</v>
      </c>
      <c r="B50" s="0" t="s">
        <v>52</v>
      </c>
      <c r="C50" s="0" t="s">
        <v>65</v>
      </c>
      <c r="D50" s="3" t="n">
        <v>0.2</v>
      </c>
    </row>
    <row r="51" customFormat="false" ht="15" hidden="false" customHeight="false" outlineLevel="0" collapsed="false">
      <c r="A51" s="0" t="str">
        <f aca="false">CONCATENATE(B51,C51)</f>
        <v>CommercePetit mode</v>
      </c>
      <c r="B51" s="0" t="s">
        <v>52</v>
      </c>
      <c r="C51" s="0" t="s">
        <v>66</v>
      </c>
      <c r="D51" s="3" t="n">
        <v>0.2</v>
      </c>
    </row>
    <row r="52" customFormat="false" ht="15" hidden="false" customHeight="false" outlineLevel="0" collapsed="false">
      <c r="A52" s="0" t="str">
        <f aca="false">CONCATENATE(B52,C52)</f>
        <v>CommercePetit poissonnerie</v>
      </c>
      <c r="B52" s="0" t="s">
        <v>52</v>
      </c>
      <c r="C52" s="0" t="s">
        <v>67</v>
      </c>
      <c r="D52" s="3" t="n">
        <v>0.2</v>
      </c>
    </row>
    <row r="53" customFormat="false" ht="15" hidden="false" customHeight="false" outlineLevel="0" collapsed="false">
      <c r="A53" s="0" t="str">
        <f aca="false">CONCATENATE(B53,C53)</f>
        <v>CommercePetit process</v>
      </c>
      <c r="B53" s="0" t="s">
        <v>52</v>
      </c>
      <c r="C53" s="0" t="s">
        <v>68</v>
      </c>
      <c r="D53" s="3" t="n">
        <v>0.2</v>
      </c>
    </row>
    <row r="54" customFormat="false" ht="15" hidden="false" customHeight="false" outlineLevel="0" collapsed="false">
      <c r="A54" s="0" t="str">
        <f aca="false">CONCATENATE(B54,C54)</f>
        <v>CommerceSuperette</v>
      </c>
      <c r="B54" s="0" t="s">
        <v>52</v>
      </c>
      <c r="C54" s="0" t="s">
        <v>69</v>
      </c>
      <c r="D54" s="3" t="n">
        <v>0.1</v>
      </c>
    </row>
    <row r="55" customFormat="false" ht="15" hidden="false" customHeight="false" outlineLevel="0" collapsed="false">
      <c r="A55" s="0" t="str">
        <f aca="false">CONCATENATE(B55,C55)</f>
        <v>CommerceSupermarché</v>
      </c>
      <c r="B55" s="0" t="s">
        <v>52</v>
      </c>
      <c r="C55" s="0" t="s">
        <v>70</v>
      </c>
      <c r="D55" s="3" t="n">
        <v>0.1</v>
      </c>
    </row>
    <row r="56" customFormat="false" ht="15" hidden="false" customHeight="false" outlineLevel="0" collapsed="false">
      <c r="A56" s="0" t="str">
        <f aca="false">CONCATENATE(B56,C56)</f>
        <v>CommerceZAC Mode</v>
      </c>
      <c r="B56" s="0" t="s">
        <v>52</v>
      </c>
      <c r="C56" s="0" t="s">
        <v>71</v>
      </c>
      <c r="D56" s="3" t="n">
        <v>0.1</v>
      </c>
    </row>
    <row r="57" customFormat="false" ht="15" hidden="false" customHeight="false" outlineLevel="0" collapsed="false">
      <c r="A57" s="0" t="str">
        <f aca="false">CONCATENATE(B57,C57)</f>
        <v>Enseignement RechercheCantine collége</v>
      </c>
      <c r="B57" s="0" t="s">
        <v>72</v>
      </c>
      <c r="C57" s="0" t="s">
        <v>73</v>
      </c>
      <c r="D57" s="3" t="n">
        <v>0.3</v>
      </c>
    </row>
    <row r="58" customFormat="false" ht="15" hidden="false" customHeight="false" outlineLevel="0" collapsed="false">
      <c r="A58" s="0" t="str">
        <f aca="false">CONCATENATE(B58,C58)</f>
        <v>Enseignement RechercheCantine élémentaire</v>
      </c>
      <c r="B58" s="0" t="s">
        <v>72</v>
      </c>
      <c r="C58" s="0" t="s">
        <v>74</v>
      </c>
      <c r="D58" s="3" t="n">
        <v>0.3</v>
      </c>
    </row>
    <row r="59" customFormat="false" ht="15" hidden="false" customHeight="false" outlineLevel="0" collapsed="false">
      <c r="A59" s="0" t="str">
        <f aca="false">CONCATENATE(B59,C59)</f>
        <v>Enseignement RechercheCantine LEGT</v>
      </c>
      <c r="B59" s="0" t="s">
        <v>72</v>
      </c>
      <c r="C59" s="0" t="s">
        <v>75</v>
      </c>
      <c r="D59" s="3" t="n">
        <v>0.3</v>
      </c>
    </row>
    <row r="60" customFormat="false" ht="15" hidden="false" customHeight="false" outlineLevel="0" collapsed="false">
      <c r="A60" s="0" t="str">
        <f aca="false">CONCATENATE(B60,C60)</f>
        <v>Enseignement RechercheCantine LP</v>
      </c>
      <c r="B60" s="0" t="s">
        <v>72</v>
      </c>
      <c r="C60" s="0" t="s">
        <v>76</v>
      </c>
      <c r="D60" s="3" t="n">
        <v>0.3</v>
      </c>
    </row>
    <row r="61" customFormat="false" ht="15" hidden="false" customHeight="false" outlineLevel="0" collapsed="false">
      <c r="A61" s="0" t="str">
        <f aca="false">CONCATENATE(B61,C61)</f>
        <v>Enseignement RechercheCantine préélémentaire</v>
      </c>
      <c r="B61" s="0" t="s">
        <v>72</v>
      </c>
      <c r="C61" s="0" t="s">
        <v>77</v>
      </c>
      <c r="D61" s="3" t="n">
        <v>0.3</v>
      </c>
    </row>
    <row r="62" customFormat="false" ht="15" hidden="false" customHeight="false" outlineLevel="0" collapsed="false">
      <c r="A62" s="0" t="str">
        <f aca="false">CONCATENATE(B62,C62)</f>
        <v>Enseignement RechercheCollège</v>
      </c>
      <c r="B62" s="0" t="s">
        <v>72</v>
      </c>
      <c r="C62" s="0" t="s">
        <v>78</v>
      </c>
      <c r="D62" s="3" t="n">
        <v>0.3</v>
      </c>
    </row>
    <row r="63" customFormat="false" ht="15" hidden="false" customHeight="false" outlineLevel="0" collapsed="false">
      <c r="A63" s="0" t="str">
        <f aca="false">CONCATENATE(B63,C63)</f>
        <v>Enseignement Rechercheécole</v>
      </c>
      <c r="B63" s="0" t="s">
        <v>72</v>
      </c>
      <c r="C63" s="0" t="s">
        <v>79</v>
      </c>
      <c r="D63" s="3" t="n">
        <v>0.3</v>
      </c>
    </row>
    <row r="64" customFormat="false" ht="15" hidden="false" customHeight="false" outlineLevel="0" collapsed="false">
      <c r="A64" s="0" t="str">
        <f aca="false">CONCATENATE(B64,C64)</f>
        <v>Enseignement RechercheElémentaire</v>
      </c>
      <c r="B64" s="0" t="s">
        <v>72</v>
      </c>
      <c r="C64" s="0" t="s">
        <v>80</v>
      </c>
      <c r="D64" s="3" t="n">
        <v>0.3</v>
      </c>
    </row>
    <row r="65" customFormat="false" ht="15" hidden="false" customHeight="false" outlineLevel="0" collapsed="false">
      <c r="A65" s="0" t="str">
        <f aca="false">CONCATENATE(B65,C65)</f>
        <v>Enseignement RechercheInternat college</v>
      </c>
      <c r="B65" s="0" t="s">
        <v>72</v>
      </c>
      <c r="C65" s="0" t="s">
        <v>81</v>
      </c>
      <c r="D65" s="3" t="n">
        <v>0.3</v>
      </c>
    </row>
    <row r="66" customFormat="false" ht="15" hidden="false" customHeight="false" outlineLevel="0" collapsed="false">
      <c r="A66" s="0" t="str">
        <f aca="false">CONCATENATE(B66,C66)</f>
        <v>Enseignement RechercheInternat LEGT</v>
      </c>
      <c r="B66" s="0" t="s">
        <v>72</v>
      </c>
      <c r="C66" s="0" t="s">
        <v>82</v>
      </c>
      <c r="D66" s="3" t="n">
        <v>0.3</v>
      </c>
    </row>
    <row r="67" customFormat="false" ht="15" hidden="false" customHeight="false" outlineLevel="0" collapsed="false">
      <c r="A67" s="0" t="str">
        <f aca="false">CONCATENATE(B67,C67)</f>
        <v>Enseignement RechercheInternat LP</v>
      </c>
      <c r="B67" s="0" t="s">
        <v>72</v>
      </c>
      <c r="C67" s="0" t="s">
        <v>83</v>
      </c>
      <c r="D67" s="3" t="n">
        <v>0.3</v>
      </c>
    </row>
    <row r="68" customFormat="false" ht="15" hidden="false" customHeight="false" outlineLevel="0" collapsed="false">
      <c r="A68" s="0" t="str">
        <f aca="false">CONCATENATE(B68,C68)</f>
        <v>Enseignement RechercheLycée d’enseignement général et technologique (LEGT)</v>
      </c>
      <c r="B68" s="0" t="s">
        <v>72</v>
      </c>
      <c r="C68" s="0" t="s">
        <v>84</v>
      </c>
      <c r="D68" s="3" t="n">
        <v>0.3</v>
      </c>
    </row>
    <row r="69" customFormat="false" ht="15" hidden="false" customHeight="false" outlineLevel="0" collapsed="false">
      <c r="A69" s="0" t="str">
        <f aca="false">CONCATENATE(B69,C69)</f>
        <v>Enseignement RechercheLycée professionnel (LP)</v>
      </c>
      <c r="B69" s="0" t="s">
        <v>72</v>
      </c>
      <c r="C69" s="0" t="s">
        <v>85</v>
      </c>
      <c r="D69" s="3" t="n">
        <v>0.3</v>
      </c>
    </row>
    <row r="70" customFormat="false" ht="15" hidden="false" customHeight="false" outlineLevel="0" collapsed="false">
      <c r="A70" s="0" t="str">
        <f aca="false">CONCATENATE(B70,C70)</f>
        <v>Enseignement RecherchePréélémentaire</v>
      </c>
      <c r="B70" s="0" t="s">
        <v>72</v>
      </c>
      <c r="C70" s="0" t="s">
        <v>86</v>
      </c>
      <c r="D70" s="3" t="n">
        <v>0.3</v>
      </c>
    </row>
    <row r="71" customFormat="false" ht="15" hidden="false" customHeight="false" outlineLevel="0" collapsed="false">
      <c r="A71" s="0" t="str">
        <f aca="false">CONCATENATE(B71,C71)</f>
        <v>Enseignement RechercheR&amp;D en sciences humaines et sociales</v>
      </c>
      <c r="B71" s="0" t="s">
        <v>72</v>
      </c>
      <c r="C71" s="0" t="s">
        <v>87</v>
      </c>
      <c r="D71" s="3" t="n">
        <v>0.5</v>
      </c>
    </row>
    <row r="72" customFormat="false" ht="15" hidden="false" customHeight="false" outlineLevel="0" collapsed="false">
      <c r="A72" s="0" t="str">
        <f aca="false">CONCATENATE(B72,C72)</f>
        <v>Enseignement RechercheR&amp;D sciences physiques et naturelles</v>
      </c>
      <c r="B72" s="0" t="s">
        <v>72</v>
      </c>
      <c r="C72" s="0" t="s">
        <v>88</v>
      </c>
      <c r="D72" s="3" t="n">
        <v>0.5</v>
      </c>
    </row>
    <row r="73" customFormat="false" ht="15" hidden="false" customHeight="false" outlineLevel="0" collapsed="false">
      <c r="A73" s="0" t="str">
        <f aca="false">CONCATENATE(B73,C73)</f>
        <v>Enseignement Rechercheuniversité</v>
      </c>
      <c r="B73" s="0" t="s">
        <v>72</v>
      </c>
      <c r="C73" s="0" t="s">
        <v>89</v>
      </c>
      <c r="D73" s="3" t="n">
        <v>0.3</v>
      </c>
    </row>
    <row r="74" customFormat="false" ht="15" hidden="false" customHeight="false" outlineLevel="0" collapsed="false">
      <c r="A74" s="0" t="str">
        <f aca="false">CONCATENATE(B74,C74)</f>
        <v>Habitat CommunautaireFoyers</v>
      </c>
      <c r="B74" s="0" t="s">
        <v>90</v>
      </c>
      <c r="C74" s="0" t="s">
        <v>91</v>
      </c>
      <c r="D74" s="3" t="n">
        <v>0.3</v>
      </c>
    </row>
    <row r="75" customFormat="false" ht="15" hidden="false" customHeight="false" outlineLevel="0" collapsed="false">
      <c r="A75" s="0" t="str">
        <f aca="false">CONCATENATE(B75,C75)</f>
        <v>Habitat CommunautaireMaison de pré-retraite</v>
      </c>
      <c r="B75" s="0" t="s">
        <v>90</v>
      </c>
      <c r="C75" s="0" t="s">
        <v>92</v>
      </c>
      <c r="D75" s="3" t="n">
        <v>0.3</v>
      </c>
    </row>
    <row r="76" customFormat="false" ht="15" hidden="false" customHeight="false" outlineLevel="0" collapsed="false">
      <c r="A76" s="0" t="str">
        <f aca="false">CONCATENATE(B76,C76)</f>
        <v>Habitat CommunautaireMaison retraite médicalisée</v>
      </c>
      <c r="B76" s="0" t="s">
        <v>90</v>
      </c>
      <c r="C76" s="0" t="s">
        <v>93</v>
      </c>
      <c r="D76" s="3" t="n">
        <v>0.3</v>
      </c>
    </row>
    <row r="77" customFormat="false" ht="15" hidden="false" customHeight="false" outlineLevel="0" collapsed="false">
      <c r="A77" s="0" t="str">
        <f aca="false">CONCATENATE(B77,C77)</f>
        <v>Habitat CommunautaireRésidence universitaire</v>
      </c>
      <c r="B77" s="0" t="s">
        <v>90</v>
      </c>
      <c r="C77" s="0" t="s">
        <v>94</v>
      </c>
      <c r="D77" s="3" t="n">
        <v>0.3</v>
      </c>
    </row>
    <row r="78" customFormat="false" ht="15" hidden="false" customHeight="false" outlineLevel="0" collapsed="false">
      <c r="A78" s="0" t="str">
        <f aca="false">CONCATENATE(B78,C78)</f>
        <v>Habitat CommunautaireRésidentiel</v>
      </c>
      <c r="B78" s="0" t="s">
        <v>90</v>
      </c>
      <c r="C78" s="0" t="s">
        <v>95</v>
      </c>
      <c r="D78" s="3" t="n">
        <v>0.3</v>
      </c>
    </row>
    <row r="79" customFormat="false" ht="15" hidden="false" customHeight="false" outlineLevel="0" collapsed="false">
      <c r="A79" s="0" t="str">
        <f aca="false">CONCATENATE(B79,C79)</f>
        <v>Santé Action SocialeCabinet médical</v>
      </c>
      <c r="B79" s="0" t="s">
        <v>96</v>
      </c>
      <c r="C79" s="0" t="s">
        <v>97</v>
      </c>
      <c r="D79" s="3" t="n">
        <v>0.3</v>
      </c>
    </row>
    <row r="80" customFormat="false" ht="15" hidden="false" customHeight="false" outlineLevel="0" collapsed="false">
      <c r="A80" s="0" t="str">
        <f aca="false">CONCATENATE(B80,C80)</f>
        <v>Santé Action SocialeCentre accueil</v>
      </c>
      <c r="B80" s="0" t="s">
        <v>96</v>
      </c>
      <c r="C80" s="0" t="s">
        <v>98</v>
      </c>
      <c r="D80" s="3" t="n">
        <v>0.3</v>
      </c>
    </row>
    <row r="81" customFormat="false" ht="15" hidden="false" customHeight="false" outlineLevel="0" collapsed="false">
      <c r="A81" s="0" t="str">
        <f aca="false">CONCATENATE(B81,C81)</f>
        <v>Santé Action SocialeGarderie</v>
      </c>
      <c r="B81" s="0" t="s">
        <v>96</v>
      </c>
      <c r="C81" s="0" t="s">
        <v>99</v>
      </c>
      <c r="D81" s="3" t="n">
        <v>0.3</v>
      </c>
    </row>
    <row r="82" customFormat="false" ht="15" hidden="false" customHeight="false" outlineLevel="0" collapsed="false">
      <c r="A82" s="0" t="str">
        <f aca="false">CONCATENATE(B82,C82)</f>
        <v>Santé Action SocialeHopital bloc</v>
      </c>
      <c r="B82" s="0" t="s">
        <v>96</v>
      </c>
      <c r="C82" s="0" t="s">
        <v>100</v>
      </c>
      <c r="D82" s="3" t="n">
        <v>0.3</v>
      </c>
    </row>
    <row r="83" customFormat="false" ht="15" hidden="false" customHeight="false" outlineLevel="0" collapsed="false">
      <c r="A83" s="0" t="str">
        <f aca="false">CONCATENATE(B83,C83)</f>
        <v>Santé Action SocialeHopital maison</v>
      </c>
      <c r="B83" s="0" t="s">
        <v>96</v>
      </c>
      <c r="C83" s="0" t="s">
        <v>101</v>
      </c>
      <c r="D83" s="3" t="n">
        <v>0.3</v>
      </c>
    </row>
    <row r="84" customFormat="false" ht="15" hidden="false" customHeight="false" outlineLevel="0" collapsed="false">
      <c r="A84" s="0" t="str">
        <f aca="false">CONCATENATE(B84,C84)</f>
        <v>Santé Action SocialeHopital pavillonnaire</v>
      </c>
      <c r="B84" s="0" t="s">
        <v>96</v>
      </c>
      <c r="C84" s="0" t="s">
        <v>102</v>
      </c>
      <c r="D84" s="3" t="n">
        <v>0.3</v>
      </c>
    </row>
    <row r="85" customFormat="false" ht="15" hidden="false" customHeight="false" outlineLevel="0" collapsed="false">
      <c r="A85" s="0" t="str">
        <f aca="false">CONCATENATE(B85,C85)</f>
        <v>Sport Loisir CultureGrand bar café tabac</v>
      </c>
      <c r="B85" s="0" t="s">
        <v>103</v>
      </c>
      <c r="C85" s="0" t="s">
        <v>22</v>
      </c>
      <c r="D85" s="3" t="n">
        <v>0.3</v>
      </c>
    </row>
    <row r="86" customFormat="false" ht="15" hidden="false" customHeight="false" outlineLevel="0" collapsed="false">
      <c r="A86" s="0" t="str">
        <f aca="false">CONCATENATE(B86,C86)</f>
        <v>Sport Loisir CultureGrand cinéma</v>
      </c>
      <c r="B86" s="0" t="s">
        <v>103</v>
      </c>
      <c r="C86" s="0" t="s">
        <v>104</v>
      </c>
      <c r="D86" s="3" t="n">
        <v>0.15</v>
      </c>
    </row>
    <row r="87" customFormat="false" ht="15" hidden="false" customHeight="false" outlineLevel="0" collapsed="false">
      <c r="A87" s="0" t="str">
        <f aca="false">CONCATENATE(B87,C87)</f>
        <v>Sport Loisir CultureGrande salle de spectacle</v>
      </c>
      <c r="B87" s="0" t="s">
        <v>103</v>
      </c>
      <c r="C87" s="0" t="s">
        <v>105</v>
      </c>
      <c r="D87" s="3" t="n">
        <v>0.15</v>
      </c>
    </row>
    <row r="88" customFormat="false" ht="15" hidden="false" customHeight="false" outlineLevel="0" collapsed="false">
      <c r="A88" s="0" t="str">
        <f aca="false">CONCATENATE(B88,C88)</f>
        <v>Sport Loisir CultureGrande salle multisport</v>
      </c>
      <c r="B88" s="0" t="s">
        <v>103</v>
      </c>
      <c r="C88" s="0" t="s">
        <v>106</v>
      </c>
      <c r="D88" s="3" t="n">
        <v>0.03</v>
      </c>
    </row>
    <row r="89" customFormat="false" ht="15" hidden="false" customHeight="false" outlineLevel="0" collapsed="false">
      <c r="A89" s="0" t="str">
        <f aca="false">CONCATENATE(B89,C89)</f>
        <v>Sport Loisir CultureImmeuble péri urbain</v>
      </c>
      <c r="B89" s="0" t="s">
        <v>103</v>
      </c>
      <c r="C89" s="0" t="s">
        <v>107</v>
      </c>
      <c r="D89" s="3" t="n">
        <v>0.5</v>
      </c>
    </row>
    <row r="90" customFormat="false" ht="15" hidden="false" customHeight="false" outlineLevel="0" collapsed="false">
      <c r="A90" s="0" t="str">
        <f aca="false">CONCATENATE(B90,C90)</f>
        <v>Sport Loisir CultureMusée</v>
      </c>
      <c r="B90" s="0" t="s">
        <v>103</v>
      </c>
      <c r="C90" s="0" t="s">
        <v>108</v>
      </c>
      <c r="D90" s="3" t="n">
        <v>0.1</v>
      </c>
    </row>
    <row r="91" customFormat="false" ht="15" hidden="false" customHeight="false" outlineLevel="0" collapsed="false">
      <c r="A91" s="0" t="str">
        <f aca="false">CONCATENATE(B91,C91)</f>
        <v>Sport Loisir Culturenr</v>
      </c>
      <c r="B91" s="0" t="s">
        <v>103</v>
      </c>
      <c r="C91" s="0" t="s">
        <v>109</v>
      </c>
      <c r="D91" s="3" t="n">
        <v>0</v>
      </c>
    </row>
    <row r="92" customFormat="false" ht="15" hidden="false" customHeight="false" outlineLevel="0" collapsed="false">
      <c r="A92" s="0" t="str">
        <f aca="false">CONCATENATE(B92,C92)</f>
        <v>Sport Loisir CulturePatinoire</v>
      </c>
      <c r="B92" s="0" t="s">
        <v>103</v>
      </c>
      <c r="C92" s="0" t="s">
        <v>110</v>
      </c>
      <c r="D92" s="3" t="n">
        <v>0.15</v>
      </c>
    </row>
    <row r="93" customFormat="false" ht="15" hidden="false" customHeight="false" outlineLevel="0" collapsed="false">
      <c r="A93" s="0" t="str">
        <f aca="false">CONCATENATE(B93,C93)</f>
        <v>Sport Loisir CulturePetit cinéma</v>
      </c>
      <c r="B93" s="0" t="s">
        <v>103</v>
      </c>
      <c r="C93" s="0" t="s">
        <v>111</v>
      </c>
      <c r="D93" s="3" t="n">
        <v>0.3</v>
      </c>
    </row>
    <row r="94" customFormat="false" ht="15" hidden="false" customHeight="false" outlineLevel="0" collapsed="false">
      <c r="A94" s="0" t="str">
        <f aca="false">CONCATENATE(B94,C94)</f>
        <v>Sport Loisir CulturePetite salle de spectacle</v>
      </c>
      <c r="B94" s="0" t="s">
        <v>103</v>
      </c>
      <c r="C94" s="0" t="s">
        <v>112</v>
      </c>
      <c r="D94" s="3" t="n">
        <v>0.05</v>
      </c>
    </row>
    <row r="95" customFormat="false" ht="15" hidden="false" customHeight="false" outlineLevel="0" collapsed="false">
      <c r="A95" s="0" t="str">
        <f aca="false">CONCATENATE(B95,C95)</f>
        <v>Sport Loisir CulturePetite salle multisport</v>
      </c>
      <c r="B95" s="0" t="s">
        <v>103</v>
      </c>
      <c r="C95" s="0" t="s">
        <v>113</v>
      </c>
      <c r="D95" s="3" t="n">
        <v>0.05</v>
      </c>
    </row>
    <row r="96" customFormat="false" ht="15" hidden="false" customHeight="false" outlineLevel="0" collapsed="false">
      <c r="A96" s="0" t="str">
        <f aca="false">CONCATENATE(B96,C96)</f>
        <v>Sport Loisir CulturePiscine</v>
      </c>
      <c r="B96" s="0" t="s">
        <v>103</v>
      </c>
      <c r="C96" s="0" t="s">
        <v>114</v>
      </c>
      <c r="D96" s="3" t="n">
        <v>0.15</v>
      </c>
    </row>
    <row r="97" customFormat="false" ht="15" hidden="false" customHeight="false" outlineLevel="0" collapsed="false">
      <c r="A97" s="0" t="str">
        <f aca="false">CONCATENATE(B97,C97)</f>
        <v>Sport Loisir CultureSalle non spécialisée</v>
      </c>
      <c r="B97" s="0" t="s">
        <v>103</v>
      </c>
      <c r="C97" s="0" t="s">
        <v>115</v>
      </c>
      <c r="D97" s="3" t="n">
        <v>0.05</v>
      </c>
    </row>
    <row r="98" customFormat="false" ht="15" hidden="false" customHeight="false" outlineLevel="0" collapsed="false">
      <c r="A98" s="0" t="str">
        <f aca="false">CONCATENATE(B98,C98)</f>
        <v>Sport Loisir CultureVestiaire et rangement</v>
      </c>
      <c r="B98" s="0" t="s">
        <v>103</v>
      </c>
      <c r="C98" s="0" t="s">
        <v>116</v>
      </c>
      <c r="D98" s="3" t="n">
        <v>0</v>
      </c>
    </row>
    <row r="99" customFormat="false" ht="15" hidden="false" customHeight="false" outlineLevel="0" collapsed="false">
      <c r="A99" s="0" t="str">
        <f aca="false">CONCATENATE(B99,C99)</f>
        <v>Transportnr</v>
      </c>
      <c r="B99" s="0" t="s">
        <v>117</v>
      </c>
      <c r="C99" s="0" t="s">
        <v>109</v>
      </c>
      <c r="D99" s="3" t="n"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9"/>
  <sheetViews>
    <sheetView windowProtection="false" showFormulas="false" showGridLines="true" showRowColHeaders="true" showZeros="true" rightToLeft="false" tabSelected="false" showOutlineSymbols="true" defaultGridColor="true" view="normal" topLeftCell="A54" colorId="64" zoomScale="75" zoomScaleNormal="75" zoomScalePageLayoutView="100" workbookViewId="0">
      <selection pane="topLeft" activeCell="A54" activeCellId="0" sqref="A54"/>
    </sheetView>
  </sheetViews>
  <sheetFormatPr defaultRowHeight="15"/>
  <cols>
    <col collapsed="false" hidden="false" max="1" min="1" style="0" width="9.73023255813954"/>
    <col collapsed="false" hidden="false" max="2" min="2" style="0" width="21.6186046511628"/>
    <col collapsed="false" hidden="false" max="3" min="3" style="0" width="46.2325581395349"/>
    <col collapsed="false" hidden="false" max="4" min="4" style="0" width="13.9395348837209"/>
    <col collapsed="false" hidden="false" max="5" min="5" style="0" width="9.73023255813954"/>
    <col collapsed="false" hidden="false" max="6" min="6" style="0" width="21.6186046511628"/>
    <col collapsed="false" hidden="false" max="7" min="7" style="0" width="46.2325581395349"/>
    <col collapsed="false" hidden="false" max="1025" min="8" style="0" width="9.73023255813954"/>
  </cols>
  <sheetData>
    <row r="1" customFormat="false" ht="15" hidden="false" customHeight="false" outlineLevel="0" collapsed="false">
      <c r="A1" s="0" t="str">
        <f aca="false">CONCATENATE(B1,C1)</f>
        <v>BrancheBat_type</v>
      </c>
      <c r="B1" s="0" t="s">
        <v>0</v>
      </c>
      <c r="C1" s="0" t="s">
        <v>1</v>
      </c>
      <c r="D1" s="0" t="s">
        <v>119</v>
      </c>
      <c r="E1" s="0" t="s">
        <v>120</v>
      </c>
      <c r="F1" s="0" t="s">
        <v>121</v>
      </c>
    </row>
    <row r="2" customFormat="false" ht="15" hidden="false" customHeight="false" outlineLevel="0" collapsed="false">
      <c r="A2" s="0" t="str">
        <f aca="false">CONCATENATE(B2,C2)</f>
        <v>Bureaux Administrationimmeuble peri urbain</v>
      </c>
      <c r="B2" s="0" t="s">
        <v>6</v>
      </c>
      <c r="C2" s="0" t="s">
        <v>7</v>
      </c>
      <c r="D2" s="0" t="n">
        <v>3</v>
      </c>
      <c r="E2" s="0" t="str">
        <f aca="false">IF(Taux_vitrage!D2&gt;0.29,"Vitré","Peu vitré")</f>
        <v>Vitré</v>
      </c>
      <c r="F2" s="0" t="n">
        <f aca="false">IF(D2&lt;=3,3,IF(D2&lt;=6,6,12))</f>
        <v>3</v>
      </c>
    </row>
    <row r="3" customFormat="false" ht="15" hidden="false" customHeight="false" outlineLevel="0" collapsed="false">
      <c r="A3" s="0" t="str">
        <f aca="false">CONCATENATE(B3,C3)</f>
        <v>Bureaux Administrationimmeuble rénové</v>
      </c>
      <c r="B3" s="0" t="s">
        <v>6</v>
      </c>
      <c r="C3" s="0" t="s">
        <v>15</v>
      </c>
      <c r="D3" s="0" t="n">
        <v>4</v>
      </c>
      <c r="E3" s="0" t="str">
        <f aca="false">IF(Taux_vitrage!D3&gt;0.29,"Vitré","Peu vitré")</f>
        <v>Vitré</v>
      </c>
      <c r="F3" s="0" t="n">
        <f aca="false">IF(D3&lt;=3,3,IF(D3&lt;=6,6,12))</f>
        <v>6</v>
      </c>
    </row>
    <row r="4" customFormat="false" ht="15" hidden="false" customHeight="false" outlineLevel="0" collapsed="false">
      <c r="A4" s="0" t="str">
        <f aca="false">CONCATENATE(B4,C4)</f>
        <v>Bureaux Administrationimmeuble résidentiel</v>
      </c>
      <c r="B4" s="0" t="s">
        <v>6</v>
      </c>
      <c r="C4" s="0" t="s">
        <v>17</v>
      </c>
      <c r="D4" s="0" t="n">
        <v>1</v>
      </c>
      <c r="E4" s="0" t="str">
        <f aca="false">IF(Taux_vitrage!D4&gt;0.29,"Vitré","Peu vitré")</f>
        <v>Vitré</v>
      </c>
      <c r="F4" s="0" t="n">
        <f aca="false">IF(D4&lt;=3,3,IF(D4&lt;=6,6,12))</f>
        <v>3</v>
      </c>
    </row>
    <row r="5" customFormat="false" ht="15" hidden="false" customHeight="false" outlineLevel="0" collapsed="false">
      <c r="A5" s="0" t="str">
        <f aca="false">CONCATENATE(B5,C5)</f>
        <v>Bureaux Administrationplateau large bureau paysagés</v>
      </c>
      <c r="B5" s="0" t="s">
        <v>6</v>
      </c>
      <c r="C5" s="0" t="s">
        <v>18</v>
      </c>
      <c r="D5" s="0" t="n">
        <v>11</v>
      </c>
      <c r="E5" s="0" t="str">
        <f aca="false">IF(Taux_vitrage!D5&gt;0.29,"Vitré","Peu vitré")</f>
        <v>Vitré</v>
      </c>
      <c r="F5" s="0" t="n">
        <f aca="false">IF(D5&lt;=3,3,IF(D5&lt;=6,6,12))</f>
        <v>12</v>
      </c>
    </row>
    <row r="6" customFormat="false" ht="15" hidden="false" customHeight="false" outlineLevel="0" collapsed="false">
      <c r="A6" s="0" t="str">
        <f aca="false">CONCATENATE(B6,C6)</f>
        <v>Bureaux Administrationplateau large bureaux cloisonnés</v>
      </c>
      <c r="B6" s="0" t="s">
        <v>6</v>
      </c>
      <c r="C6" s="0" t="s">
        <v>19</v>
      </c>
      <c r="D6" s="0" t="n">
        <v>11</v>
      </c>
      <c r="E6" s="0" t="str">
        <f aca="false">IF(Taux_vitrage!D6&gt;0.29,"Vitré","Peu vitré")</f>
        <v>Vitré</v>
      </c>
      <c r="F6" s="0" t="n">
        <f aca="false">IF(D6&lt;=3,3,IF(D6&lt;=6,6,12))</f>
        <v>12</v>
      </c>
    </row>
    <row r="7" customFormat="false" ht="15" hidden="false" customHeight="false" outlineLevel="0" collapsed="false">
      <c r="A7" s="0" t="str">
        <f aca="false">CONCATENATE(B7,C7)</f>
        <v>Bureaux Administrationplateau mince</v>
      </c>
      <c r="B7" s="0" t="s">
        <v>6</v>
      </c>
      <c r="C7" s="0" t="s">
        <v>20</v>
      </c>
      <c r="D7" s="0" t="n">
        <v>11</v>
      </c>
      <c r="E7" s="0" t="str">
        <f aca="false">IF(Taux_vitrage!D7&gt;0.29,"Vitré","Peu vitré")</f>
        <v>Vitré</v>
      </c>
      <c r="F7" s="0" t="n">
        <f aca="false">IF(D7&lt;=3,3,IF(D7&lt;=6,6,12))</f>
        <v>12</v>
      </c>
    </row>
    <row r="8" customFormat="false" ht="15" hidden="false" customHeight="false" outlineLevel="0" collapsed="false">
      <c r="A8" s="0" t="str">
        <f aca="false">CONCATENATE(B8,C8)</f>
        <v>Café Hôtel RestaurantGrand bar café tabac</v>
      </c>
      <c r="B8" s="0" t="s">
        <v>21</v>
      </c>
      <c r="C8" s="0" t="s">
        <v>22</v>
      </c>
      <c r="D8" s="0" t="n">
        <v>1</v>
      </c>
      <c r="E8" s="0" t="str">
        <f aca="false">IF(Taux_vitrage!D8&gt;0.29,"Vitré","Peu vitré")</f>
        <v>Vitré</v>
      </c>
      <c r="F8" s="0" t="n">
        <f aca="false">IF(D8&lt;=3,3,IF(D8&lt;=6,6,12))</f>
        <v>3</v>
      </c>
    </row>
    <row r="9" customFormat="false" ht="15" hidden="false" customHeight="false" outlineLevel="0" collapsed="false">
      <c r="A9" s="0" t="str">
        <f aca="false">CONCATENATE(B9,C9)</f>
        <v>Café Hôtel RestaurantGrand Hotel avec restaurant Bas de gamme</v>
      </c>
      <c r="B9" s="0" t="s">
        <v>21</v>
      </c>
      <c r="C9" s="0" t="s">
        <v>23</v>
      </c>
      <c r="D9" s="0" t="n">
        <v>4</v>
      </c>
      <c r="E9" s="0" t="str">
        <f aca="false">IF(Taux_vitrage!D9&gt;0.29,"Vitré","Peu vitré")</f>
        <v>Vitré</v>
      </c>
      <c r="F9" s="0" t="n">
        <f aca="false">IF(D9&lt;=3,3,IF(D9&lt;=6,6,12))</f>
        <v>6</v>
      </c>
    </row>
    <row r="10" customFormat="false" ht="15" hidden="false" customHeight="false" outlineLevel="0" collapsed="false">
      <c r="A10" s="0" t="str">
        <f aca="false">CONCATENATE(B10,C10)</f>
        <v>Café Hôtel RestaurantGrand Hotel avec restaurant Haut de gamme</v>
      </c>
      <c r="B10" s="0" t="s">
        <v>21</v>
      </c>
      <c r="C10" s="0" t="s">
        <v>24</v>
      </c>
      <c r="D10" s="0" t="n">
        <v>4</v>
      </c>
      <c r="E10" s="0" t="str">
        <f aca="false">IF(Taux_vitrage!D10&gt;0.29,"Vitré","Peu vitré")</f>
        <v>Vitré</v>
      </c>
      <c r="F10" s="0" t="n">
        <f aca="false">IF(D10&lt;=3,3,IF(D10&lt;=6,6,12))</f>
        <v>6</v>
      </c>
    </row>
    <row r="11" customFormat="false" ht="15" hidden="false" customHeight="false" outlineLevel="0" collapsed="false">
      <c r="A11" s="0" t="str">
        <f aca="false">CONCATENATE(B11,C11)</f>
        <v>Café Hôtel RestaurantGrand Hotel avec restaurant Luxe</v>
      </c>
      <c r="B11" s="0" t="s">
        <v>21</v>
      </c>
      <c r="C11" s="0" t="s">
        <v>25</v>
      </c>
      <c r="D11" s="0" t="n">
        <v>4</v>
      </c>
      <c r="E11" s="0" t="str">
        <f aca="false">IF(Taux_vitrage!D11&gt;0.29,"Vitré","Peu vitré")</f>
        <v>Vitré</v>
      </c>
      <c r="F11" s="0" t="n">
        <f aca="false">IF(D11&lt;=3,3,IF(D11&lt;=6,6,12))</f>
        <v>6</v>
      </c>
    </row>
    <row r="12" customFormat="false" ht="15" hidden="false" customHeight="false" outlineLevel="0" collapsed="false">
      <c r="A12" s="0" t="str">
        <f aca="false">CONCATENATE(B12,C12)</f>
        <v>Café Hôtel RestaurantGrand Hotel sans restaurant Bas de gamme</v>
      </c>
      <c r="B12" s="0" t="s">
        <v>21</v>
      </c>
      <c r="C12" s="0" t="s">
        <v>26</v>
      </c>
      <c r="D12" s="0" t="n">
        <v>4</v>
      </c>
      <c r="E12" s="0" t="str">
        <f aca="false">IF(Taux_vitrage!D12&gt;0.29,"Vitré","Peu vitré")</f>
        <v>Vitré</v>
      </c>
      <c r="F12" s="0" t="n">
        <f aca="false">IF(D12&lt;=3,3,IF(D12&lt;=6,6,12))</f>
        <v>6</v>
      </c>
    </row>
    <row r="13" customFormat="false" ht="15" hidden="false" customHeight="false" outlineLevel="0" collapsed="false">
      <c r="A13" s="0" t="str">
        <f aca="false">CONCATENATE(B13,C13)</f>
        <v>Café Hôtel RestaurantGrand Hotel sans restaurant Haut de gamme</v>
      </c>
      <c r="B13" s="0" t="s">
        <v>21</v>
      </c>
      <c r="C13" s="0" t="s">
        <v>27</v>
      </c>
      <c r="D13" s="0" t="n">
        <v>4</v>
      </c>
      <c r="E13" s="0" t="str">
        <f aca="false">IF(Taux_vitrage!D13&gt;0.29,"Vitré","Peu vitré")</f>
        <v>Vitré</v>
      </c>
      <c r="F13" s="0" t="n">
        <f aca="false">IF(D13&lt;=3,3,IF(D13&lt;=6,6,12))</f>
        <v>6</v>
      </c>
    </row>
    <row r="14" customFormat="false" ht="15" hidden="false" customHeight="false" outlineLevel="0" collapsed="false">
      <c r="A14" s="0" t="str">
        <f aca="false">CONCATENATE(B14,C14)</f>
        <v>Café Hôtel RestaurantGrand Hotel sans restaurant Luxe</v>
      </c>
      <c r="B14" s="0" t="s">
        <v>21</v>
      </c>
      <c r="C14" s="0" t="s">
        <v>28</v>
      </c>
      <c r="D14" s="0" t="n">
        <v>4</v>
      </c>
      <c r="E14" s="0" t="str">
        <f aca="false">IF(Taux_vitrage!D14&gt;0.29,"Vitré","Peu vitré")</f>
        <v>Vitré</v>
      </c>
      <c r="F14" s="0" t="n">
        <f aca="false">IF(D14&lt;=3,3,IF(D14&lt;=6,6,12))</f>
        <v>6</v>
      </c>
    </row>
    <row r="15" customFormat="false" ht="15" hidden="false" customHeight="false" outlineLevel="0" collapsed="false">
      <c r="A15" s="0" t="str">
        <f aca="false">CONCATENATE(B15,C15)</f>
        <v>Café Hôtel RestaurantGrand restaurant rapide</v>
      </c>
      <c r="B15" s="0" t="s">
        <v>21</v>
      </c>
      <c r="C15" s="0" t="s">
        <v>29</v>
      </c>
      <c r="D15" s="0" t="n">
        <v>1</v>
      </c>
      <c r="E15" s="0" t="str">
        <f aca="false">IF(Taux_vitrage!D15&gt;0.29,"Vitré","Peu vitré")</f>
        <v>Vitré</v>
      </c>
      <c r="F15" s="0" t="n">
        <f aca="false">IF(D15&lt;=3,3,IF(D15&lt;=6,6,12))</f>
        <v>3</v>
      </c>
    </row>
    <row r="16" customFormat="false" ht="15" hidden="false" customHeight="false" outlineLevel="0" collapsed="false">
      <c r="A16" s="0" t="str">
        <f aca="false">CONCATENATE(B16,C16)</f>
        <v>Café Hôtel RestaurantGrand restaurant traditionnel</v>
      </c>
      <c r="B16" s="0" t="s">
        <v>21</v>
      </c>
      <c r="C16" s="0" t="s">
        <v>30</v>
      </c>
      <c r="D16" s="0" t="n">
        <v>1</v>
      </c>
      <c r="E16" s="0" t="str">
        <f aca="false">IF(Taux_vitrage!D16&gt;0.29,"Vitré","Peu vitré")</f>
        <v>Vitré</v>
      </c>
      <c r="F16" s="0" t="n">
        <f aca="false">IF(D16&lt;=3,3,IF(D16&lt;=6,6,12))</f>
        <v>3</v>
      </c>
    </row>
    <row r="17" customFormat="false" ht="15" hidden="false" customHeight="false" outlineLevel="0" collapsed="false">
      <c r="A17" s="0" t="str">
        <f aca="false">CONCATENATE(B17,C17)</f>
        <v>Café Hôtel RestaurantGrande cantine</v>
      </c>
      <c r="B17" s="0" t="s">
        <v>21</v>
      </c>
      <c r="C17" s="0" t="s">
        <v>31</v>
      </c>
      <c r="D17" s="0" t="n">
        <v>1</v>
      </c>
      <c r="E17" s="0" t="str">
        <f aca="false">IF(Taux_vitrage!D17&gt;0.29,"Vitré","Peu vitré")</f>
        <v>Vitré</v>
      </c>
      <c r="F17" s="0" t="n">
        <f aca="false">IF(D17&lt;=3,3,IF(D17&lt;=6,6,12))</f>
        <v>3</v>
      </c>
    </row>
    <row r="18" customFormat="false" ht="15" hidden="false" customHeight="false" outlineLevel="0" collapsed="false">
      <c r="A18" s="0" t="str">
        <f aca="false">CONCATENATE(B18,C18)</f>
        <v>Café Hôtel RestaurantHotel d'affaire avec restaurant Haut de gamme</v>
      </c>
      <c r="B18" s="0" t="s">
        <v>21</v>
      </c>
      <c r="C18" s="0" t="s">
        <v>32</v>
      </c>
      <c r="D18" s="0" t="n">
        <v>4</v>
      </c>
      <c r="E18" s="0" t="str">
        <f aca="false">IF(Taux_vitrage!D18&gt;0.29,"Vitré","Peu vitré")</f>
        <v>Vitré</v>
      </c>
      <c r="F18" s="0" t="n">
        <f aca="false">IF(D18&lt;=3,3,IF(D18&lt;=6,6,12))</f>
        <v>6</v>
      </c>
    </row>
    <row r="19" customFormat="false" ht="15" hidden="false" customHeight="false" outlineLevel="0" collapsed="false">
      <c r="A19" s="0" t="str">
        <f aca="false">CONCATENATE(B19,C19)</f>
        <v>Café Hôtel RestaurantHotel d'affaire avec restaurant Luxe</v>
      </c>
      <c r="B19" s="0" t="s">
        <v>21</v>
      </c>
      <c r="C19" s="0" t="s">
        <v>33</v>
      </c>
      <c r="D19" s="0" t="n">
        <v>4</v>
      </c>
      <c r="E19" s="0" t="str">
        <f aca="false">IF(Taux_vitrage!D19&gt;0.29,"Vitré","Peu vitré")</f>
        <v>Vitré</v>
      </c>
      <c r="F19" s="0" t="n">
        <f aca="false">IF(D19&lt;=3,3,IF(D19&lt;=6,6,12))</f>
        <v>6</v>
      </c>
    </row>
    <row r="20" customFormat="false" ht="15" hidden="false" customHeight="false" outlineLevel="0" collapsed="false">
      <c r="A20" s="0" t="str">
        <f aca="false">CONCATENATE(B20,C20)</f>
        <v>Café Hôtel RestaurantHotel d'affaire sans restaurant Haut de Gamme</v>
      </c>
      <c r="B20" s="0" t="s">
        <v>21</v>
      </c>
      <c r="C20" s="0" t="s">
        <v>34</v>
      </c>
      <c r="D20" s="0" t="n">
        <v>4</v>
      </c>
      <c r="E20" s="0" t="str">
        <f aca="false">IF(Taux_vitrage!D20&gt;0.29,"Vitré","Peu vitré")</f>
        <v>Vitré</v>
      </c>
      <c r="F20" s="0" t="n">
        <f aca="false">IF(D20&lt;=3,3,IF(D20&lt;=6,6,12))</f>
        <v>6</v>
      </c>
    </row>
    <row r="21" customFormat="false" ht="15" hidden="false" customHeight="false" outlineLevel="0" collapsed="false">
      <c r="A21" s="0" t="str">
        <f aca="false">CONCATENATE(B21,C21)</f>
        <v>Café Hôtel RestaurantHotel d'affaire sans restaurant Luxe</v>
      </c>
      <c r="B21" s="0" t="s">
        <v>21</v>
      </c>
      <c r="C21" s="0" t="s">
        <v>35</v>
      </c>
      <c r="D21" s="0" t="n">
        <v>4</v>
      </c>
      <c r="E21" s="0" t="str">
        <f aca="false">IF(Taux_vitrage!D21&gt;0.29,"Vitré","Peu vitré")</f>
        <v>Vitré</v>
      </c>
      <c r="F21" s="0" t="n">
        <f aca="false">IF(D21&lt;=3,3,IF(D21&lt;=6,6,12))</f>
        <v>6</v>
      </c>
    </row>
    <row r="22" customFormat="false" ht="15" hidden="false" customHeight="false" outlineLevel="0" collapsed="false">
      <c r="A22" s="0" t="str">
        <f aca="false">CONCATENATE(B22,C22)</f>
        <v>Café Hôtel RestaurantMoyen Hotel avec restaurant Bas de gamme</v>
      </c>
      <c r="B22" s="0" t="s">
        <v>21</v>
      </c>
      <c r="C22" s="0" t="s">
        <v>36</v>
      </c>
      <c r="D22" s="0" t="n">
        <v>4</v>
      </c>
      <c r="E22" s="0" t="str">
        <f aca="false">IF(Taux_vitrage!D22&gt;0.29,"Vitré","Peu vitré")</f>
        <v>Vitré</v>
      </c>
      <c r="F22" s="0" t="n">
        <f aca="false">IF(D22&lt;=3,3,IF(D22&lt;=6,6,12))</f>
        <v>6</v>
      </c>
    </row>
    <row r="23" customFormat="false" ht="15" hidden="false" customHeight="false" outlineLevel="0" collapsed="false">
      <c r="A23" s="0" t="str">
        <f aca="false">CONCATENATE(B23,C23)</f>
        <v>Café Hôtel RestaurantMoyen Hotel avec restaurant Haut de gamme</v>
      </c>
      <c r="B23" s="0" t="s">
        <v>21</v>
      </c>
      <c r="C23" s="0" t="s">
        <v>37</v>
      </c>
      <c r="D23" s="0" t="n">
        <v>4</v>
      </c>
      <c r="E23" s="0" t="str">
        <f aca="false">IF(Taux_vitrage!D23&gt;0.29,"Vitré","Peu vitré")</f>
        <v>Vitré</v>
      </c>
      <c r="F23" s="0" t="n">
        <f aca="false">IF(D23&lt;=3,3,IF(D23&lt;=6,6,12))</f>
        <v>6</v>
      </c>
    </row>
    <row r="24" customFormat="false" ht="15" hidden="false" customHeight="false" outlineLevel="0" collapsed="false">
      <c r="A24" s="0" t="str">
        <f aca="false">CONCATENATE(B24,C24)</f>
        <v>Café Hôtel RestaurantMoyen Hotel avec restaurant Luxe</v>
      </c>
      <c r="B24" s="0" t="s">
        <v>21</v>
      </c>
      <c r="C24" s="0" t="s">
        <v>38</v>
      </c>
      <c r="D24" s="0" t="n">
        <v>4</v>
      </c>
      <c r="E24" s="0" t="str">
        <f aca="false">IF(Taux_vitrage!D24&gt;0.29,"Vitré","Peu vitré")</f>
        <v>Vitré</v>
      </c>
      <c r="F24" s="0" t="n">
        <f aca="false">IF(D24&lt;=3,3,IF(D24&lt;=6,6,12))</f>
        <v>6</v>
      </c>
    </row>
    <row r="25" customFormat="false" ht="15" hidden="false" customHeight="false" outlineLevel="0" collapsed="false">
      <c r="A25" s="0" t="str">
        <f aca="false">CONCATENATE(B25,C25)</f>
        <v>Café Hôtel RestaurantMoyen Hotel sans restaurant Bas de gamme</v>
      </c>
      <c r="B25" s="0" t="s">
        <v>21</v>
      </c>
      <c r="C25" s="0" t="s">
        <v>39</v>
      </c>
      <c r="D25" s="0" t="n">
        <v>4</v>
      </c>
      <c r="E25" s="0" t="str">
        <f aca="false">IF(Taux_vitrage!D25&gt;0.29,"Vitré","Peu vitré")</f>
        <v>Vitré</v>
      </c>
      <c r="F25" s="0" t="n">
        <f aca="false">IF(D25&lt;=3,3,IF(D25&lt;=6,6,12))</f>
        <v>6</v>
      </c>
    </row>
    <row r="26" customFormat="false" ht="15" hidden="false" customHeight="false" outlineLevel="0" collapsed="false">
      <c r="A26" s="0" t="str">
        <f aca="false">CONCATENATE(B26,C26)</f>
        <v>Café Hôtel RestaurantMoyen Hotel sans restaurant Haut de gamme</v>
      </c>
      <c r="B26" s="0" t="s">
        <v>21</v>
      </c>
      <c r="C26" s="0" t="s">
        <v>40</v>
      </c>
      <c r="D26" s="0" t="n">
        <v>4</v>
      </c>
      <c r="E26" s="0" t="str">
        <f aca="false">IF(Taux_vitrage!D26&gt;0.29,"Vitré","Peu vitré")</f>
        <v>Vitré</v>
      </c>
      <c r="F26" s="0" t="n">
        <f aca="false">IF(D26&lt;=3,3,IF(D26&lt;=6,6,12))</f>
        <v>6</v>
      </c>
    </row>
    <row r="27" customFormat="false" ht="15" hidden="false" customHeight="false" outlineLevel="0" collapsed="false">
      <c r="A27" s="0" t="str">
        <f aca="false">CONCATENATE(B27,C27)</f>
        <v>Café Hôtel RestaurantMoyen Hotel sans restaurant Luxe</v>
      </c>
      <c r="B27" s="0" t="s">
        <v>21</v>
      </c>
      <c r="C27" s="0" t="s">
        <v>41</v>
      </c>
      <c r="D27" s="0" t="n">
        <v>4</v>
      </c>
      <c r="E27" s="0" t="str">
        <f aca="false">IF(Taux_vitrage!D27&gt;0.29,"Vitré","Peu vitré")</f>
        <v>Vitré</v>
      </c>
      <c r="F27" s="0" t="n">
        <f aca="false">IF(D27&lt;=3,3,IF(D27&lt;=6,6,12))</f>
        <v>6</v>
      </c>
    </row>
    <row r="28" customFormat="false" ht="15" hidden="false" customHeight="false" outlineLevel="0" collapsed="false">
      <c r="A28" s="0" t="str">
        <f aca="false">CONCATENATE(B28,C28)</f>
        <v>Café Hôtel RestaurantPetit bar café tabac</v>
      </c>
      <c r="B28" s="0" t="s">
        <v>21</v>
      </c>
      <c r="C28" s="0" t="s">
        <v>42</v>
      </c>
      <c r="D28" s="0" t="n">
        <v>1</v>
      </c>
      <c r="E28" s="0" t="str">
        <f aca="false">IF(Taux_vitrage!D28&gt;0.29,"Vitré","Peu vitré")</f>
        <v>Vitré</v>
      </c>
      <c r="F28" s="0" t="n">
        <f aca="false">IF(D28&lt;=3,3,IF(D28&lt;=6,6,12))</f>
        <v>3</v>
      </c>
    </row>
    <row r="29" customFormat="false" ht="15" hidden="false" customHeight="false" outlineLevel="0" collapsed="false">
      <c r="A29" s="0" t="str">
        <f aca="false">CONCATENATE(B29,C29)</f>
        <v>Café Hôtel RestaurantPetit Hotel avec restaurant Bas de gamme</v>
      </c>
      <c r="B29" s="0" t="s">
        <v>21</v>
      </c>
      <c r="C29" s="0" t="s">
        <v>43</v>
      </c>
      <c r="D29" s="0" t="n">
        <v>4</v>
      </c>
      <c r="E29" s="0" t="str">
        <f aca="false">IF(Taux_vitrage!D29&gt;0.29,"Vitré","Peu vitré")</f>
        <v>Vitré</v>
      </c>
      <c r="F29" s="0" t="n">
        <f aca="false">IF(D29&lt;=3,3,IF(D29&lt;=6,6,12))</f>
        <v>6</v>
      </c>
    </row>
    <row r="30" customFormat="false" ht="15" hidden="false" customHeight="false" outlineLevel="0" collapsed="false">
      <c r="A30" s="0" t="str">
        <f aca="false">CONCATENATE(B30,C30)</f>
        <v>Café Hôtel RestaurantPetit Hotel avec restaurant Haut de gamme</v>
      </c>
      <c r="B30" s="0" t="s">
        <v>21</v>
      </c>
      <c r="C30" s="0" t="s">
        <v>44</v>
      </c>
      <c r="D30" s="0" t="n">
        <v>4</v>
      </c>
      <c r="E30" s="0" t="str">
        <f aca="false">IF(Taux_vitrage!D30&gt;0.29,"Vitré","Peu vitré")</f>
        <v>Vitré</v>
      </c>
      <c r="F30" s="0" t="n">
        <f aca="false">IF(D30&lt;=3,3,IF(D30&lt;=6,6,12))</f>
        <v>6</v>
      </c>
    </row>
    <row r="31" customFormat="false" ht="15" hidden="false" customHeight="false" outlineLevel="0" collapsed="false">
      <c r="A31" s="0" t="str">
        <f aca="false">CONCATENATE(B31,C31)</f>
        <v>Café Hôtel RestaurantPetit Hotel avec restaurant Luxe</v>
      </c>
      <c r="B31" s="0" t="s">
        <v>21</v>
      </c>
      <c r="C31" s="0" t="s">
        <v>45</v>
      </c>
      <c r="D31" s="0" t="n">
        <v>4</v>
      </c>
      <c r="E31" s="0" t="str">
        <f aca="false">IF(Taux_vitrage!D31&gt;0.29,"Vitré","Peu vitré")</f>
        <v>Vitré</v>
      </c>
      <c r="F31" s="0" t="n">
        <f aca="false">IF(D31&lt;=3,3,IF(D31&lt;=6,6,12))</f>
        <v>6</v>
      </c>
    </row>
    <row r="32" customFormat="false" ht="15" hidden="false" customHeight="false" outlineLevel="0" collapsed="false">
      <c r="A32" s="0" t="str">
        <f aca="false">CONCATENATE(B32,C32)</f>
        <v>Café Hôtel RestaurantPetit Hotel sans restaurant Bas de gamme</v>
      </c>
      <c r="B32" s="0" t="s">
        <v>21</v>
      </c>
      <c r="C32" s="0" t="s">
        <v>46</v>
      </c>
      <c r="D32" s="0" t="n">
        <v>4</v>
      </c>
      <c r="E32" s="0" t="str">
        <f aca="false">IF(Taux_vitrage!D32&gt;0.29,"Vitré","Peu vitré")</f>
        <v>Vitré</v>
      </c>
      <c r="F32" s="0" t="n">
        <f aca="false">IF(D32&lt;=3,3,IF(D32&lt;=6,6,12))</f>
        <v>6</v>
      </c>
    </row>
    <row r="33" customFormat="false" ht="15" hidden="false" customHeight="false" outlineLevel="0" collapsed="false">
      <c r="A33" s="0" t="str">
        <f aca="false">CONCATENATE(B33,C33)</f>
        <v>Café Hôtel RestaurantPetit Hotel sans restaurant Haut de gamme</v>
      </c>
      <c r="B33" s="0" t="s">
        <v>21</v>
      </c>
      <c r="C33" s="0" t="s">
        <v>47</v>
      </c>
      <c r="D33" s="0" t="n">
        <v>4</v>
      </c>
      <c r="E33" s="0" t="str">
        <f aca="false">IF(Taux_vitrage!D33&gt;0.29,"Vitré","Peu vitré")</f>
        <v>Vitré</v>
      </c>
      <c r="F33" s="0" t="n">
        <f aca="false">IF(D33&lt;=3,3,IF(D33&lt;=6,6,12))</f>
        <v>6</v>
      </c>
    </row>
    <row r="34" customFormat="false" ht="15" hidden="false" customHeight="false" outlineLevel="0" collapsed="false">
      <c r="A34" s="0" t="str">
        <f aca="false">CONCATENATE(B34,C34)</f>
        <v>Café Hôtel RestaurantPetit Hotel sans restaurant Luxe</v>
      </c>
      <c r="B34" s="0" t="s">
        <v>21</v>
      </c>
      <c r="C34" s="0" t="s">
        <v>48</v>
      </c>
      <c r="D34" s="0" t="n">
        <v>4</v>
      </c>
      <c r="E34" s="0" t="str">
        <f aca="false">IF(Taux_vitrage!D34&gt;0.29,"Vitré","Peu vitré")</f>
        <v>Vitré</v>
      </c>
      <c r="F34" s="0" t="n">
        <f aca="false">IF(D34&lt;=3,3,IF(D34&lt;=6,6,12))</f>
        <v>6</v>
      </c>
    </row>
    <row r="35" customFormat="false" ht="15" hidden="false" customHeight="false" outlineLevel="0" collapsed="false">
      <c r="A35" s="0" t="str">
        <f aca="false">CONCATENATE(B35,C35)</f>
        <v>Café Hôtel RestaurantPetit restaurant rapide</v>
      </c>
      <c r="B35" s="0" t="s">
        <v>21</v>
      </c>
      <c r="C35" s="0" t="s">
        <v>49</v>
      </c>
      <c r="D35" s="0" t="n">
        <v>1</v>
      </c>
      <c r="E35" s="0" t="str">
        <f aca="false">IF(Taux_vitrage!D35&gt;0.29,"Vitré","Peu vitré")</f>
        <v>Vitré</v>
      </c>
      <c r="F35" s="0" t="n">
        <f aca="false">IF(D35&lt;=3,3,IF(D35&lt;=6,6,12))</f>
        <v>3</v>
      </c>
    </row>
    <row r="36" customFormat="false" ht="15" hidden="false" customHeight="false" outlineLevel="0" collapsed="false">
      <c r="A36" s="0" t="str">
        <f aca="false">CONCATENATE(B36,C36)</f>
        <v>Café Hôtel RestaurantPetit restaurant traditionnel</v>
      </c>
      <c r="B36" s="0" t="s">
        <v>21</v>
      </c>
      <c r="C36" s="0" t="s">
        <v>50</v>
      </c>
      <c r="D36" s="0" t="n">
        <v>1</v>
      </c>
      <c r="E36" s="0" t="str">
        <f aca="false">IF(Taux_vitrage!D36&gt;0.29,"Vitré","Peu vitré")</f>
        <v>Vitré</v>
      </c>
      <c r="F36" s="0" t="n">
        <f aca="false">IF(D36&lt;=3,3,IF(D36&lt;=6,6,12))</f>
        <v>3</v>
      </c>
    </row>
    <row r="37" customFormat="false" ht="15" hidden="false" customHeight="false" outlineLevel="0" collapsed="false">
      <c r="A37" s="0" t="str">
        <f aca="false">CONCATENATE(B37,C37)</f>
        <v>Café Hôtel RestaurantPetite cantine</v>
      </c>
      <c r="B37" s="0" t="s">
        <v>21</v>
      </c>
      <c r="C37" s="0" t="s">
        <v>51</v>
      </c>
      <c r="D37" s="0" t="n">
        <v>1</v>
      </c>
      <c r="E37" s="0" t="str">
        <f aca="false">IF(Taux_vitrage!D37&gt;0.29,"Vitré","Peu vitré")</f>
        <v>Vitré</v>
      </c>
      <c r="F37" s="0" t="n">
        <f aca="false">IF(D37&lt;=3,3,IF(D37&lt;=6,6,12))</f>
        <v>3</v>
      </c>
    </row>
    <row r="38" customFormat="false" ht="15" hidden="false" customHeight="false" outlineLevel="0" collapsed="false">
      <c r="A38" s="0" t="str">
        <f aca="false">CONCATENATE(B38,C38)</f>
        <v>CommerceComplexe brico</v>
      </c>
      <c r="B38" s="0" t="s">
        <v>52</v>
      </c>
      <c r="C38" s="0" t="s">
        <v>53</v>
      </c>
      <c r="D38" s="0" t="n">
        <v>3</v>
      </c>
      <c r="E38" s="0" t="str">
        <f aca="false">IF(Taux_vitrage!D38&gt;0.29,"Vitré","Peu vitré")</f>
        <v>Peu vitré</v>
      </c>
      <c r="F38" s="0" t="n">
        <f aca="false">IF(D38&lt;=3,3,IF(D38&lt;=6,6,12))</f>
        <v>3</v>
      </c>
    </row>
    <row r="39" customFormat="false" ht="15" hidden="false" customHeight="false" outlineLevel="0" collapsed="false">
      <c r="A39" s="0" t="str">
        <f aca="false">CONCATENATE(B39,C39)</f>
        <v>CommerceEntrepôt</v>
      </c>
      <c r="B39" s="0" t="s">
        <v>52</v>
      </c>
      <c r="C39" s="0" t="s">
        <v>54</v>
      </c>
      <c r="D39" s="0" t="n">
        <v>1</v>
      </c>
      <c r="E39" s="0" t="str">
        <f aca="false">IF(Taux_vitrage!D39&gt;0.29,"Vitré","Peu vitré")</f>
        <v>Peu vitré</v>
      </c>
      <c r="F39" s="0" t="n">
        <f aca="false">IF(D39&lt;=3,3,IF(D39&lt;=6,6,12))</f>
        <v>3</v>
      </c>
    </row>
    <row r="40" customFormat="false" ht="15" hidden="false" customHeight="false" outlineLevel="0" collapsed="false">
      <c r="A40" s="0" t="str">
        <f aca="false">CONCATENATE(B40,C40)</f>
        <v>CommerceGrand alimentaire</v>
      </c>
      <c r="B40" s="0" t="s">
        <v>52</v>
      </c>
      <c r="C40" s="0" t="s">
        <v>55</v>
      </c>
      <c r="D40" s="0" t="n">
        <v>3</v>
      </c>
      <c r="E40" s="0" t="str">
        <f aca="false">IF(Taux_vitrage!D40&gt;0.29,"Vitré","Peu vitré")</f>
        <v>Peu vitré</v>
      </c>
      <c r="F40" s="0" t="n">
        <f aca="false">IF(D40&lt;=3,3,IF(D40&lt;=6,6,12))</f>
        <v>3</v>
      </c>
    </row>
    <row r="41" customFormat="false" ht="15" hidden="false" customHeight="false" outlineLevel="0" collapsed="false">
      <c r="A41" s="0" t="str">
        <f aca="false">CONCATENATE(B41,C41)</f>
        <v>CommerceGrand brico</v>
      </c>
      <c r="B41" s="0" t="s">
        <v>52</v>
      </c>
      <c r="C41" s="0" t="s">
        <v>56</v>
      </c>
      <c r="D41" s="0" t="n">
        <v>1</v>
      </c>
      <c r="E41" s="0" t="str">
        <f aca="false">IF(Taux_vitrage!D41&gt;0.29,"Vitré","Peu vitré")</f>
        <v>Peu vitré</v>
      </c>
      <c r="F41" s="0" t="n">
        <f aca="false">IF(D41&lt;=3,3,IF(D41&lt;=6,6,12))</f>
        <v>3</v>
      </c>
    </row>
    <row r="42" customFormat="false" ht="15" hidden="false" customHeight="false" outlineLevel="0" collapsed="false">
      <c r="A42" s="0" t="str">
        <f aca="false">CONCATENATE(B42,C42)</f>
        <v>CommerceGrand commerce de gros</v>
      </c>
      <c r="B42" s="0" t="s">
        <v>52</v>
      </c>
      <c r="C42" s="0" t="s">
        <v>57</v>
      </c>
      <c r="D42" s="0" t="n">
        <v>1</v>
      </c>
      <c r="E42" s="0" t="str">
        <f aca="false">IF(Taux_vitrage!D42&gt;0.29,"Vitré","Peu vitré")</f>
        <v>Peu vitré</v>
      </c>
      <c r="F42" s="0" t="n">
        <f aca="false">IF(D42&lt;=3,3,IF(D42&lt;=6,6,12))</f>
        <v>3</v>
      </c>
    </row>
    <row r="43" customFormat="false" ht="15" hidden="false" customHeight="false" outlineLevel="0" collapsed="false">
      <c r="A43" s="0" t="str">
        <f aca="false">CONCATENATE(B43,C43)</f>
        <v>CommerceGrand librairie</v>
      </c>
      <c r="B43" s="0" t="s">
        <v>52</v>
      </c>
      <c r="C43" s="0" t="s">
        <v>58</v>
      </c>
      <c r="D43" s="0" t="n">
        <v>3</v>
      </c>
      <c r="E43" s="0" t="str">
        <f aca="false">IF(Taux_vitrage!D43&gt;0.29,"Vitré","Peu vitré")</f>
        <v>Peu vitré</v>
      </c>
      <c r="F43" s="0" t="n">
        <f aca="false">IF(D43&lt;=3,3,IF(D43&lt;=6,6,12))</f>
        <v>3</v>
      </c>
    </row>
    <row r="44" customFormat="false" ht="15" hidden="false" customHeight="false" outlineLevel="0" collapsed="false">
      <c r="A44" s="0" t="str">
        <f aca="false">CONCATENATE(B44,C44)</f>
        <v>CommerceGrand Mode</v>
      </c>
      <c r="B44" s="0" t="s">
        <v>52</v>
      </c>
      <c r="C44" s="0" t="s">
        <v>59</v>
      </c>
      <c r="D44" s="0" t="n">
        <v>3</v>
      </c>
      <c r="E44" s="0" t="str">
        <f aca="false">IF(Taux_vitrage!D44&gt;0.29,"Vitré","Peu vitré")</f>
        <v>Peu vitré</v>
      </c>
      <c r="F44" s="0" t="n">
        <f aca="false">IF(D44&lt;=3,3,IF(D44&lt;=6,6,12))</f>
        <v>3</v>
      </c>
    </row>
    <row r="45" customFormat="false" ht="15" hidden="false" customHeight="false" outlineLevel="0" collapsed="false">
      <c r="A45" s="0" t="str">
        <f aca="false">CONCATENATE(B45,C45)</f>
        <v>CommerceGrand process</v>
      </c>
      <c r="B45" s="0" t="s">
        <v>52</v>
      </c>
      <c r="C45" s="0" t="s">
        <v>60</v>
      </c>
      <c r="D45" s="0" t="n">
        <v>3</v>
      </c>
      <c r="E45" s="0" t="str">
        <f aca="false">IF(Taux_vitrage!D45&gt;0.29,"Vitré","Peu vitré")</f>
        <v>Peu vitré</v>
      </c>
      <c r="F45" s="0" t="n">
        <f aca="false">IF(D45&lt;=3,3,IF(D45&lt;=6,6,12))</f>
        <v>3</v>
      </c>
    </row>
    <row r="46" customFormat="false" ht="15" hidden="false" customHeight="false" outlineLevel="0" collapsed="false">
      <c r="A46" s="0" t="str">
        <f aca="false">CONCATENATE(B46,C46)</f>
        <v>CommerceHypermarché</v>
      </c>
      <c r="B46" s="0" t="s">
        <v>52</v>
      </c>
      <c r="C46" s="0" t="s">
        <v>61</v>
      </c>
      <c r="D46" s="0" t="n">
        <v>1</v>
      </c>
      <c r="E46" s="0" t="str">
        <f aca="false">IF(Taux_vitrage!D46&gt;0.29,"Vitré","Peu vitré")</f>
        <v>Peu vitré</v>
      </c>
      <c r="F46" s="0" t="n">
        <f aca="false">IF(D46&lt;=3,3,IF(D46&lt;=6,6,12))</f>
        <v>3</v>
      </c>
    </row>
    <row r="47" customFormat="false" ht="15" hidden="false" customHeight="false" outlineLevel="0" collapsed="false">
      <c r="A47" s="0" t="str">
        <f aca="false">CONCATENATE(B47,C47)</f>
        <v>CommercePetit boulangerie</v>
      </c>
      <c r="B47" s="0" t="s">
        <v>52</v>
      </c>
      <c r="C47" s="0" t="s">
        <v>62</v>
      </c>
      <c r="D47" s="0" t="n">
        <v>1</v>
      </c>
      <c r="E47" s="0" t="str">
        <f aca="false">IF(Taux_vitrage!D47&gt;0.29,"Vitré","Peu vitré")</f>
        <v>Peu vitré</v>
      </c>
      <c r="F47" s="0" t="n">
        <f aca="false">IF(D47&lt;=3,3,IF(D47&lt;=6,6,12))</f>
        <v>3</v>
      </c>
    </row>
    <row r="48" customFormat="false" ht="15" hidden="false" customHeight="false" outlineLevel="0" collapsed="false">
      <c r="A48" s="0" t="str">
        <f aca="false">CONCATENATE(B48,C48)</f>
        <v>CommercePetit brico</v>
      </c>
      <c r="B48" s="0" t="s">
        <v>52</v>
      </c>
      <c r="C48" s="0" t="s">
        <v>63</v>
      </c>
      <c r="D48" s="0" t="n">
        <v>1</v>
      </c>
      <c r="E48" s="0" t="str">
        <f aca="false">IF(Taux_vitrage!D48&gt;0.29,"Vitré","Peu vitré")</f>
        <v>Peu vitré</v>
      </c>
      <c r="F48" s="0" t="n">
        <f aca="false">IF(D48&lt;=3,3,IF(D48&lt;=6,6,12))</f>
        <v>3</v>
      </c>
    </row>
    <row r="49" customFormat="false" ht="15" hidden="false" customHeight="false" outlineLevel="0" collapsed="false">
      <c r="A49" s="0" t="str">
        <f aca="false">CONCATENATE(B49,C49)</f>
        <v>CommercePetit commerce de gros</v>
      </c>
      <c r="B49" s="0" t="s">
        <v>52</v>
      </c>
      <c r="C49" s="0" t="s">
        <v>64</v>
      </c>
      <c r="D49" s="0" t="n">
        <v>1</v>
      </c>
      <c r="E49" s="0" t="str">
        <f aca="false">IF(Taux_vitrage!D49&gt;0.29,"Vitré","Peu vitré")</f>
        <v>Peu vitré</v>
      </c>
      <c r="F49" s="0" t="n">
        <f aca="false">IF(D49&lt;=3,3,IF(D49&lt;=6,6,12))</f>
        <v>3</v>
      </c>
    </row>
    <row r="50" customFormat="false" ht="15" hidden="false" customHeight="false" outlineLevel="0" collapsed="false">
      <c r="A50" s="0" t="str">
        <f aca="false">CONCATENATE(B50,C50)</f>
        <v>CommercePetit librairie</v>
      </c>
      <c r="B50" s="0" t="s">
        <v>52</v>
      </c>
      <c r="C50" s="0" t="s">
        <v>65</v>
      </c>
      <c r="D50" s="0" t="n">
        <v>1</v>
      </c>
      <c r="E50" s="0" t="str">
        <f aca="false">IF(Taux_vitrage!D50&gt;0.29,"Vitré","Peu vitré")</f>
        <v>Peu vitré</v>
      </c>
      <c r="F50" s="0" t="n">
        <f aca="false">IF(D50&lt;=3,3,IF(D50&lt;=6,6,12))</f>
        <v>3</v>
      </c>
    </row>
    <row r="51" customFormat="false" ht="15" hidden="false" customHeight="false" outlineLevel="0" collapsed="false">
      <c r="A51" s="0" t="str">
        <f aca="false">CONCATENATE(B51,C51)</f>
        <v>CommercePetit mode</v>
      </c>
      <c r="B51" s="0" t="s">
        <v>52</v>
      </c>
      <c r="C51" s="0" t="s">
        <v>66</v>
      </c>
      <c r="D51" s="0" t="n">
        <v>1</v>
      </c>
      <c r="E51" s="0" t="str">
        <f aca="false">IF(Taux_vitrage!D51&gt;0.29,"Vitré","Peu vitré")</f>
        <v>Peu vitré</v>
      </c>
      <c r="F51" s="0" t="n">
        <f aca="false">IF(D51&lt;=3,3,IF(D51&lt;=6,6,12))</f>
        <v>3</v>
      </c>
    </row>
    <row r="52" customFormat="false" ht="15" hidden="false" customHeight="false" outlineLevel="0" collapsed="false">
      <c r="A52" s="0" t="str">
        <f aca="false">CONCATENATE(B52,C52)</f>
        <v>CommercePetit poissonnerie</v>
      </c>
      <c r="B52" s="0" t="s">
        <v>52</v>
      </c>
      <c r="C52" s="0" t="s">
        <v>67</v>
      </c>
      <c r="D52" s="0" t="n">
        <v>1</v>
      </c>
      <c r="E52" s="0" t="str">
        <f aca="false">IF(Taux_vitrage!D52&gt;0.29,"Vitré","Peu vitré")</f>
        <v>Peu vitré</v>
      </c>
      <c r="F52" s="0" t="n">
        <f aca="false">IF(D52&lt;=3,3,IF(D52&lt;=6,6,12))</f>
        <v>3</v>
      </c>
    </row>
    <row r="53" customFormat="false" ht="15" hidden="false" customHeight="false" outlineLevel="0" collapsed="false">
      <c r="A53" s="0" t="str">
        <f aca="false">CONCATENATE(B53,C53)</f>
        <v>CommercePetit process</v>
      </c>
      <c r="B53" s="0" t="s">
        <v>52</v>
      </c>
      <c r="C53" s="0" t="s">
        <v>68</v>
      </c>
      <c r="D53" s="0" t="n">
        <v>1</v>
      </c>
      <c r="E53" s="0" t="str">
        <f aca="false">IF(Taux_vitrage!D53&gt;0.29,"Vitré","Peu vitré")</f>
        <v>Peu vitré</v>
      </c>
      <c r="F53" s="0" t="n">
        <f aca="false">IF(D53&lt;=3,3,IF(D53&lt;=6,6,12))</f>
        <v>3</v>
      </c>
    </row>
    <row r="54" customFormat="false" ht="15" hidden="false" customHeight="false" outlineLevel="0" collapsed="false">
      <c r="A54" s="0" t="str">
        <f aca="false">CONCATENATE(B54,C54)</f>
        <v>CommerceSuperette</v>
      </c>
      <c r="B54" s="0" t="s">
        <v>52</v>
      </c>
      <c r="C54" s="0" t="s">
        <v>69</v>
      </c>
      <c r="D54" s="0" t="n">
        <v>1</v>
      </c>
      <c r="E54" s="0" t="str">
        <f aca="false">IF(Taux_vitrage!D54&gt;0.29,"Vitré","Peu vitré")</f>
        <v>Peu vitré</v>
      </c>
      <c r="F54" s="0" t="n">
        <f aca="false">IF(D54&lt;=3,3,IF(D54&lt;=6,6,12))</f>
        <v>3</v>
      </c>
    </row>
    <row r="55" customFormat="false" ht="15" hidden="false" customHeight="false" outlineLevel="0" collapsed="false">
      <c r="A55" s="0" t="str">
        <f aca="false">CONCATENATE(B55,C55)</f>
        <v>CommerceSupermarché</v>
      </c>
      <c r="B55" s="0" t="s">
        <v>52</v>
      </c>
      <c r="C55" s="0" t="s">
        <v>70</v>
      </c>
      <c r="D55" s="0" t="n">
        <v>1</v>
      </c>
      <c r="E55" s="0" t="str">
        <f aca="false">IF(Taux_vitrage!D55&gt;0.29,"Vitré","Peu vitré")</f>
        <v>Peu vitré</v>
      </c>
      <c r="F55" s="0" t="n">
        <f aca="false">IF(D55&lt;=3,3,IF(D55&lt;=6,6,12))</f>
        <v>3</v>
      </c>
    </row>
    <row r="56" customFormat="false" ht="15" hidden="false" customHeight="false" outlineLevel="0" collapsed="false">
      <c r="A56" s="0" t="str">
        <f aca="false">CONCATENATE(B56,C56)</f>
        <v>CommerceZAC Mode</v>
      </c>
      <c r="B56" s="0" t="s">
        <v>52</v>
      </c>
      <c r="C56" s="0" t="s">
        <v>71</v>
      </c>
      <c r="D56" s="0" t="n">
        <v>1</v>
      </c>
      <c r="E56" s="0" t="str">
        <f aca="false">IF(Taux_vitrage!D56&gt;0.29,"Vitré","Peu vitré")</f>
        <v>Peu vitré</v>
      </c>
      <c r="F56" s="0" t="n">
        <f aca="false">IF(D56&lt;=3,3,IF(D56&lt;=6,6,12))</f>
        <v>3</v>
      </c>
    </row>
    <row r="57" customFormat="false" ht="15" hidden="false" customHeight="false" outlineLevel="0" collapsed="false">
      <c r="A57" s="0" t="str">
        <f aca="false">CONCATENATE(B57,C57)</f>
        <v>Enseignement RechercheCantine collége</v>
      </c>
      <c r="B57" s="0" t="s">
        <v>72</v>
      </c>
      <c r="C57" s="0" t="s">
        <v>73</v>
      </c>
      <c r="D57" s="0" t="n">
        <v>1</v>
      </c>
      <c r="E57" s="0" t="str">
        <f aca="false">IF(Taux_vitrage!D57&gt;0.29,"Vitré","Peu vitré")</f>
        <v>Vitré</v>
      </c>
      <c r="F57" s="0" t="n">
        <f aca="false">IF(D57&lt;=3,3,IF(D57&lt;=6,6,12))</f>
        <v>3</v>
      </c>
    </row>
    <row r="58" customFormat="false" ht="15" hidden="false" customHeight="false" outlineLevel="0" collapsed="false">
      <c r="A58" s="0" t="str">
        <f aca="false">CONCATENATE(B58,C58)</f>
        <v>Enseignement RechercheCantine élémentaire</v>
      </c>
      <c r="B58" s="0" t="s">
        <v>72</v>
      </c>
      <c r="C58" s="0" t="s">
        <v>74</v>
      </c>
      <c r="D58" s="0" t="n">
        <v>1</v>
      </c>
      <c r="E58" s="0" t="str">
        <f aca="false">IF(Taux_vitrage!D58&gt;0.29,"Vitré","Peu vitré")</f>
        <v>Vitré</v>
      </c>
      <c r="F58" s="0" t="n">
        <f aca="false">IF(D58&lt;=3,3,IF(D58&lt;=6,6,12))</f>
        <v>3</v>
      </c>
    </row>
    <row r="59" customFormat="false" ht="15" hidden="false" customHeight="false" outlineLevel="0" collapsed="false">
      <c r="A59" s="0" t="str">
        <f aca="false">CONCATENATE(B59,C59)</f>
        <v>Enseignement RechercheCantine LEGT</v>
      </c>
      <c r="B59" s="0" t="s">
        <v>72</v>
      </c>
      <c r="C59" s="0" t="s">
        <v>75</v>
      </c>
      <c r="D59" s="0" t="n">
        <v>1</v>
      </c>
      <c r="E59" s="0" t="str">
        <f aca="false">IF(Taux_vitrage!D59&gt;0.29,"Vitré","Peu vitré")</f>
        <v>Vitré</v>
      </c>
      <c r="F59" s="0" t="n">
        <f aca="false">IF(D59&lt;=3,3,IF(D59&lt;=6,6,12))</f>
        <v>3</v>
      </c>
    </row>
    <row r="60" customFormat="false" ht="15" hidden="false" customHeight="false" outlineLevel="0" collapsed="false">
      <c r="A60" s="0" t="str">
        <f aca="false">CONCATENATE(B60,C60)</f>
        <v>Enseignement RechercheCantine LP</v>
      </c>
      <c r="B60" s="0" t="s">
        <v>72</v>
      </c>
      <c r="C60" s="0" t="s">
        <v>76</v>
      </c>
      <c r="D60" s="0" t="n">
        <v>1</v>
      </c>
      <c r="E60" s="0" t="str">
        <f aca="false">IF(Taux_vitrage!D60&gt;0.29,"Vitré","Peu vitré")</f>
        <v>Vitré</v>
      </c>
      <c r="F60" s="0" t="n">
        <f aca="false">IF(D60&lt;=3,3,IF(D60&lt;=6,6,12))</f>
        <v>3</v>
      </c>
    </row>
    <row r="61" customFormat="false" ht="15" hidden="false" customHeight="false" outlineLevel="0" collapsed="false">
      <c r="A61" s="0" t="str">
        <f aca="false">CONCATENATE(B61,C61)</f>
        <v>Enseignement RechercheCantine préélémentaire</v>
      </c>
      <c r="B61" s="0" t="s">
        <v>72</v>
      </c>
      <c r="C61" s="0" t="s">
        <v>77</v>
      </c>
      <c r="D61" s="0" t="n">
        <v>1</v>
      </c>
      <c r="E61" s="0" t="str">
        <f aca="false">IF(Taux_vitrage!D61&gt;0.29,"Vitré","Peu vitré")</f>
        <v>Vitré</v>
      </c>
      <c r="F61" s="0" t="n">
        <f aca="false">IF(D61&lt;=3,3,IF(D61&lt;=6,6,12))</f>
        <v>3</v>
      </c>
    </row>
    <row r="62" customFormat="false" ht="15" hidden="false" customHeight="false" outlineLevel="0" collapsed="false">
      <c r="A62" s="0" t="str">
        <f aca="false">CONCATENATE(B62,C62)</f>
        <v>Enseignement RechercheCollège</v>
      </c>
      <c r="B62" s="0" t="s">
        <v>72</v>
      </c>
      <c r="C62" s="0" t="s">
        <v>78</v>
      </c>
      <c r="D62" s="0" t="n">
        <v>2</v>
      </c>
      <c r="E62" s="0" t="str">
        <f aca="false">IF(Taux_vitrage!D62&gt;0.29,"Vitré","Peu vitré")</f>
        <v>Vitré</v>
      </c>
      <c r="F62" s="0" t="n">
        <f aca="false">IF(D62&lt;=3,3,IF(D62&lt;=6,6,12))</f>
        <v>3</v>
      </c>
    </row>
    <row r="63" customFormat="false" ht="15" hidden="false" customHeight="false" outlineLevel="0" collapsed="false">
      <c r="A63" s="0" t="str">
        <f aca="false">CONCATENATE(B63,C63)</f>
        <v>Enseignement Rechercheécole</v>
      </c>
      <c r="B63" s="0" t="s">
        <v>72</v>
      </c>
      <c r="C63" s="0" t="s">
        <v>79</v>
      </c>
      <c r="D63" s="0" t="n">
        <v>2</v>
      </c>
      <c r="E63" s="0" t="str">
        <f aca="false">IF(Taux_vitrage!D63&gt;0.29,"Vitré","Peu vitré")</f>
        <v>Vitré</v>
      </c>
      <c r="F63" s="0" t="n">
        <f aca="false">IF(D63&lt;=3,3,IF(D63&lt;=6,6,12))</f>
        <v>3</v>
      </c>
    </row>
    <row r="64" customFormat="false" ht="15" hidden="false" customHeight="false" outlineLevel="0" collapsed="false">
      <c r="A64" s="0" t="str">
        <f aca="false">CONCATENATE(B64,C64)</f>
        <v>Enseignement RechercheElémentaire</v>
      </c>
      <c r="B64" s="0" t="s">
        <v>72</v>
      </c>
      <c r="C64" s="0" t="s">
        <v>80</v>
      </c>
      <c r="D64" s="0" t="n">
        <v>2</v>
      </c>
      <c r="E64" s="0" t="str">
        <f aca="false">IF(Taux_vitrage!D64&gt;0.29,"Vitré","Peu vitré")</f>
        <v>Vitré</v>
      </c>
      <c r="F64" s="0" t="n">
        <f aca="false">IF(D64&lt;=3,3,IF(D64&lt;=6,6,12))</f>
        <v>3</v>
      </c>
    </row>
    <row r="65" customFormat="false" ht="15" hidden="false" customHeight="false" outlineLevel="0" collapsed="false">
      <c r="A65" s="0" t="str">
        <f aca="false">CONCATENATE(B65,C65)</f>
        <v>Enseignement RechercheInternat college</v>
      </c>
      <c r="B65" s="0" t="s">
        <v>72</v>
      </c>
      <c r="C65" s="0" t="s">
        <v>81</v>
      </c>
      <c r="D65" s="0" t="n">
        <v>3</v>
      </c>
      <c r="E65" s="0" t="str">
        <f aca="false">IF(Taux_vitrage!D65&gt;0.29,"Vitré","Peu vitré")</f>
        <v>Vitré</v>
      </c>
      <c r="F65" s="0" t="n">
        <f aca="false">IF(D65&lt;=3,3,IF(D65&lt;=6,6,12))</f>
        <v>3</v>
      </c>
    </row>
    <row r="66" customFormat="false" ht="15" hidden="false" customHeight="false" outlineLevel="0" collapsed="false">
      <c r="A66" s="0" t="str">
        <f aca="false">CONCATENATE(B66,C66)</f>
        <v>Enseignement RechercheInternat LEGT</v>
      </c>
      <c r="B66" s="0" t="s">
        <v>72</v>
      </c>
      <c r="C66" s="0" t="s">
        <v>82</v>
      </c>
      <c r="D66" s="0" t="n">
        <v>3</v>
      </c>
      <c r="E66" s="0" t="str">
        <f aca="false">IF(Taux_vitrage!D66&gt;0.29,"Vitré","Peu vitré")</f>
        <v>Vitré</v>
      </c>
      <c r="F66" s="0" t="n">
        <f aca="false">IF(D66&lt;=3,3,IF(D66&lt;=6,6,12))</f>
        <v>3</v>
      </c>
    </row>
    <row r="67" customFormat="false" ht="15" hidden="false" customHeight="false" outlineLevel="0" collapsed="false">
      <c r="A67" s="0" t="str">
        <f aca="false">CONCATENATE(B67,C67)</f>
        <v>Enseignement RechercheInternat LP</v>
      </c>
      <c r="B67" s="0" t="s">
        <v>72</v>
      </c>
      <c r="C67" s="0" t="s">
        <v>83</v>
      </c>
      <c r="D67" s="0" t="n">
        <v>3</v>
      </c>
      <c r="E67" s="0" t="str">
        <f aca="false">IF(Taux_vitrage!D67&gt;0.29,"Vitré","Peu vitré")</f>
        <v>Vitré</v>
      </c>
      <c r="F67" s="0" t="n">
        <f aca="false">IF(D67&lt;=3,3,IF(D67&lt;=6,6,12))</f>
        <v>3</v>
      </c>
    </row>
    <row r="68" customFormat="false" ht="15" hidden="false" customHeight="false" outlineLevel="0" collapsed="false">
      <c r="A68" s="0" t="str">
        <f aca="false">CONCATENATE(B68,C68)</f>
        <v>Enseignement RechercheLycée d’enseignement général et technologique (LEGT)</v>
      </c>
      <c r="B68" s="0" t="s">
        <v>72</v>
      </c>
      <c r="C68" s="0" t="s">
        <v>84</v>
      </c>
      <c r="D68" s="0" t="n">
        <v>3</v>
      </c>
      <c r="E68" s="0" t="str">
        <f aca="false">IF(Taux_vitrage!D68&gt;0.29,"Vitré","Peu vitré")</f>
        <v>Vitré</v>
      </c>
      <c r="F68" s="0" t="n">
        <f aca="false">IF(D68&lt;=3,3,IF(D68&lt;=6,6,12))</f>
        <v>3</v>
      </c>
    </row>
    <row r="69" customFormat="false" ht="15" hidden="false" customHeight="false" outlineLevel="0" collapsed="false">
      <c r="A69" s="0" t="str">
        <f aca="false">CONCATENATE(B69,C69)</f>
        <v>Enseignement RechercheLycée professionnel (LP)</v>
      </c>
      <c r="B69" s="0" t="s">
        <v>72</v>
      </c>
      <c r="C69" s="0" t="s">
        <v>85</v>
      </c>
      <c r="D69" s="0" t="n">
        <v>3</v>
      </c>
      <c r="E69" s="0" t="str">
        <f aca="false">IF(Taux_vitrage!D69&gt;0.29,"Vitré","Peu vitré")</f>
        <v>Vitré</v>
      </c>
      <c r="F69" s="0" t="n">
        <f aca="false">IF(D69&lt;=3,3,IF(D69&lt;=6,6,12))</f>
        <v>3</v>
      </c>
    </row>
    <row r="70" customFormat="false" ht="15" hidden="false" customHeight="false" outlineLevel="0" collapsed="false">
      <c r="A70" s="0" t="str">
        <f aca="false">CONCATENATE(B70,C70)</f>
        <v>Enseignement RecherchePréélémentaire</v>
      </c>
      <c r="B70" s="0" t="s">
        <v>72</v>
      </c>
      <c r="C70" s="0" t="s">
        <v>86</v>
      </c>
      <c r="D70" s="0" t="n">
        <v>2</v>
      </c>
      <c r="E70" s="0" t="str">
        <f aca="false">IF(Taux_vitrage!D70&gt;0.29,"Vitré","Peu vitré")</f>
        <v>Vitré</v>
      </c>
      <c r="F70" s="0" t="n">
        <f aca="false">IF(D70&lt;=3,3,IF(D70&lt;=6,6,12))</f>
        <v>3</v>
      </c>
    </row>
    <row r="71" customFormat="false" ht="15" hidden="false" customHeight="false" outlineLevel="0" collapsed="false">
      <c r="A71" s="0" t="str">
        <f aca="false">CONCATENATE(B71,C71)</f>
        <v>Enseignement RechercheR&amp;D en sciences humaines et sociales</v>
      </c>
      <c r="B71" s="0" t="s">
        <v>72</v>
      </c>
      <c r="C71" s="0" t="s">
        <v>87</v>
      </c>
      <c r="D71" s="0" t="n">
        <v>2</v>
      </c>
      <c r="E71" s="0" t="str">
        <f aca="false">IF(Taux_vitrage!D71&gt;0.29,"Vitré","Peu vitré")</f>
        <v>Vitré</v>
      </c>
      <c r="F71" s="0" t="n">
        <f aca="false">IF(D71&lt;=3,3,IF(D71&lt;=6,6,12))</f>
        <v>3</v>
      </c>
    </row>
    <row r="72" customFormat="false" ht="15" hidden="false" customHeight="false" outlineLevel="0" collapsed="false">
      <c r="A72" s="0" t="str">
        <f aca="false">CONCATENATE(B72,C72)</f>
        <v>Enseignement RechercheR&amp;D sciences physiques et naturelles</v>
      </c>
      <c r="B72" s="0" t="s">
        <v>72</v>
      </c>
      <c r="C72" s="0" t="s">
        <v>88</v>
      </c>
      <c r="D72" s="0" t="n">
        <v>2</v>
      </c>
      <c r="E72" s="0" t="str">
        <f aca="false">IF(Taux_vitrage!D72&gt;0.29,"Vitré","Peu vitré")</f>
        <v>Vitré</v>
      </c>
      <c r="F72" s="0" t="n">
        <f aca="false">IF(D72&lt;=3,3,IF(D72&lt;=6,6,12))</f>
        <v>3</v>
      </c>
    </row>
    <row r="73" customFormat="false" ht="15" hidden="false" customHeight="false" outlineLevel="0" collapsed="false">
      <c r="A73" s="0" t="str">
        <f aca="false">CONCATENATE(B73,C73)</f>
        <v>Enseignement Rechercheuniversité</v>
      </c>
      <c r="B73" s="0" t="s">
        <v>72</v>
      </c>
      <c r="C73" s="0" t="s">
        <v>89</v>
      </c>
      <c r="D73" s="0" t="n">
        <v>3</v>
      </c>
      <c r="E73" s="0" t="str">
        <f aca="false">IF(Taux_vitrage!D73&gt;0.29,"Vitré","Peu vitré")</f>
        <v>Vitré</v>
      </c>
      <c r="F73" s="0" t="n">
        <f aca="false">IF(D73&lt;=3,3,IF(D73&lt;=6,6,12))</f>
        <v>3</v>
      </c>
    </row>
    <row r="74" customFormat="false" ht="15" hidden="false" customHeight="false" outlineLevel="0" collapsed="false">
      <c r="A74" s="0" t="str">
        <f aca="false">CONCATENATE(B74,C74)</f>
        <v>Habitat CommunautaireFoyers</v>
      </c>
      <c r="B74" s="0" t="s">
        <v>90</v>
      </c>
      <c r="C74" s="0" t="s">
        <v>91</v>
      </c>
      <c r="D74" s="0" t="n">
        <v>3</v>
      </c>
      <c r="E74" s="0" t="str">
        <f aca="false">IF(Taux_vitrage!D74&gt;0.29,"Vitré","Peu vitré")</f>
        <v>Vitré</v>
      </c>
      <c r="F74" s="0" t="n">
        <f aca="false">IF(D74&lt;=3,3,IF(D74&lt;=6,6,12))</f>
        <v>3</v>
      </c>
    </row>
    <row r="75" customFormat="false" ht="15" hidden="false" customHeight="false" outlineLevel="0" collapsed="false">
      <c r="A75" s="0" t="str">
        <f aca="false">CONCATENATE(B75,C75)</f>
        <v>Habitat CommunautaireMaison de pré-retraite</v>
      </c>
      <c r="B75" s="0" t="s">
        <v>90</v>
      </c>
      <c r="C75" s="0" t="s">
        <v>92</v>
      </c>
      <c r="D75" s="0" t="n">
        <v>3</v>
      </c>
      <c r="E75" s="0" t="str">
        <f aca="false">IF(Taux_vitrage!D75&gt;0.29,"Vitré","Peu vitré")</f>
        <v>Vitré</v>
      </c>
      <c r="F75" s="0" t="n">
        <f aca="false">IF(D75&lt;=3,3,IF(D75&lt;=6,6,12))</f>
        <v>3</v>
      </c>
    </row>
    <row r="76" customFormat="false" ht="15" hidden="false" customHeight="false" outlineLevel="0" collapsed="false">
      <c r="A76" s="0" t="str">
        <f aca="false">CONCATENATE(B76,C76)</f>
        <v>Habitat CommunautaireMaison retraite médicalisée</v>
      </c>
      <c r="B76" s="0" t="s">
        <v>90</v>
      </c>
      <c r="C76" s="0" t="s">
        <v>93</v>
      </c>
      <c r="D76" s="0" t="n">
        <v>4</v>
      </c>
      <c r="E76" s="0" t="str">
        <f aca="false">IF(Taux_vitrage!D76&gt;0.29,"Vitré","Peu vitré")</f>
        <v>Vitré</v>
      </c>
      <c r="F76" s="0" t="n">
        <f aca="false">IF(D76&lt;=3,3,IF(D76&lt;=6,6,12))</f>
        <v>6</v>
      </c>
    </row>
    <row r="77" customFormat="false" ht="15" hidden="false" customHeight="false" outlineLevel="0" collapsed="false">
      <c r="A77" s="0" t="str">
        <f aca="false">CONCATENATE(B77,C77)</f>
        <v>Habitat CommunautaireRésidence universitaire</v>
      </c>
      <c r="B77" s="0" t="s">
        <v>90</v>
      </c>
      <c r="C77" s="0" t="s">
        <v>94</v>
      </c>
      <c r="D77" s="0" t="n">
        <v>4</v>
      </c>
      <c r="E77" s="0" t="str">
        <f aca="false">IF(Taux_vitrage!D77&gt;0.29,"Vitré","Peu vitré")</f>
        <v>Vitré</v>
      </c>
      <c r="F77" s="0" t="n">
        <f aca="false">IF(D77&lt;=3,3,IF(D77&lt;=6,6,12))</f>
        <v>6</v>
      </c>
    </row>
    <row r="78" customFormat="false" ht="15" hidden="false" customHeight="false" outlineLevel="0" collapsed="false">
      <c r="A78" s="0" t="str">
        <f aca="false">CONCATENATE(B78,C78)</f>
        <v>Habitat CommunautaireRésidentiel</v>
      </c>
      <c r="B78" s="0" t="s">
        <v>90</v>
      </c>
      <c r="C78" s="0" t="s">
        <v>95</v>
      </c>
      <c r="D78" s="0" t="n">
        <v>1</v>
      </c>
      <c r="E78" s="0" t="str">
        <f aca="false">IF(Taux_vitrage!D78&gt;0.29,"Vitré","Peu vitré")</f>
        <v>Vitré</v>
      </c>
      <c r="F78" s="0" t="n">
        <f aca="false">IF(D78&lt;=3,3,IF(D78&lt;=6,6,12))</f>
        <v>3</v>
      </c>
    </row>
    <row r="79" customFormat="false" ht="15" hidden="false" customHeight="false" outlineLevel="0" collapsed="false">
      <c r="A79" s="0" t="str">
        <f aca="false">CONCATENATE(B79,C79)</f>
        <v>Santé Action SocialeCabinet médical</v>
      </c>
      <c r="B79" s="0" t="s">
        <v>96</v>
      </c>
      <c r="C79" s="0" t="s">
        <v>97</v>
      </c>
      <c r="D79" s="0" t="n">
        <v>4</v>
      </c>
      <c r="E79" s="0" t="str">
        <f aca="false">IF(Taux_vitrage!D79&gt;0.29,"Vitré","Peu vitré")</f>
        <v>Vitré</v>
      </c>
      <c r="F79" s="0" t="n">
        <f aca="false">IF(D79&lt;=3,3,IF(D79&lt;=6,6,12))</f>
        <v>6</v>
      </c>
    </row>
    <row r="80" customFormat="false" ht="15" hidden="false" customHeight="false" outlineLevel="0" collapsed="false">
      <c r="A80" s="0" t="str">
        <f aca="false">CONCATENATE(B80,C80)</f>
        <v>Santé Action SocialeCentre accueil</v>
      </c>
      <c r="B80" s="0" t="s">
        <v>96</v>
      </c>
      <c r="C80" s="0" t="s">
        <v>98</v>
      </c>
      <c r="D80" s="0" t="n">
        <v>4</v>
      </c>
      <c r="E80" s="0" t="str">
        <f aca="false">IF(Taux_vitrage!D80&gt;0.29,"Vitré","Peu vitré")</f>
        <v>Vitré</v>
      </c>
      <c r="F80" s="0" t="n">
        <f aca="false">IF(D80&lt;=3,3,IF(D80&lt;=6,6,12))</f>
        <v>6</v>
      </c>
    </row>
    <row r="81" customFormat="false" ht="15" hidden="false" customHeight="false" outlineLevel="0" collapsed="false">
      <c r="A81" s="0" t="str">
        <f aca="false">CONCATENATE(B81,C81)</f>
        <v>Santé Action SocialeGarderie</v>
      </c>
      <c r="B81" s="0" t="s">
        <v>96</v>
      </c>
      <c r="C81" s="0" t="s">
        <v>99</v>
      </c>
      <c r="D81" s="0" t="n">
        <v>3</v>
      </c>
      <c r="E81" s="0" t="str">
        <f aca="false">IF(Taux_vitrage!D81&gt;0.29,"Vitré","Peu vitré")</f>
        <v>Vitré</v>
      </c>
      <c r="F81" s="0" t="n">
        <f aca="false">IF(D81&lt;=3,3,IF(D81&lt;=6,6,12))</f>
        <v>3</v>
      </c>
    </row>
    <row r="82" customFormat="false" ht="15" hidden="false" customHeight="false" outlineLevel="0" collapsed="false">
      <c r="A82" s="0" t="str">
        <f aca="false">CONCATENATE(B82,C82)</f>
        <v>Santé Action SocialeHopital bloc</v>
      </c>
      <c r="B82" s="0" t="s">
        <v>96</v>
      </c>
      <c r="C82" s="0" t="s">
        <v>100</v>
      </c>
      <c r="D82" s="0" t="n">
        <v>9</v>
      </c>
      <c r="E82" s="0" t="str">
        <f aca="false">IF(Taux_vitrage!D82&gt;0.29,"Vitré","Peu vitré")</f>
        <v>Vitré</v>
      </c>
      <c r="F82" s="0" t="n">
        <f aca="false">IF(D82&lt;=3,3,IF(D82&lt;=6,6,12))</f>
        <v>12</v>
      </c>
    </row>
    <row r="83" customFormat="false" ht="15" hidden="false" customHeight="false" outlineLevel="0" collapsed="false">
      <c r="A83" s="0" t="str">
        <f aca="false">CONCATENATE(B83,C83)</f>
        <v>Santé Action SocialeHopital maison</v>
      </c>
      <c r="B83" s="0" t="s">
        <v>96</v>
      </c>
      <c r="C83" s="0" t="s">
        <v>101</v>
      </c>
      <c r="D83" s="0" t="n">
        <v>5</v>
      </c>
      <c r="E83" s="0" t="str">
        <f aca="false">IF(Taux_vitrage!D83&gt;0.29,"Vitré","Peu vitré")</f>
        <v>Vitré</v>
      </c>
      <c r="F83" s="0" t="n">
        <f aca="false">IF(D83&lt;=3,3,IF(D83&lt;=6,6,12))</f>
        <v>6</v>
      </c>
    </row>
    <row r="84" customFormat="false" ht="15" hidden="false" customHeight="false" outlineLevel="0" collapsed="false">
      <c r="A84" s="0" t="str">
        <f aca="false">CONCATENATE(B84,C84)</f>
        <v>Santé Action SocialeHopital pavillonnaire</v>
      </c>
      <c r="B84" s="0" t="s">
        <v>96</v>
      </c>
      <c r="C84" s="0" t="s">
        <v>102</v>
      </c>
      <c r="D84" s="0" t="n">
        <v>5</v>
      </c>
      <c r="E84" s="0" t="str">
        <f aca="false">IF(Taux_vitrage!D84&gt;0.29,"Vitré","Peu vitré")</f>
        <v>Vitré</v>
      </c>
      <c r="F84" s="0" t="n">
        <f aca="false">IF(D84&lt;=3,3,IF(D84&lt;=6,6,12))</f>
        <v>6</v>
      </c>
    </row>
    <row r="85" customFormat="false" ht="15" hidden="false" customHeight="false" outlineLevel="0" collapsed="false">
      <c r="A85" s="0" t="str">
        <f aca="false">CONCATENATE(B85,C85)</f>
        <v>Sport Loisir CultureGrand bar café tabac</v>
      </c>
      <c r="B85" s="0" t="s">
        <v>103</v>
      </c>
      <c r="C85" s="0" t="s">
        <v>22</v>
      </c>
      <c r="D85" s="0" t="n">
        <v>1</v>
      </c>
      <c r="E85" s="0" t="str">
        <f aca="false">IF(Taux_vitrage!D85&gt;0.29,"Vitré","Peu vitré")</f>
        <v>Vitré</v>
      </c>
      <c r="F85" s="0" t="n">
        <f aca="false">IF(D85&lt;=3,3,IF(D85&lt;=6,6,12))</f>
        <v>3</v>
      </c>
    </row>
    <row r="86" customFormat="false" ht="15" hidden="false" customHeight="false" outlineLevel="0" collapsed="false">
      <c r="A86" s="0" t="str">
        <f aca="false">CONCATENATE(B86,C86)</f>
        <v>Sport Loisir CultureGrand cinéma</v>
      </c>
      <c r="B86" s="0" t="s">
        <v>103</v>
      </c>
      <c r="C86" s="0" t="s">
        <v>104</v>
      </c>
      <c r="D86" s="0" t="n">
        <v>4</v>
      </c>
      <c r="E86" s="0" t="str">
        <f aca="false">IF(Taux_vitrage!D86&gt;0.29,"Vitré","Peu vitré")</f>
        <v>Peu vitré</v>
      </c>
      <c r="F86" s="0" t="n">
        <f aca="false">IF(D86&lt;=3,3,IF(D86&lt;=6,6,12))</f>
        <v>6</v>
      </c>
    </row>
    <row r="87" customFormat="false" ht="15" hidden="false" customHeight="false" outlineLevel="0" collapsed="false">
      <c r="A87" s="0" t="str">
        <f aca="false">CONCATENATE(B87,C87)</f>
        <v>Sport Loisir CultureGrande salle de spectacle</v>
      </c>
      <c r="B87" s="0" t="s">
        <v>103</v>
      </c>
      <c r="C87" s="0" t="s">
        <v>105</v>
      </c>
      <c r="D87" s="0" t="n">
        <v>2</v>
      </c>
      <c r="E87" s="0" t="str">
        <f aca="false">IF(Taux_vitrage!D87&gt;0.29,"Vitré","Peu vitré")</f>
        <v>Peu vitré</v>
      </c>
      <c r="F87" s="0" t="n">
        <f aca="false">IF(D87&lt;=3,3,IF(D87&lt;=6,6,12))</f>
        <v>3</v>
      </c>
    </row>
    <row r="88" customFormat="false" ht="15" hidden="false" customHeight="false" outlineLevel="0" collapsed="false">
      <c r="A88" s="0" t="str">
        <f aca="false">CONCATENATE(B88,C88)</f>
        <v>Sport Loisir CultureGrande salle multisport</v>
      </c>
      <c r="B88" s="0" t="s">
        <v>103</v>
      </c>
      <c r="C88" s="0" t="s">
        <v>106</v>
      </c>
      <c r="D88" s="0" t="n">
        <v>3</v>
      </c>
      <c r="E88" s="0" t="str">
        <f aca="false">IF(Taux_vitrage!D88&gt;0.29,"Vitré","Peu vitré")</f>
        <v>Peu vitré</v>
      </c>
      <c r="F88" s="0" t="n">
        <f aca="false">IF(D88&lt;=3,3,IF(D88&lt;=6,6,12))</f>
        <v>3</v>
      </c>
    </row>
    <row r="89" customFormat="false" ht="15" hidden="false" customHeight="false" outlineLevel="0" collapsed="false">
      <c r="A89" s="0" t="str">
        <f aca="false">CONCATENATE(B89,C89)</f>
        <v>Sport Loisir CultureImmeuble péri urbain</v>
      </c>
      <c r="B89" s="0" t="s">
        <v>103</v>
      </c>
      <c r="C89" s="0" t="s">
        <v>107</v>
      </c>
      <c r="D89" s="0" t="n">
        <v>3</v>
      </c>
      <c r="E89" s="0" t="str">
        <f aca="false">IF(Taux_vitrage!D89&gt;0.29,"Vitré","Peu vitré")</f>
        <v>Vitré</v>
      </c>
      <c r="F89" s="0" t="n">
        <f aca="false">IF(D89&lt;=3,3,IF(D89&lt;=6,6,12))</f>
        <v>3</v>
      </c>
    </row>
    <row r="90" customFormat="false" ht="15" hidden="false" customHeight="false" outlineLevel="0" collapsed="false">
      <c r="A90" s="0" t="str">
        <f aca="false">CONCATENATE(B90,C90)</f>
        <v>Sport Loisir CultureMusée</v>
      </c>
      <c r="B90" s="0" t="s">
        <v>103</v>
      </c>
      <c r="C90" s="0" t="s">
        <v>108</v>
      </c>
      <c r="D90" s="0" t="n">
        <v>4</v>
      </c>
      <c r="E90" s="0" t="str">
        <f aca="false">IF(Taux_vitrage!D90&gt;0.29,"Vitré","Peu vitré")</f>
        <v>Peu vitré</v>
      </c>
      <c r="F90" s="0" t="n">
        <f aca="false">IF(D90&lt;=3,3,IF(D90&lt;=6,6,12))</f>
        <v>6</v>
      </c>
    </row>
    <row r="91" customFormat="false" ht="15" hidden="false" customHeight="false" outlineLevel="0" collapsed="false">
      <c r="A91" s="0" t="str">
        <f aca="false">CONCATENATE(B91,C91)</f>
        <v>Sport Loisir Culturenr</v>
      </c>
      <c r="B91" s="0" t="s">
        <v>103</v>
      </c>
      <c r="C91" s="0" t="s">
        <v>109</v>
      </c>
      <c r="D91" s="0" t="n">
        <v>1</v>
      </c>
      <c r="E91" s="0" t="str">
        <f aca="false">IF(Taux_vitrage!D91&gt;0.29,"Vitré","Peu vitré")</f>
        <v>Peu vitré</v>
      </c>
      <c r="F91" s="0" t="n">
        <f aca="false">IF(D91&lt;=3,3,IF(D91&lt;=6,6,12))</f>
        <v>3</v>
      </c>
    </row>
    <row r="92" customFormat="false" ht="15" hidden="false" customHeight="false" outlineLevel="0" collapsed="false">
      <c r="A92" s="0" t="str">
        <f aca="false">CONCATENATE(B92,C92)</f>
        <v>Sport Loisir CulturePatinoire</v>
      </c>
      <c r="B92" s="0" t="s">
        <v>103</v>
      </c>
      <c r="C92" s="0" t="s">
        <v>110</v>
      </c>
      <c r="D92" s="0" t="n">
        <v>2</v>
      </c>
      <c r="E92" s="0" t="str">
        <f aca="false">IF(Taux_vitrage!D92&gt;0.29,"Vitré","Peu vitré")</f>
        <v>Peu vitré</v>
      </c>
      <c r="F92" s="0" t="n">
        <f aca="false">IF(D92&lt;=3,3,IF(D92&lt;=6,6,12))</f>
        <v>3</v>
      </c>
    </row>
    <row r="93" customFormat="false" ht="15" hidden="false" customHeight="false" outlineLevel="0" collapsed="false">
      <c r="A93" s="0" t="str">
        <f aca="false">CONCATENATE(B93,C93)</f>
        <v>Sport Loisir CulturePetit cinéma</v>
      </c>
      <c r="B93" s="0" t="s">
        <v>103</v>
      </c>
      <c r="C93" s="0" t="s">
        <v>111</v>
      </c>
      <c r="D93" s="0" t="n">
        <v>1</v>
      </c>
      <c r="E93" s="0" t="str">
        <f aca="false">IF(Taux_vitrage!D93&gt;0.29,"Vitré","Peu vitré")</f>
        <v>Vitré</v>
      </c>
      <c r="F93" s="0" t="n">
        <f aca="false">IF(D93&lt;=3,3,IF(D93&lt;=6,6,12))</f>
        <v>3</v>
      </c>
    </row>
    <row r="94" customFormat="false" ht="15" hidden="false" customHeight="false" outlineLevel="0" collapsed="false">
      <c r="A94" s="0" t="str">
        <f aca="false">CONCATENATE(B94,C94)</f>
        <v>Sport Loisir CulturePetite salle de spectacle</v>
      </c>
      <c r="B94" s="0" t="s">
        <v>103</v>
      </c>
      <c r="C94" s="0" t="s">
        <v>112</v>
      </c>
      <c r="D94" s="0" t="n">
        <v>1</v>
      </c>
      <c r="E94" s="0" t="str">
        <f aca="false">IF(Taux_vitrage!D94&gt;0.29,"Vitré","Peu vitré")</f>
        <v>Peu vitré</v>
      </c>
      <c r="F94" s="0" t="n">
        <f aca="false">IF(D94&lt;=3,3,IF(D94&lt;=6,6,12))</f>
        <v>3</v>
      </c>
    </row>
    <row r="95" customFormat="false" ht="15" hidden="false" customHeight="false" outlineLevel="0" collapsed="false">
      <c r="A95" s="0" t="str">
        <f aca="false">CONCATENATE(B95,C95)</f>
        <v>Sport Loisir CulturePetite salle multisport</v>
      </c>
      <c r="B95" s="0" t="s">
        <v>103</v>
      </c>
      <c r="C95" s="0" t="s">
        <v>113</v>
      </c>
      <c r="D95" s="0" t="n">
        <v>1</v>
      </c>
      <c r="E95" s="0" t="str">
        <f aca="false">IF(Taux_vitrage!D95&gt;0.29,"Vitré","Peu vitré")</f>
        <v>Peu vitré</v>
      </c>
      <c r="F95" s="0" t="n">
        <f aca="false">IF(D95&lt;=3,3,IF(D95&lt;=6,6,12))</f>
        <v>3</v>
      </c>
    </row>
    <row r="96" customFormat="false" ht="15" hidden="false" customHeight="false" outlineLevel="0" collapsed="false">
      <c r="A96" s="0" t="str">
        <f aca="false">CONCATENATE(B96,C96)</f>
        <v>Sport Loisir CulturePiscine</v>
      </c>
      <c r="B96" s="0" t="s">
        <v>103</v>
      </c>
      <c r="C96" s="0" t="s">
        <v>114</v>
      </c>
      <c r="D96" s="0" t="n">
        <v>2</v>
      </c>
      <c r="E96" s="0" t="str">
        <f aca="false">IF(Taux_vitrage!D96&gt;0.29,"Vitré","Peu vitré")</f>
        <v>Peu vitré</v>
      </c>
      <c r="F96" s="0" t="n">
        <f aca="false">IF(D96&lt;=3,3,IF(D96&lt;=6,6,12))</f>
        <v>3</v>
      </c>
    </row>
    <row r="97" customFormat="false" ht="15" hidden="false" customHeight="false" outlineLevel="0" collapsed="false">
      <c r="A97" s="0" t="str">
        <f aca="false">CONCATENATE(B97,C97)</f>
        <v>Sport Loisir CultureSalle non spécialisée</v>
      </c>
      <c r="B97" s="0" t="s">
        <v>103</v>
      </c>
      <c r="C97" s="0" t="s">
        <v>115</v>
      </c>
      <c r="D97" s="0" t="n">
        <v>1</v>
      </c>
      <c r="E97" s="0" t="str">
        <f aca="false">IF(Taux_vitrage!D97&gt;0.29,"Vitré","Peu vitré")</f>
        <v>Peu vitré</v>
      </c>
      <c r="F97" s="0" t="n">
        <f aca="false">IF(D97&lt;=3,3,IF(D97&lt;=6,6,12))</f>
        <v>3</v>
      </c>
    </row>
    <row r="98" customFormat="false" ht="15" hidden="false" customHeight="false" outlineLevel="0" collapsed="false">
      <c r="A98" s="0" t="str">
        <f aca="false">CONCATENATE(B98,C98)</f>
        <v>Sport Loisir CultureVestiaire et rangement</v>
      </c>
      <c r="B98" s="0" t="s">
        <v>103</v>
      </c>
      <c r="C98" s="0" t="s">
        <v>116</v>
      </c>
      <c r="D98" s="0" t="n">
        <v>1</v>
      </c>
      <c r="E98" s="0" t="str">
        <f aca="false">IF(Taux_vitrage!D98&gt;0.29,"Vitré","Peu vitré")</f>
        <v>Peu vitré</v>
      </c>
      <c r="F98" s="0" t="n">
        <f aca="false">IF(D98&lt;=3,3,IF(D98&lt;=6,6,12))</f>
        <v>3</v>
      </c>
    </row>
    <row r="99" customFormat="false" ht="15" hidden="false" customHeight="false" outlineLevel="0" collapsed="false">
      <c r="A99" s="0" t="str">
        <f aca="false">CONCATENATE(B99,C99)</f>
        <v>Transportnr</v>
      </c>
      <c r="B99" s="0" t="s">
        <v>117</v>
      </c>
      <c r="C99" s="0" t="s">
        <v>109</v>
      </c>
      <c r="D99" s="0" t="n">
        <v>1</v>
      </c>
      <c r="E99" s="0" t="str">
        <f aca="false">IF(Taux_vitrage!D99&gt;0.29,"Vitré","Peu vitré")</f>
        <v>Peu vitré</v>
      </c>
      <c r="F99" s="0" t="n">
        <f aca="false">IF(D99&lt;=3,3,IF(D99&lt;=6,6,12))</f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5" activeCellId="0" sqref="G5"/>
    </sheetView>
  </sheetViews>
  <sheetFormatPr defaultRowHeight="15"/>
  <cols>
    <col collapsed="false" hidden="false" max="1" min="1" style="0" width="9.73023255813954"/>
    <col collapsed="false" hidden="false" max="3" min="2" style="0" width="16.1441860465116"/>
    <col collapsed="false" hidden="false" max="1025" min="4" style="0" width="9.73023255813954"/>
  </cols>
  <sheetData>
    <row r="1" customFormat="false" ht="15" hidden="false" customHeight="false" outlineLevel="0" collapsed="false">
      <c r="B1" s="0" t="s">
        <v>1</v>
      </c>
      <c r="E1" s="0" t="s">
        <v>122</v>
      </c>
      <c r="F1" s="0" t="s">
        <v>123</v>
      </c>
      <c r="G1" s="0" t="s">
        <v>124</v>
      </c>
    </row>
    <row r="2" customFormat="false" ht="15" hidden="false" customHeight="false" outlineLevel="0" collapsed="false">
      <c r="A2" s="0" t="str">
        <f aca="false">CONCATENATE(C2,E2,D2)</f>
        <v>vitré3Ancien</v>
      </c>
      <c r="B2" s="0" t="s">
        <v>125</v>
      </c>
      <c r="C2" s="0" t="s">
        <v>126</v>
      </c>
      <c r="D2" s="0" t="s">
        <v>127</v>
      </c>
      <c r="E2" s="0" t="n">
        <v>3</v>
      </c>
      <c r="F2" s="3" t="n">
        <v>0.167857142857143</v>
      </c>
      <c r="G2" s="3" t="n">
        <v>0.235</v>
      </c>
    </row>
    <row r="3" customFormat="false" ht="15" hidden="false" customHeight="false" outlineLevel="0" collapsed="false">
      <c r="A3" s="0" t="str">
        <f aca="false">CONCATENATE(C3,E3,D3)</f>
        <v>vitré3Récent</v>
      </c>
      <c r="B3" s="0" t="s">
        <v>125</v>
      </c>
      <c r="C3" s="0" t="s">
        <v>126</v>
      </c>
      <c r="D3" s="0" t="s">
        <v>128</v>
      </c>
      <c r="E3" s="0" t="n">
        <v>3</v>
      </c>
      <c r="F3" s="3" t="n">
        <v>0.14827380952381</v>
      </c>
      <c r="G3" s="3" t="n">
        <v>0.268571428571429</v>
      </c>
    </row>
    <row r="4" customFormat="false" ht="15" hidden="false" customHeight="false" outlineLevel="0" collapsed="false">
      <c r="A4" s="0" t="str">
        <f aca="false">CONCATENATE(C4,E4,D4)</f>
        <v>vitré6Ancien</v>
      </c>
      <c r="B4" s="0" t="s">
        <v>125</v>
      </c>
      <c r="C4" s="0" t="s">
        <v>126</v>
      </c>
      <c r="D4" s="0" t="s">
        <v>127</v>
      </c>
      <c r="E4" s="0" t="n">
        <v>6</v>
      </c>
      <c r="F4" s="3" t="n">
        <v>0.258</v>
      </c>
      <c r="G4" s="3" t="n">
        <v>0.44</v>
      </c>
    </row>
    <row r="5" customFormat="false" ht="15" hidden="false" customHeight="false" outlineLevel="0" collapsed="false">
      <c r="A5" s="0" t="str">
        <f aca="false">CONCATENATE(C5,E5,D5)</f>
        <v>vitré6Récent</v>
      </c>
      <c r="B5" s="0" t="s">
        <v>125</v>
      </c>
      <c r="C5" s="0" t="s">
        <v>126</v>
      </c>
      <c r="D5" s="0" t="s">
        <v>128</v>
      </c>
      <c r="E5" s="0" t="n">
        <v>6</v>
      </c>
      <c r="F5" s="3" t="n">
        <v>0.29952</v>
      </c>
      <c r="G5" s="3" t="n">
        <v>0.4992</v>
      </c>
      <c r="H5" s="0" t="s">
        <v>129</v>
      </c>
    </row>
    <row r="6" customFormat="false" ht="15" hidden="false" customHeight="false" outlineLevel="0" collapsed="false">
      <c r="A6" s="0" t="str">
        <f aca="false">CONCATENATE(C6,E6,D6)</f>
        <v>vitré12Ancien</v>
      </c>
      <c r="B6" s="0" t="s">
        <v>125</v>
      </c>
      <c r="C6" s="0" t="s">
        <v>126</v>
      </c>
      <c r="D6" s="0" t="s">
        <v>127</v>
      </c>
      <c r="E6" s="0" t="n">
        <v>12</v>
      </c>
      <c r="F6" s="3" t="n">
        <v>0.6</v>
      </c>
      <c r="G6" s="3" t="n">
        <v>0.84</v>
      </c>
    </row>
    <row r="7" customFormat="false" ht="15" hidden="false" customHeight="false" outlineLevel="0" collapsed="false">
      <c r="A7" s="0" t="str">
        <f aca="false">CONCATENATE(C7,E7,D7)</f>
        <v>vitré12Récent</v>
      </c>
      <c r="B7" s="0" t="s">
        <v>125</v>
      </c>
      <c r="C7" s="0" t="s">
        <v>126</v>
      </c>
      <c r="D7" s="0" t="s">
        <v>128</v>
      </c>
      <c r="E7" s="0" t="n">
        <v>12</v>
      </c>
      <c r="F7" s="3" t="n">
        <v>0.53</v>
      </c>
      <c r="G7" s="3" t="n">
        <v>0.96</v>
      </c>
    </row>
    <row r="8" customFormat="false" ht="15" hidden="false" customHeight="false" outlineLevel="0" collapsed="false">
      <c r="A8" s="0" t="str">
        <f aca="false">CONCATENATE(C8,E8,D8)</f>
        <v>peu vitré1Ancien</v>
      </c>
      <c r="B8" s="0" t="s">
        <v>130</v>
      </c>
      <c r="C8" s="0" t="s">
        <v>131</v>
      </c>
      <c r="D8" s="0" t="s">
        <v>127</v>
      </c>
      <c r="E8" s="0" t="n">
        <v>1</v>
      </c>
      <c r="F8" s="3" t="n">
        <v>0.12</v>
      </c>
      <c r="G8" s="3" t="n">
        <v>0.25</v>
      </c>
    </row>
    <row r="9" customFormat="false" ht="15" hidden="false" customHeight="false" outlineLevel="0" collapsed="false">
      <c r="A9" s="0" t="str">
        <f aca="false">CONCATENATE(C9,E9,D9)</f>
        <v>peu vitré1Récent</v>
      </c>
      <c r="B9" s="0" t="s">
        <v>130</v>
      </c>
      <c r="C9" s="0" t="s">
        <v>131</v>
      </c>
      <c r="D9" s="0" t="s">
        <v>128</v>
      </c>
      <c r="E9" s="0" t="n">
        <v>1</v>
      </c>
      <c r="F9" s="3" t="n">
        <v>0.12</v>
      </c>
      <c r="G9" s="3" t="n">
        <v>0.25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825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I6826" activeCellId="0" sqref="I6826"/>
    </sheetView>
  </sheetViews>
  <sheetFormatPr defaultRowHeight="13.8"/>
  <cols>
    <col collapsed="false" hidden="false" max="13" min="1" style="0" width="17.4837209302326"/>
    <col collapsed="false" hidden="false" max="14" min="14" style="0" width="20.7813953488372"/>
    <col collapsed="false" hidden="false" max="15" min="15" style="0" width="20.9441860465116"/>
    <col collapsed="false" hidden="false" max="1025" min="16" style="0" width="17.4837209302326"/>
  </cols>
  <sheetData>
    <row r="1" customFormat="false" ht="13.8" hidden="false" customHeight="false" outlineLevel="0" collapsed="false">
      <c r="A1" s="4" t="s">
        <v>132</v>
      </c>
      <c r="B1" s="4" t="s">
        <v>133</v>
      </c>
      <c r="C1" s="4" t="s">
        <v>134</v>
      </c>
      <c r="D1" s="4" t="s">
        <v>135</v>
      </c>
      <c r="E1" s="4" t="s">
        <v>136</v>
      </c>
      <c r="F1" s="4" t="s">
        <v>137</v>
      </c>
      <c r="G1" s="4" t="s">
        <v>138</v>
      </c>
      <c r="H1" s="4" t="s">
        <v>139</v>
      </c>
      <c r="I1" s="4" t="s">
        <v>140</v>
      </c>
      <c r="J1" s="4" t="s">
        <v>141</v>
      </c>
      <c r="K1" s="4" t="s">
        <v>142</v>
      </c>
      <c r="L1" s="4" t="s">
        <v>143</v>
      </c>
      <c r="M1" s="4" t="s">
        <v>144</v>
      </c>
      <c r="N1" s="4" t="s">
        <v>145</v>
      </c>
      <c r="O1" s="4" t="s">
        <v>146</v>
      </c>
      <c r="P1" s="4" t="s">
        <v>147</v>
      </c>
      <c r="Q1" s="4" t="s">
        <v>148</v>
      </c>
      <c r="R1" s="4" t="s">
        <v>149</v>
      </c>
    </row>
    <row r="2" customFormat="false" ht="13.8" hidden="true" customHeight="false" outlineLevel="0" collapsed="false">
      <c r="A2" s="0" t="s">
        <v>150</v>
      </c>
      <c r="B2" s="0" t="s">
        <v>72</v>
      </c>
      <c r="C2" s="0" t="s">
        <v>151</v>
      </c>
      <c r="D2" s="0" t="s">
        <v>73</v>
      </c>
      <c r="E2" s="0" t="s">
        <v>152</v>
      </c>
      <c r="F2" s="0" t="s">
        <v>8</v>
      </c>
      <c r="G2" s="0" t="s">
        <v>153</v>
      </c>
      <c r="H2" s="0" t="n">
        <v>7579047.7322613</v>
      </c>
      <c r="I2" s="0" t="n">
        <v>112955.212195835</v>
      </c>
      <c r="J2" s="0" t="n">
        <v>118929.84421288</v>
      </c>
      <c r="K2" s="0" t="n">
        <v>3953432.42685422</v>
      </c>
      <c r="L2" s="0" t="n">
        <v>5082984.54881257</v>
      </c>
      <c r="M2" s="0" t="n">
        <v>12502148.6468582</v>
      </c>
      <c r="N2" s="0" t="n">
        <v>17190454.3894301</v>
      </c>
      <c r="O2" s="0" t="n">
        <v>3906921.45214321</v>
      </c>
      <c r="P2" s="0" t="n">
        <v>5000859.45874331</v>
      </c>
      <c r="Q2" s="0" t="n">
        <v>9036416.9756668</v>
      </c>
      <c r="R2" s="0" t="n">
        <v>10165969.0976251</v>
      </c>
    </row>
    <row r="3" customFormat="false" ht="13.8" hidden="true" customHeight="false" outlineLevel="0" collapsed="false">
      <c r="A3" s="0" t="s">
        <v>150</v>
      </c>
      <c r="B3" s="0" t="s">
        <v>72</v>
      </c>
      <c r="C3" s="0" t="s">
        <v>151</v>
      </c>
      <c r="D3" s="0" t="s">
        <v>76</v>
      </c>
      <c r="E3" s="0" t="s">
        <v>152</v>
      </c>
      <c r="F3" s="0" t="s">
        <v>8</v>
      </c>
      <c r="G3" s="0" t="s">
        <v>154</v>
      </c>
      <c r="H3" s="0" t="n">
        <v>905817.238566998</v>
      </c>
      <c r="I3" s="0" t="n">
        <v>14501.7780615382</v>
      </c>
      <c r="J3" s="0" t="n">
        <v>22502.0067007933</v>
      </c>
      <c r="K3" s="0" t="n">
        <v>507562.23215384</v>
      </c>
      <c r="L3" s="0" t="n">
        <v>652580.012769223</v>
      </c>
      <c r="M3" s="0" t="n">
        <v>1605090.91563448</v>
      </c>
      <c r="N3" s="0" t="n">
        <v>2207000.00899741</v>
      </c>
      <c r="O3" s="0" t="n">
        <v>501590.911135775</v>
      </c>
      <c r="P3" s="0" t="n">
        <v>642036.366253792</v>
      </c>
      <c r="Q3" s="0" t="n">
        <v>1160142.24492306</v>
      </c>
      <c r="R3" s="0" t="n">
        <v>1305160.02553844</v>
      </c>
    </row>
    <row r="4" customFormat="false" ht="13.8" hidden="true" customHeight="false" outlineLevel="0" collapsed="false">
      <c r="A4" s="0" t="s">
        <v>155</v>
      </c>
      <c r="B4" s="0" t="s">
        <v>96</v>
      </c>
      <c r="C4" s="0" t="s">
        <v>98</v>
      </c>
      <c r="D4" s="0" t="s">
        <v>98</v>
      </c>
      <c r="E4" s="0" t="s">
        <v>156</v>
      </c>
      <c r="F4" s="0" t="s">
        <v>9</v>
      </c>
      <c r="G4" s="0" t="s">
        <v>157</v>
      </c>
      <c r="H4" s="0" t="n">
        <v>10903487.8031407</v>
      </c>
      <c r="I4" s="0" t="n">
        <v>930623.314803153</v>
      </c>
      <c r="J4" s="0" t="n">
        <v>717973.100319717</v>
      </c>
      <c r="K4" s="0" t="n">
        <v>11441214.2079887</v>
      </c>
      <c r="L4" s="0" t="n">
        <v>14710132.5531284</v>
      </c>
      <c r="M4" s="0" t="n">
        <v>46085197.6467282</v>
      </c>
      <c r="N4" s="0" t="n">
        <v>57606497.0584103</v>
      </c>
      <c r="O4" s="0" t="n">
        <v>0</v>
      </c>
      <c r="P4" s="0" t="n">
        <v>0</v>
      </c>
      <c r="Q4" s="0" t="n">
        <v>0</v>
      </c>
      <c r="R4" s="0" t="n">
        <v>0</v>
      </c>
    </row>
    <row r="5" customFormat="false" ht="13.8" hidden="true" customHeight="false" outlineLevel="0" collapsed="false">
      <c r="A5" s="0" t="s">
        <v>150</v>
      </c>
      <c r="B5" s="0" t="s">
        <v>52</v>
      </c>
      <c r="C5" s="0" t="s">
        <v>158</v>
      </c>
      <c r="D5" s="0" t="s">
        <v>53</v>
      </c>
      <c r="E5" s="0" t="s">
        <v>8</v>
      </c>
      <c r="F5" s="0" t="s">
        <v>8</v>
      </c>
      <c r="G5" s="0" t="s">
        <v>157</v>
      </c>
      <c r="H5" s="0" t="n">
        <v>5794386.96834961</v>
      </c>
      <c r="I5" s="0" t="n">
        <v>592062.2246971</v>
      </c>
      <c r="J5" s="0" t="n">
        <v>193095.222138173</v>
      </c>
      <c r="K5" s="0" t="n">
        <v>6907392.62146617</v>
      </c>
      <c r="L5" s="0" t="n">
        <v>8880933.3704565</v>
      </c>
      <c r="M5" s="0" t="n">
        <v>15196263.550136</v>
      </c>
      <c r="N5" s="0" t="n">
        <v>18649959.8115306</v>
      </c>
      <c r="O5" s="0" t="n">
        <v>15936341.5293483</v>
      </c>
      <c r="P5" s="0" t="n">
        <v>17613851.1640165</v>
      </c>
      <c r="Q5" s="0" t="n">
        <v>21708948.2388936</v>
      </c>
      <c r="R5" s="0" t="n">
        <v>23682488.987884</v>
      </c>
    </row>
    <row r="6" customFormat="false" ht="13.8" hidden="true" customHeight="false" outlineLevel="0" collapsed="false">
      <c r="A6" s="0" t="s">
        <v>159</v>
      </c>
      <c r="B6" s="0" t="s">
        <v>90</v>
      </c>
      <c r="C6" s="0" t="s">
        <v>160</v>
      </c>
      <c r="D6" s="0" t="s">
        <v>91</v>
      </c>
      <c r="E6" s="0" t="s">
        <v>8</v>
      </c>
      <c r="F6" s="0" t="s">
        <v>8</v>
      </c>
      <c r="G6" s="0" t="s">
        <v>157</v>
      </c>
      <c r="H6" s="0" t="n">
        <v>58257767.9195564</v>
      </c>
      <c r="I6" s="0" t="n">
        <v>1331352.99654311</v>
      </c>
      <c r="J6" s="0" t="n">
        <v>1439462.34341155</v>
      </c>
      <c r="K6" s="0" t="n">
        <v>12676203.336815</v>
      </c>
      <c r="L6" s="0" t="n">
        <v>16901604.4490867</v>
      </c>
      <c r="M6" s="0" t="n">
        <v>83435201.0548811</v>
      </c>
      <c r="N6" s="0" t="n">
        <v>104294001.318601</v>
      </c>
      <c r="O6" s="0" t="n">
        <v>48670533.9043022</v>
      </c>
      <c r="P6" s="0" t="n">
        <v>68138747.4660231</v>
      </c>
      <c r="Q6" s="0" t="n">
        <v>0</v>
      </c>
      <c r="R6" s="0" t="n">
        <v>0</v>
      </c>
    </row>
    <row r="7" customFormat="false" ht="13.8" hidden="true" customHeight="false" outlineLevel="0" collapsed="false">
      <c r="A7" s="0" t="s">
        <v>159</v>
      </c>
      <c r="B7" s="0" t="s">
        <v>52</v>
      </c>
      <c r="C7" s="0" t="s">
        <v>158</v>
      </c>
      <c r="D7" s="0" t="s">
        <v>56</v>
      </c>
      <c r="E7" s="0" t="s">
        <v>8</v>
      </c>
      <c r="F7" s="0" t="s">
        <v>8</v>
      </c>
      <c r="G7" s="0" t="s">
        <v>157</v>
      </c>
      <c r="H7" s="0" t="n">
        <v>325343202.504802</v>
      </c>
      <c r="I7" s="0" t="n">
        <v>3891722.37429043</v>
      </c>
      <c r="J7" s="0" t="n">
        <v>1758617.91508816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330796401.814686</v>
      </c>
      <c r="R7" s="0" t="n">
        <v>369713625.557591</v>
      </c>
    </row>
    <row r="8" customFormat="false" ht="13.8" hidden="true" customHeight="false" outlineLevel="0" collapsed="false">
      <c r="A8" s="0" t="s">
        <v>159</v>
      </c>
      <c r="B8" s="0" t="s">
        <v>52</v>
      </c>
      <c r="C8" s="0" t="s">
        <v>161</v>
      </c>
      <c r="D8" s="0" t="s">
        <v>60</v>
      </c>
      <c r="E8" s="0" t="s">
        <v>8</v>
      </c>
      <c r="F8" s="0" t="s">
        <v>8</v>
      </c>
      <c r="G8" s="0" t="s">
        <v>154</v>
      </c>
      <c r="H8" s="0" t="n">
        <v>88647805.4707883</v>
      </c>
      <c r="I8" s="0" t="n">
        <v>1422251.15300274</v>
      </c>
      <c r="J8" s="0" t="n">
        <v>1188452.03872171</v>
      </c>
      <c r="K8" s="0" t="n">
        <v>0</v>
      </c>
      <c r="L8" s="0" t="n">
        <v>0</v>
      </c>
      <c r="M8" s="0" t="n">
        <v>113306008.712185</v>
      </c>
      <c r="N8" s="0" t="n">
        <v>169959013.068278</v>
      </c>
      <c r="O8" s="0" t="n">
        <v>14975119.4152318</v>
      </c>
      <c r="P8" s="0" t="n">
        <v>19253724.9624409</v>
      </c>
      <c r="Q8" s="0" t="n">
        <v>4740837.17667582</v>
      </c>
      <c r="R8" s="0" t="n">
        <v>9481674.35335164</v>
      </c>
    </row>
    <row r="9" customFormat="false" ht="15.8" hidden="true" customHeight="false" outlineLevel="0" collapsed="false">
      <c r="A9" s="0" t="s">
        <v>159</v>
      </c>
      <c r="B9" s="0" t="s">
        <v>52</v>
      </c>
      <c r="C9" s="0" t="s">
        <v>161</v>
      </c>
      <c r="D9" s="0" t="s">
        <v>60</v>
      </c>
      <c r="E9" s="0" t="s">
        <v>13</v>
      </c>
      <c r="F9" s="0" t="s">
        <v>13</v>
      </c>
      <c r="G9" s="0" t="s">
        <v>154</v>
      </c>
      <c r="H9" s="0" t="n">
        <v>27310306.5459264</v>
      </c>
      <c r="I9" s="0" t="n">
        <v>468840.26839133</v>
      </c>
      <c r="J9" s="0" t="n">
        <v>370752.970762718</v>
      </c>
      <c r="K9" s="0" t="n">
        <v>0</v>
      </c>
      <c r="L9" s="0" t="n">
        <v>0</v>
      </c>
      <c r="M9" s="0" t="n">
        <v>37350941.4443547</v>
      </c>
      <c r="N9" s="0" t="n">
        <v>56026412.166532</v>
      </c>
      <c r="O9" s="0" t="n">
        <v>4936497.32046725</v>
      </c>
      <c r="P9" s="0" t="n">
        <v>6346925.12631503</v>
      </c>
      <c r="Q9" s="0" t="n">
        <v>1562800.89463776</v>
      </c>
      <c r="R9" s="0" t="n">
        <v>3125601.78927553</v>
      </c>
    </row>
    <row r="10" customFormat="false" ht="13.8" hidden="true" customHeight="false" outlineLevel="0" collapsed="false">
      <c r="A10" s="0" t="s">
        <v>150</v>
      </c>
      <c r="B10" s="0" t="s">
        <v>52</v>
      </c>
      <c r="C10" s="0" t="s">
        <v>161</v>
      </c>
      <c r="D10" s="0" t="s">
        <v>60</v>
      </c>
      <c r="E10" s="0" t="s">
        <v>13</v>
      </c>
      <c r="F10" s="0" t="s">
        <v>13</v>
      </c>
      <c r="G10" s="0" t="s">
        <v>154</v>
      </c>
      <c r="H10" s="0" t="n">
        <v>7577045.18100159</v>
      </c>
      <c r="I10" s="0" t="n">
        <v>468840.26839133</v>
      </c>
      <c r="J10" s="0" t="n">
        <v>370752.970762718</v>
      </c>
      <c r="K10" s="0" t="n">
        <v>6251203.57855107</v>
      </c>
      <c r="L10" s="0" t="n">
        <v>9376805.36782661</v>
      </c>
      <c r="M10" s="0" t="n">
        <v>84039618.2497981</v>
      </c>
      <c r="N10" s="0" t="n">
        <v>112052824.333064</v>
      </c>
      <c r="O10" s="0" t="n">
        <v>5641711.22339114</v>
      </c>
      <c r="P10" s="0" t="n">
        <v>7052139.02923893</v>
      </c>
      <c r="Q10" s="0" t="n">
        <v>2344201.34195665</v>
      </c>
      <c r="R10" s="0" t="n">
        <v>3907002.23659442</v>
      </c>
    </row>
    <row r="11" customFormat="false" ht="13.8" hidden="true" customHeight="false" outlineLevel="0" collapsed="false">
      <c r="A11" s="0" t="s">
        <v>150</v>
      </c>
      <c r="B11" s="0" t="s">
        <v>6</v>
      </c>
      <c r="C11" s="0" t="s">
        <v>162</v>
      </c>
      <c r="D11" s="0" t="s">
        <v>7</v>
      </c>
      <c r="E11" s="0" t="s">
        <v>9</v>
      </c>
      <c r="F11" s="0" t="s">
        <v>9</v>
      </c>
      <c r="G11" s="0" t="s">
        <v>157</v>
      </c>
      <c r="H11" s="0" t="n">
        <v>23822491.9608331</v>
      </c>
      <c r="I11" s="0" t="n">
        <v>2384211.85477746</v>
      </c>
      <c r="J11" s="0" t="n">
        <v>2334855.43925228</v>
      </c>
      <c r="K11" s="0" t="n">
        <v>0</v>
      </c>
      <c r="L11" s="0" t="n">
        <v>0</v>
      </c>
      <c r="M11" s="0" t="n">
        <v>326977624.980608</v>
      </c>
      <c r="N11" s="0" t="n">
        <v>449594234.348337</v>
      </c>
      <c r="O11" s="0" t="n">
        <v>76635381.0038434</v>
      </c>
      <c r="P11" s="0" t="n">
        <v>98093287.6849196</v>
      </c>
      <c r="Q11" s="0" t="n">
        <v>78050280.5865361</v>
      </c>
      <c r="R11" s="0" t="n">
        <v>87806565.6598531</v>
      </c>
    </row>
    <row r="12" customFormat="false" ht="13.8" hidden="true" customHeight="false" outlineLevel="0" collapsed="false">
      <c r="A12" s="0" t="s">
        <v>150</v>
      </c>
      <c r="B12" s="0" t="s">
        <v>6</v>
      </c>
      <c r="C12" s="0" t="s">
        <v>163</v>
      </c>
      <c r="D12" s="0" t="s">
        <v>7</v>
      </c>
      <c r="E12" s="0" t="s">
        <v>8</v>
      </c>
      <c r="F12" s="0" t="s">
        <v>8</v>
      </c>
      <c r="G12" s="0" t="s">
        <v>164</v>
      </c>
      <c r="H12" s="0" t="n">
        <v>14622061.5885112</v>
      </c>
      <c r="I12" s="0" t="n">
        <v>1619252.52733255</v>
      </c>
      <c r="J12" s="0" t="n">
        <v>1396115.53611193</v>
      </c>
      <c r="K12" s="0" t="n">
        <v>21553814.143542</v>
      </c>
      <c r="L12" s="0" t="n">
        <v>27712046.7559826</v>
      </c>
      <c r="M12" s="0" t="n">
        <v>194310302.79413</v>
      </c>
      <c r="N12" s="0" t="n">
        <v>277586146.848757</v>
      </c>
      <c r="O12" s="0" t="n">
        <v>52047402.6353453</v>
      </c>
      <c r="P12" s="0" t="n">
        <v>66620675.3732421</v>
      </c>
      <c r="Q12" s="0" t="n">
        <v>18474697.8373217</v>
      </c>
      <c r="R12" s="0" t="n">
        <v>24632930.4497623</v>
      </c>
    </row>
    <row r="13" customFormat="false" ht="13.8" hidden="true" customHeight="false" outlineLevel="0" collapsed="false">
      <c r="A13" s="0" t="s">
        <v>150</v>
      </c>
      <c r="B13" s="0" t="s">
        <v>6</v>
      </c>
      <c r="C13" s="0" t="s">
        <v>162</v>
      </c>
      <c r="D13" s="0" t="s">
        <v>7</v>
      </c>
      <c r="E13" s="0" t="s">
        <v>9</v>
      </c>
      <c r="F13" s="0" t="s">
        <v>9</v>
      </c>
      <c r="G13" s="0" t="s">
        <v>154</v>
      </c>
      <c r="H13" s="0" t="n">
        <v>8844418.20246008</v>
      </c>
      <c r="I13" s="0" t="n">
        <v>876177.169170193</v>
      </c>
      <c r="J13" s="0" t="n">
        <v>605102.074802847</v>
      </c>
      <c r="K13" s="0" t="n">
        <v>0</v>
      </c>
      <c r="L13" s="0" t="n">
        <v>0</v>
      </c>
      <c r="M13" s="0" t="n">
        <v>120161440.042937</v>
      </c>
      <c r="N13" s="0" t="n">
        <v>165221980.059038</v>
      </c>
      <c r="O13" s="0" t="n">
        <v>28162837.5648244</v>
      </c>
      <c r="P13" s="0" t="n">
        <v>36048432.0829753</v>
      </c>
      <c r="Q13" s="0" t="n">
        <v>28856939.7899204</v>
      </c>
      <c r="R13" s="0" t="n">
        <v>32464057.2636604</v>
      </c>
    </row>
    <row r="14" customFormat="false" ht="13.8" hidden="true" customHeight="false" outlineLevel="0" collapsed="false">
      <c r="A14" s="0" t="s">
        <v>159</v>
      </c>
      <c r="B14" s="0" t="s">
        <v>52</v>
      </c>
      <c r="C14" s="0" t="s">
        <v>165</v>
      </c>
      <c r="D14" s="0" t="s">
        <v>62</v>
      </c>
      <c r="E14" s="0" t="s">
        <v>9</v>
      </c>
      <c r="F14" s="0" t="s">
        <v>9</v>
      </c>
      <c r="G14" s="0" t="s">
        <v>154</v>
      </c>
      <c r="H14" s="0" t="n">
        <v>9112012.71363271</v>
      </c>
      <c r="I14" s="0" t="n">
        <v>120290.099999999</v>
      </c>
      <c r="J14" s="0" t="n">
        <v>134826.321773354</v>
      </c>
      <c r="K14" s="0" t="n">
        <v>4811603.99999999</v>
      </c>
      <c r="L14" s="0" t="n">
        <v>6014504.99999999</v>
      </c>
      <c r="M14" s="0" t="n">
        <v>24283563.9374999</v>
      </c>
      <c r="N14" s="0" t="n">
        <v>29395893.1874999</v>
      </c>
      <c r="O14" s="0" t="n">
        <v>0</v>
      </c>
      <c r="P14" s="0" t="n">
        <v>0</v>
      </c>
      <c r="Q14" s="0" t="n">
        <v>0</v>
      </c>
      <c r="R14" s="0" t="n">
        <v>0</v>
      </c>
    </row>
    <row r="15" customFormat="false" ht="13.8" hidden="true" customHeight="false" outlineLevel="0" collapsed="false">
      <c r="A15" s="0" t="s">
        <v>150</v>
      </c>
      <c r="B15" s="0" t="s">
        <v>21</v>
      </c>
      <c r="C15" s="0" t="s">
        <v>166</v>
      </c>
      <c r="D15" s="0" t="s">
        <v>37</v>
      </c>
      <c r="E15" s="0" t="s">
        <v>8</v>
      </c>
      <c r="F15" s="0" t="s">
        <v>8</v>
      </c>
      <c r="G15" s="0" t="s">
        <v>164</v>
      </c>
      <c r="H15" s="0" t="n">
        <v>10172770.7727922</v>
      </c>
      <c r="I15" s="0" t="n">
        <v>1218842.27566596</v>
      </c>
      <c r="J15" s="0" t="n">
        <v>1494491.19248207</v>
      </c>
      <c r="K15" s="0" t="n">
        <v>13711975.6012421</v>
      </c>
      <c r="L15" s="0" t="n">
        <v>16759081.290407</v>
      </c>
      <c r="M15" s="0" t="n">
        <v>305827246.857537</v>
      </c>
      <c r="N15" s="0" t="n">
        <v>344055652.714729</v>
      </c>
      <c r="O15" s="0" t="n">
        <v>91056784.0882932</v>
      </c>
      <c r="P15" s="0" t="n">
        <v>116552683.633015</v>
      </c>
      <c r="Q15" s="0" t="n">
        <v>27423951.2024842</v>
      </c>
      <c r="R15" s="0" t="n">
        <v>30471056.8916491</v>
      </c>
    </row>
    <row r="16" customFormat="false" ht="13.8" hidden="true" customHeight="false" outlineLevel="0" collapsed="false">
      <c r="A16" s="0" t="s">
        <v>155</v>
      </c>
      <c r="B16" s="0" t="s">
        <v>90</v>
      </c>
      <c r="C16" s="0" t="s">
        <v>92</v>
      </c>
      <c r="D16" s="0" t="s">
        <v>92</v>
      </c>
      <c r="E16" s="0" t="s">
        <v>167</v>
      </c>
      <c r="F16" s="0" t="s">
        <v>9</v>
      </c>
      <c r="G16" s="0" t="s">
        <v>157</v>
      </c>
      <c r="H16" s="0" t="n">
        <v>1939155.65053396</v>
      </c>
      <c r="I16" s="0" t="n">
        <v>120596.666666666</v>
      </c>
      <c r="J16" s="0" t="n">
        <v>98892.7783333333</v>
      </c>
      <c r="K16" s="0" t="n">
        <v>1340846.11111111</v>
      </c>
      <c r="L16" s="0" t="n">
        <v>1723944.99999999</v>
      </c>
      <c r="M16" s="0" t="n">
        <v>7557730.48621066</v>
      </c>
      <c r="N16" s="0" t="n">
        <v>9447163.10776333</v>
      </c>
      <c r="O16" s="0" t="n">
        <v>0</v>
      </c>
      <c r="P16" s="0" t="n">
        <v>0</v>
      </c>
      <c r="Q16" s="0" t="n">
        <v>0</v>
      </c>
      <c r="R16" s="0" t="n">
        <v>0</v>
      </c>
    </row>
    <row r="17" customFormat="false" ht="13.8" hidden="true" customHeight="false" outlineLevel="0" collapsed="false">
      <c r="A17" s="0" t="s">
        <v>150</v>
      </c>
      <c r="B17" s="0" t="s">
        <v>72</v>
      </c>
      <c r="C17" s="0" t="s">
        <v>151</v>
      </c>
      <c r="D17" s="0" t="s">
        <v>84</v>
      </c>
      <c r="E17" s="0" t="s">
        <v>156</v>
      </c>
      <c r="F17" s="0" t="s">
        <v>9</v>
      </c>
      <c r="G17" s="0" t="s">
        <v>157</v>
      </c>
      <c r="H17" s="0" t="n">
        <v>5358709.8563973</v>
      </c>
      <c r="I17" s="0" t="n">
        <v>1008587.81480966</v>
      </c>
      <c r="J17" s="0" t="n">
        <v>724127.476498043</v>
      </c>
      <c r="K17" s="0" t="n">
        <v>16034096.432987</v>
      </c>
      <c r="L17" s="0" t="n">
        <v>20615266.8424119</v>
      </c>
      <c r="M17" s="0" t="n">
        <v>78340007.4511607</v>
      </c>
      <c r="N17" s="0" t="n">
        <v>107717510.245346</v>
      </c>
      <c r="O17" s="0" t="n">
        <v>24481252.3284877</v>
      </c>
      <c r="P17" s="0" t="n">
        <v>31336002.9804643</v>
      </c>
      <c r="Q17" s="0" t="n">
        <v>36649363.275399</v>
      </c>
      <c r="R17" s="0" t="n">
        <v>41230533.6848239</v>
      </c>
    </row>
    <row r="18" customFormat="false" ht="13.8" hidden="true" customHeight="false" outlineLevel="0" collapsed="false">
      <c r="A18" s="0" t="s">
        <v>159</v>
      </c>
      <c r="B18" s="0" t="s">
        <v>52</v>
      </c>
      <c r="C18" s="0" t="s">
        <v>161</v>
      </c>
      <c r="D18" s="0" t="s">
        <v>68</v>
      </c>
      <c r="E18" s="0" t="s">
        <v>13</v>
      </c>
      <c r="F18" s="0" t="s">
        <v>13</v>
      </c>
      <c r="G18" s="0" t="s">
        <v>157</v>
      </c>
      <c r="H18" s="0" t="n">
        <v>60827498.3564659</v>
      </c>
      <c r="I18" s="0" t="n">
        <v>1366294.86466475</v>
      </c>
      <c r="J18" s="0" t="n">
        <v>1199886.96893076</v>
      </c>
      <c r="K18" s="0" t="n">
        <v>54651794.5865902</v>
      </c>
      <c r="L18" s="0" t="n">
        <v>68314743.2332378</v>
      </c>
      <c r="M18" s="0" t="n">
        <v>275820775.804197</v>
      </c>
      <c r="N18" s="0" t="n">
        <v>333888307.552449</v>
      </c>
      <c r="O18" s="0" t="n">
        <v>0</v>
      </c>
      <c r="P18" s="0" t="n">
        <v>0</v>
      </c>
      <c r="Q18" s="0" t="n">
        <v>0</v>
      </c>
      <c r="R18" s="0" t="n">
        <v>0</v>
      </c>
    </row>
    <row r="19" customFormat="false" ht="13.8" hidden="true" customHeight="false" outlineLevel="0" collapsed="false">
      <c r="A19" s="0" t="s">
        <v>155</v>
      </c>
      <c r="B19" s="0" t="s">
        <v>52</v>
      </c>
      <c r="C19" s="0" t="s">
        <v>161</v>
      </c>
      <c r="D19" s="0" t="s">
        <v>68</v>
      </c>
      <c r="E19" s="0" t="s">
        <v>13</v>
      </c>
      <c r="F19" s="0" t="s">
        <v>13</v>
      </c>
      <c r="G19" s="0" t="s">
        <v>154</v>
      </c>
      <c r="H19" s="0" t="n">
        <v>19847779.2218035</v>
      </c>
      <c r="I19" s="0" t="n">
        <v>1064727.09366642</v>
      </c>
      <c r="J19" s="0" t="n">
        <v>1242222.84677007</v>
      </c>
      <c r="K19" s="0" t="n">
        <v>47912719.214989</v>
      </c>
      <c r="L19" s="0" t="n">
        <v>58559990.1516533</v>
      </c>
      <c r="M19" s="0" t="n">
        <v>214941782.033909</v>
      </c>
      <c r="N19" s="0" t="n">
        <v>260192683.514732</v>
      </c>
      <c r="O19" s="0" t="n">
        <v>1996363.30062454</v>
      </c>
      <c r="P19" s="0" t="n">
        <v>3194181.28099927</v>
      </c>
      <c r="Q19" s="0" t="n">
        <v>0</v>
      </c>
      <c r="R19" s="0" t="n">
        <v>0</v>
      </c>
    </row>
    <row r="20" customFormat="false" ht="13.8" hidden="true" customHeight="false" outlineLevel="0" collapsed="false">
      <c r="A20" s="0" t="s">
        <v>159</v>
      </c>
      <c r="B20" s="0" t="s">
        <v>52</v>
      </c>
      <c r="C20" s="0" t="s">
        <v>158</v>
      </c>
      <c r="D20" s="0" t="s">
        <v>66</v>
      </c>
      <c r="E20" s="0" t="s">
        <v>13</v>
      </c>
      <c r="F20" s="0" t="s">
        <v>13</v>
      </c>
      <c r="G20" s="0" t="s">
        <v>157</v>
      </c>
      <c r="H20" s="0" t="n">
        <v>6498056.00072668</v>
      </c>
      <c r="I20" s="0" t="n">
        <v>243908.26959984</v>
      </c>
      <c r="J20" s="0" t="n">
        <v>216556.62224275</v>
      </c>
      <c r="K20" s="0" t="n">
        <v>9756330.7839936</v>
      </c>
      <c r="L20" s="0" t="n">
        <v>12195413.479992</v>
      </c>
      <c r="M20" s="0" t="n">
        <v>49238981.9254677</v>
      </c>
      <c r="N20" s="0" t="n">
        <v>59605083.3834609</v>
      </c>
      <c r="O20" s="0" t="n">
        <v>0</v>
      </c>
      <c r="P20" s="0" t="n">
        <v>0</v>
      </c>
      <c r="Q20" s="0" t="n">
        <v>0</v>
      </c>
      <c r="R20" s="0" t="n">
        <v>0</v>
      </c>
    </row>
    <row r="21" customFormat="false" ht="13.8" hidden="true" customHeight="false" outlineLevel="0" collapsed="false">
      <c r="A21" s="0" t="s">
        <v>155</v>
      </c>
      <c r="B21" s="0" t="s">
        <v>21</v>
      </c>
      <c r="C21" s="0" t="s">
        <v>168</v>
      </c>
      <c r="D21" s="0" t="s">
        <v>50</v>
      </c>
      <c r="E21" s="0" t="s">
        <v>9</v>
      </c>
      <c r="F21" s="0" t="s">
        <v>9</v>
      </c>
      <c r="G21" s="0" t="s">
        <v>164</v>
      </c>
      <c r="H21" s="0" t="n">
        <v>2733979.39563938</v>
      </c>
      <c r="I21" s="0" t="n">
        <v>110915</v>
      </c>
      <c r="J21" s="0" t="n">
        <v>280130.925</v>
      </c>
      <c r="K21" s="0" t="n">
        <v>4991175</v>
      </c>
      <c r="L21" s="0" t="n">
        <v>6100325</v>
      </c>
      <c r="M21" s="0" t="n">
        <v>19756734.375</v>
      </c>
      <c r="N21" s="0" t="n">
        <v>23916046.875</v>
      </c>
      <c r="O21" s="0" t="n">
        <v>1039828.125</v>
      </c>
      <c r="P21" s="0" t="n">
        <v>1663725</v>
      </c>
      <c r="Q21" s="0" t="n">
        <v>0</v>
      </c>
      <c r="R21" s="0" t="n">
        <v>0</v>
      </c>
    </row>
    <row r="22" customFormat="false" ht="13.8" hidden="true" customHeight="false" outlineLevel="0" collapsed="false">
      <c r="A22" s="0" t="s">
        <v>155</v>
      </c>
      <c r="B22" s="0" t="s">
        <v>52</v>
      </c>
      <c r="C22" s="0" t="s">
        <v>169</v>
      </c>
      <c r="D22" s="0" t="s">
        <v>69</v>
      </c>
      <c r="E22" s="0" t="s">
        <v>8</v>
      </c>
      <c r="F22" s="0" t="s">
        <v>8</v>
      </c>
      <c r="G22" s="0" t="s">
        <v>157</v>
      </c>
      <c r="H22" s="0" t="n">
        <v>3143692.21271981</v>
      </c>
      <c r="I22" s="0" t="n">
        <v>359183.5498081</v>
      </c>
      <c r="J22" s="0" t="n">
        <v>559932.120559853</v>
      </c>
      <c r="K22" s="0" t="n">
        <v>16163259.7413645</v>
      </c>
      <c r="L22" s="0" t="n">
        <v>19755095.2394455</v>
      </c>
      <c r="M22" s="0" t="n">
        <v>96680238.7096054</v>
      </c>
      <c r="N22" s="0" t="n">
        <v>117033973.174785</v>
      </c>
      <c r="O22" s="0" t="n">
        <v>897958.87452025</v>
      </c>
      <c r="P22" s="0" t="n">
        <v>1436734.1992324</v>
      </c>
      <c r="Q22" s="0" t="n">
        <v>0</v>
      </c>
      <c r="R22" s="0" t="n">
        <v>0</v>
      </c>
    </row>
    <row r="23" customFormat="false" ht="13.8" hidden="true" customHeight="false" outlineLevel="0" collapsed="false">
      <c r="A23" s="0" t="s">
        <v>159</v>
      </c>
      <c r="B23" s="0" t="s">
        <v>52</v>
      </c>
      <c r="C23" s="0" t="s">
        <v>169</v>
      </c>
      <c r="D23" s="0" t="s">
        <v>70</v>
      </c>
      <c r="E23" s="0" t="s">
        <v>9</v>
      </c>
      <c r="F23" s="0" t="s">
        <v>9</v>
      </c>
      <c r="G23" s="0" t="s">
        <v>154</v>
      </c>
      <c r="H23" s="0" t="n">
        <v>56239487.427377</v>
      </c>
      <c r="I23" s="0" t="n">
        <v>749843.020605299</v>
      </c>
      <c r="J23" s="0" t="n">
        <v>451693.58070319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67485871.8544769</v>
      </c>
      <c r="R23" s="0" t="n">
        <v>74984302.0605299</v>
      </c>
    </row>
    <row r="24" customFormat="false" ht="13.8" hidden="true" customHeight="false" outlineLevel="0" collapsed="false">
      <c r="A24" s="0" t="s">
        <v>155</v>
      </c>
      <c r="B24" s="0" t="s">
        <v>96</v>
      </c>
      <c r="C24" s="0" t="s">
        <v>98</v>
      </c>
      <c r="D24" s="0" t="s">
        <v>98</v>
      </c>
      <c r="E24" s="0" t="s">
        <v>170</v>
      </c>
      <c r="F24" s="0" t="s">
        <v>13</v>
      </c>
      <c r="G24" s="0" t="s">
        <v>164</v>
      </c>
      <c r="H24" s="0" t="n">
        <v>36229914.5015261</v>
      </c>
      <c r="I24" s="0" t="n">
        <v>2757020.44267236</v>
      </c>
      <c r="J24" s="0" t="n">
        <v>4858551.81168566</v>
      </c>
      <c r="K24" s="0" t="n">
        <v>30733987.1890761</v>
      </c>
      <c r="L24" s="0" t="n">
        <v>39515126.385955</v>
      </c>
      <c r="M24" s="0" t="n">
        <v>136529818.236395</v>
      </c>
      <c r="N24" s="0" t="n">
        <v>170662272.795494</v>
      </c>
      <c r="O24" s="0" t="n">
        <v>0</v>
      </c>
      <c r="P24" s="0" t="n">
        <v>0</v>
      </c>
      <c r="Q24" s="0" t="n">
        <v>0</v>
      </c>
      <c r="R24" s="0" t="n">
        <v>0</v>
      </c>
    </row>
    <row r="25" customFormat="false" ht="13.8" hidden="true" customHeight="false" outlineLevel="0" collapsed="false">
      <c r="A25" s="0" t="s">
        <v>150</v>
      </c>
      <c r="B25" s="0" t="s">
        <v>72</v>
      </c>
      <c r="C25" s="0" t="s">
        <v>171</v>
      </c>
      <c r="D25" s="0" t="s">
        <v>77</v>
      </c>
      <c r="E25" s="0" t="s">
        <v>152</v>
      </c>
      <c r="F25" s="0" t="s">
        <v>8</v>
      </c>
      <c r="G25" s="0" t="s">
        <v>157</v>
      </c>
      <c r="H25" s="0" t="n">
        <v>2275082.20319127</v>
      </c>
      <c r="I25" s="0" t="n">
        <v>28685.6177109629</v>
      </c>
      <c r="J25" s="0" t="n">
        <v>35554.2401051593</v>
      </c>
      <c r="K25" s="0" t="n">
        <v>1003996.6198837</v>
      </c>
      <c r="L25" s="0" t="n">
        <v>1290852.79699333</v>
      </c>
      <c r="M25" s="0" t="n">
        <v>4082132.14054765</v>
      </c>
      <c r="N25" s="0" t="n">
        <v>5612931.69325302</v>
      </c>
      <c r="O25" s="0" t="n">
        <v>1275666.29392114</v>
      </c>
      <c r="P25" s="0" t="n">
        <v>1632852.85621906</v>
      </c>
      <c r="Q25" s="0" t="n">
        <v>2294849.41687703</v>
      </c>
      <c r="R25" s="0" t="n">
        <v>2581705.59398666</v>
      </c>
    </row>
    <row r="26" customFormat="false" ht="13.8" hidden="true" customHeight="false" outlineLevel="0" collapsed="false">
      <c r="A26" s="0" t="s">
        <v>159</v>
      </c>
      <c r="B26" s="0" t="s">
        <v>72</v>
      </c>
      <c r="C26" s="0" t="s">
        <v>151</v>
      </c>
      <c r="D26" s="0" t="s">
        <v>75</v>
      </c>
      <c r="E26" s="0" t="s">
        <v>152</v>
      </c>
      <c r="F26" s="0" t="s">
        <v>8</v>
      </c>
      <c r="G26" s="0" t="s">
        <v>172</v>
      </c>
      <c r="H26" s="0" t="n">
        <v>25342511.1935155</v>
      </c>
      <c r="I26" s="0" t="n">
        <v>104000.573512932</v>
      </c>
      <c r="J26" s="0" t="n">
        <v>180252.535911259</v>
      </c>
      <c r="K26" s="0" t="n">
        <v>3120017.20538797</v>
      </c>
      <c r="L26" s="0" t="n">
        <v>4160022.94051729</v>
      </c>
      <c r="M26" s="0" t="n">
        <v>7194392.60560044</v>
      </c>
      <c r="N26" s="0" t="n">
        <v>10072149.6478406</v>
      </c>
      <c r="O26" s="0" t="n">
        <v>2877757.04224017</v>
      </c>
      <c r="P26" s="0" t="n">
        <v>4028859.85913625</v>
      </c>
      <c r="Q26" s="0" t="n">
        <v>0</v>
      </c>
      <c r="R26" s="0" t="n">
        <v>0</v>
      </c>
    </row>
    <row r="27" customFormat="false" ht="13.8" hidden="true" customHeight="false" outlineLevel="0" collapsed="false">
      <c r="A27" s="0" t="s">
        <v>150</v>
      </c>
      <c r="B27" s="0" t="s">
        <v>21</v>
      </c>
      <c r="C27" s="0" t="s">
        <v>173</v>
      </c>
      <c r="D27" s="0" t="s">
        <v>26</v>
      </c>
      <c r="E27" s="0" t="s">
        <v>9</v>
      </c>
      <c r="F27" s="0" t="s">
        <v>9</v>
      </c>
      <c r="G27" s="0" t="s">
        <v>154</v>
      </c>
      <c r="H27" s="0" t="n">
        <v>824699.563016181</v>
      </c>
      <c r="I27" s="0" t="n">
        <v>59872.8439893795</v>
      </c>
      <c r="J27" s="0" t="n">
        <v>43046.0083752937</v>
      </c>
      <c r="K27" s="0" t="n">
        <v>748410.549867244</v>
      </c>
      <c r="L27" s="0" t="n">
        <v>823251.604853968</v>
      </c>
      <c r="M27" s="0" t="n">
        <v>10373524.595797</v>
      </c>
      <c r="N27" s="0" t="n">
        <v>12102445.3617632</v>
      </c>
      <c r="O27" s="0" t="n">
        <v>3806138.86451644</v>
      </c>
      <c r="P27" s="0" t="n">
        <v>4440495.34193584</v>
      </c>
      <c r="Q27" s="0" t="n">
        <v>1496821.09973448</v>
      </c>
      <c r="R27" s="0" t="n">
        <v>1646503.20970793</v>
      </c>
    </row>
    <row r="28" customFormat="false" ht="13.8" hidden="true" customHeight="false" outlineLevel="0" collapsed="false">
      <c r="A28" s="0" t="s">
        <v>159</v>
      </c>
      <c r="B28" s="0" t="s">
        <v>21</v>
      </c>
      <c r="C28" s="0" t="s">
        <v>173</v>
      </c>
      <c r="D28" s="0" t="s">
        <v>26</v>
      </c>
      <c r="E28" s="0" t="s">
        <v>13</v>
      </c>
      <c r="F28" s="0" t="s">
        <v>13</v>
      </c>
      <c r="G28" s="0" t="s">
        <v>154</v>
      </c>
      <c r="H28" s="0" t="n">
        <v>1852493.67956499</v>
      </c>
      <c r="I28" s="0" t="n">
        <v>30900.8560738195</v>
      </c>
      <c r="J28" s="0" t="n">
        <v>19123.5163639226</v>
      </c>
      <c r="K28" s="0" t="n">
        <v>0</v>
      </c>
      <c r="L28" s="0" t="n">
        <v>0</v>
      </c>
      <c r="M28" s="0" t="n">
        <v>5353859.43199579</v>
      </c>
      <c r="N28" s="0" t="n">
        <v>6246169.33732842</v>
      </c>
      <c r="O28" s="0" t="n">
        <v>0</v>
      </c>
      <c r="P28" s="0" t="n">
        <v>0</v>
      </c>
      <c r="Q28" s="0" t="n">
        <v>0</v>
      </c>
      <c r="R28" s="0" t="n">
        <v>0</v>
      </c>
    </row>
    <row r="29" customFormat="false" ht="13.8" hidden="true" customHeight="false" outlineLevel="0" collapsed="false">
      <c r="A29" s="0" t="s">
        <v>155</v>
      </c>
      <c r="B29" s="0" t="s">
        <v>52</v>
      </c>
      <c r="C29" s="0" t="s">
        <v>169</v>
      </c>
      <c r="D29" s="0" t="s">
        <v>69</v>
      </c>
      <c r="E29" s="0" t="s">
        <v>13</v>
      </c>
      <c r="F29" s="0" t="s">
        <v>13</v>
      </c>
      <c r="G29" s="0" t="s">
        <v>172</v>
      </c>
      <c r="H29" s="0" t="n">
        <v>613187.738227388</v>
      </c>
      <c r="I29" s="0" t="n">
        <v>43107.9099436</v>
      </c>
      <c r="J29" s="0" t="n">
        <v>64341.2931422405</v>
      </c>
      <c r="K29" s="0" t="n">
        <v>1939855.947462</v>
      </c>
      <c r="L29" s="0" t="n">
        <v>2370935.046898</v>
      </c>
      <c r="M29" s="0" t="n">
        <v>11603212.4128348</v>
      </c>
      <c r="N29" s="0" t="n">
        <v>14045993.9734316</v>
      </c>
      <c r="O29" s="0" t="n">
        <v>107769.774859</v>
      </c>
      <c r="P29" s="0" t="n">
        <v>172431.6397744</v>
      </c>
      <c r="Q29" s="0" t="n">
        <v>0</v>
      </c>
      <c r="R29" s="0" t="n">
        <v>0</v>
      </c>
    </row>
    <row r="30" customFormat="false" ht="13.8" hidden="true" customHeight="false" outlineLevel="0" collapsed="false">
      <c r="A30" s="0" t="s">
        <v>159</v>
      </c>
      <c r="B30" s="0" t="s">
        <v>72</v>
      </c>
      <c r="C30" s="0" t="s">
        <v>151</v>
      </c>
      <c r="D30" s="0" t="s">
        <v>81</v>
      </c>
      <c r="E30" s="0" t="s">
        <v>152</v>
      </c>
      <c r="F30" s="0" t="s">
        <v>8</v>
      </c>
      <c r="G30" s="0" t="s">
        <v>154</v>
      </c>
      <c r="H30" s="0" t="n">
        <v>531385.042447287</v>
      </c>
      <c r="I30" s="0" t="n">
        <v>6199.60132800977</v>
      </c>
      <c r="J30" s="0" t="n">
        <v>7045.55392800777</v>
      </c>
      <c r="K30" s="0" t="n">
        <v>61996.0132800977</v>
      </c>
      <c r="L30" s="0" t="n">
        <v>82661.3510401303</v>
      </c>
      <c r="M30" s="0" t="n">
        <v>303496.82401232</v>
      </c>
      <c r="N30" s="0" t="n">
        <v>424895.553617249</v>
      </c>
      <c r="O30" s="0" t="n">
        <v>121398.728984968</v>
      </c>
      <c r="P30" s="0" t="n">
        <v>169958.220578955</v>
      </c>
      <c r="Q30" s="0" t="n">
        <v>0</v>
      </c>
      <c r="R30" s="0" t="n">
        <v>0</v>
      </c>
    </row>
    <row r="31" customFormat="false" ht="13.8" hidden="true" customHeight="false" outlineLevel="0" collapsed="false">
      <c r="A31" s="0" t="s">
        <v>155</v>
      </c>
      <c r="B31" s="0" t="s">
        <v>21</v>
      </c>
      <c r="C31" s="0" t="s">
        <v>166</v>
      </c>
      <c r="D31" s="0" t="s">
        <v>23</v>
      </c>
      <c r="E31" s="0" t="s">
        <v>9</v>
      </c>
      <c r="F31" s="0" t="s">
        <v>9</v>
      </c>
      <c r="G31" s="0" t="s">
        <v>154</v>
      </c>
      <c r="H31" s="0" t="n">
        <v>2206710.70810554</v>
      </c>
      <c r="I31" s="0" t="n">
        <v>128034.726485528</v>
      </c>
      <c r="J31" s="0" t="n">
        <v>117958.382964987</v>
      </c>
      <c r="K31" s="0" t="n">
        <v>0</v>
      </c>
      <c r="L31" s="0" t="n">
        <v>0</v>
      </c>
      <c r="M31" s="0" t="n">
        <v>22183201.8627572</v>
      </c>
      <c r="N31" s="0" t="n">
        <v>25880402.1732167</v>
      </c>
      <c r="O31" s="0" t="n">
        <v>6104411.2323787</v>
      </c>
      <c r="P31" s="0" t="n">
        <v>7460947.06179619</v>
      </c>
      <c r="Q31" s="0" t="n">
        <v>2560694.52971056</v>
      </c>
      <c r="R31" s="0" t="n">
        <v>2880781.34592438</v>
      </c>
    </row>
    <row r="32" customFormat="false" ht="13.8" hidden="true" customHeight="false" outlineLevel="0" collapsed="false">
      <c r="A32" s="0" t="s">
        <v>150</v>
      </c>
      <c r="B32" s="0" t="s">
        <v>72</v>
      </c>
      <c r="C32" s="0" t="s">
        <v>151</v>
      </c>
      <c r="D32" s="0" t="s">
        <v>82</v>
      </c>
      <c r="E32" s="0" t="s">
        <v>174</v>
      </c>
      <c r="F32" s="0" t="s">
        <v>8</v>
      </c>
      <c r="G32" s="0" t="s">
        <v>172</v>
      </c>
      <c r="H32" s="0" t="n">
        <v>231762.675736866</v>
      </c>
      <c r="I32" s="0" t="n">
        <v>14217.1414224041</v>
      </c>
      <c r="J32" s="0" t="n">
        <v>17837.8246629901</v>
      </c>
      <c r="K32" s="0" t="n">
        <v>165866.649928047</v>
      </c>
      <c r="L32" s="0" t="n">
        <v>213257.121336061</v>
      </c>
      <c r="M32" s="0" t="n">
        <v>1078783.68493562</v>
      </c>
      <c r="N32" s="0" t="n">
        <v>1391978.94830402</v>
      </c>
      <c r="O32" s="0" t="n">
        <v>347994.735298864</v>
      </c>
      <c r="P32" s="0" t="n">
        <v>445433.261182546</v>
      </c>
      <c r="Q32" s="0" t="n">
        <v>379123.771264109</v>
      </c>
      <c r="R32" s="0" t="n">
        <v>426514.242672123</v>
      </c>
    </row>
    <row r="33" customFormat="false" ht="13.8" hidden="true" customHeight="false" outlineLevel="0" collapsed="false">
      <c r="A33" s="0" t="s">
        <v>159</v>
      </c>
      <c r="B33" s="0" t="s">
        <v>72</v>
      </c>
      <c r="C33" s="0" t="s">
        <v>175</v>
      </c>
      <c r="D33" s="0" t="s">
        <v>88</v>
      </c>
      <c r="E33" s="0" t="s">
        <v>170</v>
      </c>
      <c r="F33" s="0" t="s">
        <v>13</v>
      </c>
      <c r="G33" s="0" t="s">
        <v>154</v>
      </c>
      <c r="H33" s="0" t="n">
        <v>2118297.120372</v>
      </c>
      <c r="I33" s="0" t="n">
        <v>55363.0495584972</v>
      </c>
      <c r="J33" s="0" t="n">
        <v>170528.106019904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</row>
    <row r="34" customFormat="false" ht="13.8" hidden="true" customHeight="false" outlineLevel="0" collapsed="false">
      <c r="A34" s="0" t="s">
        <v>150</v>
      </c>
      <c r="B34" s="0" t="s">
        <v>72</v>
      </c>
      <c r="C34" s="0" t="s">
        <v>151</v>
      </c>
      <c r="D34" s="0" t="s">
        <v>75</v>
      </c>
      <c r="E34" s="0" t="s">
        <v>170</v>
      </c>
      <c r="F34" s="0" t="s">
        <v>13</v>
      </c>
      <c r="G34" s="0" t="s">
        <v>172</v>
      </c>
      <c r="H34" s="0" t="n">
        <v>1876825.67323947</v>
      </c>
      <c r="I34" s="0" t="n">
        <v>25703.9184337078</v>
      </c>
      <c r="J34" s="0" t="n">
        <v>27430.5988978141</v>
      </c>
      <c r="K34" s="0" t="n">
        <v>899637.145179774</v>
      </c>
      <c r="L34" s="0" t="n">
        <v>1156676.32951685</v>
      </c>
      <c r="M34" s="0" t="n">
        <v>2844970.16842207</v>
      </c>
      <c r="N34" s="0" t="n">
        <v>3911833.98158035</v>
      </c>
      <c r="O34" s="0" t="n">
        <v>889053.177631898</v>
      </c>
      <c r="P34" s="0" t="n">
        <v>1137988.06736882</v>
      </c>
      <c r="Q34" s="0" t="n">
        <v>2056313.47469662</v>
      </c>
      <c r="R34" s="0" t="n">
        <v>2313352.6590337</v>
      </c>
    </row>
    <row r="35" customFormat="false" ht="13.8" hidden="true" customHeight="false" outlineLevel="0" collapsed="false">
      <c r="A35" s="0" t="s">
        <v>155</v>
      </c>
      <c r="B35" s="0" t="s">
        <v>72</v>
      </c>
      <c r="C35" s="0" t="s">
        <v>151</v>
      </c>
      <c r="D35" s="0" t="s">
        <v>85</v>
      </c>
      <c r="E35" s="0" t="s">
        <v>174</v>
      </c>
      <c r="F35" s="0" t="s">
        <v>8</v>
      </c>
      <c r="G35" s="0" t="s">
        <v>157</v>
      </c>
      <c r="H35" s="0" t="n">
        <v>1915967.45657787</v>
      </c>
      <c r="I35" s="0" t="n">
        <v>318465.136257484</v>
      </c>
      <c r="J35" s="0" t="n">
        <v>192649.920051315</v>
      </c>
      <c r="K35" s="0" t="n">
        <v>4413560.54358587</v>
      </c>
      <c r="L35" s="0" t="n">
        <v>5674577.84175327</v>
      </c>
      <c r="M35" s="0" t="n">
        <v>13141070.0336775</v>
      </c>
      <c r="N35" s="0" t="n">
        <v>16233086.5121899</v>
      </c>
      <c r="O35" s="0" t="n">
        <v>6802436.25272722</v>
      </c>
      <c r="P35" s="0" t="n">
        <v>9276049.43553712</v>
      </c>
      <c r="Q35" s="0" t="n">
        <v>8827121.08717175</v>
      </c>
      <c r="R35" s="0" t="n">
        <v>10088138.3853391</v>
      </c>
    </row>
    <row r="36" customFormat="false" ht="13.8" hidden="true" customHeight="false" outlineLevel="0" collapsed="false">
      <c r="A36" s="0" t="s">
        <v>159</v>
      </c>
      <c r="B36" s="0" t="s">
        <v>117</v>
      </c>
      <c r="C36" s="0" t="s">
        <v>176</v>
      </c>
      <c r="D36" s="0" t="s">
        <v>109</v>
      </c>
      <c r="E36" s="0" t="s">
        <v>9</v>
      </c>
      <c r="F36" s="0" t="s">
        <v>9</v>
      </c>
      <c r="G36" s="0" t="s">
        <v>164</v>
      </c>
      <c r="H36" s="0" t="n">
        <v>6155159.85224659</v>
      </c>
      <c r="I36" s="0" t="n">
        <v>38834.9566979145</v>
      </c>
      <c r="J36" s="0" t="n">
        <v>57190.7764414308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</row>
    <row r="37" customFormat="false" ht="13.8" hidden="true" customHeight="false" outlineLevel="0" collapsed="false">
      <c r="A37" s="0" t="s">
        <v>159</v>
      </c>
      <c r="B37" s="0" t="s">
        <v>117</v>
      </c>
      <c r="C37" s="0" t="s">
        <v>176</v>
      </c>
      <c r="D37" s="0" t="s">
        <v>109</v>
      </c>
      <c r="E37" s="0" t="s">
        <v>8</v>
      </c>
      <c r="F37" s="0" t="s">
        <v>8</v>
      </c>
      <c r="G37" s="0" t="s">
        <v>154</v>
      </c>
      <c r="H37" s="0" t="n">
        <v>40564519.5063268</v>
      </c>
      <c r="I37" s="0" t="n">
        <v>182696.373033296</v>
      </c>
      <c r="J37" s="0" t="n">
        <v>246294.32402432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</row>
    <row r="38" customFormat="false" ht="13.8" hidden="true" customHeight="false" outlineLevel="0" collapsed="false">
      <c r="A38" s="0" t="s">
        <v>155</v>
      </c>
      <c r="B38" s="0" t="s">
        <v>103</v>
      </c>
      <c r="C38" s="0" t="s">
        <v>177</v>
      </c>
      <c r="D38" s="0" t="s">
        <v>116</v>
      </c>
      <c r="E38" s="0" t="s">
        <v>8</v>
      </c>
      <c r="F38" s="0" t="s">
        <v>8</v>
      </c>
      <c r="G38" s="0" t="s">
        <v>172</v>
      </c>
      <c r="H38" s="0" t="n">
        <v>7438998.32471857</v>
      </c>
      <c r="I38" s="0" t="n">
        <v>128648.255</v>
      </c>
      <c r="J38" s="0" t="n">
        <v>654744.805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17183731.1995281</v>
      </c>
      <c r="P38" s="0" t="n">
        <v>23432360.7266293</v>
      </c>
      <c r="Q38" s="0" t="n">
        <v>9005377.85</v>
      </c>
      <c r="R38" s="0" t="n">
        <v>10291860.4</v>
      </c>
    </row>
    <row r="39" customFormat="false" ht="13.8" hidden="true" customHeight="false" outlineLevel="0" collapsed="false">
      <c r="A39" s="0" t="s">
        <v>150</v>
      </c>
      <c r="B39" s="0" t="s">
        <v>103</v>
      </c>
      <c r="C39" s="0" t="s">
        <v>178</v>
      </c>
      <c r="D39" s="0" t="s">
        <v>112</v>
      </c>
      <c r="E39" s="0" t="s">
        <v>9</v>
      </c>
      <c r="F39" s="0" t="s">
        <v>9</v>
      </c>
      <c r="G39" s="0" t="s">
        <v>153</v>
      </c>
      <c r="H39" s="0" t="n">
        <v>616470.393001807</v>
      </c>
      <c r="I39" s="0" t="n">
        <v>48120.4823188</v>
      </c>
      <c r="J39" s="0" t="n">
        <v>39315.359514686</v>
      </c>
      <c r="K39" s="0" t="n">
        <v>1924819.292752</v>
      </c>
      <c r="L39" s="0" t="n">
        <v>2887228.939128</v>
      </c>
      <c r="M39" s="0" t="n">
        <v>1126019.28625992</v>
      </c>
      <c r="N39" s="0" t="n">
        <v>1501359.04834656</v>
      </c>
      <c r="O39" s="0" t="n">
        <v>950860.730619488</v>
      </c>
      <c r="P39" s="0" t="n">
        <v>1188575.91327436</v>
      </c>
      <c r="Q39" s="0" t="n">
        <v>721807.234782</v>
      </c>
      <c r="R39" s="0" t="n">
        <v>1203012.05797</v>
      </c>
    </row>
    <row r="40" customFormat="false" ht="13.8" hidden="true" customHeight="false" outlineLevel="0" collapsed="false">
      <c r="A40" s="0" t="s">
        <v>150</v>
      </c>
      <c r="B40" s="0" t="s">
        <v>103</v>
      </c>
      <c r="C40" s="0" t="s">
        <v>179</v>
      </c>
      <c r="D40" s="0" t="s">
        <v>109</v>
      </c>
      <c r="E40" s="0" t="s">
        <v>13</v>
      </c>
      <c r="F40" s="0" t="s">
        <v>13</v>
      </c>
      <c r="G40" s="0" t="s">
        <v>180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</row>
    <row r="41" customFormat="false" ht="13.8" hidden="true" customHeight="false" outlineLevel="0" collapsed="false">
      <c r="A41" s="0" t="s">
        <v>150</v>
      </c>
      <c r="B41" s="0" t="s">
        <v>103</v>
      </c>
      <c r="C41" s="0" t="s">
        <v>178</v>
      </c>
      <c r="D41" s="0" t="s">
        <v>111</v>
      </c>
      <c r="E41" s="0" t="s">
        <v>9</v>
      </c>
      <c r="F41" s="0" t="s">
        <v>9</v>
      </c>
      <c r="G41" s="0" t="s">
        <v>154</v>
      </c>
      <c r="H41" s="0" t="n">
        <v>301933.300559598</v>
      </c>
      <c r="I41" s="0" t="n">
        <v>36084.0660473703</v>
      </c>
      <c r="J41" s="0" t="n">
        <v>20605.933912688</v>
      </c>
      <c r="K41" s="0" t="n">
        <v>1443362.64189481</v>
      </c>
      <c r="L41" s="0" t="n">
        <v>2165043.96284222</v>
      </c>
      <c r="M41" s="0" t="n">
        <v>7794158.266232</v>
      </c>
      <c r="N41" s="0" t="n">
        <v>10392211.0216426</v>
      </c>
      <c r="O41" s="0" t="n">
        <v>808283.079461096</v>
      </c>
      <c r="P41" s="0" t="n">
        <v>1010353.84932637</v>
      </c>
      <c r="Q41" s="0" t="n">
        <v>541260.990710555</v>
      </c>
      <c r="R41" s="0" t="n">
        <v>902101.651184259</v>
      </c>
    </row>
    <row r="42" customFormat="false" ht="13.8" hidden="true" customHeight="false" outlineLevel="0" collapsed="false">
      <c r="A42" s="0" t="s">
        <v>155</v>
      </c>
      <c r="B42" s="0" t="s">
        <v>103</v>
      </c>
      <c r="C42" s="0" t="s">
        <v>179</v>
      </c>
      <c r="D42" s="0" t="s">
        <v>116</v>
      </c>
      <c r="E42" s="0" t="s">
        <v>8</v>
      </c>
      <c r="F42" s="0" t="s">
        <v>8</v>
      </c>
      <c r="G42" s="0" t="s">
        <v>164</v>
      </c>
      <c r="H42" s="0" t="n">
        <v>1101091.16422546</v>
      </c>
      <c r="I42" s="0" t="n">
        <v>10538.7490682299</v>
      </c>
      <c r="J42" s="0" t="n">
        <v>22236.5562880649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1407675.76806807</v>
      </c>
      <c r="P42" s="0" t="n">
        <v>1919557.86554737</v>
      </c>
      <c r="Q42" s="0" t="n">
        <v>737712.434776099</v>
      </c>
      <c r="R42" s="0" t="n">
        <v>843099.925458399</v>
      </c>
    </row>
    <row r="43" customFormat="false" ht="13.8" hidden="true" customHeight="false" outlineLevel="0" collapsed="false">
      <c r="A43" s="0" t="s">
        <v>155</v>
      </c>
      <c r="B43" s="0" t="s">
        <v>21</v>
      </c>
      <c r="C43" s="0" t="s">
        <v>181</v>
      </c>
      <c r="D43" s="0" t="s">
        <v>31</v>
      </c>
      <c r="E43" s="0" t="s">
        <v>9</v>
      </c>
      <c r="F43" s="0" t="s">
        <v>9</v>
      </c>
      <c r="G43" s="0" t="s">
        <v>153</v>
      </c>
      <c r="H43" s="0" t="n">
        <v>76301.6574526365</v>
      </c>
      <c r="I43" s="0" t="n">
        <v>1200</v>
      </c>
      <c r="J43" s="0" t="n">
        <v>714</v>
      </c>
      <c r="K43" s="0" t="n">
        <v>0</v>
      </c>
      <c r="L43" s="0" t="n">
        <v>0</v>
      </c>
      <c r="M43" s="0" t="n">
        <v>66240</v>
      </c>
      <c r="N43" s="0" t="n">
        <v>99360</v>
      </c>
      <c r="O43" s="0" t="n">
        <v>7776</v>
      </c>
      <c r="P43" s="0" t="n">
        <v>9720</v>
      </c>
      <c r="Q43" s="0" t="n">
        <v>0</v>
      </c>
      <c r="R43" s="0" t="n">
        <v>0</v>
      </c>
    </row>
    <row r="44" customFormat="false" ht="13.8" hidden="true" customHeight="false" outlineLevel="0" collapsed="false">
      <c r="A44" s="0" t="s">
        <v>159</v>
      </c>
      <c r="B44" s="0" t="s">
        <v>21</v>
      </c>
      <c r="C44" s="0" t="s">
        <v>166</v>
      </c>
      <c r="D44" s="0" t="s">
        <v>45</v>
      </c>
      <c r="E44" s="0" t="s">
        <v>13</v>
      </c>
      <c r="F44" s="0" t="s">
        <v>13</v>
      </c>
      <c r="G44" s="0" t="s">
        <v>172</v>
      </c>
      <c r="H44" s="0" t="n">
        <v>116957.872105167</v>
      </c>
      <c r="I44" s="0" t="n">
        <v>513</v>
      </c>
      <c r="J44" s="0" t="n">
        <v>305.235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</row>
    <row r="45" customFormat="false" ht="13.8" hidden="true" customHeight="false" outlineLevel="0" collapsed="false">
      <c r="A45" s="0" t="s">
        <v>155</v>
      </c>
      <c r="B45" s="0" t="s">
        <v>117</v>
      </c>
      <c r="C45" s="0" t="s">
        <v>182</v>
      </c>
      <c r="D45" s="0" t="s">
        <v>109</v>
      </c>
      <c r="E45" s="0" t="s">
        <v>9</v>
      </c>
      <c r="F45" s="0" t="s">
        <v>9</v>
      </c>
      <c r="G45" s="0" t="s">
        <v>157</v>
      </c>
      <c r="H45" s="0" t="n">
        <v>2120203.20727701</v>
      </c>
      <c r="I45" s="0" t="n">
        <v>35907.9022268746</v>
      </c>
      <c r="J45" s="0" t="n">
        <v>35907.9022268746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</row>
    <row r="46" customFormat="false" ht="13.8" hidden="true" customHeight="false" outlineLevel="0" collapsed="false">
      <c r="A46" s="0" t="s">
        <v>159</v>
      </c>
      <c r="B46" s="0" t="s">
        <v>72</v>
      </c>
      <c r="C46" s="0" t="s">
        <v>151</v>
      </c>
      <c r="D46" s="0" t="s">
        <v>81</v>
      </c>
      <c r="E46" s="0" t="s">
        <v>170</v>
      </c>
      <c r="F46" s="0" t="s">
        <v>13</v>
      </c>
      <c r="G46" s="0" t="s">
        <v>153</v>
      </c>
      <c r="H46" s="0" t="n">
        <v>369831.306048421</v>
      </c>
      <c r="I46" s="0" t="n">
        <v>3602.66423530653</v>
      </c>
      <c r="J46" s="0" t="n">
        <v>3602.66423530653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</row>
    <row r="47" customFormat="false" ht="13.8" hidden="true" customHeight="false" outlineLevel="0" collapsed="false">
      <c r="A47" s="0" t="s">
        <v>155</v>
      </c>
      <c r="B47" s="0" t="s">
        <v>72</v>
      </c>
      <c r="C47" s="0" t="s">
        <v>175</v>
      </c>
      <c r="D47" s="0" t="s">
        <v>89</v>
      </c>
      <c r="E47" s="0" t="s">
        <v>152</v>
      </c>
      <c r="F47" s="0" t="s">
        <v>8</v>
      </c>
      <c r="G47" s="0" t="s">
        <v>153</v>
      </c>
      <c r="H47" s="0" t="n">
        <v>2751336.06779189</v>
      </c>
      <c r="I47" s="0" t="n">
        <v>272021.784557321</v>
      </c>
      <c r="J47" s="0" t="n">
        <v>175929.36281552</v>
      </c>
      <c r="K47" s="0" t="n">
        <v>3173587.48650208</v>
      </c>
      <c r="L47" s="0" t="n">
        <v>4080326.76835981</v>
      </c>
      <c r="M47" s="0" t="n">
        <v>19660191.0953943</v>
      </c>
      <c r="N47" s="0" t="n">
        <v>24029122.4499264</v>
      </c>
      <c r="O47" s="0" t="n">
        <v>9611648.97997056</v>
      </c>
      <c r="P47" s="0" t="n">
        <v>13106794.0635962</v>
      </c>
      <c r="Q47" s="0" t="n">
        <v>6347174.97300416</v>
      </c>
      <c r="R47" s="0" t="n">
        <v>7253914.2548619</v>
      </c>
    </row>
    <row r="48" customFormat="false" ht="13.8" hidden="true" customHeight="false" outlineLevel="0" collapsed="false">
      <c r="A48" s="0" t="s">
        <v>159</v>
      </c>
      <c r="B48" s="0" t="s">
        <v>21</v>
      </c>
      <c r="C48" s="0" t="s">
        <v>173</v>
      </c>
      <c r="D48" s="0" t="s">
        <v>34</v>
      </c>
      <c r="E48" s="0" t="s">
        <v>8</v>
      </c>
      <c r="F48" s="0" t="s">
        <v>8</v>
      </c>
      <c r="G48" s="0" t="s">
        <v>172</v>
      </c>
      <c r="H48" s="0" t="n">
        <v>232568.637035477</v>
      </c>
      <c r="I48" s="0" t="n">
        <v>2708</v>
      </c>
      <c r="J48" s="0" t="n">
        <v>1611.26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</row>
    <row r="49" customFormat="false" ht="13.8" hidden="true" customHeight="false" outlineLevel="0" collapsed="false">
      <c r="A49" s="0" t="s">
        <v>150</v>
      </c>
      <c r="B49" s="0" t="s">
        <v>52</v>
      </c>
      <c r="C49" s="0" t="s">
        <v>169</v>
      </c>
      <c r="D49" s="0" t="s">
        <v>61</v>
      </c>
      <c r="E49" s="0" t="s">
        <v>13</v>
      </c>
      <c r="F49" s="0" t="s">
        <v>13</v>
      </c>
      <c r="G49" s="0" t="s">
        <v>172</v>
      </c>
      <c r="H49" s="0" t="n">
        <v>407396.603220329</v>
      </c>
      <c r="I49" s="0" t="n">
        <v>20967.631096</v>
      </c>
      <c r="J49" s="0" t="n">
        <v>10860.5309983014</v>
      </c>
      <c r="K49" s="0" t="n">
        <v>733867.08836</v>
      </c>
      <c r="L49" s="0" t="n">
        <v>943543.39932</v>
      </c>
      <c r="M49" s="0" t="n">
        <v>689223.499113841</v>
      </c>
      <c r="N49" s="0" t="n">
        <v>839054.694573372</v>
      </c>
      <c r="O49" s="0" t="n">
        <v>526060.390403913</v>
      </c>
      <c r="P49" s="0" t="n">
        <v>573884.062258814</v>
      </c>
      <c r="Q49" s="0" t="n">
        <v>2516115.73152</v>
      </c>
      <c r="R49" s="0" t="n">
        <v>2725792.04248</v>
      </c>
    </row>
    <row r="50" customFormat="false" ht="13.8" hidden="true" customHeight="false" outlineLevel="0" collapsed="false">
      <c r="A50" s="0" t="s">
        <v>155</v>
      </c>
      <c r="B50" s="0" t="s">
        <v>21</v>
      </c>
      <c r="C50" s="0" t="s">
        <v>173</v>
      </c>
      <c r="D50" s="0" t="s">
        <v>28</v>
      </c>
      <c r="E50" s="0" t="s">
        <v>8</v>
      </c>
      <c r="F50" s="0" t="s">
        <v>8</v>
      </c>
      <c r="G50" s="0" t="s">
        <v>154</v>
      </c>
      <c r="H50" s="0" t="n">
        <v>84917.3163719222</v>
      </c>
      <c r="I50" s="0" t="n">
        <v>2014</v>
      </c>
      <c r="J50" s="0" t="n">
        <v>1047.28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</row>
    <row r="51" customFormat="false" ht="13.8" hidden="true" customHeight="false" outlineLevel="0" collapsed="false">
      <c r="A51" s="0" t="s">
        <v>155</v>
      </c>
      <c r="B51" s="0" t="s">
        <v>72</v>
      </c>
      <c r="C51" s="0" t="s">
        <v>171</v>
      </c>
      <c r="D51" s="0" t="s">
        <v>77</v>
      </c>
      <c r="E51" s="0" t="s">
        <v>152</v>
      </c>
      <c r="F51" s="0" t="s">
        <v>8</v>
      </c>
      <c r="G51" s="0" t="s">
        <v>154</v>
      </c>
      <c r="H51" s="0" t="n">
        <v>14197052.6527132</v>
      </c>
      <c r="I51" s="0" t="n">
        <v>147843.544688772</v>
      </c>
      <c r="J51" s="0" t="n">
        <v>424017.954967033</v>
      </c>
      <c r="K51" s="0" t="n">
        <v>0</v>
      </c>
      <c r="L51" s="0" t="n">
        <v>0</v>
      </c>
      <c r="M51" s="0" t="n">
        <v>11834440.9222948</v>
      </c>
      <c r="N51" s="0" t="n">
        <v>14464316.6828047</v>
      </c>
      <c r="O51" s="0" t="n">
        <v>5785726.6731219</v>
      </c>
      <c r="P51" s="0" t="n">
        <v>7889627.28152987</v>
      </c>
      <c r="Q51" s="0" t="n">
        <v>10349048.1282141</v>
      </c>
      <c r="R51" s="0" t="n">
        <v>11827483.5751018</v>
      </c>
    </row>
    <row r="52" customFormat="false" ht="13.8" hidden="true" customHeight="false" outlineLevel="0" collapsed="false">
      <c r="A52" s="0" t="s">
        <v>155</v>
      </c>
      <c r="B52" s="0" t="s">
        <v>72</v>
      </c>
      <c r="C52" s="0" t="s">
        <v>171</v>
      </c>
      <c r="D52" s="0" t="s">
        <v>74</v>
      </c>
      <c r="E52" s="0" t="s">
        <v>170</v>
      </c>
      <c r="F52" s="0" t="s">
        <v>13</v>
      </c>
      <c r="G52" s="0" t="s">
        <v>154</v>
      </c>
      <c r="H52" s="0" t="n">
        <v>6178711.15568322</v>
      </c>
      <c r="I52" s="0" t="n">
        <v>86320.9016798875</v>
      </c>
      <c r="J52" s="0" t="n">
        <v>108675.519220527</v>
      </c>
      <c r="K52" s="0" t="n">
        <v>0</v>
      </c>
      <c r="L52" s="0" t="n">
        <v>0</v>
      </c>
      <c r="M52" s="0" t="n">
        <v>6909734.29675502</v>
      </c>
      <c r="N52" s="0" t="n">
        <v>8445230.80714502</v>
      </c>
      <c r="O52" s="0" t="n">
        <v>3378092.32285801</v>
      </c>
      <c r="P52" s="0" t="n">
        <v>4606489.53117001</v>
      </c>
      <c r="Q52" s="0" t="n">
        <v>6042463.11759212</v>
      </c>
      <c r="R52" s="0" t="n">
        <v>6905672.134391</v>
      </c>
    </row>
    <row r="53" customFormat="false" ht="13.8" hidden="true" customHeight="false" outlineLevel="0" collapsed="false">
      <c r="A53" s="0" t="s">
        <v>159</v>
      </c>
      <c r="B53" s="0" t="s">
        <v>96</v>
      </c>
      <c r="C53" s="0" t="s">
        <v>98</v>
      </c>
      <c r="D53" s="0" t="s">
        <v>98</v>
      </c>
      <c r="E53" s="0" t="s">
        <v>156</v>
      </c>
      <c r="F53" s="0" t="s">
        <v>9</v>
      </c>
      <c r="G53" s="0" t="s">
        <v>164</v>
      </c>
      <c r="H53" s="0" t="n">
        <v>206899050.812246</v>
      </c>
      <c r="I53" s="0" t="n">
        <v>3724423.53474391</v>
      </c>
      <c r="J53" s="0" t="n">
        <v>9067548.69572294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</row>
    <row r="54" customFormat="false" ht="13.8" hidden="true" customHeight="false" outlineLevel="0" collapsed="false">
      <c r="A54" s="0" t="s">
        <v>155</v>
      </c>
      <c r="B54" s="0" t="s">
        <v>72</v>
      </c>
      <c r="C54" s="0" t="s">
        <v>171</v>
      </c>
      <c r="D54" s="0" t="s">
        <v>80</v>
      </c>
      <c r="E54" s="0" t="s">
        <v>152</v>
      </c>
      <c r="F54" s="0" t="s">
        <v>8</v>
      </c>
      <c r="G54" s="0" t="s">
        <v>154</v>
      </c>
      <c r="H54" s="0" t="n">
        <v>122646327.489889</v>
      </c>
      <c r="I54" s="0" t="n">
        <v>5910974.09126047</v>
      </c>
      <c r="J54" s="0" t="n">
        <v>11654588.8083442</v>
      </c>
      <c r="K54" s="0" t="n">
        <v>0</v>
      </c>
      <c r="L54" s="0" t="n">
        <v>0</v>
      </c>
      <c r="M54" s="0" t="n">
        <v>330927623.803343</v>
      </c>
      <c r="N54" s="0" t="n">
        <v>404467095.759642</v>
      </c>
      <c r="O54" s="0" t="n">
        <v>188751311.137764</v>
      </c>
      <c r="P54" s="0" t="n">
        <v>257388151.551496</v>
      </c>
      <c r="Q54" s="0" t="n">
        <v>175643165.052456</v>
      </c>
      <c r="R54" s="0" t="n">
        <v>200735045.774236</v>
      </c>
    </row>
    <row r="55" customFormat="false" ht="13.8" hidden="true" customHeight="false" outlineLevel="0" collapsed="false">
      <c r="A55" s="0" t="s">
        <v>150</v>
      </c>
      <c r="B55" s="0" t="s">
        <v>52</v>
      </c>
      <c r="C55" s="0" t="s">
        <v>158</v>
      </c>
      <c r="D55" s="0" t="s">
        <v>56</v>
      </c>
      <c r="E55" s="0" t="s">
        <v>13</v>
      </c>
      <c r="F55" s="0" t="s">
        <v>13</v>
      </c>
      <c r="G55" s="0" t="s">
        <v>154</v>
      </c>
      <c r="H55" s="0" t="n">
        <v>32654005.6609646</v>
      </c>
      <c r="I55" s="0" t="n">
        <v>1895194.55752785</v>
      </c>
      <c r="J55" s="0" t="n">
        <v>1181466.93351421</v>
      </c>
      <c r="K55" s="0" t="n">
        <v>66331809.513475</v>
      </c>
      <c r="L55" s="0" t="n">
        <v>85283755.0887536</v>
      </c>
      <c r="M55" s="0" t="n">
        <v>59066896.3480469</v>
      </c>
      <c r="N55" s="0" t="n">
        <v>72491190.972603</v>
      </c>
      <c r="O55" s="0" t="n">
        <v>50112102.6986179</v>
      </c>
      <c r="P55" s="0" t="n">
        <v>55387060.8774198</v>
      </c>
      <c r="Q55" s="0" t="n">
        <v>208471401.328064</v>
      </c>
      <c r="R55" s="0" t="n">
        <v>227423346.903342</v>
      </c>
    </row>
    <row r="56" customFormat="false" ht="13.8" hidden="true" customHeight="false" outlineLevel="0" collapsed="false">
      <c r="A56" s="0" t="s">
        <v>159</v>
      </c>
      <c r="B56" s="0" t="s">
        <v>52</v>
      </c>
      <c r="C56" s="0" t="s">
        <v>161</v>
      </c>
      <c r="D56" s="0" t="s">
        <v>58</v>
      </c>
      <c r="E56" s="0" t="s">
        <v>9</v>
      </c>
      <c r="F56" s="0" t="s">
        <v>9</v>
      </c>
      <c r="G56" s="0" t="s">
        <v>157</v>
      </c>
      <c r="H56" s="0" t="n">
        <v>5027547.24478831</v>
      </c>
      <c r="I56" s="0" t="n">
        <v>111383.450093775</v>
      </c>
      <c r="J56" s="0" t="n">
        <v>38541.0612867284</v>
      </c>
      <c r="K56" s="0" t="n">
        <v>0</v>
      </c>
      <c r="L56" s="0" t="n">
        <v>0</v>
      </c>
      <c r="M56" s="0" t="n">
        <v>8873548.20565525</v>
      </c>
      <c r="N56" s="0" t="n">
        <v>13310322.3084828</v>
      </c>
      <c r="O56" s="0" t="n">
        <v>1172774.90864623</v>
      </c>
      <c r="P56" s="0" t="n">
        <v>1507853.45397373</v>
      </c>
      <c r="Q56" s="0" t="n">
        <v>371278.166979252</v>
      </c>
      <c r="R56" s="0" t="n">
        <v>742556.333958504</v>
      </c>
    </row>
    <row r="57" customFormat="false" ht="13.8" hidden="true" customHeight="false" outlineLevel="0" collapsed="false">
      <c r="A57" s="0" t="s">
        <v>155</v>
      </c>
      <c r="B57" s="0" t="s">
        <v>52</v>
      </c>
      <c r="C57" s="0" t="s">
        <v>158</v>
      </c>
      <c r="D57" s="0" t="s">
        <v>58</v>
      </c>
      <c r="E57" s="0" t="s">
        <v>8</v>
      </c>
      <c r="F57" s="0" t="s">
        <v>8</v>
      </c>
      <c r="G57" s="0" t="s">
        <v>154</v>
      </c>
      <c r="H57" s="0" t="n">
        <v>17498316.8350707</v>
      </c>
      <c r="I57" s="0" t="n">
        <v>779716.775081124</v>
      </c>
      <c r="J57" s="0" t="n">
        <v>683477.90888514</v>
      </c>
      <c r="K57" s="0" t="n">
        <v>0</v>
      </c>
      <c r="L57" s="0" t="n">
        <v>0</v>
      </c>
      <c r="M57" s="0" t="n">
        <v>62117436.5187584</v>
      </c>
      <c r="N57" s="0" t="n">
        <v>93176154.7781377</v>
      </c>
      <c r="O57" s="0" t="n">
        <v>9382591.84974664</v>
      </c>
      <c r="P57" s="0" t="n">
        <v>11728239.8121833</v>
      </c>
      <c r="Q57" s="0" t="n">
        <v>3898583.87540562</v>
      </c>
      <c r="R57" s="0" t="n">
        <v>6497639.7923427</v>
      </c>
    </row>
    <row r="58" customFormat="false" ht="13.8" hidden="true" customHeight="false" outlineLevel="0" collapsed="false">
      <c r="A58" s="0" t="s">
        <v>159</v>
      </c>
      <c r="B58" s="0" t="s">
        <v>52</v>
      </c>
      <c r="C58" s="0" t="s">
        <v>158</v>
      </c>
      <c r="D58" s="0" t="s">
        <v>59</v>
      </c>
      <c r="E58" s="0" t="s">
        <v>8</v>
      </c>
      <c r="F58" s="0" t="s">
        <v>8</v>
      </c>
      <c r="G58" s="0" t="s">
        <v>154</v>
      </c>
      <c r="H58" s="0" t="n">
        <v>11678771.2815342</v>
      </c>
      <c r="I58" s="0" t="n">
        <v>267140.335330683</v>
      </c>
      <c r="J58" s="0" t="n">
        <v>321548.946317905</v>
      </c>
      <c r="K58" s="0" t="n">
        <v>0</v>
      </c>
      <c r="L58" s="0" t="n">
        <v>0</v>
      </c>
      <c r="M58" s="0" t="n">
        <v>21282180.0836298</v>
      </c>
      <c r="N58" s="0" t="n">
        <v>31923270.1254447</v>
      </c>
      <c r="O58" s="0" t="n">
        <v>2812765.11096935</v>
      </c>
      <c r="P58" s="0" t="n">
        <v>3616412.28553202</v>
      </c>
      <c r="Q58" s="0" t="n">
        <v>890467.784435612</v>
      </c>
      <c r="R58" s="0" t="n">
        <v>1780935.56887122</v>
      </c>
    </row>
    <row r="59" customFormat="false" ht="13.8" hidden="true" customHeight="false" outlineLevel="0" collapsed="false">
      <c r="A59" s="0" t="s">
        <v>155</v>
      </c>
      <c r="B59" s="0" t="s">
        <v>6</v>
      </c>
      <c r="C59" s="0" t="s">
        <v>162</v>
      </c>
      <c r="D59" s="0" t="s">
        <v>7</v>
      </c>
      <c r="E59" s="0" t="s">
        <v>9</v>
      </c>
      <c r="F59" s="0" t="s">
        <v>9</v>
      </c>
      <c r="G59" s="0" t="s">
        <v>164</v>
      </c>
      <c r="H59" s="0" t="n">
        <v>54543513.5153424</v>
      </c>
      <c r="I59" s="0" t="n">
        <v>3417931.87507135</v>
      </c>
      <c r="J59" s="0" t="n">
        <v>4208780.44731555</v>
      </c>
      <c r="K59" s="0" t="n">
        <v>0</v>
      </c>
      <c r="L59" s="0" t="n">
        <v>0</v>
      </c>
      <c r="M59" s="0" t="n">
        <v>292965588.559416</v>
      </c>
      <c r="N59" s="0" t="n">
        <v>410151823.983182</v>
      </c>
      <c r="O59" s="0" t="n">
        <v>96678644.4125935</v>
      </c>
      <c r="P59" s="0" t="n">
        <v>131834515.108082</v>
      </c>
      <c r="Q59" s="0" t="n">
        <v>98526216.6322024</v>
      </c>
      <c r="R59" s="0" t="n">
        <v>112601390.436802</v>
      </c>
    </row>
    <row r="60" customFormat="false" ht="13.8" hidden="true" customHeight="false" outlineLevel="0" collapsed="false">
      <c r="A60" s="0" t="s">
        <v>155</v>
      </c>
      <c r="B60" s="0" t="s">
        <v>21</v>
      </c>
      <c r="C60" s="0" t="s">
        <v>166</v>
      </c>
      <c r="D60" s="0" t="s">
        <v>33</v>
      </c>
      <c r="E60" s="0" t="s">
        <v>9</v>
      </c>
      <c r="F60" s="0" t="s">
        <v>9</v>
      </c>
      <c r="G60" s="0" t="s">
        <v>157</v>
      </c>
      <c r="H60" s="0" t="n">
        <v>4409705.59472205</v>
      </c>
      <c r="I60" s="0" t="n">
        <v>268935.569823595</v>
      </c>
      <c r="J60" s="0" t="n">
        <v>76522.6900641232</v>
      </c>
      <c r="K60" s="0" t="n">
        <v>0</v>
      </c>
      <c r="L60" s="0" t="n">
        <v>0</v>
      </c>
      <c r="M60" s="0" t="n">
        <v>128187952.567216</v>
      </c>
      <c r="N60" s="0" t="n">
        <v>155174889.949788</v>
      </c>
      <c r="O60" s="0" t="n">
        <v>22621403.4843872</v>
      </c>
      <c r="P60" s="0" t="n">
        <v>27383804.2179424</v>
      </c>
      <c r="Q60" s="0" t="n">
        <v>4706372.47191292</v>
      </c>
      <c r="R60" s="0" t="n">
        <v>5378711.39647191</v>
      </c>
    </row>
    <row r="61" customFormat="false" ht="13.8" hidden="true" customHeight="false" outlineLevel="0" collapsed="false">
      <c r="A61" s="0" t="s">
        <v>159</v>
      </c>
      <c r="B61" s="0" t="s">
        <v>6</v>
      </c>
      <c r="C61" s="0" t="s">
        <v>163</v>
      </c>
      <c r="D61" s="0" t="s">
        <v>7</v>
      </c>
      <c r="E61" s="0" t="s">
        <v>9</v>
      </c>
      <c r="F61" s="0" t="s">
        <v>9</v>
      </c>
      <c r="G61" s="0" t="s">
        <v>164</v>
      </c>
      <c r="H61" s="0" t="n">
        <v>29547297.8396006</v>
      </c>
      <c r="I61" s="0" t="n">
        <v>672583.464103988</v>
      </c>
      <c r="J61" s="0" t="n">
        <v>473338.520793264</v>
      </c>
      <c r="K61" s="0" t="n">
        <v>0</v>
      </c>
      <c r="L61" s="0" t="n">
        <v>0</v>
      </c>
      <c r="M61" s="0" t="n">
        <v>57650011.0647882</v>
      </c>
      <c r="N61" s="0" t="n">
        <v>80710015.4907036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3.8" hidden="true" customHeight="false" outlineLevel="0" collapsed="false">
      <c r="A62" s="0" t="s">
        <v>159</v>
      </c>
      <c r="B62" s="0" t="s">
        <v>6</v>
      </c>
      <c r="C62" s="0" t="s">
        <v>162</v>
      </c>
      <c r="D62" s="0" t="s">
        <v>17</v>
      </c>
      <c r="E62" s="0" t="s">
        <v>9</v>
      </c>
      <c r="F62" s="0" t="s">
        <v>9</v>
      </c>
      <c r="G62" s="0" t="s">
        <v>172</v>
      </c>
      <c r="H62" s="0" t="n">
        <v>40897343.6099998</v>
      </c>
      <c r="I62" s="0" t="n">
        <v>229116.368343542</v>
      </c>
      <c r="J62" s="0" t="n">
        <v>939008.884171205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</row>
    <row r="63" customFormat="false" ht="13.8" hidden="true" customHeight="false" outlineLevel="0" collapsed="false">
      <c r="A63" s="0" t="s">
        <v>159</v>
      </c>
      <c r="B63" s="0" t="s">
        <v>21</v>
      </c>
      <c r="C63" s="0" t="s">
        <v>181</v>
      </c>
      <c r="D63" s="0" t="s">
        <v>42</v>
      </c>
      <c r="E63" s="0" t="s">
        <v>8</v>
      </c>
      <c r="F63" s="0" t="s">
        <v>8</v>
      </c>
      <c r="G63" s="0" t="s">
        <v>154</v>
      </c>
      <c r="H63" s="0" t="n">
        <v>20167982.610383</v>
      </c>
      <c r="I63" s="0" t="n">
        <v>273080</v>
      </c>
      <c r="J63" s="0" t="n">
        <v>473370.05</v>
      </c>
      <c r="K63" s="0" t="n">
        <v>10923200</v>
      </c>
      <c r="L63" s="0" t="n">
        <v>13654000</v>
      </c>
      <c r="M63" s="0" t="n">
        <v>87556275</v>
      </c>
      <c r="N63" s="0" t="n">
        <v>105989175</v>
      </c>
      <c r="O63" s="0" t="n">
        <v>0</v>
      </c>
      <c r="P63" s="0" t="n">
        <v>0</v>
      </c>
      <c r="Q63" s="0" t="n">
        <v>0</v>
      </c>
      <c r="R63" s="0" t="n">
        <v>0</v>
      </c>
    </row>
    <row r="64" customFormat="false" ht="13.8" hidden="true" customHeight="false" outlineLevel="0" collapsed="false">
      <c r="A64" s="0" t="s">
        <v>155</v>
      </c>
      <c r="B64" s="0" t="s">
        <v>72</v>
      </c>
      <c r="C64" s="0" t="s">
        <v>151</v>
      </c>
      <c r="D64" s="0" t="s">
        <v>83</v>
      </c>
      <c r="E64" s="0" t="s">
        <v>156</v>
      </c>
      <c r="F64" s="0" t="s">
        <v>9</v>
      </c>
      <c r="G64" s="0" t="s">
        <v>157</v>
      </c>
      <c r="H64" s="0" t="n">
        <v>239946.777137895</v>
      </c>
      <c r="I64" s="0" t="n">
        <v>12116.6377017341</v>
      </c>
      <c r="J64" s="0" t="n">
        <v>6272.12392321094</v>
      </c>
      <c r="K64" s="0" t="n">
        <v>0</v>
      </c>
      <c r="L64" s="0" t="n">
        <v>0</v>
      </c>
      <c r="M64" s="0" t="n">
        <v>533844.803731645</v>
      </c>
      <c r="N64" s="0" t="n">
        <v>652476.982338677</v>
      </c>
      <c r="O64" s="0" t="n">
        <v>260990.791602641</v>
      </c>
      <c r="P64" s="0" t="n">
        <v>355896.534003601</v>
      </c>
      <c r="Q64" s="0" t="n">
        <v>282721.546373796</v>
      </c>
      <c r="R64" s="0" t="n">
        <v>323110.33871291</v>
      </c>
    </row>
    <row r="65" customFormat="false" ht="13.8" hidden="true" customHeight="false" outlineLevel="0" collapsed="false">
      <c r="A65" s="0" t="s">
        <v>155</v>
      </c>
      <c r="B65" s="0" t="s">
        <v>21</v>
      </c>
      <c r="C65" s="0" t="s">
        <v>166</v>
      </c>
      <c r="D65" s="0" t="s">
        <v>36</v>
      </c>
      <c r="E65" s="0" t="s">
        <v>8</v>
      </c>
      <c r="F65" s="0" t="s">
        <v>8</v>
      </c>
      <c r="G65" s="0" t="s">
        <v>164</v>
      </c>
      <c r="H65" s="0" t="n">
        <v>6340249.11417849</v>
      </c>
      <c r="I65" s="0" t="n">
        <v>464699.332146472</v>
      </c>
      <c r="J65" s="0" t="n">
        <v>513557.587864348</v>
      </c>
      <c r="K65" s="0" t="n">
        <v>5227867.48664781</v>
      </c>
      <c r="L65" s="0" t="n">
        <v>6389615.81701399</v>
      </c>
      <c r="M65" s="0" t="n">
        <v>64208826.2829016</v>
      </c>
      <c r="N65" s="0" t="n">
        <v>80261032.853627</v>
      </c>
      <c r="O65" s="0" t="n">
        <v>15380974.1994877</v>
      </c>
      <c r="P65" s="0" t="n">
        <v>24609558.7191803</v>
      </c>
      <c r="Q65" s="0" t="n">
        <v>9293986.64292944</v>
      </c>
      <c r="R65" s="0" t="n">
        <v>10455734.9732956</v>
      </c>
    </row>
    <row r="66" customFormat="false" ht="13.8" hidden="true" customHeight="false" outlineLevel="0" collapsed="false">
      <c r="A66" s="0" t="s">
        <v>159</v>
      </c>
      <c r="B66" s="0" t="s">
        <v>52</v>
      </c>
      <c r="C66" s="0" t="s">
        <v>158</v>
      </c>
      <c r="D66" s="0" t="s">
        <v>63</v>
      </c>
      <c r="E66" s="0" t="s">
        <v>13</v>
      </c>
      <c r="F66" s="0" t="s">
        <v>13</v>
      </c>
      <c r="G66" s="0" t="s">
        <v>164</v>
      </c>
      <c r="H66" s="0" t="n">
        <v>55152766.8325973</v>
      </c>
      <c r="I66" s="0" t="n">
        <v>1531326.44177768</v>
      </c>
      <c r="J66" s="0" t="n">
        <v>1297479.38455729</v>
      </c>
      <c r="K66" s="0" t="n">
        <v>61253057.6711074</v>
      </c>
      <c r="L66" s="0" t="n">
        <v>76566322.0888842</v>
      </c>
      <c r="M66" s="0" t="n">
        <v>309136525.43387</v>
      </c>
      <c r="N66" s="0" t="n">
        <v>374217899.209421</v>
      </c>
      <c r="O66" s="0" t="n">
        <v>0</v>
      </c>
      <c r="P66" s="0" t="n">
        <v>0</v>
      </c>
      <c r="Q66" s="0" t="n">
        <v>0</v>
      </c>
      <c r="R66" s="0" t="n">
        <v>0</v>
      </c>
    </row>
    <row r="67" customFormat="false" ht="13.8" hidden="true" customHeight="false" outlineLevel="0" collapsed="false">
      <c r="A67" s="0" t="s">
        <v>155</v>
      </c>
      <c r="B67" s="0" t="s">
        <v>21</v>
      </c>
      <c r="C67" s="0" t="s">
        <v>181</v>
      </c>
      <c r="D67" s="0" t="s">
        <v>42</v>
      </c>
      <c r="E67" s="0" t="s">
        <v>13</v>
      </c>
      <c r="F67" s="0" t="s">
        <v>13</v>
      </c>
      <c r="G67" s="0" t="s">
        <v>172</v>
      </c>
      <c r="H67" s="0" t="n">
        <v>218537.923210028</v>
      </c>
      <c r="I67" s="0" t="n">
        <v>8660</v>
      </c>
      <c r="J67" s="0" t="n">
        <v>6287.4</v>
      </c>
      <c r="K67" s="0" t="n">
        <v>389700</v>
      </c>
      <c r="L67" s="0" t="n">
        <v>476300</v>
      </c>
      <c r="M67" s="0" t="n">
        <v>2776612.5</v>
      </c>
      <c r="N67" s="0" t="n">
        <v>3361162.5</v>
      </c>
      <c r="O67" s="0" t="n">
        <v>146137.5</v>
      </c>
      <c r="P67" s="0" t="n">
        <v>233820</v>
      </c>
      <c r="Q67" s="0" t="n">
        <v>0</v>
      </c>
      <c r="R67" s="0" t="n">
        <v>0</v>
      </c>
    </row>
    <row r="68" customFormat="false" ht="13.8" hidden="true" customHeight="false" outlineLevel="0" collapsed="false">
      <c r="A68" s="0" t="s">
        <v>150</v>
      </c>
      <c r="B68" s="0" t="s">
        <v>52</v>
      </c>
      <c r="C68" s="0" t="s">
        <v>183</v>
      </c>
      <c r="D68" s="0" t="s">
        <v>64</v>
      </c>
      <c r="E68" s="0" t="s">
        <v>8</v>
      </c>
      <c r="F68" s="0" t="s">
        <v>8</v>
      </c>
      <c r="G68" s="0" t="s">
        <v>153</v>
      </c>
      <c r="H68" s="0" t="n">
        <v>11557467.4532243</v>
      </c>
      <c r="I68" s="0" t="n">
        <v>774521.305331602</v>
      </c>
      <c r="J68" s="0" t="n">
        <v>682837.303485023</v>
      </c>
      <c r="K68" s="0" t="n">
        <v>27108245.686606</v>
      </c>
      <c r="L68" s="0" t="n">
        <v>34853458.7399221</v>
      </c>
      <c r="M68" s="0" t="n">
        <v>26720985.0339402</v>
      </c>
      <c r="N68" s="0" t="n">
        <v>32529894.8239273</v>
      </c>
      <c r="O68" s="0" t="n">
        <v>25843194.192832</v>
      </c>
      <c r="P68" s="0" t="n">
        <v>28192575.4830894</v>
      </c>
      <c r="Q68" s="0" t="n">
        <v>92942556.6397923</v>
      </c>
      <c r="R68" s="0" t="n">
        <v>100687769.693108</v>
      </c>
    </row>
    <row r="69" customFormat="false" ht="13.8" hidden="true" customHeight="false" outlineLevel="0" collapsed="false">
      <c r="A69" s="0" t="s">
        <v>159</v>
      </c>
      <c r="B69" s="0" t="s">
        <v>52</v>
      </c>
      <c r="C69" s="0" t="s">
        <v>158</v>
      </c>
      <c r="D69" s="0" t="s">
        <v>65</v>
      </c>
      <c r="E69" s="0" t="s">
        <v>8</v>
      </c>
      <c r="F69" s="0" t="s">
        <v>8</v>
      </c>
      <c r="G69" s="0" t="s">
        <v>164</v>
      </c>
      <c r="H69" s="0" t="n">
        <v>55901703.4979494</v>
      </c>
      <c r="I69" s="0" t="n">
        <v>1439472.42472286</v>
      </c>
      <c r="J69" s="0" t="n">
        <v>3304274.3726899</v>
      </c>
      <c r="K69" s="0" t="n">
        <v>57578896.9889145</v>
      </c>
      <c r="L69" s="0" t="n">
        <v>71973621.2361432</v>
      </c>
      <c r="M69" s="0" t="n">
        <v>290593495.740928</v>
      </c>
      <c r="N69" s="0" t="n">
        <v>351771073.791649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3.8" hidden="true" customHeight="false" outlineLevel="0" collapsed="false">
      <c r="A70" s="0" t="s">
        <v>150</v>
      </c>
      <c r="B70" s="0" t="s">
        <v>21</v>
      </c>
      <c r="C70" s="0" t="s">
        <v>181</v>
      </c>
      <c r="D70" s="0" t="s">
        <v>51</v>
      </c>
      <c r="E70" s="0" t="s">
        <v>8</v>
      </c>
      <c r="F70" s="0" t="s">
        <v>8</v>
      </c>
      <c r="G70" s="0" t="s">
        <v>154</v>
      </c>
      <c r="H70" s="0" t="n">
        <v>39040646.7359089</v>
      </c>
      <c r="I70" s="0" t="n">
        <v>1483765</v>
      </c>
      <c r="J70" s="0" t="n">
        <v>2021068.075</v>
      </c>
      <c r="K70" s="0" t="n">
        <v>66769425</v>
      </c>
      <c r="L70" s="0" t="n">
        <v>81607075</v>
      </c>
      <c r="M70" s="0" t="n">
        <v>319936828.125</v>
      </c>
      <c r="N70" s="0" t="n">
        <v>389488312.5</v>
      </c>
      <c r="O70" s="0" t="n">
        <v>16692356.25</v>
      </c>
      <c r="P70" s="0" t="n">
        <v>25038534.375</v>
      </c>
      <c r="Q70" s="0" t="n">
        <v>0</v>
      </c>
      <c r="R70" s="0" t="n">
        <v>0</v>
      </c>
    </row>
    <row r="71" customFormat="false" ht="13.8" hidden="true" customHeight="false" outlineLevel="0" collapsed="false">
      <c r="A71" s="0" t="s">
        <v>150</v>
      </c>
      <c r="B71" s="0" t="s">
        <v>6</v>
      </c>
      <c r="C71" s="0" t="s">
        <v>162</v>
      </c>
      <c r="D71" s="0" t="s">
        <v>20</v>
      </c>
      <c r="E71" s="0" t="s">
        <v>8</v>
      </c>
      <c r="F71" s="0" t="s">
        <v>8</v>
      </c>
      <c r="G71" s="0" t="s">
        <v>164</v>
      </c>
      <c r="H71" s="0" t="n">
        <v>12580662.0110613</v>
      </c>
      <c r="I71" s="0" t="n">
        <v>2701383.36661507</v>
      </c>
      <c r="J71" s="0" t="n">
        <v>1718225.27228358</v>
      </c>
      <c r="K71" s="0" t="n">
        <v>7831598.92596692</v>
      </c>
      <c r="L71" s="0" t="n">
        <v>10069198.6191003</v>
      </c>
      <c r="M71" s="0" t="n">
        <v>545484731.636914</v>
      </c>
      <c r="N71" s="0" t="n">
        <v>779263902.338449</v>
      </c>
      <c r="O71" s="0" t="n">
        <v>97407987.7923061</v>
      </c>
      <c r="P71" s="0" t="n">
        <v>124682224.374151</v>
      </c>
      <c r="Q71" s="0" t="n">
        <v>17900797.5450672</v>
      </c>
      <c r="R71" s="0" t="n">
        <v>20138397.2382006</v>
      </c>
    </row>
    <row r="72" customFormat="false" ht="13.8" hidden="true" customHeight="false" outlineLevel="0" collapsed="false">
      <c r="A72" s="0" t="s">
        <v>150</v>
      </c>
      <c r="B72" s="0" t="s">
        <v>72</v>
      </c>
      <c r="C72" s="0" t="s">
        <v>175</v>
      </c>
      <c r="D72" s="0" t="s">
        <v>88</v>
      </c>
      <c r="E72" s="0" t="s">
        <v>170</v>
      </c>
      <c r="F72" s="0" t="s">
        <v>13</v>
      </c>
      <c r="G72" s="0" t="s">
        <v>157</v>
      </c>
      <c r="H72" s="0" t="n">
        <v>898305.617216099</v>
      </c>
      <c r="I72" s="0" t="n">
        <v>150890.397058635</v>
      </c>
      <c r="J72" s="0" t="n">
        <v>675733.745810679</v>
      </c>
      <c r="K72" s="0" t="n">
        <v>2593912.63723335</v>
      </c>
      <c r="L72" s="0" t="n">
        <v>3335030.53358573</v>
      </c>
      <c r="M72" s="0" t="n">
        <v>20521093.9999744</v>
      </c>
      <c r="N72" s="0" t="n">
        <v>28216504.2499648</v>
      </c>
      <c r="O72" s="0" t="n">
        <v>6412841.87499201</v>
      </c>
      <c r="P72" s="0" t="n">
        <v>8208437.59998977</v>
      </c>
      <c r="Q72" s="0" t="n">
        <v>5928943.17081908</v>
      </c>
      <c r="R72" s="0" t="n">
        <v>6670061.06717147</v>
      </c>
    </row>
    <row r="73" customFormat="false" ht="13.8" hidden="true" customHeight="false" outlineLevel="0" collapsed="false">
      <c r="A73" s="0" t="s">
        <v>159</v>
      </c>
      <c r="B73" s="0" t="s">
        <v>52</v>
      </c>
      <c r="C73" s="0" t="s">
        <v>169</v>
      </c>
      <c r="D73" s="0" t="s">
        <v>70</v>
      </c>
      <c r="E73" s="0" t="s">
        <v>9</v>
      </c>
      <c r="F73" s="0" t="s">
        <v>9</v>
      </c>
      <c r="G73" s="0" t="s">
        <v>164</v>
      </c>
      <c r="H73" s="0" t="n">
        <v>156667842.661402</v>
      </c>
      <c r="I73" s="0" t="n">
        <v>2121788.28032189</v>
      </c>
      <c r="J73" s="0" t="n">
        <v>1720268.03578413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190960945.22897</v>
      </c>
      <c r="R73" s="0" t="n">
        <v>212178828.032189</v>
      </c>
    </row>
    <row r="74" customFormat="false" ht="13.8" hidden="true" customHeight="false" outlineLevel="0" collapsed="false">
      <c r="A74" s="0" t="s">
        <v>159</v>
      </c>
      <c r="B74" s="0" t="s">
        <v>72</v>
      </c>
      <c r="C74" s="0" t="s">
        <v>151</v>
      </c>
      <c r="D74" s="0" t="s">
        <v>85</v>
      </c>
      <c r="E74" s="0" t="s">
        <v>170</v>
      </c>
      <c r="F74" s="0" t="s">
        <v>13</v>
      </c>
      <c r="G74" s="0" t="s">
        <v>164</v>
      </c>
      <c r="H74" s="0" t="n">
        <v>27168904.1995666</v>
      </c>
      <c r="I74" s="0" t="n">
        <v>688351.817532635</v>
      </c>
      <c r="J74" s="0" t="n">
        <v>688351.817532635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3.8" hidden="true" customHeight="false" outlineLevel="0" collapsed="false">
      <c r="A75" s="0" t="s">
        <v>150</v>
      </c>
      <c r="B75" s="0" t="s">
        <v>72</v>
      </c>
      <c r="C75" s="0" t="s">
        <v>151</v>
      </c>
      <c r="D75" s="0" t="s">
        <v>78</v>
      </c>
      <c r="E75" s="0" t="s">
        <v>170</v>
      </c>
      <c r="F75" s="0" t="s">
        <v>13</v>
      </c>
      <c r="G75" s="0" t="s">
        <v>172</v>
      </c>
      <c r="H75" s="0" t="n">
        <v>872441.800900853</v>
      </c>
      <c r="I75" s="0" t="n">
        <v>127680.453840873</v>
      </c>
      <c r="J75" s="0" t="n">
        <v>127680.453840873</v>
      </c>
      <c r="K75" s="0" t="n">
        <v>1667420.83406235</v>
      </c>
      <c r="L75" s="0" t="n">
        <v>2143826.78665159</v>
      </c>
      <c r="M75" s="0" t="n">
        <v>9917319.60111889</v>
      </c>
      <c r="N75" s="0" t="n">
        <v>13636314.4515384</v>
      </c>
      <c r="O75" s="0" t="n">
        <v>3099162.37534965</v>
      </c>
      <c r="P75" s="0" t="n">
        <v>3966927.84044755</v>
      </c>
      <c r="Q75" s="0" t="n">
        <v>3811247.62071394</v>
      </c>
      <c r="R75" s="0" t="n">
        <v>4287653.57330318</v>
      </c>
    </row>
    <row r="76" customFormat="false" ht="13.8" hidden="true" customHeight="false" outlineLevel="0" collapsed="false">
      <c r="A76" s="0" t="s">
        <v>159</v>
      </c>
      <c r="B76" s="0" t="s">
        <v>21</v>
      </c>
      <c r="C76" s="0" t="s">
        <v>173</v>
      </c>
      <c r="D76" s="0" t="s">
        <v>41</v>
      </c>
      <c r="E76" s="0" t="s">
        <v>13</v>
      </c>
      <c r="F76" s="0" t="s">
        <v>13</v>
      </c>
      <c r="G76" s="0" t="s">
        <v>157</v>
      </c>
      <c r="H76" s="0" t="n">
        <v>755159.140073857</v>
      </c>
      <c r="I76" s="0" t="n">
        <v>7564.99673202614</v>
      </c>
      <c r="J76" s="0" t="n">
        <v>1791.39924836601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</row>
    <row r="77" customFormat="false" ht="13.8" hidden="true" customHeight="false" outlineLevel="0" collapsed="false">
      <c r="A77" s="0" t="s">
        <v>155</v>
      </c>
      <c r="B77" s="0" t="s">
        <v>21</v>
      </c>
      <c r="C77" s="0" t="s">
        <v>166</v>
      </c>
      <c r="D77" s="0" t="s">
        <v>43</v>
      </c>
      <c r="E77" s="0" t="s">
        <v>9</v>
      </c>
      <c r="F77" s="0" t="s">
        <v>9</v>
      </c>
      <c r="G77" s="0" t="s">
        <v>172</v>
      </c>
      <c r="H77" s="0" t="n">
        <v>832133.365197709</v>
      </c>
      <c r="I77" s="0" t="n">
        <v>18622.7955377955</v>
      </c>
      <c r="J77" s="0" t="n">
        <v>52609.912086247</v>
      </c>
      <c r="K77" s="0" t="n">
        <v>0</v>
      </c>
      <c r="L77" s="0" t="n">
        <v>0</v>
      </c>
      <c r="M77" s="0" t="n">
        <v>4598795.89725571</v>
      </c>
      <c r="N77" s="0" t="n">
        <v>5748494.87156964</v>
      </c>
      <c r="O77" s="0" t="n">
        <v>964117.644298336</v>
      </c>
      <c r="P77" s="0" t="n">
        <v>1542588.23087733</v>
      </c>
      <c r="Q77" s="0" t="n">
        <v>186227.955377955</v>
      </c>
      <c r="R77" s="0" t="n">
        <v>232784.944222444</v>
      </c>
    </row>
    <row r="78" customFormat="false" ht="13.8" hidden="true" customHeight="false" outlineLevel="0" collapsed="false">
      <c r="A78" s="0" t="s">
        <v>159</v>
      </c>
      <c r="B78" s="0" t="s">
        <v>72</v>
      </c>
      <c r="C78" s="0" t="s">
        <v>151</v>
      </c>
      <c r="D78" s="0" t="s">
        <v>82</v>
      </c>
      <c r="E78" s="0" t="s">
        <v>174</v>
      </c>
      <c r="F78" s="0" t="s">
        <v>8</v>
      </c>
      <c r="G78" s="0" t="s">
        <v>172</v>
      </c>
      <c r="H78" s="0" t="n">
        <v>1384524.15656787</v>
      </c>
      <c r="I78" s="0" t="n">
        <v>14217.1414224041</v>
      </c>
      <c r="J78" s="0" t="n">
        <v>17837.8246629901</v>
      </c>
      <c r="K78" s="0" t="n">
        <v>0</v>
      </c>
      <c r="L78" s="0" t="n">
        <v>0</v>
      </c>
      <c r="M78" s="0" t="n">
        <v>626390.526736812</v>
      </c>
      <c r="N78" s="0" t="n">
        <v>835187.368982417</v>
      </c>
      <c r="O78" s="0" t="n">
        <v>278395.788239091</v>
      </c>
      <c r="P78" s="0" t="n">
        <v>389754.103534728</v>
      </c>
      <c r="Q78" s="0" t="n">
        <v>284342.828448082</v>
      </c>
      <c r="R78" s="0" t="n">
        <v>331733.299856095</v>
      </c>
    </row>
    <row r="79" customFormat="false" ht="13.8" hidden="true" customHeight="false" outlineLevel="0" collapsed="false">
      <c r="A79" s="0" t="s">
        <v>159</v>
      </c>
      <c r="B79" s="0" t="s">
        <v>90</v>
      </c>
      <c r="C79" s="0" t="s">
        <v>94</v>
      </c>
      <c r="D79" s="0" t="s">
        <v>94</v>
      </c>
      <c r="E79" s="0" t="s">
        <v>152</v>
      </c>
      <c r="F79" s="0" t="s">
        <v>8</v>
      </c>
      <c r="G79" s="0" t="s">
        <v>164</v>
      </c>
      <c r="H79" s="0" t="n">
        <v>11143331.964224</v>
      </c>
      <c r="I79" s="0" t="n">
        <v>269172.036718945</v>
      </c>
      <c r="J79" s="0" t="n">
        <v>1154623.25516836</v>
      </c>
      <c r="K79" s="0" t="n">
        <v>2018790.27539209</v>
      </c>
      <c r="L79" s="0" t="n">
        <v>2691720.36718945</v>
      </c>
      <c r="M79" s="0" t="n">
        <v>19069383.7920928</v>
      </c>
      <c r="N79" s="0" t="n">
        <v>26697137.3089299</v>
      </c>
      <c r="O79" s="0" t="n">
        <v>8899045.7786157</v>
      </c>
      <c r="P79" s="0" t="n">
        <v>12458664.0900619</v>
      </c>
      <c r="Q79" s="0" t="n">
        <v>0</v>
      </c>
      <c r="R79" s="0" t="n">
        <v>0</v>
      </c>
    </row>
    <row r="80" customFormat="false" ht="13.8" hidden="true" customHeight="false" outlineLevel="0" collapsed="false">
      <c r="A80" s="0" t="s">
        <v>155</v>
      </c>
      <c r="B80" s="0" t="s">
        <v>103</v>
      </c>
      <c r="C80" s="0" t="s">
        <v>178</v>
      </c>
      <c r="D80" s="0" t="s">
        <v>112</v>
      </c>
      <c r="E80" s="0" t="s">
        <v>9</v>
      </c>
      <c r="F80" s="0" t="s">
        <v>9</v>
      </c>
      <c r="G80" s="0" t="s">
        <v>164</v>
      </c>
      <c r="H80" s="0" t="n">
        <v>15039324.9908837</v>
      </c>
      <c r="I80" s="0" t="n">
        <v>270255.740909</v>
      </c>
      <c r="J80" s="0" t="n">
        <v>245062.905237218</v>
      </c>
      <c r="K80" s="0" t="n">
        <v>0</v>
      </c>
      <c r="L80" s="0" t="n">
        <v>0</v>
      </c>
      <c r="M80" s="0" t="n">
        <v>2810659.7054536</v>
      </c>
      <c r="N80" s="0" t="n">
        <v>4215989.5581804</v>
      </c>
      <c r="O80" s="0" t="n">
        <v>5340253.44036184</v>
      </c>
      <c r="P80" s="0" t="n">
        <v>6675316.8004523</v>
      </c>
      <c r="Q80" s="0" t="n">
        <v>4053836.113635</v>
      </c>
      <c r="R80" s="0" t="n">
        <v>6756393.522725</v>
      </c>
    </row>
    <row r="81" customFormat="false" ht="13.8" hidden="true" customHeight="false" outlineLevel="0" collapsed="false">
      <c r="A81" s="0" t="s">
        <v>159</v>
      </c>
      <c r="B81" s="0" t="s">
        <v>103</v>
      </c>
      <c r="C81" s="0" t="s">
        <v>178</v>
      </c>
      <c r="D81" s="0" t="s">
        <v>104</v>
      </c>
      <c r="E81" s="0" t="s">
        <v>8</v>
      </c>
      <c r="F81" s="0" t="s">
        <v>8</v>
      </c>
      <c r="G81" s="0" t="s">
        <v>157</v>
      </c>
      <c r="H81" s="0" t="n">
        <v>42326576.7202091</v>
      </c>
      <c r="I81" s="0" t="n">
        <v>979681.029610566</v>
      </c>
      <c r="J81" s="0" t="n">
        <v>2018503.75822448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20998928.9162504</v>
      </c>
      <c r="R81" s="0" t="n">
        <v>23332143.2402782</v>
      </c>
    </row>
    <row r="82" customFormat="false" ht="13.8" hidden="true" customHeight="false" outlineLevel="0" collapsed="false">
      <c r="A82" s="0" t="s">
        <v>155</v>
      </c>
      <c r="B82" s="0" t="s">
        <v>103</v>
      </c>
      <c r="C82" s="0" t="s">
        <v>179</v>
      </c>
      <c r="D82" s="0" t="s">
        <v>116</v>
      </c>
      <c r="E82" s="0" t="s">
        <v>8</v>
      </c>
      <c r="F82" s="0" t="s">
        <v>8</v>
      </c>
      <c r="G82" s="0" t="s">
        <v>172</v>
      </c>
      <c r="H82" s="0" t="n">
        <v>616139.544966466</v>
      </c>
      <c r="I82" s="0" t="n">
        <v>10160.945032045</v>
      </c>
      <c r="J82" s="0" t="n">
        <v>72908.31378303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1357211.94324666</v>
      </c>
      <c r="P82" s="0" t="n">
        <v>1850743.55897272</v>
      </c>
      <c r="Q82" s="0" t="n">
        <v>711266.15224315</v>
      </c>
      <c r="R82" s="0" t="n">
        <v>812875.6025636</v>
      </c>
    </row>
    <row r="83" customFormat="false" ht="13.8" hidden="true" customHeight="false" outlineLevel="0" collapsed="false">
      <c r="A83" s="0" t="s">
        <v>159</v>
      </c>
      <c r="B83" s="0" t="s">
        <v>103</v>
      </c>
      <c r="C83" s="0" t="s">
        <v>178</v>
      </c>
      <c r="D83" s="0" t="s">
        <v>104</v>
      </c>
      <c r="E83" s="0" t="s">
        <v>9</v>
      </c>
      <c r="F83" s="0" t="s">
        <v>9</v>
      </c>
      <c r="G83" s="0" t="s">
        <v>153</v>
      </c>
      <c r="H83" s="0" t="n">
        <v>982926.174267507</v>
      </c>
      <c r="I83" s="0" t="n">
        <v>23299.9543006965</v>
      </c>
      <c r="J83" s="0" t="n">
        <v>17573.6378744297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349499.314510447</v>
      </c>
      <c r="R83" s="0" t="n">
        <v>388332.571678275</v>
      </c>
    </row>
    <row r="84" customFormat="false" ht="13.8" hidden="true" customHeight="false" outlineLevel="0" collapsed="false">
      <c r="A84" s="0" t="s">
        <v>155</v>
      </c>
      <c r="B84" s="0" t="s">
        <v>103</v>
      </c>
      <c r="C84" s="0" t="s">
        <v>178</v>
      </c>
      <c r="D84" s="0" t="s">
        <v>105</v>
      </c>
      <c r="E84" s="0" t="s">
        <v>8</v>
      </c>
      <c r="F84" s="0" t="s">
        <v>8</v>
      </c>
      <c r="G84" s="0" t="s">
        <v>164</v>
      </c>
      <c r="H84" s="0" t="n">
        <v>5069930.81189418</v>
      </c>
      <c r="I84" s="0" t="n">
        <v>240848.055272</v>
      </c>
      <c r="J84" s="0" t="n">
        <v>177699.01870304</v>
      </c>
      <c r="K84" s="0" t="n">
        <v>0</v>
      </c>
      <c r="L84" s="0" t="n">
        <v>0</v>
      </c>
      <c r="M84" s="0" t="n">
        <v>10811067.0810219</v>
      </c>
      <c r="N84" s="0" t="n">
        <v>13087081.2033423</v>
      </c>
      <c r="O84" s="0" t="n">
        <v>6126271.34591241</v>
      </c>
      <c r="P84" s="0" t="n">
        <v>6771142.01390319</v>
      </c>
      <c r="Q84" s="0" t="n">
        <v>13246643.03996</v>
      </c>
      <c r="R84" s="0" t="n">
        <v>14450883.31632</v>
      </c>
    </row>
    <row r="85" customFormat="false" ht="13.8" hidden="true" customHeight="false" outlineLevel="0" collapsed="false">
      <c r="A85" s="0" t="s">
        <v>155</v>
      </c>
      <c r="B85" s="0" t="s">
        <v>52</v>
      </c>
      <c r="C85" s="0" t="s">
        <v>158</v>
      </c>
      <c r="D85" s="0" t="s">
        <v>58</v>
      </c>
      <c r="E85" s="0" t="s">
        <v>8</v>
      </c>
      <c r="F85" s="0" t="s">
        <v>8</v>
      </c>
      <c r="G85" s="0" t="s">
        <v>153</v>
      </c>
      <c r="H85" s="0" t="n">
        <v>1757642.82106496</v>
      </c>
      <c r="I85" s="0" t="n">
        <v>76630.9977263847</v>
      </c>
      <c r="J85" s="0" t="n">
        <v>49194.5202738238</v>
      </c>
      <c r="K85" s="0" t="n">
        <v>0</v>
      </c>
      <c r="L85" s="0" t="n">
        <v>0</v>
      </c>
      <c r="M85" s="0" t="n">
        <v>6104936.16241945</v>
      </c>
      <c r="N85" s="0" t="n">
        <v>9157404.24362917</v>
      </c>
      <c r="O85" s="0" t="n">
        <v>922126.338285749</v>
      </c>
      <c r="P85" s="0" t="n">
        <v>1152657.92285718</v>
      </c>
      <c r="Q85" s="0" t="n">
        <v>383154.988631923</v>
      </c>
      <c r="R85" s="0" t="n">
        <v>638591.647719872</v>
      </c>
    </row>
    <row r="86" customFormat="false" ht="13.8" hidden="true" customHeight="false" outlineLevel="0" collapsed="false">
      <c r="A86" s="0" t="s">
        <v>159</v>
      </c>
      <c r="B86" s="0" t="s">
        <v>52</v>
      </c>
      <c r="C86" s="0" t="s">
        <v>161</v>
      </c>
      <c r="D86" s="0" t="s">
        <v>58</v>
      </c>
      <c r="E86" s="0" t="s">
        <v>9</v>
      </c>
      <c r="F86" s="0" t="s">
        <v>9</v>
      </c>
      <c r="G86" s="0" t="s">
        <v>153</v>
      </c>
      <c r="H86" s="0" t="n">
        <v>399674.629327639</v>
      </c>
      <c r="I86" s="0" t="n">
        <v>10457.3263392857</v>
      </c>
      <c r="J86" s="0" t="n">
        <v>6394.68298135642</v>
      </c>
      <c r="K86" s="0" t="n">
        <v>0</v>
      </c>
      <c r="L86" s="0" t="n">
        <v>0</v>
      </c>
      <c r="M86" s="0" t="n">
        <v>833100.333090738</v>
      </c>
      <c r="N86" s="0" t="n">
        <v>1249650.4996361</v>
      </c>
      <c r="O86" s="0" t="n">
        <v>110106.93179206</v>
      </c>
      <c r="P86" s="0" t="n">
        <v>141566.05516122</v>
      </c>
      <c r="Q86" s="0" t="n">
        <v>34857.7544642857</v>
      </c>
      <c r="R86" s="0" t="n">
        <v>69715.5089285714</v>
      </c>
    </row>
    <row r="87" customFormat="false" ht="13.8" hidden="true" customHeight="false" outlineLevel="0" collapsed="false">
      <c r="A87" s="0" t="s">
        <v>155</v>
      </c>
      <c r="B87" s="0" t="s">
        <v>72</v>
      </c>
      <c r="C87" s="0" t="s">
        <v>151</v>
      </c>
      <c r="D87" s="0" t="s">
        <v>76</v>
      </c>
      <c r="E87" s="0" t="s">
        <v>156</v>
      </c>
      <c r="F87" s="0" t="s">
        <v>9</v>
      </c>
      <c r="G87" s="0" t="s">
        <v>153</v>
      </c>
      <c r="H87" s="0" t="n">
        <v>887616.669718165</v>
      </c>
      <c r="I87" s="0" t="n">
        <v>11277.9215994735</v>
      </c>
      <c r="J87" s="0" t="n">
        <v>11277.9215994735</v>
      </c>
      <c r="K87" s="0" t="n">
        <v>0</v>
      </c>
      <c r="L87" s="0" t="n">
        <v>0</v>
      </c>
      <c r="M87" s="0" t="n">
        <v>702150.129744562</v>
      </c>
      <c r="N87" s="0" t="n">
        <v>858183.49191002</v>
      </c>
      <c r="O87" s="0" t="n">
        <v>343273.396764008</v>
      </c>
      <c r="P87" s="0" t="n">
        <v>468100.086496374</v>
      </c>
      <c r="Q87" s="0" t="n">
        <v>789454.511963145</v>
      </c>
      <c r="R87" s="0" t="n">
        <v>902233.72795788</v>
      </c>
    </row>
    <row r="88" customFormat="false" ht="13.8" hidden="true" customHeight="false" outlineLevel="0" collapsed="false">
      <c r="A88" s="0" t="s">
        <v>159</v>
      </c>
      <c r="B88" s="0" t="s">
        <v>21</v>
      </c>
      <c r="C88" s="0" t="s">
        <v>166</v>
      </c>
      <c r="D88" s="0" t="s">
        <v>44</v>
      </c>
      <c r="E88" s="0" t="s">
        <v>8</v>
      </c>
      <c r="F88" s="0" t="s">
        <v>8</v>
      </c>
      <c r="G88" s="0" t="s">
        <v>172</v>
      </c>
      <c r="H88" s="0" t="n">
        <v>524049.866661548</v>
      </c>
      <c r="I88" s="0" t="n">
        <v>2893</v>
      </c>
      <c r="J88" s="0" t="n">
        <v>1951.21</v>
      </c>
      <c r="K88" s="0" t="n">
        <v>0</v>
      </c>
      <c r="L88" s="0" t="n">
        <v>0</v>
      </c>
      <c r="M88" s="0" t="n">
        <v>634209.8894032</v>
      </c>
      <c r="N88" s="0" t="n">
        <v>792762.361754</v>
      </c>
      <c r="O88" s="0" t="n">
        <v>0</v>
      </c>
      <c r="P88" s="0" t="n">
        <v>0</v>
      </c>
      <c r="Q88" s="0" t="n">
        <v>25313.75</v>
      </c>
      <c r="R88" s="0" t="n">
        <v>32546.25</v>
      </c>
    </row>
    <row r="89" customFormat="false" ht="13.8" hidden="true" customHeight="false" outlineLevel="0" collapsed="false">
      <c r="A89" s="0" t="s">
        <v>159</v>
      </c>
      <c r="B89" s="0" t="s">
        <v>52</v>
      </c>
      <c r="C89" s="0" t="s">
        <v>161</v>
      </c>
      <c r="D89" s="0" t="s">
        <v>60</v>
      </c>
      <c r="E89" s="0" t="s">
        <v>9</v>
      </c>
      <c r="F89" s="0" t="s">
        <v>9</v>
      </c>
      <c r="G89" s="0" t="s">
        <v>172</v>
      </c>
      <c r="H89" s="0" t="n">
        <v>2176013.6304591</v>
      </c>
      <c r="I89" s="0" t="n">
        <v>34543.2499999999</v>
      </c>
      <c r="J89" s="0" t="n">
        <v>27500.7224553327</v>
      </c>
      <c r="K89" s="0" t="n">
        <v>0</v>
      </c>
      <c r="L89" s="0" t="n">
        <v>0</v>
      </c>
      <c r="M89" s="0" t="n">
        <v>2751945.58793909</v>
      </c>
      <c r="N89" s="0" t="n">
        <v>4127918.38190864</v>
      </c>
      <c r="O89" s="0" t="n">
        <v>363711.636055328</v>
      </c>
      <c r="P89" s="0" t="n">
        <v>467629.246356851</v>
      </c>
      <c r="Q89" s="0" t="n">
        <v>115144.166666666</v>
      </c>
      <c r="R89" s="0" t="n">
        <v>230288.333333333</v>
      </c>
    </row>
    <row r="90" customFormat="false" ht="13.8" hidden="true" customHeight="false" outlineLevel="0" collapsed="false">
      <c r="A90" s="0" t="s">
        <v>155</v>
      </c>
      <c r="B90" s="0" t="s">
        <v>72</v>
      </c>
      <c r="C90" s="0" t="s">
        <v>151</v>
      </c>
      <c r="D90" s="0" t="s">
        <v>78</v>
      </c>
      <c r="E90" s="0" t="s">
        <v>174</v>
      </c>
      <c r="F90" s="0" t="s">
        <v>8</v>
      </c>
      <c r="G90" s="0" t="s">
        <v>153</v>
      </c>
      <c r="H90" s="0" t="n">
        <v>1015988.08088163</v>
      </c>
      <c r="I90" s="0" t="n">
        <v>157431.307930353</v>
      </c>
      <c r="J90" s="0" t="n">
        <v>157431.307930353</v>
      </c>
      <c r="K90" s="0" t="n">
        <v>2333088.78087679</v>
      </c>
      <c r="L90" s="0" t="n">
        <v>2999685.57541302</v>
      </c>
      <c r="M90" s="0" t="n">
        <v>6496208.24219066</v>
      </c>
      <c r="N90" s="0" t="n">
        <v>8024727.82858847</v>
      </c>
      <c r="O90" s="0" t="n">
        <v>3362743.09007516</v>
      </c>
      <c r="P90" s="0" t="n">
        <v>4585558.75919341</v>
      </c>
      <c r="Q90" s="0" t="n">
        <v>4666177.56175359</v>
      </c>
      <c r="R90" s="0" t="n">
        <v>5332774.35628982</v>
      </c>
    </row>
    <row r="91" customFormat="false" ht="13.8" hidden="true" customHeight="false" outlineLevel="0" collapsed="false">
      <c r="A91" s="0" t="s">
        <v>155</v>
      </c>
      <c r="B91" s="0" t="s">
        <v>72</v>
      </c>
      <c r="C91" s="0" t="s">
        <v>175</v>
      </c>
      <c r="D91" s="0" t="s">
        <v>89</v>
      </c>
      <c r="E91" s="0" t="s">
        <v>174</v>
      </c>
      <c r="F91" s="0" t="s">
        <v>8</v>
      </c>
      <c r="G91" s="0" t="s">
        <v>154</v>
      </c>
      <c r="H91" s="0" t="n">
        <v>2835487.01764237</v>
      </c>
      <c r="I91" s="0" t="n">
        <v>209019.941245353</v>
      </c>
      <c r="J91" s="0" t="n">
        <v>194438.265757798</v>
      </c>
      <c r="K91" s="0" t="n">
        <v>2438565.98119579</v>
      </c>
      <c r="L91" s="0" t="n">
        <v>3135299.1186803</v>
      </c>
      <c r="M91" s="0" t="n">
        <v>15106775.3427145</v>
      </c>
      <c r="N91" s="0" t="n">
        <v>18463836.5299844</v>
      </c>
      <c r="O91" s="0" t="n">
        <v>7385534.61199377</v>
      </c>
      <c r="P91" s="0" t="n">
        <v>10071183.5618096</v>
      </c>
      <c r="Q91" s="0" t="n">
        <v>1741832.84371127</v>
      </c>
      <c r="R91" s="0" t="n">
        <v>2438565.98119579</v>
      </c>
    </row>
    <row r="92" customFormat="false" ht="13.8" hidden="true" customHeight="false" outlineLevel="0" collapsed="false">
      <c r="A92" s="0" t="s">
        <v>155</v>
      </c>
      <c r="B92" s="0" t="s">
        <v>103</v>
      </c>
      <c r="C92" s="0" t="s">
        <v>178</v>
      </c>
      <c r="D92" s="0" t="s">
        <v>105</v>
      </c>
      <c r="E92" s="0" t="s">
        <v>8</v>
      </c>
      <c r="F92" s="0" t="s">
        <v>8</v>
      </c>
      <c r="G92" s="0" t="s">
        <v>153</v>
      </c>
      <c r="H92" s="0" t="n">
        <v>618345.786797288</v>
      </c>
      <c r="I92" s="0" t="n">
        <v>29393.9768</v>
      </c>
      <c r="J92" s="0" t="n">
        <v>29393.9768</v>
      </c>
      <c r="K92" s="0" t="n">
        <v>0</v>
      </c>
      <c r="L92" s="0" t="n">
        <v>0</v>
      </c>
      <c r="M92" s="0" t="n">
        <v>1319422.13361</v>
      </c>
      <c r="N92" s="0" t="n">
        <v>1597195.21437</v>
      </c>
      <c r="O92" s="0" t="n">
        <v>747672.542379</v>
      </c>
      <c r="P92" s="0" t="n">
        <v>826374.915261</v>
      </c>
      <c r="Q92" s="0" t="n">
        <v>1616668.724</v>
      </c>
      <c r="R92" s="0" t="n">
        <v>1763638.608</v>
      </c>
    </row>
    <row r="93" customFormat="false" ht="13.8" hidden="true" customHeight="false" outlineLevel="0" collapsed="false">
      <c r="A93" s="0" t="s">
        <v>155</v>
      </c>
      <c r="B93" s="0" t="s">
        <v>103</v>
      </c>
      <c r="C93" s="0" t="s">
        <v>178</v>
      </c>
      <c r="D93" s="0" t="s">
        <v>109</v>
      </c>
      <c r="E93" s="0" t="s">
        <v>9</v>
      </c>
      <c r="F93" s="0" t="s">
        <v>9</v>
      </c>
      <c r="G93" s="0" t="s">
        <v>180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</row>
    <row r="94" customFormat="false" ht="13.8" hidden="true" customHeight="false" outlineLevel="0" collapsed="false">
      <c r="A94" s="0" t="s">
        <v>155</v>
      </c>
      <c r="B94" s="0" t="s">
        <v>96</v>
      </c>
      <c r="C94" s="0" t="s">
        <v>97</v>
      </c>
      <c r="D94" s="0" t="s">
        <v>97</v>
      </c>
      <c r="E94" s="0" t="s">
        <v>156</v>
      </c>
      <c r="F94" s="0" t="s">
        <v>9</v>
      </c>
      <c r="G94" s="0" t="s">
        <v>164</v>
      </c>
      <c r="H94" s="0" t="n">
        <v>26695442.9497115</v>
      </c>
      <c r="I94" s="0" t="n">
        <v>3105346.33831155</v>
      </c>
      <c r="J94" s="0" t="n">
        <v>43765835.3604705</v>
      </c>
      <c r="K94" s="0" t="n">
        <v>0</v>
      </c>
      <c r="L94" s="0" t="n">
        <v>0</v>
      </c>
      <c r="M94" s="0" t="n">
        <v>118368496.157571</v>
      </c>
      <c r="N94" s="0" t="n">
        <v>177552744.236357</v>
      </c>
      <c r="O94" s="0" t="n">
        <v>27619315.6458862</v>
      </c>
      <c r="P94" s="0" t="n">
        <v>34524144.5573577</v>
      </c>
      <c r="Q94" s="0" t="n">
        <v>14230785.704003</v>
      </c>
      <c r="R94" s="0" t="n">
        <v>23717976.1733384</v>
      </c>
    </row>
    <row r="95" customFormat="false" ht="13.8" hidden="true" customHeight="false" outlineLevel="0" collapsed="false">
      <c r="A95" s="0" t="s">
        <v>155</v>
      </c>
      <c r="B95" s="0" t="s">
        <v>72</v>
      </c>
      <c r="C95" s="0" t="s">
        <v>171</v>
      </c>
      <c r="D95" s="0" t="s">
        <v>74</v>
      </c>
      <c r="E95" s="0" t="s">
        <v>152</v>
      </c>
      <c r="F95" s="0" t="s">
        <v>8</v>
      </c>
      <c r="G95" s="0" t="s">
        <v>154</v>
      </c>
      <c r="H95" s="0" t="n">
        <v>28958811.0797428</v>
      </c>
      <c r="I95" s="0" t="n">
        <v>309377.147310889</v>
      </c>
      <c r="J95" s="0" t="n">
        <v>679538.919145698</v>
      </c>
      <c r="K95" s="0" t="n">
        <v>0</v>
      </c>
      <c r="L95" s="0" t="n">
        <v>0</v>
      </c>
      <c r="M95" s="0" t="n">
        <v>24764730.7176398</v>
      </c>
      <c r="N95" s="0" t="n">
        <v>30268004.2104487</v>
      </c>
      <c r="O95" s="0" t="n">
        <v>12107201.6841795</v>
      </c>
      <c r="P95" s="0" t="n">
        <v>16509820.4784265</v>
      </c>
      <c r="Q95" s="0" t="n">
        <v>21656400.3117622</v>
      </c>
      <c r="R95" s="0" t="n">
        <v>24750171.7848711</v>
      </c>
    </row>
    <row r="96" customFormat="false" ht="13.8" hidden="true" customHeight="false" outlineLevel="0" collapsed="false">
      <c r="A96" s="0" t="s">
        <v>155</v>
      </c>
      <c r="B96" s="0" t="s">
        <v>72</v>
      </c>
      <c r="C96" s="0" t="s">
        <v>171</v>
      </c>
      <c r="D96" s="0" t="s">
        <v>74</v>
      </c>
      <c r="E96" s="0" t="s">
        <v>156</v>
      </c>
      <c r="F96" s="0" t="s">
        <v>9</v>
      </c>
      <c r="G96" s="0" t="s">
        <v>154</v>
      </c>
      <c r="H96" s="0" t="n">
        <v>13155917.3640917</v>
      </c>
      <c r="I96" s="0" t="n">
        <v>187774.044159533</v>
      </c>
      <c r="J96" s="0" t="n">
        <v>347732.752131515</v>
      </c>
      <c r="K96" s="0" t="n">
        <v>0</v>
      </c>
      <c r="L96" s="0" t="n">
        <v>0</v>
      </c>
      <c r="M96" s="0" t="n">
        <v>15030759.9633406</v>
      </c>
      <c r="N96" s="0" t="n">
        <v>18370928.844083</v>
      </c>
      <c r="O96" s="0" t="n">
        <v>7348371.53763321</v>
      </c>
      <c r="P96" s="0" t="n">
        <v>10020506.6422271</v>
      </c>
      <c r="Q96" s="0" t="n">
        <v>13144183.0911673</v>
      </c>
      <c r="R96" s="0" t="n">
        <v>15021923.5327626</v>
      </c>
    </row>
    <row r="97" customFormat="false" ht="13.8" hidden="true" customHeight="false" outlineLevel="0" collapsed="false">
      <c r="A97" s="0" t="s">
        <v>150</v>
      </c>
      <c r="B97" s="0" t="s">
        <v>72</v>
      </c>
      <c r="C97" s="0" t="s">
        <v>151</v>
      </c>
      <c r="D97" s="0" t="s">
        <v>75</v>
      </c>
      <c r="E97" s="0" t="s">
        <v>170</v>
      </c>
      <c r="F97" s="0" t="s">
        <v>13</v>
      </c>
      <c r="G97" s="0" t="s">
        <v>164</v>
      </c>
      <c r="H97" s="0" t="n">
        <v>1767976.40917906</v>
      </c>
      <c r="I97" s="0" t="n">
        <v>27013.9211761984</v>
      </c>
      <c r="J97" s="0" t="n">
        <v>27236.6692668628</v>
      </c>
      <c r="K97" s="0" t="n">
        <v>945487.241166946</v>
      </c>
      <c r="L97" s="0" t="n">
        <v>1215626.45292893</v>
      </c>
      <c r="M97" s="0" t="n">
        <v>2989964.35413538</v>
      </c>
      <c r="N97" s="0" t="n">
        <v>4111200.98693616</v>
      </c>
      <c r="O97" s="0" t="n">
        <v>934363.860667309</v>
      </c>
      <c r="P97" s="0" t="n">
        <v>1195985.74165415</v>
      </c>
      <c r="Q97" s="0" t="n">
        <v>2161113.69409587</v>
      </c>
      <c r="R97" s="0" t="n">
        <v>2431252.90585786</v>
      </c>
    </row>
    <row r="98" customFormat="false" ht="13.8" hidden="true" customHeight="false" outlineLevel="0" collapsed="false">
      <c r="A98" s="0" t="s">
        <v>155</v>
      </c>
      <c r="B98" s="0" t="s">
        <v>72</v>
      </c>
      <c r="C98" s="0" t="s">
        <v>171</v>
      </c>
      <c r="D98" s="0" t="s">
        <v>80</v>
      </c>
      <c r="E98" s="0" t="s">
        <v>152</v>
      </c>
      <c r="F98" s="0" t="s">
        <v>8</v>
      </c>
      <c r="G98" s="0" t="s">
        <v>157</v>
      </c>
      <c r="H98" s="0" t="n">
        <v>24611516.6878866</v>
      </c>
      <c r="I98" s="0" t="n">
        <v>1156231.62014797</v>
      </c>
      <c r="J98" s="0" t="n">
        <v>713651.461569013</v>
      </c>
      <c r="K98" s="0" t="n">
        <v>0</v>
      </c>
      <c r="L98" s="0" t="n">
        <v>0</v>
      </c>
      <c r="M98" s="0" t="n">
        <v>64731967.4751388</v>
      </c>
      <c r="N98" s="0" t="n">
        <v>79116849.1362807</v>
      </c>
      <c r="O98" s="0" t="n">
        <v>36921196.2212025</v>
      </c>
      <c r="P98" s="0" t="n">
        <v>50347085.7561852</v>
      </c>
      <c r="Q98" s="0" t="n">
        <v>34923447.1276794</v>
      </c>
      <c r="R98" s="0" t="n">
        <v>39912511.0030622</v>
      </c>
    </row>
    <row r="99" customFormat="false" ht="13.8" hidden="true" customHeight="false" outlineLevel="0" collapsed="false">
      <c r="A99" s="0" t="s">
        <v>150</v>
      </c>
      <c r="B99" s="0" t="s">
        <v>72</v>
      </c>
      <c r="C99" s="0" t="s">
        <v>175</v>
      </c>
      <c r="D99" s="0" t="s">
        <v>79</v>
      </c>
      <c r="E99" s="0" t="s">
        <v>156</v>
      </c>
      <c r="F99" s="0" t="s">
        <v>9</v>
      </c>
      <c r="G99" s="0" t="s">
        <v>164</v>
      </c>
      <c r="H99" s="0" t="n">
        <v>13957327.1408985</v>
      </c>
      <c r="I99" s="0" t="n">
        <v>1834124.0812542</v>
      </c>
      <c r="J99" s="0" t="n">
        <v>2695877.0176383</v>
      </c>
      <c r="K99" s="0" t="n">
        <v>32097171.4219485</v>
      </c>
      <c r="L99" s="0" t="n">
        <v>41267791.8282196</v>
      </c>
      <c r="M99" s="0" t="n">
        <v>235662367.107374</v>
      </c>
      <c r="N99" s="0" t="n">
        <v>324035754.77264</v>
      </c>
      <c r="O99" s="0" t="n">
        <v>73644489.7210545</v>
      </c>
      <c r="P99" s="0" t="n">
        <v>94264946.8429498</v>
      </c>
      <c r="Q99" s="0" t="n">
        <v>73364963.2501681</v>
      </c>
      <c r="R99" s="0" t="n">
        <v>82535583.6564392</v>
      </c>
    </row>
    <row r="100" customFormat="false" ht="13.8" hidden="true" customHeight="false" outlineLevel="0" collapsed="false">
      <c r="A100" s="0" t="s">
        <v>159</v>
      </c>
      <c r="B100" s="0" t="s">
        <v>52</v>
      </c>
      <c r="C100" s="0" t="s">
        <v>158</v>
      </c>
      <c r="D100" s="0" t="s">
        <v>53</v>
      </c>
      <c r="E100" s="0" t="s">
        <v>8</v>
      </c>
      <c r="F100" s="0" t="s">
        <v>8</v>
      </c>
      <c r="G100" s="0" t="s">
        <v>157</v>
      </c>
      <c r="H100" s="0" t="n">
        <v>29319293.0058981</v>
      </c>
      <c r="I100" s="0" t="n">
        <v>592062.2246971</v>
      </c>
      <c r="J100" s="0" t="n">
        <v>193095.222138173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16775096.3664178</v>
      </c>
      <c r="R100" s="0" t="n">
        <v>18748637.1154081</v>
      </c>
    </row>
    <row r="101" customFormat="false" ht="13.8" hidden="true" customHeight="false" outlineLevel="0" collapsed="false">
      <c r="A101" s="0" t="s">
        <v>159</v>
      </c>
      <c r="B101" s="0" t="s">
        <v>72</v>
      </c>
      <c r="C101" s="0" t="s">
        <v>151</v>
      </c>
      <c r="D101" s="0" t="s">
        <v>78</v>
      </c>
      <c r="E101" s="0" t="s">
        <v>174</v>
      </c>
      <c r="F101" s="0" t="s">
        <v>8</v>
      </c>
      <c r="G101" s="0" t="s">
        <v>154</v>
      </c>
      <c r="H101" s="0" t="n">
        <v>36676376.3126123</v>
      </c>
      <c r="I101" s="0" t="n">
        <v>1072930.75716172</v>
      </c>
      <c r="J101" s="0" t="n">
        <v>1122563.49254426</v>
      </c>
      <c r="K101" s="0" t="n">
        <v>0</v>
      </c>
      <c r="L101" s="0" t="n">
        <v>0</v>
      </c>
      <c r="M101" s="0" t="n">
        <v>46877464.4909338</v>
      </c>
      <c r="N101" s="0" t="n">
        <v>62503285.9879118</v>
      </c>
      <c r="O101" s="0" t="n">
        <v>20834428.6626372</v>
      </c>
      <c r="P101" s="0" t="n">
        <v>29168200.1276921</v>
      </c>
      <c r="Q101" s="0" t="n">
        <v>26797296.629832</v>
      </c>
      <c r="R101" s="0" t="n">
        <v>31263512.734804</v>
      </c>
    </row>
    <row r="102" customFormat="false" ht="13.8" hidden="true" customHeight="false" outlineLevel="0" collapsed="false">
      <c r="A102" s="0" t="s">
        <v>159</v>
      </c>
      <c r="B102" s="0" t="s">
        <v>52</v>
      </c>
      <c r="C102" s="0" t="s">
        <v>158</v>
      </c>
      <c r="D102" s="0" t="s">
        <v>56</v>
      </c>
      <c r="E102" s="0" t="s">
        <v>9</v>
      </c>
      <c r="F102" s="0" t="s">
        <v>9</v>
      </c>
      <c r="G102" s="0" t="s">
        <v>154</v>
      </c>
      <c r="H102" s="0" t="n">
        <v>151279496.39314</v>
      </c>
      <c r="I102" s="0" t="n">
        <v>1900670.68917035</v>
      </c>
      <c r="J102" s="0" t="n">
        <v>1185342.48449541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161557008.579479</v>
      </c>
      <c r="R102" s="0" t="n">
        <v>180563715.471183</v>
      </c>
    </row>
    <row r="103" customFormat="false" ht="13.8" hidden="true" customHeight="false" outlineLevel="0" collapsed="false">
      <c r="A103" s="0" t="s">
        <v>155</v>
      </c>
      <c r="B103" s="0" t="s">
        <v>52</v>
      </c>
      <c r="C103" s="0" t="s">
        <v>158</v>
      </c>
      <c r="D103" s="0" t="s">
        <v>58</v>
      </c>
      <c r="E103" s="0" t="s">
        <v>9</v>
      </c>
      <c r="F103" s="0" t="s">
        <v>9</v>
      </c>
      <c r="G103" s="0" t="s">
        <v>164</v>
      </c>
      <c r="H103" s="0" t="n">
        <v>8488262.81207286</v>
      </c>
      <c r="I103" s="0" t="n">
        <v>381423.332911234</v>
      </c>
      <c r="J103" s="0" t="n">
        <v>249134.303809665</v>
      </c>
      <c r="K103" s="0" t="n">
        <v>0</v>
      </c>
      <c r="L103" s="0" t="n">
        <v>0</v>
      </c>
      <c r="M103" s="0" t="n">
        <v>30386725.5727848</v>
      </c>
      <c r="N103" s="0" t="n">
        <v>45580088.3591772</v>
      </c>
      <c r="O103" s="0" t="n">
        <v>4589794.10094621</v>
      </c>
      <c r="P103" s="0" t="n">
        <v>5737242.62618276</v>
      </c>
      <c r="Q103" s="0" t="n">
        <v>1907116.66455617</v>
      </c>
      <c r="R103" s="0" t="n">
        <v>3178527.77426028</v>
      </c>
    </row>
    <row r="104" customFormat="false" ht="13.8" hidden="true" customHeight="false" outlineLevel="0" collapsed="false">
      <c r="A104" s="0" t="s">
        <v>155</v>
      </c>
      <c r="B104" s="0" t="s">
        <v>52</v>
      </c>
      <c r="C104" s="0" t="s">
        <v>161</v>
      </c>
      <c r="D104" s="0" t="s">
        <v>60</v>
      </c>
      <c r="E104" s="0" t="s">
        <v>13</v>
      </c>
      <c r="F104" s="0" t="s">
        <v>13</v>
      </c>
      <c r="G104" s="0" t="s">
        <v>154</v>
      </c>
      <c r="H104" s="0" t="n">
        <v>15273838.1871154</v>
      </c>
      <c r="I104" s="0" t="n">
        <v>468840.26839133</v>
      </c>
      <c r="J104" s="0" t="n">
        <v>370752.970762718</v>
      </c>
      <c r="K104" s="0" t="n">
        <v>0</v>
      </c>
      <c r="L104" s="0" t="n">
        <v>0</v>
      </c>
      <c r="M104" s="0" t="n">
        <v>37350941.4443547</v>
      </c>
      <c r="N104" s="0" t="n">
        <v>56026412.166532</v>
      </c>
      <c r="O104" s="0" t="n">
        <v>5641711.22339114</v>
      </c>
      <c r="P104" s="0" t="n">
        <v>7052139.02923893</v>
      </c>
      <c r="Q104" s="0" t="n">
        <v>2344201.34195665</v>
      </c>
      <c r="R104" s="0" t="n">
        <v>3907002.23659442</v>
      </c>
    </row>
    <row r="105" customFormat="false" ht="13.8" hidden="true" customHeight="false" outlineLevel="0" collapsed="false">
      <c r="A105" s="0" t="s">
        <v>150</v>
      </c>
      <c r="B105" s="0" t="s">
        <v>96</v>
      </c>
      <c r="C105" s="0" t="s">
        <v>184</v>
      </c>
      <c r="D105" s="0" t="s">
        <v>101</v>
      </c>
      <c r="E105" s="0" t="s">
        <v>170</v>
      </c>
      <c r="F105" s="0" t="s">
        <v>13</v>
      </c>
      <c r="G105" s="0" t="s">
        <v>157</v>
      </c>
      <c r="H105" s="0" t="n">
        <v>29957242.1481916</v>
      </c>
      <c r="I105" s="0" t="n">
        <v>1270368.02921203</v>
      </c>
      <c r="J105" s="0" t="n">
        <v>514696.344132161</v>
      </c>
      <c r="K105" s="0" t="n">
        <v>10870236.802952</v>
      </c>
      <c r="L105" s="0" t="n">
        <v>13976018.7466525</v>
      </c>
      <c r="M105" s="0" t="n">
        <v>63741047.1776959</v>
      </c>
      <c r="N105" s="0" t="n">
        <v>87643939.8693319</v>
      </c>
      <c r="O105" s="0" t="n">
        <v>26256965.5722093</v>
      </c>
      <c r="P105" s="0" t="n">
        <v>33608915.9324279</v>
      </c>
      <c r="Q105" s="0" t="n">
        <v>24846255.5496046</v>
      </c>
      <c r="R105" s="0" t="n">
        <v>27952037.4933051</v>
      </c>
    </row>
    <row r="106" customFormat="false" ht="13.8" hidden="true" customHeight="false" outlineLevel="0" collapsed="false">
      <c r="A106" s="0" t="s">
        <v>155</v>
      </c>
      <c r="B106" s="0" t="s">
        <v>52</v>
      </c>
      <c r="C106" s="0" t="s">
        <v>165</v>
      </c>
      <c r="D106" s="0" t="s">
        <v>62</v>
      </c>
      <c r="E106" s="0" t="s">
        <v>13</v>
      </c>
      <c r="F106" s="0" t="s">
        <v>13</v>
      </c>
      <c r="G106" s="0" t="s">
        <v>172</v>
      </c>
      <c r="H106" s="0" t="n">
        <v>1135349.120435</v>
      </c>
      <c r="I106" s="0" t="n">
        <v>23853.1999999999</v>
      </c>
      <c r="J106" s="0" t="n">
        <v>35152.3321081809</v>
      </c>
      <c r="K106" s="0" t="n">
        <v>1073393.99999999</v>
      </c>
      <c r="L106" s="0" t="n">
        <v>1311925.99999999</v>
      </c>
      <c r="M106" s="0" t="n">
        <v>4815364.74999999</v>
      </c>
      <c r="N106" s="0" t="n">
        <v>5829125.74999999</v>
      </c>
      <c r="O106" s="0" t="n">
        <v>44724.7499999999</v>
      </c>
      <c r="P106" s="0" t="n">
        <v>71559.5999999999</v>
      </c>
      <c r="Q106" s="0" t="n">
        <v>0</v>
      </c>
      <c r="R106" s="0" t="n">
        <v>0</v>
      </c>
    </row>
    <row r="107" customFormat="false" ht="13.8" hidden="true" customHeight="false" outlineLevel="0" collapsed="false">
      <c r="A107" s="0" t="s">
        <v>155</v>
      </c>
      <c r="B107" s="0" t="s">
        <v>90</v>
      </c>
      <c r="C107" s="0" t="s">
        <v>93</v>
      </c>
      <c r="D107" s="0" t="s">
        <v>93</v>
      </c>
      <c r="E107" s="0" t="s">
        <v>185</v>
      </c>
      <c r="F107" s="0" t="s">
        <v>9</v>
      </c>
      <c r="G107" s="0" t="s">
        <v>153</v>
      </c>
      <c r="H107" s="0" t="n">
        <v>1110141.17896736</v>
      </c>
      <c r="I107" s="0" t="n">
        <v>74943.9444444444</v>
      </c>
      <c r="J107" s="0" t="n">
        <v>61623.8427777777</v>
      </c>
      <c r="K107" s="0" t="n">
        <v>0</v>
      </c>
      <c r="L107" s="0" t="n">
        <v>0</v>
      </c>
      <c r="M107" s="0" t="n">
        <v>4247498.68351775</v>
      </c>
      <c r="N107" s="0" t="n">
        <v>5309373.35439719</v>
      </c>
      <c r="O107" s="0" t="n">
        <v>2725478.32467183</v>
      </c>
      <c r="P107" s="0" t="n">
        <v>3716561.35182523</v>
      </c>
      <c r="Q107" s="0" t="n">
        <v>0</v>
      </c>
      <c r="R107" s="0" t="n">
        <v>0</v>
      </c>
    </row>
    <row r="108" customFormat="false" ht="13.8" hidden="true" customHeight="false" outlineLevel="0" collapsed="false">
      <c r="A108" s="0" t="s">
        <v>155</v>
      </c>
      <c r="B108" s="0" t="s">
        <v>72</v>
      </c>
      <c r="C108" s="0" t="s">
        <v>151</v>
      </c>
      <c r="D108" s="0" t="s">
        <v>85</v>
      </c>
      <c r="E108" s="0" t="s">
        <v>152</v>
      </c>
      <c r="F108" s="0" t="s">
        <v>8</v>
      </c>
      <c r="G108" s="0" t="s">
        <v>157</v>
      </c>
      <c r="H108" s="0" t="n">
        <v>5059337.87170103</v>
      </c>
      <c r="I108" s="0" t="n">
        <v>826250.997074068</v>
      </c>
      <c r="J108" s="0" t="n">
        <v>561313.346563042</v>
      </c>
      <c r="K108" s="0" t="n">
        <v>12670396.200837</v>
      </c>
      <c r="L108" s="0" t="n">
        <v>16290509.4010761</v>
      </c>
      <c r="M108" s="0" t="n">
        <v>36099768.3377065</v>
      </c>
      <c r="N108" s="0" t="n">
        <v>44121939.0794191</v>
      </c>
      <c r="O108" s="0" t="n">
        <v>17648775.6317676</v>
      </c>
      <c r="P108" s="0" t="n">
        <v>24066512.2251377</v>
      </c>
      <c r="Q108" s="0" t="n">
        <v>25340792.401674</v>
      </c>
      <c r="R108" s="0" t="n">
        <v>28960905.6019131</v>
      </c>
    </row>
    <row r="109" customFormat="false" ht="13.8" hidden="true" customHeight="false" outlineLevel="0" collapsed="false">
      <c r="A109" s="0" t="s">
        <v>150</v>
      </c>
      <c r="B109" s="0" t="s">
        <v>52</v>
      </c>
      <c r="C109" s="0" t="s">
        <v>158</v>
      </c>
      <c r="D109" s="0" t="s">
        <v>63</v>
      </c>
      <c r="E109" s="0" t="s">
        <v>13</v>
      </c>
      <c r="F109" s="0" t="s">
        <v>13</v>
      </c>
      <c r="G109" s="0" t="s">
        <v>153</v>
      </c>
      <c r="H109" s="0" t="n">
        <v>1401360.7764408</v>
      </c>
      <c r="I109" s="0" t="n">
        <v>173264.116014687</v>
      </c>
      <c r="J109" s="0" t="n">
        <v>115690.03012995</v>
      </c>
      <c r="K109" s="0" t="n">
        <v>7796885.22066092</v>
      </c>
      <c r="L109" s="0" t="n">
        <v>9529526.38080779</v>
      </c>
      <c r="M109" s="0" t="n">
        <v>42341418.3510891</v>
      </c>
      <c r="N109" s="0" t="n">
        <v>51546074.5143694</v>
      </c>
      <c r="O109" s="0" t="n">
        <v>389844.261033046</v>
      </c>
      <c r="P109" s="0" t="n">
        <v>584766.391549569</v>
      </c>
      <c r="Q109" s="0" t="n">
        <v>0</v>
      </c>
      <c r="R109" s="0" t="n">
        <v>0</v>
      </c>
    </row>
    <row r="110" customFormat="false" ht="13.8" hidden="true" customHeight="false" outlineLevel="0" collapsed="false">
      <c r="A110" s="0" t="s">
        <v>155</v>
      </c>
      <c r="B110" s="0" t="s">
        <v>52</v>
      </c>
      <c r="C110" s="0" t="s">
        <v>183</v>
      </c>
      <c r="D110" s="0" t="s">
        <v>64</v>
      </c>
      <c r="E110" s="0" t="s">
        <v>8</v>
      </c>
      <c r="F110" s="0" t="s">
        <v>8</v>
      </c>
      <c r="G110" s="0" t="s">
        <v>172</v>
      </c>
      <c r="H110" s="0" t="n">
        <v>35819491.4235805</v>
      </c>
      <c r="I110" s="0" t="n">
        <v>1027370.05028793</v>
      </c>
      <c r="J110" s="0" t="n">
        <v>13574828.3500819</v>
      </c>
      <c r="K110" s="0" t="n">
        <v>0</v>
      </c>
      <c r="L110" s="0" t="n">
        <v>0</v>
      </c>
      <c r="M110" s="0" t="n">
        <v>29280046.4332061</v>
      </c>
      <c r="N110" s="0" t="n">
        <v>35444266.7349337</v>
      </c>
      <c r="O110" s="0" t="n">
        <v>29605380.2499305</v>
      </c>
      <c r="P110" s="0" t="n">
        <v>32721736.0657127</v>
      </c>
      <c r="Q110" s="0" t="n">
        <v>113010705.531672</v>
      </c>
      <c r="R110" s="0" t="n">
        <v>123284406.034552</v>
      </c>
    </row>
    <row r="111" customFormat="false" ht="13.8" hidden="true" customHeight="false" outlineLevel="0" collapsed="false">
      <c r="A111" s="0" t="s">
        <v>159</v>
      </c>
      <c r="B111" s="0" t="s">
        <v>21</v>
      </c>
      <c r="C111" s="0" t="s">
        <v>166</v>
      </c>
      <c r="D111" s="0" t="s">
        <v>43</v>
      </c>
      <c r="E111" s="0" t="s">
        <v>8</v>
      </c>
      <c r="F111" s="0" t="s">
        <v>8</v>
      </c>
      <c r="G111" s="0" t="s">
        <v>153</v>
      </c>
      <c r="H111" s="0" t="n">
        <v>4440163.32783147</v>
      </c>
      <c r="I111" s="0" t="n">
        <v>23033.2088383838</v>
      </c>
      <c r="J111" s="0" t="n">
        <v>14683.7717588383</v>
      </c>
      <c r="K111" s="0" t="n">
        <v>0</v>
      </c>
      <c r="L111" s="0" t="n">
        <v>0</v>
      </c>
      <c r="M111" s="0" t="n">
        <v>5687922.95934386</v>
      </c>
      <c r="N111" s="0" t="n">
        <v>7109903.69917983</v>
      </c>
      <c r="O111" s="0" t="n">
        <v>0</v>
      </c>
      <c r="P111" s="0" t="n">
        <v>0</v>
      </c>
      <c r="Q111" s="0" t="n">
        <v>201540.577335858</v>
      </c>
      <c r="R111" s="0" t="n">
        <v>259123.599431818</v>
      </c>
    </row>
    <row r="112" customFormat="false" ht="13.8" hidden="true" customHeight="false" outlineLevel="0" collapsed="false">
      <c r="A112" s="0" t="s">
        <v>155</v>
      </c>
      <c r="B112" s="0" t="s">
        <v>21</v>
      </c>
      <c r="C112" s="0" t="s">
        <v>166</v>
      </c>
      <c r="D112" s="0" t="s">
        <v>43</v>
      </c>
      <c r="E112" s="0" t="s">
        <v>8</v>
      </c>
      <c r="F112" s="0" t="s">
        <v>8</v>
      </c>
      <c r="G112" s="0" t="s">
        <v>153</v>
      </c>
      <c r="H112" s="0" t="n">
        <v>883074.890935867</v>
      </c>
      <c r="I112" s="0" t="n">
        <v>23033.2088383838</v>
      </c>
      <c r="J112" s="0" t="n">
        <v>14683.7717588383</v>
      </c>
      <c r="K112" s="0" t="n">
        <v>0</v>
      </c>
      <c r="L112" s="0" t="n">
        <v>0</v>
      </c>
      <c r="M112" s="0" t="n">
        <v>5687922.95934386</v>
      </c>
      <c r="N112" s="0" t="n">
        <v>7109903.69917983</v>
      </c>
      <c r="O112" s="0" t="n">
        <v>1192448.41628771</v>
      </c>
      <c r="P112" s="0" t="n">
        <v>1907917.46606034</v>
      </c>
      <c r="Q112" s="0" t="n">
        <v>230332.088383838</v>
      </c>
      <c r="R112" s="0" t="n">
        <v>287915.110479797</v>
      </c>
    </row>
    <row r="113" customFormat="false" ht="13.8" hidden="true" customHeight="false" outlineLevel="0" collapsed="false">
      <c r="A113" s="0" t="s">
        <v>155</v>
      </c>
      <c r="B113" s="0" t="s">
        <v>52</v>
      </c>
      <c r="C113" s="0" t="s">
        <v>183</v>
      </c>
      <c r="D113" s="0" t="s">
        <v>64</v>
      </c>
      <c r="E113" s="0" t="s">
        <v>9</v>
      </c>
      <c r="F113" s="0" t="s">
        <v>9</v>
      </c>
      <c r="G113" s="0" t="s">
        <v>153</v>
      </c>
      <c r="H113" s="0" t="n">
        <v>10561356.3321001</v>
      </c>
      <c r="I113" s="0" t="n">
        <v>295727.285375214</v>
      </c>
      <c r="J113" s="0" t="n">
        <v>214032.011919594</v>
      </c>
      <c r="K113" s="0" t="n">
        <v>0</v>
      </c>
      <c r="L113" s="0" t="n">
        <v>0</v>
      </c>
      <c r="M113" s="0" t="n">
        <v>8428227.63319361</v>
      </c>
      <c r="N113" s="0" t="n">
        <v>10202591.3454449</v>
      </c>
      <c r="O113" s="0" t="n">
        <v>8521874.59753106</v>
      </c>
      <c r="P113" s="0" t="n">
        <v>9418914.02885012</v>
      </c>
      <c r="Q113" s="0" t="n">
        <v>32530001.3912736</v>
      </c>
      <c r="R113" s="0" t="n">
        <v>35487274.2450257</v>
      </c>
    </row>
    <row r="114" customFormat="false" ht="13.8" hidden="true" customHeight="false" outlineLevel="0" collapsed="false">
      <c r="A114" s="0" t="s">
        <v>150</v>
      </c>
      <c r="B114" s="0" t="s">
        <v>52</v>
      </c>
      <c r="C114" s="0" t="s">
        <v>165</v>
      </c>
      <c r="D114" s="0" t="s">
        <v>65</v>
      </c>
      <c r="E114" s="0" t="s">
        <v>13</v>
      </c>
      <c r="F114" s="0" t="s">
        <v>13</v>
      </c>
      <c r="G114" s="0" t="s">
        <v>164</v>
      </c>
      <c r="H114" s="0" t="n">
        <v>456468.092313517</v>
      </c>
      <c r="I114" s="0" t="n">
        <v>42862.2999999999</v>
      </c>
      <c r="J114" s="0" t="n">
        <v>33643.8706797245</v>
      </c>
      <c r="K114" s="0" t="n">
        <v>1928803.49999999</v>
      </c>
      <c r="L114" s="0" t="n">
        <v>2357426.49999999</v>
      </c>
      <c r="M114" s="0" t="n">
        <v>10474474.5624999</v>
      </c>
      <c r="N114" s="0" t="n">
        <v>12751534.2499999</v>
      </c>
      <c r="O114" s="0" t="n">
        <v>96440.1749999999</v>
      </c>
      <c r="P114" s="0" t="n">
        <v>144660.262499999</v>
      </c>
      <c r="Q114" s="0" t="n">
        <v>0</v>
      </c>
      <c r="R114" s="0" t="n">
        <v>0</v>
      </c>
    </row>
    <row r="115" customFormat="false" ht="13.8" hidden="true" customHeight="false" outlineLevel="0" collapsed="false">
      <c r="A115" s="0" t="s">
        <v>159</v>
      </c>
      <c r="B115" s="0" t="s">
        <v>52</v>
      </c>
      <c r="C115" s="0" t="s">
        <v>158</v>
      </c>
      <c r="D115" s="0" t="s">
        <v>71</v>
      </c>
      <c r="E115" s="0" t="s">
        <v>9</v>
      </c>
      <c r="F115" s="0" t="s">
        <v>9</v>
      </c>
      <c r="G115" s="0" t="s">
        <v>157</v>
      </c>
      <c r="H115" s="0" t="n">
        <v>22625882.4777236</v>
      </c>
      <c r="I115" s="0" t="n">
        <v>311485.85494459</v>
      </c>
      <c r="J115" s="0" t="n">
        <v>208261.871946494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28033726.9450131</v>
      </c>
      <c r="R115" s="0" t="n">
        <v>31148585.494459</v>
      </c>
    </row>
    <row r="116" customFormat="false" ht="13.8" hidden="true" customHeight="false" outlineLevel="0" collapsed="false">
      <c r="A116" s="0" t="s">
        <v>150</v>
      </c>
      <c r="B116" s="0" t="s">
        <v>6</v>
      </c>
      <c r="C116" s="0" t="s">
        <v>162</v>
      </c>
      <c r="D116" s="0" t="s">
        <v>18</v>
      </c>
      <c r="E116" s="0" t="s">
        <v>8</v>
      </c>
      <c r="F116" s="0" t="s">
        <v>8</v>
      </c>
      <c r="G116" s="0" t="s">
        <v>154</v>
      </c>
      <c r="H116" s="0" t="n">
        <v>2372741.20463274</v>
      </c>
      <c r="I116" s="0" t="n">
        <v>909901.352966464</v>
      </c>
      <c r="J116" s="0" t="n">
        <v>578078.482723965</v>
      </c>
      <c r="K116" s="0" t="n">
        <v>3022923.23046456</v>
      </c>
      <c r="L116" s="0" t="n">
        <v>3886615.58202586</v>
      </c>
      <c r="M116" s="0" t="n">
        <v>135125864.917718</v>
      </c>
      <c r="N116" s="0" t="n">
        <v>185798064.261863</v>
      </c>
      <c r="O116" s="0" t="n">
        <v>21113416.3933935</v>
      </c>
      <c r="P116" s="0" t="n">
        <v>27025172.9835437</v>
      </c>
      <c r="Q116" s="0" t="n">
        <v>6909538.81249042</v>
      </c>
      <c r="R116" s="0" t="n">
        <v>7773231.16405172</v>
      </c>
    </row>
    <row r="117" customFormat="false" ht="13.8" hidden="true" customHeight="false" outlineLevel="0" collapsed="false">
      <c r="A117" s="0" t="s">
        <v>155</v>
      </c>
      <c r="B117" s="0" t="s">
        <v>6</v>
      </c>
      <c r="C117" s="0" t="s">
        <v>163</v>
      </c>
      <c r="D117" s="0" t="s">
        <v>19</v>
      </c>
      <c r="E117" s="0" t="s">
        <v>8</v>
      </c>
      <c r="F117" s="0" t="s">
        <v>8</v>
      </c>
      <c r="G117" s="0" t="s">
        <v>164</v>
      </c>
      <c r="H117" s="0" t="n">
        <v>85595463.668291</v>
      </c>
      <c r="I117" s="0" t="n">
        <v>10420278.4664847</v>
      </c>
      <c r="J117" s="0" t="n">
        <v>6922569.16430298</v>
      </c>
      <c r="K117" s="0" t="n">
        <v>34654744.4510399</v>
      </c>
      <c r="L117" s="0" t="n">
        <v>44556100.0084798</v>
      </c>
      <c r="M117" s="0" t="n">
        <v>1093378978.93131</v>
      </c>
      <c r="N117" s="0" t="n">
        <v>1530730570.50383</v>
      </c>
      <c r="O117" s="0" t="n">
        <v>240543375.364888</v>
      </c>
      <c r="P117" s="0" t="n">
        <v>328013693.679393</v>
      </c>
      <c r="Q117" s="0" t="n">
        <v>69309488.9020798</v>
      </c>
      <c r="R117" s="0" t="n">
        <v>79210844.4595197</v>
      </c>
    </row>
    <row r="118" customFormat="false" ht="13.8" hidden="true" customHeight="false" outlineLevel="0" collapsed="false">
      <c r="A118" s="0" t="s">
        <v>150</v>
      </c>
      <c r="B118" s="0" t="s">
        <v>72</v>
      </c>
      <c r="C118" s="0" t="s">
        <v>175</v>
      </c>
      <c r="D118" s="0" t="s">
        <v>88</v>
      </c>
      <c r="E118" s="0" t="s">
        <v>152</v>
      </c>
      <c r="F118" s="0" t="s">
        <v>8</v>
      </c>
      <c r="G118" s="0" t="s">
        <v>157</v>
      </c>
      <c r="H118" s="0" t="n">
        <v>1353939.51393754</v>
      </c>
      <c r="I118" s="0" t="n">
        <v>219771.255079325</v>
      </c>
      <c r="J118" s="0" t="n">
        <v>387394.488508181</v>
      </c>
      <c r="K118" s="0" t="n">
        <v>3824072.57330437</v>
      </c>
      <c r="L118" s="0" t="n">
        <v>4916664.73710562</v>
      </c>
      <c r="M118" s="0" t="n">
        <v>29888890.6907882</v>
      </c>
      <c r="N118" s="0" t="n">
        <v>41097224.6998337</v>
      </c>
      <c r="O118" s="0" t="n">
        <v>9340278.34087131</v>
      </c>
      <c r="P118" s="0" t="n">
        <v>11955556.2763152</v>
      </c>
      <c r="Q118" s="0" t="n">
        <v>8740737.31041</v>
      </c>
      <c r="R118" s="0" t="n">
        <v>9833329.47421125</v>
      </c>
    </row>
    <row r="119" customFormat="false" ht="13.8" hidden="true" customHeight="false" outlineLevel="0" collapsed="false">
      <c r="A119" s="0" t="s">
        <v>159</v>
      </c>
      <c r="B119" s="0" t="s">
        <v>90</v>
      </c>
      <c r="C119" s="0" t="s">
        <v>186</v>
      </c>
      <c r="D119" s="0" t="s">
        <v>95</v>
      </c>
      <c r="E119" s="0" t="s">
        <v>8</v>
      </c>
      <c r="F119" s="0" t="s">
        <v>8</v>
      </c>
      <c r="G119" s="0" t="s">
        <v>172</v>
      </c>
      <c r="H119" s="0" t="n">
        <v>27621254.211855</v>
      </c>
      <c r="I119" s="0" t="n">
        <v>299614.270931424</v>
      </c>
      <c r="J119" s="0" t="n">
        <v>2054390.7595296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</row>
    <row r="120" customFormat="false" ht="13.8" hidden="true" customHeight="false" outlineLevel="0" collapsed="false">
      <c r="A120" s="0" t="s">
        <v>159</v>
      </c>
      <c r="B120" s="0" t="s">
        <v>6</v>
      </c>
      <c r="C120" s="0" t="s">
        <v>163</v>
      </c>
      <c r="D120" s="0" t="s">
        <v>19</v>
      </c>
      <c r="E120" s="0" t="s">
        <v>8</v>
      </c>
      <c r="F120" s="0" t="s">
        <v>8</v>
      </c>
      <c r="G120" s="0" t="s">
        <v>172</v>
      </c>
      <c r="H120" s="0" t="n">
        <v>111498247.694118</v>
      </c>
      <c r="I120" s="0" t="n">
        <v>2162850.06543908</v>
      </c>
      <c r="J120" s="0" t="n">
        <v>1269426.98288083</v>
      </c>
      <c r="K120" s="0" t="n">
        <v>5502953.84840228</v>
      </c>
      <c r="L120" s="0" t="n">
        <v>7337271.7978697</v>
      </c>
      <c r="M120" s="0" t="n">
        <v>0</v>
      </c>
      <c r="N120" s="0" t="n">
        <v>0</v>
      </c>
      <c r="O120" s="0" t="n">
        <v>45388706.3332785</v>
      </c>
      <c r="P120" s="0" t="n">
        <v>63544188.8665899</v>
      </c>
      <c r="Q120" s="0" t="n">
        <v>11005907.6968045</v>
      </c>
      <c r="R120" s="0" t="n">
        <v>12840225.6462719</v>
      </c>
    </row>
    <row r="121" customFormat="false" ht="13.8" hidden="true" customHeight="false" outlineLevel="0" collapsed="false">
      <c r="A121" s="0" t="s">
        <v>159</v>
      </c>
      <c r="B121" s="0" t="s">
        <v>6</v>
      </c>
      <c r="C121" s="0" t="s">
        <v>162</v>
      </c>
      <c r="D121" s="0" t="s">
        <v>20</v>
      </c>
      <c r="E121" s="0" t="s">
        <v>8</v>
      </c>
      <c r="F121" s="0" t="s">
        <v>8</v>
      </c>
      <c r="G121" s="0" t="s">
        <v>157</v>
      </c>
      <c r="H121" s="0" t="n">
        <v>97133892.5958542</v>
      </c>
      <c r="I121" s="0" t="n">
        <v>1991595.91687121</v>
      </c>
      <c r="J121" s="0" t="n">
        <v>1590619.36134735</v>
      </c>
      <c r="K121" s="0" t="n">
        <v>5018051.57417473</v>
      </c>
      <c r="L121" s="0" t="n">
        <v>6690735.43223297</v>
      </c>
      <c r="M121" s="0" t="n">
        <v>0</v>
      </c>
      <c r="N121" s="0" t="n">
        <v>0</v>
      </c>
      <c r="O121" s="0" t="n">
        <v>57451260.9073723</v>
      </c>
      <c r="P121" s="0" t="n">
        <v>80431765.2703213</v>
      </c>
      <c r="Q121" s="0" t="n">
        <v>10036103.1483494</v>
      </c>
      <c r="R121" s="0" t="n">
        <v>11708787.0064077</v>
      </c>
    </row>
    <row r="122" customFormat="false" ht="13.8" hidden="true" customHeight="false" outlineLevel="0" collapsed="false">
      <c r="A122" s="0" t="s">
        <v>150</v>
      </c>
      <c r="B122" s="0" t="s">
        <v>21</v>
      </c>
      <c r="C122" s="0" t="s">
        <v>168</v>
      </c>
      <c r="D122" s="0" t="s">
        <v>29</v>
      </c>
      <c r="E122" s="0" t="s">
        <v>9</v>
      </c>
      <c r="F122" s="0" t="s">
        <v>9</v>
      </c>
      <c r="G122" s="0" t="s">
        <v>154</v>
      </c>
      <c r="H122" s="0" t="n">
        <v>3711941.91042406</v>
      </c>
      <c r="I122" s="0" t="n">
        <v>101900</v>
      </c>
      <c r="J122" s="0" t="n">
        <v>73958.5</v>
      </c>
      <c r="K122" s="0" t="n">
        <v>3566500</v>
      </c>
      <c r="L122" s="0" t="n">
        <v>4585500</v>
      </c>
      <c r="M122" s="0" t="n">
        <v>29530620</v>
      </c>
      <c r="N122" s="0" t="n">
        <v>35950320</v>
      </c>
      <c r="O122" s="0" t="n">
        <v>3900732</v>
      </c>
      <c r="P122" s="0" t="n">
        <v>4255344</v>
      </c>
      <c r="Q122" s="0" t="n">
        <v>12228000</v>
      </c>
      <c r="R122" s="0" t="n">
        <v>13247000</v>
      </c>
    </row>
    <row r="123" customFormat="false" ht="13.8" hidden="true" customHeight="false" outlineLevel="0" collapsed="false">
      <c r="A123" s="0" t="s">
        <v>159</v>
      </c>
      <c r="B123" s="0" t="s">
        <v>52</v>
      </c>
      <c r="C123" s="0" t="s">
        <v>169</v>
      </c>
      <c r="D123" s="0" t="s">
        <v>70</v>
      </c>
      <c r="E123" s="0" t="s">
        <v>13</v>
      </c>
      <c r="F123" s="0" t="s">
        <v>13</v>
      </c>
      <c r="G123" s="0" t="s">
        <v>172</v>
      </c>
      <c r="H123" s="0" t="n">
        <v>3098744.78548929</v>
      </c>
      <c r="I123" s="0" t="n">
        <v>46248.8976704</v>
      </c>
      <c r="J123" s="0" t="n">
        <v>28965.4909827085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4162400.790336</v>
      </c>
      <c r="R123" s="0" t="n">
        <v>4624889.76704</v>
      </c>
    </row>
    <row r="124" customFormat="false" ht="13.8" hidden="true" customHeight="false" outlineLevel="0" collapsed="false">
      <c r="A124" s="0" t="s">
        <v>155</v>
      </c>
      <c r="B124" s="0" t="s">
        <v>72</v>
      </c>
      <c r="C124" s="0" t="s">
        <v>151</v>
      </c>
      <c r="D124" s="0" t="s">
        <v>85</v>
      </c>
      <c r="E124" s="0" t="s">
        <v>152</v>
      </c>
      <c r="F124" s="0" t="s">
        <v>8</v>
      </c>
      <c r="G124" s="0" t="s">
        <v>153</v>
      </c>
      <c r="H124" s="0" t="n">
        <v>2796246.24349861</v>
      </c>
      <c r="I124" s="0" t="n">
        <v>370877.424183221</v>
      </c>
      <c r="J124" s="0" t="n">
        <v>399486.736218648</v>
      </c>
      <c r="K124" s="0" t="n">
        <v>5531617.22499702</v>
      </c>
      <c r="L124" s="0" t="n">
        <v>7112079.28928189</v>
      </c>
      <c r="M124" s="0" t="n">
        <v>16204021.7102448</v>
      </c>
      <c r="N124" s="0" t="n">
        <v>19804915.4236325</v>
      </c>
      <c r="O124" s="0" t="n">
        <v>7921966.16945303</v>
      </c>
      <c r="P124" s="0" t="n">
        <v>10802681.1401632</v>
      </c>
      <c r="Q124" s="0" t="n">
        <v>11063234.449994</v>
      </c>
      <c r="R124" s="0" t="n">
        <v>12643696.5142789</v>
      </c>
    </row>
    <row r="125" customFormat="false" ht="13.8" hidden="true" customHeight="false" outlineLevel="0" collapsed="false">
      <c r="A125" s="0" t="s">
        <v>150</v>
      </c>
      <c r="B125" s="0" t="s">
        <v>21</v>
      </c>
      <c r="C125" s="0" t="s">
        <v>166</v>
      </c>
      <c r="D125" s="0" t="s">
        <v>33</v>
      </c>
      <c r="E125" s="0" t="s">
        <v>8</v>
      </c>
      <c r="F125" s="0" t="s">
        <v>8</v>
      </c>
      <c r="G125" s="0" t="s">
        <v>172</v>
      </c>
      <c r="H125" s="0" t="n">
        <v>1749093.79594136</v>
      </c>
      <c r="I125" s="0" t="n">
        <v>162679.472222222</v>
      </c>
      <c r="J125" s="0" t="n">
        <v>118245.170138888</v>
      </c>
      <c r="K125" s="0" t="n">
        <v>0</v>
      </c>
      <c r="L125" s="0" t="n">
        <v>0</v>
      </c>
      <c r="M125" s="0" t="n">
        <v>93865490.5921568</v>
      </c>
      <c r="N125" s="0" t="n">
        <v>114271032.025234</v>
      </c>
      <c r="O125" s="0" t="n">
        <v>16564498.4058211</v>
      </c>
      <c r="P125" s="0" t="n">
        <v>0</v>
      </c>
      <c r="Q125" s="0" t="n">
        <v>3253589.44444444</v>
      </c>
      <c r="R125" s="0" t="n">
        <v>3660288.12499999</v>
      </c>
    </row>
    <row r="126" customFormat="false" ht="13.8" hidden="true" customHeight="false" outlineLevel="0" collapsed="false">
      <c r="A126" s="0" t="s">
        <v>155</v>
      </c>
      <c r="B126" s="0" t="s">
        <v>21</v>
      </c>
      <c r="C126" s="0" t="s">
        <v>173</v>
      </c>
      <c r="D126" s="0" t="s">
        <v>46</v>
      </c>
      <c r="E126" s="0" t="s">
        <v>8</v>
      </c>
      <c r="F126" s="0" t="s">
        <v>8</v>
      </c>
      <c r="G126" s="0" t="s">
        <v>154</v>
      </c>
      <c r="H126" s="0" t="n">
        <v>1798810.43307797</v>
      </c>
      <c r="I126" s="0" t="n">
        <v>55404.4987735341</v>
      </c>
      <c r="J126" s="0" t="n">
        <v>99817.2907878647</v>
      </c>
      <c r="K126" s="0" t="n">
        <v>0</v>
      </c>
      <c r="L126" s="0" t="n">
        <v>0</v>
      </c>
      <c r="M126" s="0" t="n">
        <v>13681833.1668908</v>
      </c>
      <c r="N126" s="0" t="n">
        <v>17102291.4586135</v>
      </c>
      <c r="O126" s="0" t="n">
        <v>2868337.07284491</v>
      </c>
      <c r="P126" s="0" t="n">
        <v>4589339.31655186</v>
      </c>
      <c r="Q126" s="0" t="n">
        <v>554044.987735341</v>
      </c>
      <c r="R126" s="0" t="n">
        <v>692556.234669176</v>
      </c>
    </row>
    <row r="127" customFormat="false" ht="13.8" hidden="true" customHeight="false" outlineLevel="0" collapsed="false">
      <c r="A127" s="0" t="s">
        <v>155</v>
      </c>
      <c r="B127" s="0" t="s">
        <v>21</v>
      </c>
      <c r="C127" s="0" t="s">
        <v>166</v>
      </c>
      <c r="D127" s="0" t="s">
        <v>45</v>
      </c>
      <c r="E127" s="0" t="s">
        <v>8</v>
      </c>
      <c r="F127" s="0" t="s">
        <v>8</v>
      </c>
      <c r="G127" s="0" t="s">
        <v>154</v>
      </c>
      <c r="H127" s="0" t="n">
        <v>3291287.88137215</v>
      </c>
      <c r="I127" s="0" t="n">
        <v>30868</v>
      </c>
      <c r="J127" s="0" t="n">
        <v>17737.51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</row>
    <row r="128" customFormat="false" ht="13.8" hidden="true" customHeight="false" outlineLevel="0" collapsed="false">
      <c r="A128" s="0" t="s">
        <v>159</v>
      </c>
      <c r="B128" s="0" t="s">
        <v>21</v>
      </c>
      <c r="C128" s="0" t="s">
        <v>173</v>
      </c>
      <c r="D128" s="0" t="s">
        <v>40</v>
      </c>
      <c r="E128" s="0" t="s">
        <v>13</v>
      </c>
      <c r="F128" s="0" t="s">
        <v>13</v>
      </c>
      <c r="G128" s="0" t="s">
        <v>172</v>
      </c>
      <c r="H128" s="0" t="n">
        <v>432138.825605854</v>
      </c>
      <c r="I128" s="0" t="n">
        <v>5016.6534090909</v>
      </c>
      <c r="J128" s="0" t="n">
        <v>2876.25602272727</v>
      </c>
      <c r="K128" s="0" t="n">
        <v>50166.534090909</v>
      </c>
      <c r="L128" s="0" t="n">
        <v>62708.1676136363</v>
      </c>
      <c r="M128" s="0" t="n">
        <v>629379.752889872</v>
      </c>
      <c r="N128" s="0" t="n">
        <v>786724.69111234</v>
      </c>
      <c r="O128" s="0" t="n">
        <v>0</v>
      </c>
      <c r="P128" s="0" t="n">
        <v>0</v>
      </c>
      <c r="Q128" s="0" t="n">
        <v>0</v>
      </c>
      <c r="R128" s="0" t="n">
        <v>0</v>
      </c>
    </row>
    <row r="129" customFormat="false" ht="13.8" hidden="true" customHeight="false" outlineLevel="0" collapsed="false">
      <c r="A129" s="0" t="s">
        <v>150</v>
      </c>
      <c r="B129" s="0" t="s">
        <v>72</v>
      </c>
      <c r="C129" s="0" t="s">
        <v>151</v>
      </c>
      <c r="D129" s="0" t="s">
        <v>85</v>
      </c>
      <c r="E129" s="0" t="s">
        <v>174</v>
      </c>
      <c r="F129" s="0" t="s">
        <v>8</v>
      </c>
      <c r="G129" s="0" t="s">
        <v>157</v>
      </c>
      <c r="H129" s="0" t="n">
        <v>1473523.50822954</v>
      </c>
      <c r="I129" s="0" t="n">
        <v>318465.136257484</v>
      </c>
      <c r="J129" s="0" t="n">
        <v>192649.920051315</v>
      </c>
      <c r="K129" s="0" t="n">
        <v>4413560.54358587</v>
      </c>
      <c r="L129" s="0" t="n">
        <v>5674577.84175327</v>
      </c>
      <c r="M129" s="0" t="n">
        <v>23963127.7084709</v>
      </c>
      <c r="N129" s="0" t="n">
        <v>30920164.7851237</v>
      </c>
      <c r="O129" s="0" t="n">
        <v>7730041.19628093</v>
      </c>
      <c r="P129" s="0" t="n">
        <v>9894452.73123959</v>
      </c>
      <c r="Q129" s="0" t="n">
        <v>10088138.3853391</v>
      </c>
      <c r="R129" s="0" t="n">
        <v>11349155.6835065</v>
      </c>
    </row>
    <row r="130" customFormat="false" ht="13.8" hidden="true" customHeight="false" outlineLevel="0" collapsed="false">
      <c r="A130" s="0" t="s">
        <v>150</v>
      </c>
      <c r="B130" s="0" t="s">
        <v>117</v>
      </c>
      <c r="C130" s="0" t="s">
        <v>187</v>
      </c>
      <c r="D130" s="0" t="s">
        <v>109</v>
      </c>
      <c r="E130" s="0" t="s">
        <v>13</v>
      </c>
      <c r="F130" s="0" t="s">
        <v>13</v>
      </c>
      <c r="G130" s="0" t="s">
        <v>172</v>
      </c>
      <c r="H130" s="0" t="n">
        <v>1828205.94155665</v>
      </c>
      <c r="I130" s="0" t="n">
        <v>10705.2189928456</v>
      </c>
      <c r="J130" s="0" t="n">
        <v>39647.6709845684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</row>
    <row r="131" customFormat="false" ht="13.8" hidden="true" customHeight="false" outlineLevel="0" collapsed="false">
      <c r="A131" s="0" t="s">
        <v>159</v>
      </c>
      <c r="B131" s="0" t="s">
        <v>117</v>
      </c>
      <c r="C131" s="0" t="s">
        <v>188</v>
      </c>
      <c r="D131" s="0" t="s">
        <v>109</v>
      </c>
      <c r="E131" s="0" t="s">
        <v>8</v>
      </c>
      <c r="F131" s="0" t="s">
        <v>8</v>
      </c>
      <c r="G131" s="0" t="s">
        <v>164</v>
      </c>
      <c r="H131" s="0" t="n">
        <v>10949018.40129</v>
      </c>
      <c r="I131" s="0" t="n">
        <v>65298.0968097124</v>
      </c>
      <c r="J131" s="0" t="n">
        <v>74321.0642388167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</row>
    <row r="132" customFormat="false" ht="13.8" hidden="true" customHeight="false" outlineLevel="0" collapsed="false">
      <c r="A132" s="0" t="s">
        <v>150</v>
      </c>
      <c r="B132" s="0" t="s">
        <v>117</v>
      </c>
      <c r="C132" s="0" t="s">
        <v>189</v>
      </c>
      <c r="D132" s="0" t="s">
        <v>109</v>
      </c>
      <c r="E132" s="0" t="s">
        <v>8</v>
      </c>
      <c r="F132" s="0" t="s">
        <v>8</v>
      </c>
      <c r="G132" s="0" t="s">
        <v>154</v>
      </c>
      <c r="H132" s="0" t="n">
        <v>134566704.363609</v>
      </c>
      <c r="I132" s="0" t="n">
        <v>600507.698977062</v>
      </c>
      <c r="J132" s="0" t="n">
        <v>1239349.51640888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</row>
    <row r="133" customFormat="false" ht="13.8" hidden="true" customHeight="false" outlineLevel="0" collapsed="false">
      <c r="A133" s="0" t="s">
        <v>159</v>
      </c>
      <c r="B133" s="0" t="s">
        <v>117</v>
      </c>
      <c r="C133" s="0" t="s">
        <v>176</v>
      </c>
      <c r="D133" s="0" t="s">
        <v>109</v>
      </c>
      <c r="E133" s="0" t="s">
        <v>13</v>
      </c>
      <c r="F133" s="0" t="s">
        <v>13</v>
      </c>
      <c r="G133" s="0" t="s">
        <v>154</v>
      </c>
      <c r="H133" s="0" t="n">
        <v>2805154.40584601</v>
      </c>
      <c r="I133" s="0" t="n">
        <v>16356.5976065233</v>
      </c>
      <c r="J133" s="0" t="n">
        <v>16901.9327628327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</row>
    <row r="134" customFormat="false" ht="13.8" hidden="true" customHeight="false" outlineLevel="0" collapsed="false">
      <c r="A134" s="0" t="s">
        <v>159</v>
      </c>
      <c r="B134" s="0" t="s">
        <v>117</v>
      </c>
      <c r="C134" s="0" t="s">
        <v>190</v>
      </c>
      <c r="D134" s="0" t="s">
        <v>109</v>
      </c>
      <c r="E134" s="0" t="s">
        <v>9</v>
      </c>
      <c r="F134" s="0" t="s">
        <v>9</v>
      </c>
      <c r="G134" s="0" t="s">
        <v>172</v>
      </c>
      <c r="H134" s="0" t="n">
        <v>937586.827437686</v>
      </c>
      <c r="I134" s="0" t="n">
        <v>5365.56865388369</v>
      </c>
      <c r="J134" s="0" t="n">
        <v>6976.71575790626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</row>
    <row r="135" customFormat="false" ht="13.8" hidden="true" customHeight="false" outlineLevel="0" collapsed="false">
      <c r="A135" s="0" t="s">
        <v>155</v>
      </c>
      <c r="B135" s="0" t="s">
        <v>103</v>
      </c>
      <c r="C135" s="0" t="s">
        <v>177</v>
      </c>
      <c r="D135" s="0" t="s">
        <v>115</v>
      </c>
      <c r="E135" s="0" t="s">
        <v>13</v>
      </c>
      <c r="F135" s="0" t="s">
        <v>13</v>
      </c>
      <c r="G135" s="0" t="s">
        <v>157</v>
      </c>
      <c r="H135" s="0" t="n">
        <v>11399320.4940721</v>
      </c>
      <c r="I135" s="0" t="n">
        <v>617243.115</v>
      </c>
      <c r="J135" s="0" t="n">
        <v>734557.019616</v>
      </c>
      <c r="K135" s="0" t="n">
        <v>0</v>
      </c>
      <c r="L135" s="0" t="n">
        <v>0</v>
      </c>
      <c r="M135" s="0" t="n">
        <v>13887970.0875</v>
      </c>
      <c r="N135" s="0" t="n">
        <v>19443158.1225</v>
      </c>
      <c r="O135" s="0" t="n">
        <v>58051714.96575</v>
      </c>
      <c r="P135" s="0" t="n">
        <v>79161429.49875</v>
      </c>
      <c r="Q135" s="0" t="n">
        <v>43207018.05</v>
      </c>
      <c r="R135" s="0" t="n">
        <v>49379449.2</v>
      </c>
    </row>
    <row r="136" customFormat="false" ht="13.8" hidden="true" customHeight="false" outlineLevel="0" collapsed="false">
      <c r="A136" s="0" t="s">
        <v>159</v>
      </c>
      <c r="B136" s="0" t="s">
        <v>103</v>
      </c>
      <c r="C136" s="0" t="s">
        <v>177</v>
      </c>
      <c r="D136" s="0" t="s">
        <v>116</v>
      </c>
      <c r="E136" s="0" t="s">
        <v>8</v>
      </c>
      <c r="F136" s="0" t="s">
        <v>8</v>
      </c>
      <c r="G136" s="0" t="s">
        <v>172</v>
      </c>
      <c r="H136" s="0" t="n">
        <v>11504652.6234775</v>
      </c>
      <c r="I136" s="0" t="n">
        <v>128648.255</v>
      </c>
      <c r="J136" s="0" t="n">
        <v>654744.805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15621573.8177529</v>
      </c>
      <c r="P136" s="0" t="n">
        <v>21870203.344854</v>
      </c>
      <c r="Q136" s="0" t="n">
        <v>7718895.3</v>
      </c>
      <c r="R136" s="0" t="n">
        <v>9005377.85</v>
      </c>
    </row>
    <row r="137" customFormat="false" ht="13.8" hidden="true" customHeight="false" outlineLevel="0" collapsed="false">
      <c r="A137" s="0" t="s">
        <v>159</v>
      </c>
      <c r="B137" s="0" t="s">
        <v>103</v>
      </c>
      <c r="C137" s="0" t="s">
        <v>177</v>
      </c>
      <c r="D137" s="0" t="s">
        <v>114</v>
      </c>
      <c r="E137" s="0" t="s">
        <v>8</v>
      </c>
      <c r="F137" s="0" t="s">
        <v>8</v>
      </c>
      <c r="G137" s="0" t="s">
        <v>157</v>
      </c>
      <c r="H137" s="0" t="n">
        <v>5178957.63110495</v>
      </c>
      <c r="I137" s="0" t="n">
        <v>185948.945</v>
      </c>
      <c r="J137" s="0" t="n">
        <v>143496.0982895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</row>
    <row r="138" customFormat="false" ht="13.8" hidden="true" customHeight="false" outlineLevel="0" collapsed="false">
      <c r="A138" s="0" t="s">
        <v>159</v>
      </c>
      <c r="B138" s="0" t="s">
        <v>103</v>
      </c>
      <c r="C138" s="0" t="s">
        <v>178</v>
      </c>
      <c r="D138" s="0" t="s">
        <v>107</v>
      </c>
      <c r="E138" s="0" t="s">
        <v>8</v>
      </c>
      <c r="F138" s="0" t="s">
        <v>8</v>
      </c>
      <c r="G138" s="0" t="s">
        <v>157</v>
      </c>
      <c r="H138" s="0" t="n">
        <v>11466588.2448384</v>
      </c>
      <c r="I138" s="0" t="n">
        <v>328815.787637233</v>
      </c>
      <c r="J138" s="0" t="n">
        <v>312927.192388396</v>
      </c>
      <c r="K138" s="0" t="n">
        <v>0</v>
      </c>
      <c r="L138" s="0" t="n">
        <v>0</v>
      </c>
      <c r="M138" s="0" t="n">
        <v>25253052.4905395</v>
      </c>
      <c r="N138" s="0" t="n">
        <v>37879578.7358092</v>
      </c>
      <c r="O138" s="0" t="n">
        <v>9469894.68395232</v>
      </c>
      <c r="P138" s="0" t="n">
        <v>13257852.5575332</v>
      </c>
      <c r="Q138" s="0" t="n">
        <v>1145238.70689307</v>
      </c>
      <c r="R138" s="0" t="n">
        <v>1717858.06033961</v>
      </c>
    </row>
    <row r="139" customFormat="false" ht="13.8" hidden="true" customHeight="false" outlineLevel="0" collapsed="false">
      <c r="A139" s="0" t="s">
        <v>155</v>
      </c>
      <c r="B139" s="0" t="s">
        <v>103</v>
      </c>
      <c r="C139" s="0" t="s">
        <v>179</v>
      </c>
      <c r="D139" s="0" t="s">
        <v>22</v>
      </c>
      <c r="E139" s="0" t="s">
        <v>8</v>
      </c>
      <c r="F139" s="0" t="s">
        <v>8</v>
      </c>
      <c r="G139" s="0" t="s">
        <v>164</v>
      </c>
      <c r="H139" s="0" t="n">
        <v>1592959.71319294</v>
      </c>
      <c r="I139" s="0" t="n">
        <v>140775</v>
      </c>
      <c r="J139" s="0" t="n">
        <v>166685.375</v>
      </c>
      <c r="K139" s="0" t="n">
        <v>6334875</v>
      </c>
      <c r="L139" s="0" t="n">
        <v>7742625</v>
      </c>
      <c r="M139" s="0" t="n">
        <v>18054393.75</v>
      </c>
      <c r="N139" s="0" t="n">
        <v>21855318.75</v>
      </c>
      <c r="O139" s="0" t="n">
        <v>950231.25</v>
      </c>
      <c r="P139" s="0" t="n">
        <v>1520370</v>
      </c>
      <c r="Q139" s="0" t="n">
        <v>0</v>
      </c>
      <c r="R139" s="0" t="n">
        <v>0</v>
      </c>
    </row>
    <row r="140" customFormat="false" ht="13.8" hidden="true" customHeight="false" outlineLevel="0" collapsed="false">
      <c r="A140" s="0" t="s">
        <v>150</v>
      </c>
      <c r="B140" s="0" t="s">
        <v>103</v>
      </c>
      <c r="C140" s="0" t="s">
        <v>178</v>
      </c>
      <c r="D140" s="0" t="s">
        <v>104</v>
      </c>
      <c r="E140" s="0" t="s">
        <v>9</v>
      </c>
      <c r="F140" s="0" t="s">
        <v>9</v>
      </c>
      <c r="G140" s="0" t="s">
        <v>153</v>
      </c>
      <c r="H140" s="0" t="n">
        <v>147850.90928888</v>
      </c>
      <c r="I140" s="0" t="n">
        <v>23299.9543006965</v>
      </c>
      <c r="J140" s="0" t="n">
        <v>17573.6378744297</v>
      </c>
      <c r="K140" s="0" t="n">
        <v>135916.400087396</v>
      </c>
      <c r="L140" s="0" t="n">
        <v>174749.657255223</v>
      </c>
      <c r="M140" s="0" t="n">
        <v>3858472.43219534</v>
      </c>
      <c r="N140" s="0" t="n">
        <v>4697270.78702042</v>
      </c>
      <c r="O140" s="0" t="n">
        <v>861166.310953743</v>
      </c>
      <c r="P140" s="0" t="n">
        <v>939454.157404084</v>
      </c>
      <c r="Q140" s="0" t="n">
        <v>465999.08601393</v>
      </c>
      <c r="R140" s="0" t="n">
        <v>504832.343181758</v>
      </c>
    </row>
    <row r="141" customFormat="false" ht="13.8" hidden="true" customHeight="false" outlineLevel="0" collapsed="false">
      <c r="A141" s="0" t="s">
        <v>150</v>
      </c>
      <c r="B141" s="0" t="s">
        <v>52</v>
      </c>
      <c r="C141" s="0" t="s">
        <v>183</v>
      </c>
      <c r="D141" s="0" t="s">
        <v>57</v>
      </c>
      <c r="E141" s="0" t="s">
        <v>13</v>
      </c>
      <c r="F141" s="0" t="s">
        <v>13</v>
      </c>
      <c r="G141" s="0" t="s">
        <v>153</v>
      </c>
      <c r="H141" s="0" t="n">
        <v>1644012.357162</v>
      </c>
      <c r="I141" s="0" t="n">
        <v>96757.425</v>
      </c>
      <c r="J141" s="0" t="n">
        <v>65991.4788987305</v>
      </c>
      <c r="K141" s="0" t="n">
        <v>3386509.875</v>
      </c>
      <c r="L141" s="0" t="n">
        <v>4354084.125</v>
      </c>
      <c r="M141" s="0" t="n">
        <v>3829578.28740284</v>
      </c>
      <c r="N141" s="0" t="n">
        <v>4662095.30640346</v>
      </c>
      <c r="O141" s="0" t="n">
        <v>3607197.43873527</v>
      </c>
      <c r="P141" s="0" t="n">
        <v>3935124.47862029</v>
      </c>
      <c r="Q141" s="0" t="n">
        <v>11610891</v>
      </c>
      <c r="R141" s="0" t="n">
        <v>12578465.25</v>
      </c>
    </row>
    <row r="142" customFormat="false" ht="13.8" hidden="true" customHeight="false" outlineLevel="0" collapsed="false">
      <c r="A142" s="0" t="s">
        <v>155</v>
      </c>
      <c r="B142" s="0" t="s">
        <v>72</v>
      </c>
      <c r="C142" s="0" t="s">
        <v>171</v>
      </c>
      <c r="D142" s="0" t="s">
        <v>86</v>
      </c>
      <c r="E142" s="0" t="s">
        <v>170</v>
      </c>
      <c r="F142" s="0" t="s">
        <v>13</v>
      </c>
      <c r="G142" s="0" t="s">
        <v>172</v>
      </c>
      <c r="H142" s="0" t="n">
        <v>1060163.32221809</v>
      </c>
      <c r="I142" s="0" t="n">
        <v>74145.8593749022</v>
      </c>
      <c r="J142" s="0" t="n">
        <v>90385.3621427554</v>
      </c>
      <c r="K142" s="0" t="n">
        <v>0</v>
      </c>
      <c r="L142" s="0" t="n">
        <v>0</v>
      </c>
      <c r="M142" s="0" t="n">
        <v>4151077.75452302</v>
      </c>
      <c r="N142" s="0" t="n">
        <v>5073539.47775036</v>
      </c>
      <c r="O142" s="0" t="n">
        <v>2367651.75356482</v>
      </c>
      <c r="P142" s="0" t="n">
        <v>3228616.02758839</v>
      </c>
      <c r="Q142" s="0" t="n">
        <v>2060888.57399513</v>
      </c>
      <c r="R142" s="0" t="n">
        <v>2355301.22742301</v>
      </c>
    </row>
    <row r="143" customFormat="false" ht="13.8" hidden="true" customHeight="false" outlineLevel="0" collapsed="false">
      <c r="A143" s="0" t="s">
        <v>159</v>
      </c>
      <c r="B143" s="0" t="s">
        <v>103</v>
      </c>
      <c r="C143" s="0" t="s">
        <v>178</v>
      </c>
      <c r="D143" s="0" t="s">
        <v>105</v>
      </c>
      <c r="E143" s="0" t="s">
        <v>9</v>
      </c>
      <c r="F143" s="0" t="s">
        <v>9</v>
      </c>
      <c r="G143" s="0" t="s">
        <v>172</v>
      </c>
      <c r="H143" s="0" t="n">
        <v>5437947.82703634</v>
      </c>
      <c r="I143" s="0" t="n">
        <v>133874.042589</v>
      </c>
      <c r="J143" s="0" t="n">
        <v>92907.9352994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6024331.916505</v>
      </c>
      <c r="R143" s="0" t="n">
        <v>6693702.12945</v>
      </c>
    </row>
    <row r="144" customFormat="false" ht="13.8" hidden="true" customHeight="false" outlineLevel="0" collapsed="false">
      <c r="A144" s="0" t="s">
        <v>159</v>
      </c>
      <c r="B144" s="0" t="s">
        <v>6</v>
      </c>
      <c r="C144" s="0" t="s">
        <v>162</v>
      </c>
      <c r="D144" s="0" t="s">
        <v>19</v>
      </c>
      <c r="E144" s="0" t="s">
        <v>13</v>
      </c>
      <c r="F144" s="0" t="s">
        <v>13</v>
      </c>
      <c r="G144" s="0" t="s">
        <v>154</v>
      </c>
      <c r="H144" s="0" t="n">
        <v>18618235.7874422</v>
      </c>
      <c r="I144" s="0" t="n">
        <v>279265.075166666</v>
      </c>
      <c r="J144" s="0" t="n">
        <v>161570.192944063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</row>
    <row r="145" customFormat="false" ht="13.8" hidden="true" customHeight="false" outlineLevel="0" collapsed="false">
      <c r="A145" s="0" t="s">
        <v>155</v>
      </c>
      <c r="B145" s="0" t="s">
        <v>72</v>
      </c>
      <c r="C145" s="0" t="s">
        <v>151</v>
      </c>
      <c r="D145" s="0" t="s">
        <v>82</v>
      </c>
      <c r="E145" s="0" t="s">
        <v>156</v>
      </c>
      <c r="F145" s="0" t="s">
        <v>9</v>
      </c>
      <c r="G145" s="0" t="s">
        <v>154</v>
      </c>
      <c r="H145" s="0" t="n">
        <v>349219.362029408</v>
      </c>
      <c r="I145" s="0" t="n">
        <v>19001.8616238864</v>
      </c>
      <c r="J145" s="0" t="n">
        <v>22660.3373425463</v>
      </c>
      <c r="K145" s="0" t="n">
        <v>0</v>
      </c>
      <c r="L145" s="0" t="n">
        <v>0</v>
      </c>
      <c r="M145" s="0" t="n">
        <v>837199.670308514</v>
      </c>
      <c r="N145" s="0" t="n">
        <v>1023244.04148818</v>
      </c>
      <c r="O145" s="0" t="n">
        <v>409297.614505069</v>
      </c>
      <c r="P145" s="0" t="n">
        <v>558133.11068873</v>
      </c>
      <c r="Q145" s="0" t="n">
        <v>443376.771224016</v>
      </c>
      <c r="R145" s="0" t="n">
        <v>506716.309970304</v>
      </c>
    </row>
    <row r="146" customFormat="false" ht="13.8" hidden="true" customHeight="false" outlineLevel="0" collapsed="false">
      <c r="A146" s="0" t="s">
        <v>159</v>
      </c>
      <c r="B146" s="0" t="s">
        <v>21</v>
      </c>
      <c r="C146" s="0" t="s">
        <v>173</v>
      </c>
      <c r="D146" s="0" t="s">
        <v>35</v>
      </c>
      <c r="E146" s="0" t="s">
        <v>8</v>
      </c>
      <c r="F146" s="0" t="s">
        <v>8</v>
      </c>
      <c r="G146" s="0" t="s">
        <v>164</v>
      </c>
      <c r="H146" s="0" t="n">
        <v>638965.215401661</v>
      </c>
      <c r="I146" s="0" t="n">
        <v>8736</v>
      </c>
      <c r="J146" s="0" t="n">
        <v>5197.92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3.8" hidden="true" customHeight="false" outlineLevel="0" collapsed="false">
      <c r="A147" s="0" t="s">
        <v>155</v>
      </c>
      <c r="B147" s="0" t="s">
        <v>72</v>
      </c>
      <c r="C147" s="0" t="s">
        <v>171</v>
      </c>
      <c r="D147" s="0" t="s">
        <v>74</v>
      </c>
      <c r="E147" s="0" t="s">
        <v>170</v>
      </c>
      <c r="F147" s="0" t="s">
        <v>13</v>
      </c>
      <c r="G147" s="0" t="s">
        <v>172</v>
      </c>
      <c r="H147" s="0" t="n">
        <v>5563345.90795267</v>
      </c>
      <c r="I147" s="0" t="n">
        <v>63715.7244656309</v>
      </c>
      <c r="J147" s="0" t="n">
        <v>129948.475178782</v>
      </c>
      <c r="K147" s="0" t="n">
        <v>0</v>
      </c>
      <c r="L147" s="0" t="n">
        <v>0</v>
      </c>
      <c r="M147" s="0" t="n">
        <v>5100256.34597074</v>
      </c>
      <c r="N147" s="0" t="n">
        <v>6233646.64507535</v>
      </c>
      <c r="O147" s="0" t="n">
        <v>2493458.65803014</v>
      </c>
      <c r="P147" s="0" t="n">
        <v>3400170.89731383</v>
      </c>
      <c r="Q147" s="0" t="n">
        <v>4460100.71259416</v>
      </c>
      <c r="R147" s="0" t="n">
        <v>5097257.95725047</v>
      </c>
    </row>
    <row r="148" customFormat="false" ht="13.8" hidden="true" customHeight="false" outlineLevel="0" collapsed="false">
      <c r="A148" s="0" t="s">
        <v>155</v>
      </c>
      <c r="B148" s="0" t="s">
        <v>52</v>
      </c>
      <c r="C148" s="0" t="s">
        <v>54</v>
      </c>
      <c r="D148" s="0" t="s">
        <v>54</v>
      </c>
      <c r="E148" s="0" t="s">
        <v>13</v>
      </c>
      <c r="F148" s="0" t="s">
        <v>13</v>
      </c>
      <c r="G148" s="0" t="s">
        <v>157</v>
      </c>
      <c r="H148" s="0" t="n">
        <v>3846673.25</v>
      </c>
      <c r="I148" s="0" t="n">
        <v>122400</v>
      </c>
      <c r="J148" s="0" t="n">
        <v>63327</v>
      </c>
      <c r="K148" s="0" t="n">
        <v>0</v>
      </c>
      <c r="L148" s="0" t="n">
        <v>0</v>
      </c>
      <c r="M148" s="0" t="n">
        <v>387599.96124</v>
      </c>
      <c r="N148" s="0" t="n">
        <v>469199.95308</v>
      </c>
      <c r="O148" s="0" t="n">
        <v>2441880</v>
      </c>
      <c r="P148" s="0" t="n">
        <v>2698920</v>
      </c>
      <c r="Q148" s="0" t="n">
        <v>13464000</v>
      </c>
      <c r="R148" s="0" t="n">
        <v>14688000</v>
      </c>
    </row>
    <row r="149" customFormat="false" ht="13.8" hidden="true" customHeight="false" outlineLevel="0" collapsed="false">
      <c r="A149" s="0" t="s">
        <v>155</v>
      </c>
      <c r="B149" s="0" t="s">
        <v>21</v>
      </c>
      <c r="C149" s="0" t="s">
        <v>181</v>
      </c>
      <c r="D149" s="0" t="s">
        <v>22</v>
      </c>
      <c r="E149" s="0" t="s">
        <v>13</v>
      </c>
      <c r="F149" s="0" t="s">
        <v>13</v>
      </c>
      <c r="G149" s="0" t="s">
        <v>164</v>
      </c>
      <c r="H149" s="0" t="n">
        <v>631438.232312854</v>
      </c>
      <c r="I149" s="0" t="n">
        <v>66775</v>
      </c>
      <c r="J149" s="0" t="n">
        <v>39882.625</v>
      </c>
      <c r="K149" s="0" t="n">
        <v>3004875</v>
      </c>
      <c r="L149" s="0" t="n">
        <v>3672625</v>
      </c>
      <c r="M149" s="0" t="n">
        <v>8563893.75</v>
      </c>
      <c r="N149" s="0" t="n">
        <v>10366818.75</v>
      </c>
      <c r="O149" s="0" t="n">
        <v>450731.25</v>
      </c>
      <c r="P149" s="0" t="n">
        <v>721170</v>
      </c>
      <c r="Q149" s="0" t="n">
        <v>0</v>
      </c>
      <c r="R149" s="0" t="n">
        <v>0</v>
      </c>
    </row>
    <row r="150" customFormat="false" ht="13.8" hidden="true" customHeight="false" outlineLevel="0" collapsed="false">
      <c r="A150" s="0" t="s">
        <v>159</v>
      </c>
      <c r="B150" s="0" t="s">
        <v>96</v>
      </c>
      <c r="C150" s="0" t="s">
        <v>184</v>
      </c>
      <c r="D150" s="0" t="s">
        <v>101</v>
      </c>
      <c r="E150" s="0" t="s">
        <v>191</v>
      </c>
      <c r="F150" s="0" t="s">
        <v>9</v>
      </c>
      <c r="G150" s="0" t="s">
        <v>157</v>
      </c>
      <c r="H150" s="0" t="n">
        <v>197675512.065105</v>
      </c>
      <c r="I150" s="0" t="n">
        <v>1982477.96659438</v>
      </c>
      <c r="J150" s="0" t="n">
        <v>978273.593017859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</row>
    <row r="151" customFormat="false" ht="13.8" hidden="true" customHeight="false" outlineLevel="0" collapsed="false">
      <c r="A151" s="0" t="s">
        <v>150</v>
      </c>
      <c r="B151" s="0" t="s">
        <v>6</v>
      </c>
      <c r="C151" s="0" t="s">
        <v>162</v>
      </c>
      <c r="D151" s="0" t="s">
        <v>17</v>
      </c>
      <c r="E151" s="0" t="s">
        <v>9</v>
      </c>
      <c r="F151" s="0" t="s">
        <v>9</v>
      </c>
      <c r="G151" s="0" t="s">
        <v>154</v>
      </c>
      <c r="H151" s="0" t="n">
        <v>38109863.5151969</v>
      </c>
      <c r="I151" s="0" t="n">
        <v>316260.759810394</v>
      </c>
      <c r="J151" s="0" t="n">
        <v>437994.194882421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</row>
    <row r="152" customFormat="false" ht="13.8" hidden="true" customHeight="false" outlineLevel="0" collapsed="false">
      <c r="A152" s="0" t="s">
        <v>155</v>
      </c>
      <c r="B152" s="0" t="s">
        <v>52</v>
      </c>
      <c r="C152" s="0" t="s">
        <v>165</v>
      </c>
      <c r="D152" s="0" t="s">
        <v>62</v>
      </c>
      <c r="E152" s="0" t="s">
        <v>9</v>
      </c>
      <c r="F152" s="0" t="s">
        <v>9</v>
      </c>
      <c r="G152" s="0" t="s">
        <v>157</v>
      </c>
      <c r="H152" s="0" t="n">
        <v>7731427.42398978</v>
      </c>
      <c r="I152" s="0" t="n">
        <v>227714.999999999</v>
      </c>
      <c r="J152" s="0" t="n">
        <v>124941.876742916</v>
      </c>
      <c r="K152" s="0" t="n">
        <v>10247174.9999999</v>
      </c>
      <c r="L152" s="0" t="n">
        <v>12524324.9999999</v>
      </c>
      <c r="M152" s="0" t="n">
        <v>45969965.6249999</v>
      </c>
      <c r="N152" s="0" t="n">
        <v>55647853.1249999</v>
      </c>
      <c r="O152" s="0" t="n">
        <v>426965.624999999</v>
      </c>
      <c r="P152" s="0" t="n">
        <v>683144.999999999</v>
      </c>
      <c r="Q152" s="0" t="n">
        <v>0</v>
      </c>
      <c r="R152" s="0" t="n">
        <v>0</v>
      </c>
    </row>
    <row r="153" customFormat="false" ht="13.8" hidden="true" customHeight="false" outlineLevel="0" collapsed="false">
      <c r="A153" s="0" t="s">
        <v>159</v>
      </c>
      <c r="B153" s="0" t="s">
        <v>90</v>
      </c>
      <c r="C153" s="0" t="s">
        <v>93</v>
      </c>
      <c r="D153" s="0" t="s">
        <v>93</v>
      </c>
      <c r="E153" s="0" t="s">
        <v>167</v>
      </c>
      <c r="F153" s="0" t="s">
        <v>9</v>
      </c>
      <c r="G153" s="0" t="s">
        <v>164</v>
      </c>
      <c r="H153" s="0" t="n">
        <v>129041369.150993</v>
      </c>
      <c r="I153" s="0" t="n">
        <v>2490438.75847232</v>
      </c>
      <c r="J153" s="0" t="n">
        <v>5468232.40782223</v>
      </c>
      <c r="K153" s="0" t="n">
        <v>0</v>
      </c>
      <c r="L153" s="0" t="n">
        <v>0</v>
      </c>
      <c r="M153" s="0" t="n">
        <v>141147299.176844</v>
      </c>
      <c r="N153" s="0" t="n">
        <v>176434123.971055</v>
      </c>
      <c r="O153" s="0" t="n">
        <v>0</v>
      </c>
      <c r="P153" s="0" t="n">
        <v>0</v>
      </c>
      <c r="Q153" s="0" t="n">
        <v>0</v>
      </c>
      <c r="R153" s="0" t="n">
        <v>0</v>
      </c>
    </row>
    <row r="154" customFormat="false" ht="13.8" hidden="true" customHeight="false" outlineLevel="0" collapsed="false">
      <c r="A154" s="0" t="s">
        <v>155</v>
      </c>
      <c r="B154" s="0" t="s">
        <v>21</v>
      </c>
      <c r="C154" s="0" t="s">
        <v>166</v>
      </c>
      <c r="D154" s="0" t="s">
        <v>38</v>
      </c>
      <c r="E154" s="0" t="s">
        <v>9</v>
      </c>
      <c r="F154" s="0" t="s">
        <v>9</v>
      </c>
      <c r="G154" s="0" t="s">
        <v>164</v>
      </c>
      <c r="H154" s="0" t="n">
        <v>10875943.5113917</v>
      </c>
      <c r="I154" s="0" t="n">
        <v>129792.844441854</v>
      </c>
      <c r="J154" s="0" t="n">
        <v>89573.9379061207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</row>
    <row r="155" customFormat="false" ht="13.8" hidden="true" customHeight="false" outlineLevel="0" collapsed="false">
      <c r="A155" s="0" t="s">
        <v>150</v>
      </c>
      <c r="B155" s="0" t="s">
        <v>52</v>
      </c>
      <c r="C155" s="0" t="s">
        <v>158</v>
      </c>
      <c r="D155" s="0" t="s">
        <v>63</v>
      </c>
      <c r="E155" s="0" t="s">
        <v>9</v>
      </c>
      <c r="F155" s="0" t="s">
        <v>9</v>
      </c>
      <c r="G155" s="0" t="s">
        <v>153</v>
      </c>
      <c r="H155" s="0" t="n">
        <v>1310093.43924069</v>
      </c>
      <c r="I155" s="0" t="n">
        <v>156762.443867053</v>
      </c>
      <c r="J155" s="0" t="n">
        <v>110236.501135588</v>
      </c>
      <c r="K155" s="0" t="n">
        <v>7054309.97401742</v>
      </c>
      <c r="L155" s="0" t="n">
        <v>8621934.41268796</v>
      </c>
      <c r="M155" s="0" t="n">
        <v>38308822.2200113</v>
      </c>
      <c r="N155" s="0" t="n">
        <v>46636827.0504485</v>
      </c>
      <c r="O155" s="0" t="n">
        <v>352715.498700871</v>
      </c>
      <c r="P155" s="0" t="n">
        <v>529073.248051307</v>
      </c>
      <c r="Q155" s="0" t="n">
        <v>0</v>
      </c>
      <c r="R155" s="0" t="n">
        <v>0</v>
      </c>
    </row>
    <row r="156" customFormat="false" ht="13.8" hidden="true" customHeight="false" outlineLevel="0" collapsed="false">
      <c r="A156" s="0" t="s">
        <v>150</v>
      </c>
      <c r="B156" s="0" t="s">
        <v>52</v>
      </c>
      <c r="C156" s="0" t="s">
        <v>183</v>
      </c>
      <c r="D156" s="0" t="s">
        <v>64</v>
      </c>
      <c r="E156" s="0" t="s">
        <v>8</v>
      </c>
      <c r="F156" s="0" t="s">
        <v>8</v>
      </c>
      <c r="G156" s="0" t="s">
        <v>172</v>
      </c>
      <c r="H156" s="0" t="n">
        <v>14525995.1391104</v>
      </c>
      <c r="I156" s="0" t="n">
        <v>1027370.05028793</v>
      </c>
      <c r="J156" s="0" t="n">
        <v>13574828.3500819</v>
      </c>
      <c r="K156" s="0" t="n">
        <v>35957951.7600776</v>
      </c>
      <c r="L156" s="0" t="n">
        <v>46231652.262957</v>
      </c>
      <c r="M156" s="0" t="n">
        <v>35444266.7349337</v>
      </c>
      <c r="N156" s="0" t="n">
        <v>43149542.1120932</v>
      </c>
      <c r="O156" s="0" t="n">
        <v>34279913.9736038</v>
      </c>
      <c r="P156" s="0" t="n">
        <v>37396269.7893859</v>
      </c>
      <c r="Q156" s="0" t="n">
        <v>123284406.034552</v>
      </c>
      <c r="R156" s="0" t="n">
        <v>133558106.537431</v>
      </c>
    </row>
    <row r="157" customFormat="false" ht="13.8" hidden="true" customHeight="false" outlineLevel="0" collapsed="false">
      <c r="A157" s="0" t="s">
        <v>150</v>
      </c>
      <c r="B157" s="0" t="s">
        <v>52</v>
      </c>
      <c r="C157" s="0" t="s">
        <v>158</v>
      </c>
      <c r="D157" s="0" t="s">
        <v>65</v>
      </c>
      <c r="E157" s="0" t="s">
        <v>8</v>
      </c>
      <c r="F157" s="0" t="s">
        <v>8</v>
      </c>
      <c r="G157" s="0" t="s">
        <v>164</v>
      </c>
      <c r="H157" s="0" t="n">
        <v>16418816.3963783</v>
      </c>
      <c r="I157" s="0" t="n">
        <v>1439472.42472286</v>
      </c>
      <c r="J157" s="0" t="n">
        <v>3304274.3726899</v>
      </c>
      <c r="K157" s="0" t="n">
        <v>64776259.1125288</v>
      </c>
      <c r="L157" s="0" t="n">
        <v>79170983.3597575</v>
      </c>
      <c r="M157" s="0" t="n">
        <v>351771073.791649</v>
      </c>
      <c r="N157" s="0" t="n">
        <v>428243046.355052</v>
      </c>
      <c r="O157" s="0" t="n">
        <v>3238812.95562644</v>
      </c>
      <c r="P157" s="0" t="n">
        <v>4858219.43343966</v>
      </c>
      <c r="Q157" s="0" t="n">
        <v>0</v>
      </c>
      <c r="R157" s="0" t="n">
        <v>0</v>
      </c>
    </row>
    <row r="158" customFormat="false" ht="13.8" hidden="true" customHeight="false" outlineLevel="0" collapsed="false">
      <c r="A158" s="0" t="s">
        <v>150</v>
      </c>
      <c r="B158" s="0" t="s">
        <v>52</v>
      </c>
      <c r="C158" s="0" t="s">
        <v>165</v>
      </c>
      <c r="D158" s="0" t="s">
        <v>65</v>
      </c>
      <c r="E158" s="0" t="s">
        <v>8</v>
      </c>
      <c r="F158" s="0" t="s">
        <v>8</v>
      </c>
      <c r="G158" s="0" t="s">
        <v>157</v>
      </c>
      <c r="H158" s="0" t="n">
        <v>1107855.56681157</v>
      </c>
      <c r="I158" s="0" t="n">
        <v>175402.199999999</v>
      </c>
      <c r="J158" s="0" t="n">
        <v>177807.600558188</v>
      </c>
      <c r="K158" s="0" t="n">
        <v>7893098.99999999</v>
      </c>
      <c r="L158" s="0" t="n">
        <v>9647120.99999999</v>
      </c>
      <c r="M158" s="0" t="n">
        <v>42863912.6249999</v>
      </c>
      <c r="N158" s="0" t="n">
        <v>52182154.4999999</v>
      </c>
      <c r="O158" s="0" t="n">
        <v>394654.949999999</v>
      </c>
      <c r="P158" s="0" t="n">
        <v>591982.424999999</v>
      </c>
      <c r="Q158" s="0" t="n">
        <v>0</v>
      </c>
      <c r="R158" s="0" t="n">
        <v>0</v>
      </c>
    </row>
    <row r="159" customFormat="false" ht="13.8" hidden="true" customHeight="false" outlineLevel="0" collapsed="false">
      <c r="A159" s="0" t="s">
        <v>159</v>
      </c>
      <c r="B159" s="0" t="s">
        <v>52</v>
      </c>
      <c r="C159" s="0" t="s">
        <v>158</v>
      </c>
      <c r="D159" s="0" t="s">
        <v>65</v>
      </c>
      <c r="E159" s="0" t="s">
        <v>13</v>
      </c>
      <c r="F159" s="0" t="s">
        <v>13</v>
      </c>
      <c r="G159" s="0" t="s">
        <v>164</v>
      </c>
      <c r="H159" s="0" t="n">
        <v>21777480.3617357</v>
      </c>
      <c r="I159" s="0" t="n">
        <v>588928.054985868</v>
      </c>
      <c r="J159" s="0" t="n">
        <v>516749.487715656</v>
      </c>
      <c r="K159" s="0" t="n">
        <v>23557122.1994347</v>
      </c>
      <c r="L159" s="0" t="n">
        <v>29446402.7492934</v>
      </c>
      <c r="M159" s="0" t="n">
        <v>118889851.100272</v>
      </c>
      <c r="N159" s="0" t="n">
        <v>143919293.437171</v>
      </c>
      <c r="O159" s="0" t="n">
        <v>0</v>
      </c>
      <c r="P159" s="0" t="n">
        <v>0</v>
      </c>
      <c r="Q159" s="0" t="n">
        <v>0</v>
      </c>
      <c r="R159" s="0" t="n">
        <v>0</v>
      </c>
    </row>
    <row r="160" customFormat="false" ht="13.8" hidden="true" customHeight="false" outlineLevel="0" collapsed="false">
      <c r="A160" s="0" t="s">
        <v>155</v>
      </c>
      <c r="B160" s="0" t="s">
        <v>52</v>
      </c>
      <c r="C160" s="0" t="s">
        <v>165</v>
      </c>
      <c r="D160" s="0" t="s">
        <v>67</v>
      </c>
      <c r="E160" s="0" t="s">
        <v>13</v>
      </c>
      <c r="F160" s="0" t="s">
        <v>13</v>
      </c>
      <c r="G160" s="0" t="s">
        <v>172</v>
      </c>
      <c r="H160" s="0" t="n">
        <v>1291876.36810267</v>
      </c>
      <c r="I160" s="0" t="n">
        <v>22376.1999999999</v>
      </c>
      <c r="J160" s="0" t="n">
        <v>22815.3978880869</v>
      </c>
      <c r="K160" s="0" t="n">
        <v>1006928.99999999</v>
      </c>
      <c r="L160" s="0" t="n">
        <v>1230690.99999999</v>
      </c>
      <c r="M160" s="0" t="n">
        <v>4517195.37499999</v>
      </c>
      <c r="N160" s="0" t="n">
        <v>5468183.87499999</v>
      </c>
      <c r="O160" s="0" t="n">
        <v>41955.3749999999</v>
      </c>
      <c r="P160" s="0" t="n">
        <v>67128.5999999999</v>
      </c>
      <c r="Q160" s="0" t="n">
        <v>0</v>
      </c>
      <c r="R160" s="0" t="n">
        <v>0</v>
      </c>
    </row>
    <row r="161" customFormat="false" ht="13.8" hidden="true" customHeight="false" outlineLevel="0" collapsed="false">
      <c r="A161" s="0" t="s">
        <v>159</v>
      </c>
      <c r="B161" s="0" t="s">
        <v>52</v>
      </c>
      <c r="C161" s="0" t="s">
        <v>165</v>
      </c>
      <c r="D161" s="0" t="s">
        <v>67</v>
      </c>
      <c r="E161" s="0" t="s">
        <v>8</v>
      </c>
      <c r="F161" s="0" t="s">
        <v>8</v>
      </c>
      <c r="G161" s="0" t="s">
        <v>154</v>
      </c>
      <c r="H161" s="0" t="n">
        <v>23749255.0517966</v>
      </c>
      <c r="I161" s="0" t="n">
        <v>283164.299999999</v>
      </c>
      <c r="J161" s="0" t="n">
        <v>383735.121320521</v>
      </c>
      <c r="K161" s="0" t="n">
        <v>11326571.9999999</v>
      </c>
      <c r="L161" s="0" t="n">
        <v>14158214.9999999</v>
      </c>
      <c r="M161" s="0" t="n">
        <v>57163793.0624999</v>
      </c>
      <c r="N161" s="0" t="n">
        <v>69198275.8124999</v>
      </c>
      <c r="O161" s="0" t="n">
        <v>0</v>
      </c>
      <c r="P161" s="0" t="n">
        <v>0</v>
      </c>
      <c r="Q161" s="0" t="n">
        <v>0</v>
      </c>
      <c r="R161" s="0" t="n">
        <v>0</v>
      </c>
    </row>
    <row r="162" customFormat="false" ht="13.8" hidden="true" customHeight="false" outlineLevel="0" collapsed="false">
      <c r="A162" s="0" t="s">
        <v>155</v>
      </c>
      <c r="B162" s="0" t="s">
        <v>21</v>
      </c>
      <c r="C162" s="0" t="s">
        <v>168</v>
      </c>
      <c r="D162" s="0" t="s">
        <v>49</v>
      </c>
      <c r="E162" s="0" t="s">
        <v>8</v>
      </c>
      <c r="F162" s="0" t="s">
        <v>8</v>
      </c>
      <c r="G162" s="0" t="s">
        <v>153</v>
      </c>
      <c r="H162" s="0" t="n">
        <v>287900.180015779</v>
      </c>
      <c r="I162" s="0" t="n">
        <v>10295</v>
      </c>
      <c r="J162" s="0" t="n">
        <v>21825.875</v>
      </c>
      <c r="K162" s="0" t="n">
        <v>463275</v>
      </c>
      <c r="L162" s="0" t="n">
        <v>566225</v>
      </c>
      <c r="M162" s="0" t="n">
        <v>1833796.875</v>
      </c>
      <c r="N162" s="0" t="n">
        <v>2219859.375</v>
      </c>
      <c r="O162" s="0" t="n">
        <v>96515.625</v>
      </c>
      <c r="P162" s="0" t="n">
        <v>154425</v>
      </c>
      <c r="Q162" s="0" t="n">
        <v>0</v>
      </c>
      <c r="R162" s="0" t="n">
        <v>0</v>
      </c>
    </row>
    <row r="163" customFormat="false" ht="13.8" hidden="true" customHeight="false" outlineLevel="0" collapsed="false">
      <c r="A163" s="0" t="s">
        <v>150</v>
      </c>
      <c r="B163" s="0" t="s">
        <v>21</v>
      </c>
      <c r="C163" s="0" t="s">
        <v>181</v>
      </c>
      <c r="D163" s="0" t="s">
        <v>51</v>
      </c>
      <c r="E163" s="0" t="s">
        <v>13</v>
      </c>
      <c r="F163" s="0" t="s">
        <v>13</v>
      </c>
      <c r="G163" s="0" t="s">
        <v>154</v>
      </c>
      <c r="H163" s="0" t="n">
        <v>3884899.48107407</v>
      </c>
      <c r="I163" s="0" t="n">
        <v>156885</v>
      </c>
      <c r="J163" s="0" t="n">
        <v>94787.575</v>
      </c>
      <c r="K163" s="0" t="n">
        <v>7059825</v>
      </c>
      <c r="L163" s="0" t="n">
        <v>8628675</v>
      </c>
      <c r="M163" s="0" t="n">
        <v>33828328.125</v>
      </c>
      <c r="N163" s="0" t="n">
        <v>41182312.5</v>
      </c>
      <c r="O163" s="0" t="n">
        <v>1764956.25</v>
      </c>
      <c r="P163" s="0" t="n">
        <v>2647434.375</v>
      </c>
      <c r="Q163" s="0" t="n">
        <v>0</v>
      </c>
      <c r="R163" s="0" t="n">
        <v>0</v>
      </c>
    </row>
    <row r="164" customFormat="false" ht="13.8" hidden="true" customHeight="false" outlineLevel="0" collapsed="false">
      <c r="A164" s="0" t="s">
        <v>159</v>
      </c>
      <c r="B164" s="0" t="s">
        <v>21</v>
      </c>
      <c r="C164" s="0" t="s">
        <v>168</v>
      </c>
      <c r="D164" s="0" t="s">
        <v>29</v>
      </c>
      <c r="E164" s="0" t="s">
        <v>9</v>
      </c>
      <c r="F164" s="0" t="s">
        <v>9</v>
      </c>
      <c r="G164" s="0" t="s">
        <v>154</v>
      </c>
      <c r="H164" s="0" t="n">
        <v>15598229.044255</v>
      </c>
      <c r="I164" s="0" t="n">
        <v>101900</v>
      </c>
      <c r="J164" s="0" t="n">
        <v>73958.5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9171000</v>
      </c>
      <c r="R164" s="0" t="n">
        <v>10190000</v>
      </c>
    </row>
    <row r="165" customFormat="false" ht="13.8" hidden="true" customHeight="false" outlineLevel="0" collapsed="false">
      <c r="A165" s="0" t="s">
        <v>155</v>
      </c>
      <c r="B165" s="0" t="s">
        <v>72</v>
      </c>
      <c r="C165" s="0" t="s">
        <v>171</v>
      </c>
      <c r="D165" s="0" t="s">
        <v>86</v>
      </c>
      <c r="E165" s="0" t="s">
        <v>156</v>
      </c>
      <c r="F165" s="0" t="s">
        <v>9</v>
      </c>
      <c r="G165" s="0" t="s">
        <v>172</v>
      </c>
      <c r="H165" s="0" t="n">
        <v>2540063.53981308</v>
      </c>
      <c r="I165" s="0" t="n">
        <v>199867.409863708</v>
      </c>
      <c r="J165" s="0" t="n">
        <v>332780.031028923</v>
      </c>
      <c r="K165" s="0" t="n">
        <v>0</v>
      </c>
      <c r="L165" s="0" t="n">
        <v>0</v>
      </c>
      <c r="M165" s="0" t="n">
        <v>11189635.752205</v>
      </c>
      <c r="N165" s="0" t="n">
        <v>13676221.4749173</v>
      </c>
      <c r="O165" s="0" t="n">
        <v>6382236.68096628</v>
      </c>
      <c r="P165" s="0" t="n">
        <v>8703050.01949948</v>
      </c>
      <c r="Q165" s="0" t="n">
        <v>5143003.4936899</v>
      </c>
      <c r="R165" s="0" t="n">
        <v>5877718.27850275</v>
      </c>
    </row>
    <row r="166" customFormat="false" ht="13.8" hidden="true" customHeight="false" outlineLevel="0" collapsed="false">
      <c r="A166" s="0" t="s">
        <v>159</v>
      </c>
      <c r="B166" s="0" t="s">
        <v>72</v>
      </c>
      <c r="C166" s="0" t="s">
        <v>151</v>
      </c>
      <c r="D166" s="0" t="s">
        <v>73</v>
      </c>
      <c r="E166" s="0" t="s">
        <v>174</v>
      </c>
      <c r="F166" s="0" t="s">
        <v>8</v>
      </c>
      <c r="G166" s="0" t="s">
        <v>154</v>
      </c>
      <c r="H166" s="0" t="n">
        <v>5229901.22709034</v>
      </c>
      <c r="I166" s="0" t="n">
        <v>22612.8896455129</v>
      </c>
      <c r="J166" s="0" t="n">
        <v>22612.8896455129</v>
      </c>
      <c r="K166" s="0" t="n">
        <v>0</v>
      </c>
      <c r="L166" s="0" t="n">
        <v>0</v>
      </c>
      <c r="M166" s="0" t="n">
        <v>1407851.90413432</v>
      </c>
      <c r="N166" s="0" t="n">
        <v>1877135.87217909</v>
      </c>
      <c r="O166" s="0" t="n">
        <v>625711.957393031</v>
      </c>
      <c r="P166" s="0" t="n">
        <v>875996.740350244</v>
      </c>
      <c r="Q166" s="0" t="n">
        <v>1356773.37873077</v>
      </c>
      <c r="R166" s="0" t="n">
        <v>1582902.2751859</v>
      </c>
    </row>
    <row r="167" customFormat="false" ht="13.8" hidden="true" customHeight="false" outlineLevel="0" collapsed="false">
      <c r="A167" s="0" t="s">
        <v>159</v>
      </c>
      <c r="B167" s="0" t="s">
        <v>52</v>
      </c>
      <c r="C167" s="0" t="s">
        <v>169</v>
      </c>
      <c r="D167" s="0" t="s">
        <v>69</v>
      </c>
      <c r="E167" s="0" t="s">
        <v>9</v>
      </c>
      <c r="F167" s="0" t="s">
        <v>9</v>
      </c>
      <c r="G167" s="0" t="s">
        <v>153</v>
      </c>
      <c r="H167" s="0" t="n">
        <v>420610.223800814</v>
      </c>
      <c r="I167" s="0" t="n">
        <v>17849.9127877</v>
      </c>
      <c r="J167" s="0" t="n">
        <v>13155.9452833013</v>
      </c>
      <c r="K167" s="0" t="n">
        <v>713996.511508</v>
      </c>
      <c r="L167" s="0" t="n">
        <v>892495.639385</v>
      </c>
      <c r="M167" s="0" t="n">
        <v>4804601.51970344</v>
      </c>
      <c r="N167" s="0" t="n">
        <v>5816096.57648311</v>
      </c>
      <c r="O167" s="0" t="n">
        <v>0</v>
      </c>
      <c r="P167" s="0" t="n">
        <v>0</v>
      </c>
      <c r="Q167" s="0" t="n">
        <v>0</v>
      </c>
      <c r="R167" s="0" t="n">
        <v>0</v>
      </c>
    </row>
    <row r="168" customFormat="false" ht="13.8" hidden="true" customHeight="false" outlineLevel="0" collapsed="false">
      <c r="A168" s="0" t="s">
        <v>150</v>
      </c>
      <c r="B168" s="0" t="s">
        <v>72</v>
      </c>
      <c r="C168" s="0" t="s">
        <v>175</v>
      </c>
      <c r="D168" s="0" t="s">
        <v>79</v>
      </c>
      <c r="E168" s="0" t="s">
        <v>170</v>
      </c>
      <c r="F168" s="0" t="s">
        <v>13</v>
      </c>
      <c r="G168" s="0" t="s">
        <v>157</v>
      </c>
      <c r="H168" s="0" t="n">
        <v>2600031.60340098</v>
      </c>
      <c r="I168" s="0" t="n">
        <v>290693.314370537</v>
      </c>
      <c r="J168" s="0" t="n">
        <v>190044.607534988</v>
      </c>
      <c r="K168" s="0" t="n">
        <v>5087133.00148441</v>
      </c>
      <c r="L168" s="0" t="n">
        <v>6540599.5733371</v>
      </c>
      <c r="M168" s="0" t="n">
        <v>37350512.5781915</v>
      </c>
      <c r="N168" s="0" t="n">
        <v>51356954.7950133</v>
      </c>
      <c r="O168" s="0" t="n">
        <v>11672035.1806848</v>
      </c>
      <c r="P168" s="0" t="n">
        <v>14940205.0312766</v>
      </c>
      <c r="Q168" s="0" t="n">
        <v>11627732.5748215</v>
      </c>
      <c r="R168" s="0" t="n">
        <v>13081199.1466742</v>
      </c>
    </row>
    <row r="169" customFormat="false" ht="13.8" hidden="true" customHeight="false" outlineLevel="0" collapsed="false">
      <c r="A169" s="0" t="s">
        <v>150</v>
      </c>
      <c r="B169" s="0" t="s">
        <v>96</v>
      </c>
      <c r="C169" s="0" t="s">
        <v>99</v>
      </c>
      <c r="D169" s="0" t="s">
        <v>99</v>
      </c>
      <c r="E169" s="0" t="s">
        <v>170</v>
      </c>
      <c r="F169" s="0" t="s">
        <v>13</v>
      </c>
      <c r="G169" s="0" t="s">
        <v>172</v>
      </c>
      <c r="H169" s="0" t="n">
        <v>796425.414545649</v>
      </c>
      <c r="I169" s="0" t="n">
        <v>65864.7773492872</v>
      </c>
      <c r="J169" s="0" t="n">
        <v>149305.411542519</v>
      </c>
      <c r="K169" s="0" t="n">
        <v>753533.367001356</v>
      </c>
      <c r="L169" s="0" t="n">
        <v>753533.367001356</v>
      </c>
      <c r="M169" s="0" t="n">
        <v>6025464.79856094</v>
      </c>
      <c r="N169" s="0" t="n">
        <v>8285014.09802129</v>
      </c>
      <c r="O169" s="0" t="n">
        <v>2196784.04114201</v>
      </c>
      <c r="P169" s="0" t="n">
        <v>2811883.57266177</v>
      </c>
      <c r="Q169" s="0" t="n">
        <v>1339614.87466907</v>
      </c>
      <c r="R169" s="0" t="n">
        <v>1507066.73400271</v>
      </c>
    </row>
    <row r="170" customFormat="false" ht="13.8" hidden="true" customHeight="false" outlineLevel="0" collapsed="false">
      <c r="A170" s="0" t="s">
        <v>159</v>
      </c>
      <c r="B170" s="0" t="s">
        <v>21</v>
      </c>
      <c r="C170" s="0" t="s">
        <v>166</v>
      </c>
      <c r="D170" s="0" t="s">
        <v>25</v>
      </c>
      <c r="E170" s="0" t="s">
        <v>9</v>
      </c>
      <c r="F170" s="0" t="s">
        <v>9</v>
      </c>
      <c r="G170" s="0" t="s">
        <v>172</v>
      </c>
      <c r="H170" s="0" t="n">
        <v>5055920.64756604</v>
      </c>
      <c r="I170" s="0" t="n">
        <v>37604.8874893681</v>
      </c>
      <c r="J170" s="0" t="n">
        <v>22167.608056174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</row>
    <row r="171" customFormat="false" ht="13.8" hidden="true" customHeight="false" outlineLevel="0" collapsed="false">
      <c r="A171" s="0" t="s">
        <v>159</v>
      </c>
      <c r="B171" s="0" t="s">
        <v>21</v>
      </c>
      <c r="C171" s="0" t="s">
        <v>166</v>
      </c>
      <c r="D171" s="0" t="s">
        <v>25</v>
      </c>
      <c r="E171" s="0" t="s">
        <v>13</v>
      </c>
      <c r="F171" s="0" t="s">
        <v>13</v>
      </c>
      <c r="G171" s="0" t="s">
        <v>164</v>
      </c>
      <c r="H171" s="0" t="n">
        <v>14927809.6334525</v>
      </c>
      <c r="I171" s="0" t="n">
        <v>152094.842839829</v>
      </c>
      <c r="J171" s="0" t="n">
        <v>100834.937633489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</row>
    <row r="172" customFormat="false" ht="13.8" hidden="true" customHeight="false" outlineLevel="0" collapsed="false">
      <c r="A172" s="0" t="s">
        <v>155</v>
      </c>
      <c r="B172" s="0" t="s">
        <v>72</v>
      </c>
      <c r="C172" s="0" t="s">
        <v>151</v>
      </c>
      <c r="D172" s="0" t="s">
        <v>83</v>
      </c>
      <c r="E172" s="0" t="s">
        <v>174</v>
      </c>
      <c r="F172" s="0" t="s">
        <v>8</v>
      </c>
      <c r="G172" s="0" t="s">
        <v>172</v>
      </c>
      <c r="H172" s="0" t="n">
        <v>51712.7109874566</v>
      </c>
      <c r="I172" s="0" t="n">
        <v>2565.65487397156</v>
      </c>
      <c r="J172" s="0" t="n">
        <v>2565.65487397156</v>
      </c>
      <c r="K172" s="0" t="n">
        <v>29932.6401963349</v>
      </c>
      <c r="L172" s="0" t="n">
        <v>38484.8231095734</v>
      </c>
      <c r="M172" s="0" t="n">
        <v>106759.750325794</v>
      </c>
      <c r="N172" s="0" t="n">
        <v>131879.691578922</v>
      </c>
      <c r="O172" s="0" t="n">
        <v>55263.8704746596</v>
      </c>
      <c r="P172" s="0" t="n">
        <v>75359.8233745358</v>
      </c>
      <c r="Q172" s="0" t="n">
        <v>59865.2803926698</v>
      </c>
      <c r="R172" s="0" t="n">
        <v>68417.4633059084</v>
      </c>
    </row>
    <row r="173" customFormat="false" ht="13.8" hidden="true" customHeight="false" outlineLevel="0" collapsed="false">
      <c r="A173" s="0" t="s">
        <v>150</v>
      </c>
      <c r="B173" s="0" t="s">
        <v>117</v>
      </c>
      <c r="C173" s="0" t="s">
        <v>187</v>
      </c>
      <c r="D173" s="0" t="s">
        <v>109</v>
      </c>
      <c r="E173" s="0" t="s">
        <v>13</v>
      </c>
      <c r="F173" s="0" t="s">
        <v>13</v>
      </c>
      <c r="G173" s="0" t="s">
        <v>157</v>
      </c>
      <c r="H173" s="0" t="n">
        <v>3890402.53385769</v>
      </c>
      <c r="I173" s="0" t="n">
        <v>68867.0512503356</v>
      </c>
      <c r="J173" s="0" t="n">
        <v>95598.5160585566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</row>
    <row r="174" customFormat="false" ht="13.8" hidden="true" customHeight="false" outlineLevel="0" collapsed="false">
      <c r="A174" s="0" t="s">
        <v>150</v>
      </c>
      <c r="B174" s="0" t="s">
        <v>103</v>
      </c>
      <c r="C174" s="0" t="s">
        <v>179</v>
      </c>
      <c r="D174" s="0" t="s">
        <v>115</v>
      </c>
      <c r="E174" s="0" t="s">
        <v>13</v>
      </c>
      <c r="F174" s="0" t="s">
        <v>13</v>
      </c>
      <c r="G174" s="0" t="s">
        <v>154</v>
      </c>
      <c r="H174" s="0" t="n">
        <v>2188931.64662237</v>
      </c>
      <c r="I174" s="0" t="n">
        <v>108874.09</v>
      </c>
      <c r="J174" s="0" t="n">
        <v>108045.913</v>
      </c>
      <c r="K174" s="0" t="n">
        <v>0</v>
      </c>
      <c r="L174" s="0" t="n">
        <v>0</v>
      </c>
      <c r="M174" s="0" t="n">
        <v>3919467.24</v>
      </c>
      <c r="N174" s="0" t="n">
        <v>5389267.455</v>
      </c>
      <c r="O174" s="0" t="n">
        <v>11635918.36875</v>
      </c>
      <c r="P174" s="0" t="n">
        <v>14893975.512</v>
      </c>
      <c r="Q174" s="0" t="n">
        <v>8709927.2</v>
      </c>
      <c r="R174" s="0" t="n">
        <v>9798668.1</v>
      </c>
    </row>
    <row r="175" customFormat="false" ht="13.8" hidden="true" customHeight="false" outlineLevel="0" collapsed="false">
      <c r="A175" s="0" t="s">
        <v>159</v>
      </c>
      <c r="B175" s="0" t="s">
        <v>21</v>
      </c>
      <c r="C175" s="0" t="s">
        <v>173</v>
      </c>
      <c r="D175" s="0" t="s">
        <v>40</v>
      </c>
      <c r="E175" s="0" t="s">
        <v>8</v>
      </c>
      <c r="F175" s="0" t="s">
        <v>8</v>
      </c>
      <c r="G175" s="0" t="s">
        <v>172</v>
      </c>
      <c r="H175" s="0" t="n">
        <v>5075439.52088966</v>
      </c>
      <c r="I175" s="0" t="n">
        <v>50789.856623413</v>
      </c>
      <c r="J175" s="0" t="n">
        <v>48420.8172263505</v>
      </c>
      <c r="K175" s="0" t="n">
        <v>507898.56623413</v>
      </c>
      <c r="L175" s="0" t="n">
        <v>634873.207792662</v>
      </c>
      <c r="M175" s="0" t="n">
        <v>6371998.3830313</v>
      </c>
      <c r="N175" s="0" t="n">
        <v>7964997.97878912</v>
      </c>
      <c r="O175" s="0" t="n">
        <v>0</v>
      </c>
      <c r="P175" s="0" t="n">
        <v>0</v>
      </c>
      <c r="Q175" s="0" t="n">
        <v>0</v>
      </c>
      <c r="R175" s="0" t="n">
        <v>0</v>
      </c>
    </row>
    <row r="176" customFormat="false" ht="13.8" hidden="true" customHeight="false" outlineLevel="0" collapsed="false">
      <c r="A176" s="0" t="s">
        <v>150</v>
      </c>
      <c r="B176" s="0" t="s">
        <v>72</v>
      </c>
      <c r="C176" s="0" t="s">
        <v>171</v>
      </c>
      <c r="D176" s="0" t="s">
        <v>80</v>
      </c>
      <c r="E176" s="0" t="s">
        <v>174</v>
      </c>
      <c r="F176" s="0" t="s">
        <v>8</v>
      </c>
      <c r="G176" s="0" t="s">
        <v>172</v>
      </c>
      <c r="H176" s="0" t="n">
        <v>487392.809364879</v>
      </c>
      <c r="I176" s="0" t="n">
        <v>59058.1518232005</v>
      </c>
      <c r="J176" s="0" t="n">
        <v>62938.0176262413</v>
      </c>
      <c r="K176" s="0" t="n">
        <v>786473.122185602</v>
      </c>
      <c r="L176" s="0" t="n">
        <v>1011179.72852434</v>
      </c>
      <c r="M176" s="0" t="n">
        <v>5694334.90212081</v>
      </c>
      <c r="N176" s="0" t="n">
        <v>7347528.90596234</v>
      </c>
      <c r="O176" s="0" t="n">
        <v>2143029.26177826</v>
      </c>
      <c r="P176" s="0" t="n">
        <v>2743077.45507617</v>
      </c>
      <c r="Q176" s="0" t="n">
        <v>674119.81901623</v>
      </c>
      <c r="R176" s="0" t="n">
        <v>898826.425354974</v>
      </c>
    </row>
    <row r="177" customFormat="false" ht="13.8" hidden="true" customHeight="false" outlineLevel="0" collapsed="false">
      <c r="A177" s="0" t="s">
        <v>159</v>
      </c>
      <c r="B177" s="0" t="s">
        <v>21</v>
      </c>
      <c r="C177" s="0" t="s">
        <v>173</v>
      </c>
      <c r="D177" s="0" t="s">
        <v>26</v>
      </c>
      <c r="E177" s="0" t="s">
        <v>13</v>
      </c>
      <c r="F177" s="0" t="s">
        <v>13</v>
      </c>
      <c r="G177" s="0" t="s">
        <v>172</v>
      </c>
      <c r="H177" s="0" t="n">
        <v>394844.329853089</v>
      </c>
      <c r="I177" s="0" t="n">
        <v>7080.97890612722</v>
      </c>
      <c r="J177" s="0" t="n">
        <v>5249.00067495215</v>
      </c>
      <c r="K177" s="0" t="n">
        <v>0</v>
      </c>
      <c r="L177" s="0" t="n">
        <v>0</v>
      </c>
      <c r="M177" s="0" t="n">
        <v>1226845.15968642</v>
      </c>
      <c r="N177" s="0" t="n">
        <v>1431319.3529675</v>
      </c>
      <c r="O177" s="0" t="n">
        <v>0</v>
      </c>
      <c r="P177" s="0" t="n">
        <v>0</v>
      </c>
      <c r="Q177" s="0" t="n">
        <v>0</v>
      </c>
      <c r="R177" s="0" t="n">
        <v>0</v>
      </c>
    </row>
    <row r="178" customFormat="false" ht="13.8" hidden="true" customHeight="false" outlineLevel="0" collapsed="false">
      <c r="A178" s="0" t="s">
        <v>159</v>
      </c>
      <c r="B178" s="0" t="s">
        <v>72</v>
      </c>
      <c r="C178" s="0" t="s">
        <v>171</v>
      </c>
      <c r="D178" s="0" t="s">
        <v>86</v>
      </c>
      <c r="E178" s="0" t="s">
        <v>156</v>
      </c>
      <c r="F178" s="0" t="s">
        <v>9</v>
      </c>
      <c r="G178" s="0" t="s">
        <v>153</v>
      </c>
      <c r="H178" s="0" t="n">
        <v>4422127.4902339</v>
      </c>
      <c r="I178" s="0" t="n">
        <v>87029.6339945518</v>
      </c>
      <c r="J178" s="0" t="n">
        <v>92735.5898387076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</row>
    <row r="179" customFormat="false" ht="13.8" hidden="true" customHeight="false" outlineLevel="0" collapsed="false">
      <c r="A179" s="0" t="s">
        <v>155</v>
      </c>
      <c r="B179" s="0" t="s">
        <v>117</v>
      </c>
      <c r="C179" s="0" t="s">
        <v>189</v>
      </c>
      <c r="D179" s="0" t="s">
        <v>109</v>
      </c>
      <c r="E179" s="0" t="s">
        <v>13</v>
      </c>
      <c r="F179" s="0" t="s">
        <v>13</v>
      </c>
      <c r="G179" s="0" t="s">
        <v>164</v>
      </c>
      <c r="H179" s="0" t="n">
        <v>9703244.61010488</v>
      </c>
      <c r="I179" s="0" t="n">
        <v>66787.4582855114</v>
      </c>
      <c r="J179" s="0" t="n">
        <v>66787.4582855114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</row>
    <row r="180" customFormat="false" ht="13.8" hidden="true" customHeight="false" outlineLevel="0" collapsed="false">
      <c r="A180" s="0" t="s">
        <v>150</v>
      </c>
      <c r="B180" s="0" t="s">
        <v>72</v>
      </c>
      <c r="C180" s="0" t="s">
        <v>151</v>
      </c>
      <c r="D180" s="0" t="s">
        <v>84</v>
      </c>
      <c r="E180" s="0" t="s">
        <v>170</v>
      </c>
      <c r="F180" s="0" t="s">
        <v>13</v>
      </c>
      <c r="G180" s="0" t="s">
        <v>154</v>
      </c>
      <c r="H180" s="0" t="n">
        <v>1809053.68796963</v>
      </c>
      <c r="I180" s="0" t="n">
        <v>296119.009582234</v>
      </c>
      <c r="J180" s="0" t="n">
        <v>296119.009582234</v>
      </c>
      <c r="K180" s="0" t="n">
        <v>4290725.92892852</v>
      </c>
      <c r="L180" s="0" t="n">
        <v>5516647.6229081</v>
      </c>
      <c r="M180" s="0" t="n">
        <v>23000441.8816821</v>
      </c>
      <c r="N180" s="0" t="n">
        <v>31625607.5873129</v>
      </c>
      <c r="O180" s="0" t="n">
        <v>7187638.08802567</v>
      </c>
      <c r="P180" s="0" t="n">
        <v>9200176.75267285</v>
      </c>
      <c r="Q180" s="0" t="n">
        <v>9807373.55183663</v>
      </c>
      <c r="R180" s="0" t="n">
        <v>11033295.2458162</v>
      </c>
    </row>
    <row r="181" customFormat="false" ht="13.8" hidden="true" customHeight="false" outlineLevel="0" collapsed="false">
      <c r="A181" s="0" t="s">
        <v>155</v>
      </c>
      <c r="B181" s="0" t="s">
        <v>21</v>
      </c>
      <c r="C181" s="0" t="s">
        <v>173</v>
      </c>
      <c r="D181" s="0" t="s">
        <v>27</v>
      </c>
      <c r="E181" s="0" t="s">
        <v>13</v>
      </c>
      <c r="F181" s="0" t="s">
        <v>13</v>
      </c>
      <c r="G181" s="0" t="s">
        <v>164</v>
      </c>
      <c r="H181" s="0" t="n">
        <v>115689.747837543</v>
      </c>
      <c r="I181" s="0" t="n">
        <v>7329.0625</v>
      </c>
      <c r="J181" s="0" t="n">
        <v>4360.7921875</v>
      </c>
      <c r="K181" s="0" t="n">
        <v>0</v>
      </c>
      <c r="L181" s="0" t="n">
        <v>0</v>
      </c>
      <c r="M181" s="0" t="n">
        <v>1171578.49985737</v>
      </c>
      <c r="N181" s="0" t="n">
        <v>1366841.58316693</v>
      </c>
      <c r="O181" s="0" t="n">
        <v>321546.544993181</v>
      </c>
      <c r="P181" s="0" t="n">
        <v>393001.332769443</v>
      </c>
      <c r="Q181" s="0" t="n">
        <v>146581.25</v>
      </c>
      <c r="R181" s="0" t="n">
        <v>164903.90625</v>
      </c>
    </row>
    <row r="182" customFormat="false" ht="13.8" hidden="true" customHeight="false" outlineLevel="0" collapsed="false">
      <c r="A182" s="0" t="s">
        <v>155</v>
      </c>
      <c r="B182" s="0" t="s">
        <v>90</v>
      </c>
      <c r="C182" s="0" t="s">
        <v>94</v>
      </c>
      <c r="D182" s="0" t="s">
        <v>94</v>
      </c>
      <c r="E182" s="0" t="s">
        <v>152</v>
      </c>
      <c r="F182" s="0" t="s">
        <v>8</v>
      </c>
      <c r="G182" s="0" t="s">
        <v>172</v>
      </c>
      <c r="H182" s="0" t="n">
        <v>426888.457921321</v>
      </c>
      <c r="I182" s="0" t="n">
        <v>31797.7236588777</v>
      </c>
      <c r="J182" s="0" t="n">
        <v>60154.5530864493</v>
      </c>
      <c r="K182" s="0" t="n">
        <v>278230.082015179</v>
      </c>
      <c r="L182" s="0" t="n">
        <v>357724.391162374</v>
      </c>
      <c r="M182" s="0" t="n">
        <v>2027427.15477262</v>
      </c>
      <c r="N182" s="0" t="n">
        <v>2477966.52249987</v>
      </c>
      <c r="O182" s="0" t="n">
        <v>1156384.37833252</v>
      </c>
      <c r="P182" s="0" t="n">
        <v>1576887.78863525</v>
      </c>
      <c r="Q182" s="0" t="n">
        <v>556460.164030359</v>
      </c>
      <c r="R182" s="0" t="n">
        <v>635954.473177554</v>
      </c>
    </row>
    <row r="183" customFormat="false" ht="13.8" hidden="true" customHeight="false" outlineLevel="0" collapsed="false">
      <c r="A183" s="0" t="s">
        <v>150</v>
      </c>
      <c r="B183" s="0" t="s">
        <v>103</v>
      </c>
      <c r="C183" s="0" t="s">
        <v>178</v>
      </c>
      <c r="D183" s="0" t="s">
        <v>105</v>
      </c>
      <c r="E183" s="0" t="s">
        <v>8</v>
      </c>
      <c r="F183" s="0" t="s">
        <v>8</v>
      </c>
      <c r="G183" s="0" t="s">
        <v>154</v>
      </c>
      <c r="H183" s="0" t="n">
        <v>1543972.37680183</v>
      </c>
      <c r="I183" s="0" t="n">
        <v>334801.833157</v>
      </c>
      <c r="J183" s="0" t="n">
        <v>241397.10801044</v>
      </c>
      <c r="K183" s="0" t="n">
        <v>5859032.0802475</v>
      </c>
      <c r="L183" s="0" t="n">
        <v>7533041.2460325</v>
      </c>
      <c r="M183" s="0" t="n">
        <v>18192294.6091684</v>
      </c>
      <c r="N183" s="0" t="n">
        <v>22147141.2633355</v>
      </c>
      <c r="O183" s="0" t="n">
        <v>9860750.99105654</v>
      </c>
      <c r="P183" s="0" t="n">
        <v>10757182.8993344</v>
      </c>
      <c r="Q183" s="0" t="n">
        <v>20088109.98942</v>
      </c>
      <c r="R183" s="0" t="n">
        <v>21762119.155205</v>
      </c>
    </row>
    <row r="184" customFormat="false" ht="13.8" hidden="true" customHeight="false" outlineLevel="0" collapsed="false">
      <c r="A184" s="0" t="s">
        <v>155</v>
      </c>
      <c r="B184" s="0" t="s">
        <v>72</v>
      </c>
      <c r="C184" s="0" t="s">
        <v>175</v>
      </c>
      <c r="D184" s="0" t="s">
        <v>87</v>
      </c>
      <c r="E184" s="0" t="s">
        <v>152</v>
      </c>
      <c r="F184" s="0" t="s">
        <v>8</v>
      </c>
      <c r="G184" s="0" t="s">
        <v>154</v>
      </c>
      <c r="H184" s="0" t="n">
        <v>716.607838037704</v>
      </c>
      <c r="I184" s="0" t="n">
        <v>115</v>
      </c>
      <c r="J184" s="0" t="n">
        <v>115</v>
      </c>
      <c r="K184" s="0" t="n">
        <v>2012.5</v>
      </c>
      <c r="L184" s="0" t="n">
        <v>2587.5</v>
      </c>
      <c r="M184" s="0" t="n">
        <v>8797.5</v>
      </c>
      <c r="N184" s="0" t="n">
        <v>10752.5</v>
      </c>
      <c r="O184" s="0" t="n">
        <v>4301</v>
      </c>
      <c r="P184" s="0" t="n">
        <v>5865</v>
      </c>
      <c r="Q184" s="0" t="n">
        <v>4025</v>
      </c>
      <c r="R184" s="0" t="n">
        <v>4600</v>
      </c>
    </row>
    <row r="185" customFormat="false" ht="13.8" hidden="true" customHeight="false" outlineLevel="0" collapsed="false">
      <c r="A185" s="0" t="s">
        <v>159</v>
      </c>
      <c r="B185" s="0" t="s">
        <v>21</v>
      </c>
      <c r="C185" s="0" t="s">
        <v>173</v>
      </c>
      <c r="D185" s="0" t="s">
        <v>26</v>
      </c>
      <c r="E185" s="0" t="s">
        <v>8</v>
      </c>
      <c r="F185" s="0" t="s">
        <v>8</v>
      </c>
      <c r="G185" s="0" t="s">
        <v>172</v>
      </c>
      <c r="H185" s="0" t="n">
        <v>4413562.58165967</v>
      </c>
      <c r="I185" s="0" t="n">
        <v>82012.4110575704</v>
      </c>
      <c r="J185" s="0" t="n">
        <v>130126.254775271</v>
      </c>
      <c r="K185" s="0" t="n">
        <v>0</v>
      </c>
      <c r="L185" s="0" t="n">
        <v>0</v>
      </c>
      <c r="M185" s="0" t="n">
        <v>14209409.5850405</v>
      </c>
      <c r="N185" s="0" t="n">
        <v>16577644.5158806</v>
      </c>
      <c r="O185" s="0" t="n">
        <v>0</v>
      </c>
      <c r="P185" s="0" t="n">
        <v>0</v>
      </c>
      <c r="Q185" s="0" t="n">
        <v>0</v>
      </c>
      <c r="R185" s="0" t="n">
        <v>0</v>
      </c>
    </row>
    <row r="186" customFormat="false" ht="13.8" hidden="true" customHeight="false" outlineLevel="0" collapsed="false">
      <c r="A186" s="0" t="s">
        <v>155</v>
      </c>
      <c r="B186" s="0" t="s">
        <v>103</v>
      </c>
      <c r="C186" s="0" t="s">
        <v>178</v>
      </c>
      <c r="D186" s="0" t="s">
        <v>109</v>
      </c>
      <c r="E186" s="0" t="s">
        <v>8</v>
      </c>
      <c r="F186" s="0" t="s">
        <v>8</v>
      </c>
      <c r="G186" s="0" t="s">
        <v>180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</row>
    <row r="187" customFormat="false" ht="13.8" hidden="true" customHeight="false" outlineLevel="0" collapsed="false">
      <c r="A187" s="0" t="s">
        <v>155</v>
      </c>
      <c r="B187" s="0" t="s">
        <v>72</v>
      </c>
      <c r="C187" s="0" t="s">
        <v>171</v>
      </c>
      <c r="D187" s="0" t="s">
        <v>74</v>
      </c>
      <c r="E187" s="0" t="s">
        <v>152</v>
      </c>
      <c r="F187" s="0" t="s">
        <v>8</v>
      </c>
      <c r="G187" s="0" t="s">
        <v>153</v>
      </c>
      <c r="H187" s="0" t="n">
        <v>1377055.25066278</v>
      </c>
      <c r="I187" s="0" t="n">
        <v>14462.2007274239</v>
      </c>
      <c r="J187" s="0" t="n">
        <v>21086.6569323144</v>
      </c>
      <c r="K187" s="0" t="n">
        <v>0</v>
      </c>
      <c r="L187" s="0" t="n">
        <v>0</v>
      </c>
      <c r="M187" s="0" t="n">
        <v>1157656.63272862</v>
      </c>
      <c r="N187" s="0" t="n">
        <v>1414913.66222387</v>
      </c>
      <c r="O187" s="0" t="n">
        <v>565965.464889548</v>
      </c>
      <c r="P187" s="0" t="n">
        <v>771771.088485747</v>
      </c>
      <c r="Q187" s="0" t="n">
        <v>1012354.05091967</v>
      </c>
      <c r="R187" s="0" t="n">
        <v>1156976.05819391</v>
      </c>
    </row>
    <row r="188" customFormat="false" ht="13.8" hidden="true" customHeight="false" outlineLevel="0" collapsed="false">
      <c r="A188" s="0" t="s">
        <v>155</v>
      </c>
      <c r="B188" s="0" t="s">
        <v>90</v>
      </c>
      <c r="C188" s="0" t="s">
        <v>160</v>
      </c>
      <c r="D188" s="0" t="s">
        <v>91</v>
      </c>
      <c r="E188" s="0" t="s">
        <v>170</v>
      </c>
      <c r="F188" s="0" t="s">
        <v>13</v>
      </c>
      <c r="G188" s="0" t="s">
        <v>154</v>
      </c>
      <c r="H188" s="0" t="n">
        <v>28157133.8567175</v>
      </c>
      <c r="I188" s="0" t="n">
        <v>1325994.1648182</v>
      </c>
      <c r="J188" s="0" t="n">
        <v>1863018.93288129</v>
      </c>
      <c r="K188" s="0" t="n">
        <v>14839272.4363971</v>
      </c>
      <c r="L188" s="0" t="n">
        <v>19079064.561082</v>
      </c>
      <c r="M188" s="0" t="n">
        <v>83099365.8529866</v>
      </c>
      <c r="N188" s="0" t="n">
        <v>103874207.316233</v>
      </c>
      <c r="O188" s="0" t="n">
        <v>0</v>
      </c>
      <c r="P188" s="0" t="n">
        <v>0</v>
      </c>
      <c r="Q188" s="0" t="n">
        <v>0</v>
      </c>
      <c r="R188" s="0" t="n">
        <v>0</v>
      </c>
    </row>
    <row r="189" customFormat="false" ht="13.8" hidden="true" customHeight="false" outlineLevel="0" collapsed="false">
      <c r="A189" s="0" t="s">
        <v>150</v>
      </c>
      <c r="B189" s="0" t="s">
        <v>52</v>
      </c>
      <c r="C189" s="0" t="s">
        <v>169</v>
      </c>
      <c r="D189" s="0" t="s">
        <v>55</v>
      </c>
      <c r="E189" s="0" t="s">
        <v>9</v>
      </c>
      <c r="F189" s="0" t="s">
        <v>9</v>
      </c>
      <c r="G189" s="0" t="s">
        <v>157</v>
      </c>
      <c r="H189" s="0" t="n">
        <v>399104.98674623</v>
      </c>
      <c r="I189" s="0" t="n">
        <v>30582.534822</v>
      </c>
      <c r="J189" s="0" t="n">
        <v>9550.50100452756</v>
      </c>
      <c r="K189" s="0" t="n">
        <v>407767.13096</v>
      </c>
      <c r="L189" s="0" t="n">
        <v>611650.69644</v>
      </c>
      <c r="M189" s="0" t="n">
        <v>5481919.37601826</v>
      </c>
      <c r="N189" s="0" t="n">
        <v>7309225.83469101</v>
      </c>
      <c r="O189" s="0" t="n">
        <v>368009.835283632</v>
      </c>
      <c r="P189" s="0" t="n">
        <v>460012.294104541</v>
      </c>
      <c r="Q189" s="0" t="n">
        <v>152912.67411</v>
      </c>
      <c r="R189" s="0" t="n">
        <v>254854.45685</v>
      </c>
    </row>
    <row r="190" customFormat="false" ht="13.8" hidden="true" customHeight="false" outlineLevel="0" collapsed="false">
      <c r="A190" s="0" t="s">
        <v>159</v>
      </c>
      <c r="B190" s="0" t="s">
        <v>52</v>
      </c>
      <c r="C190" s="0" t="s">
        <v>161</v>
      </c>
      <c r="D190" s="0" t="s">
        <v>60</v>
      </c>
      <c r="E190" s="0" t="s">
        <v>13</v>
      </c>
      <c r="F190" s="0" t="s">
        <v>13</v>
      </c>
      <c r="G190" s="0" t="s">
        <v>157</v>
      </c>
      <c r="H190" s="0" t="n">
        <v>31058013.7366093</v>
      </c>
      <c r="I190" s="0" t="n">
        <v>525277.769580003</v>
      </c>
      <c r="J190" s="0" t="n">
        <v>203278.828448485</v>
      </c>
      <c r="K190" s="0" t="n">
        <v>0</v>
      </c>
      <c r="L190" s="0" t="n">
        <v>0</v>
      </c>
      <c r="M190" s="0" t="n">
        <v>41847129.0465773</v>
      </c>
      <c r="N190" s="0" t="n">
        <v>62770693.5698659</v>
      </c>
      <c r="O190" s="0" t="n">
        <v>5530737.17607454</v>
      </c>
      <c r="P190" s="0" t="n">
        <v>7110947.79781012</v>
      </c>
      <c r="Q190" s="0" t="n">
        <v>1750925.89860001</v>
      </c>
      <c r="R190" s="0" t="n">
        <v>3501851.79720002</v>
      </c>
    </row>
    <row r="191" customFormat="false" ht="13.8" hidden="true" customHeight="false" outlineLevel="0" collapsed="false">
      <c r="A191" s="0" t="s">
        <v>155</v>
      </c>
      <c r="B191" s="0" t="s">
        <v>52</v>
      </c>
      <c r="C191" s="0" t="s">
        <v>161</v>
      </c>
      <c r="D191" s="0" t="s">
        <v>60</v>
      </c>
      <c r="E191" s="0" t="s">
        <v>13</v>
      </c>
      <c r="F191" s="0" t="s">
        <v>13</v>
      </c>
      <c r="G191" s="0" t="s">
        <v>157</v>
      </c>
      <c r="H191" s="0" t="n">
        <v>16259322.7302471</v>
      </c>
      <c r="I191" s="0" t="n">
        <v>525277.769580003</v>
      </c>
      <c r="J191" s="0" t="n">
        <v>203278.828448485</v>
      </c>
      <c r="K191" s="0" t="n">
        <v>0</v>
      </c>
      <c r="L191" s="0" t="n">
        <v>0</v>
      </c>
      <c r="M191" s="0" t="n">
        <v>41847129.0465773</v>
      </c>
      <c r="N191" s="0" t="n">
        <v>62770693.5698659</v>
      </c>
      <c r="O191" s="0" t="n">
        <v>6320842.48694233</v>
      </c>
      <c r="P191" s="0" t="n">
        <v>7901053.10867792</v>
      </c>
      <c r="Q191" s="0" t="n">
        <v>2626388.84790001</v>
      </c>
      <c r="R191" s="0" t="n">
        <v>4377314.74650002</v>
      </c>
    </row>
    <row r="192" customFormat="false" ht="13.8" hidden="true" customHeight="false" outlineLevel="0" collapsed="false">
      <c r="A192" s="0" t="s">
        <v>150</v>
      </c>
      <c r="B192" s="0" t="s">
        <v>21</v>
      </c>
      <c r="C192" s="0" t="s">
        <v>168</v>
      </c>
      <c r="D192" s="0" t="s">
        <v>30</v>
      </c>
      <c r="E192" s="0" t="s">
        <v>8</v>
      </c>
      <c r="F192" s="0" t="s">
        <v>8</v>
      </c>
      <c r="G192" s="0" t="s">
        <v>164</v>
      </c>
      <c r="H192" s="0" t="n">
        <v>111341731.71267</v>
      </c>
      <c r="I192" s="0" t="n">
        <v>4075899.99999999</v>
      </c>
      <c r="J192" s="0" t="n">
        <v>35028167.2499999</v>
      </c>
      <c r="K192" s="0" t="n">
        <v>163035999.999999</v>
      </c>
      <c r="L192" s="0" t="n">
        <v>244553999.999999</v>
      </c>
      <c r="M192" s="0" t="n">
        <v>506226779.999999</v>
      </c>
      <c r="N192" s="0" t="n">
        <v>674969039.999999</v>
      </c>
      <c r="O192" s="0" t="n">
        <v>26411831.9999999</v>
      </c>
      <c r="P192" s="0" t="n">
        <v>33014789.9999999</v>
      </c>
      <c r="Q192" s="0" t="n">
        <v>0</v>
      </c>
      <c r="R192" s="0" t="n">
        <v>0</v>
      </c>
    </row>
    <row r="193" customFormat="false" ht="13.8" hidden="true" customHeight="false" outlineLevel="0" collapsed="false">
      <c r="A193" s="0" t="s">
        <v>159</v>
      </c>
      <c r="B193" s="0" t="s">
        <v>6</v>
      </c>
      <c r="C193" s="0" t="s">
        <v>162</v>
      </c>
      <c r="D193" s="0" t="s">
        <v>15</v>
      </c>
      <c r="E193" s="0" t="s">
        <v>8</v>
      </c>
      <c r="F193" s="0" t="s">
        <v>8</v>
      </c>
      <c r="G193" s="0" t="s">
        <v>172</v>
      </c>
      <c r="H193" s="0" t="n">
        <v>63615175.447157</v>
      </c>
      <c r="I193" s="0" t="n">
        <v>2244536.03848724</v>
      </c>
      <c r="J193" s="0" t="n">
        <v>36445761.9539071</v>
      </c>
      <c r="K193" s="0" t="n">
        <v>16611795.7239886</v>
      </c>
      <c r="L193" s="0" t="n">
        <v>22149060.9653182</v>
      </c>
      <c r="M193" s="0" t="n">
        <v>80803297.3855406</v>
      </c>
      <c r="N193" s="0" t="n">
        <v>121204946.07831</v>
      </c>
      <c r="O193" s="0" t="n">
        <v>18854102.7232928</v>
      </c>
      <c r="P193" s="0" t="n">
        <v>24240989.2156621</v>
      </c>
      <c r="Q193" s="0" t="n">
        <v>22149060.9653182</v>
      </c>
      <c r="R193" s="0" t="n">
        <v>27686326.2066478</v>
      </c>
    </row>
    <row r="194" customFormat="false" ht="13.8" hidden="true" customHeight="false" outlineLevel="0" collapsed="false">
      <c r="A194" s="0" t="s">
        <v>159</v>
      </c>
      <c r="B194" s="0" t="s">
        <v>6</v>
      </c>
      <c r="C194" s="0" t="s">
        <v>162</v>
      </c>
      <c r="D194" s="0" t="s">
        <v>15</v>
      </c>
      <c r="E194" s="0" t="s">
        <v>9</v>
      </c>
      <c r="F194" s="0" t="s">
        <v>9</v>
      </c>
      <c r="G194" s="0" t="s">
        <v>153</v>
      </c>
      <c r="H194" s="0" t="n">
        <v>8073493.40365208</v>
      </c>
      <c r="I194" s="0" t="n">
        <v>240508.323204838</v>
      </c>
      <c r="J194" s="0" t="n">
        <v>177521.319308184</v>
      </c>
      <c r="K194" s="0" t="n">
        <v>0</v>
      </c>
      <c r="L194" s="0" t="n">
        <v>0</v>
      </c>
      <c r="M194" s="0" t="n">
        <v>8658299.63537418</v>
      </c>
      <c r="N194" s="0" t="n">
        <v>12987449.4530612</v>
      </c>
      <c r="O194" s="0" t="n">
        <v>2020269.91492064</v>
      </c>
      <c r="P194" s="0" t="n">
        <v>2597489.89061225</v>
      </c>
      <c r="Q194" s="0" t="n">
        <v>610226.265027863</v>
      </c>
      <c r="R194" s="0" t="n">
        <v>1220452.53005572</v>
      </c>
    </row>
    <row r="195" customFormat="false" ht="13.8" hidden="true" customHeight="false" outlineLevel="0" collapsed="false">
      <c r="A195" s="0" t="s">
        <v>155</v>
      </c>
      <c r="B195" s="0" t="s">
        <v>6</v>
      </c>
      <c r="C195" s="0" t="s">
        <v>162</v>
      </c>
      <c r="D195" s="0" t="s">
        <v>17</v>
      </c>
      <c r="E195" s="0" t="s">
        <v>8</v>
      </c>
      <c r="F195" s="0" t="s">
        <v>8</v>
      </c>
      <c r="G195" s="0" t="s">
        <v>153</v>
      </c>
      <c r="H195" s="0" t="n">
        <v>34155399.7663757</v>
      </c>
      <c r="I195" s="0" t="n">
        <v>261767.211913169</v>
      </c>
      <c r="J195" s="0" t="n">
        <v>450301.876006551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</row>
    <row r="196" customFormat="false" ht="13.8" hidden="true" customHeight="false" outlineLevel="0" collapsed="false">
      <c r="A196" s="0" t="s">
        <v>159</v>
      </c>
      <c r="B196" s="0" t="s">
        <v>90</v>
      </c>
      <c r="C196" s="0" t="s">
        <v>92</v>
      </c>
      <c r="D196" s="0" t="s">
        <v>92</v>
      </c>
      <c r="E196" s="0" t="s">
        <v>167</v>
      </c>
      <c r="F196" s="0" t="s">
        <v>9</v>
      </c>
      <c r="G196" s="0" t="s">
        <v>153</v>
      </c>
      <c r="H196" s="0" t="n">
        <v>1675368.37209203</v>
      </c>
      <c r="I196" s="0" t="n">
        <v>37183.3333333333</v>
      </c>
      <c r="J196" s="0" t="n">
        <v>35446.8833333333</v>
      </c>
      <c r="K196" s="0" t="n">
        <v>0</v>
      </c>
      <c r="L196" s="0" t="n">
        <v>0</v>
      </c>
      <c r="M196" s="0" t="n">
        <v>2330260.19441333</v>
      </c>
      <c r="N196" s="0" t="n">
        <v>2912825.24301666</v>
      </c>
      <c r="O196" s="0" t="n">
        <v>0</v>
      </c>
      <c r="P196" s="0" t="n">
        <v>0</v>
      </c>
      <c r="Q196" s="0" t="n">
        <v>0</v>
      </c>
      <c r="R196" s="0" t="n">
        <v>0</v>
      </c>
    </row>
    <row r="197" customFormat="false" ht="13.8" hidden="true" customHeight="false" outlineLevel="0" collapsed="false">
      <c r="A197" s="0" t="s">
        <v>159</v>
      </c>
      <c r="B197" s="0" t="s">
        <v>21</v>
      </c>
      <c r="C197" s="0" t="s">
        <v>173</v>
      </c>
      <c r="D197" s="0" t="s">
        <v>40</v>
      </c>
      <c r="E197" s="0" t="s">
        <v>8</v>
      </c>
      <c r="F197" s="0" t="s">
        <v>8</v>
      </c>
      <c r="G197" s="0" t="s">
        <v>157</v>
      </c>
      <c r="H197" s="0" t="n">
        <v>27638388.8817868</v>
      </c>
      <c r="I197" s="0" t="n">
        <v>306555.995055932</v>
      </c>
      <c r="J197" s="0" t="n">
        <v>253408.595928893</v>
      </c>
      <c r="K197" s="0" t="n">
        <v>3065559.95055932</v>
      </c>
      <c r="L197" s="0" t="n">
        <v>3831949.93819915</v>
      </c>
      <c r="M197" s="0" t="n">
        <v>38459929.4951442</v>
      </c>
      <c r="N197" s="0" t="n">
        <v>48074911.8689303</v>
      </c>
      <c r="O197" s="0" t="n">
        <v>0</v>
      </c>
      <c r="P197" s="0" t="n">
        <v>0</v>
      </c>
      <c r="Q197" s="0" t="n">
        <v>0</v>
      </c>
      <c r="R197" s="0" t="n">
        <v>0</v>
      </c>
    </row>
    <row r="198" customFormat="false" ht="13.8" hidden="true" customHeight="false" outlineLevel="0" collapsed="false">
      <c r="A198" s="0" t="s">
        <v>150</v>
      </c>
      <c r="B198" s="0" t="s">
        <v>52</v>
      </c>
      <c r="C198" s="0" t="s">
        <v>158</v>
      </c>
      <c r="D198" s="0" t="s">
        <v>65</v>
      </c>
      <c r="E198" s="0" t="s">
        <v>8</v>
      </c>
      <c r="F198" s="0" t="s">
        <v>8</v>
      </c>
      <c r="G198" s="0" t="s">
        <v>157</v>
      </c>
      <c r="H198" s="0" t="n">
        <v>10578810.7610559</v>
      </c>
      <c r="I198" s="0" t="n">
        <v>1377818.81357778</v>
      </c>
      <c r="J198" s="0" t="n">
        <v>1480430.4181293</v>
      </c>
      <c r="K198" s="0" t="n">
        <v>62001846.6110003</v>
      </c>
      <c r="L198" s="0" t="n">
        <v>75780034.7467781</v>
      </c>
      <c r="M198" s="0" t="n">
        <v>336704472.568071</v>
      </c>
      <c r="N198" s="0" t="n">
        <v>409901097.039391</v>
      </c>
      <c r="O198" s="0" t="n">
        <v>3100092.33055001</v>
      </c>
      <c r="P198" s="0" t="n">
        <v>4650138.49582502</v>
      </c>
      <c r="Q198" s="0" t="n">
        <v>0</v>
      </c>
      <c r="R198" s="0" t="n">
        <v>0</v>
      </c>
    </row>
    <row r="199" customFormat="false" ht="13.8" hidden="true" customHeight="false" outlineLevel="0" collapsed="false">
      <c r="A199" s="0" t="s">
        <v>155</v>
      </c>
      <c r="B199" s="0" t="s">
        <v>21</v>
      </c>
      <c r="C199" s="0" t="s">
        <v>173</v>
      </c>
      <c r="D199" s="0" t="s">
        <v>48</v>
      </c>
      <c r="E199" s="0" t="s">
        <v>8</v>
      </c>
      <c r="F199" s="0" t="s">
        <v>8</v>
      </c>
      <c r="G199" s="0" t="s">
        <v>164</v>
      </c>
      <c r="H199" s="0" t="n">
        <v>178489.568839593</v>
      </c>
      <c r="I199" s="0" t="n">
        <v>1901</v>
      </c>
      <c r="J199" s="0" t="n">
        <v>1046.945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</row>
    <row r="200" customFormat="false" ht="13.8" hidden="true" customHeight="false" outlineLevel="0" collapsed="false">
      <c r="A200" s="0" t="s">
        <v>155</v>
      </c>
      <c r="B200" s="0" t="s">
        <v>21</v>
      </c>
      <c r="C200" s="0" t="s">
        <v>168</v>
      </c>
      <c r="D200" s="0" t="s">
        <v>49</v>
      </c>
      <c r="E200" s="0" t="s">
        <v>9</v>
      </c>
      <c r="F200" s="0" t="s">
        <v>9</v>
      </c>
      <c r="G200" s="0" t="s">
        <v>164</v>
      </c>
      <c r="H200" s="0" t="n">
        <v>1178568.80464408</v>
      </c>
      <c r="I200" s="0" t="n">
        <v>49385</v>
      </c>
      <c r="J200" s="0" t="n">
        <v>85990.775</v>
      </c>
      <c r="K200" s="0" t="n">
        <v>2222325</v>
      </c>
      <c r="L200" s="0" t="n">
        <v>2716175</v>
      </c>
      <c r="M200" s="0" t="n">
        <v>8796703.125</v>
      </c>
      <c r="N200" s="0" t="n">
        <v>10648640.625</v>
      </c>
      <c r="O200" s="0" t="n">
        <v>462984.375</v>
      </c>
      <c r="P200" s="0" t="n">
        <v>740775</v>
      </c>
      <c r="Q200" s="0" t="n">
        <v>0</v>
      </c>
      <c r="R200" s="0" t="n">
        <v>0</v>
      </c>
    </row>
    <row r="201" customFormat="false" ht="13.8" hidden="true" customHeight="false" outlineLevel="0" collapsed="false">
      <c r="A201" s="0" t="s">
        <v>159</v>
      </c>
      <c r="B201" s="0" t="s">
        <v>21</v>
      </c>
      <c r="C201" s="0" t="s">
        <v>168</v>
      </c>
      <c r="D201" s="0" t="s">
        <v>50</v>
      </c>
      <c r="E201" s="0" t="s">
        <v>8</v>
      </c>
      <c r="F201" s="0" t="s">
        <v>8</v>
      </c>
      <c r="G201" s="0" t="s">
        <v>153</v>
      </c>
      <c r="H201" s="0" t="n">
        <v>2536871.10010411</v>
      </c>
      <c r="I201" s="0" t="n">
        <v>30825</v>
      </c>
      <c r="J201" s="0" t="n">
        <v>94295.225</v>
      </c>
      <c r="K201" s="0" t="n">
        <v>1233000</v>
      </c>
      <c r="L201" s="0" t="n">
        <v>1541250</v>
      </c>
      <c r="M201" s="0" t="n">
        <v>5490703.125</v>
      </c>
      <c r="N201" s="0" t="n">
        <v>6646640.625</v>
      </c>
      <c r="O201" s="0" t="n">
        <v>0</v>
      </c>
      <c r="P201" s="0" t="n">
        <v>0</v>
      </c>
      <c r="Q201" s="0" t="n">
        <v>0</v>
      </c>
      <c r="R201" s="0" t="n">
        <v>0</v>
      </c>
    </row>
    <row r="202" customFormat="false" ht="13.8" hidden="true" customHeight="false" outlineLevel="0" collapsed="false">
      <c r="A202" s="0" t="s">
        <v>155</v>
      </c>
      <c r="B202" s="0" t="s">
        <v>6</v>
      </c>
      <c r="C202" s="0" t="s">
        <v>162</v>
      </c>
      <c r="D202" s="0" t="s">
        <v>18</v>
      </c>
      <c r="E202" s="0" t="s">
        <v>8</v>
      </c>
      <c r="F202" s="0" t="s">
        <v>8</v>
      </c>
      <c r="G202" s="0" t="s">
        <v>154</v>
      </c>
      <c r="H202" s="0" t="n">
        <v>3656980.54722332</v>
      </c>
      <c r="I202" s="0" t="n">
        <v>909901.352966464</v>
      </c>
      <c r="J202" s="0" t="n">
        <v>578078.482723965</v>
      </c>
      <c r="K202" s="0" t="n">
        <v>3022923.23046456</v>
      </c>
      <c r="L202" s="0" t="n">
        <v>3886615.58202586</v>
      </c>
      <c r="M202" s="0" t="n">
        <v>84453665.5735743</v>
      </c>
      <c r="N202" s="0" t="n">
        <v>118235131.803004</v>
      </c>
      <c r="O202" s="0" t="n">
        <v>18579806.4261863</v>
      </c>
      <c r="P202" s="0" t="n">
        <v>25336099.6720723</v>
      </c>
      <c r="Q202" s="0" t="n">
        <v>6045846.46092912</v>
      </c>
      <c r="R202" s="0" t="n">
        <v>6909538.81249042</v>
      </c>
    </row>
    <row r="203" customFormat="false" ht="13.8" hidden="true" customHeight="false" outlineLevel="0" collapsed="false">
      <c r="A203" s="0" t="s">
        <v>159</v>
      </c>
      <c r="B203" s="0" t="s">
        <v>21</v>
      </c>
      <c r="C203" s="0" t="s">
        <v>181</v>
      </c>
      <c r="D203" s="0" t="s">
        <v>51</v>
      </c>
      <c r="E203" s="0" t="s">
        <v>9</v>
      </c>
      <c r="F203" s="0" t="s">
        <v>9</v>
      </c>
      <c r="G203" s="0" t="s">
        <v>172</v>
      </c>
      <c r="H203" s="0" t="n">
        <v>6022933.44933915</v>
      </c>
      <c r="I203" s="0" t="n">
        <v>57490</v>
      </c>
      <c r="J203" s="0" t="n">
        <v>38640.95</v>
      </c>
      <c r="K203" s="0" t="n">
        <v>2299600</v>
      </c>
      <c r="L203" s="0" t="n">
        <v>2874500</v>
      </c>
      <c r="M203" s="0" t="n">
        <v>10240406.25</v>
      </c>
      <c r="N203" s="0" t="n">
        <v>12396281.25</v>
      </c>
      <c r="O203" s="0" t="n">
        <v>0</v>
      </c>
      <c r="P203" s="0" t="n">
        <v>0</v>
      </c>
      <c r="Q203" s="0" t="n">
        <v>0</v>
      </c>
      <c r="R203" s="0" t="n">
        <v>0</v>
      </c>
    </row>
    <row r="204" customFormat="false" ht="13.8" hidden="true" customHeight="false" outlineLevel="0" collapsed="false">
      <c r="A204" s="0" t="s">
        <v>155</v>
      </c>
      <c r="B204" s="0" t="s">
        <v>6</v>
      </c>
      <c r="C204" s="0" t="s">
        <v>163</v>
      </c>
      <c r="D204" s="0" t="s">
        <v>19</v>
      </c>
      <c r="E204" s="0" t="s">
        <v>9</v>
      </c>
      <c r="F204" s="0" t="s">
        <v>9</v>
      </c>
      <c r="G204" s="0" t="s">
        <v>164</v>
      </c>
      <c r="H204" s="0" t="n">
        <v>36385725.792649</v>
      </c>
      <c r="I204" s="0" t="n">
        <v>5439520.15349296</v>
      </c>
      <c r="J204" s="0" t="n">
        <v>3284592.78933076</v>
      </c>
      <c r="K204" s="0" t="n">
        <v>17779080.3867461</v>
      </c>
      <c r="L204" s="0" t="n">
        <v>22858817.6401021</v>
      </c>
      <c r="M204" s="0" t="n">
        <v>570757970.66571</v>
      </c>
      <c r="N204" s="0" t="n">
        <v>799061158.931994</v>
      </c>
      <c r="O204" s="0" t="n">
        <v>125566753.546456</v>
      </c>
      <c r="P204" s="0" t="n">
        <v>171227391.199713</v>
      </c>
      <c r="Q204" s="0" t="n">
        <v>35558160.7734922</v>
      </c>
      <c r="R204" s="0" t="n">
        <v>40637898.0268482</v>
      </c>
    </row>
    <row r="205" customFormat="false" ht="13.8" hidden="true" customHeight="false" outlineLevel="0" collapsed="false">
      <c r="A205" s="0" t="s">
        <v>155</v>
      </c>
      <c r="B205" s="0" t="s">
        <v>6</v>
      </c>
      <c r="C205" s="0" t="s">
        <v>162</v>
      </c>
      <c r="D205" s="0" t="s">
        <v>19</v>
      </c>
      <c r="E205" s="0" t="s">
        <v>9</v>
      </c>
      <c r="F205" s="0" t="s">
        <v>9</v>
      </c>
      <c r="G205" s="0" t="s">
        <v>164</v>
      </c>
      <c r="H205" s="0" t="n">
        <v>6734164.66963992</v>
      </c>
      <c r="I205" s="0" t="n">
        <v>932052.881209833</v>
      </c>
      <c r="J205" s="0" t="n">
        <v>529400.232776645</v>
      </c>
      <c r="K205" s="0" t="n">
        <v>2707085.58013544</v>
      </c>
      <c r="L205" s="0" t="n">
        <v>3480538.60303128</v>
      </c>
      <c r="M205" s="0" t="n">
        <v>97798444.7195853</v>
      </c>
      <c r="N205" s="0" t="n">
        <v>136917822.607419</v>
      </c>
      <c r="O205" s="0" t="n">
        <v>21515657.8383087</v>
      </c>
      <c r="P205" s="0" t="n">
        <v>29339533.4158756</v>
      </c>
      <c r="Q205" s="0" t="n">
        <v>5414171.16027088</v>
      </c>
      <c r="R205" s="0" t="n">
        <v>6187624.18316673</v>
      </c>
    </row>
    <row r="206" customFormat="false" ht="13.8" hidden="true" customHeight="false" outlineLevel="0" collapsed="false">
      <c r="A206" s="0" t="s">
        <v>159</v>
      </c>
      <c r="B206" s="0" t="s">
        <v>52</v>
      </c>
      <c r="C206" s="0" t="s">
        <v>183</v>
      </c>
      <c r="D206" s="0" t="s">
        <v>57</v>
      </c>
      <c r="E206" s="0" t="s">
        <v>9</v>
      </c>
      <c r="F206" s="0" t="s">
        <v>9</v>
      </c>
      <c r="G206" s="0" t="s">
        <v>153</v>
      </c>
      <c r="H206" s="0" t="n">
        <v>9737018.47548656</v>
      </c>
      <c r="I206" s="0" t="n">
        <v>151495.979285714</v>
      </c>
      <c r="J206" s="0" t="n">
        <v>102136.859739228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13634638.1357142</v>
      </c>
      <c r="R206" s="0" t="n">
        <v>15149597.9285714</v>
      </c>
    </row>
    <row r="207" customFormat="false" ht="13.8" hidden="true" customHeight="false" outlineLevel="0" collapsed="false">
      <c r="A207" s="0" t="s">
        <v>155</v>
      </c>
      <c r="B207" s="0" t="s">
        <v>96</v>
      </c>
      <c r="C207" s="0" t="s">
        <v>99</v>
      </c>
      <c r="D207" s="0" t="s">
        <v>99</v>
      </c>
      <c r="E207" s="0" t="s">
        <v>192</v>
      </c>
      <c r="F207" s="0" t="s">
        <v>8</v>
      </c>
      <c r="G207" s="0" t="s">
        <v>164</v>
      </c>
      <c r="H207" s="0" t="n">
        <v>1880324.84504618</v>
      </c>
      <c r="I207" s="0" t="n">
        <v>132020.171790698</v>
      </c>
      <c r="J207" s="0" t="n">
        <v>172577.755123854</v>
      </c>
      <c r="K207" s="0" t="n">
        <v>1496700.90968639</v>
      </c>
      <c r="L207" s="0" t="n">
        <v>1924329.74102536</v>
      </c>
      <c r="M207" s="0" t="n">
        <v>6038757.96623662</v>
      </c>
      <c r="N207" s="0" t="n">
        <v>7548447.45779578</v>
      </c>
      <c r="O207" s="0" t="n">
        <v>3874869.69500183</v>
      </c>
      <c r="P207" s="0" t="n">
        <v>5283913.22045705</v>
      </c>
      <c r="Q207" s="0" t="n">
        <v>1069072.07834742</v>
      </c>
      <c r="R207" s="0" t="n">
        <v>1496700.90968639</v>
      </c>
    </row>
    <row r="208" customFormat="false" ht="13.8" hidden="true" customHeight="false" outlineLevel="0" collapsed="false">
      <c r="A208" s="0" t="s">
        <v>159</v>
      </c>
      <c r="B208" s="0" t="s">
        <v>21</v>
      </c>
      <c r="C208" s="0" t="s">
        <v>166</v>
      </c>
      <c r="D208" s="0" t="s">
        <v>24</v>
      </c>
      <c r="E208" s="0" t="s">
        <v>13</v>
      </c>
      <c r="F208" s="0" t="s">
        <v>13</v>
      </c>
      <c r="G208" s="0" t="s">
        <v>172</v>
      </c>
      <c r="H208" s="0" t="n">
        <v>1391205.38492898</v>
      </c>
      <c r="I208" s="0" t="n">
        <v>21049.5321428571</v>
      </c>
      <c r="J208" s="0" t="n">
        <v>12524.4716249999</v>
      </c>
      <c r="K208" s="0" t="n">
        <v>0</v>
      </c>
      <c r="L208" s="0" t="n">
        <v>0</v>
      </c>
      <c r="M208" s="0" t="n">
        <v>3364847.72651729</v>
      </c>
      <c r="N208" s="0" t="n">
        <v>3925655.68093684</v>
      </c>
      <c r="O208" s="0" t="n">
        <v>0</v>
      </c>
      <c r="P208" s="0" t="n">
        <v>0</v>
      </c>
      <c r="Q208" s="0" t="n">
        <v>0</v>
      </c>
      <c r="R208" s="0" t="n">
        <v>0</v>
      </c>
    </row>
    <row r="209" customFormat="false" ht="13.8" hidden="true" customHeight="false" outlineLevel="0" collapsed="false">
      <c r="A209" s="0" t="s">
        <v>159</v>
      </c>
      <c r="B209" s="0" t="s">
        <v>21</v>
      </c>
      <c r="C209" s="0" t="s">
        <v>168</v>
      </c>
      <c r="D209" s="0" t="s">
        <v>30</v>
      </c>
      <c r="E209" s="0" t="s">
        <v>13</v>
      </c>
      <c r="F209" s="0" t="s">
        <v>13</v>
      </c>
      <c r="G209" s="0" t="s">
        <v>172</v>
      </c>
      <c r="H209" s="0" t="n">
        <v>1201529.10458207</v>
      </c>
      <c r="I209" s="0" t="n">
        <v>15750</v>
      </c>
      <c r="J209" s="0" t="n">
        <v>9754</v>
      </c>
      <c r="K209" s="0" t="n">
        <v>0</v>
      </c>
      <c r="L209" s="0" t="n">
        <v>0</v>
      </c>
      <c r="M209" s="0" t="n">
        <v>869400</v>
      </c>
      <c r="N209" s="0" t="n">
        <v>1304100</v>
      </c>
      <c r="O209" s="0" t="n">
        <v>89302.5</v>
      </c>
      <c r="P209" s="0" t="n">
        <v>114817.5</v>
      </c>
      <c r="Q209" s="0" t="n">
        <v>0</v>
      </c>
      <c r="R209" s="0" t="n">
        <v>0</v>
      </c>
    </row>
    <row r="210" customFormat="false" ht="13.8" hidden="true" customHeight="false" outlineLevel="0" collapsed="false">
      <c r="A210" s="0" t="s">
        <v>159</v>
      </c>
      <c r="B210" s="0" t="s">
        <v>72</v>
      </c>
      <c r="C210" s="0" t="s">
        <v>151</v>
      </c>
      <c r="D210" s="0" t="s">
        <v>81</v>
      </c>
      <c r="E210" s="0" t="s">
        <v>156</v>
      </c>
      <c r="F210" s="0" t="s">
        <v>9</v>
      </c>
      <c r="G210" s="0" t="s">
        <v>157</v>
      </c>
      <c r="H210" s="0" t="n">
        <v>535550.162533088</v>
      </c>
      <c r="I210" s="0" t="n">
        <v>5224.74878344852</v>
      </c>
      <c r="J210" s="0" t="n">
        <v>2990.61073146876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</row>
    <row r="211" customFormat="false" ht="13.8" hidden="true" customHeight="false" outlineLevel="0" collapsed="false">
      <c r="A211" s="0" t="s">
        <v>155</v>
      </c>
      <c r="B211" s="0" t="s">
        <v>72</v>
      </c>
      <c r="C211" s="0" t="s">
        <v>151</v>
      </c>
      <c r="D211" s="0" t="s">
        <v>84</v>
      </c>
      <c r="E211" s="0" t="s">
        <v>152</v>
      </c>
      <c r="F211" s="0" t="s">
        <v>8</v>
      </c>
      <c r="G211" s="0" t="s">
        <v>154</v>
      </c>
      <c r="H211" s="0" t="n">
        <v>16393017.139833</v>
      </c>
      <c r="I211" s="0" t="n">
        <v>2206078.54318516</v>
      </c>
      <c r="J211" s="0" t="n">
        <v>2417608.59277285</v>
      </c>
      <c r="K211" s="0" t="n">
        <v>32596971.7509098</v>
      </c>
      <c r="L211" s="0" t="n">
        <v>41910392.2511698</v>
      </c>
      <c r="M211" s="0" t="n">
        <v>96385873.8153273</v>
      </c>
      <c r="N211" s="0" t="n">
        <v>117804956.8854</v>
      </c>
      <c r="O211" s="0" t="n">
        <v>47121982.75416</v>
      </c>
      <c r="P211" s="0" t="n">
        <v>64257249.2102182</v>
      </c>
      <c r="Q211" s="0" t="n">
        <v>65193943.5018197</v>
      </c>
      <c r="R211" s="0" t="n">
        <v>74507364.0020796</v>
      </c>
    </row>
    <row r="212" customFormat="false" ht="13.8" hidden="true" customHeight="false" outlineLevel="0" collapsed="false">
      <c r="A212" s="0" t="s">
        <v>150</v>
      </c>
      <c r="B212" s="0" t="s">
        <v>72</v>
      </c>
      <c r="C212" s="0" t="s">
        <v>151</v>
      </c>
      <c r="D212" s="0" t="s">
        <v>75</v>
      </c>
      <c r="E212" s="0" t="s">
        <v>174</v>
      </c>
      <c r="F212" s="0" t="s">
        <v>8</v>
      </c>
      <c r="G212" s="0" t="s">
        <v>157</v>
      </c>
      <c r="H212" s="0" t="n">
        <v>748407.99084922</v>
      </c>
      <c r="I212" s="0" t="n">
        <v>10262.9896265811</v>
      </c>
      <c r="J212" s="0" t="n">
        <v>5282.44248606783</v>
      </c>
      <c r="K212" s="0" t="n">
        <v>359204.63693034</v>
      </c>
      <c r="L212" s="0" t="n">
        <v>461834.533196151</v>
      </c>
      <c r="M212" s="0" t="n">
        <v>1100433.96867474</v>
      </c>
      <c r="N212" s="0" t="n">
        <v>1419914.79828999</v>
      </c>
      <c r="O212" s="0" t="n">
        <v>354978.699572498</v>
      </c>
      <c r="P212" s="0" t="n">
        <v>454372.735452798</v>
      </c>
      <c r="Q212" s="0" t="n">
        <v>821039.170126492</v>
      </c>
      <c r="R212" s="0" t="n">
        <v>923669.066392303</v>
      </c>
    </row>
    <row r="213" customFormat="false" ht="13.8" hidden="true" customHeight="false" outlineLevel="0" collapsed="false">
      <c r="A213" s="0" t="s">
        <v>150</v>
      </c>
      <c r="B213" s="0" t="s">
        <v>52</v>
      </c>
      <c r="C213" s="0" t="s">
        <v>158</v>
      </c>
      <c r="D213" s="0" t="s">
        <v>71</v>
      </c>
      <c r="E213" s="0" t="s">
        <v>9</v>
      </c>
      <c r="F213" s="0" t="s">
        <v>9</v>
      </c>
      <c r="G213" s="0" t="s">
        <v>172</v>
      </c>
      <c r="H213" s="0" t="n">
        <v>291675.776312046</v>
      </c>
      <c r="I213" s="0" t="n">
        <v>16842.8396050738</v>
      </c>
      <c r="J213" s="0" t="n">
        <v>11146.0811065353</v>
      </c>
      <c r="K213" s="0" t="n">
        <v>589499.386177584</v>
      </c>
      <c r="L213" s="0" t="n">
        <v>757927.782228323</v>
      </c>
      <c r="M213" s="0" t="n">
        <v>581077.966375047</v>
      </c>
      <c r="N213" s="0" t="n">
        <v>707399.263413101</v>
      </c>
      <c r="O213" s="0" t="n">
        <v>561989.414205059</v>
      </c>
      <c r="P213" s="0" t="n">
        <v>613079.360950974</v>
      </c>
      <c r="Q213" s="0" t="n">
        <v>2021140.75260886</v>
      </c>
      <c r="R213" s="0" t="n">
        <v>2189569.1486596</v>
      </c>
    </row>
    <row r="214" customFormat="false" ht="13.8" hidden="true" customHeight="false" outlineLevel="0" collapsed="false">
      <c r="A214" s="0" t="s">
        <v>150</v>
      </c>
      <c r="B214" s="0" t="s">
        <v>6</v>
      </c>
      <c r="C214" s="0" t="s">
        <v>162</v>
      </c>
      <c r="D214" s="0" t="s">
        <v>18</v>
      </c>
      <c r="E214" s="0" t="s">
        <v>13</v>
      </c>
      <c r="F214" s="0" t="s">
        <v>13</v>
      </c>
      <c r="G214" s="0" t="s">
        <v>157</v>
      </c>
      <c r="H214" s="0" t="n">
        <v>2091740.20813999</v>
      </c>
      <c r="I214" s="0" t="n">
        <v>944022.199378666</v>
      </c>
      <c r="J214" s="0" t="n">
        <v>762941.212055333</v>
      </c>
      <c r="K214" s="0" t="n">
        <v>2860740.86964611</v>
      </c>
      <c r="L214" s="0" t="n">
        <v>3678095.40383071</v>
      </c>
      <c r="M214" s="0" t="n">
        <v>201527462.486999</v>
      </c>
      <c r="N214" s="0" t="n">
        <v>245337780.418955</v>
      </c>
      <c r="O214" s="0" t="n">
        <v>201527462.486999</v>
      </c>
      <c r="P214" s="0" t="n">
        <v>245337780.418955</v>
      </c>
      <c r="Q214" s="0" t="n">
        <v>6538836.27347682</v>
      </c>
      <c r="R214" s="0" t="n">
        <v>7356190.80766142</v>
      </c>
    </row>
    <row r="215" customFormat="false" ht="13.8" hidden="true" customHeight="false" outlineLevel="0" collapsed="false">
      <c r="A215" s="0" t="s">
        <v>155</v>
      </c>
      <c r="B215" s="0" t="s">
        <v>103</v>
      </c>
      <c r="C215" s="0" t="s">
        <v>177</v>
      </c>
      <c r="D215" s="0" t="s">
        <v>113</v>
      </c>
      <c r="E215" s="0" t="s">
        <v>9</v>
      </c>
      <c r="F215" s="0" t="s">
        <v>9</v>
      </c>
      <c r="G215" s="0" t="s">
        <v>154</v>
      </c>
      <c r="H215" s="0" t="n">
        <v>4997031.28761854</v>
      </c>
      <c r="I215" s="0" t="n">
        <v>400364.92</v>
      </c>
      <c r="J215" s="0" t="n">
        <v>405388.7116</v>
      </c>
      <c r="K215" s="0" t="n">
        <v>0</v>
      </c>
      <c r="L215" s="0" t="n">
        <v>0</v>
      </c>
      <c r="M215" s="0" t="n">
        <v>4975964.07434827</v>
      </c>
      <c r="N215" s="0" t="n">
        <v>7463946.1115224</v>
      </c>
      <c r="O215" s="0" t="n">
        <v>25999411.9361485</v>
      </c>
      <c r="P215" s="0" t="n">
        <v>35453743.5492935</v>
      </c>
      <c r="Q215" s="0" t="n">
        <v>28025544.4</v>
      </c>
      <c r="R215" s="0" t="n">
        <v>32029193.6</v>
      </c>
    </row>
    <row r="216" customFormat="false" ht="13.8" hidden="true" customHeight="false" outlineLevel="0" collapsed="false">
      <c r="A216" s="0" t="s">
        <v>150</v>
      </c>
      <c r="B216" s="0" t="s">
        <v>103</v>
      </c>
      <c r="C216" s="0" t="s">
        <v>177</v>
      </c>
      <c r="D216" s="0" t="s">
        <v>115</v>
      </c>
      <c r="E216" s="0" t="s">
        <v>13</v>
      </c>
      <c r="F216" s="0" t="s">
        <v>13</v>
      </c>
      <c r="G216" s="0" t="s">
        <v>164</v>
      </c>
      <c r="H216" s="0" t="n">
        <v>37443227.9437105</v>
      </c>
      <c r="I216" s="0" t="n">
        <v>1358505.965</v>
      </c>
      <c r="J216" s="0" t="n">
        <v>2772617.9038</v>
      </c>
      <c r="K216" s="0" t="n">
        <v>0</v>
      </c>
      <c r="L216" s="0" t="n">
        <v>0</v>
      </c>
      <c r="M216" s="0" t="n">
        <v>48906214.74</v>
      </c>
      <c r="N216" s="0" t="n">
        <v>67246045.2675</v>
      </c>
      <c r="O216" s="0" t="n">
        <v>145190325.009375</v>
      </c>
      <c r="P216" s="0" t="n">
        <v>185843616.012</v>
      </c>
      <c r="Q216" s="0" t="n">
        <v>108680477.2</v>
      </c>
      <c r="R216" s="0" t="n">
        <v>122265536.85</v>
      </c>
    </row>
    <row r="217" customFormat="false" ht="13.8" hidden="true" customHeight="false" outlineLevel="0" collapsed="false">
      <c r="A217" s="0" t="s">
        <v>155</v>
      </c>
      <c r="B217" s="0" t="s">
        <v>103</v>
      </c>
      <c r="C217" s="0" t="s">
        <v>179</v>
      </c>
      <c r="D217" s="0" t="s">
        <v>22</v>
      </c>
      <c r="E217" s="0" t="s">
        <v>13</v>
      </c>
      <c r="F217" s="0" t="s">
        <v>13</v>
      </c>
      <c r="G217" s="0" t="s">
        <v>157</v>
      </c>
      <c r="H217" s="0" t="n">
        <v>1031512.09954244</v>
      </c>
      <c r="I217" s="0" t="n">
        <v>89875.000035875</v>
      </c>
      <c r="J217" s="0" t="n">
        <v>46645.0382164165</v>
      </c>
      <c r="K217" s="0" t="n">
        <v>4044375.00161437</v>
      </c>
      <c r="L217" s="0" t="n">
        <v>4943125.00197312</v>
      </c>
      <c r="M217" s="0" t="n">
        <v>11526468.7546009</v>
      </c>
      <c r="N217" s="0" t="n">
        <v>13953093.7555695</v>
      </c>
      <c r="O217" s="0" t="n">
        <v>606656.250242156</v>
      </c>
      <c r="P217" s="0" t="n">
        <v>970650.00038745</v>
      </c>
      <c r="Q217" s="0" t="n">
        <v>0</v>
      </c>
      <c r="R217" s="0" t="n">
        <v>0</v>
      </c>
    </row>
    <row r="218" customFormat="false" ht="13.8" hidden="true" customHeight="false" outlineLevel="0" collapsed="false">
      <c r="A218" s="0" t="s">
        <v>155</v>
      </c>
      <c r="B218" s="0" t="s">
        <v>103</v>
      </c>
      <c r="C218" s="0" t="s">
        <v>193</v>
      </c>
      <c r="D218" s="0" t="s">
        <v>107</v>
      </c>
      <c r="E218" s="0" t="s">
        <v>9</v>
      </c>
      <c r="F218" s="0" t="s">
        <v>9</v>
      </c>
      <c r="G218" s="0" t="s">
        <v>153</v>
      </c>
      <c r="H218" s="0" t="n">
        <v>642810.779126965</v>
      </c>
      <c r="I218" s="0" t="n">
        <v>66630.794835605</v>
      </c>
      <c r="J218" s="0" t="n">
        <v>39530.8406451877</v>
      </c>
      <c r="K218" s="0" t="n">
        <v>0</v>
      </c>
      <c r="L218" s="0" t="n">
        <v>0</v>
      </c>
      <c r="M218" s="0" t="n">
        <v>6396556.30421808</v>
      </c>
      <c r="N218" s="0" t="n">
        <v>8955178.82590531</v>
      </c>
      <c r="O218" s="0" t="n">
        <v>2110863.58039196</v>
      </c>
      <c r="P218" s="0" t="n">
        <v>2878450.33689813</v>
      </c>
      <c r="Q218" s="0" t="n">
        <v>906106.446461037</v>
      </c>
      <c r="R218" s="0" t="n">
        <v>1035550.2245269</v>
      </c>
    </row>
    <row r="219" customFormat="false" ht="13.8" hidden="true" customHeight="false" outlineLevel="0" collapsed="false">
      <c r="A219" s="0" t="s">
        <v>150</v>
      </c>
      <c r="B219" s="0" t="s">
        <v>103</v>
      </c>
      <c r="C219" s="0" t="s">
        <v>179</v>
      </c>
      <c r="D219" s="0" t="s">
        <v>109</v>
      </c>
      <c r="E219" s="0" t="s">
        <v>9</v>
      </c>
      <c r="F219" s="0" t="s">
        <v>9</v>
      </c>
      <c r="G219" s="0" t="s">
        <v>180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</row>
    <row r="220" customFormat="false" ht="13.8" hidden="true" customHeight="false" outlineLevel="0" collapsed="false">
      <c r="A220" s="0" t="s">
        <v>150</v>
      </c>
      <c r="B220" s="0" t="s">
        <v>103</v>
      </c>
      <c r="C220" s="0" t="s">
        <v>178</v>
      </c>
      <c r="D220" s="0" t="s">
        <v>112</v>
      </c>
      <c r="E220" s="0" t="s">
        <v>9</v>
      </c>
      <c r="F220" s="0" t="s">
        <v>9</v>
      </c>
      <c r="G220" s="0" t="s">
        <v>172</v>
      </c>
      <c r="H220" s="0" t="n">
        <v>875781.778374319</v>
      </c>
      <c r="I220" s="0" t="n">
        <v>57161.0070317</v>
      </c>
      <c r="J220" s="0" t="n">
        <v>45450.855181386</v>
      </c>
      <c r="K220" s="0" t="n">
        <v>2286440.281268</v>
      </c>
      <c r="L220" s="0" t="n">
        <v>3429660.421902</v>
      </c>
      <c r="M220" s="0" t="n">
        <v>1337567.56454178</v>
      </c>
      <c r="N220" s="0" t="n">
        <v>1783423.41938904</v>
      </c>
      <c r="O220" s="0" t="n">
        <v>1129501.49894639</v>
      </c>
      <c r="P220" s="0" t="n">
        <v>1411876.87368299</v>
      </c>
      <c r="Q220" s="0" t="n">
        <v>857415.1054755</v>
      </c>
      <c r="R220" s="0" t="n">
        <v>1429025.1757925</v>
      </c>
    </row>
    <row r="221" customFormat="false" ht="13.8" hidden="true" customHeight="false" outlineLevel="0" collapsed="false">
      <c r="A221" s="0" t="s">
        <v>159</v>
      </c>
      <c r="B221" s="0" t="s">
        <v>103</v>
      </c>
      <c r="C221" s="0" t="s">
        <v>177</v>
      </c>
      <c r="D221" s="0" t="s">
        <v>22</v>
      </c>
      <c r="E221" s="0" t="s">
        <v>13</v>
      </c>
      <c r="F221" s="0" t="s">
        <v>13</v>
      </c>
      <c r="G221" s="0" t="s">
        <v>154</v>
      </c>
      <c r="H221" s="0" t="n">
        <v>452416.686100399</v>
      </c>
      <c r="I221" s="0" t="n">
        <v>6232.5</v>
      </c>
      <c r="J221" s="0" t="n">
        <v>6255.2865</v>
      </c>
      <c r="K221" s="0" t="n">
        <v>249300</v>
      </c>
      <c r="L221" s="0" t="n">
        <v>311625</v>
      </c>
      <c r="M221" s="0" t="n">
        <v>799318.125</v>
      </c>
      <c r="N221" s="0" t="n">
        <v>967595.625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3.8" hidden="true" customHeight="false" outlineLevel="0" collapsed="false">
      <c r="A222" s="0" t="s">
        <v>159</v>
      </c>
      <c r="B222" s="0" t="s">
        <v>72</v>
      </c>
      <c r="C222" s="0" t="s">
        <v>171</v>
      </c>
      <c r="D222" s="0" t="s">
        <v>80</v>
      </c>
      <c r="E222" s="0" t="s">
        <v>174</v>
      </c>
      <c r="F222" s="0" t="s">
        <v>8</v>
      </c>
      <c r="G222" s="0" t="s">
        <v>172</v>
      </c>
      <c r="H222" s="0" t="n">
        <v>1341042.02534811</v>
      </c>
      <c r="I222" s="0" t="n">
        <v>59058.1518232005</v>
      </c>
      <c r="J222" s="0" t="n">
        <v>62938.0176262413</v>
      </c>
      <c r="K222" s="0" t="n">
        <v>674119.81901623</v>
      </c>
      <c r="L222" s="0" t="n">
        <v>898826.425354974</v>
      </c>
      <c r="M222" s="0" t="n">
        <v>3306388.00768305</v>
      </c>
      <c r="N222" s="0" t="n">
        <v>4408517.3435774</v>
      </c>
      <c r="O222" s="0" t="n">
        <v>1714423.4094226</v>
      </c>
      <c r="P222" s="0" t="n">
        <v>2400192.77319165</v>
      </c>
      <c r="Q222" s="0" t="n">
        <v>449413.212677487</v>
      </c>
      <c r="R222" s="0" t="n">
        <v>674119.81901623</v>
      </c>
    </row>
    <row r="223" customFormat="false" ht="13.8" hidden="true" customHeight="false" outlineLevel="0" collapsed="false">
      <c r="A223" s="0" t="s">
        <v>155</v>
      </c>
      <c r="B223" s="0" t="s">
        <v>72</v>
      </c>
      <c r="C223" s="0" t="s">
        <v>151</v>
      </c>
      <c r="D223" s="0" t="s">
        <v>82</v>
      </c>
      <c r="E223" s="0" t="s">
        <v>170</v>
      </c>
      <c r="F223" s="0" t="s">
        <v>13</v>
      </c>
      <c r="G223" s="0" t="s">
        <v>153</v>
      </c>
      <c r="H223" s="0" t="n">
        <v>68732.138052659</v>
      </c>
      <c r="I223" s="0" t="n">
        <v>3058.73935710069</v>
      </c>
      <c r="J223" s="0" t="n">
        <v>3058.73935710069</v>
      </c>
      <c r="K223" s="0" t="n">
        <v>0</v>
      </c>
      <c r="L223" s="0" t="n">
        <v>0</v>
      </c>
      <c r="M223" s="0" t="n">
        <v>134764.457925813</v>
      </c>
      <c r="N223" s="0" t="n">
        <v>164712.115242661</v>
      </c>
      <c r="O223" s="0" t="n">
        <v>65884.8457606032</v>
      </c>
      <c r="P223" s="0" t="n">
        <v>89842.9714917317</v>
      </c>
      <c r="Q223" s="0" t="n">
        <v>71370.5849990162</v>
      </c>
      <c r="R223" s="0" t="n">
        <v>81566.3828560185</v>
      </c>
    </row>
    <row r="224" customFormat="false" ht="13.8" hidden="true" customHeight="false" outlineLevel="0" collapsed="false">
      <c r="A224" s="0" t="s">
        <v>159</v>
      </c>
      <c r="B224" s="0" t="s">
        <v>72</v>
      </c>
      <c r="C224" s="0" t="s">
        <v>151</v>
      </c>
      <c r="D224" s="0" t="s">
        <v>83</v>
      </c>
      <c r="E224" s="0" t="s">
        <v>152</v>
      </c>
      <c r="F224" s="0" t="s">
        <v>8</v>
      </c>
      <c r="G224" s="0" t="s">
        <v>157</v>
      </c>
      <c r="H224" s="0" t="n">
        <v>675207.277502755</v>
      </c>
      <c r="I224" s="0" t="n">
        <v>7539.41701268201</v>
      </c>
      <c r="J224" s="0" t="n">
        <v>4014.8624039461</v>
      </c>
      <c r="K224" s="0" t="n">
        <v>75394.1701268201</v>
      </c>
      <c r="L224" s="0" t="n">
        <v>100525.560169093</v>
      </c>
      <c r="M224" s="0" t="n">
        <v>369086.493983963</v>
      </c>
      <c r="N224" s="0" t="n">
        <v>516721.091577548</v>
      </c>
      <c r="O224" s="0" t="n">
        <v>147634.596839643</v>
      </c>
      <c r="P224" s="0" t="n">
        <v>206688.4355755</v>
      </c>
      <c r="Q224" s="0" t="n">
        <v>0</v>
      </c>
      <c r="R224" s="0" t="n">
        <v>0</v>
      </c>
    </row>
    <row r="225" customFormat="false" ht="13.8" hidden="true" customHeight="false" outlineLevel="0" collapsed="false">
      <c r="A225" s="0" t="s">
        <v>155</v>
      </c>
      <c r="B225" s="0" t="s">
        <v>90</v>
      </c>
      <c r="C225" s="0" t="s">
        <v>92</v>
      </c>
      <c r="D225" s="0" t="s">
        <v>92</v>
      </c>
      <c r="E225" s="0" t="s">
        <v>170</v>
      </c>
      <c r="F225" s="0" t="s">
        <v>13</v>
      </c>
      <c r="G225" s="0" t="s">
        <v>172</v>
      </c>
      <c r="H225" s="0" t="n">
        <v>92249.7969342945</v>
      </c>
      <c r="I225" s="0" t="n">
        <v>4256.25</v>
      </c>
      <c r="J225" s="0" t="n">
        <v>4867.725</v>
      </c>
      <c r="K225" s="0" t="n">
        <v>49656.25</v>
      </c>
      <c r="L225" s="0" t="n">
        <v>63843.75</v>
      </c>
      <c r="M225" s="0" t="n">
        <v>266736.977655</v>
      </c>
      <c r="N225" s="0" t="n">
        <v>333421.22206875</v>
      </c>
      <c r="O225" s="0" t="n">
        <v>0</v>
      </c>
      <c r="P225" s="0" t="n">
        <v>0</v>
      </c>
      <c r="Q225" s="0" t="n">
        <v>0</v>
      </c>
      <c r="R225" s="0" t="n">
        <v>0</v>
      </c>
    </row>
    <row r="226" customFormat="false" ht="13.8" hidden="true" customHeight="false" outlineLevel="0" collapsed="false">
      <c r="A226" s="0" t="s">
        <v>159</v>
      </c>
      <c r="B226" s="0" t="s">
        <v>72</v>
      </c>
      <c r="C226" s="0" t="s">
        <v>151</v>
      </c>
      <c r="D226" s="0" t="s">
        <v>83</v>
      </c>
      <c r="E226" s="0" t="s">
        <v>170</v>
      </c>
      <c r="F226" s="0" t="s">
        <v>13</v>
      </c>
      <c r="G226" s="0" t="s">
        <v>153</v>
      </c>
      <c r="H226" s="0" t="n">
        <v>114867.855652955</v>
      </c>
      <c r="I226" s="0" t="n">
        <v>1268.40920856376</v>
      </c>
      <c r="J226" s="0" t="n">
        <v>1268.40920856376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</row>
    <row r="227" customFormat="false" ht="13.8" hidden="true" customHeight="false" outlineLevel="0" collapsed="false">
      <c r="A227" s="0" t="s">
        <v>159</v>
      </c>
      <c r="B227" s="0" t="s">
        <v>103</v>
      </c>
      <c r="C227" s="0" t="s">
        <v>178</v>
      </c>
      <c r="D227" s="0" t="s">
        <v>105</v>
      </c>
      <c r="E227" s="0" t="s">
        <v>13</v>
      </c>
      <c r="F227" s="0" t="s">
        <v>13</v>
      </c>
      <c r="G227" s="0" t="s">
        <v>153</v>
      </c>
      <c r="H227" s="0" t="n">
        <v>279024.368845489</v>
      </c>
      <c r="I227" s="0" t="n">
        <v>8321.276117</v>
      </c>
      <c r="J227" s="0" t="n">
        <v>8321.276117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374457.425265</v>
      </c>
      <c r="R227" s="0" t="n">
        <v>416063.80585</v>
      </c>
    </row>
    <row r="228" customFormat="false" ht="13.8" hidden="true" customHeight="false" outlineLevel="0" collapsed="false">
      <c r="A228" s="0" t="s">
        <v>150</v>
      </c>
      <c r="B228" s="0" t="s">
        <v>72</v>
      </c>
      <c r="C228" s="0" t="s">
        <v>151</v>
      </c>
      <c r="D228" s="0" t="s">
        <v>73</v>
      </c>
      <c r="E228" s="0" t="s">
        <v>170</v>
      </c>
      <c r="F228" s="0" t="s">
        <v>13</v>
      </c>
      <c r="G228" s="0" t="s">
        <v>154</v>
      </c>
      <c r="H228" s="0" t="n">
        <v>1454111.962296</v>
      </c>
      <c r="I228" s="0" t="n">
        <v>23777.707821711</v>
      </c>
      <c r="J228" s="0" t="n">
        <v>23777.707821711</v>
      </c>
      <c r="K228" s="0" t="n">
        <v>832219.773759886</v>
      </c>
      <c r="L228" s="0" t="n">
        <v>1069996.85197699</v>
      </c>
      <c r="M228" s="0" t="n">
        <v>2631772.64589794</v>
      </c>
      <c r="N228" s="0" t="n">
        <v>3618687.38810967</v>
      </c>
      <c r="O228" s="0" t="n">
        <v>822428.951843107</v>
      </c>
      <c r="P228" s="0" t="n">
        <v>1052709.05835917</v>
      </c>
      <c r="Q228" s="0" t="n">
        <v>1902216.62573688</v>
      </c>
      <c r="R228" s="0" t="n">
        <v>2139993.70395399</v>
      </c>
    </row>
    <row r="229" customFormat="false" ht="13.8" hidden="true" customHeight="false" outlineLevel="0" collapsed="false">
      <c r="A229" s="0" t="s">
        <v>150</v>
      </c>
      <c r="B229" s="0" t="s">
        <v>52</v>
      </c>
      <c r="C229" s="0" t="s">
        <v>158</v>
      </c>
      <c r="D229" s="0" t="s">
        <v>59</v>
      </c>
      <c r="E229" s="0" t="s">
        <v>13</v>
      </c>
      <c r="F229" s="0" t="s">
        <v>13</v>
      </c>
      <c r="G229" s="0" t="s">
        <v>172</v>
      </c>
      <c r="H229" s="0" t="n">
        <v>94516.460295246</v>
      </c>
      <c r="I229" s="0" t="n">
        <v>8044.90883299204</v>
      </c>
      <c r="J229" s="0" t="n">
        <v>4830.79488857775</v>
      </c>
      <c r="K229" s="0" t="n">
        <v>107265.45110656</v>
      </c>
      <c r="L229" s="0" t="n">
        <v>160898.17665984</v>
      </c>
      <c r="M229" s="0" t="n">
        <v>1442049.91072729</v>
      </c>
      <c r="N229" s="0" t="n">
        <v>1922733.21430306</v>
      </c>
      <c r="O229" s="0" t="n">
        <v>96807.0695164055</v>
      </c>
      <c r="P229" s="0" t="n">
        <v>121008.836895506</v>
      </c>
      <c r="Q229" s="0" t="n">
        <v>40224.5441649602</v>
      </c>
      <c r="R229" s="0" t="n">
        <v>67040.9069416004</v>
      </c>
    </row>
    <row r="230" customFormat="false" ht="13.8" hidden="true" customHeight="false" outlineLevel="0" collapsed="false">
      <c r="A230" s="0" t="s">
        <v>155</v>
      </c>
      <c r="B230" s="0" t="s">
        <v>72</v>
      </c>
      <c r="C230" s="0" t="s">
        <v>175</v>
      </c>
      <c r="D230" s="0" t="s">
        <v>87</v>
      </c>
      <c r="E230" s="0" t="s">
        <v>170</v>
      </c>
      <c r="F230" s="0" t="s">
        <v>13</v>
      </c>
      <c r="G230" s="0" t="s">
        <v>153</v>
      </c>
      <c r="H230" s="0" t="n">
        <v>51853.3801061069</v>
      </c>
      <c r="I230" s="0" t="n">
        <v>5694.13194422065</v>
      </c>
      <c r="J230" s="0" t="n">
        <v>9198.81944406909</v>
      </c>
      <c r="K230" s="0" t="n">
        <v>0</v>
      </c>
      <c r="L230" s="0" t="n">
        <v>0</v>
      </c>
      <c r="M230" s="0" t="n">
        <v>435601.09373288</v>
      </c>
      <c r="N230" s="0" t="n">
        <v>532401.336784631</v>
      </c>
      <c r="O230" s="0" t="n">
        <v>212960.534713852</v>
      </c>
      <c r="P230" s="0" t="n">
        <v>290400.729155253</v>
      </c>
      <c r="Q230" s="0" t="n">
        <v>0</v>
      </c>
      <c r="R230" s="0" t="n">
        <v>0</v>
      </c>
    </row>
    <row r="231" customFormat="false" ht="13.8" hidden="true" customHeight="false" outlineLevel="0" collapsed="false">
      <c r="A231" s="0" t="s">
        <v>159</v>
      </c>
      <c r="B231" s="0" t="s">
        <v>21</v>
      </c>
      <c r="C231" s="0" t="s">
        <v>166</v>
      </c>
      <c r="D231" s="0" t="s">
        <v>32</v>
      </c>
      <c r="E231" s="0" t="s">
        <v>8</v>
      </c>
      <c r="F231" s="0" t="s">
        <v>8</v>
      </c>
      <c r="G231" s="0" t="s">
        <v>172</v>
      </c>
      <c r="H231" s="0" t="n">
        <v>4235962.96986369</v>
      </c>
      <c r="I231" s="0" t="n">
        <v>35487.8</v>
      </c>
      <c r="J231" s="0" t="n">
        <v>32816.273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</row>
    <row r="232" customFormat="false" ht="13.8" hidden="true" customHeight="false" outlineLevel="0" collapsed="false">
      <c r="A232" s="0" t="s">
        <v>155</v>
      </c>
      <c r="B232" s="0" t="s">
        <v>72</v>
      </c>
      <c r="C232" s="0" t="s">
        <v>151</v>
      </c>
      <c r="D232" s="0" t="s">
        <v>76</v>
      </c>
      <c r="E232" s="0" t="s">
        <v>174</v>
      </c>
      <c r="F232" s="0" t="s">
        <v>8</v>
      </c>
      <c r="G232" s="0" t="s">
        <v>164</v>
      </c>
      <c r="H232" s="0" t="n">
        <v>646598.457309094</v>
      </c>
      <c r="I232" s="0" t="n">
        <v>10010.7304666964</v>
      </c>
      <c r="J232" s="0" t="n">
        <v>10010.7304666964</v>
      </c>
      <c r="K232" s="0" t="n">
        <v>350375.566334377</v>
      </c>
      <c r="L232" s="0" t="n">
        <v>450482.871001341</v>
      </c>
      <c r="M232" s="0" t="n">
        <v>588630.950690948</v>
      </c>
      <c r="N232" s="0" t="n">
        <v>727132.350853524</v>
      </c>
      <c r="O232" s="0" t="n">
        <v>304703.080357667</v>
      </c>
      <c r="P232" s="0" t="n">
        <v>415504.200487728</v>
      </c>
      <c r="Q232" s="0" t="n">
        <v>700751.132668754</v>
      </c>
      <c r="R232" s="0" t="n">
        <v>800858.437335719</v>
      </c>
    </row>
    <row r="233" customFormat="false" ht="13.8" hidden="true" customHeight="false" outlineLevel="0" collapsed="false">
      <c r="A233" s="0" t="s">
        <v>150</v>
      </c>
      <c r="B233" s="0" t="s">
        <v>72</v>
      </c>
      <c r="C233" s="0" t="s">
        <v>151</v>
      </c>
      <c r="D233" s="0" t="s">
        <v>76</v>
      </c>
      <c r="E233" s="0" t="s">
        <v>174</v>
      </c>
      <c r="F233" s="0" t="s">
        <v>8</v>
      </c>
      <c r="G233" s="0" t="s">
        <v>172</v>
      </c>
      <c r="H233" s="0" t="n">
        <v>568591.978716507</v>
      </c>
      <c r="I233" s="0" t="n">
        <v>7553.60060150435</v>
      </c>
      <c r="J233" s="0" t="n">
        <v>8594.43077813026</v>
      </c>
      <c r="K233" s="0" t="n">
        <v>264376.021052652</v>
      </c>
      <c r="L233" s="0" t="n">
        <v>339912.027067695</v>
      </c>
      <c r="M233" s="0" t="n">
        <v>809923.715227059</v>
      </c>
      <c r="N233" s="0" t="n">
        <v>1045062.85835749</v>
      </c>
      <c r="O233" s="0" t="n">
        <v>261265.714589374</v>
      </c>
      <c r="P233" s="0" t="n">
        <v>334420.114674398</v>
      </c>
      <c r="Q233" s="0" t="n">
        <v>604288.048120348</v>
      </c>
      <c r="R233" s="0" t="n">
        <v>679824.054135391</v>
      </c>
    </row>
    <row r="234" customFormat="false" ht="13.8" hidden="true" customHeight="false" outlineLevel="0" collapsed="false">
      <c r="A234" s="0" t="s">
        <v>159</v>
      </c>
      <c r="B234" s="0" t="s">
        <v>72</v>
      </c>
      <c r="C234" s="0" t="s">
        <v>171</v>
      </c>
      <c r="D234" s="0" t="s">
        <v>74</v>
      </c>
      <c r="E234" s="0" t="s">
        <v>156</v>
      </c>
      <c r="F234" s="0" t="s">
        <v>9</v>
      </c>
      <c r="G234" s="0" t="s">
        <v>157</v>
      </c>
      <c r="H234" s="0" t="n">
        <v>15292588.3696052</v>
      </c>
      <c r="I234" s="0" t="n">
        <v>65065.5635476548</v>
      </c>
      <c r="J234" s="0" t="n">
        <v>53004.7962859989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</row>
    <row r="235" customFormat="false" ht="13.8" hidden="true" customHeight="false" outlineLevel="0" collapsed="false">
      <c r="A235" s="0" t="s">
        <v>159</v>
      </c>
      <c r="B235" s="0" t="s">
        <v>72</v>
      </c>
      <c r="C235" s="0" t="s">
        <v>171</v>
      </c>
      <c r="D235" s="0" t="s">
        <v>74</v>
      </c>
      <c r="E235" s="0" t="s">
        <v>170</v>
      </c>
      <c r="F235" s="0" t="s">
        <v>13</v>
      </c>
      <c r="G235" s="0" t="s">
        <v>164</v>
      </c>
      <c r="H235" s="0" t="n">
        <v>14855165.851108</v>
      </c>
      <c r="I235" s="0" t="n">
        <v>83300.8281665231</v>
      </c>
      <c r="J235" s="0" t="n">
        <v>150264.721067557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</row>
    <row r="236" customFormat="false" ht="13.8" hidden="true" customHeight="false" outlineLevel="0" collapsed="false">
      <c r="A236" s="0" t="s">
        <v>150</v>
      </c>
      <c r="B236" s="0" t="s">
        <v>72</v>
      </c>
      <c r="C236" s="0" t="s">
        <v>151</v>
      </c>
      <c r="D236" s="0" t="s">
        <v>78</v>
      </c>
      <c r="E236" s="0" t="s">
        <v>174</v>
      </c>
      <c r="F236" s="0" t="s">
        <v>8</v>
      </c>
      <c r="G236" s="0" t="s">
        <v>164</v>
      </c>
      <c r="H236" s="0" t="n">
        <v>13306175.062723</v>
      </c>
      <c r="I236" s="0" t="n">
        <v>2287546.06373163</v>
      </c>
      <c r="J236" s="0" t="n">
        <v>2333556.0053667</v>
      </c>
      <c r="K236" s="0" t="n">
        <v>33183166.945932</v>
      </c>
      <c r="L236" s="0" t="n">
        <v>42664071.7876269</v>
      </c>
      <c r="M236" s="0" t="n">
        <v>172127973.279595</v>
      </c>
      <c r="N236" s="0" t="n">
        <v>222100610.683349</v>
      </c>
      <c r="O236" s="0" t="n">
        <v>55525152.6708373</v>
      </c>
      <c r="P236" s="0" t="n">
        <v>71072195.4186718</v>
      </c>
      <c r="Q236" s="0" t="n">
        <v>75847238.7335589</v>
      </c>
      <c r="R236" s="0" t="n">
        <v>85328143.5752538</v>
      </c>
    </row>
    <row r="237" customFormat="false" ht="13.8" hidden="true" customHeight="false" outlineLevel="0" collapsed="false">
      <c r="A237" s="0" t="s">
        <v>159</v>
      </c>
      <c r="B237" s="0" t="s">
        <v>21</v>
      </c>
      <c r="C237" s="0" t="s">
        <v>166</v>
      </c>
      <c r="D237" s="0" t="s">
        <v>23</v>
      </c>
      <c r="E237" s="0" t="s">
        <v>13</v>
      </c>
      <c r="F237" s="0" t="s">
        <v>13</v>
      </c>
      <c r="G237" s="0" t="s">
        <v>157</v>
      </c>
      <c r="H237" s="0" t="n">
        <v>6631388.23869746</v>
      </c>
      <c r="I237" s="0" t="n">
        <v>136652.052858291</v>
      </c>
      <c r="J237" s="0" t="n">
        <v>32670.53972173</v>
      </c>
      <c r="K237" s="0" t="n">
        <v>0</v>
      </c>
      <c r="L237" s="0" t="n">
        <v>0</v>
      </c>
      <c r="M237" s="0" t="n">
        <v>23676233.4463868</v>
      </c>
      <c r="N237" s="0" t="n">
        <v>27622272.3541179</v>
      </c>
      <c r="O237" s="0" t="n">
        <v>0</v>
      </c>
      <c r="P237" s="0" t="n">
        <v>0</v>
      </c>
      <c r="Q237" s="0" t="n">
        <v>0</v>
      </c>
      <c r="R237" s="0" t="n">
        <v>0</v>
      </c>
    </row>
    <row r="238" customFormat="false" ht="13.8" hidden="true" customHeight="false" outlineLevel="0" collapsed="false">
      <c r="A238" s="0" t="s">
        <v>150</v>
      </c>
      <c r="B238" s="0" t="s">
        <v>21</v>
      </c>
      <c r="C238" s="0" t="s">
        <v>166</v>
      </c>
      <c r="D238" s="0" t="s">
        <v>23</v>
      </c>
      <c r="E238" s="0" t="s">
        <v>13</v>
      </c>
      <c r="F238" s="0" t="s">
        <v>13</v>
      </c>
      <c r="G238" s="0" t="s">
        <v>157</v>
      </c>
      <c r="H238" s="0" t="n">
        <v>1343926.52802751</v>
      </c>
      <c r="I238" s="0" t="n">
        <v>136652.052858291</v>
      </c>
      <c r="J238" s="0" t="n">
        <v>32670.53972173</v>
      </c>
      <c r="K238" s="0" t="n">
        <v>1708150.66072864</v>
      </c>
      <c r="L238" s="0" t="n">
        <v>1878965.7268015</v>
      </c>
      <c r="M238" s="0" t="n">
        <v>23676233.4463868</v>
      </c>
      <c r="N238" s="0" t="n">
        <v>27622272.3541179</v>
      </c>
      <c r="O238" s="0" t="n">
        <v>8687021.60518981</v>
      </c>
      <c r="P238" s="0" t="n">
        <v>10134858.5393881</v>
      </c>
      <c r="Q238" s="0" t="n">
        <v>3416301.32145728</v>
      </c>
      <c r="R238" s="0" t="n">
        <v>3757931.45360301</v>
      </c>
    </row>
    <row r="239" customFormat="false" ht="13.8" hidden="true" customHeight="false" outlineLevel="0" collapsed="false">
      <c r="A239" s="0" t="s">
        <v>159</v>
      </c>
      <c r="B239" s="0" t="s">
        <v>52</v>
      </c>
      <c r="C239" s="0" t="s">
        <v>158</v>
      </c>
      <c r="D239" s="0" t="s">
        <v>58</v>
      </c>
      <c r="E239" s="0" t="s">
        <v>9</v>
      </c>
      <c r="F239" s="0" t="s">
        <v>9</v>
      </c>
      <c r="G239" s="0" t="s">
        <v>153</v>
      </c>
      <c r="H239" s="0" t="n">
        <v>1511334.7635834</v>
      </c>
      <c r="I239" s="0" t="n">
        <v>39317.6394956401</v>
      </c>
      <c r="J239" s="0" t="n">
        <v>22810.704111804</v>
      </c>
      <c r="K239" s="0" t="n">
        <v>0</v>
      </c>
      <c r="L239" s="0" t="n">
        <v>0</v>
      </c>
      <c r="M239" s="0" t="n">
        <v>3132305.28506168</v>
      </c>
      <c r="N239" s="0" t="n">
        <v>4698457.92759252</v>
      </c>
      <c r="O239" s="0" t="n">
        <v>413981.978730805</v>
      </c>
      <c r="P239" s="0" t="n">
        <v>532262.544082464</v>
      </c>
      <c r="Q239" s="0" t="n">
        <v>131058.7983188</v>
      </c>
      <c r="R239" s="0" t="n">
        <v>262117.596637601</v>
      </c>
    </row>
    <row r="240" customFormat="false" ht="13.8" hidden="true" customHeight="false" outlineLevel="0" collapsed="false">
      <c r="A240" s="0" t="s">
        <v>150</v>
      </c>
      <c r="B240" s="0" t="s">
        <v>52</v>
      </c>
      <c r="C240" s="0" t="s">
        <v>169</v>
      </c>
      <c r="D240" s="0" t="s">
        <v>61</v>
      </c>
      <c r="E240" s="0" t="s">
        <v>9</v>
      </c>
      <c r="F240" s="0" t="s">
        <v>9</v>
      </c>
      <c r="G240" s="0" t="s">
        <v>157</v>
      </c>
      <c r="H240" s="0" t="n">
        <v>12147932.3250874</v>
      </c>
      <c r="I240" s="0" t="n">
        <v>712348.163898</v>
      </c>
      <c r="J240" s="0" t="n">
        <v>222109.175070847</v>
      </c>
      <c r="K240" s="0" t="n">
        <v>24932185.73643</v>
      </c>
      <c r="L240" s="0" t="n">
        <v>32055667.37541</v>
      </c>
      <c r="M240" s="0" t="n">
        <v>23415477.4977303</v>
      </c>
      <c r="N240" s="0" t="n">
        <v>28505798.6928891</v>
      </c>
      <c r="O240" s="0" t="n">
        <v>17872221.7826114</v>
      </c>
      <c r="P240" s="0" t="n">
        <v>19496969.2173943</v>
      </c>
      <c r="Q240" s="0" t="n">
        <v>85481779.66776</v>
      </c>
      <c r="R240" s="0" t="n">
        <v>92605261.30674</v>
      </c>
    </row>
    <row r="241" customFormat="false" ht="13.8" hidden="true" customHeight="false" outlineLevel="0" collapsed="false">
      <c r="A241" s="0" t="s">
        <v>150</v>
      </c>
      <c r="B241" s="0" t="s">
        <v>6</v>
      </c>
      <c r="C241" s="0" t="s">
        <v>163</v>
      </c>
      <c r="D241" s="0" t="s">
        <v>15</v>
      </c>
      <c r="E241" s="0" t="s">
        <v>9</v>
      </c>
      <c r="F241" s="0" t="s">
        <v>9</v>
      </c>
      <c r="G241" s="0" t="s">
        <v>172</v>
      </c>
      <c r="H241" s="0" t="n">
        <v>449986.438791479</v>
      </c>
      <c r="I241" s="0" t="n">
        <v>78370.2042852126</v>
      </c>
      <c r="J241" s="0" t="n">
        <v>55554.6363165537</v>
      </c>
      <c r="K241" s="0" t="n">
        <v>746321.307602987</v>
      </c>
      <c r="L241" s="0" t="n">
        <v>1119481.96140448</v>
      </c>
      <c r="M241" s="0" t="n">
        <v>6347986.54710222</v>
      </c>
      <c r="N241" s="0" t="n">
        <v>8463982.06280297</v>
      </c>
      <c r="O241" s="0" t="n">
        <v>752353.961138041</v>
      </c>
      <c r="P241" s="0" t="n">
        <v>940442.451422552</v>
      </c>
      <c r="Q241" s="0" t="n">
        <v>279870.49035112</v>
      </c>
      <c r="R241" s="0" t="n">
        <v>466450.817251867</v>
      </c>
    </row>
    <row r="242" customFormat="false" ht="13.8" hidden="true" customHeight="false" outlineLevel="0" collapsed="false">
      <c r="A242" s="0" t="s">
        <v>150</v>
      </c>
      <c r="B242" s="0" t="s">
        <v>21</v>
      </c>
      <c r="C242" s="0" t="s">
        <v>181</v>
      </c>
      <c r="D242" s="0" t="s">
        <v>42</v>
      </c>
      <c r="E242" s="0" t="s">
        <v>13</v>
      </c>
      <c r="F242" s="0" t="s">
        <v>13</v>
      </c>
      <c r="G242" s="0" t="s">
        <v>157</v>
      </c>
      <c r="H242" s="0" t="n">
        <v>457507.49696644</v>
      </c>
      <c r="I242" s="0" t="n">
        <v>55430</v>
      </c>
      <c r="J242" s="0" t="n">
        <v>13746.8</v>
      </c>
      <c r="K242" s="0" t="n">
        <v>2494350</v>
      </c>
      <c r="L242" s="0" t="n">
        <v>3048650</v>
      </c>
      <c r="M242" s="0" t="n">
        <v>21513768.75</v>
      </c>
      <c r="N242" s="0" t="n">
        <v>26190675</v>
      </c>
      <c r="O242" s="0" t="n">
        <v>1122457.5</v>
      </c>
      <c r="P242" s="0" t="n">
        <v>1683686.25</v>
      </c>
      <c r="Q242" s="0" t="n">
        <v>0</v>
      </c>
      <c r="R242" s="0" t="n">
        <v>0</v>
      </c>
    </row>
    <row r="243" customFormat="false" ht="13.8" hidden="true" customHeight="false" outlineLevel="0" collapsed="false">
      <c r="A243" s="0" t="s">
        <v>150</v>
      </c>
      <c r="B243" s="0" t="s">
        <v>21</v>
      </c>
      <c r="C243" s="0" t="s">
        <v>166</v>
      </c>
      <c r="D243" s="0" t="s">
        <v>36</v>
      </c>
      <c r="E243" s="0" t="s">
        <v>8</v>
      </c>
      <c r="F243" s="0" t="s">
        <v>8</v>
      </c>
      <c r="G243" s="0" t="s">
        <v>157</v>
      </c>
      <c r="H243" s="0" t="n">
        <v>2387376.45188701</v>
      </c>
      <c r="I243" s="0" t="n">
        <v>292205.463372885</v>
      </c>
      <c r="J243" s="0" t="n">
        <v>100807.956331737</v>
      </c>
      <c r="K243" s="0" t="n">
        <v>3287311.46294496</v>
      </c>
      <c r="L243" s="0" t="n">
        <v>4017825.12137718</v>
      </c>
      <c r="M243" s="0" t="n">
        <v>80749717.2417308</v>
      </c>
      <c r="N243" s="0" t="n">
        <v>90843431.8969472</v>
      </c>
      <c r="O243" s="0" t="n">
        <v>24179100.2384692</v>
      </c>
      <c r="P243" s="0" t="n">
        <v>30949248.3052406</v>
      </c>
      <c r="Q243" s="0" t="n">
        <v>6574622.92588993</v>
      </c>
      <c r="R243" s="0" t="n">
        <v>7305136.58432214</v>
      </c>
    </row>
    <row r="244" customFormat="false" ht="13.8" hidden="true" customHeight="false" outlineLevel="0" collapsed="false">
      <c r="A244" s="0" t="s">
        <v>159</v>
      </c>
      <c r="B244" s="0" t="s">
        <v>72</v>
      </c>
      <c r="C244" s="0" t="s">
        <v>151</v>
      </c>
      <c r="D244" s="0" t="s">
        <v>85</v>
      </c>
      <c r="E244" s="0" t="s">
        <v>156</v>
      </c>
      <c r="F244" s="0" t="s">
        <v>9</v>
      </c>
      <c r="G244" s="0" t="s">
        <v>164</v>
      </c>
      <c r="H244" s="0" t="n">
        <v>161408497.067368</v>
      </c>
      <c r="I244" s="0" t="n">
        <v>3618382.82048164</v>
      </c>
      <c r="J244" s="0" t="n">
        <v>4238407.3371981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3.8" hidden="true" customHeight="false" outlineLevel="0" collapsed="false">
      <c r="A245" s="0" t="s">
        <v>155</v>
      </c>
      <c r="B245" s="0" t="s">
        <v>90</v>
      </c>
      <c r="C245" s="0" t="s">
        <v>92</v>
      </c>
      <c r="D245" s="0" t="s">
        <v>92</v>
      </c>
      <c r="E245" s="0" t="s">
        <v>194</v>
      </c>
      <c r="F245" s="0" t="s">
        <v>8</v>
      </c>
      <c r="G245" s="0" t="s">
        <v>164</v>
      </c>
      <c r="H245" s="0" t="n">
        <v>40542120.2755929</v>
      </c>
      <c r="I245" s="0" t="n">
        <v>1478590.75243506</v>
      </c>
      <c r="J245" s="0" t="n">
        <v>3054681.68332792</v>
      </c>
      <c r="K245" s="0" t="n">
        <v>0</v>
      </c>
      <c r="L245" s="0" t="n">
        <v>0</v>
      </c>
      <c r="M245" s="0" t="n">
        <v>92662514.7707868</v>
      </c>
      <c r="N245" s="0" t="n">
        <v>115828143.463483</v>
      </c>
      <c r="O245" s="0" t="n">
        <v>59458446.9237065</v>
      </c>
      <c r="P245" s="0" t="n">
        <v>81079700.3505089</v>
      </c>
      <c r="Q245" s="0" t="n">
        <v>32844074.2234848</v>
      </c>
      <c r="R245" s="0" t="n">
        <v>37536084.8268398</v>
      </c>
    </row>
    <row r="246" customFormat="false" ht="13.8" hidden="true" customHeight="false" outlineLevel="0" collapsed="false">
      <c r="A246" s="0" t="s">
        <v>150</v>
      </c>
      <c r="B246" s="0" t="s">
        <v>52</v>
      </c>
      <c r="C246" s="0" t="s">
        <v>161</v>
      </c>
      <c r="D246" s="0" t="s">
        <v>68</v>
      </c>
      <c r="E246" s="0" t="s">
        <v>13</v>
      </c>
      <c r="F246" s="0" t="s">
        <v>13</v>
      </c>
      <c r="G246" s="0" t="s">
        <v>164</v>
      </c>
      <c r="H246" s="0" t="n">
        <v>21948332.983178</v>
      </c>
      <c r="I246" s="0" t="n">
        <v>1340236.92232069</v>
      </c>
      <c r="J246" s="0" t="n">
        <v>1932777.24205022</v>
      </c>
      <c r="K246" s="0" t="n">
        <v>60310661.5044313</v>
      </c>
      <c r="L246" s="0" t="n">
        <v>73713030.7276383</v>
      </c>
      <c r="M246" s="0" t="n">
        <v>327520397.89212</v>
      </c>
      <c r="N246" s="0" t="n">
        <v>398720484.390407</v>
      </c>
      <c r="O246" s="0" t="n">
        <v>3015533.07522156</v>
      </c>
      <c r="P246" s="0" t="n">
        <v>4523299.61283235</v>
      </c>
      <c r="Q246" s="0" t="n">
        <v>0</v>
      </c>
      <c r="R246" s="0" t="n">
        <v>0</v>
      </c>
    </row>
    <row r="247" customFormat="false" ht="13.8" hidden="true" customHeight="false" outlineLevel="0" collapsed="false">
      <c r="A247" s="0" t="s">
        <v>159</v>
      </c>
      <c r="B247" s="0" t="s">
        <v>21</v>
      </c>
      <c r="C247" s="0" t="s">
        <v>168</v>
      </c>
      <c r="D247" s="0" t="s">
        <v>49</v>
      </c>
      <c r="E247" s="0" t="s">
        <v>9</v>
      </c>
      <c r="F247" s="0" t="s">
        <v>9</v>
      </c>
      <c r="G247" s="0" t="s">
        <v>154</v>
      </c>
      <c r="H247" s="0" t="n">
        <v>3354383.99213149</v>
      </c>
      <c r="I247" s="0" t="n">
        <v>31945</v>
      </c>
      <c r="J247" s="0" t="n">
        <v>35601.375</v>
      </c>
      <c r="K247" s="0" t="n">
        <v>1277800</v>
      </c>
      <c r="L247" s="0" t="n">
        <v>1597250</v>
      </c>
      <c r="M247" s="0" t="n">
        <v>5690203.125</v>
      </c>
      <c r="N247" s="0" t="n">
        <v>6888140.625</v>
      </c>
      <c r="O247" s="0" t="n">
        <v>0</v>
      </c>
      <c r="P247" s="0" t="n">
        <v>0</v>
      </c>
      <c r="Q247" s="0" t="n">
        <v>0</v>
      </c>
      <c r="R247" s="0" t="n">
        <v>0</v>
      </c>
    </row>
    <row r="248" customFormat="false" ht="13.8" hidden="true" customHeight="false" outlineLevel="0" collapsed="false">
      <c r="A248" s="0" t="s">
        <v>155</v>
      </c>
      <c r="B248" s="0" t="s">
        <v>90</v>
      </c>
      <c r="C248" s="0" t="s">
        <v>186</v>
      </c>
      <c r="D248" s="0" t="s">
        <v>95</v>
      </c>
      <c r="E248" s="0" t="s">
        <v>9</v>
      </c>
      <c r="F248" s="0" t="s">
        <v>9</v>
      </c>
      <c r="G248" s="0" t="s">
        <v>172</v>
      </c>
      <c r="H248" s="0" t="n">
        <v>3933756.58453286</v>
      </c>
      <c r="I248" s="0" t="n">
        <v>60174.3605786198</v>
      </c>
      <c r="J248" s="0" t="n">
        <v>115197.03611215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</row>
    <row r="249" customFormat="false" ht="13.8" hidden="true" customHeight="false" outlineLevel="0" collapsed="false">
      <c r="A249" s="0" t="s">
        <v>159</v>
      </c>
      <c r="B249" s="0" t="s">
        <v>6</v>
      </c>
      <c r="C249" s="0" t="s">
        <v>163</v>
      </c>
      <c r="D249" s="0" t="s">
        <v>19</v>
      </c>
      <c r="E249" s="0" t="s">
        <v>8</v>
      </c>
      <c r="F249" s="0" t="s">
        <v>8</v>
      </c>
      <c r="G249" s="0" t="s">
        <v>154</v>
      </c>
      <c r="H249" s="0" t="n">
        <v>194351560.341029</v>
      </c>
      <c r="I249" s="0" t="n">
        <v>3822765.77964905</v>
      </c>
      <c r="J249" s="0" t="n">
        <v>2399004.9744278</v>
      </c>
      <c r="K249" s="0" t="n">
        <v>11513623.2716038</v>
      </c>
      <c r="L249" s="0" t="n">
        <v>15351497.6954718</v>
      </c>
      <c r="M249" s="0" t="n">
        <v>0</v>
      </c>
      <c r="N249" s="0" t="n">
        <v>0</v>
      </c>
      <c r="O249" s="0" t="n">
        <v>80223033.5454032</v>
      </c>
      <c r="P249" s="0" t="n">
        <v>112312246.963564</v>
      </c>
      <c r="Q249" s="0" t="n">
        <v>23027246.5432077</v>
      </c>
      <c r="R249" s="0" t="n">
        <v>26865120.9670757</v>
      </c>
    </row>
    <row r="250" customFormat="false" ht="13.8" hidden="true" customHeight="false" outlineLevel="0" collapsed="false">
      <c r="A250" s="0" t="s">
        <v>150</v>
      </c>
      <c r="B250" s="0" t="s">
        <v>90</v>
      </c>
      <c r="C250" s="0" t="s">
        <v>186</v>
      </c>
      <c r="D250" s="0" t="s">
        <v>95</v>
      </c>
      <c r="E250" s="0" t="s">
        <v>8</v>
      </c>
      <c r="F250" s="0" t="s">
        <v>8</v>
      </c>
      <c r="G250" s="0" t="s">
        <v>153</v>
      </c>
      <c r="H250" s="0" t="n">
        <v>11541342.4895729</v>
      </c>
      <c r="I250" s="0" t="n">
        <v>180527.356437969</v>
      </c>
      <c r="J250" s="0" t="n">
        <v>264246.918480094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</row>
    <row r="251" customFormat="false" ht="13.8" hidden="true" customHeight="false" outlineLevel="0" collapsed="false">
      <c r="A251" s="0" t="s">
        <v>155</v>
      </c>
      <c r="B251" s="0" t="s">
        <v>72</v>
      </c>
      <c r="C251" s="0" t="s">
        <v>151</v>
      </c>
      <c r="D251" s="0" t="s">
        <v>75</v>
      </c>
      <c r="E251" s="0" t="s">
        <v>152</v>
      </c>
      <c r="F251" s="0" t="s">
        <v>8</v>
      </c>
      <c r="G251" s="0" t="s">
        <v>172</v>
      </c>
      <c r="H251" s="0" t="n">
        <v>8074951.21053134</v>
      </c>
      <c r="I251" s="0" t="n">
        <v>104000.573512932</v>
      </c>
      <c r="J251" s="0" t="n">
        <v>180252.535911259</v>
      </c>
      <c r="K251" s="0" t="n">
        <v>3640020.07295263</v>
      </c>
      <c r="L251" s="0" t="n">
        <v>4680025.80808195</v>
      </c>
      <c r="M251" s="0" t="n">
        <v>6474953.3450404</v>
      </c>
      <c r="N251" s="0" t="n">
        <v>7913831.86616049</v>
      </c>
      <c r="O251" s="0" t="n">
        <v>3165532.74646419</v>
      </c>
      <c r="P251" s="0" t="n">
        <v>4316635.56336026</v>
      </c>
      <c r="Q251" s="0" t="n">
        <v>7280040.14590526</v>
      </c>
      <c r="R251" s="0" t="n">
        <v>8320045.88103459</v>
      </c>
    </row>
    <row r="252" customFormat="false" ht="13.8" hidden="true" customHeight="false" outlineLevel="0" collapsed="false">
      <c r="A252" s="0" t="s">
        <v>155</v>
      </c>
      <c r="B252" s="0" t="s">
        <v>72</v>
      </c>
      <c r="C252" s="0" t="s">
        <v>171</v>
      </c>
      <c r="D252" s="0" t="s">
        <v>80</v>
      </c>
      <c r="E252" s="0" t="s">
        <v>170</v>
      </c>
      <c r="F252" s="0" t="s">
        <v>13</v>
      </c>
      <c r="G252" s="0" t="s">
        <v>153</v>
      </c>
      <c r="H252" s="0" t="n">
        <v>830010.742303791</v>
      </c>
      <c r="I252" s="0" t="n">
        <v>61513.0010217006</v>
      </c>
      <c r="J252" s="0" t="n">
        <v>61513.0010217006</v>
      </c>
      <c r="K252" s="0" t="n">
        <v>0</v>
      </c>
      <c r="L252" s="0" t="n">
        <v>0</v>
      </c>
      <c r="M252" s="0" t="n">
        <v>3443823.46240046</v>
      </c>
      <c r="N252" s="0" t="n">
        <v>4209117.56515611</v>
      </c>
      <c r="O252" s="0" t="n">
        <v>1964254.86148404</v>
      </c>
      <c r="P252" s="0" t="n">
        <v>2678529.35656915</v>
      </c>
      <c r="Q252" s="0" t="n">
        <v>1861224.93871988</v>
      </c>
      <c r="R252" s="0" t="n">
        <v>2127114.21567987</v>
      </c>
    </row>
    <row r="253" customFormat="false" ht="13.8" hidden="true" customHeight="false" outlineLevel="0" collapsed="false">
      <c r="A253" s="0" t="s">
        <v>155</v>
      </c>
      <c r="B253" s="0" t="s">
        <v>72</v>
      </c>
      <c r="C253" s="0" t="s">
        <v>151</v>
      </c>
      <c r="D253" s="0" t="s">
        <v>82</v>
      </c>
      <c r="E253" s="0" t="s">
        <v>156</v>
      </c>
      <c r="F253" s="0" t="s">
        <v>9</v>
      </c>
      <c r="G253" s="0" t="s">
        <v>164</v>
      </c>
      <c r="H253" s="0" t="n">
        <v>972328.938430552</v>
      </c>
      <c r="I253" s="0" t="n">
        <v>63300.4917365264</v>
      </c>
      <c r="J253" s="0" t="n">
        <v>93458.1217701857</v>
      </c>
      <c r="K253" s="0" t="n">
        <v>0</v>
      </c>
      <c r="L253" s="0" t="n">
        <v>0</v>
      </c>
      <c r="M253" s="0" t="n">
        <v>2788945.2023779</v>
      </c>
      <c r="N253" s="0" t="n">
        <v>3408710.80290632</v>
      </c>
      <c r="O253" s="0" t="n">
        <v>1363484.31419947</v>
      </c>
      <c r="P253" s="0" t="n">
        <v>1859296.79209019</v>
      </c>
      <c r="Q253" s="0" t="n">
        <v>1477011.47385228</v>
      </c>
      <c r="R253" s="0" t="n">
        <v>1688013.11297403</v>
      </c>
    </row>
    <row r="254" customFormat="false" ht="13.8" hidden="true" customHeight="false" outlineLevel="0" collapsed="false">
      <c r="A254" s="0" t="s">
        <v>159</v>
      </c>
      <c r="B254" s="0" t="s">
        <v>90</v>
      </c>
      <c r="C254" s="0" t="s">
        <v>92</v>
      </c>
      <c r="D254" s="0" t="s">
        <v>92</v>
      </c>
      <c r="E254" s="0" t="s">
        <v>185</v>
      </c>
      <c r="F254" s="0" t="s">
        <v>9</v>
      </c>
      <c r="G254" s="0" t="s">
        <v>153</v>
      </c>
      <c r="H254" s="0" t="n">
        <v>979948.603357917</v>
      </c>
      <c r="I254" s="0" t="n">
        <v>17986.6666666666</v>
      </c>
      <c r="J254" s="0" t="n">
        <v>15749.0666666666</v>
      </c>
      <c r="K254" s="0" t="n">
        <v>0</v>
      </c>
      <c r="L254" s="0" t="n">
        <v>0</v>
      </c>
      <c r="M254" s="0" t="n">
        <v>1127215.06132266</v>
      </c>
      <c r="N254" s="0" t="n">
        <v>1409018.82665333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3.8" hidden="true" customHeight="false" outlineLevel="0" collapsed="false">
      <c r="A255" s="0" t="s">
        <v>155</v>
      </c>
      <c r="B255" s="0" t="s">
        <v>72</v>
      </c>
      <c r="C255" s="0" t="s">
        <v>151</v>
      </c>
      <c r="D255" s="0" t="s">
        <v>76</v>
      </c>
      <c r="E255" s="0" t="s">
        <v>152</v>
      </c>
      <c r="F255" s="0" t="s">
        <v>8</v>
      </c>
      <c r="G255" s="0" t="s">
        <v>164</v>
      </c>
      <c r="H255" s="0" t="n">
        <v>2492858.79345635</v>
      </c>
      <c r="I255" s="0" t="n">
        <v>39814.443421955</v>
      </c>
      <c r="J255" s="0" t="n">
        <v>56030.242225807</v>
      </c>
      <c r="K255" s="0" t="n">
        <v>1393505.51976842</v>
      </c>
      <c r="L255" s="0" t="n">
        <v>1791649.95398797</v>
      </c>
      <c r="M255" s="0" t="n">
        <v>2478800.40376751</v>
      </c>
      <c r="N255" s="0" t="n">
        <v>3029644.93793807</v>
      </c>
      <c r="O255" s="0" t="n">
        <v>1211857.97517522</v>
      </c>
      <c r="P255" s="0" t="n">
        <v>1652533.60251167</v>
      </c>
      <c r="Q255" s="0" t="n">
        <v>2787011.03953685</v>
      </c>
      <c r="R255" s="0" t="n">
        <v>3185155.4737564</v>
      </c>
    </row>
    <row r="256" customFormat="false" ht="13.8" hidden="true" customHeight="false" outlineLevel="0" collapsed="false">
      <c r="A256" s="0" t="s">
        <v>150</v>
      </c>
      <c r="B256" s="0" t="s">
        <v>21</v>
      </c>
      <c r="C256" s="0" t="s">
        <v>181</v>
      </c>
      <c r="D256" s="0" t="s">
        <v>22</v>
      </c>
      <c r="E256" s="0" t="s">
        <v>13</v>
      </c>
      <c r="F256" s="0" t="s">
        <v>13</v>
      </c>
      <c r="G256" s="0" t="s">
        <v>154</v>
      </c>
      <c r="H256" s="0" t="n">
        <v>363159.655240093</v>
      </c>
      <c r="I256" s="0" t="n">
        <v>45025</v>
      </c>
      <c r="J256" s="0" t="n">
        <v>26231.125</v>
      </c>
      <c r="K256" s="0" t="n">
        <v>2026125</v>
      </c>
      <c r="L256" s="0" t="n">
        <v>2476375</v>
      </c>
      <c r="M256" s="0" t="n">
        <v>6990131.25</v>
      </c>
      <c r="N256" s="0" t="n">
        <v>8509725</v>
      </c>
      <c r="O256" s="0" t="n">
        <v>364702.5</v>
      </c>
      <c r="P256" s="0" t="n">
        <v>547053.75</v>
      </c>
      <c r="Q256" s="0" t="n">
        <v>0</v>
      </c>
      <c r="R256" s="0" t="n">
        <v>0</v>
      </c>
    </row>
    <row r="257" customFormat="false" ht="13.8" hidden="true" customHeight="false" outlineLevel="0" collapsed="false">
      <c r="A257" s="0" t="s">
        <v>155</v>
      </c>
      <c r="B257" s="0" t="s">
        <v>21</v>
      </c>
      <c r="C257" s="0" t="s">
        <v>166</v>
      </c>
      <c r="D257" s="0" t="s">
        <v>25</v>
      </c>
      <c r="E257" s="0" t="s">
        <v>9</v>
      </c>
      <c r="F257" s="0" t="s">
        <v>9</v>
      </c>
      <c r="G257" s="0" t="s">
        <v>154</v>
      </c>
      <c r="H257" s="0" t="n">
        <v>17364246.5290306</v>
      </c>
      <c r="I257" s="0" t="n">
        <v>233175.224956553</v>
      </c>
      <c r="J257" s="0" t="n">
        <v>152225.079825998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</row>
    <row r="258" customFormat="false" ht="13.8" hidden="true" customHeight="false" outlineLevel="0" collapsed="false">
      <c r="A258" s="0" t="s">
        <v>150</v>
      </c>
      <c r="B258" s="0" t="s">
        <v>21</v>
      </c>
      <c r="C258" s="0" t="s">
        <v>166</v>
      </c>
      <c r="D258" s="0" t="s">
        <v>24</v>
      </c>
      <c r="E258" s="0" t="s">
        <v>13</v>
      </c>
      <c r="F258" s="0" t="s">
        <v>13</v>
      </c>
      <c r="G258" s="0" t="s">
        <v>172</v>
      </c>
      <c r="H258" s="0" t="n">
        <v>297692.020417214</v>
      </c>
      <c r="I258" s="0" t="n">
        <v>21049.5321428571</v>
      </c>
      <c r="J258" s="0" t="n">
        <v>12524.4716249999</v>
      </c>
      <c r="K258" s="0" t="n">
        <v>263119.151785714</v>
      </c>
      <c r="L258" s="0" t="n">
        <v>289431.066964285</v>
      </c>
      <c r="M258" s="0" t="n">
        <v>3364847.72651729</v>
      </c>
      <c r="N258" s="0" t="n">
        <v>3925655.68093684</v>
      </c>
      <c r="O258" s="0" t="n">
        <v>1231336.08320911</v>
      </c>
      <c r="P258" s="0" t="n">
        <v>1436558.76374397</v>
      </c>
      <c r="Q258" s="0" t="n">
        <v>526238.303571428</v>
      </c>
      <c r="R258" s="0" t="n">
        <v>578862.133928571</v>
      </c>
    </row>
    <row r="259" customFormat="false" ht="13.8" hidden="true" customHeight="false" outlineLevel="0" collapsed="false">
      <c r="A259" s="0" t="s">
        <v>150</v>
      </c>
      <c r="B259" s="0" t="s">
        <v>72</v>
      </c>
      <c r="C259" s="0" t="s">
        <v>151</v>
      </c>
      <c r="D259" s="0" t="s">
        <v>82</v>
      </c>
      <c r="E259" s="0" t="s">
        <v>174</v>
      </c>
      <c r="F259" s="0" t="s">
        <v>8</v>
      </c>
      <c r="G259" s="0" t="s">
        <v>157</v>
      </c>
      <c r="H259" s="0" t="n">
        <v>93615.8188070171</v>
      </c>
      <c r="I259" s="0" t="n">
        <v>6230.66389049075</v>
      </c>
      <c r="J259" s="0" t="n">
        <v>3115.33194524537</v>
      </c>
      <c r="K259" s="0" t="n">
        <v>72691.0787223921</v>
      </c>
      <c r="L259" s="0" t="n">
        <v>93459.9583573613</v>
      </c>
      <c r="M259" s="0" t="n">
        <v>472777.076043344</v>
      </c>
      <c r="N259" s="0" t="n">
        <v>610034.936830122</v>
      </c>
      <c r="O259" s="0" t="n">
        <v>152508.733428697</v>
      </c>
      <c r="P259" s="0" t="n">
        <v>195211.178788732</v>
      </c>
      <c r="Q259" s="0" t="n">
        <v>166151.037079753</v>
      </c>
      <c r="R259" s="0" t="n">
        <v>186919.916714722</v>
      </c>
    </row>
    <row r="260" customFormat="false" ht="13.8" hidden="true" customHeight="false" outlineLevel="0" collapsed="false">
      <c r="A260" s="0" t="s">
        <v>159</v>
      </c>
      <c r="B260" s="0" t="s">
        <v>90</v>
      </c>
      <c r="C260" s="0" t="s">
        <v>92</v>
      </c>
      <c r="D260" s="0" t="s">
        <v>92</v>
      </c>
      <c r="E260" s="0" t="s">
        <v>170</v>
      </c>
      <c r="F260" s="0" t="s">
        <v>13</v>
      </c>
      <c r="G260" s="0" t="s">
        <v>154</v>
      </c>
      <c r="H260" s="0" t="n">
        <v>1699321.20937684</v>
      </c>
      <c r="I260" s="0" t="n">
        <v>38192.9166666666</v>
      </c>
      <c r="J260" s="0" t="n">
        <v>41431.3249999999</v>
      </c>
      <c r="K260" s="0" t="n">
        <v>0</v>
      </c>
      <c r="L260" s="0" t="n">
        <v>0</v>
      </c>
      <c r="M260" s="0" t="n">
        <v>2393530.25773766</v>
      </c>
      <c r="N260" s="0" t="n">
        <v>2991912.82217208</v>
      </c>
      <c r="O260" s="0" t="n">
        <v>0</v>
      </c>
      <c r="P260" s="0" t="n">
        <v>0</v>
      </c>
      <c r="Q260" s="0" t="n">
        <v>0</v>
      </c>
      <c r="R260" s="0" t="n">
        <v>0</v>
      </c>
    </row>
    <row r="261" customFormat="false" ht="13.8" hidden="true" customHeight="false" outlineLevel="0" collapsed="false">
      <c r="A261" s="0" t="s">
        <v>159</v>
      </c>
      <c r="B261" s="0" t="s">
        <v>21</v>
      </c>
      <c r="C261" s="0" t="s">
        <v>166</v>
      </c>
      <c r="D261" s="0" t="s">
        <v>38</v>
      </c>
      <c r="E261" s="0" t="s">
        <v>13</v>
      </c>
      <c r="F261" s="0" t="s">
        <v>13</v>
      </c>
      <c r="G261" s="0" t="s">
        <v>154</v>
      </c>
      <c r="H261" s="0" t="n">
        <v>12083163.2233497</v>
      </c>
      <c r="I261" s="0" t="n">
        <v>110671.02731861</v>
      </c>
      <c r="J261" s="0" t="n">
        <v>63576.1651926901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</row>
    <row r="262" customFormat="false" ht="13.8" hidden="true" customHeight="false" outlineLevel="0" collapsed="false">
      <c r="A262" s="0" t="s">
        <v>155</v>
      </c>
      <c r="B262" s="0" t="s">
        <v>72</v>
      </c>
      <c r="C262" s="0" t="s">
        <v>151</v>
      </c>
      <c r="D262" s="0" t="s">
        <v>73</v>
      </c>
      <c r="E262" s="0" t="s">
        <v>170</v>
      </c>
      <c r="F262" s="0" t="s">
        <v>13</v>
      </c>
      <c r="G262" s="0" t="s">
        <v>172</v>
      </c>
      <c r="H262" s="0" t="n">
        <v>5570712.74566144</v>
      </c>
      <c r="I262" s="0" t="n">
        <v>62685.2543938278</v>
      </c>
      <c r="J262" s="0" t="n">
        <v>72256.1391647738</v>
      </c>
      <c r="K262" s="0" t="n">
        <v>0</v>
      </c>
      <c r="L262" s="0" t="n">
        <v>0</v>
      </c>
      <c r="M262" s="0" t="n">
        <v>3902710.18622366</v>
      </c>
      <c r="N262" s="0" t="n">
        <v>4769979.11649559</v>
      </c>
      <c r="O262" s="0" t="n">
        <v>1907991.64659823</v>
      </c>
      <c r="P262" s="0" t="n">
        <v>2601806.79081577</v>
      </c>
      <c r="Q262" s="0" t="n">
        <v>4387967.80756795</v>
      </c>
      <c r="R262" s="0" t="n">
        <v>5014820.35150622</v>
      </c>
    </row>
    <row r="263" customFormat="false" ht="13.8" hidden="true" customHeight="false" outlineLevel="0" collapsed="false">
      <c r="A263" s="0" t="s">
        <v>155</v>
      </c>
      <c r="B263" s="0" t="s">
        <v>72</v>
      </c>
      <c r="C263" s="0" t="s">
        <v>151</v>
      </c>
      <c r="D263" s="0" t="s">
        <v>76</v>
      </c>
      <c r="E263" s="0" t="s">
        <v>174</v>
      </c>
      <c r="F263" s="0" t="s">
        <v>8</v>
      </c>
      <c r="G263" s="0" t="s">
        <v>154</v>
      </c>
      <c r="H263" s="0" t="n">
        <v>252004.598345513</v>
      </c>
      <c r="I263" s="0" t="n">
        <v>3773.00384343576</v>
      </c>
      <c r="J263" s="0" t="n">
        <v>3773.00384343576</v>
      </c>
      <c r="K263" s="0" t="n">
        <v>132055.134520251</v>
      </c>
      <c r="L263" s="0" t="n">
        <v>169785.172954609</v>
      </c>
      <c r="M263" s="0" t="n">
        <v>221852.625711047</v>
      </c>
      <c r="N263" s="0" t="n">
        <v>274053.243525411</v>
      </c>
      <c r="O263" s="0" t="n">
        <v>114841.359191601</v>
      </c>
      <c r="P263" s="0" t="n">
        <v>156601.853443092</v>
      </c>
      <c r="Q263" s="0" t="n">
        <v>264110.269040503</v>
      </c>
      <c r="R263" s="0" t="n">
        <v>301840.307474861</v>
      </c>
    </row>
    <row r="264" customFormat="false" ht="13.8" hidden="true" customHeight="false" outlineLevel="0" collapsed="false">
      <c r="A264" s="0" t="s">
        <v>159</v>
      </c>
      <c r="B264" s="0" t="s">
        <v>72</v>
      </c>
      <c r="C264" s="0" t="s">
        <v>151</v>
      </c>
      <c r="D264" s="0" t="s">
        <v>82</v>
      </c>
      <c r="E264" s="0" t="s">
        <v>170</v>
      </c>
      <c r="F264" s="0" t="s">
        <v>13</v>
      </c>
      <c r="G264" s="0" t="s">
        <v>172</v>
      </c>
      <c r="H264" s="0" t="n">
        <v>1758614.01253698</v>
      </c>
      <c r="I264" s="0" t="n">
        <v>16870.2771311845</v>
      </c>
      <c r="J264" s="0" t="n">
        <v>16870.2771311845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</row>
    <row r="265" customFormat="false" ht="13.8" hidden="true" customHeight="false" outlineLevel="0" collapsed="false">
      <c r="A265" s="0" t="s">
        <v>159</v>
      </c>
      <c r="B265" s="0" t="s">
        <v>21</v>
      </c>
      <c r="C265" s="0" t="s">
        <v>166</v>
      </c>
      <c r="D265" s="0" t="s">
        <v>36</v>
      </c>
      <c r="E265" s="0" t="s">
        <v>13</v>
      </c>
      <c r="F265" s="0" t="s">
        <v>13</v>
      </c>
      <c r="G265" s="0" t="s">
        <v>154</v>
      </c>
      <c r="H265" s="0" t="n">
        <v>1706808.07371513</v>
      </c>
      <c r="I265" s="0" t="n">
        <v>15497.3180638703</v>
      </c>
      <c r="J265" s="0" t="n">
        <v>10442.1417323288</v>
      </c>
      <c r="K265" s="0" t="n">
        <v>154973.180638703</v>
      </c>
      <c r="L265" s="0" t="n">
        <v>193716.475798378</v>
      </c>
      <c r="M265" s="0" t="n">
        <v>2141308.44306933</v>
      </c>
      <c r="N265" s="0" t="n">
        <v>2676635.55383666</v>
      </c>
      <c r="O265" s="0" t="n">
        <v>0</v>
      </c>
      <c r="P265" s="0" t="n">
        <v>0</v>
      </c>
      <c r="Q265" s="0" t="n">
        <v>0</v>
      </c>
      <c r="R265" s="0" t="n">
        <v>0</v>
      </c>
    </row>
    <row r="266" customFormat="false" ht="13.8" hidden="true" customHeight="false" outlineLevel="0" collapsed="false">
      <c r="A266" s="0" t="s">
        <v>159</v>
      </c>
      <c r="B266" s="0" t="s">
        <v>21</v>
      </c>
      <c r="C266" s="0" t="s">
        <v>166</v>
      </c>
      <c r="D266" s="0" t="s">
        <v>23</v>
      </c>
      <c r="E266" s="0" t="s">
        <v>13</v>
      </c>
      <c r="F266" s="0" t="s">
        <v>13</v>
      </c>
      <c r="G266" s="0" t="s">
        <v>153</v>
      </c>
      <c r="H266" s="0" t="n">
        <v>613843.799562811</v>
      </c>
      <c r="I266" s="0" t="n">
        <v>11441.8265509609</v>
      </c>
      <c r="J266" s="0" t="n">
        <v>6756.88679782175</v>
      </c>
      <c r="K266" s="0" t="n">
        <v>0</v>
      </c>
      <c r="L266" s="0" t="n">
        <v>0</v>
      </c>
      <c r="M266" s="0" t="n">
        <v>1982402.39211438</v>
      </c>
      <c r="N266" s="0" t="n">
        <v>2312802.79080011</v>
      </c>
      <c r="O266" s="0" t="n">
        <v>0</v>
      </c>
      <c r="P266" s="0" t="n">
        <v>0</v>
      </c>
      <c r="Q266" s="0" t="n">
        <v>0</v>
      </c>
      <c r="R266" s="0" t="n">
        <v>0</v>
      </c>
    </row>
    <row r="267" customFormat="false" ht="13.8" hidden="true" customHeight="false" outlineLevel="0" collapsed="false">
      <c r="A267" s="0" t="s">
        <v>159</v>
      </c>
      <c r="B267" s="0" t="s">
        <v>103</v>
      </c>
      <c r="C267" s="0" t="s">
        <v>177</v>
      </c>
      <c r="D267" s="0" t="s">
        <v>113</v>
      </c>
      <c r="E267" s="0" t="s">
        <v>9</v>
      </c>
      <c r="F267" s="0" t="s">
        <v>9</v>
      </c>
      <c r="G267" s="0" t="s">
        <v>172</v>
      </c>
      <c r="H267" s="0" t="n">
        <v>569988.955207523</v>
      </c>
      <c r="I267" s="0" t="n">
        <v>16971.295</v>
      </c>
      <c r="J267" s="0" t="n">
        <v>23991.767</v>
      </c>
      <c r="K267" s="0" t="n">
        <v>0</v>
      </c>
      <c r="L267" s="0" t="n">
        <v>0</v>
      </c>
      <c r="M267" s="0" t="n">
        <v>210928.955052222</v>
      </c>
      <c r="N267" s="0" t="n">
        <v>316393.432578333</v>
      </c>
      <c r="O267" s="0" t="n">
        <v>1001912.52292101</v>
      </c>
      <c r="P267" s="0" t="n">
        <v>1402677.53208942</v>
      </c>
      <c r="Q267" s="0" t="n">
        <v>0</v>
      </c>
      <c r="R267" s="0" t="n">
        <v>0</v>
      </c>
    </row>
    <row r="268" customFormat="false" ht="13.8" hidden="true" customHeight="false" outlineLevel="0" collapsed="false">
      <c r="A268" s="0" t="s">
        <v>150</v>
      </c>
      <c r="B268" s="0" t="s">
        <v>103</v>
      </c>
      <c r="C268" s="0" t="s">
        <v>178</v>
      </c>
      <c r="D268" s="0" t="s">
        <v>108</v>
      </c>
      <c r="E268" s="0" t="s">
        <v>8</v>
      </c>
      <c r="F268" s="0" t="s">
        <v>8</v>
      </c>
      <c r="G268" s="0" t="s">
        <v>164</v>
      </c>
      <c r="H268" s="0" t="n">
        <v>3099502.70469357</v>
      </c>
      <c r="I268" s="0" t="n">
        <v>502775.996521199</v>
      </c>
      <c r="J268" s="0" t="n">
        <v>424109.919592953</v>
      </c>
      <c r="K268" s="0" t="n">
        <v>4705606.80518689</v>
      </c>
      <c r="L268" s="0" t="n">
        <v>6274142.40691586</v>
      </c>
      <c r="M268" s="0" t="n">
        <v>22624919.8434539</v>
      </c>
      <c r="N268" s="0" t="n">
        <v>30166559.7912719</v>
      </c>
      <c r="O268" s="0" t="n">
        <v>9049967.93738159</v>
      </c>
      <c r="P268" s="0" t="n">
        <v>11312459.9217269</v>
      </c>
      <c r="Q268" s="0" t="n">
        <v>7058410.20778034</v>
      </c>
      <c r="R268" s="0" t="n">
        <v>8626945.80950931</v>
      </c>
    </row>
    <row r="269" customFormat="false" ht="13.8" hidden="true" customHeight="false" outlineLevel="0" collapsed="false">
      <c r="A269" s="0" t="s">
        <v>150</v>
      </c>
      <c r="B269" s="0" t="s">
        <v>103</v>
      </c>
      <c r="C269" s="0" t="s">
        <v>193</v>
      </c>
      <c r="D269" s="0" t="s">
        <v>107</v>
      </c>
      <c r="E269" s="0" t="s">
        <v>9</v>
      </c>
      <c r="F269" s="0" t="s">
        <v>9</v>
      </c>
      <c r="G269" s="0" t="s">
        <v>153</v>
      </c>
      <c r="H269" s="0" t="n">
        <v>393765.290184088</v>
      </c>
      <c r="I269" s="0" t="n">
        <v>66630.794835605</v>
      </c>
      <c r="J269" s="0" t="n">
        <v>39530.8406451877</v>
      </c>
      <c r="K269" s="0" t="n">
        <v>0</v>
      </c>
      <c r="L269" s="0" t="n">
        <v>0</v>
      </c>
      <c r="M269" s="0" t="n">
        <v>10234490.0867489</v>
      </c>
      <c r="N269" s="0" t="n">
        <v>14072423.8692797</v>
      </c>
      <c r="O269" s="0" t="n">
        <v>2398708.61408178</v>
      </c>
      <c r="P269" s="0" t="n">
        <v>3070347.02602467</v>
      </c>
      <c r="Q269" s="0" t="n">
        <v>1035550.2245269</v>
      </c>
      <c r="R269" s="0" t="n">
        <v>1164994.00259276</v>
      </c>
    </row>
    <row r="270" customFormat="false" ht="13.8" hidden="true" customHeight="false" outlineLevel="0" collapsed="false">
      <c r="A270" s="0" t="s">
        <v>150</v>
      </c>
      <c r="B270" s="0" t="s">
        <v>103</v>
      </c>
      <c r="C270" s="0" t="s">
        <v>193</v>
      </c>
      <c r="D270" s="0" t="s">
        <v>107</v>
      </c>
      <c r="E270" s="0" t="s">
        <v>9</v>
      </c>
      <c r="F270" s="0" t="s">
        <v>9</v>
      </c>
      <c r="G270" s="0" t="s">
        <v>164</v>
      </c>
      <c r="H270" s="0" t="n">
        <v>2187988.39181932</v>
      </c>
      <c r="I270" s="0" t="n">
        <v>291783.538590355</v>
      </c>
      <c r="J270" s="0" t="n">
        <v>290791.435021843</v>
      </c>
      <c r="K270" s="0" t="n">
        <v>0</v>
      </c>
      <c r="L270" s="0" t="n">
        <v>0</v>
      </c>
      <c r="M270" s="0" t="n">
        <v>44817951.5274785</v>
      </c>
      <c r="N270" s="0" t="n">
        <v>61624683.3502829</v>
      </c>
      <c r="O270" s="0" t="n">
        <v>10504207.3892527</v>
      </c>
      <c r="P270" s="0" t="n">
        <v>13445385.4582435</v>
      </c>
      <c r="Q270" s="0" t="n">
        <v>7926036.13561653</v>
      </c>
      <c r="R270" s="0" t="n">
        <v>8916790.65256859</v>
      </c>
    </row>
    <row r="271" customFormat="false" ht="13.8" hidden="true" customHeight="false" outlineLevel="0" collapsed="false">
      <c r="A271" s="0" t="s">
        <v>159</v>
      </c>
      <c r="B271" s="0" t="s">
        <v>103</v>
      </c>
      <c r="C271" s="0" t="s">
        <v>177</v>
      </c>
      <c r="D271" s="0" t="s">
        <v>114</v>
      </c>
      <c r="E271" s="0" t="s">
        <v>9</v>
      </c>
      <c r="F271" s="0" t="s">
        <v>9</v>
      </c>
      <c r="G271" s="0" t="s">
        <v>153</v>
      </c>
      <c r="H271" s="0" t="n">
        <v>719207.056984387</v>
      </c>
      <c r="I271" s="0" t="n">
        <v>82529.795</v>
      </c>
      <c r="J271" s="0" t="n">
        <v>141884.799825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</row>
    <row r="272" customFormat="false" ht="13.8" hidden="true" customHeight="false" outlineLevel="0" collapsed="false">
      <c r="A272" s="0" t="s">
        <v>150</v>
      </c>
      <c r="B272" s="0" t="s">
        <v>103</v>
      </c>
      <c r="C272" s="0" t="s">
        <v>178</v>
      </c>
      <c r="D272" s="0" t="s">
        <v>111</v>
      </c>
      <c r="E272" s="0" t="s">
        <v>9</v>
      </c>
      <c r="F272" s="0" t="s">
        <v>9</v>
      </c>
      <c r="G272" s="0" t="s">
        <v>153</v>
      </c>
      <c r="H272" s="0" t="n">
        <v>66886.1223182314</v>
      </c>
      <c r="I272" s="0" t="n">
        <v>8683.57696076234</v>
      </c>
      <c r="J272" s="0" t="n">
        <v>5311.8951173191</v>
      </c>
      <c r="K272" s="0" t="n">
        <v>347343.078430493</v>
      </c>
      <c r="L272" s="0" t="n">
        <v>521014.61764574</v>
      </c>
      <c r="M272" s="0" t="n">
        <v>1875652.62352466</v>
      </c>
      <c r="N272" s="0" t="n">
        <v>2500870.16469955</v>
      </c>
      <c r="O272" s="0" t="n">
        <v>194512.123921076</v>
      </c>
      <c r="P272" s="0" t="n">
        <v>243140.154901345</v>
      </c>
      <c r="Q272" s="0" t="n">
        <v>130253.654411435</v>
      </c>
      <c r="R272" s="0" t="n">
        <v>217089.424019058</v>
      </c>
    </row>
    <row r="273" customFormat="false" ht="13.8" hidden="true" customHeight="false" outlineLevel="0" collapsed="false">
      <c r="A273" s="0" t="s">
        <v>159</v>
      </c>
      <c r="B273" s="0" t="s">
        <v>72</v>
      </c>
      <c r="C273" s="0" t="s">
        <v>151</v>
      </c>
      <c r="D273" s="0" t="s">
        <v>76</v>
      </c>
      <c r="E273" s="0" t="s">
        <v>156</v>
      </c>
      <c r="F273" s="0" t="s">
        <v>9</v>
      </c>
      <c r="G273" s="0" t="s">
        <v>153</v>
      </c>
      <c r="H273" s="0" t="n">
        <v>2882273.87461054</v>
      </c>
      <c r="I273" s="0" t="n">
        <v>11277.9215994735</v>
      </c>
      <c r="J273" s="0" t="n">
        <v>11277.9215994735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</row>
    <row r="274" customFormat="false" ht="13.8" hidden="true" customHeight="false" outlineLevel="0" collapsed="false">
      <c r="A274" s="0" t="s">
        <v>159</v>
      </c>
      <c r="B274" s="0" t="s">
        <v>21</v>
      </c>
      <c r="C274" s="0" t="s">
        <v>173</v>
      </c>
      <c r="D274" s="0" t="s">
        <v>39</v>
      </c>
      <c r="E274" s="0" t="s">
        <v>13</v>
      </c>
      <c r="F274" s="0" t="s">
        <v>13</v>
      </c>
      <c r="G274" s="0" t="s">
        <v>154</v>
      </c>
      <c r="H274" s="0" t="n">
        <v>478917.586789483</v>
      </c>
      <c r="I274" s="0" t="n">
        <v>4060.01641945773</v>
      </c>
      <c r="J274" s="0" t="n">
        <v>4279.83946048644</v>
      </c>
      <c r="K274" s="0" t="n">
        <v>40600.1641945773</v>
      </c>
      <c r="L274" s="0" t="n">
        <v>50750.2052432216</v>
      </c>
      <c r="M274" s="0" t="n">
        <v>560983.997499099</v>
      </c>
      <c r="N274" s="0" t="n">
        <v>701229.996873874</v>
      </c>
      <c r="O274" s="0" t="n">
        <v>0</v>
      </c>
      <c r="P274" s="0" t="n">
        <v>0</v>
      </c>
      <c r="Q274" s="0" t="n">
        <v>0</v>
      </c>
      <c r="R274" s="0" t="n">
        <v>0</v>
      </c>
    </row>
    <row r="275" customFormat="false" ht="13.8" hidden="true" customHeight="false" outlineLevel="0" collapsed="false">
      <c r="A275" s="0" t="s">
        <v>150</v>
      </c>
      <c r="B275" s="0" t="s">
        <v>90</v>
      </c>
      <c r="C275" s="0" t="s">
        <v>94</v>
      </c>
      <c r="D275" s="0" t="s">
        <v>94</v>
      </c>
      <c r="E275" s="0" t="s">
        <v>170</v>
      </c>
      <c r="F275" s="0" t="s">
        <v>13</v>
      </c>
      <c r="G275" s="0" t="s">
        <v>153</v>
      </c>
      <c r="H275" s="0" t="n">
        <v>71935.3941309059</v>
      </c>
      <c r="I275" s="0" t="n">
        <v>13386.9192261471</v>
      </c>
      <c r="J275" s="0" t="n">
        <v>15253.0409397844</v>
      </c>
      <c r="K275" s="0" t="n">
        <v>117135.543228787</v>
      </c>
      <c r="L275" s="0" t="n">
        <v>150602.841294155</v>
      </c>
      <c r="M275" s="0" t="n">
        <v>1517425.38268904</v>
      </c>
      <c r="N275" s="0" t="n">
        <v>2086459.90119743</v>
      </c>
      <c r="O275" s="0" t="n">
        <v>553228.004663168</v>
      </c>
      <c r="P275" s="0" t="n">
        <v>708131.845968855</v>
      </c>
      <c r="Q275" s="0" t="n">
        <v>267738.384522943</v>
      </c>
      <c r="R275" s="0" t="n">
        <v>301205.682588311</v>
      </c>
    </row>
    <row r="276" customFormat="false" ht="13.8" hidden="true" customHeight="false" outlineLevel="0" collapsed="false">
      <c r="A276" s="0" t="s">
        <v>155</v>
      </c>
      <c r="B276" s="0" t="s">
        <v>103</v>
      </c>
      <c r="C276" s="0" t="s">
        <v>177</v>
      </c>
      <c r="D276" s="0" t="s">
        <v>115</v>
      </c>
      <c r="E276" s="0" t="s">
        <v>8</v>
      </c>
      <c r="F276" s="0" t="s">
        <v>8</v>
      </c>
      <c r="G276" s="0" t="s">
        <v>172</v>
      </c>
      <c r="H276" s="0" t="n">
        <v>380954.47757583</v>
      </c>
      <c r="I276" s="0" t="n">
        <v>7187.1</v>
      </c>
      <c r="J276" s="0" t="n">
        <v>10084.8075</v>
      </c>
      <c r="K276" s="0" t="n">
        <v>0</v>
      </c>
      <c r="L276" s="0" t="n">
        <v>0</v>
      </c>
      <c r="M276" s="0" t="n">
        <v>129367.8</v>
      </c>
      <c r="N276" s="0" t="n">
        <v>194051.7</v>
      </c>
      <c r="O276" s="0" t="n">
        <v>675946.755</v>
      </c>
      <c r="P276" s="0" t="n">
        <v>921745.575</v>
      </c>
      <c r="Q276" s="0" t="n">
        <v>503097</v>
      </c>
      <c r="R276" s="0" t="n">
        <v>574968</v>
      </c>
    </row>
    <row r="277" customFormat="false" ht="13.8" hidden="true" customHeight="false" outlineLevel="0" collapsed="false">
      <c r="A277" s="0" t="s">
        <v>150</v>
      </c>
      <c r="B277" s="0" t="s">
        <v>21</v>
      </c>
      <c r="C277" s="0" t="s">
        <v>173</v>
      </c>
      <c r="D277" s="0" t="s">
        <v>41</v>
      </c>
      <c r="E277" s="0" t="s">
        <v>8</v>
      </c>
      <c r="F277" s="0" t="s">
        <v>8</v>
      </c>
      <c r="G277" s="0" t="s">
        <v>154</v>
      </c>
      <c r="H277" s="0" t="n">
        <v>1672720.28220876</v>
      </c>
      <c r="I277" s="0" t="n">
        <v>31269.6550729678</v>
      </c>
      <c r="J277" s="0" t="n">
        <v>29750.6058795269</v>
      </c>
      <c r="K277" s="0" t="n">
        <v>0</v>
      </c>
      <c r="L277" s="0" t="n">
        <v>0</v>
      </c>
      <c r="M277" s="0" t="n">
        <v>10863309.792938</v>
      </c>
      <c r="N277" s="0" t="n">
        <v>13191161.8914248</v>
      </c>
      <c r="O277" s="0" t="n">
        <v>0</v>
      </c>
      <c r="P277" s="0" t="n">
        <v>0</v>
      </c>
      <c r="Q277" s="0" t="n">
        <v>312696.550729678</v>
      </c>
      <c r="R277" s="0" t="n">
        <v>390870.688412098</v>
      </c>
    </row>
    <row r="278" customFormat="false" ht="13.8" hidden="true" customHeight="false" outlineLevel="0" collapsed="false">
      <c r="A278" s="0" t="s">
        <v>150</v>
      </c>
      <c r="B278" s="0" t="s">
        <v>6</v>
      </c>
      <c r="C278" s="0" t="s">
        <v>162</v>
      </c>
      <c r="D278" s="0" t="s">
        <v>20</v>
      </c>
      <c r="E278" s="0" t="s">
        <v>8</v>
      </c>
      <c r="F278" s="0" t="s">
        <v>8</v>
      </c>
      <c r="G278" s="0" t="s">
        <v>153</v>
      </c>
      <c r="H278" s="0" t="n">
        <v>262903.967651175</v>
      </c>
      <c r="I278" s="0" t="n">
        <v>65425.58703125</v>
      </c>
      <c r="J278" s="0" t="n">
        <v>38487.9185850471</v>
      </c>
      <c r="K278" s="0" t="n">
        <v>188671.542864583</v>
      </c>
      <c r="L278" s="0" t="n">
        <v>242577.69796875</v>
      </c>
      <c r="M278" s="0" t="n">
        <v>13211252.8806483</v>
      </c>
      <c r="N278" s="0" t="n">
        <v>18873218.4009262</v>
      </c>
      <c r="O278" s="0" t="n">
        <v>2359152.30011578</v>
      </c>
      <c r="P278" s="0" t="n">
        <v>3019714.94414819</v>
      </c>
      <c r="Q278" s="0" t="n">
        <v>431249.240833333</v>
      </c>
      <c r="R278" s="0" t="n">
        <v>485155.3959375</v>
      </c>
    </row>
    <row r="279" customFormat="false" ht="13.8" hidden="true" customHeight="false" outlineLevel="0" collapsed="false">
      <c r="A279" s="0" t="s">
        <v>159</v>
      </c>
      <c r="B279" s="0" t="s">
        <v>90</v>
      </c>
      <c r="C279" s="0" t="s">
        <v>94</v>
      </c>
      <c r="D279" s="0" t="s">
        <v>94</v>
      </c>
      <c r="E279" s="0" t="s">
        <v>195</v>
      </c>
      <c r="F279" s="0" t="s">
        <v>8</v>
      </c>
      <c r="G279" s="0" t="s">
        <v>154</v>
      </c>
      <c r="H279" s="0" t="n">
        <v>1260348.78063073</v>
      </c>
      <c r="I279" s="0" t="n">
        <v>26180.7943262315</v>
      </c>
      <c r="J279" s="0" t="n">
        <v>38091.1643654736</v>
      </c>
      <c r="K279" s="0" t="n">
        <v>0</v>
      </c>
      <c r="L279" s="0" t="n">
        <v>0</v>
      </c>
      <c r="M279" s="0" t="n">
        <v>1854767.75772977</v>
      </c>
      <c r="N279" s="0" t="n">
        <v>2596674.86082168</v>
      </c>
      <c r="O279" s="0" t="n">
        <v>865558.287813254</v>
      </c>
      <c r="P279" s="0" t="n">
        <v>1211781.60293855</v>
      </c>
      <c r="Q279" s="0" t="n">
        <v>130903.971631157</v>
      </c>
      <c r="R279" s="0" t="n">
        <v>196355.957446736</v>
      </c>
    </row>
    <row r="280" customFormat="false" ht="13.8" hidden="true" customHeight="false" outlineLevel="0" collapsed="false">
      <c r="A280" s="0" t="s">
        <v>150</v>
      </c>
      <c r="B280" s="0" t="s">
        <v>21</v>
      </c>
      <c r="C280" s="0" t="s">
        <v>173</v>
      </c>
      <c r="D280" s="0" t="s">
        <v>34</v>
      </c>
      <c r="E280" s="0" t="s">
        <v>8</v>
      </c>
      <c r="F280" s="0" t="s">
        <v>8</v>
      </c>
      <c r="G280" s="0" t="s">
        <v>172</v>
      </c>
      <c r="H280" s="0" t="n">
        <v>27136.8947094075</v>
      </c>
      <c r="I280" s="0" t="n">
        <v>2708</v>
      </c>
      <c r="J280" s="0" t="n">
        <v>1611.26</v>
      </c>
      <c r="K280" s="0" t="n">
        <v>0</v>
      </c>
      <c r="L280" s="0" t="n">
        <v>0</v>
      </c>
      <c r="M280" s="0" t="n">
        <v>1995622.460528</v>
      </c>
      <c r="N280" s="0" t="n">
        <v>2429453.430208</v>
      </c>
      <c r="O280" s="0" t="n">
        <v>352168.668589</v>
      </c>
      <c r="P280" s="0" t="n">
        <v>428727.074804</v>
      </c>
      <c r="Q280" s="0" t="n">
        <v>54160</v>
      </c>
      <c r="R280" s="0" t="n">
        <v>60930</v>
      </c>
    </row>
    <row r="281" customFormat="false" ht="13.8" hidden="true" customHeight="false" outlineLevel="0" collapsed="false">
      <c r="A281" s="0" t="s">
        <v>155</v>
      </c>
      <c r="B281" s="0" t="s">
        <v>72</v>
      </c>
      <c r="C281" s="0" t="s">
        <v>171</v>
      </c>
      <c r="D281" s="0" t="s">
        <v>77</v>
      </c>
      <c r="E281" s="0" t="s">
        <v>156</v>
      </c>
      <c r="F281" s="0" t="s">
        <v>9</v>
      </c>
      <c r="G281" s="0" t="s">
        <v>154</v>
      </c>
      <c r="H281" s="0" t="n">
        <v>6804487.11488971</v>
      </c>
      <c r="I281" s="0" t="n">
        <v>93510.3297337241</v>
      </c>
      <c r="J281" s="0" t="n">
        <v>209465.421562066</v>
      </c>
      <c r="K281" s="0" t="n">
        <v>0</v>
      </c>
      <c r="L281" s="0" t="n">
        <v>0</v>
      </c>
      <c r="M281" s="0" t="n">
        <v>7485226.86727832</v>
      </c>
      <c r="N281" s="0" t="n">
        <v>9148610.61556239</v>
      </c>
      <c r="O281" s="0" t="n">
        <v>3659444.24622495</v>
      </c>
      <c r="P281" s="0" t="n">
        <v>4990151.24485221</v>
      </c>
      <c r="Q281" s="0" t="n">
        <v>6545723.08136068</v>
      </c>
      <c r="R281" s="0" t="n">
        <v>7480826.37869793</v>
      </c>
    </row>
    <row r="282" customFormat="false" ht="13.8" hidden="true" customHeight="false" outlineLevel="0" collapsed="false">
      <c r="A282" s="0" t="s">
        <v>150</v>
      </c>
      <c r="B282" s="0" t="s">
        <v>72</v>
      </c>
      <c r="C282" s="0" t="s">
        <v>151</v>
      </c>
      <c r="D282" s="0" t="s">
        <v>78</v>
      </c>
      <c r="E282" s="0" t="s">
        <v>152</v>
      </c>
      <c r="F282" s="0" t="s">
        <v>8</v>
      </c>
      <c r="G282" s="0" t="s">
        <v>164</v>
      </c>
      <c r="H282" s="0" t="n">
        <v>69410581.5046209</v>
      </c>
      <c r="I282" s="0" t="n">
        <v>11569481.2952743</v>
      </c>
      <c r="J282" s="0" t="n">
        <v>17480659.9970052</v>
      </c>
      <c r="K282" s="0" t="n">
        <v>169349185.651866</v>
      </c>
      <c r="L282" s="0" t="n">
        <v>217734667.266685</v>
      </c>
      <c r="M282" s="0" t="n">
        <v>898635931.913275</v>
      </c>
      <c r="N282" s="0" t="n">
        <v>1235624406.38075</v>
      </c>
      <c r="O282" s="0" t="n">
        <v>280823728.722898</v>
      </c>
      <c r="P282" s="0" t="n">
        <v>359454372.76531</v>
      </c>
      <c r="Q282" s="0" t="n">
        <v>387083852.918551</v>
      </c>
      <c r="R282" s="0" t="n">
        <v>435469334.53337</v>
      </c>
    </row>
    <row r="283" customFormat="false" ht="13.8" hidden="true" customHeight="false" outlineLevel="0" collapsed="false">
      <c r="A283" s="0" t="s">
        <v>155</v>
      </c>
      <c r="B283" s="0" t="s">
        <v>21</v>
      </c>
      <c r="C283" s="0" t="s">
        <v>181</v>
      </c>
      <c r="D283" s="0" t="s">
        <v>22</v>
      </c>
      <c r="E283" s="0" t="s">
        <v>13</v>
      </c>
      <c r="F283" s="0" t="s">
        <v>13</v>
      </c>
      <c r="G283" s="0" t="s">
        <v>157</v>
      </c>
      <c r="H283" s="0" t="n">
        <v>174920.722002007</v>
      </c>
      <c r="I283" s="0" t="n">
        <v>22750</v>
      </c>
      <c r="J283" s="0" t="n">
        <v>5424.5</v>
      </c>
      <c r="K283" s="0" t="n">
        <v>1023750</v>
      </c>
      <c r="L283" s="0" t="n">
        <v>1251250</v>
      </c>
      <c r="M283" s="0" t="n">
        <v>2917687.5</v>
      </c>
      <c r="N283" s="0" t="n">
        <v>3531937.5</v>
      </c>
      <c r="O283" s="0" t="n">
        <v>153562.5</v>
      </c>
      <c r="P283" s="0" t="n">
        <v>245700</v>
      </c>
      <c r="Q283" s="0" t="n">
        <v>0</v>
      </c>
      <c r="R283" s="0" t="n">
        <v>0</v>
      </c>
    </row>
    <row r="284" customFormat="false" ht="13.8" hidden="true" customHeight="false" outlineLevel="0" collapsed="false">
      <c r="A284" s="0" t="s">
        <v>159</v>
      </c>
      <c r="B284" s="0" t="s">
        <v>21</v>
      </c>
      <c r="C284" s="0" t="s">
        <v>166</v>
      </c>
      <c r="D284" s="0" t="s">
        <v>23</v>
      </c>
      <c r="E284" s="0" t="s">
        <v>8</v>
      </c>
      <c r="F284" s="0" t="s">
        <v>8</v>
      </c>
      <c r="G284" s="0" t="s">
        <v>164</v>
      </c>
      <c r="H284" s="0" t="n">
        <v>24634945.1233722</v>
      </c>
      <c r="I284" s="0" t="n">
        <v>451372.772980846</v>
      </c>
      <c r="J284" s="0" t="n">
        <v>388341.873587942</v>
      </c>
      <c r="K284" s="0" t="n">
        <v>0</v>
      </c>
      <c r="L284" s="0" t="n">
        <v>0</v>
      </c>
      <c r="M284" s="0" t="n">
        <v>78204512.2697112</v>
      </c>
      <c r="N284" s="0" t="n">
        <v>91238597.6479964</v>
      </c>
      <c r="O284" s="0" t="n">
        <v>0</v>
      </c>
      <c r="P284" s="0" t="n">
        <v>0</v>
      </c>
      <c r="Q284" s="0" t="n">
        <v>0</v>
      </c>
      <c r="R284" s="0" t="n">
        <v>0</v>
      </c>
    </row>
    <row r="285" customFormat="false" ht="13.8" hidden="true" customHeight="false" outlineLevel="0" collapsed="false">
      <c r="A285" s="0" t="s">
        <v>159</v>
      </c>
      <c r="B285" s="0" t="s">
        <v>52</v>
      </c>
      <c r="C285" s="0" t="s">
        <v>161</v>
      </c>
      <c r="D285" s="0" t="s">
        <v>58</v>
      </c>
      <c r="E285" s="0" t="s">
        <v>8</v>
      </c>
      <c r="F285" s="0" t="s">
        <v>8</v>
      </c>
      <c r="G285" s="0" t="s">
        <v>164</v>
      </c>
      <c r="H285" s="0" t="n">
        <v>23839888.3104872</v>
      </c>
      <c r="I285" s="0" t="n">
        <v>485722.827467281</v>
      </c>
      <c r="J285" s="0" t="n">
        <v>604179.39523827</v>
      </c>
      <c r="K285" s="0" t="n">
        <v>0</v>
      </c>
      <c r="L285" s="0" t="n">
        <v>0</v>
      </c>
      <c r="M285" s="0" t="n">
        <v>38695918.6529898</v>
      </c>
      <c r="N285" s="0" t="n">
        <v>58043877.9794847</v>
      </c>
      <c r="O285" s="0" t="n">
        <v>5114256.59854082</v>
      </c>
      <c r="P285" s="0" t="n">
        <v>6575472.76955248</v>
      </c>
      <c r="Q285" s="0" t="n">
        <v>1619076.0915576</v>
      </c>
      <c r="R285" s="0" t="n">
        <v>3238152.18311521</v>
      </c>
    </row>
    <row r="286" customFormat="false" ht="13.8" hidden="true" customHeight="false" outlineLevel="0" collapsed="false">
      <c r="A286" s="0" t="s">
        <v>150</v>
      </c>
      <c r="B286" s="0" t="s">
        <v>52</v>
      </c>
      <c r="C286" s="0" t="s">
        <v>158</v>
      </c>
      <c r="D286" s="0" t="s">
        <v>58</v>
      </c>
      <c r="E286" s="0" t="s">
        <v>9</v>
      </c>
      <c r="F286" s="0" t="s">
        <v>9</v>
      </c>
      <c r="G286" s="0" t="s">
        <v>153</v>
      </c>
      <c r="H286" s="0" t="n">
        <v>358582.203707277</v>
      </c>
      <c r="I286" s="0" t="n">
        <v>39317.6394956401</v>
      </c>
      <c r="J286" s="0" t="n">
        <v>22810.704111804</v>
      </c>
      <c r="K286" s="0" t="n">
        <v>524235.193275202</v>
      </c>
      <c r="L286" s="0" t="n">
        <v>786352.789912803</v>
      </c>
      <c r="M286" s="0" t="n">
        <v>7047686.89138879</v>
      </c>
      <c r="N286" s="0" t="n">
        <v>9396915.85518505</v>
      </c>
      <c r="O286" s="0" t="n">
        <v>473122.261406634</v>
      </c>
      <c r="P286" s="0" t="n">
        <v>591402.826758293</v>
      </c>
      <c r="Q286" s="0" t="n">
        <v>196588.1974782</v>
      </c>
      <c r="R286" s="0" t="n">
        <v>327646.995797001</v>
      </c>
    </row>
    <row r="287" customFormat="false" ht="13.8" hidden="true" customHeight="false" outlineLevel="0" collapsed="false">
      <c r="A287" s="0" t="s">
        <v>159</v>
      </c>
      <c r="B287" s="0" t="s">
        <v>6</v>
      </c>
      <c r="C287" s="0" t="s">
        <v>162</v>
      </c>
      <c r="D287" s="0" t="s">
        <v>7</v>
      </c>
      <c r="E287" s="0" t="s">
        <v>13</v>
      </c>
      <c r="F287" s="0" t="s">
        <v>13</v>
      </c>
      <c r="G287" s="0" t="s">
        <v>153</v>
      </c>
      <c r="H287" s="0" t="n">
        <v>5718152.61674637</v>
      </c>
      <c r="I287" s="0" t="n">
        <v>117102.907933721</v>
      </c>
      <c r="J287" s="0" t="n">
        <v>68855.0322703967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</row>
    <row r="288" customFormat="false" ht="13.8" hidden="true" customHeight="false" outlineLevel="0" collapsed="false">
      <c r="A288" s="0" t="s">
        <v>155</v>
      </c>
      <c r="B288" s="0" t="s">
        <v>52</v>
      </c>
      <c r="C288" s="0" t="s">
        <v>169</v>
      </c>
      <c r="D288" s="0" t="s">
        <v>61</v>
      </c>
      <c r="E288" s="0" t="s">
        <v>8</v>
      </c>
      <c r="F288" s="0" t="s">
        <v>8</v>
      </c>
      <c r="G288" s="0" t="s">
        <v>154</v>
      </c>
      <c r="H288" s="0" t="n">
        <v>39244318.0214584</v>
      </c>
      <c r="I288" s="0" t="n">
        <v>725483.746143999</v>
      </c>
      <c r="J288" s="0" t="n">
        <v>447487.3853396</v>
      </c>
      <c r="K288" s="0" t="n">
        <v>0</v>
      </c>
      <c r="L288" s="0" t="n">
        <v>0</v>
      </c>
      <c r="M288" s="0" t="n">
        <v>19699906.3270153</v>
      </c>
      <c r="N288" s="0" t="n">
        <v>23847255.0274396</v>
      </c>
      <c r="O288" s="0" t="n">
        <v>15719721.3314956</v>
      </c>
      <c r="P288" s="0" t="n">
        <v>17374428.8400741</v>
      </c>
      <c r="Q288" s="0" t="n">
        <v>79803212.0758399</v>
      </c>
      <c r="R288" s="0" t="n">
        <v>87058049.5372799</v>
      </c>
    </row>
    <row r="289" customFormat="false" ht="13.8" hidden="true" customHeight="false" outlineLevel="0" collapsed="false">
      <c r="A289" s="0" t="s">
        <v>150</v>
      </c>
      <c r="B289" s="0" t="s">
        <v>6</v>
      </c>
      <c r="C289" s="0" t="s">
        <v>162</v>
      </c>
      <c r="D289" s="0" t="s">
        <v>7</v>
      </c>
      <c r="E289" s="0" t="s">
        <v>9</v>
      </c>
      <c r="F289" s="0" t="s">
        <v>9</v>
      </c>
      <c r="G289" s="0" t="s">
        <v>172</v>
      </c>
      <c r="H289" s="0" t="n">
        <v>7919468.17855602</v>
      </c>
      <c r="I289" s="0" t="n">
        <v>600567.267590214</v>
      </c>
      <c r="J289" s="0" t="n">
        <v>1205293.97471548</v>
      </c>
      <c r="K289" s="0" t="n">
        <v>0</v>
      </c>
      <c r="L289" s="0" t="n">
        <v>0</v>
      </c>
      <c r="M289" s="0" t="n">
        <v>82363510.7778921</v>
      </c>
      <c r="N289" s="0" t="n">
        <v>113249827.319601</v>
      </c>
      <c r="O289" s="0" t="n">
        <v>19303947.8761039</v>
      </c>
      <c r="P289" s="0" t="n">
        <v>24709053.281413</v>
      </c>
      <c r="Q289" s="0" t="n">
        <v>22666065.3457508</v>
      </c>
      <c r="R289" s="0" t="n">
        <v>25499323.5139697</v>
      </c>
    </row>
    <row r="290" customFormat="false" ht="13.8" hidden="true" customHeight="false" outlineLevel="0" collapsed="false">
      <c r="A290" s="0" t="s">
        <v>150</v>
      </c>
      <c r="B290" s="0" t="s">
        <v>6</v>
      </c>
      <c r="C290" s="0" t="s">
        <v>162</v>
      </c>
      <c r="D290" s="0" t="s">
        <v>15</v>
      </c>
      <c r="E290" s="0" t="s">
        <v>9</v>
      </c>
      <c r="F290" s="0" t="s">
        <v>9</v>
      </c>
      <c r="G290" s="0" t="s">
        <v>164</v>
      </c>
      <c r="H290" s="0" t="n">
        <v>30467429.9810473</v>
      </c>
      <c r="I290" s="0" t="n">
        <v>5757241.31338003</v>
      </c>
      <c r="J290" s="0" t="n">
        <v>13141549.6994643</v>
      </c>
      <c r="K290" s="0" t="n">
        <v>56803019.4271032</v>
      </c>
      <c r="L290" s="0" t="n">
        <v>85204529.1406548</v>
      </c>
      <c r="M290" s="0" t="n">
        <v>466336546.383782</v>
      </c>
      <c r="N290" s="0" t="n">
        <v>621782061.845043</v>
      </c>
      <c r="O290" s="0" t="n">
        <v>55269516.6084483</v>
      </c>
      <c r="P290" s="0" t="n">
        <v>69086895.7605604</v>
      </c>
      <c r="Q290" s="0" t="n">
        <v>21301132.2851637</v>
      </c>
      <c r="R290" s="0" t="n">
        <v>35501887.1419395</v>
      </c>
    </row>
    <row r="291" customFormat="false" ht="13.8" hidden="true" customHeight="false" outlineLevel="0" collapsed="false">
      <c r="A291" s="0" t="s">
        <v>150</v>
      </c>
      <c r="B291" s="0" t="s">
        <v>21</v>
      </c>
      <c r="C291" s="0" t="s">
        <v>166</v>
      </c>
      <c r="D291" s="0" t="s">
        <v>38</v>
      </c>
      <c r="E291" s="0" t="s">
        <v>13</v>
      </c>
      <c r="F291" s="0" t="s">
        <v>13</v>
      </c>
      <c r="G291" s="0" t="s">
        <v>164</v>
      </c>
      <c r="H291" s="0" t="n">
        <v>5111717.74044209</v>
      </c>
      <c r="I291" s="0" t="n">
        <v>105895.728037766</v>
      </c>
      <c r="J291" s="0" t="n">
        <v>69299.6043236863</v>
      </c>
      <c r="K291" s="0" t="n">
        <v>0</v>
      </c>
      <c r="L291" s="0" t="n">
        <v>0</v>
      </c>
      <c r="M291" s="0" t="n">
        <v>36788960.3111569</v>
      </c>
      <c r="N291" s="0" t="n">
        <v>44672308.9492619</v>
      </c>
      <c r="O291" s="0" t="n">
        <v>0</v>
      </c>
      <c r="P291" s="0" t="n">
        <v>0</v>
      </c>
      <c r="Q291" s="0" t="n">
        <v>1058957.28037766</v>
      </c>
      <c r="R291" s="0" t="n">
        <v>1323696.60047208</v>
      </c>
    </row>
    <row r="292" customFormat="false" ht="13.8" hidden="true" customHeight="false" outlineLevel="0" collapsed="false">
      <c r="A292" s="0" t="s">
        <v>150</v>
      </c>
      <c r="B292" s="0" t="s">
        <v>21</v>
      </c>
      <c r="C292" s="0" t="s">
        <v>166</v>
      </c>
      <c r="D292" s="0" t="s">
        <v>37</v>
      </c>
      <c r="E292" s="0" t="s">
        <v>13</v>
      </c>
      <c r="F292" s="0" t="s">
        <v>13</v>
      </c>
      <c r="G292" s="0" t="s">
        <v>157</v>
      </c>
      <c r="H292" s="0" t="n">
        <v>2055122.69335441</v>
      </c>
      <c r="I292" s="0" t="n">
        <v>291873.504823648</v>
      </c>
      <c r="J292" s="0" t="n">
        <v>79055.8459400494</v>
      </c>
      <c r="K292" s="0" t="n">
        <v>3283576.92926604</v>
      </c>
      <c r="L292" s="0" t="n">
        <v>4013260.69132516</v>
      </c>
      <c r="M292" s="0" t="n">
        <v>73235784.6400626</v>
      </c>
      <c r="N292" s="0" t="n">
        <v>82390257.7200704</v>
      </c>
      <c r="O292" s="0" t="n">
        <v>21805169.7421627</v>
      </c>
      <c r="P292" s="0" t="n">
        <v>27910617.2699683</v>
      </c>
      <c r="Q292" s="0" t="n">
        <v>6567153.85853209</v>
      </c>
      <c r="R292" s="0" t="n">
        <v>7296837.62059121</v>
      </c>
    </row>
    <row r="293" customFormat="false" ht="13.8" hidden="true" customHeight="false" outlineLevel="0" collapsed="false">
      <c r="A293" s="0" t="s">
        <v>155</v>
      </c>
      <c r="B293" s="0" t="s">
        <v>72</v>
      </c>
      <c r="C293" s="0" t="s">
        <v>151</v>
      </c>
      <c r="D293" s="0" t="s">
        <v>85</v>
      </c>
      <c r="E293" s="0" t="s">
        <v>156</v>
      </c>
      <c r="F293" s="0" t="s">
        <v>9</v>
      </c>
      <c r="G293" s="0" t="s">
        <v>164</v>
      </c>
      <c r="H293" s="0" t="n">
        <v>38628000.879466</v>
      </c>
      <c r="I293" s="0" t="n">
        <v>3618382.82048164</v>
      </c>
      <c r="J293" s="0" t="n">
        <v>4238407.3371981</v>
      </c>
      <c r="K293" s="0" t="n">
        <v>0</v>
      </c>
      <c r="L293" s="0" t="n">
        <v>0</v>
      </c>
      <c r="M293" s="0" t="n">
        <v>158090921.571154</v>
      </c>
      <c r="N293" s="0" t="n">
        <v>193222237.475855</v>
      </c>
      <c r="O293" s="0" t="n">
        <v>77288894.9903422</v>
      </c>
      <c r="P293" s="0" t="n">
        <v>105393947.714103</v>
      </c>
      <c r="Q293" s="0" t="n">
        <v>110839877.277228</v>
      </c>
      <c r="R293" s="0" t="n">
        <v>126674145.45969</v>
      </c>
    </row>
    <row r="294" customFormat="false" ht="13.8" hidden="true" customHeight="false" outlineLevel="0" collapsed="false">
      <c r="A294" s="0" t="s">
        <v>155</v>
      </c>
      <c r="B294" s="0" t="s">
        <v>90</v>
      </c>
      <c r="C294" s="0" t="s">
        <v>92</v>
      </c>
      <c r="D294" s="0" t="s">
        <v>92</v>
      </c>
      <c r="E294" s="0" t="s">
        <v>194</v>
      </c>
      <c r="F294" s="0" t="s">
        <v>8</v>
      </c>
      <c r="G294" s="0" t="s">
        <v>153</v>
      </c>
      <c r="H294" s="0" t="n">
        <v>1310980.98248344</v>
      </c>
      <c r="I294" s="0" t="n">
        <v>56403.4107142857</v>
      </c>
      <c r="J294" s="0" t="n">
        <v>44147.4247619047</v>
      </c>
      <c r="K294" s="0" t="n">
        <v>0</v>
      </c>
      <c r="L294" s="0" t="n">
        <v>0</v>
      </c>
      <c r="M294" s="0" t="n">
        <v>3534772.46481344</v>
      </c>
      <c r="N294" s="0" t="n">
        <v>4418465.5810168</v>
      </c>
      <c r="O294" s="0" t="n">
        <v>2268145.66285383</v>
      </c>
      <c r="P294" s="0" t="n">
        <v>3092925.90389159</v>
      </c>
      <c r="Q294" s="0" t="n">
        <v>1276361.80555555</v>
      </c>
      <c r="R294" s="0" t="n">
        <v>1458699.2063492</v>
      </c>
    </row>
    <row r="295" customFormat="false" ht="13.8" hidden="true" customHeight="false" outlineLevel="0" collapsed="false">
      <c r="A295" s="0" t="s">
        <v>155</v>
      </c>
      <c r="B295" s="0" t="s">
        <v>21</v>
      </c>
      <c r="C295" s="0" t="s">
        <v>173</v>
      </c>
      <c r="D295" s="0" t="s">
        <v>46</v>
      </c>
      <c r="E295" s="0" t="s">
        <v>8</v>
      </c>
      <c r="F295" s="0" t="s">
        <v>8</v>
      </c>
      <c r="G295" s="0" t="s">
        <v>153</v>
      </c>
      <c r="H295" s="0" t="n">
        <v>353620.739149498</v>
      </c>
      <c r="I295" s="0" t="n">
        <v>12108.3140651354</v>
      </c>
      <c r="J295" s="0" t="n">
        <v>9384.31709474936</v>
      </c>
      <c r="K295" s="0" t="n">
        <v>0</v>
      </c>
      <c r="L295" s="0" t="n">
        <v>0</v>
      </c>
      <c r="M295" s="0" t="n">
        <v>2990080.88943556</v>
      </c>
      <c r="N295" s="0" t="n">
        <v>3737601.11179445</v>
      </c>
      <c r="O295" s="0" t="n">
        <v>626857.509615585</v>
      </c>
      <c r="P295" s="0" t="n">
        <v>1002972.01538493</v>
      </c>
      <c r="Q295" s="0" t="n">
        <v>121083.140651354</v>
      </c>
      <c r="R295" s="0" t="n">
        <v>151353.925814192</v>
      </c>
    </row>
    <row r="296" customFormat="false" ht="13.8" hidden="true" customHeight="false" outlineLevel="0" collapsed="false">
      <c r="A296" s="0" t="s">
        <v>159</v>
      </c>
      <c r="B296" s="0" t="s">
        <v>52</v>
      </c>
      <c r="C296" s="0" t="s">
        <v>158</v>
      </c>
      <c r="D296" s="0" t="s">
        <v>66</v>
      </c>
      <c r="E296" s="0" t="s">
        <v>9</v>
      </c>
      <c r="F296" s="0" t="s">
        <v>9</v>
      </c>
      <c r="G296" s="0" t="s">
        <v>157</v>
      </c>
      <c r="H296" s="0" t="n">
        <v>6957134.30165394</v>
      </c>
      <c r="I296" s="0" t="n">
        <v>248790.810240386</v>
      </c>
      <c r="J296" s="0" t="n">
        <v>273556.640172586</v>
      </c>
      <c r="K296" s="0" t="n">
        <v>9951632.40961547</v>
      </c>
      <c r="L296" s="0" t="n">
        <v>12439540.5120193</v>
      </c>
      <c r="M296" s="0" t="n">
        <v>50224644.817278</v>
      </c>
      <c r="N296" s="0" t="n">
        <v>60798254.2524945</v>
      </c>
      <c r="O296" s="0" t="n">
        <v>0</v>
      </c>
      <c r="P296" s="0" t="n">
        <v>0</v>
      </c>
      <c r="Q296" s="0" t="n">
        <v>0</v>
      </c>
      <c r="R296" s="0" t="n">
        <v>0</v>
      </c>
    </row>
    <row r="297" customFormat="false" ht="13.8" hidden="true" customHeight="false" outlineLevel="0" collapsed="false">
      <c r="A297" s="0" t="s">
        <v>159</v>
      </c>
      <c r="B297" s="0" t="s">
        <v>21</v>
      </c>
      <c r="C297" s="0" t="s">
        <v>168</v>
      </c>
      <c r="D297" s="0" t="s">
        <v>49</v>
      </c>
      <c r="E297" s="0" t="s">
        <v>8</v>
      </c>
      <c r="F297" s="0" t="s">
        <v>8</v>
      </c>
      <c r="G297" s="0" t="s">
        <v>172</v>
      </c>
      <c r="H297" s="0" t="n">
        <v>19351697.8749785</v>
      </c>
      <c r="I297" s="0" t="n">
        <v>247680</v>
      </c>
      <c r="J297" s="0" t="n">
        <v>6221122.3</v>
      </c>
      <c r="K297" s="0" t="n">
        <v>9907200</v>
      </c>
      <c r="L297" s="0" t="n">
        <v>12384000</v>
      </c>
      <c r="M297" s="0" t="n">
        <v>44118000</v>
      </c>
      <c r="N297" s="0" t="n">
        <v>53406000</v>
      </c>
      <c r="O297" s="0" t="n">
        <v>0</v>
      </c>
      <c r="P297" s="0" t="n">
        <v>0</v>
      </c>
      <c r="Q297" s="0" t="n">
        <v>0</v>
      </c>
      <c r="R297" s="0" t="n">
        <v>0</v>
      </c>
    </row>
    <row r="298" customFormat="false" ht="13.8" hidden="true" customHeight="false" outlineLevel="0" collapsed="false">
      <c r="A298" s="0" t="s">
        <v>155</v>
      </c>
      <c r="B298" s="0" t="s">
        <v>52</v>
      </c>
      <c r="C298" s="0" t="s">
        <v>158</v>
      </c>
      <c r="D298" s="0" t="s">
        <v>71</v>
      </c>
      <c r="E298" s="0" t="s">
        <v>13</v>
      </c>
      <c r="F298" s="0" t="s">
        <v>13</v>
      </c>
      <c r="G298" s="0" t="s">
        <v>157</v>
      </c>
      <c r="H298" s="0" t="n">
        <v>11887296.7102504</v>
      </c>
      <c r="I298" s="0" t="n">
        <v>294310.470087791</v>
      </c>
      <c r="J298" s="0" t="n">
        <v>185850.715883606</v>
      </c>
      <c r="K298" s="0" t="n">
        <v>0</v>
      </c>
      <c r="L298" s="0" t="n">
        <v>0</v>
      </c>
      <c r="M298" s="0" t="n">
        <v>8387848.39750205</v>
      </c>
      <c r="N298" s="0" t="n">
        <v>10153711.2180288</v>
      </c>
      <c r="O298" s="0" t="n">
        <v>8481046.70371002</v>
      </c>
      <c r="P298" s="0" t="n">
        <v>9373788.46199528</v>
      </c>
      <c r="Q298" s="0" t="n">
        <v>32374151.709657</v>
      </c>
      <c r="R298" s="0" t="n">
        <v>35317256.4105349</v>
      </c>
    </row>
    <row r="299" customFormat="false" ht="13.8" hidden="true" customHeight="false" outlineLevel="0" collapsed="false">
      <c r="A299" s="0" t="s">
        <v>159</v>
      </c>
      <c r="B299" s="0" t="s">
        <v>72</v>
      </c>
      <c r="C299" s="0" t="s">
        <v>171</v>
      </c>
      <c r="D299" s="0" t="s">
        <v>86</v>
      </c>
      <c r="E299" s="0" t="s">
        <v>152</v>
      </c>
      <c r="F299" s="0" t="s">
        <v>8</v>
      </c>
      <c r="G299" s="0" t="s">
        <v>157</v>
      </c>
      <c r="H299" s="0" t="n">
        <v>20637921.5764809</v>
      </c>
      <c r="I299" s="0" t="n">
        <v>497960.5924089</v>
      </c>
      <c r="J299" s="0" t="n">
        <v>399740.698750943</v>
      </c>
      <c r="K299" s="0" t="n">
        <v>0</v>
      </c>
      <c r="L299" s="0" t="n">
        <v>0</v>
      </c>
      <c r="M299" s="0" t="n">
        <v>30976078.1010184</v>
      </c>
      <c r="N299" s="0" t="n">
        <v>43366509.3414258</v>
      </c>
      <c r="O299" s="0" t="n">
        <v>14455503.0972099</v>
      </c>
      <c r="P299" s="0" t="n">
        <v>20237704.3360938</v>
      </c>
      <c r="Q299" s="0" t="n">
        <v>0</v>
      </c>
      <c r="R299" s="0" t="n">
        <v>0</v>
      </c>
    </row>
    <row r="300" customFormat="false" ht="13.8" hidden="true" customHeight="false" outlineLevel="0" collapsed="false">
      <c r="A300" s="0" t="s">
        <v>159</v>
      </c>
      <c r="B300" s="0" t="s">
        <v>72</v>
      </c>
      <c r="C300" s="0" t="s">
        <v>171</v>
      </c>
      <c r="D300" s="0" t="s">
        <v>86</v>
      </c>
      <c r="E300" s="0" t="s">
        <v>152</v>
      </c>
      <c r="F300" s="0" t="s">
        <v>8</v>
      </c>
      <c r="G300" s="0" t="s">
        <v>154</v>
      </c>
      <c r="H300" s="0" t="n">
        <v>118596866.296678</v>
      </c>
      <c r="I300" s="0" t="n">
        <v>2935276.73377311</v>
      </c>
      <c r="J300" s="0" t="n">
        <v>7243738.46894679</v>
      </c>
      <c r="K300" s="0" t="n">
        <v>0</v>
      </c>
      <c r="L300" s="0" t="n">
        <v>0</v>
      </c>
      <c r="M300" s="0" t="n">
        <v>182591479.606074</v>
      </c>
      <c r="N300" s="0" t="n">
        <v>255628071.448503</v>
      </c>
      <c r="O300" s="0" t="n">
        <v>85209357.0516587</v>
      </c>
      <c r="P300" s="0" t="n">
        <v>119293099.872322</v>
      </c>
      <c r="Q300" s="0" t="n">
        <v>0</v>
      </c>
      <c r="R300" s="0" t="n">
        <v>0</v>
      </c>
    </row>
    <row r="301" customFormat="false" ht="13.8" hidden="true" customHeight="false" outlineLevel="0" collapsed="false">
      <c r="A301" s="0" t="s">
        <v>159</v>
      </c>
      <c r="B301" s="0" t="s">
        <v>52</v>
      </c>
      <c r="C301" s="0" t="s">
        <v>169</v>
      </c>
      <c r="D301" s="0" t="s">
        <v>70</v>
      </c>
      <c r="E301" s="0" t="s">
        <v>13</v>
      </c>
      <c r="F301" s="0" t="s">
        <v>13</v>
      </c>
      <c r="G301" s="0" t="s">
        <v>164</v>
      </c>
      <c r="H301" s="0" t="n">
        <v>154056211.723427</v>
      </c>
      <c r="I301" s="0" t="n">
        <v>2137357.68274599</v>
      </c>
      <c r="J301" s="0" t="n">
        <v>1635240.71038418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192362191.447139</v>
      </c>
      <c r="R301" s="0" t="n">
        <v>213735768.274599</v>
      </c>
    </row>
    <row r="302" customFormat="false" ht="13.8" hidden="true" customHeight="false" outlineLevel="0" collapsed="false">
      <c r="A302" s="0" t="s">
        <v>150</v>
      </c>
      <c r="B302" s="0" t="s">
        <v>72</v>
      </c>
      <c r="C302" s="0" t="s">
        <v>151</v>
      </c>
      <c r="D302" s="0" t="s">
        <v>78</v>
      </c>
      <c r="E302" s="0" t="s">
        <v>156</v>
      </c>
      <c r="F302" s="0" t="s">
        <v>9</v>
      </c>
      <c r="G302" s="0" t="s">
        <v>157</v>
      </c>
      <c r="H302" s="0" t="n">
        <v>6976691.71244045</v>
      </c>
      <c r="I302" s="0" t="n">
        <v>1240066.96350696</v>
      </c>
      <c r="J302" s="0" t="n">
        <v>793203.100655355</v>
      </c>
      <c r="K302" s="0" t="n">
        <v>19348394.2222262</v>
      </c>
      <c r="L302" s="0" t="n">
        <v>24876506.8571479</v>
      </c>
      <c r="M302" s="0" t="n">
        <v>96319679.5902264</v>
      </c>
      <c r="N302" s="0" t="n">
        <v>132439559.436561</v>
      </c>
      <c r="O302" s="0" t="n">
        <v>30099899.8719457</v>
      </c>
      <c r="P302" s="0" t="n">
        <v>38527871.8360905</v>
      </c>
      <c r="Q302" s="0" t="n">
        <v>44224901.0793741</v>
      </c>
      <c r="R302" s="0" t="n">
        <v>49753013.7142959</v>
      </c>
    </row>
    <row r="303" customFormat="false" ht="13.8" hidden="true" customHeight="false" outlineLevel="0" collapsed="false">
      <c r="A303" s="0" t="s">
        <v>159</v>
      </c>
      <c r="B303" s="0" t="s">
        <v>21</v>
      </c>
      <c r="C303" s="0" t="s">
        <v>168</v>
      </c>
      <c r="D303" s="0" t="s">
        <v>29</v>
      </c>
      <c r="E303" s="0" t="s">
        <v>13</v>
      </c>
      <c r="F303" s="0" t="s">
        <v>13</v>
      </c>
      <c r="G303" s="0" t="s">
        <v>164</v>
      </c>
      <c r="H303" s="0" t="n">
        <v>11224509.7964977</v>
      </c>
      <c r="I303" s="0" t="n">
        <v>75800</v>
      </c>
      <c r="J303" s="0" t="n">
        <v>47929.75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6822000</v>
      </c>
      <c r="R303" s="0" t="n">
        <v>7580000</v>
      </c>
    </row>
    <row r="304" customFormat="false" ht="13.8" hidden="true" customHeight="false" outlineLevel="0" collapsed="false">
      <c r="A304" s="0" t="s">
        <v>155</v>
      </c>
      <c r="B304" s="0" t="s">
        <v>90</v>
      </c>
      <c r="C304" s="0" t="s">
        <v>93</v>
      </c>
      <c r="D304" s="0" t="s">
        <v>93</v>
      </c>
      <c r="E304" s="0" t="s">
        <v>167</v>
      </c>
      <c r="F304" s="0" t="s">
        <v>9</v>
      </c>
      <c r="G304" s="0" t="s">
        <v>172</v>
      </c>
      <c r="H304" s="0" t="n">
        <v>3267133.41794195</v>
      </c>
      <c r="I304" s="0" t="n">
        <v>147114.814935064</v>
      </c>
      <c r="J304" s="0" t="n">
        <v>225159.697326839</v>
      </c>
      <c r="K304" s="0" t="n">
        <v>1623599.31818181</v>
      </c>
      <c r="L304" s="0" t="n">
        <v>2087484.83766233</v>
      </c>
      <c r="M304" s="0" t="n">
        <v>8337831.52721377</v>
      </c>
      <c r="N304" s="0" t="n">
        <v>10422289.4090172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3.8" hidden="true" customHeight="false" outlineLevel="0" collapsed="false">
      <c r="A305" s="0" t="s">
        <v>159</v>
      </c>
      <c r="B305" s="0" t="s">
        <v>117</v>
      </c>
      <c r="C305" s="0" t="s">
        <v>187</v>
      </c>
      <c r="D305" s="0" t="s">
        <v>109</v>
      </c>
      <c r="E305" s="0" t="s">
        <v>8</v>
      </c>
      <c r="F305" s="0" t="s">
        <v>8</v>
      </c>
      <c r="G305" s="0" t="s">
        <v>157</v>
      </c>
      <c r="H305" s="0" t="n">
        <v>172589768.053785</v>
      </c>
      <c r="I305" s="0" t="n">
        <v>2957147.53412449</v>
      </c>
      <c r="J305" s="0" t="n">
        <v>5061551.27339667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</row>
    <row r="306" customFormat="false" ht="13.8" hidden="true" customHeight="false" outlineLevel="0" collapsed="false">
      <c r="A306" s="0" t="s">
        <v>155</v>
      </c>
      <c r="B306" s="0" t="s">
        <v>117</v>
      </c>
      <c r="C306" s="0" t="s">
        <v>176</v>
      </c>
      <c r="D306" s="0" t="s">
        <v>109</v>
      </c>
      <c r="E306" s="0" t="s">
        <v>9</v>
      </c>
      <c r="F306" s="0" t="s">
        <v>9</v>
      </c>
      <c r="G306" s="0" t="s">
        <v>164</v>
      </c>
      <c r="H306" s="0" t="n">
        <v>6155159.85224659</v>
      </c>
      <c r="I306" s="0" t="n">
        <v>38834.9566979145</v>
      </c>
      <c r="J306" s="0" t="n">
        <v>57190.7764414308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</row>
    <row r="307" customFormat="false" ht="13.8" hidden="true" customHeight="false" outlineLevel="0" collapsed="false">
      <c r="A307" s="0" t="s">
        <v>159</v>
      </c>
      <c r="B307" s="0" t="s">
        <v>117</v>
      </c>
      <c r="C307" s="0" t="s">
        <v>196</v>
      </c>
      <c r="D307" s="0" t="s">
        <v>109</v>
      </c>
      <c r="E307" s="0" t="s">
        <v>9</v>
      </c>
      <c r="F307" s="0" t="s">
        <v>9</v>
      </c>
      <c r="G307" s="0" t="s">
        <v>157</v>
      </c>
      <c r="H307" s="0" t="n">
        <v>73719.8792866119</v>
      </c>
      <c r="I307" s="0" t="n">
        <v>1191.73006949176</v>
      </c>
      <c r="J307" s="0" t="n">
        <v>1191.73006949176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</row>
    <row r="308" customFormat="false" ht="13.8" hidden="true" customHeight="false" outlineLevel="0" collapsed="false">
      <c r="A308" s="0" t="s">
        <v>150</v>
      </c>
      <c r="B308" s="0" t="s">
        <v>117</v>
      </c>
      <c r="C308" s="0" t="s">
        <v>187</v>
      </c>
      <c r="D308" s="0" t="s">
        <v>109</v>
      </c>
      <c r="E308" s="0" t="s">
        <v>9</v>
      </c>
      <c r="F308" s="0" t="s">
        <v>9</v>
      </c>
      <c r="G308" s="0" t="s">
        <v>157</v>
      </c>
      <c r="H308" s="0" t="n">
        <v>5096239.75723726</v>
      </c>
      <c r="I308" s="0" t="n">
        <v>85611.8490405074</v>
      </c>
      <c r="J308" s="0" t="n">
        <v>115497.105516148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3.8" hidden="true" customHeight="false" outlineLevel="0" collapsed="false">
      <c r="A309" s="0" t="s">
        <v>155</v>
      </c>
      <c r="B309" s="0" t="s">
        <v>103</v>
      </c>
      <c r="C309" s="0" t="s">
        <v>193</v>
      </c>
      <c r="D309" s="0" t="s">
        <v>107</v>
      </c>
      <c r="E309" s="0" t="s">
        <v>9</v>
      </c>
      <c r="F309" s="0" t="s">
        <v>9</v>
      </c>
      <c r="G309" s="0" t="s">
        <v>164</v>
      </c>
      <c r="H309" s="0" t="n">
        <v>3498848.72210838</v>
      </c>
      <c r="I309" s="0" t="n">
        <v>291783.538590355</v>
      </c>
      <c r="J309" s="0" t="n">
        <v>290791.435021843</v>
      </c>
      <c r="K309" s="0" t="n">
        <v>0</v>
      </c>
      <c r="L309" s="0" t="n">
        <v>0</v>
      </c>
      <c r="M309" s="0" t="n">
        <v>28011219.704674</v>
      </c>
      <c r="N309" s="0" t="n">
        <v>39215707.5865437</v>
      </c>
      <c r="O309" s="0" t="n">
        <v>9243702.50254244</v>
      </c>
      <c r="P309" s="0" t="n">
        <v>12605048.8671033</v>
      </c>
      <c r="Q309" s="0" t="n">
        <v>6935281.61866446</v>
      </c>
      <c r="R309" s="0" t="n">
        <v>7926036.13561653</v>
      </c>
    </row>
    <row r="310" customFormat="false" ht="13.8" hidden="true" customHeight="false" outlineLevel="0" collapsed="false">
      <c r="A310" s="0" t="s">
        <v>159</v>
      </c>
      <c r="B310" s="0" t="s">
        <v>103</v>
      </c>
      <c r="C310" s="0" t="s">
        <v>177</v>
      </c>
      <c r="D310" s="0" t="s">
        <v>110</v>
      </c>
      <c r="E310" s="0" t="s">
        <v>8</v>
      </c>
      <c r="F310" s="0" t="s">
        <v>8</v>
      </c>
      <c r="G310" s="0" t="s">
        <v>157</v>
      </c>
      <c r="H310" s="0" t="n">
        <v>291784.176482671</v>
      </c>
      <c r="I310" s="0" t="n">
        <v>8345.99</v>
      </c>
      <c r="J310" s="0" t="n">
        <v>2037.088972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3.8" hidden="true" customHeight="false" outlineLevel="0" collapsed="false">
      <c r="A311" s="0" t="s">
        <v>150</v>
      </c>
      <c r="B311" s="0" t="s">
        <v>103</v>
      </c>
      <c r="C311" s="0" t="s">
        <v>177</v>
      </c>
      <c r="D311" s="0" t="s">
        <v>110</v>
      </c>
      <c r="E311" s="0" t="s">
        <v>9</v>
      </c>
      <c r="F311" s="0" t="s">
        <v>9</v>
      </c>
      <c r="G311" s="0" t="s">
        <v>154</v>
      </c>
      <c r="H311" s="0" t="n">
        <v>50115.4752532264</v>
      </c>
      <c r="I311" s="0" t="n">
        <v>15082.49</v>
      </c>
      <c r="J311" s="0" t="n">
        <v>13358.8948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</row>
    <row r="312" customFormat="false" ht="13.8" hidden="true" customHeight="false" outlineLevel="0" collapsed="false">
      <c r="A312" s="0" t="s">
        <v>155</v>
      </c>
      <c r="B312" s="0" t="s">
        <v>21</v>
      </c>
      <c r="C312" s="0" t="s">
        <v>166</v>
      </c>
      <c r="D312" s="0" t="s">
        <v>33</v>
      </c>
      <c r="E312" s="0" t="s">
        <v>13</v>
      </c>
      <c r="F312" s="0" t="s">
        <v>13</v>
      </c>
      <c r="G312" s="0" t="s">
        <v>164</v>
      </c>
      <c r="H312" s="0" t="n">
        <v>1897531.53968719</v>
      </c>
      <c r="I312" s="0" t="n">
        <v>103550.847619047</v>
      </c>
      <c r="J312" s="0" t="n">
        <v>60319.7543333333</v>
      </c>
      <c r="K312" s="0" t="n">
        <v>0</v>
      </c>
      <c r="L312" s="0" t="n">
        <v>0</v>
      </c>
      <c r="M312" s="0" t="n">
        <v>49357439.5963778</v>
      </c>
      <c r="N312" s="0" t="n">
        <v>59748479.5114047</v>
      </c>
      <c r="O312" s="0" t="n">
        <v>8710136.43408078</v>
      </c>
      <c r="P312" s="0" t="n">
        <v>10543849.3675714</v>
      </c>
      <c r="Q312" s="0" t="n">
        <v>1812139.83333333</v>
      </c>
      <c r="R312" s="0" t="n">
        <v>2071016.95238095</v>
      </c>
    </row>
    <row r="313" customFormat="false" ht="13.8" hidden="true" customHeight="false" outlineLevel="0" collapsed="false">
      <c r="A313" s="0" t="s">
        <v>155</v>
      </c>
      <c r="B313" s="0" t="s">
        <v>103</v>
      </c>
      <c r="C313" s="0" t="s">
        <v>177</v>
      </c>
      <c r="D313" s="0" t="s">
        <v>114</v>
      </c>
      <c r="E313" s="0" t="s">
        <v>8</v>
      </c>
      <c r="F313" s="0" t="s">
        <v>8</v>
      </c>
      <c r="G313" s="0" t="s">
        <v>172</v>
      </c>
      <c r="H313" s="0" t="n">
        <v>82221.4286159474</v>
      </c>
      <c r="I313" s="0" t="n">
        <v>4317.45</v>
      </c>
      <c r="J313" s="0" t="n">
        <v>4708.62025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</row>
    <row r="314" customFormat="false" ht="13.8" hidden="true" customHeight="false" outlineLevel="0" collapsed="false">
      <c r="A314" s="0" t="s">
        <v>150</v>
      </c>
      <c r="B314" s="0" t="s">
        <v>72</v>
      </c>
      <c r="C314" s="0" t="s">
        <v>151</v>
      </c>
      <c r="D314" s="0" t="s">
        <v>76</v>
      </c>
      <c r="E314" s="0" t="s">
        <v>156</v>
      </c>
      <c r="F314" s="0" t="s">
        <v>9</v>
      </c>
      <c r="G314" s="0" t="s">
        <v>153</v>
      </c>
      <c r="H314" s="0" t="n">
        <v>757435.016025956</v>
      </c>
      <c r="I314" s="0" t="n">
        <v>11277.9215994735</v>
      </c>
      <c r="J314" s="0" t="n">
        <v>11277.9215994735</v>
      </c>
      <c r="K314" s="0" t="n">
        <v>394727.255981572</v>
      </c>
      <c r="L314" s="0" t="n">
        <v>507506.471976307</v>
      </c>
      <c r="M314" s="0" t="n">
        <v>1248266.89732366</v>
      </c>
      <c r="N314" s="0" t="n">
        <v>1716366.98382004</v>
      </c>
      <c r="O314" s="0" t="n">
        <v>390083.405413645</v>
      </c>
      <c r="P314" s="0" t="n">
        <v>499306.758929466</v>
      </c>
      <c r="Q314" s="0" t="n">
        <v>902233.72795788</v>
      </c>
      <c r="R314" s="0" t="n">
        <v>1015012.94395261</v>
      </c>
    </row>
    <row r="315" customFormat="false" ht="13.8" hidden="true" customHeight="false" outlineLevel="0" collapsed="false">
      <c r="A315" s="0" t="s">
        <v>155</v>
      </c>
      <c r="B315" s="0" t="s">
        <v>21</v>
      </c>
      <c r="C315" s="0" t="s">
        <v>173</v>
      </c>
      <c r="D315" s="0" t="s">
        <v>27</v>
      </c>
      <c r="E315" s="0" t="s">
        <v>9</v>
      </c>
      <c r="F315" s="0" t="s">
        <v>9</v>
      </c>
      <c r="G315" s="0" t="s">
        <v>164</v>
      </c>
      <c r="H315" s="0" t="n">
        <v>233356.969692729</v>
      </c>
      <c r="I315" s="0" t="n">
        <v>12806.3958333333</v>
      </c>
      <c r="J315" s="0" t="n">
        <v>7619.80552083333</v>
      </c>
      <c r="K315" s="0" t="n">
        <v>0</v>
      </c>
      <c r="L315" s="0" t="n">
        <v>0</v>
      </c>
      <c r="M315" s="0" t="n">
        <v>2047151.05363017</v>
      </c>
      <c r="N315" s="0" t="n">
        <v>2388342.89590187</v>
      </c>
      <c r="O315" s="0" t="n">
        <v>561852.533529821</v>
      </c>
      <c r="P315" s="0" t="n">
        <v>686708.652092003</v>
      </c>
      <c r="Q315" s="0" t="n">
        <v>256127.916666666</v>
      </c>
      <c r="R315" s="0" t="n">
        <v>288143.906249999</v>
      </c>
    </row>
    <row r="316" customFormat="false" ht="13.8" hidden="true" customHeight="false" outlineLevel="0" collapsed="false">
      <c r="A316" s="0" t="s">
        <v>159</v>
      </c>
      <c r="B316" s="0" t="s">
        <v>72</v>
      </c>
      <c r="C316" s="0" t="s">
        <v>175</v>
      </c>
      <c r="D316" s="0" t="s">
        <v>89</v>
      </c>
      <c r="E316" s="0" t="s">
        <v>152</v>
      </c>
      <c r="F316" s="0" t="s">
        <v>8</v>
      </c>
      <c r="G316" s="0" t="s">
        <v>154</v>
      </c>
      <c r="H316" s="0" t="n">
        <v>17470942.7872264</v>
      </c>
      <c r="I316" s="0" t="n">
        <v>445861.373482412</v>
      </c>
      <c r="J316" s="0" t="n">
        <v>342796.073000069</v>
      </c>
      <c r="K316" s="0" t="n">
        <v>4458613.73482412</v>
      </c>
      <c r="L316" s="0" t="n">
        <v>5944818.31309882</v>
      </c>
      <c r="M316" s="0" t="n">
        <v>35804811.3233293</v>
      </c>
      <c r="N316" s="0" t="n">
        <v>50126735.852661</v>
      </c>
      <c r="O316" s="0" t="n">
        <v>14321924.5293317</v>
      </c>
      <c r="P316" s="0" t="n">
        <v>20050694.3410644</v>
      </c>
      <c r="Q316" s="0" t="n">
        <v>0</v>
      </c>
      <c r="R316" s="0" t="n">
        <v>0</v>
      </c>
    </row>
    <row r="317" customFormat="false" ht="13.8" hidden="true" customHeight="false" outlineLevel="0" collapsed="false">
      <c r="A317" s="0" t="s">
        <v>150</v>
      </c>
      <c r="B317" s="0" t="s">
        <v>21</v>
      </c>
      <c r="C317" s="0" t="s">
        <v>173</v>
      </c>
      <c r="D317" s="0" t="s">
        <v>28</v>
      </c>
      <c r="E317" s="0" t="s">
        <v>8</v>
      </c>
      <c r="F317" s="0" t="s">
        <v>8</v>
      </c>
      <c r="G317" s="0" t="s">
        <v>157</v>
      </c>
      <c r="H317" s="0" t="n">
        <v>320049.605565915</v>
      </c>
      <c r="I317" s="0" t="n">
        <v>8743</v>
      </c>
      <c r="J317" s="0" t="n">
        <v>2071.31</v>
      </c>
      <c r="K317" s="0" t="n">
        <v>0</v>
      </c>
      <c r="L317" s="0" t="n">
        <v>0</v>
      </c>
      <c r="M317" s="0" t="n">
        <v>2603875.8737362</v>
      </c>
      <c r="N317" s="0" t="n">
        <v>3161849.2752511</v>
      </c>
      <c r="O317" s="0" t="n">
        <v>0</v>
      </c>
      <c r="P317" s="0" t="n">
        <v>0</v>
      </c>
      <c r="Q317" s="0" t="n">
        <v>87430</v>
      </c>
      <c r="R317" s="0" t="n">
        <v>109287.5</v>
      </c>
    </row>
    <row r="318" customFormat="false" ht="13.8" hidden="true" customHeight="false" outlineLevel="0" collapsed="false">
      <c r="A318" s="0" t="s">
        <v>159</v>
      </c>
      <c r="B318" s="0" t="s">
        <v>21</v>
      </c>
      <c r="C318" s="0" t="s">
        <v>166</v>
      </c>
      <c r="D318" s="0" t="s">
        <v>24</v>
      </c>
      <c r="E318" s="0" t="s">
        <v>9</v>
      </c>
      <c r="F318" s="0" t="s">
        <v>9</v>
      </c>
      <c r="G318" s="0" t="s">
        <v>154</v>
      </c>
      <c r="H318" s="0" t="n">
        <v>3029143.82824897</v>
      </c>
      <c r="I318" s="0" t="n">
        <v>57754.0186434255</v>
      </c>
      <c r="J318" s="0" t="n">
        <v>34363.6410928381</v>
      </c>
      <c r="K318" s="0" t="n">
        <v>0</v>
      </c>
      <c r="L318" s="0" t="n">
        <v>0</v>
      </c>
      <c r="M318" s="0" t="n">
        <v>9232199.41472723</v>
      </c>
      <c r="N318" s="0" t="n">
        <v>10770899.3171817</v>
      </c>
      <c r="O318" s="0" t="n">
        <v>0</v>
      </c>
      <c r="P318" s="0" t="n">
        <v>0</v>
      </c>
      <c r="Q318" s="0" t="n">
        <v>0</v>
      </c>
      <c r="R318" s="0" t="n">
        <v>0</v>
      </c>
    </row>
    <row r="319" customFormat="false" ht="13.8" hidden="true" customHeight="false" outlineLevel="0" collapsed="false">
      <c r="A319" s="0" t="s">
        <v>159</v>
      </c>
      <c r="B319" s="0" t="s">
        <v>6</v>
      </c>
      <c r="C319" s="0" t="s">
        <v>162</v>
      </c>
      <c r="D319" s="0" t="s">
        <v>19</v>
      </c>
      <c r="E319" s="0" t="s">
        <v>9</v>
      </c>
      <c r="F319" s="0" t="s">
        <v>9</v>
      </c>
      <c r="G319" s="0" t="s">
        <v>153</v>
      </c>
      <c r="H319" s="0" t="n">
        <v>5012767.13031619</v>
      </c>
      <c r="I319" s="0" t="n">
        <v>77270.6679166666</v>
      </c>
      <c r="J319" s="0" t="n">
        <v>41936.5075954105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</row>
    <row r="320" customFormat="false" ht="13.8" hidden="true" customHeight="false" outlineLevel="0" collapsed="false">
      <c r="A320" s="0" t="s">
        <v>155</v>
      </c>
      <c r="B320" s="0" t="s">
        <v>21</v>
      </c>
      <c r="C320" s="0" t="s">
        <v>173</v>
      </c>
      <c r="D320" s="0" t="s">
        <v>41</v>
      </c>
      <c r="E320" s="0" t="s">
        <v>8</v>
      </c>
      <c r="F320" s="0" t="s">
        <v>8</v>
      </c>
      <c r="G320" s="0" t="s">
        <v>172</v>
      </c>
      <c r="H320" s="0" t="n">
        <v>2218793.6972898</v>
      </c>
      <c r="I320" s="0" t="n">
        <v>27346.8853093343</v>
      </c>
      <c r="J320" s="0" t="n">
        <v>36042.3851847745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</row>
    <row r="321" customFormat="false" ht="13.8" hidden="true" customHeight="false" outlineLevel="0" collapsed="false">
      <c r="A321" s="0" t="s">
        <v>159</v>
      </c>
      <c r="B321" s="0" t="s">
        <v>72</v>
      </c>
      <c r="C321" s="0" t="s">
        <v>175</v>
      </c>
      <c r="D321" s="0" t="s">
        <v>87</v>
      </c>
      <c r="E321" s="0" t="s">
        <v>152</v>
      </c>
      <c r="F321" s="0" t="s">
        <v>8</v>
      </c>
      <c r="G321" s="0" t="s">
        <v>172</v>
      </c>
      <c r="H321" s="0" t="n">
        <v>999750.078632221</v>
      </c>
      <c r="I321" s="0" t="n">
        <v>29307.8901637296</v>
      </c>
      <c r="J321" s="0" t="n">
        <v>58049.976233683</v>
      </c>
      <c r="K321" s="0" t="n">
        <v>427176.549861194</v>
      </c>
      <c r="L321" s="0" t="n">
        <v>569568.733148259</v>
      </c>
      <c r="M321" s="0" t="n">
        <v>2491170.66391701</v>
      </c>
      <c r="N321" s="0" t="n">
        <v>3487638.92948382</v>
      </c>
      <c r="O321" s="0" t="n">
        <v>996468.265566807</v>
      </c>
      <c r="P321" s="0" t="n">
        <v>1395055.57179353</v>
      </c>
      <c r="Q321" s="0" t="n">
        <v>0</v>
      </c>
      <c r="R321" s="0" t="n">
        <v>0</v>
      </c>
    </row>
    <row r="322" customFormat="false" ht="13.8" hidden="true" customHeight="false" outlineLevel="0" collapsed="false">
      <c r="A322" s="0" t="s">
        <v>150</v>
      </c>
      <c r="B322" s="0" t="s">
        <v>117</v>
      </c>
      <c r="C322" s="0" t="s">
        <v>189</v>
      </c>
      <c r="D322" s="0" t="s">
        <v>109</v>
      </c>
      <c r="E322" s="0" t="s">
        <v>13</v>
      </c>
      <c r="F322" s="0" t="s">
        <v>13</v>
      </c>
      <c r="G322" s="0" t="s">
        <v>154</v>
      </c>
      <c r="H322" s="0" t="n">
        <v>7244400.92720003</v>
      </c>
      <c r="I322" s="0" t="n">
        <v>35702.822570781</v>
      </c>
      <c r="J322" s="0" t="n">
        <v>40143.5064664993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</row>
    <row r="323" customFormat="false" ht="13.8" hidden="true" customHeight="false" outlineLevel="0" collapsed="false">
      <c r="A323" s="0" t="s">
        <v>159</v>
      </c>
      <c r="B323" s="0" t="s">
        <v>103</v>
      </c>
      <c r="C323" s="0" t="s">
        <v>178</v>
      </c>
      <c r="D323" s="0" t="s">
        <v>105</v>
      </c>
      <c r="E323" s="0" t="s">
        <v>8</v>
      </c>
      <c r="F323" s="0" t="s">
        <v>8</v>
      </c>
      <c r="G323" s="0" t="s">
        <v>153</v>
      </c>
      <c r="H323" s="0" t="n">
        <v>1085880.2351611</v>
      </c>
      <c r="I323" s="0" t="n">
        <v>29393.9768</v>
      </c>
      <c r="J323" s="0" t="n">
        <v>29393.9768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1322728.956</v>
      </c>
      <c r="R323" s="0" t="n">
        <v>1469698.84</v>
      </c>
    </row>
    <row r="324" customFormat="false" ht="13.8" hidden="true" customHeight="false" outlineLevel="0" collapsed="false">
      <c r="A324" s="0" t="s">
        <v>150</v>
      </c>
      <c r="B324" s="0" t="s">
        <v>103</v>
      </c>
      <c r="C324" s="0" t="s">
        <v>177</v>
      </c>
      <c r="D324" s="0" t="s">
        <v>110</v>
      </c>
      <c r="E324" s="0" t="s">
        <v>13</v>
      </c>
      <c r="F324" s="0" t="s">
        <v>13</v>
      </c>
      <c r="G324" s="0" t="s">
        <v>153</v>
      </c>
      <c r="H324" s="0" t="n">
        <v>24595.6995224147</v>
      </c>
      <c r="I324" s="0" t="n">
        <v>5076.6</v>
      </c>
      <c r="J324" s="0" t="n">
        <v>9153.351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</row>
    <row r="325" customFormat="false" ht="13.8" hidden="true" customHeight="false" outlineLevel="0" collapsed="false">
      <c r="A325" s="0" t="s">
        <v>150</v>
      </c>
      <c r="B325" s="0" t="s">
        <v>96</v>
      </c>
      <c r="C325" s="0" t="s">
        <v>97</v>
      </c>
      <c r="D325" s="0" t="s">
        <v>97</v>
      </c>
      <c r="E325" s="0" t="s">
        <v>170</v>
      </c>
      <c r="F325" s="0" t="s">
        <v>13</v>
      </c>
      <c r="G325" s="0" t="s">
        <v>153</v>
      </c>
      <c r="H325" s="0" t="n">
        <v>661687.157272004</v>
      </c>
      <c r="I325" s="0" t="n">
        <v>92110.7315882635</v>
      </c>
      <c r="J325" s="0" t="n">
        <v>288897.170473622</v>
      </c>
      <c r="K325" s="0" t="n">
        <v>0</v>
      </c>
      <c r="L325" s="0" t="n">
        <v>0</v>
      </c>
      <c r="M325" s="0" t="n">
        <v>6144327.64752682</v>
      </c>
      <c r="N325" s="0" t="n">
        <v>8777610.92503831</v>
      </c>
      <c r="O325" s="0" t="n">
        <v>2560136.508289</v>
      </c>
      <c r="P325" s="0" t="n">
        <v>3276974.73060992</v>
      </c>
      <c r="Q325" s="0" t="n">
        <v>2047199.49447828</v>
      </c>
      <c r="R325" s="0" t="n">
        <v>2303099.43128806</v>
      </c>
    </row>
    <row r="326" customFormat="false" ht="13.8" hidden="true" customHeight="false" outlineLevel="0" collapsed="false">
      <c r="A326" s="0" t="s">
        <v>150</v>
      </c>
      <c r="B326" s="0" t="s">
        <v>72</v>
      </c>
      <c r="C326" s="0" t="s">
        <v>151</v>
      </c>
      <c r="D326" s="0" t="s">
        <v>75</v>
      </c>
      <c r="E326" s="0" t="s">
        <v>174</v>
      </c>
      <c r="F326" s="0" t="s">
        <v>8</v>
      </c>
      <c r="G326" s="0" t="s">
        <v>164</v>
      </c>
      <c r="H326" s="0" t="n">
        <v>4681264.21597963</v>
      </c>
      <c r="I326" s="0" t="n">
        <v>78676.400982076</v>
      </c>
      <c r="J326" s="0" t="n">
        <v>87716.8847851268</v>
      </c>
      <c r="K326" s="0" t="n">
        <v>2753674.03437266</v>
      </c>
      <c r="L326" s="0" t="n">
        <v>3540438.04419342</v>
      </c>
      <c r="M326" s="0" t="n">
        <v>8435961.38395327</v>
      </c>
      <c r="N326" s="0" t="n">
        <v>10885111.4631655</v>
      </c>
      <c r="O326" s="0" t="n">
        <v>2721277.86579137</v>
      </c>
      <c r="P326" s="0" t="n">
        <v>3483235.66821296</v>
      </c>
      <c r="Q326" s="0" t="n">
        <v>6294112.07856608</v>
      </c>
      <c r="R326" s="0" t="n">
        <v>7080876.08838684</v>
      </c>
    </row>
    <row r="327" customFormat="false" ht="13.8" hidden="true" customHeight="false" outlineLevel="0" collapsed="false">
      <c r="A327" s="0" t="s">
        <v>155</v>
      </c>
      <c r="B327" s="0" t="s">
        <v>96</v>
      </c>
      <c r="C327" s="0" t="s">
        <v>98</v>
      </c>
      <c r="D327" s="0" t="s">
        <v>98</v>
      </c>
      <c r="E327" s="0" t="s">
        <v>8</v>
      </c>
      <c r="F327" s="0" t="s">
        <v>8</v>
      </c>
      <c r="G327" s="0" t="s">
        <v>164</v>
      </c>
      <c r="H327" s="0" t="n">
        <v>70453459.2038061</v>
      </c>
      <c r="I327" s="0" t="n">
        <v>7301293.58478483</v>
      </c>
      <c r="J327" s="0" t="n">
        <v>27571835.2219821</v>
      </c>
      <c r="K327" s="0" t="n">
        <v>78054468.2679744</v>
      </c>
      <c r="L327" s="0" t="n">
        <v>100355744.915967</v>
      </c>
      <c r="M327" s="0" t="n">
        <v>361565794.214785</v>
      </c>
      <c r="N327" s="0" t="n">
        <v>451957242.768481</v>
      </c>
      <c r="O327" s="0" t="n">
        <v>232004718.489915</v>
      </c>
      <c r="P327" s="0" t="n">
        <v>316370070.668066</v>
      </c>
      <c r="Q327" s="0" t="n">
        <v>0</v>
      </c>
      <c r="R327" s="0" t="n">
        <v>0</v>
      </c>
    </row>
    <row r="328" customFormat="false" ht="13.8" hidden="true" customHeight="false" outlineLevel="0" collapsed="false">
      <c r="A328" s="0" t="s">
        <v>155</v>
      </c>
      <c r="B328" s="0" t="s">
        <v>52</v>
      </c>
      <c r="C328" s="0" t="s">
        <v>169</v>
      </c>
      <c r="D328" s="0" t="s">
        <v>61</v>
      </c>
      <c r="E328" s="0" t="s">
        <v>9</v>
      </c>
      <c r="F328" s="0" t="s">
        <v>9</v>
      </c>
      <c r="G328" s="0" t="s">
        <v>164</v>
      </c>
      <c r="H328" s="0" t="n">
        <v>51676145.690679</v>
      </c>
      <c r="I328" s="0" t="n">
        <v>1039337.593718</v>
      </c>
      <c r="J328" s="0" t="n">
        <v>602395.35337674</v>
      </c>
      <c r="K328" s="0" t="n">
        <v>0</v>
      </c>
      <c r="L328" s="0" t="n">
        <v>0</v>
      </c>
      <c r="M328" s="0" t="n">
        <v>28222345.9136272</v>
      </c>
      <c r="N328" s="0" t="n">
        <v>34163892.4217593</v>
      </c>
      <c r="O328" s="0" t="n">
        <v>22520280.3363031</v>
      </c>
      <c r="P328" s="0" t="n">
        <v>24890836.1611771</v>
      </c>
      <c r="Q328" s="0" t="n">
        <v>114327135.30898</v>
      </c>
      <c r="R328" s="0" t="n">
        <v>124720511.24616</v>
      </c>
    </row>
    <row r="329" customFormat="false" ht="13.8" hidden="true" customHeight="false" outlineLevel="0" collapsed="false">
      <c r="A329" s="0" t="s">
        <v>155</v>
      </c>
      <c r="B329" s="0" t="s">
        <v>6</v>
      </c>
      <c r="C329" s="0" t="s">
        <v>163</v>
      </c>
      <c r="D329" s="0" t="s">
        <v>7</v>
      </c>
      <c r="E329" s="0" t="s">
        <v>9</v>
      </c>
      <c r="F329" s="0" t="s">
        <v>9</v>
      </c>
      <c r="G329" s="0" t="s">
        <v>164</v>
      </c>
      <c r="H329" s="0" t="n">
        <v>10480095.4408351</v>
      </c>
      <c r="I329" s="0" t="n">
        <v>672583.464103988</v>
      </c>
      <c r="J329" s="0" t="n">
        <v>473338.520793264</v>
      </c>
      <c r="K329" s="0" t="n">
        <v>0</v>
      </c>
      <c r="L329" s="0" t="n">
        <v>0</v>
      </c>
      <c r="M329" s="0" t="n">
        <v>57650011.0647882</v>
      </c>
      <c r="N329" s="0" t="n">
        <v>80710015.4907036</v>
      </c>
      <c r="O329" s="0" t="n">
        <v>19024503.6883722</v>
      </c>
      <c r="P329" s="0" t="n">
        <v>25942505.0295984</v>
      </c>
      <c r="Q329" s="0" t="n">
        <v>18490364.9782435</v>
      </c>
      <c r="R329" s="0" t="n">
        <v>21131845.6894211</v>
      </c>
    </row>
    <row r="330" customFormat="false" ht="13.8" hidden="true" customHeight="false" outlineLevel="0" collapsed="false">
      <c r="A330" s="0" t="s">
        <v>155</v>
      </c>
      <c r="B330" s="0" t="s">
        <v>6</v>
      </c>
      <c r="C330" s="0" t="s">
        <v>162</v>
      </c>
      <c r="D330" s="0" t="s">
        <v>15</v>
      </c>
      <c r="E330" s="0" t="s">
        <v>13</v>
      </c>
      <c r="F330" s="0" t="s">
        <v>13</v>
      </c>
      <c r="G330" s="0" t="s">
        <v>164</v>
      </c>
      <c r="H330" s="0" t="n">
        <v>33587097.1721558</v>
      </c>
      <c r="I330" s="0" t="n">
        <v>4434940.35879535</v>
      </c>
      <c r="J330" s="0" t="n">
        <v>6848679.73927014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117082425.472197</v>
      </c>
      <c r="P330" s="0" t="n">
        <v>159657852.916632</v>
      </c>
      <c r="Q330" s="0" t="n">
        <v>76897819.6938189</v>
      </c>
      <c r="R330" s="0" t="n">
        <v>87883222.5072216</v>
      </c>
    </row>
    <row r="331" customFormat="false" ht="13.8" hidden="true" customHeight="false" outlineLevel="0" collapsed="false">
      <c r="A331" s="0" t="s">
        <v>155</v>
      </c>
      <c r="B331" s="0" t="s">
        <v>21</v>
      </c>
      <c r="C331" s="0" t="s">
        <v>166</v>
      </c>
      <c r="D331" s="0" t="s">
        <v>36</v>
      </c>
      <c r="E331" s="0" t="s">
        <v>8</v>
      </c>
      <c r="F331" s="0" t="s">
        <v>8</v>
      </c>
      <c r="G331" s="0" t="s">
        <v>157</v>
      </c>
      <c r="H331" s="0" t="n">
        <v>3163711.27909739</v>
      </c>
      <c r="I331" s="0" t="n">
        <v>292205.463372885</v>
      </c>
      <c r="J331" s="0" t="n">
        <v>100807.956331737</v>
      </c>
      <c r="K331" s="0" t="n">
        <v>3287311.46294496</v>
      </c>
      <c r="L331" s="0" t="n">
        <v>4017825.12137718</v>
      </c>
      <c r="M331" s="0" t="n">
        <v>40374858.6208654</v>
      </c>
      <c r="N331" s="0" t="n">
        <v>50468573.2760818</v>
      </c>
      <c r="O331" s="0" t="n">
        <v>9671640.09538771</v>
      </c>
      <c r="P331" s="0" t="n">
        <v>15474624.1526203</v>
      </c>
      <c r="Q331" s="0" t="n">
        <v>5844109.26745771</v>
      </c>
      <c r="R331" s="0" t="n">
        <v>6574622.92588993</v>
      </c>
    </row>
    <row r="332" customFormat="false" ht="13.8" hidden="true" customHeight="false" outlineLevel="0" collapsed="false">
      <c r="A332" s="0" t="s">
        <v>150</v>
      </c>
      <c r="B332" s="0" t="s">
        <v>52</v>
      </c>
      <c r="C332" s="0" t="s">
        <v>158</v>
      </c>
      <c r="D332" s="0" t="s">
        <v>63</v>
      </c>
      <c r="E332" s="0" t="s">
        <v>13</v>
      </c>
      <c r="F332" s="0" t="s">
        <v>13</v>
      </c>
      <c r="G332" s="0" t="s">
        <v>172</v>
      </c>
      <c r="H332" s="0" t="n">
        <v>832159.173204269</v>
      </c>
      <c r="I332" s="0" t="n">
        <v>81618.1725140229</v>
      </c>
      <c r="J332" s="0" t="n">
        <v>122910.570837416</v>
      </c>
      <c r="K332" s="0" t="n">
        <v>3672817.76313103</v>
      </c>
      <c r="L332" s="0" t="n">
        <v>4488999.48827126</v>
      </c>
      <c r="M332" s="0" t="n">
        <v>19945440.9081143</v>
      </c>
      <c r="N332" s="0" t="n">
        <v>24281406.3229218</v>
      </c>
      <c r="O332" s="0" t="n">
        <v>183640.888156551</v>
      </c>
      <c r="P332" s="0" t="n">
        <v>275461.332234827</v>
      </c>
      <c r="Q332" s="0" t="n">
        <v>0</v>
      </c>
      <c r="R332" s="0" t="n">
        <v>0</v>
      </c>
    </row>
    <row r="333" customFormat="false" ht="13.8" hidden="true" customHeight="false" outlineLevel="0" collapsed="false">
      <c r="A333" s="0" t="s">
        <v>150</v>
      </c>
      <c r="B333" s="0" t="s">
        <v>52</v>
      </c>
      <c r="C333" s="0" t="s">
        <v>158</v>
      </c>
      <c r="D333" s="0" t="s">
        <v>65</v>
      </c>
      <c r="E333" s="0" t="s">
        <v>13</v>
      </c>
      <c r="F333" s="0" t="s">
        <v>13</v>
      </c>
      <c r="G333" s="0" t="s">
        <v>164</v>
      </c>
      <c r="H333" s="0" t="n">
        <v>6211818.93387169</v>
      </c>
      <c r="I333" s="0" t="n">
        <v>588928.054985868</v>
      </c>
      <c r="J333" s="0" t="n">
        <v>516749.487715656</v>
      </c>
      <c r="K333" s="0" t="n">
        <v>26501762.474364</v>
      </c>
      <c r="L333" s="0" t="n">
        <v>32391043.0242227</v>
      </c>
      <c r="M333" s="0" t="n">
        <v>143919293.437171</v>
      </c>
      <c r="N333" s="0" t="n">
        <v>175206096.358295</v>
      </c>
      <c r="O333" s="0" t="n">
        <v>1325088.1237182</v>
      </c>
      <c r="P333" s="0" t="n">
        <v>1987632.1855773</v>
      </c>
      <c r="Q333" s="0" t="n">
        <v>0</v>
      </c>
      <c r="R333" s="0" t="n">
        <v>0</v>
      </c>
    </row>
    <row r="334" customFormat="false" ht="13.8" hidden="true" customHeight="false" outlineLevel="0" collapsed="false">
      <c r="A334" s="0" t="s">
        <v>155</v>
      </c>
      <c r="B334" s="0" t="s">
        <v>52</v>
      </c>
      <c r="C334" s="0" t="s">
        <v>161</v>
      </c>
      <c r="D334" s="0" t="s">
        <v>68</v>
      </c>
      <c r="E334" s="0" t="s">
        <v>13</v>
      </c>
      <c r="F334" s="0" t="s">
        <v>13</v>
      </c>
      <c r="G334" s="0" t="s">
        <v>157</v>
      </c>
      <c r="H334" s="0" t="n">
        <v>22326056.4640158</v>
      </c>
      <c r="I334" s="0" t="n">
        <v>1366294.86466475</v>
      </c>
      <c r="J334" s="0" t="n">
        <v>1199886.96893076</v>
      </c>
      <c r="K334" s="0" t="n">
        <v>61483268.909914</v>
      </c>
      <c r="L334" s="0" t="n">
        <v>75146217.5565615</v>
      </c>
      <c r="M334" s="0" t="n">
        <v>275820775.804197</v>
      </c>
      <c r="N334" s="0" t="n">
        <v>333888307.552449</v>
      </c>
      <c r="O334" s="0" t="n">
        <v>2561802.87124641</v>
      </c>
      <c r="P334" s="0" t="n">
        <v>4098884.59399426</v>
      </c>
      <c r="Q334" s="0" t="n">
        <v>0</v>
      </c>
      <c r="R334" s="0" t="n">
        <v>0</v>
      </c>
    </row>
    <row r="335" customFormat="false" ht="13.8" hidden="true" customHeight="false" outlineLevel="0" collapsed="false">
      <c r="A335" s="0" t="s">
        <v>150</v>
      </c>
      <c r="B335" s="0" t="s">
        <v>52</v>
      </c>
      <c r="C335" s="0" t="s">
        <v>165</v>
      </c>
      <c r="D335" s="0" t="s">
        <v>67</v>
      </c>
      <c r="E335" s="0" t="s">
        <v>8</v>
      </c>
      <c r="F335" s="0" t="s">
        <v>8</v>
      </c>
      <c r="G335" s="0" t="s">
        <v>172</v>
      </c>
      <c r="H335" s="0" t="n">
        <v>6061606.28718427</v>
      </c>
      <c r="I335" s="0" t="n">
        <v>117171.599999999</v>
      </c>
      <c r="J335" s="0" t="n">
        <v>599194.687752938</v>
      </c>
      <c r="K335" s="0" t="n">
        <v>5272721.99999999</v>
      </c>
      <c r="L335" s="0" t="n">
        <v>6444437.99999999</v>
      </c>
      <c r="M335" s="0" t="n">
        <v>28633809.7499999</v>
      </c>
      <c r="N335" s="0" t="n">
        <v>34858550.9999999</v>
      </c>
      <c r="O335" s="0" t="n">
        <v>263636.099999999</v>
      </c>
      <c r="P335" s="0" t="n">
        <v>395454.149999999</v>
      </c>
      <c r="Q335" s="0" t="n">
        <v>0</v>
      </c>
      <c r="R335" s="0" t="n">
        <v>0</v>
      </c>
    </row>
    <row r="336" customFormat="false" ht="13.8" hidden="true" customHeight="false" outlineLevel="0" collapsed="false">
      <c r="A336" s="0" t="s">
        <v>159</v>
      </c>
      <c r="B336" s="0" t="s">
        <v>72</v>
      </c>
      <c r="C336" s="0" t="s">
        <v>171</v>
      </c>
      <c r="D336" s="0" t="s">
        <v>86</v>
      </c>
      <c r="E336" s="0" t="s">
        <v>152</v>
      </c>
      <c r="F336" s="0" t="s">
        <v>8</v>
      </c>
      <c r="G336" s="0" t="s">
        <v>153</v>
      </c>
      <c r="H336" s="0" t="n">
        <v>8521732.9453117</v>
      </c>
      <c r="I336" s="0" t="n">
        <v>207404.72265607</v>
      </c>
      <c r="J336" s="0" t="n">
        <v>324182.486273296</v>
      </c>
      <c r="K336" s="0" t="n">
        <v>0</v>
      </c>
      <c r="L336" s="0" t="n">
        <v>0</v>
      </c>
      <c r="M336" s="0" t="n">
        <v>12901793.8074885</v>
      </c>
      <c r="N336" s="0" t="n">
        <v>18062511.330484</v>
      </c>
      <c r="O336" s="0" t="n">
        <v>6020837.10324785</v>
      </c>
      <c r="P336" s="0" t="n">
        <v>8429171.94454699</v>
      </c>
      <c r="Q336" s="0" t="n">
        <v>0</v>
      </c>
      <c r="R336" s="0" t="n">
        <v>0</v>
      </c>
    </row>
    <row r="337" customFormat="false" ht="13.8" hidden="true" customHeight="false" outlineLevel="0" collapsed="false">
      <c r="A337" s="0" t="s">
        <v>155</v>
      </c>
      <c r="B337" s="0" t="s">
        <v>6</v>
      </c>
      <c r="C337" s="0" t="s">
        <v>162</v>
      </c>
      <c r="D337" s="0" t="s">
        <v>20</v>
      </c>
      <c r="E337" s="0" t="s">
        <v>13</v>
      </c>
      <c r="F337" s="0" t="s">
        <v>13</v>
      </c>
      <c r="G337" s="0" t="s">
        <v>157</v>
      </c>
      <c r="H337" s="0" t="n">
        <v>26087058.7950625</v>
      </c>
      <c r="I337" s="0" t="n">
        <v>1184657.51423388</v>
      </c>
      <c r="J337" s="0" t="n">
        <v>882612.404966111</v>
      </c>
      <c r="K337" s="0" t="n">
        <v>0</v>
      </c>
      <c r="L337" s="0" t="n">
        <v>0</v>
      </c>
      <c r="M337" s="0" t="n">
        <v>324649513.445978</v>
      </c>
      <c r="N337" s="0" t="n">
        <v>392996779.434605</v>
      </c>
      <c r="O337" s="0" t="n">
        <v>324649513.445978</v>
      </c>
      <c r="P337" s="0" t="n">
        <v>392996779.434605</v>
      </c>
      <c r="Q337" s="0" t="n">
        <v>6659320.1332052</v>
      </c>
      <c r="R337" s="0" t="n">
        <v>7610651.58080595</v>
      </c>
    </row>
    <row r="338" customFormat="false" ht="13.8" hidden="true" customHeight="false" outlineLevel="0" collapsed="false">
      <c r="A338" s="0" t="s">
        <v>150</v>
      </c>
      <c r="B338" s="0" t="s">
        <v>6</v>
      </c>
      <c r="C338" s="0" t="s">
        <v>162</v>
      </c>
      <c r="D338" s="0" t="s">
        <v>18</v>
      </c>
      <c r="E338" s="0" t="s">
        <v>13</v>
      </c>
      <c r="F338" s="0" t="s">
        <v>13</v>
      </c>
      <c r="G338" s="0" t="s">
        <v>172</v>
      </c>
      <c r="H338" s="0" t="n">
        <v>780540.127488933</v>
      </c>
      <c r="I338" s="0" t="n">
        <v>293985.030509938</v>
      </c>
      <c r="J338" s="0" t="n">
        <v>149415.609723199</v>
      </c>
      <c r="K338" s="0" t="n">
        <v>747999.597004498</v>
      </c>
      <c r="L338" s="0" t="n">
        <v>961713.767577212</v>
      </c>
      <c r="M338" s="0" t="n">
        <v>62759177.9587655</v>
      </c>
      <c r="N338" s="0" t="n">
        <v>76402477.5150189</v>
      </c>
      <c r="O338" s="0" t="n">
        <v>62759177.9587655</v>
      </c>
      <c r="P338" s="0" t="n">
        <v>76402477.5150189</v>
      </c>
      <c r="Q338" s="0" t="n">
        <v>1709713.36458171</v>
      </c>
      <c r="R338" s="0" t="n">
        <v>1923427.53515442</v>
      </c>
    </row>
    <row r="339" customFormat="false" ht="13.8" hidden="true" customHeight="false" outlineLevel="0" collapsed="false">
      <c r="A339" s="0" t="s">
        <v>150</v>
      </c>
      <c r="B339" s="0" t="s">
        <v>6</v>
      </c>
      <c r="C339" s="0" t="s">
        <v>163</v>
      </c>
      <c r="D339" s="0" t="s">
        <v>19</v>
      </c>
      <c r="E339" s="0" t="s">
        <v>9</v>
      </c>
      <c r="F339" s="0" t="s">
        <v>9</v>
      </c>
      <c r="G339" s="0" t="s">
        <v>154</v>
      </c>
      <c r="H339" s="0" t="n">
        <v>6294625.92379413</v>
      </c>
      <c r="I339" s="0" t="n">
        <v>1807364.95073583</v>
      </c>
      <c r="J339" s="0" t="n">
        <v>1180171.73495415</v>
      </c>
      <c r="K339" s="0" t="n">
        <v>6428559.87589046</v>
      </c>
      <c r="L339" s="0" t="n">
        <v>8265291.26900202</v>
      </c>
      <c r="M339" s="0" t="n">
        <v>303429103.281295</v>
      </c>
      <c r="N339" s="0" t="n">
        <v>417215017.01178</v>
      </c>
      <c r="O339" s="0" t="n">
        <v>47410797.3877023</v>
      </c>
      <c r="P339" s="0" t="n">
        <v>60685820.656259</v>
      </c>
      <c r="Q339" s="0" t="n">
        <v>14693851.1448924</v>
      </c>
      <c r="R339" s="0" t="n">
        <v>16530582.538004</v>
      </c>
    </row>
    <row r="340" customFormat="false" ht="13.8" hidden="true" customHeight="false" outlineLevel="0" collapsed="false">
      <c r="A340" s="0" t="s">
        <v>150</v>
      </c>
      <c r="B340" s="0" t="s">
        <v>6</v>
      </c>
      <c r="C340" s="0" t="s">
        <v>163</v>
      </c>
      <c r="D340" s="0" t="s">
        <v>19</v>
      </c>
      <c r="E340" s="0" t="s">
        <v>9</v>
      </c>
      <c r="F340" s="0" t="s">
        <v>9</v>
      </c>
      <c r="G340" s="0" t="s">
        <v>164</v>
      </c>
      <c r="H340" s="0" t="n">
        <v>20142319.4403327</v>
      </c>
      <c r="I340" s="0" t="n">
        <v>5439520.15349296</v>
      </c>
      <c r="J340" s="0" t="n">
        <v>3284592.78933076</v>
      </c>
      <c r="K340" s="0" t="n">
        <v>17779080.3867461</v>
      </c>
      <c r="L340" s="0" t="n">
        <v>22858817.6401021</v>
      </c>
      <c r="M340" s="0" t="n">
        <v>913212753.065136</v>
      </c>
      <c r="N340" s="0" t="n">
        <v>1255667535.46456</v>
      </c>
      <c r="O340" s="0" t="n">
        <v>142689492.666427</v>
      </c>
      <c r="P340" s="0" t="n">
        <v>182642550.613027</v>
      </c>
      <c r="Q340" s="0" t="n">
        <v>40637898.0268482</v>
      </c>
      <c r="R340" s="0" t="n">
        <v>45717635.2802043</v>
      </c>
    </row>
    <row r="341" customFormat="false" ht="13.8" hidden="true" customHeight="false" outlineLevel="0" collapsed="false">
      <c r="A341" s="0" t="s">
        <v>150</v>
      </c>
      <c r="B341" s="0" t="s">
        <v>96</v>
      </c>
      <c r="C341" s="0" t="s">
        <v>184</v>
      </c>
      <c r="D341" s="0" t="s">
        <v>101</v>
      </c>
      <c r="E341" s="0" t="s">
        <v>170</v>
      </c>
      <c r="F341" s="0" t="s">
        <v>13</v>
      </c>
      <c r="G341" s="0" t="s">
        <v>172</v>
      </c>
      <c r="H341" s="0" t="n">
        <v>13125922.7092532</v>
      </c>
      <c r="I341" s="0" t="n">
        <v>526660.204441461</v>
      </c>
      <c r="J341" s="0" t="n">
        <v>387694.120699123</v>
      </c>
      <c r="K341" s="0" t="n">
        <v>3125106.7853111</v>
      </c>
      <c r="L341" s="0" t="n">
        <v>4017994.43825713</v>
      </c>
      <c r="M341" s="0" t="n">
        <v>26425313.1108316</v>
      </c>
      <c r="N341" s="0" t="n">
        <v>36334805.5273935</v>
      </c>
      <c r="O341" s="0" t="n">
        <v>10885427.3236469</v>
      </c>
      <c r="P341" s="0" t="n">
        <v>13933346.974268</v>
      </c>
      <c r="Q341" s="0" t="n">
        <v>7143101.22356824</v>
      </c>
      <c r="R341" s="0" t="n">
        <v>8035988.87651427</v>
      </c>
    </row>
    <row r="342" customFormat="false" ht="13.8" hidden="true" customHeight="false" outlineLevel="0" collapsed="false">
      <c r="A342" s="0" t="s">
        <v>159</v>
      </c>
      <c r="B342" s="0" t="s">
        <v>52</v>
      </c>
      <c r="C342" s="0" t="s">
        <v>158</v>
      </c>
      <c r="D342" s="0" t="s">
        <v>58</v>
      </c>
      <c r="E342" s="0" t="s">
        <v>8</v>
      </c>
      <c r="F342" s="0" t="s">
        <v>8</v>
      </c>
      <c r="G342" s="0" t="s">
        <v>172</v>
      </c>
      <c r="H342" s="0" t="n">
        <v>4526264.27526627</v>
      </c>
      <c r="I342" s="0" t="n">
        <v>99066.8994051175</v>
      </c>
      <c r="J342" s="0" t="n">
        <v>75308.9777731872</v>
      </c>
      <c r="K342" s="0" t="n">
        <v>0</v>
      </c>
      <c r="L342" s="0" t="n">
        <v>0</v>
      </c>
      <c r="M342" s="0" t="n">
        <v>7892329.66581662</v>
      </c>
      <c r="N342" s="0" t="n">
        <v>11838494.4987249</v>
      </c>
      <c r="O342" s="0" t="n">
        <v>1043091.8938306</v>
      </c>
      <c r="P342" s="0" t="n">
        <v>1341118.14921077</v>
      </c>
      <c r="Q342" s="0" t="n">
        <v>330222.998017058</v>
      </c>
      <c r="R342" s="0" t="n">
        <v>660445.996034117</v>
      </c>
    </row>
    <row r="343" customFormat="false" ht="13.8" hidden="true" customHeight="false" outlineLevel="0" collapsed="false">
      <c r="A343" s="0" t="s">
        <v>159</v>
      </c>
      <c r="B343" s="0" t="s">
        <v>90</v>
      </c>
      <c r="C343" s="0" t="s">
        <v>186</v>
      </c>
      <c r="D343" s="0" t="s">
        <v>95</v>
      </c>
      <c r="E343" s="0" t="s">
        <v>13</v>
      </c>
      <c r="F343" s="0" t="s">
        <v>13</v>
      </c>
      <c r="G343" s="0" t="s">
        <v>172</v>
      </c>
      <c r="H343" s="0" t="n">
        <v>1645855.72723932</v>
      </c>
      <c r="I343" s="0" t="n">
        <v>17858.9795087952</v>
      </c>
      <c r="J343" s="0" t="n">
        <v>18330.0906199064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</row>
    <row r="344" customFormat="false" ht="13.8" hidden="true" customHeight="false" outlineLevel="0" collapsed="false">
      <c r="A344" s="0" t="s">
        <v>159</v>
      </c>
      <c r="B344" s="0" t="s">
        <v>21</v>
      </c>
      <c r="C344" s="0" t="s">
        <v>181</v>
      </c>
      <c r="D344" s="0" t="s">
        <v>22</v>
      </c>
      <c r="E344" s="0" t="s">
        <v>9</v>
      </c>
      <c r="F344" s="0" t="s">
        <v>9</v>
      </c>
      <c r="G344" s="0" t="s">
        <v>153</v>
      </c>
      <c r="H344" s="0" t="n">
        <v>901197.726457246</v>
      </c>
      <c r="I344" s="0" t="n">
        <v>12950</v>
      </c>
      <c r="J344" s="0" t="n">
        <v>7607.75</v>
      </c>
      <c r="K344" s="0" t="n">
        <v>518000</v>
      </c>
      <c r="L344" s="0" t="n">
        <v>647500</v>
      </c>
      <c r="M344" s="0" t="n">
        <v>1660837.5</v>
      </c>
      <c r="N344" s="0" t="n">
        <v>2010487.5</v>
      </c>
      <c r="O344" s="0" t="n">
        <v>0</v>
      </c>
      <c r="P344" s="0" t="n">
        <v>0</v>
      </c>
      <c r="Q344" s="0" t="n">
        <v>0</v>
      </c>
      <c r="R344" s="0" t="n">
        <v>0</v>
      </c>
    </row>
    <row r="345" customFormat="false" ht="13.8" hidden="true" customHeight="false" outlineLevel="0" collapsed="false">
      <c r="A345" s="0" t="s">
        <v>159</v>
      </c>
      <c r="B345" s="0" t="s">
        <v>21</v>
      </c>
      <c r="C345" s="0" t="s">
        <v>166</v>
      </c>
      <c r="D345" s="0" t="s">
        <v>43</v>
      </c>
      <c r="E345" s="0" t="s">
        <v>9</v>
      </c>
      <c r="F345" s="0" t="s">
        <v>9</v>
      </c>
      <c r="G345" s="0" t="s">
        <v>172</v>
      </c>
      <c r="H345" s="0" t="n">
        <v>3966044.05450272</v>
      </c>
      <c r="I345" s="0" t="n">
        <v>18622.7955377955</v>
      </c>
      <c r="J345" s="0" t="n">
        <v>52609.912086247</v>
      </c>
      <c r="K345" s="0" t="n">
        <v>0</v>
      </c>
      <c r="L345" s="0" t="n">
        <v>0</v>
      </c>
      <c r="M345" s="0" t="n">
        <v>4598795.89725571</v>
      </c>
      <c r="N345" s="0" t="n">
        <v>5748494.87156964</v>
      </c>
      <c r="O345" s="0" t="n">
        <v>0</v>
      </c>
      <c r="P345" s="0" t="n">
        <v>0</v>
      </c>
      <c r="Q345" s="0" t="n">
        <v>162949.46095571</v>
      </c>
      <c r="R345" s="0" t="n">
        <v>209506.449800199</v>
      </c>
    </row>
    <row r="346" customFormat="false" ht="13.8" hidden="true" customHeight="false" outlineLevel="0" collapsed="false">
      <c r="A346" s="0" t="s">
        <v>150</v>
      </c>
      <c r="B346" s="0" t="s">
        <v>90</v>
      </c>
      <c r="C346" s="0" t="s">
        <v>94</v>
      </c>
      <c r="D346" s="0" t="s">
        <v>94</v>
      </c>
      <c r="E346" s="0" t="s">
        <v>156</v>
      </c>
      <c r="F346" s="0" t="s">
        <v>9</v>
      </c>
      <c r="G346" s="0" t="s">
        <v>164</v>
      </c>
      <c r="H346" s="0" t="n">
        <v>4139339.67863618</v>
      </c>
      <c r="I346" s="0" t="n">
        <v>490163.205524756</v>
      </c>
      <c r="J346" s="0" t="n">
        <v>3191441.89873929</v>
      </c>
      <c r="K346" s="0" t="n">
        <v>4288928.04834162</v>
      </c>
      <c r="L346" s="0" t="n">
        <v>5514336.06215351</v>
      </c>
      <c r="M346" s="0" t="n">
        <v>55560661.6547544</v>
      </c>
      <c r="N346" s="0" t="n">
        <v>76395909.7752874</v>
      </c>
      <c r="O346" s="0" t="n">
        <v>20256491.2487193</v>
      </c>
      <c r="P346" s="0" t="n">
        <v>25928308.7983607</v>
      </c>
      <c r="Q346" s="0" t="n">
        <v>9803264.11049513</v>
      </c>
      <c r="R346" s="0" t="n">
        <v>11028672.124307</v>
      </c>
    </row>
    <row r="347" customFormat="false" ht="13.8" hidden="true" customHeight="false" outlineLevel="0" collapsed="false">
      <c r="A347" s="0" t="s">
        <v>155</v>
      </c>
      <c r="B347" s="0" t="s">
        <v>72</v>
      </c>
      <c r="C347" s="0" t="s">
        <v>151</v>
      </c>
      <c r="D347" s="0" t="s">
        <v>76</v>
      </c>
      <c r="E347" s="0" t="s">
        <v>152</v>
      </c>
      <c r="F347" s="0" t="s">
        <v>8</v>
      </c>
      <c r="G347" s="0" t="s">
        <v>172</v>
      </c>
      <c r="H347" s="0" t="n">
        <v>2318569.63496804</v>
      </c>
      <c r="I347" s="0" t="n">
        <v>30316.0105407392</v>
      </c>
      <c r="J347" s="0" t="n">
        <v>57038.3452312479</v>
      </c>
      <c r="K347" s="0" t="n">
        <v>1061060.36892587</v>
      </c>
      <c r="L347" s="0" t="n">
        <v>1364220.47433326</v>
      </c>
      <c r="M347" s="0" t="n">
        <v>1887439.14796422</v>
      </c>
      <c r="N347" s="0" t="n">
        <v>2306870.06973404</v>
      </c>
      <c r="O347" s="0" t="n">
        <v>922748.027893619</v>
      </c>
      <c r="P347" s="0" t="n">
        <v>1258292.76530948</v>
      </c>
      <c r="Q347" s="0" t="n">
        <v>2122120.73785174</v>
      </c>
      <c r="R347" s="0" t="n">
        <v>2425280.84325913</v>
      </c>
    </row>
    <row r="348" customFormat="false" ht="13.8" hidden="true" customHeight="false" outlineLevel="0" collapsed="false">
      <c r="A348" s="0" t="s">
        <v>150</v>
      </c>
      <c r="B348" s="0" t="s">
        <v>72</v>
      </c>
      <c r="C348" s="0" t="s">
        <v>175</v>
      </c>
      <c r="D348" s="0" t="s">
        <v>89</v>
      </c>
      <c r="E348" s="0" t="s">
        <v>156</v>
      </c>
      <c r="F348" s="0" t="s">
        <v>9</v>
      </c>
      <c r="G348" s="0" t="s">
        <v>172</v>
      </c>
      <c r="H348" s="0" t="n">
        <v>5076501.96738917</v>
      </c>
      <c r="I348" s="0" t="n">
        <v>581379.395547099</v>
      </c>
      <c r="J348" s="0" t="n">
        <v>399680.561648901</v>
      </c>
      <c r="K348" s="0" t="n">
        <v>6782759.61471616</v>
      </c>
      <c r="L348" s="0" t="n">
        <v>8720690.93320649</v>
      </c>
      <c r="M348" s="0" t="n">
        <v>74700095.7799948</v>
      </c>
      <c r="N348" s="0" t="n">
        <v>102712631.697492</v>
      </c>
      <c r="O348" s="0" t="n">
        <v>23343779.9312484</v>
      </c>
      <c r="P348" s="0" t="n">
        <v>29880038.3119979</v>
      </c>
      <c r="Q348" s="0" t="n">
        <v>15503450.5479226</v>
      </c>
      <c r="R348" s="0" t="n">
        <v>17441381.8664129</v>
      </c>
    </row>
    <row r="349" customFormat="false" ht="13.8" hidden="true" customHeight="false" outlineLevel="0" collapsed="false">
      <c r="A349" s="0" t="s">
        <v>150</v>
      </c>
      <c r="B349" s="0" t="s">
        <v>21</v>
      </c>
      <c r="C349" s="0" t="s">
        <v>173</v>
      </c>
      <c r="D349" s="0" t="s">
        <v>26</v>
      </c>
      <c r="E349" s="0" t="s">
        <v>13</v>
      </c>
      <c r="F349" s="0" t="s">
        <v>13</v>
      </c>
      <c r="G349" s="0" t="s">
        <v>164</v>
      </c>
      <c r="H349" s="0" t="n">
        <v>855966.017625219</v>
      </c>
      <c r="I349" s="0" t="n">
        <v>70571.7267164366</v>
      </c>
      <c r="J349" s="0" t="n">
        <v>43448.0434988805</v>
      </c>
      <c r="K349" s="0" t="n">
        <v>882146.583955458</v>
      </c>
      <c r="L349" s="0" t="n">
        <v>970361.242351004</v>
      </c>
      <c r="M349" s="0" t="n">
        <v>12227205.0913546</v>
      </c>
      <c r="N349" s="0" t="n">
        <v>14265072.6065804</v>
      </c>
      <c r="O349" s="0" t="n">
        <v>4486270.80148571</v>
      </c>
      <c r="P349" s="0" t="n">
        <v>5233982.60173333</v>
      </c>
      <c r="Q349" s="0" t="n">
        <v>1764293.16791091</v>
      </c>
      <c r="R349" s="0" t="n">
        <v>1940722.484702</v>
      </c>
    </row>
    <row r="350" customFormat="false" ht="13.8" hidden="true" customHeight="false" outlineLevel="0" collapsed="false">
      <c r="A350" s="0" t="s">
        <v>159</v>
      </c>
      <c r="B350" s="0" t="s">
        <v>52</v>
      </c>
      <c r="C350" s="0" t="s">
        <v>161</v>
      </c>
      <c r="D350" s="0" t="s">
        <v>60</v>
      </c>
      <c r="E350" s="0" t="s">
        <v>8</v>
      </c>
      <c r="F350" s="0" t="s">
        <v>8</v>
      </c>
      <c r="G350" s="0" t="s">
        <v>172</v>
      </c>
      <c r="H350" s="0" t="n">
        <v>6391864.05732881</v>
      </c>
      <c r="I350" s="0" t="n">
        <v>105077.533809523</v>
      </c>
      <c r="J350" s="0" t="n">
        <v>83570.8360805058</v>
      </c>
      <c r="K350" s="0" t="n">
        <v>0</v>
      </c>
      <c r="L350" s="0" t="n">
        <v>0</v>
      </c>
      <c r="M350" s="0" t="n">
        <v>8371176.87416906</v>
      </c>
      <c r="N350" s="0" t="n">
        <v>12556765.3112536</v>
      </c>
      <c r="O350" s="0" t="n">
        <v>1106378.86517687</v>
      </c>
      <c r="P350" s="0" t="n">
        <v>1422487.11237026</v>
      </c>
      <c r="Q350" s="0" t="n">
        <v>350258.446031746</v>
      </c>
      <c r="R350" s="0" t="n">
        <v>700516.892063492</v>
      </c>
    </row>
    <row r="351" customFormat="false" ht="13.8" hidden="true" customHeight="false" outlineLevel="0" collapsed="false">
      <c r="A351" s="0" t="s">
        <v>159</v>
      </c>
      <c r="B351" s="0" t="s">
        <v>52</v>
      </c>
      <c r="C351" s="0" t="s">
        <v>158</v>
      </c>
      <c r="D351" s="0" t="s">
        <v>71</v>
      </c>
      <c r="E351" s="0" t="s">
        <v>13</v>
      </c>
      <c r="F351" s="0" t="s">
        <v>13</v>
      </c>
      <c r="G351" s="0" t="s">
        <v>153</v>
      </c>
      <c r="H351" s="0" t="n">
        <v>2074587.88761486</v>
      </c>
      <c r="I351" s="0" t="n">
        <v>28247.9029092564</v>
      </c>
      <c r="J351" s="0" t="n">
        <v>19168.3328359119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2542311.26183308</v>
      </c>
      <c r="R351" s="0" t="n">
        <v>2824790.29092564</v>
      </c>
    </row>
    <row r="352" customFormat="false" ht="13.8" hidden="true" customHeight="false" outlineLevel="0" collapsed="false">
      <c r="A352" s="0" t="s">
        <v>159</v>
      </c>
      <c r="B352" s="0" t="s">
        <v>72</v>
      </c>
      <c r="C352" s="0" t="s">
        <v>151</v>
      </c>
      <c r="D352" s="0" t="s">
        <v>75</v>
      </c>
      <c r="E352" s="0" t="s">
        <v>170</v>
      </c>
      <c r="F352" s="0" t="s">
        <v>13</v>
      </c>
      <c r="G352" s="0" t="s">
        <v>172</v>
      </c>
      <c r="H352" s="0" t="n">
        <v>6689743.1358711</v>
      </c>
      <c r="I352" s="0" t="n">
        <v>25703.9184337078</v>
      </c>
      <c r="J352" s="0" t="n">
        <v>27430.5988978141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</row>
    <row r="353" customFormat="false" ht="13.8" hidden="true" customHeight="false" outlineLevel="0" collapsed="false">
      <c r="A353" s="0" t="s">
        <v>150</v>
      </c>
      <c r="B353" s="0" t="s">
        <v>72</v>
      </c>
      <c r="C353" s="0" t="s">
        <v>175</v>
      </c>
      <c r="D353" s="0" t="s">
        <v>88</v>
      </c>
      <c r="E353" s="0" t="s">
        <v>170</v>
      </c>
      <c r="F353" s="0" t="s">
        <v>13</v>
      </c>
      <c r="G353" s="0" t="s">
        <v>153</v>
      </c>
      <c r="H353" s="0" t="n">
        <v>281550.355974511</v>
      </c>
      <c r="I353" s="0" t="n">
        <v>39147.8781039639</v>
      </c>
      <c r="J353" s="0" t="n">
        <v>61582.1128076625</v>
      </c>
      <c r="K353" s="0" t="n">
        <v>678037.508430431</v>
      </c>
      <c r="L353" s="0" t="n">
        <v>871762.510839126</v>
      </c>
      <c r="M353" s="0" t="n">
        <v>5324111.42213909</v>
      </c>
      <c r="N353" s="0" t="n">
        <v>7320653.20544126</v>
      </c>
      <c r="O353" s="0" t="n">
        <v>1663784.81941846</v>
      </c>
      <c r="P353" s="0" t="n">
        <v>2129644.56885563</v>
      </c>
      <c r="Q353" s="0" t="n">
        <v>1549800.01926955</v>
      </c>
      <c r="R353" s="0" t="n">
        <v>1743525.02167825</v>
      </c>
    </row>
    <row r="354" customFormat="false" ht="13.8" hidden="true" customHeight="false" outlineLevel="0" collapsed="false">
      <c r="A354" s="0" t="s">
        <v>150</v>
      </c>
      <c r="B354" s="0" t="s">
        <v>72</v>
      </c>
      <c r="C354" s="0" t="s">
        <v>171</v>
      </c>
      <c r="D354" s="0" t="s">
        <v>80</v>
      </c>
      <c r="E354" s="0" t="s">
        <v>156</v>
      </c>
      <c r="F354" s="0" t="s">
        <v>9</v>
      </c>
      <c r="G354" s="0" t="s">
        <v>172</v>
      </c>
      <c r="H354" s="0" t="n">
        <v>1738039.72084197</v>
      </c>
      <c r="I354" s="0" t="n">
        <v>198889.229662495</v>
      </c>
      <c r="J354" s="0" t="n">
        <v>286995.501276756</v>
      </c>
      <c r="K354" s="0" t="n">
        <v>2687476.8317323</v>
      </c>
      <c r="L354" s="0" t="n">
        <v>3455327.35508438</v>
      </c>
      <c r="M354" s="0" t="n">
        <v>19795328.081441</v>
      </c>
      <c r="N354" s="0" t="n">
        <v>27218576.1119815</v>
      </c>
      <c r="O354" s="0" t="n">
        <v>7217046.68807168</v>
      </c>
      <c r="P354" s="0" t="n">
        <v>9237819.76073175</v>
      </c>
      <c r="Q354" s="0" t="n">
        <v>6142804.18681669</v>
      </c>
      <c r="R354" s="0" t="n">
        <v>6910654.71016877</v>
      </c>
    </row>
    <row r="355" customFormat="false" ht="13.8" hidden="true" customHeight="false" outlineLevel="0" collapsed="false">
      <c r="A355" s="0" t="s">
        <v>159</v>
      </c>
      <c r="B355" s="0" t="s">
        <v>21</v>
      </c>
      <c r="C355" s="0" t="s">
        <v>166</v>
      </c>
      <c r="D355" s="0" t="s">
        <v>36</v>
      </c>
      <c r="E355" s="0" t="s">
        <v>8</v>
      </c>
      <c r="F355" s="0" t="s">
        <v>8</v>
      </c>
      <c r="G355" s="0" t="s">
        <v>172</v>
      </c>
      <c r="H355" s="0" t="n">
        <v>3917085.61365703</v>
      </c>
      <c r="I355" s="0" t="n">
        <v>26363.5414711632</v>
      </c>
      <c r="J355" s="0" t="n">
        <v>43801.3408872189</v>
      </c>
      <c r="K355" s="0" t="n">
        <v>263635.414711632</v>
      </c>
      <c r="L355" s="0" t="n">
        <v>329544.26838954</v>
      </c>
      <c r="M355" s="0" t="n">
        <v>3642725.38698298</v>
      </c>
      <c r="N355" s="0" t="n">
        <v>4553406.73372873</v>
      </c>
      <c r="O355" s="0" t="n">
        <v>0</v>
      </c>
      <c r="P355" s="0" t="n">
        <v>0</v>
      </c>
      <c r="Q355" s="0" t="n">
        <v>0</v>
      </c>
      <c r="R355" s="0" t="n">
        <v>0</v>
      </c>
    </row>
    <row r="356" customFormat="false" ht="13.8" hidden="true" customHeight="false" outlineLevel="0" collapsed="false">
      <c r="A356" s="0" t="s">
        <v>159</v>
      </c>
      <c r="B356" s="0" t="s">
        <v>72</v>
      </c>
      <c r="C356" s="0" t="s">
        <v>151</v>
      </c>
      <c r="D356" s="0" t="s">
        <v>83</v>
      </c>
      <c r="E356" s="0" t="s">
        <v>174</v>
      </c>
      <c r="F356" s="0" t="s">
        <v>8</v>
      </c>
      <c r="G356" s="0" t="s">
        <v>172</v>
      </c>
      <c r="H356" s="0" t="n">
        <v>267383.643970903</v>
      </c>
      <c r="I356" s="0" t="n">
        <v>2565.65487397156</v>
      </c>
      <c r="J356" s="0" t="n">
        <v>2565.65487397156</v>
      </c>
      <c r="K356" s="0" t="n">
        <v>0</v>
      </c>
      <c r="L356" s="0" t="n">
        <v>0</v>
      </c>
      <c r="M356" s="0" t="n">
        <v>113039.735639076</v>
      </c>
      <c r="N356" s="0" t="n">
        <v>150719.647518768</v>
      </c>
      <c r="O356" s="0" t="n">
        <v>50239.8822496905</v>
      </c>
      <c r="P356" s="0" t="n">
        <v>70335.8351495668</v>
      </c>
      <c r="Q356" s="0" t="n">
        <v>51313.0974794313</v>
      </c>
      <c r="R356" s="0" t="n">
        <v>59865.2803926698</v>
      </c>
    </row>
    <row r="357" customFormat="false" ht="13.8" hidden="true" customHeight="false" outlineLevel="0" collapsed="false">
      <c r="A357" s="0" t="s">
        <v>159</v>
      </c>
      <c r="B357" s="0" t="s">
        <v>72</v>
      </c>
      <c r="C357" s="0" t="s">
        <v>151</v>
      </c>
      <c r="D357" s="0" t="s">
        <v>85</v>
      </c>
      <c r="E357" s="0" t="s">
        <v>174</v>
      </c>
      <c r="F357" s="0" t="s">
        <v>8</v>
      </c>
      <c r="G357" s="0" t="s">
        <v>157</v>
      </c>
      <c r="H357" s="0" t="n">
        <v>9409914.58747058</v>
      </c>
      <c r="I357" s="0" t="n">
        <v>318465.136257484</v>
      </c>
      <c r="J357" s="0" t="n">
        <v>192649.920051315</v>
      </c>
      <c r="K357" s="0" t="n">
        <v>0</v>
      </c>
      <c r="L357" s="0" t="n">
        <v>0</v>
      </c>
      <c r="M357" s="0" t="n">
        <v>13914074.1533056</v>
      </c>
      <c r="N357" s="0" t="n">
        <v>18552098.8710742</v>
      </c>
      <c r="O357" s="0" t="n">
        <v>6184032.95702474</v>
      </c>
      <c r="P357" s="0" t="n">
        <v>8657646.13983464</v>
      </c>
      <c r="Q357" s="0" t="n">
        <v>7566103.78900436</v>
      </c>
      <c r="R357" s="0" t="n">
        <v>8827121.08717175</v>
      </c>
    </row>
    <row r="358" customFormat="false" ht="13.8" hidden="true" customHeight="false" outlineLevel="0" collapsed="false">
      <c r="A358" s="0" t="s">
        <v>155</v>
      </c>
      <c r="B358" s="0" t="s">
        <v>103</v>
      </c>
      <c r="C358" s="0" t="s">
        <v>179</v>
      </c>
      <c r="D358" s="0" t="s">
        <v>22</v>
      </c>
      <c r="E358" s="0" t="s">
        <v>13</v>
      </c>
      <c r="F358" s="0" t="s">
        <v>13</v>
      </c>
      <c r="G358" s="0" t="s">
        <v>154</v>
      </c>
      <c r="H358" s="0" t="n">
        <v>911027.921280425</v>
      </c>
      <c r="I358" s="0" t="n">
        <v>84325</v>
      </c>
      <c r="J358" s="0" t="n">
        <v>79336.875</v>
      </c>
      <c r="K358" s="0" t="n">
        <v>3794625</v>
      </c>
      <c r="L358" s="0" t="n">
        <v>4637875</v>
      </c>
      <c r="M358" s="0" t="n">
        <v>10814681.25</v>
      </c>
      <c r="N358" s="0" t="n">
        <v>13091456.25</v>
      </c>
      <c r="O358" s="0" t="n">
        <v>569193.75</v>
      </c>
      <c r="P358" s="0" t="n">
        <v>910710</v>
      </c>
      <c r="Q358" s="0" t="n">
        <v>0</v>
      </c>
      <c r="R358" s="0" t="n">
        <v>0</v>
      </c>
    </row>
    <row r="359" customFormat="false" ht="13.8" hidden="true" customHeight="false" outlineLevel="0" collapsed="false">
      <c r="A359" s="0" t="s">
        <v>150</v>
      </c>
      <c r="B359" s="0" t="s">
        <v>103</v>
      </c>
      <c r="C359" s="0" t="s">
        <v>177</v>
      </c>
      <c r="D359" s="0" t="s">
        <v>22</v>
      </c>
      <c r="E359" s="0" t="s">
        <v>9</v>
      </c>
      <c r="F359" s="0" t="s">
        <v>9</v>
      </c>
      <c r="G359" s="0" t="s">
        <v>153</v>
      </c>
      <c r="H359" s="0" t="n">
        <v>69600.5325628468</v>
      </c>
      <c r="I359" s="0" t="n">
        <v>6176.3</v>
      </c>
      <c r="J359" s="0" t="n">
        <v>7722.5905</v>
      </c>
      <c r="K359" s="0" t="n">
        <v>277933.5</v>
      </c>
      <c r="L359" s="0" t="n">
        <v>339696.5</v>
      </c>
      <c r="M359" s="0" t="n">
        <v>958870.575</v>
      </c>
      <c r="N359" s="0" t="n">
        <v>1167320.7</v>
      </c>
      <c r="O359" s="0" t="n">
        <v>50028.03</v>
      </c>
      <c r="P359" s="0" t="n">
        <v>75042.045</v>
      </c>
      <c r="Q359" s="0" t="n">
        <v>0</v>
      </c>
      <c r="R359" s="0" t="n">
        <v>0</v>
      </c>
    </row>
    <row r="360" customFormat="false" ht="13.8" hidden="true" customHeight="false" outlineLevel="0" collapsed="false">
      <c r="A360" s="0" t="s">
        <v>159</v>
      </c>
      <c r="B360" s="0" t="s">
        <v>103</v>
      </c>
      <c r="C360" s="0" t="s">
        <v>178</v>
      </c>
      <c r="D360" s="0" t="s">
        <v>104</v>
      </c>
      <c r="E360" s="0" t="s">
        <v>8</v>
      </c>
      <c r="F360" s="0" t="s">
        <v>8</v>
      </c>
      <c r="G360" s="0" t="s">
        <v>164</v>
      </c>
      <c r="H360" s="0" t="n">
        <v>27959816.0381278</v>
      </c>
      <c r="I360" s="0" t="n">
        <v>598137.816196205</v>
      </c>
      <c r="J360" s="0" t="n">
        <v>411401.876375286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20697162.9530251</v>
      </c>
      <c r="R360" s="0" t="n">
        <v>22996847.7255835</v>
      </c>
    </row>
    <row r="361" customFormat="false" ht="13.8" hidden="true" customHeight="false" outlineLevel="0" collapsed="false">
      <c r="A361" s="0" t="s">
        <v>155</v>
      </c>
      <c r="B361" s="0" t="s">
        <v>52</v>
      </c>
      <c r="C361" s="0" t="s">
        <v>169</v>
      </c>
      <c r="D361" s="0" t="s">
        <v>61</v>
      </c>
      <c r="E361" s="0" t="s">
        <v>9</v>
      </c>
      <c r="F361" s="0" t="s">
        <v>9</v>
      </c>
      <c r="G361" s="0" t="s">
        <v>153</v>
      </c>
      <c r="H361" s="0" t="n">
        <v>4145830.57871756</v>
      </c>
      <c r="I361" s="0" t="n">
        <v>85044.954356</v>
      </c>
      <c r="J361" s="0" t="n">
        <v>49726.0394070107</v>
      </c>
      <c r="K361" s="0" t="n">
        <v>0</v>
      </c>
      <c r="L361" s="0" t="n">
        <v>0</v>
      </c>
      <c r="M361" s="0" t="n">
        <v>2309324.83781098</v>
      </c>
      <c r="N361" s="0" t="n">
        <v>2795498.48787645</v>
      </c>
      <c r="O361" s="0" t="n">
        <v>1842746.98121318</v>
      </c>
      <c r="P361" s="0" t="n">
        <v>2036720.34765668</v>
      </c>
      <c r="Q361" s="0" t="n">
        <v>9354944.97916</v>
      </c>
      <c r="R361" s="0" t="n">
        <v>10205394.52272</v>
      </c>
    </row>
    <row r="362" customFormat="false" ht="13.8" hidden="true" customHeight="false" outlineLevel="0" collapsed="false">
      <c r="A362" s="0" t="s">
        <v>150</v>
      </c>
      <c r="B362" s="0" t="s">
        <v>52</v>
      </c>
      <c r="C362" s="0" t="s">
        <v>161</v>
      </c>
      <c r="D362" s="0" t="s">
        <v>60</v>
      </c>
      <c r="E362" s="0" t="s">
        <v>9</v>
      </c>
      <c r="F362" s="0" t="s">
        <v>9</v>
      </c>
      <c r="G362" s="0" t="s">
        <v>172</v>
      </c>
      <c r="H362" s="0" t="n">
        <v>639471.564717199</v>
      </c>
      <c r="I362" s="0" t="n">
        <v>34543.2499999999</v>
      </c>
      <c r="J362" s="0" t="n">
        <v>27500.7224553327</v>
      </c>
      <c r="K362" s="0" t="n">
        <v>460576.666666666</v>
      </c>
      <c r="L362" s="0" t="n">
        <v>690864.999999999</v>
      </c>
      <c r="M362" s="0" t="n">
        <v>6191877.57286297</v>
      </c>
      <c r="N362" s="0" t="n">
        <v>8255836.76381729</v>
      </c>
      <c r="O362" s="0" t="n">
        <v>415670.441206089</v>
      </c>
      <c r="P362" s="0" t="n">
        <v>519588.051507612</v>
      </c>
      <c r="Q362" s="0" t="n">
        <v>172716.249999999</v>
      </c>
      <c r="R362" s="0" t="n">
        <v>287860.416666666</v>
      </c>
    </row>
    <row r="363" customFormat="false" ht="13.8" hidden="true" customHeight="false" outlineLevel="0" collapsed="false">
      <c r="A363" s="0" t="s">
        <v>150</v>
      </c>
      <c r="B363" s="0" t="s">
        <v>52</v>
      </c>
      <c r="C363" s="0" t="s">
        <v>158</v>
      </c>
      <c r="D363" s="0" t="s">
        <v>59</v>
      </c>
      <c r="E363" s="0" t="s">
        <v>13</v>
      </c>
      <c r="F363" s="0" t="s">
        <v>13</v>
      </c>
      <c r="G363" s="0" t="s">
        <v>153</v>
      </c>
      <c r="H363" s="0" t="n">
        <v>89297.4665600172</v>
      </c>
      <c r="I363" s="0" t="n">
        <v>8343.87699185782</v>
      </c>
      <c r="J363" s="0" t="n">
        <v>4909.11868987472</v>
      </c>
      <c r="K363" s="0" t="n">
        <v>111251.693224771</v>
      </c>
      <c r="L363" s="0" t="n">
        <v>166877.539837156</v>
      </c>
      <c r="M363" s="0" t="n">
        <v>1495639.95329367</v>
      </c>
      <c r="N363" s="0" t="n">
        <v>1994186.60439157</v>
      </c>
      <c r="O363" s="0" t="n">
        <v>100404.653024104</v>
      </c>
      <c r="P363" s="0" t="n">
        <v>125505.81628013</v>
      </c>
      <c r="Q363" s="0" t="n">
        <v>41719.3849592891</v>
      </c>
      <c r="R363" s="0" t="n">
        <v>69532.3082654819</v>
      </c>
    </row>
    <row r="364" customFormat="false" ht="13.8" hidden="true" customHeight="false" outlineLevel="0" collapsed="false">
      <c r="A364" s="0" t="s">
        <v>159</v>
      </c>
      <c r="B364" s="0" t="s">
        <v>52</v>
      </c>
      <c r="C364" s="0" t="s">
        <v>169</v>
      </c>
      <c r="D364" s="0" t="s">
        <v>55</v>
      </c>
      <c r="E364" s="0" t="s">
        <v>8</v>
      </c>
      <c r="F364" s="0" t="s">
        <v>8</v>
      </c>
      <c r="G364" s="0" t="s">
        <v>153</v>
      </c>
      <c r="H364" s="0" t="n">
        <v>781999.952719647</v>
      </c>
      <c r="I364" s="0" t="n">
        <v>14252.0284929999</v>
      </c>
      <c r="J364" s="0" t="n">
        <v>7562.93914327108</v>
      </c>
      <c r="K364" s="0" t="n">
        <v>0</v>
      </c>
      <c r="L364" s="0" t="n">
        <v>0</v>
      </c>
      <c r="M364" s="0" t="n">
        <v>1135411.60517593</v>
      </c>
      <c r="N364" s="0" t="n">
        <v>1703117.4077639</v>
      </c>
      <c r="O364" s="0" t="n">
        <v>150061.983174605</v>
      </c>
      <c r="P364" s="0" t="n">
        <v>192936.835510207</v>
      </c>
      <c r="Q364" s="0" t="n">
        <v>47506.7616433333</v>
      </c>
      <c r="R364" s="0" t="n">
        <v>95013.5232866666</v>
      </c>
    </row>
    <row r="365" customFormat="false" ht="13.8" hidden="true" customHeight="false" outlineLevel="0" collapsed="false">
      <c r="A365" s="0" t="s">
        <v>159</v>
      </c>
      <c r="B365" s="0" t="s">
        <v>21</v>
      </c>
      <c r="C365" s="0" t="s">
        <v>173</v>
      </c>
      <c r="D365" s="0" t="s">
        <v>41</v>
      </c>
      <c r="E365" s="0" t="s">
        <v>13</v>
      </c>
      <c r="F365" s="0" t="s">
        <v>13</v>
      </c>
      <c r="G365" s="0" t="s">
        <v>172</v>
      </c>
      <c r="H365" s="0" t="n">
        <v>295331.863720456</v>
      </c>
      <c r="I365" s="0" t="n">
        <v>2536</v>
      </c>
      <c r="J365" s="0" t="n">
        <v>1508.92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</row>
    <row r="366" customFormat="false" ht="13.8" hidden="true" customHeight="false" outlineLevel="0" collapsed="false">
      <c r="A366" s="0" t="s">
        <v>150</v>
      </c>
      <c r="B366" s="0" t="s">
        <v>96</v>
      </c>
      <c r="C366" s="0" t="s">
        <v>99</v>
      </c>
      <c r="D366" s="0" t="s">
        <v>99</v>
      </c>
      <c r="E366" s="0" t="s">
        <v>192</v>
      </c>
      <c r="F366" s="0" t="s">
        <v>8</v>
      </c>
      <c r="G366" s="0" t="s">
        <v>172</v>
      </c>
      <c r="H366" s="0" t="n">
        <v>264619.40031528</v>
      </c>
      <c r="I366" s="0" t="n">
        <v>21980.0447782756</v>
      </c>
      <c r="J366" s="0" t="n">
        <v>21980.0447782756</v>
      </c>
      <c r="K366" s="0" t="n">
        <v>224466.329309698</v>
      </c>
      <c r="L366" s="0" t="n">
        <v>288599.566255326</v>
      </c>
      <c r="M366" s="0" t="n">
        <v>1885112.07278063</v>
      </c>
      <c r="N366" s="0" t="n">
        <v>2262134.48733675</v>
      </c>
      <c r="O366" s="0" t="n">
        <v>733099.13941469</v>
      </c>
      <c r="P366" s="0" t="n">
        <v>938366.898450803</v>
      </c>
      <c r="Q366" s="0" t="n">
        <v>192399.710836884</v>
      </c>
      <c r="R366" s="0" t="n">
        <v>256532.947782512</v>
      </c>
    </row>
    <row r="367" customFormat="false" ht="13.8" hidden="true" customHeight="false" outlineLevel="0" collapsed="false">
      <c r="A367" s="0" t="s">
        <v>155</v>
      </c>
      <c r="B367" s="0" t="s">
        <v>72</v>
      </c>
      <c r="C367" s="0" t="s">
        <v>151</v>
      </c>
      <c r="D367" s="0" t="s">
        <v>76</v>
      </c>
      <c r="E367" s="0" t="s">
        <v>170</v>
      </c>
      <c r="F367" s="0" t="s">
        <v>13</v>
      </c>
      <c r="G367" s="0" t="s">
        <v>154</v>
      </c>
      <c r="H367" s="0" t="n">
        <v>174103.701283826</v>
      </c>
      <c r="I367" s="0" t="n">
        <v>3064.85702252021</v>
      </c>
      <c r="J367" s="0" t="n">
        <v>3064.85702252021</v>
      </c>
      <c r="K367" s="0" t="n">
        <v>0</v>
      </c>
      <c r="L367" s="0" t="n">
        <v>0</v>
      </c>
      <c r="M367" s="0" t="n">
        <v>190814.392264578</v>
      </c>
      <c r="N367" s="0" t="n">
        <v>233217.590545596</v>
      </c>
      <c r="O367" s="0" t="n">
        <v>93287.0362182384</v>
      </c>
      <c r="P367" s="0" t="n">
        <v>127209.594843052</v>
      </c>
      <c r="Q367" s="0" t="n">
        <v>214539.991576414</v>
      </c>
      <c r="R367" s="0" t="n">
        <v>245188.561801617</v>
      </c>
    </row>
    <row r="368" customFormat="false" ht="13.8" hidden="true" customHeight="false" outlineLevel="0" collapsed="false">
      <c r="A368" s="0" t="s">
        <v>150</v>
      </c>
      <c r="B368" s="0" t="s">
        <v>117</v>
      </c>
      <c r="C368" s="0" t="s">
        <v>188</v>
      </c>
      <c r="D368" s="0" t="s">
        <v>109</v>
      </c>
      <c r="E368" s="0" t="s">
        <v>8</v>
      </c>
      <c r="F368" s="0" t="s">
        <v>8</v>
      </c>
      <c r="G368" s="0" t="s">
        <v>172</v>
      </c>
      <c r="H368" s="0" t="n">
        <v>1100196.63863015</v>
      </c>
      <c r="I368" s="0" t="n">
        <v>6338.93032855041</v>
      </c>
      <c r="J368" s="0" t="n">
        <v>6440.80507876897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</row>
    <row r="369" customFormat="false" ht="13.8" hidden="true" customHeight="false" outlineLevel="0" collapsed="false">
      <c r="A369" s="0" t="s">
        <v>155</v>
      </c>
      <c r="B369" s="0" t="s">
        <v>96</v>
      </c>
      <c r="C369" s="0" t="s">
        <v>97</v>
      </c>
      <c r="D369" s="0" t="s">
        <v>97</v>
      </c>
      <c r="E369" s="0" t="s">
        <v>156</v>
      </c>
      <c r="F369" s="0" t="s">
        <v>9</v>
      </c>
      <c r="G369" s="0" t="s">
        <v>157</v>
      </c>
      <c r="H369" s="0" t="n">
        <v>6961440.21108606</v>
      </c>
      <c r="I369" s="0" t="n">
        <v>782407.341572391</v>
      </c>
      <c r="J369" s="0" t="n">
        <v>1044594.49833531</v>
      </c>
      <c r="K369" s="0" t="n">
        <v>0</v>
      </c>
      <c r="L369" s="0" t="n">
        <v>0</v>
      </c>
      <c r="M369" s="0" t="n">
        <v>29823527.0127463</v>
      </c>
      <c r="N369" s="0" t="n">
        <v>44735290.5191194</v>
      </c>
      <c r="O369" s="0" t="n">
        <v>6958822.93834451</v>
      </c>
      <c r="P369" s="0" t="n">
        <v>8698528.67293063</v>
      </c>
      <c r="Q369" s="0" t="n">
        <v>3535562.61917948</v>
      </c>
      <c r="R369" s="0" t="n">
        <v>5892604.36529913</v>
      </c>
    </row>
    <row r="370" customFormat="false" ht="13.8" hidden="true" customHeight="false" outlineLevel="0" collapsed="false">
      <c r="A370" s="0" t="s">
        <v>155</v>
      </c>
      <c r="B370" s="0" t="s">
        <v>72</v>
      </c>
      <c r="C370" s="0" t="s">
        <v>171</v>
      </c>
      <c r="D370" s="0" t="s">
        <v>74</v>
      </c>
      <c r="E370" s="0" t="s">
        <v>156</v>
      </c>
      <c r="F370" s="0" t="s">
        <v>9</v>
      </c>
      <c r="G370" s="0" t="s">
        <v>164</v>
      </c>
      <c r="H370" s="0" t="n">
        <v>11310529.321182</v>
      </c>
      <c r="I370" s="0" t="n">
        <v>187366.911162619</v>
      </c>
      <c r="J370" s="0" t="n">
        <v>626518.729292505</v>
      </c>
      <c r="K370" s="0" t="n">
        <v>0</v>
      </c>
      <c r="L370" s="0" t="n">
        <v>0</v>
      </c>
      <c r="M370" s="0" t="n">
        <v>14998170.1643768</v>
      </c>
      <c r="N370" s="0" t="n">
        <v>18331096.8675717</v>
      </c>
      <c r="O370" s="0" t="n">
        <v>7332438.7470287</v>
      </c>
      <c r="P370" s="0" t="n">
        <v>9998780.10958459</v>
      </c>
      <c r="Q370" s="0" t="n">
        <v>13115683.7813833</v>
      </c>
      <c r="R370" s="0" t="n">
        <v>14989352.8930095</v>
      </c>
    </row>
    <row r="371" customFormat="false" ht="13.8" hidden="true" customHeight="false" outlineLevel="0" collapsed="false">
      <c r="A371" s="0" t="s">
        <v>159</v>
      </c>
      <c r="B371" s="0" t="s">
        <v>72</v>
      </c>
      <c r="C371" s="0" t="s">
        <v>171</v>
      </c>
      <c r="D371" s="0" t="s">
        <v>77</v>
      </c>
      <c r="E371" s="0" t="s">
        <v>170</v>
      </c>
      <c r="F371" s="0" t="s">
        <v>13</v>
      </c>
      <c r="G371" s="0" t="s">
        <v>164</v>
      </c>
      <c r="H371" s="0" t="n">
        <v>11588783.0554895</v>
      </c>
      <c r="I371" s="0" t="n">
        <v>62871.1919313812</v>
      </c>
      <c r="J371" s="0" t="n">
        <v>96321.2350336293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</row>
    <row r="372" customFormat="false" ht="13.8" hidden="true" customHeight="false" outlineLevel="0" collapsed="false">
      <c r="A372" s="0" t="s">
        <v>150</v>
      </c>
      <c r="B372" s="0" t="s">
        <v>72</v>
      </c>
      <c r="C372" s="0" t="s">
        <v>171</v>
      </c>
      <c r="D372" s="0" t="s">
        <v>80</v>
      </c>
      <c r="E372" s="0" t="s">
        <v>170</v>
      </c>
      <c r="F372" s="0" t="s">
        <v>13</v>
      </c>
      <c r="G372" s="0" t="s">
        <v>154</v>
      </c>
      <c r="H372" s="0" t="n">
        <v>11567883.490859</v>
      </c>
      <c r="I372" s="0" t="n">
        <v>1434065.78495574</v>
      </c>
      <c r="J372" s="0" t="n">
        <v>1674863.98107412</v>
      </c>
      <c r="K372" s="0" t="n">
        <v>21202358.9458041</v>
      </c>
      <c r="L372" s="0" t="n">
        <v>27260175.7874624</v>
      </c>
      <c r="M372" s="0" t="n">
        <v>142731724.345963</v>
      </c>
      <c r="N372" s="0" t="n">
        <v>196256120.9757</v>
      </c>
      <c r="O372" s="0" t="n">
        <v>52037607.7747132</v>
      </c>
      <c r="P372" s="0" t="n">
        <v>66608137.9516329</v>
      </c>
      <c r="Q372" s="0" t="n">
        <v>48462534.7332666</v>
      </c>
      <c r="R372" s="0" t="n">
        <v>54520351.5749249</v>
      </c>
    </row>
    <row r="373" customFormat="false" ht="13.8" hidden="true" customHeight="false" outlineLevel="0" collapsed="false">
      <c r="A373" s="0" t="s">
        <v>150</v>
      </c>
      <c r="B373" s="0" t="s">
        <v>72</v>
      </c>
      <c r="C373" s="0" t="s">
        <v>171</v>
      </c>
      <c r="D373" s="0" t="s">
        <v>80</v>
      </c>
      <c r="E373" s="0" t="s">
        <v>152</v>
      </c>
      <c r="F373" s="0" t="s">
        <v>8</v>
      </c>
      <c r="G373" s="0" t="s">
        <v>154</v>
      </c>
      <c r="H373" s="0" t="n">
        <v>56287336.9024017</v>
      </c>
      <c r="I373" s="0" t="n">
        <v>5910974.09126047</v>
      </c>
      <c r="J373" s="0" t="n">
        <v>11654588.8083442</v>
      </c>
      <c r="K373" s="0" t="n">
        <v>87821582.5262283</v>
      </c>
      <c r="L373" s="0" t="n">
        <v>112913463.248007</v>
      </c>
      <c r="M373" s="0" t="n">
        <v>588315775.650388</v>
      </c>
      <c r="N373" s="0" t="n">
        <v>808934191.519284</v>
      </c>
      <c r="O373" s="0" t="n">
        <v>214490126.292913</v>
      </c>
      <c r="P373" s="0" t="n">
        <v>274547361.654929</v>
      </c>
      <c r="Q373" s="0" t="n">
        <v>200735045.774236</v>
      </c>
      <c r="R373" s="0" t="n">
        <v>225826926.496015</v>
      </c>
    </row>
    <row r="374" customFormat="false" ht="13.8" hidden="true" customHeight="false" outlineLevel="0" collapsed="false">
      <c r="A374" s="0" t="s">
        <v>155</v>
      </c>
      <c r="B374" s="0" t="s">
        <v>52</v>
      </c>
      <c r="C374" s="0" t="s">
        <v>158</v>
      </c>
      <c r="D374" s="0" t="s">
        <v>56</v>
      </c>
      <c r="E374" s="0" t="s">
        <v>8</v>
      </c>
      <c r="F374" s="0" t="s">
        <v>8</v>
      </c>
      <c r="G374" s="0" t="s">
        <v>164</v>
      </c>
      <c r="H374" s="0" t="n">
        <v>200511978.094043</v>
      </c>
      <c r="I374" s="0" t="n">
        <v>4186274.46013327</v>
      </c>
      <c r="J374" s="0" t="n">
        <v>2962709.79334907</v>
      </c>
      <c r="K374" s="0" t="n">
        <v>0</v>
      </c>
      <c r="L374" s="0" t="n">
        <v>0</v>
      </c>
      <c r="M374" s="0" t="n">
        <v>106749997.477516</v>
      </c>
      <c r="N374" s="0" t="n">
        <v>130472219.139186</v>
      </c>
      <c r="O374" s="0" t="n">
        <v>104866175.10075</v>
      </c>
      <c r="P374" s="0" t="n">
        <v>116517972.334167</v>
      </c>
      <c r="Q374" s="0" t="n">
        <v>418627446.013327</v>
      </c>
      <c r="R374" s="0" t="n">
        <v>460490190.61466</v>
      </c>
    </row>
    <row r="375" customFormat="false" ht="13.8" hidden="true" customHeight="false" outlineLevel="0" collapsed="false">
      <c r="A375" s="0" t="s">
        <v>150</v>
      </c>
      <c r="B375" s="0" t="s">
        <v>21</v>
      </c>
      <c r="C375" s="0" t="s">
        <v>166</v>
      </c>
      <c r="D375" s="0" t="s">
        <v>25</v>
      </c>
      <c r="E375" s="0" t="s">
        <v>8</v>
      </c>
      <c r="F375" s="0" t="s">
        <v>8</v>
      </c>
      <c r="G375" s="0" t="s">
        <v>172</v>
      </c>
      <c r="H375" s="0" t="n">
        <v>6833493.06954955</v>
      </c>
      <c r="I375" s="0" t="n">
        <v>116532.293750344</v>
      </c>
      <c r="J375" s="0" t="n">
        <v>98399.714912901</v>
      </c>
      <c r="K375" s="0" t="n">
        <v>0</v>
      </c>
      <c r="L375" s="0" t="n">
        <v>0</v>
      </c>
      <c r="M375" s="0" t="n">
        <v>34706122.4073728</v>
      </c>
      <c r="N375" s="0" t="n">
        <v>42143148.6375241</v>
      </c>
      <c r="O375" s="0" t="n">
        <v>0</v>
      </c>
      <c r="P375" s="0" t="n">
        <v>0</v>
      </c>
      <c r="Q375" s="0" t="n">
        <v>1165322.93750344</v>
      </c>
      <c r="R375" s="0" t="n">
        <v>1456653.6718793</v>
      </c>
    </row>
    <row r="376" customFormat="false" ht="13.8" hidden="true" customHeight="false" outlineLevel="0" collapsed="false">
      <c r="A376" s="0" t="s">
        <v>155</v>
      </c>
      <c r="B376" s="0" t="s">
        <v>52</v>
      </c>
      <c r="C376" s="0" t="s">
        <v>161</v>
      </c>
      <c r="D376" s="0" t="s">
        <v>58</v>
      </c>
      <c r="E376" s="0" t="s">
        <v>9</v>
      </c>
      <c r="F376" s="0" t="s">
        <v>9</v>
      </c>
      <c r="G376" s="0" t="s">
        <v>157</v>
      </c>
      <c r="H376" s="0" t="n">
        <v>2524359.97538602</v>
      </c>
      <c r="I376" s="0" t="n">
        <v>111383.450093775</v>
      </c>
      <c r="J376" s="0" t="n">
        <v>38541.0612867284</v>
      </c>
      <c r="K376" s="0" t="n">
        <v>0</v>
      </c>
      <c r="L376" s="0" t="n">
        <v>0</v>
      </c>
      <c r="M376" s="0" t="n">
        <v>8873548.20565525</v>
      </c>
      <c r="N376" s="0" t="n">
        <v>13310322.3084828</v>
      </c>
      <c r="O376" s="0" t="n">
        <v>1340314.18130998</v>
      </c>
      <c r="P376" s="0" t="n">
        <v>1675392.72663748</v>
      </c>
      <c r="Q376" s="0" t="n">
        <v>556917.250468878</v>
      </c>
      <c r="R376" s="0" t="n">
        <v>928195.41744813</v>
      </c>
    </row>
    <row r="377" customFormat="false" ht="13.8" hidden="true" customHeight="false" outlineLevel="0" collapsed="false">
      <c r="A377" s="0" t="s">
        <v>159</v>
      </c>
      <c r="B377" s="0" t="s">
        <v>96</v>
      </c>
      <c r="C377" s="0" t="s">
        <v>184</v>
      </c>
      <c r="D377" s="0" t="s">
        <v>101</v>
      </c>
      <c r="E377" s="0" t="s">
        <v>170</v>
      </c>
      <c r="F377" s="0" t="s">
        <v>13</v>
      </c>
      <c r="G377" s="0" t="s">
        <v>164</v>
      </c>
      <c r="H377" s="0" t="n">
        <v>449209852.156326</v>
      </c>
      <c r="I377" s="0" t="n">
        <v>4263808.8778053</v>
      </c>
      <c r="J377" s="0" t="n">
        <v>4539419.14123966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</row>
    <row r="378" customFormat="false" ht="13.8" hidden="true" customHeight="false" outlineLevel="0" collapsed="false">
      <c r="A378" s="0" t="s">
        <v>155</v>
      </c>
      <c r="B378" s="0" t="s">
        <v>6</v>
      </c>
      <c r="C378" s="0" t="s">
        <v>162</v>
      </c>
      <c r="D378" s="0" t="s">
        <v>7</v>
      </c>
      <c r="E378" s="0" t="s">
        <v>9</v>
      </c>
      <c r="F378" s="0" t="s">
        <v>9</v>
      </c>
      <c r="G378" s="0" t="s">
        <v>172</v>
      </c>
      <c r="H378" s="0" t="n">
        <v>11897034.6721343</v>
      </c>
      <c r="I378" s="0" t="n">
        <v>600567.267590214</v>
      </c>
      <c r="J378" s="0" t="n">
        <v>1205293.97471548</v>
      </c>
      <c r="K378" s="0" t="n">
        <v>0</v>
      </c>
      <c r="L378" s="0" t="n">
        <v>0</v>
      </c>
      <c r="M378" s="0" t="n">
        <v>51477194.2361825</v>
      </c>
      <c r="N378" s="0" t="n">
        <v>72068071.9306556</v>
      </c>
      <c r="O378" s="0" t="n">
        <v>16987474.1309714</v>
      </c>
      <c r="P378" s="0" t="n">
        <v>23164737.4513247</v>
      </c>
      <c r="Q378" s="0" t="n">
        <v>19832807.1775319</v>
      </c>
      <c r="R378" s="0" t="n">
        <v>22666065.3457508</v>
      </c>
    </row>
    <row r="379" customFormat="false" ht="13.8" hidden="true" customHeight="false" outlineLevel="0" collapsed="false">
      <c r="A379" s="0" t="s">
        <v>150</v>
      </c>
      <c r="B379" s="0" t="s">
        <v>6</v>
      </c>
      <c r="C379" s="0" t="s">
        <v>163</v>
      </c>
      <c r="D379" s="0" t="s">
        <v>7</v>
      </c>
      <c r="E379" s="0" t="s">
        <v>13</v>
      </c>
      <c r="F379" s="0" t="s">
        <v>13</v>
      </c>
      <c r="G379" s="0" t="s">
        <v>153</v>
      </c>
      <c r="H379" s="0" t="n">
        <v>399083.029371614</v>
      </c>
      <c r="I379" s="0" t="n">
        <v>53312.4382788531</v>
      </c>
      <c r="J379" s="0" t="n">
        <v>44403.1870592404</v>
      </c>
      <c r="K379" s="0" t="n">
        <v>0</v>
      </c>
      <c r="L379" s="0" t="n">
        <v>0</v>
      </c>
      <c r="M379" s="0" t="n">
        <v>7311420.08853559</v>
      </c>
      <c r="N379" s="0" t="n">
        <v>10053202.6217364</v>
      </c>
      <c r="O379" s="0" t="n">
        <v>1713614.08658255</v>
      </c>
      <c r="P379" s="0" t="n">
        <v>2193426.03082567</v>
      </c>
      <c r="Q379" s="0" t="n">
        <v>1656363.05442883</v>
      </c>
      <c r="R379" s="0" t="n">
        <v>1863408.43623243</v>
      </c>
    </row>
    <row r="380" customFormat="false" ht="13.8" hidden="true" customHeight="false" outlineLevel="0" collapsed="false">
      <c r="A380" s="0" t="s">
        <v>159</v>
      </c>
      <c r="B380" s="0" t="s">
        <v>6</v>
      </c>
      <c r="C380" s="0" t="s">
        <v>162</v>
      </c>
      <c r="D380" s="0" t="s">
        <v>17</v>
      </c>
      <c r="E380" s="0" t="s">
        <v>9</v>
      </c>
      <c r="F380" s="0" t="s">
        <v>9</v>
      </c>
      <c r="G380" s="0" t="s">
        <v>157</v>
      </c>
      <c r="H380" s="0" t="n">
        <v>147427354.640921</v>
      </c>
      <c r="I380" s="0" t="n">
        <v>965084.009946212</v>
      </c>
      <c r="J380" s="0" t="n">
        <v>2291640.10865236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</row>
    <row r="381" customFormat="false" ht="13.8" hidden="true" customHeight="false" outlineLevel="0" collapsed="false">
      <c r="A381" s="0" t="s">
        <v>150</v>
      </c>
      <c r="B381" s="0" t="s">
        <v>6</v>
      </c>
      <c r="C381" s="0" t="s">
        <v>162</v>
      </c>
      <c r="D381" s="0" t="s">
        <v>17</v>
      </c>
      <c r="E381" s="0" t="s">
        <v>13</v>
      </c>
      <c r="F381" s="0" t="s">
        <v>13</v>
      </c>
      <c r="G381" s="0" t="s">
        <v>164</v>
      </c>
      <c r="H381" s="0" t="n">
        <v>64179214.3511497</v>
      </c>
      <c r="I381" s="0" t="n">
        <v>522856.678842729</v>
      </c>
      <c r="J381" s="0" t="n">
        <v>769761.928505466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3.8" hidden="true" customHeight="false" outlineLevel="0" collapsed="false">
      <c r="A382" s="0" t="s">
        <v>155</v>
      </c>
      <c r="B382" s="0" t="s">
        <v>90</v>
      </c>
      <c r="C382" s="0" t="s">
        <v>93</v>
      </c>
      <c r="D382" s="0" t="s">
        <v>93</v>
      </c>
      <c r="E382" s="0" t="s">
        <v>167</v>
      </c>
      <c r="F382" s="0" t="s">
        <v>9</v>
      </c>
      <c r="G382" s="0" t="s">
        <v>157</v>
      </c>
      <c r="H382" s="0" t="n">
        <v>14177987.2993691</v>
      </c>
      <c r="I382" s="0" t="n">
        <v>901946.591678337</v>
      </c>
      <c r="J382" s="0" t="n">
        <v>781419.090990429</v>
      </c>
      <c r="K382" s="0" t="n">
        <v>7997728.64072712</v>
      </c>
      <c r="L382" s="0" t="n">
        <v>10282793.9666491</v>
      </c>
      <c r="M382" s="0" t="n">
        <v>51118432.4384871</v>
      </c>
      <c r="N382" s="0" t="n">
        <v>63898040.5481089</v>
      </c>
      <c r="O382" s="0" t="n">
        <v>0</v>
      </c>
      <c r="P382" s="0" t="n">
        <v>0</v>
      </c>
      <c r="Q382" s="0" t="n">
        <v>0</v>
      </c>
      <c r="R382" s="0" t="n">
        <v>0</v>
      </c>
    </row>
    <row r="383" customFormat="false" ht="13.8" hidden="true" customHeight="false" outlineLevel="0" collapsed="false">
      <c r="A383" s="0" t="s">
        <v>150</v>
      </c>
      <c r="B383" s="0" t="s">
        <v>90</v>
      </c>
      <c r="C383" s="0" t="s">
        <v>92</v>
      </c>
      <c r="D383" s="0" t="s">
        <v>92</v>
      </c>
      <c r="E383" s="0" t="s">
        <v>194</v>
      </c>
      <c r="F383" s="0" t="s">
        <v>8</v>
      </c>
      <c r="G383" s="0" t="s">
        <v>154</v>
      </c>
      <c r="H383" s="0" t="n">
        <v>5365856.05084634</v>
      </c>
      <c r="I383" s="0" t="n">
        <v>616684.987824675</v>
      </c>
      <c r="J383" s="0" t="n">
        <v>791357.830968614</v>
      </c>
      <c r="K383" s="0" t="n">
        <v>6926614.71906565</v>
      </c>
      <c r="L383" s="0" t="n">
        <v>8905647.49594155</v>
      </c>
      <c r="M383" s="0" t="n">
        <v>72463740.0077376</v>
      </c>
      <c r="N383" s="0" t="n">
        <v>86956488.0092851</v>
      </c>
      <c r="O383" s="0" t="n">
        <v>28180343.3106471</v>
      </c>
      <c r="P383" s="0" t="n">
        <v>36070839.4376284</v>
      </c>
      <c r="Q383" s="0" t="n">
        <v>15832262.2150072</v>
      </c>
      <c r="R383" s="0" t="n">
        <v>17811294.9918831</v>
      </c>
    </row>
    <row r="384" customFormat="false" ht="13.8" hidden="true" customHeight="false" outlineLevel="0" collapsed="false">
      <c r="A384" s="0" t="s">
        <v>150</v>
      </c>
      <c r="B384" s="0" t="s">
        <v>52</v>
      </c>
      <c r="C384" s="0" t="s">
        <v>183</v>
      </c>
      <c r="D384" s="0" t="s">
        <v>64</v>
      </c>
      <c r="E384" s="0" t="s">
        <v>9</v>
      </c>
      <c r="F384" s="0" t="s">
        <v>9</v>
      </c>
      <c r="G384" s="0" t="s">
        <v>157</v>
      </c>
      <c r="H384" s="0" t="n">
        <v>37133514.8405814</v>
      </c>
      <c r="I384" s="0" t="n">
        <v>2767117.80558133</v>
      </c>
      <c r="J384" s="0" t="n">
        <v>2052647.9319334</v>
      </c>
      <c r="K384" s="0" t="n">
        <v>96849123.1953466</v>
      </c>
      <c r="L384" s="0" t="n">
        <v>124520301.251159</v>
      </c>
      <c r="M384" s="0" t="n">
        <v>95465564.2925559</v>
      </c>
      <c r="N384" s="0" t="n">
        <v>116218947.834415</v>
      </c>
      <c r="O384" s="0" t="n">
        <v>92329497.3447694</v>
      </c>
      <c r="P384" s="0" t="n">
        <v>100723088.012475</v>
      </c>
      <c r="Q384" s="0" t="n">
        <v>332054136.669759</v>
      </c>
      <c r="R384" s="0" t="n">
        <v>359725314.725573</v>
      </c>
    </row>
    <row r="385" customFormat="false" ht="13.8" hidden="true" customHeight="false" outlineLevel="0" collapsed="false">
      <c r="A385" s="0" t="s">
        <v>159</v>
      </c>
      <c r="B385" s="0" t="s">
        <v>21</v>
      </c>
      <c r="C385" s="0" t="s">
        <v>166</v>
      </c>
      <c r="D385" s="0" t="s">
        <v>44</v>
      </c>
      <c r="E385" s="0" t="s">
        <v>13</v>
      </c>
      <c r="F385" s="0" t="s">
        <v>13</v>
      </c>
      <c r="G385" s="0" t="s">
        <v>164</v>
      </c>
      <c r="H385" s="0" t="n">
        <v>4721298.60907351</v>
      </c>
      <c r="I385" s="0" t="n">
        <v>33347.2666666666</v>
      </c>
      <c r="J385" s="0" t="n">
        <v>29851.9596666666</v>
      </c>
      <c r="K385" s="0" t="n">
        <v>0</v>
      </c>
      <c r="L385" s="0" t="n">
        <v>0</v>
      </c>
      <c r="M385" s="0" t="n">
        <v>7310461.9096321</v>
      </c>
      <c r="N385" s="0" t="n">
        <v>9138077.38704013</v>
      </c>
      <c r="O385" s="0" t="n">
        <v>0</v>
      </c>
      <c r="P385" s="0" t="n">
        <v>0</v>
      </c>
      <c r="Q385" s="0" t="n">
        <v>291788.583333333</v>
      </c>
      <c r="R385" s="0" t="n">
        <v>375156.75</v>
      </c>
    </row>
    <row r="386" customFormat="false" ht="13.8" hidden="true" customHeight="false" outlineLevel="0" collapsed="false">
      <c r="A386" s="0" t="s">
        <v>150</v>
      </c>
      <c r="B386" s="0" t="s">
        <v>6</v>
      </c>
      <c r="C386" s="0" t="s">
        <v>162</v>
      </c>
      <c r="D386" s="0" t="s">
        <v>20</v>
      </c>
      <c r="E386" s="0" t="s">
        <v>13</v>
      </c>
      <c r="F386" s="0" t="s">
        <v>13</v>
      </c>
      <c r="G386" s="0" t="s">
        <v>157</v>
      </c>
      <c r="H386" s="0" t="n">
        <v>7804140.08476149</v>
      </c>
      <c r="I386" s="0" t="n">
        <v>1184657.51423388</v>
      </c>
      <c r="J386" s="0" t="n">
        <v>882612.404966111</v>
      </c>
      <c r="K386" s="0" t="n">
        <v>0</v>
      </c>
      <c r="L386" s="0" t="n">
        <v>0</v>
      </c>
      <c r="M386" s="0" t="n">
        <v>392996779.434605</v>
      </c>
      <c r="N386" s="0" t="n">
        <v>478430861.920389</v>
      </c>
      <c r="O386" s="0" t="n">
        <v>392996779.434605</v>
      </c>
      <c r="P386" s="0" t="n">
        <v>478430861.920389</v>
      </c>
      <c r="Q386" s="0" t="n">
        <v>7610651.58080595</v>
      </c>
      <c r="R386" s="0" t="n">
        <v>8561983.02840669</v>
      </c>
    </row>
    <row r="387" customFormat="false" ht="13.8" hidden="true" customHeight="false" outlineLevel="0" collapsed="false">
      <c r="A387" s="0" t="s">
        <v>150</v>
      </c>
      <c r="B387" s="0" t="s">
        <v>6</v>
      </c>
      <c r="C387" s="0" t="s">
        <v>162</v>
      </c>
      <c r="D387" s="0" t="s">
        <v>19</v>
      </c>
      <c r="E387" s="0" t="s">
        <v>8</v>
      </c>
      <c r="F387" s="0" t="s">
        <v>8</v>
      </c>
      <c r="G387" s="0" t="s">
        <v>164</v>
      </c>
      <c r="H387" s="0" t="n">
        <v>8991072.28688171</v>
      </c>
      <c r="I387" s="0" t="n">
        <v>1906055.10015766</v>
      </c>
      <c r="J387" s="0" t="n">
        <v>1171926.44387192</v>
      </c>
      <c r="K387" s="0" t="n">
        <v>5769878.89155385</v>
      </c>
      <c r="L387" s="0" t="n">
        <v>7418415.71771209</v>
      </c>
      <c r="M387" s="0" t="n">
        <v>319997679.278949</v>
      </c>
      <c r="N387" s="0" t="n">
        <v>439996809.008556</v>
      </c>
      <c r="O387" s="0" t="n">
        <v>49999637.3873359</v>
      </c>
      <c r="P387" s="0" t="n">
        <v>63999535.8557899</v>
      </c>
      <c r="Q387" s="0" t="n">
        <v>13188294.6092659</v>
      </c>
      <c r="R387" s="0" t="n">
        <v>14836831.4354241</v>
      </c>
    </row>
    <row r="388" customFormat="false" ht="13.8" hidden="true" customHeight="false" outlineLevel="0" collapsed="false">
      <c r="A388" s="0" t="s">
        <v>159</v>
      </c>
      <c r="B388" s="0" t="s">
        <v>6</v>
      </c>
      <c r="C388" s="0" t="s">
        <v>162</v>
      </c>
      <c r="D388" s="0" t="s">
        <v>18</v>
      </c>
      <c r="E388" s="0" t="s">
        <v>8</v>
      </c>
      <c r="F388" s="0" t="s">
        <v>8</v>
      </c>
      <c r="G388" s="0" t="s">
        <v>172</v>
      </c>
      <c r="H388" s="0" t="n">
        <v>15237279.017036</v>
      </c>
      <c r="I388" s="0" t="n">
        <v>398778.465234364</v>
      </c>
      <c r="J388" s="0" t="n">
        <v>213026.129335347</v>
      </c>
      <c r="K388" s="0" t="n">
        <v>949863.827124185</v>
      </c>
      <c r="L388" s="0" t="n">
        <v>1266485.10283224</v>
      </c>
      <c r="M388" s="0" t="n">
        <v>0</v>
      </c>
      <c r="N388" s="0" t="n">
        <v>0</v>
      </c>
      <c r="O388" s="0" t="n">
        <v>7402627.33560029</v>
      </c>
      <c r="P388" s="0" t="n">
        <v>10363678.2698404</v>
      </c>
      <c r="Q388" s="0" t="n">
        <v>1899727.65424837</v>
      </c>
      <c r="R388" s="0" t="n">
        <v>2216348.92995643</v>
      </c>
    </row>
    <row r="389" customFormat="false" ht="13.8" hidden="true" customHeight="false" outlineLevel="0" collapsed="false">
      <c r="A389" s="0" t="s">
        <v>150</v>
      </c>
      <c r="B389" s="0" t="s">
        <v>90</v>
      </c>
      <c r="C389" s="0" t="s">
        <v>186</v>
      </c>
      <c r="D389" s="0" t="s">
        <v>95</v>
      </c>
      <c r="E389" s="0" t="s">
        <v>13</v>
      </c>
      <c r="F389" s="0" t="s">
        <v>13</v>
      </c>
      <c r="G389" s="0" t="s">
        <v>154</v>
      </c>
      <c r="H389" s="0" t="n">
        <v>5837373.95051917</v>
      </c>
      <c r="I389" s="0" t="n">
        <v>99861.7061988256</v>
      </c>
      <c r="J389" s="0" t="n">
        <v>101814.706198825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3.8" hidden="true" customHeight="false" outlineLevel="0" collapsed="false">
      <c r="A390" s="0" t="s">
        <v>159</v>
      </c>
      <c r="B390" s="0" t="s">
        <v>52</v>
      </c>
      <c r="C390" s="0" t="s">
        <v>169</v>
      </c>
      <c r="D390" s="0" t="s">
        <v>70</v>
      </c>
      <c r="E390" s="0" t="s">
        <v>9</v>
      </c>
      <c r="F390" s="0" t="s">
        <v>9</v>
      </c>
      <c r="G390" s="0" t="s">
        <v>157</v>
      </c>
      <c r="H390" s="0" t="n">
        <v>64121628.8172603</v>
      </c>
      <c r="I390" s="0" t="n">
        <v>844238.091779999</v>
      </c>
      <c r="J390" s="0" t="n">
        <v>283908.825699053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75981428.2601999</v>
      </c>
      <c r="R390" s="0" t="n">
        <v>84423809.1779999</v>
      </c>
    </row>
    <row r="391" customFormat="false" ht="13.8" hidden="false" customHeight="false" outlineLevel="0" collapsed="false">
      <c r="A391" s="0" t="s">
        <v>150</v>
      </c>
      <c r="B391" s="0" t="s">
        <v>52</v>
      </c>
      <c r="C391" s="0" t="s">
        <v>54</v>
      </c>
      <c r="D391" s="0" t="s">
        <v>54</v>
      </c>
      <c r="E391" s="0" t="s">
        <v>9</v>
      </c>
      <c r="F391" s="0" t="s">
        <v>9</v>
      </c>
      <c r="G391" s="0" t="s">
        <v>154</v>
      </c>
      <c r="H391" s="0" t="n">
        <v>8220609.1</v>
      </c>
      <c r="I391" s="0" t="n">
        <v>527700</v>
      </c>
      <c r="J391" s="0" t="n">
        <v>593700</v>
      </c>
      <c r="K391" s="0" t="n">
        <v>18469500</v>
      </c>
      <c r="L391" s="0" t="n">
        <v>23746500</v>
      </c>
      <c r="M391" s="0" t="n">
        <v>2022849.797715</v>
      </c>
      <c r="N391" s="0" t="n">
        <v>2462599.75374</v>
      </c>
      <c r="O391" s="0" t="n">
        <v>12189870</v>
      </c>
      <c r="P391" s="0" t="n">
        <v>13298040</v>
      </c>
      <c r="Q391" s="0" t="n">
        <v>63324000</v>
      </c>
      <c r="R391" s="0" t="n">
        <v>68601000</v>
      </c>
    </row>
    <row r="392" customFormat="false" ht="13.8" hidden="true" customHeight="false" outlineLevel="0" collapsed="false">
      <c r="A392" s="0" t="s">
        <v>155</v>
      </c>
      <c r="B392" s="0" t="s">
        <v>52</v>
      </c>
      <c r="C392" s="0" t="s">
        <v>158</v>
      </c>
      <c r="D392" s="0" t="s">
        <v>58</v>
      </c>
      <c r="E392" s="0" t="s">
        <v>13</v>
      </c>
      <c r="F392" s="0" t="s">
        <v>13</v>
      </c>
      <c r="G392" s="0" t="s">
        <v>153</v>
      </c>
      <c r="H392" s="0" t="n">
        <v>501637.896591873</v>
      </c>
      <c r="I392" s="0" t="n">
        <v>24101.1054147522</v>
      </c>
      <c r="J392" s="0" t="n">
        <v>14015.8579984592</v>
      </c>
      <c r="K392" s="0" t="n">
        <v>0</v>
      </c>
      <c r="L392" s="0" t="n">
        <v>0</v>
      </c>
      <c r="M392" s="0" t="n">
        <v>1920054.73458874</v>
      </c>
      <c r="N392" s="0" t="n">
        <v>2880082.10188311</v>
      </c>
      <c r="O392" s="0" t="n">
        <v>290016.63483617</v>
      </c>
      <c r="P392" s="0" t="n">
        <v>362520.793545212</v>
      </c>
      <c r="Q392" s="0" t="n">
        <v>120505.527073761</v>
      </c>
      <c r="R392" s="0" t="n">
        <v>200842.545122935</v>
      </c>
    </row>
    <row r="393" customFormat="false" ht="13.8" hidden="true" customHeight="false" outlineLevel="0" collapsed="false">
      <c r="A393" s="0" t="s">
        <v>155</v>
      </c>
      <c r="B393" s="0" t="s">
        <v>90</v>
      </c>
      <c r="C393" s="0" t="s">
        <v>93</v>
      </c>
      <c r="D393" s="0" t="s">
        <v>93</v>
      </c>
      <c r="E393" s="0" t="s">
        <v>170</v>
      </c>
      <c r="F393" s="0" t="s">
        <v>13</v>
      </c>
      <c r="G393" s="0" t="s">
        <v>172</v>
      </c>
      <c r="H393" s="0" t="n">
        <v>2354708.15219903</v>
      </c>
      <c r="I393" s="0" t="n">
        <v>110279.324494949</v>
      </c>
      <c r="J393" s="0" t="n">
        <v>137476.246085858</v>
      </c>
      <c r="K393" s="0" t="n">
        <v>1188036.97285353</v>
      </c>
      <c r="L393" s="0" t="n">
        <v>1527476.10795454</v>
      </c>
      <c r="M393" s="0" t="n">
        <v>6250155.22046289</v>
      </c>
      <c r="N393" s="0" t="n">
        <v>7812694.02557861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3.8" hidden="true" customHeight="false" outlineLevel="0" collapsed="false">
      <c r="A394" s="0" t="s">
        <v>159</v>
      </c>
      <c r="B394" s="0" t="s">
        <v>72</v>
      </c>
      <c r="C394" s="0" t="s">
        <v>171</v>
      </c>
      <c r="D394" s="0" t="s">
        <v>86</v>
      </c>
      <c r="E394" s="0" t="s">
        <v>156</v>
      </c>
      <c r="F394" s="0" t="s">
        <v>9</v>
      </c>
      <c r="G394" s="0" t="s">
        <v>172</v>
      </c>
      <c r="H394" s="0" t="n">
        <v>10063376.475224</v>
      </c>
      <c r="I394" s="0" t="n">
        <v>199867.409863708</v>
      </c>
      <c r="J394" s="0" t="n">
        <v>332780.031028923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3.8" hidden="true" customHeight="false" outlineLevel="0" collapsed="false">
      <c r="A395" s="0" t="s">
        <v>150</v>
      </c>
      <c r="B395" s="0" t="s">
        <v>6</v>
      </c>
      <c r="C395" s="0" t="s">
        <v>163</v>
      </c>
      <c r="D395" s="0" t="s">
        <v>7</v>
      </c>
      <c r="E395" s="0" t="s">
        <v>13</v>
      </c>
      <c r="F395" s="0" t="s">
        <v>13</v>
      </c>
      <c r="G395" s="0" t="s">
        <v>172</v>
      </c>
      <c r="H395" s="0" t="n">
        <v>324576.937263846</v>
      </c>
      <c r="I395" s="0" t="n">
        <v>30613.053330982</v>
      </c>
      <c r="J395" s="0" t="n">
        <v>16697.9852608176</v>
      </c>
      <c r="K395" s="0" t="n">
        <v>0</v>
      </c>
      <c r="L395" s="0" t="n">
        <v>0</v>
      </c>
      <c r="M395" s="0" t="n">
        <v>4198361.58918163</v>
      </c>
      <c r="N395" s="0" t="n">
        <v>5772747.18512475</v>
      </c>
      <c r="O395" s="0" t="n">
        <v>983990.999377761</v>
      </c>
      <c r="P395" s="0" t="n">
        <v>1259508.47920353</v>
      </c>
      <c r="Q395" s="0" t="n">
        <v>1085057.05899821</v>
      </c>
      <c r="R395" s="0" t="n">
        <v>1220689.19137299</v>
      </c>
    </row>
    <row r="396" customFormat="false" ht="13.8" hidden="true" customHeight="false" outlineLevel="0" collapsed="false">
      <c r="A396" s="0" t="s">
        <v>150</v>
      </c>
      <c r="B396" s="0" t="s">
        <v>72</v>
      </c>
      <c r="C396" s="0" t="s">
        <v>151</v>
      </c>
      <c r="D396" s="0" t="s">
        <v>84</v>
      </c>
      <c r="E396" s="0" t="s">
        <v>152</v>
      </c>
      <c r="F396" s="0" t="s">
        <v>8</v>
      </c>
      <c r="G396" s="0" t="s">
        <v>154</v>
      </c>
      <c r="H396" s="0" t="n">
        <v>12671555.3396769</v>
      </c>
      <c r="I396" s="0" t="n">
        <v>2206078.54318516</v>
      </c>
      <c r="J396" s="0" t="n">
        <v>2417608.59277285</v>
      </c>
      <c r="K396" s="0" t="n">
        <v>32596971.7509098</v>
      </c>
      <c r="L396" s="0" t="n">
        <v>41910392.2511698</v>
      </c>
      <c r="M396" s="0" t="n">
        <v>171352664.560582</v>
      </c>
      <c r="N396" s="0" t="n">
        <v>235609913.7708</v>
      </c>
      <c r="O396" s="0" t="n">
        <v>53547707.6751818</v>
      </c>
      <c r="P396" s="0" t="n">
        <v>68541065.8242328</v>
      </c>
      <c r="Q396" s="0" t="n">
        <v>74507364.0020796</v>
      </c>
      <c r="R396" s="0" t="n">
        <v>83820784.5023396</v>
      </c>
    </row>
    <row r="397" customFormat="false" ht="13.8" hidden="true" customHeight="false" outlineLevel="0" collapsed="false">
      <c r="A397" s="0" t="s">
        <v>159</v>
      </c>
      <c r="B397" s="0" t="s">
        <v>72</v>
      </c>
      <c r="C397" s="0" t="s">
        <v>175</v>
      </c>
      <c r="D397" s="0" t="s">
        <v>88</v>
      </c>
      <c r="E397" s="0" t="s">
        <v>170</v>
      </c>
      <c r="F397" s="0" t="s">
        <v>13</v>
      </c>
      <c r="G397" s="0" t="s">
        <v>164</v>
      </c>
      <c r="H397" s="0" t="n">
        <v>12163812.0803736</v>
      </c>
      <c r="I397" s="0" t="n">
        <v>280657.903604998</v>
      </c>
      <c r="J397" s="0" t="n">
        <v>739398.149463155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3.8" hidden="true" customHeight="false" outlineLevel="0" collapsed="false">
      <c r="A398" s="0" t="s">
        <v>159</v>
      </c>
      <c r="B398" s="0" t="s">
        <v>6</v>
      </c>
      <c r="C398" s="0" t="s">
        <v>163</v>
      </c>
      <c r="D398" s="0" t="s">
        <v>19</v>
      </c>
      <c r="E398" s="0" t="s">
        <v>9</v>
      </c>
      <c r="F398" s="0" t="s">
        <v>9</v>
      </c>
      <c r="G398" s="0" t="s">
        <v>153</v>
      </c>
      <c r="H398" s="0" t="n">
        <v>19673972.910374</v>
      </c>
      <c r="I398" s="0" t="n">
        <v>318420.486884999</v>
      </c>
      <c r="J398" s="0" t="n">
        <v>179534.767784017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</row>
    <row r="399" customFormat="false" ht="13.8" hidden="true" customHeight="false" outlineLevel="0" collapsed="false">
      <c r="A399" s="0" t="s">
        <v>159</v>
      </c>
      <c r="B399" s="0" t="s">
        <v>117</v>
      </c>
      <c r="C399" s="0" t="s">
        <v>188</v>
      </c>
      <c r="D399" s="0" t="s">
        <v>109</v>
      </c>
      <c r="E399" s="0" t="s">
        <v>8</v>
      </c>
      <c r="F399" s="0" t="s">
        <v>8</v>
      </c>
      <c r="G399" s="0" t="s">
        <v>157</v>
      </c>
      <c r="H399" s="0" t="n">
        <v>894314.064569892</v>
      </c>
      <c r="I399" s="0" t="n">
        <v>14297.3444638832</v>
      </c>
      <c r="J399" s="0" t="n">
        <v>14297.3444638832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</row>
    <row r="400" customFormat="false" ht="13.8" hidden="true" customHeight="false" outlineLevel="0" collapsed="false">
      <c r="A400" s="0" t="s">
        <v>159</v>
      </c>
      <c r="B400" s="0" t="s">
        <v>117</v>
      </c>
      <c r="C400" s="0" t="s">
        <v>182</v>
      </c>
      <c r="D400" s="0" t="s">
        <v>109</v>
      </c>
      <c r="E400" s="0" t="s">
        <v>9</v>
      </c>
      <c r="F400" s="0" t="s">
        <v>9</v>
      </c>
      <c r="G400" s="0" t="s">
        <v>164</v>
      </c>
      <c r="H400" s="0" t="n">
        <v>14090753.7390857</v>
      </c>
      <c r="I400" s="0" t="n">
        <v>89405.1864752743</v>
      </c>
      <c r="J400" s="0" t="n">
        <v>97181.9977695407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</row>
    <row r="401" customFormat="false" ht="13.8" hidden="true" customHeight="false" outlineLevel="0" collapsed="false">
      <c r="A401" s="0" t="s">
        <v>155</v>
      </c>
      <c r="B401" s="0" t="s">
        <v>103</v>
      </c>
      <c r="C401" s="0" t="s">
        <v>178</v>
      </c>
      <c r="D401" s="0" t="s">
        <v>104</v>
      </c>
      <c r="E401" s="0" t="s">
        <v>8</v>
      </c>
      <c r="F401" s="0" t="s">
        <v>8</v>
      </c>
      <c r="G401" s="0" t="s">
        <v>157</v>
      </c>
      <c r="H401" s="0" t="n">
        <v>11823269.5907248</v>
      </c>
      <c r="I401" s="0" t="n">
        <v>979681.029610566</v>
      </c>
      <c r="J401" s="0" t="n">
        <v>2018503.75822448</v>
      </c>
      <c r="K401" s="0" t="n">
        <v>0</v>
      </c>
      <c r="L401" s="0" t="n">
        <v>0</v>
      </c>
      <c r="M401" s="0" t="n">
        <v>134020364.850725</v>
      </c>
      <c r="N401" s="0" t="n">
        <v>162235178.503509</v>
      </c>
      <c r="O401" s="0" t="n">
        <v>31271418.4651692</v>
      </c>
      <c r="P401" s="0" t="n">
        <v>34563146.7246607</v>
      </c>
      <c r="Q401" s="0" t="n">
        <v>25665357.564306</v>
      </c>
      <c r="R401" s="0" t="n">
        <v>27998571.8883339</v>
      </c>
    </row>
    <row r="402" customFormat="false" ht="13.8" hidden="true" customHeight="false" outlineLevel="0" collapsed="false">
      <c r="A402" s="0" t="s">
        <v>159</v>
      </c>
      <c r="B402" s="0" t="s">
        <v>103</v>
      </c>
      <c r="C402" s="0" t="s">
        <v>193</v>
      </c>
      <c r="D402" s="0" t="s">
        <v>107</v>
      </c>
      <c r="E402" s="0" t="s">
        <v>9</v>
      </c>
      <c r="F402" s="0" t="s">
        <v>9</v>
      </c>
      <c r="G402" s="0" t="s">
        <v>157</v>
      </c>
      <c r="H402" s="0" t="n">
        <v>10126438.9139731</v>
      </c>
      <c r="I402" s="0" t="n">
        <v>289343.203440633</v>
      </c>
      <c r="J402" s="0" t="n">
        <v>193203.013404169</v>
      </c>
      <c r="K402" s="0" t="n">
        <v>0</v>
      </c>
      <c r="L402" s="0" t="n">
        <v>0</v>
      </c>
      <c r="M402" s="0" t="n">
        <v>27776947.5303007</v>
      </c>
      <c r="N402" s="0" t="n">
        <v>38887726.542421</v>
      </c>
      <c r="O402" s="0" t="n">
        <v>0</v>
      </c>
      <c r="P402" s="0" t="n">
        <v>0</v>
      </c>
      <c r="Q402" s="0" t="n">
        <v>0</v>
      </c>
      <c r="R402" s="0" t="n">
        <v>0</v>
      </c>
    </row>
    <row r="403" customFormat="false" ht="13.8" hidden="true" customHeight="false" outlineLevel="0" collapsed="false">
      <c r="A403" s="0" t="s">
        <v>159</v>
      </c>
      <c r="B403" s="0" t="s">
        <v>103</v>
      </c>
      <c r="C403" s="0" t="s">
        <v>178</v>
      </c>
      <c r="D403" s="0" t="s">
        <v>111</v>
      </c>
      <c r="E403" s="0" t="s">
        <v>13</v>
      </c>
      <c r="F403" s="0" t="s">
        <v>13</v>
      </c>
      <c r="G403" s="0" t="s">
        <v>157</v>
      </c>
      <c r="H403" s="0" t="n">
        <v>1011369.61251755</v>
      </c>
      <c r="I403" s="0" t="n">
        <v>38834.7580637493</v>
      </c>
      <c r="J403" s="0" t="n">
        <v>10313.2712682194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3.8" hidden="true" customHeight="false" outlineLevel="0" collapsed="false">
      <c r="A404" s="0" t="s">
        <v>159</v>
      </c>
      <c r="B404" s="0" t="s">
        <v>90</v>
      </c>
      <c r="C404" s="0" t="s">
        <v>92</v>
      </c>
      <c r="D404" s="0" t="s">
        <v>92</v>
      </c>
      <c r="E404" s="0" t="s">
        <v>185</v>
      </c>
      <c r="F404" s="0" t="s">
        <v>9</v>
      </c>
      <c r="G404" s="0" t="s">
        <v>172</v>
      </c>
      <c r="H404" s="0" t="n">
        <v>3670478.38072296</v>
      </c>
      <c r="I404" s="0" t="n">
        <v>53932.7708333333</v>
      </c>
      <c r="J404" s="0" t="n">
        <v>111603.440416666</v>
      </c>
      <c r="K404" s="0" t="n">
        <v>0</v>
      </c>
      <c r="L404" s="0" t="n">
        <v>0</v>
      </c>
      <c r="M404" s="0" t="n">
        <v>3379938.74623038</v>
      </c>
      <c r="N404" s="0" t="n">
        <v>4224923.43278797</v>
      </c>
      <c r="O404" s="0" t="n">
        <v>0</v>
      </c>
      <c r="P404" s="0" t="n">
        <v>0</v>
      </c>
      <c r="Q404" s="0" t="n">
        <v>0</v>
      </c>
      <c r="R404" s="0" t="n">
        <v>0</v>
      </c>
    </row>
    <row r="405" customFormat="false" ht="13.8" hidden="true" customHeight="false" outlineLevel="0" collapsed="false">
      <c r="A405" s="0" t="s">
        <v>155</v>
      </c>
      <c r="B405" s="0" t="s">
        <v>72</v>
      </c>
      <c r="C405" s="0" t="s">
        <v>151</v>
      </c>
      <c r="D405" s="0" t="s">
        <v>76</v>
      </c>
      <c r="E405" s="0" t="s">
        <v>152</v>
      </c>
      <c r="F405" s="0" t="s">
        <v>8</v>
      </c>
      <c r="G405" s="0" t="s">
        <v>153</v>
      </c>
      <c r="H405" s="0" t="n">
        <v>904427.295369163</v>
      </c>
      <c r="I405" s="0" t="n">
        <v>12382.4691521899</v>
      </c>
      <c r="J405" s="0" t="n">
        <v>12670.7107260591</v>
      </c>
      <c r="K405" s="0" t="n">
        <v>433386.420326649</v>
      </c>
      <c r="L405" s="0" t="n">
        <v>557211.111848549</v>
      </c>
      <c r="M405" s="0" t="n">
        <v>770917.960821267</v>
      </c>
      <c r="N405" s="0" t="n">
        <v>942233.063225994</v>
      </c>
      <c r="O405" s="0" t="n">
        <v>376893.225290397</v>
      </c>
      <c r="P405" s="0" t="n">
        <v>513945.307214178</v>
      </c>
      <c r="Q405" s="0" t="n">
        <v>866772.840653299</v>
      </c>
      <c r="R405" s="0" t="n">
        <v>990597.532175199</v>
      </c>
    </row>
    <row r="406" customFormat="false" ht="13.8" hidden="true" customHeight="false" outlineLevel="0" collapsed="false">
      <c r="A406" s="0" t="s">
        <v>150</v>
      </c>
      <c r="B406" s="0" t="s">
        <v>72</v>
      </c>
      <c r="C406" s="0" t="s">
        <v>151</v>
      </c>
      <c r="D406" s="0" t="s">
        <v>81</v>
      </c>
      <c r="E406" s="0" t="s">
        <v>174</v>
      </c>
      <c r="F406" s="0" t="s">
        <v>8</v>
      </c>
      <c r="G406" s="0" t="s">
        <v>154</v>
      </c>
      <c r="H406" s="0" t="n">
        <v>16474.0444123165</v>
      </c>
      <c r="I406" s="0" t="n">
        <v>1178.97400912754</v>
      </c>
      <c r="J406" s="0" t="n">
        <v>1178.97400912754</v>
      </c>
      <c r="K406" s="0" t="n">
        <v>13754.6967731547</v>
      </c>
      <c r="L406" s="0" t="n">
        <v>17684.6101369132</v>
      </c>
      <c r="M406" s="0" t="n">
        <v>89459.4692577005</v>
      </c>
      <c r="N406" s="0" t="n">
        <v>115431.573235742</v>
      </c>
      <c r="O406" s="0" t="n">
        <v>28857.8931615639</v>
      </c>
      <c r="P406" s="0" t="n">
        <v>36938.1032468018</v>
      </c>
      <c r="Q406" s="0" t="n">
        <v>31439.3069100679</v>
      </c>
      <c r="R406" s="0" t="n">
        <v>35369.2202738264</v>
      </c>
    </row>
    <row r="407" customFormat="false" ht="13.8" hidden="true" customHeight="false" outlineLevel="0" collapsed="false">
      <c r="A407" s="0" t="s">
        <v>150</v>
      </c>
      <c r="B407" s="0" t="s">
        <v>103</v>
      </c>
      <c r="C407" s="0" t="s">
        <v>179</v>
      </c>
      <c r="D407" s="0" t="s">
        <v>22</v>
      </c>
      <c r="E407" s="0" t="s">
        <v>13</v>
      </c>
      <c r="F407" s="0" t="s">
        <v>13</v>
      </c>
      <c r="G407" s="0" t="s">
        <v>153</v>
      </c>
      <c r="H407" s="0" t="n">
        <v>39103.430065235</v>
      </c>
      <c r="I407" s="0" t="n">
        <v>8150</v>
      </c>
      <c r="J407" s="0" t="n">
        <v>7605.125</v>
      </c>
      <c r="K407" s="0" t="n">
        <v>366750</v>
      </c>
      <c r="L407" s="0" t="n">
        <v>448250</v>
      </c>
      <c r="M407" s="0" t="n">
        <v>1265287.5</v>
      </c>
      <c r="N407" s="0" t="n">
        <v>1540350</v>
      </c>
      <c r="O407" s="0" t="n">
        <v>66015</v>
      </c>
      <c r="P407" s="0" t="n">
        <v>99022.5</v>
      </c>
      <c r="Q407" s="0" t="n">
        <v>0</v>
      </c>
      <c r="R407" s="0" t="n">
        <v>0</v>
      </c>
    </row>
    <row r="408" customFormat="false" ht="13.8" hidden="true" customHeight="false" outlineLevel="0" collapsed="false">
      <c r="A408" s="0" t="s">
        <v>155</v>
      </c>
      <c r="B408" s="0" t="s">
        <v>117</v>
      </c>
      <c r="C408" s="0" t="s">
        <v>176</v>
      </c>
      <c r="D408" s="0" t="s">
        <v>109</v>
      </c>
      <c r="E408" s="0" t="s">
        <v>13</v>
      </c>
      <c r="F408" s="0" t="s">
        <v>13</v>
      </c>
      <c r="G408" s="0" t="s">
        <v>172</v>
      </c>
      <c r="H408" s="0" t="n">
        <v>168916.499700483</v>
      </c>
      <c r="I408" s="0" t="n">
        <v>1017.93860502047</v>
      </c>
      <c r="J408" s="0" t="n">
        <v>1017.93860502047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</row>
    <row r="409" customFormat="false" ht="13.8" hidden="true" customHeight="false" outlineLevel="0" collapsed="false">
      <c r="A409" s="0" t="s">
        <v>150</v>
      </c>
      <c r="B409" s="0" t="s">
        <v>117</v>
      </c>
      <c r="C409" s="0" t="s">
        <v>182</v>
      </c>
      <c r="D409" s="0" t="s">
        <v>109</v>
      </c>
      <c r="E409" s="0" t="s">
        <v>13</v>
      </c>
      <c r="F409" s="0" t="s">
        <v>13</v>
      </c>
      <c r="G409" s="0" t="s">
        <v>154</v>
      </c>
      <c r="H409" s="0" t="n">
        <v>7560205.570535</v>
      </c>
      <c r="I409" s="0" t="n">
        <v>35655.0104973671</v>
      </c>
      <c r="J409" s="0" t="n">
        <v>36515.5965269281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</row>
    <row r="410" customFormat="false" ht="13.8" hidden="true" customHeight="false" outlineLevel="0" collapsed="false">
      <c r="A410" s="0" t="s">
        <v>150</v>
      </c>
      <c r="B410" s="0" t="s">
        <v>52</v>
      </c>
      <c r="C410" s="0" t="s">
        <v>169</v>
      </c>
      <c r="D410" s="0" t="s">
        <v>55</v>
      </c>
      <c r="E410" s="0" t="s">
        <v>13</v>
      </c>
      <c r="F410" s="0" t="s">
        <v>13</v>
      </c>
      <c r="G410" s="0" t="s">
        <v>153</v>
      </c>
      <c r="H410" s="0" t="n">
        <v>106236.454437864</v>
      </c>
      <c r="I410" s="0" t="n">
        <v>6573.061625</v>
      </c>
      <c r="J410" s="0" t="n">
        <v>3537.51945184587</v>
      </c>
      <c r="K410" s="0" t="n">
        <v>87640.8216666666</v>
      </c>
      <c r="L410" s="0" t="n">
        <v>131461.2325</v>
      </c>
      <c r="M410" s="0" t="n">
        <v>1178221.29825316</v>
      </c>
      <c r="N410" s="0" t="n">
        <v>1570961.73100422</v>
      </c>
      <c r="O410" s="0" t="n">
        <v>79095.8414665258</v>
      </c>
      <c r="P410" s="0" t="n">
        <v>98869.8018331573</v>
      </c>
      <c r="Q410" s="0" t="n">
        <v>32865.308125</v>
      </c>
      <c r="R410" s="0" t="n">
        <v>54775.5135416666</v>
      </c>
    </row>
    <row r="411" customFormat="false" ht="13.8" hidden="true" customHeight="false" outlineLevel="0" collapsed="false">
      <c r="A411" s="0" t="s">
        <v>150</v>
      </c>
      <c r="B411" s="0" t="s">
        <v>21</v>
      </c>
      <c r="C411" s="0" t="s">
        <v>173</v>
      </c>
      <c r="D411" s="0" t="s">
        <v>47</v>
      </c>
      <c r="E411" s="0" t="s">
        <v>13</v>
      </c>
      <c r="F411" s="0" t="s">
        <v>13</v>
      </c>
      <c r="G411" s="0" t="s">
        <v>154</v>
      </c>
      <c r="H411" s="0" t="n">
        <v>14439.1177927797</v>
      </c>
      <c r="I411" s="0" t="n">
        <v>1500</v>
      </c>
      <c r="J411" s="0" t="n">
        <v>862.875</v>
      </c>
      <c r="K411" s="0" t="n">
        <v>18750</v>
      </c>
      <c r="L411" s="0" t="n">
        <v>20625</v>
      </c>
      <c r="M411" s="0" t="n">
        <v>657666.6672</v>
      </c>
      <c r="N411" s="0" t="n">
        <v>739875.0006</v>
      </c>
      <c r="O411" s="0" t="n">
        <v>171718.7499375</v>
      </c>
      <c r="P411" s="0" t="n">
        <v>219799.99992</v>
      </c>
      <c r="Q411" s="0" t="n">
        <v>16875</v>
      </c>
      <c r="R411" s="0" t="n">
        <v>20625</v>
      </c>
    </row>
    <row r="412" customFormat="false" ht="13.8" hidden="true" customHeight="false" outlineLevel="0" collapsed="false">
      <c r="A412" s="0" t="s">
        <v>159</v>
      </c>
      <c r="B412" s="0" t="s">
        <v>21</v>
      </c>
      <c r="C412" s="0" t="s">
        <v>173</v>
      </c>
      <c r="D412" s="0" t="s">
        <v>27</v>
      </c>
      <c r="E412" s="0" t="s">
        <v>9</v>
      </c>
      <c r="F412" s="0" t="s">
        <v>9</v>
      </c>
      <c r="G412" s="0" t="s">
        <v>153</v>
      </c>
      <c r="H412" s="0" t="n">
        <v>61970.5839139023</v>
      </c>
      <c r="I412" s="0" t="n">
        <v>1354</v>
      </c>
      <c r="J412" s="0" t="n">
        <v>805.63</v>
      </c>
      <c r="K412" s="0" t="n">
        <v>0</v>
      </c>
      <c r="L412" s="0" t="n">
        <v>0</v>
      </c>
      <c r="M412" s="0" t="n">
        <v>216442.0468248</v>
      </c>
      <c r="N412" s="0" t="n">
        <v>252515.7212956</v>
      </c>
      <c r="O412" s="0" t="n">
        <v>0</v>
      </c>
      <c r="P412" s="0" t="n">
        <v>0</v>
      </c>
      <c r="Q412" s="0" t="n">
        <v>0</v>
      </c>
      <c r="R412" s="0" t="n">
        <v>0</v>
      </c>
    </row>
    <row r="413" customFormat="false" ht="13.8" hidden="true" customHeight="false" outlineLevel="0" collapsed="false">
      <c r="A413" s="0" t="s">
        <v>159</v>
      </c>
      <c r="B413" s="0" t="s">
        <v>117</v>
      </c>
      <c r="C413" s="0" t="s">
        <v>188</v>
      </c>
      <c r="D413" s="0" t="s">
        <v>109</v>
      </c>
      <c r="E413" s="0" t="s">
        <v>8</v>
      </c>
      <c r="F413" s="0" t="s">
        <v>8</v>
      </c>
      <c r="G413" s="0" t="s">
        <v>172</v>
      </c>
      <c r="H413" s="0" t="n">
        <v>1100196.63863015</v>
      </c>
      <c r="I413" s="0" t="n">
        <v>6338.93032855041</v>
      </c>
      <c r="J413" s="0" t="n">
        <v>6440.80507876897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</row>
    <row r="414" customFormat="false" ht="13.8" hidden="true" customHeight="false" outlineLevel="0" collapsed="false">
      <c r="A414" s="0" t="s">
        <v>150</v>
      </c>
      <c r="B414" s="0" t="s">
        <v>96</v>
      </c>
      <c r="C414" s="0" t="s">
        <v>98</v>
      </c>
      <c r="D414" s="0" t="s">
        <v>98</v>
      </c>
      <c r="E414" s="0" t="s">
        <v>156</v>
      </c>
      <c r="F414" s="0" t="s">
        <v>9</v>
      </c>
      <c r="G414" s="0" t="s">
        <v>157</v>
      </c>
      <c r="H414" s="0" t="n">
        <v>3704067.43825128</v>
      </c>
      <c r="I414" s="0" t="n">
        <v>930623.314803153</v>
      </c>
      <c r="J414" s="0" t="n">
        <v>717973.100319717</v>
      </c>
      <c r="K414" s="0" t="n">
        <v>11441214.2079887</v>
      </c>
      <c r="L414" s="0" t="n">
        <v>14710132.5531284</v>
      </c>
      <c r="M414" s="0" t="n">
        <v>86409745.5876155</v>
      </c>
      <c r="N414" s="0" t="n">
        <v>103691694.705138</v>
      </c>
      <c r="O414" s="0" t="n">
        <v>33603790.0282913</v>
      </c>
      <c r="P414" s="0" t="n">
        <v>43012851.2362128</v>
      </c>
      <c r="Q414" s="0" t="n">
        <v>26151346.7611172</v>
      </c>
      <c r="R414" s="0" t="n">
        <v>29420265.1062569</v>
      </c>
    </row>
    <row r="415" customFormat="false" ht="13.8" hidden="true" customHeight="false" outlineLevel="0" collapsed="false">
      <c r="A415" s="0" t="s">
        <v>155</v>
      </c>
      <c r="B415" s="0" t="s">
        <v>52</v>
      </c>
      <c r="C415" s="0" t="s">
        <v>158</v>
      </c>
      <c r="D415" s="0" t="s">
        <v>53</v>
      </c>
      <c r="E415" s="0" t="s">
        <v>8</v>
      </c>
      <c r="F415" s="0" t="s">
        <v>8</v>
      </c>
      <c r="G415" s="0" t="s">
        <v>154</v>
      </c>
      <c r="H415" s="0" t="n">
        <v>10117634.6710443</v>
      </c>
      <c r="I415" s="0" t="n">
        <v>504956.0637846</v>
      </c>
      <c r="J415" s="0" t="n">
        <v>303541.494031407</v>
      </c>
      <c r="K415" s="0" t="n">
        <v>0</v>
      </c>
      <c r="L415" s="0" t="n">
        <v>0</v>
      </c>
      <c r="M415" s="0" t="n">
        <v>10604077.1879898</v>
      </c>
      <c r="N415" s="0" t="n">
        <v>12960538.7853208</v>
      </c>
      <c r="O415" s="0" t="n">
        <v>12876379.6113586</v>
      </c>
      <c r="P415" s="0" t="n">
        <v>14307088.4570651</v>
      </c>
      <c r="Q415" s="0" t="n">
        <v>16831868.79282</v>
      </c>
      <c r="R415" s="0" t="n">
        <v>18515055.672102</v>
      </c>
    </row>
    <row r="416" customFormat="false" ht="13.8" hidden="true" customHeight="false" outlineLevel="0" collapsed="false">
      <c r="A416" s="0" t="s">
        <v>150</v>
      </c>
      <c r="B416" s="0" t="s">
        <v>52</v>
      </c>
      <c r="C416" s="0" t="s">
        <v>54</v>
      </c>
      <c r="D416" s="0" t="s">
        <v>54</v>
      </c>
      <c r="E416" s="0" t="s">
        <v>13</v>
      </c>
      <c r="F416" s="0" t="s">
        <v>13</v>
      </c>
      <c r="G416" s="0" t="s">
        <v>164</v>
      </c>
      <c r="H416" s="0" t="n">
        <v>8961092.625</v>
      </c>
      <c r="I416" s="0" t="n">
        <v>603400</v>
      </c>
      <c r="J416" s="0" t="n">
        <v>691600</v>
      </c>
      <c r="K416" s="0" t="n">
        <v>21119000</v>
      </c>
      <c r="L416" s="0" t="n">
        <v>27153000</v>
      </c>
      <c r="M416" s="0" t="n">
        <v>2313033.10203</v>
      </c>
      <c r="N416" s="0" t="n">
        <v>2815866.38508</v>
      </c>
      <c r="O416" s="0" t="n">
        <v>13938540</v>
      </c>
      <c r="P416" s="0" t="n">
        <v>15205680</v>
      </c>
      <c r="Q416" s="0" t="n">
        <v>72408000</v>
      </c>
      <c r="R416" s="0" t="n">
        <v>78442000</v>
      </c>
    </row>
    <row r="417" customFormat="false" ht="13.8" hidden="true" customHeight="false" outlineLevel="0" collapsed="false">
      <c r="A417" s="0" t="s">
        <v>155</v>
      </c>
      <c r="B417" s="0" t="s">
        <v>52</v>
      </c>
      <c r="C417" s="0" t="s">
        <v>158</v>
      </c>
      <c r="D417" s="0" t="s">
        <v>56</v>
      </c>
      <c r="E417" s="0" t="s">
        <v>8</v>
      </c>
      <c r="F417" s="0" t="s">
        <v>8</v>
      </c>
      <c r="G417" s="0" t="s">
        <v>153</v>
      </c>
      <c r="H417" s="0" t="n">
        <v>19876487.0608588</v>
      </c>
      <c r="I417" s="0" t="n">
        <v>424991.5392032</v>
      </c>
      <c r="J417" s="0" t="n">
        <v>253913.431723185</v>
      </c>
      <c r="K417" s="0" t="n">
        <v>0</v>
      </c>
      <c r="L417" s="0" t="n">
        <v>0</v>
      </c>
      <c r="M417" s="0" t="n">
        <v>10837284.1221841</v>
      </c>
      <c r="N417" s="0" t="n">
        <v>13245569.4826695</v>
      </c>
      <c r="O417" s="0" t="n">
        <v>10646038.0442904</v>
      </c>
      <c r="P417" s="0" t="n">
        <v>11828931.1603227</v>
      </c>
      <c r="Q417" s="0" t="n">
        <v>42499153.92032</v>
      </c>
      <c r="R417" s="0" t="n">
        <v>46749069.312352</v>
      </c>
    </row>
    <row r="418" customFormat="false" ht="13.8" hidden="true" customHeight="false" outlineLevel="0" collapsed="false">
      <c r="A418" s="0" t="s">
        <v>159</v>
      </c>
      <c r="B418" s="0" t="s">
        <v>52</v>
      </c>
      <c r="C418" s="0" t="s">
        <v>183</v>
      </c>
      <c r="D418" s="0" t="s">
        <v>57</v>
      </c>
      <c r="E418" s="0" t="s">
        <v>13</v>
      </c>
      <c r="F418" s="0" t="s">
        <v>13</v>
      </c>
      <c r="G418" s="0" t="s">
        <v>157</v>
      </c>
      <c r="H418" s="0" t="n">
        <v>45540814.887098</v>
      </c>
      <c r="I418" s="0" t="n">
        <v>713225.78845238</v>
      </c>
      <c r="J418" s="0" t="n">
        <v>269168.845481668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64190320.9607142</v>
      </c>
      <c r="R418" s="0" t="n">
        <v>71322578.845238</v>
      </c>
    </row>
    <row r="419" customFormat="false" ht="13.8" hidden="true" customHeight="false" outlineLevel="0" collapsed="false">
      <c r="A419" s="0" t="s">
        <v>150</v>
      </c>
      <c r="B419" s="0" t="s">
        <v>52</v>
      </c>
      <c r="C419" s="0" t="s">
        <v>158</v>
      </c>
      <c r="D419" s="0" t="s">
        <v>59</v>
      </c>
      <c r="E419" s="0" t="s">
        <v>9</v>
      </c>
      <c r="F419" s="0" t="s">
        <v>9</v>
      </c>
      <c r="G419" s="0" t="s">
        <v>157</v>
      </c>
      <c r="H419" s="0" t="n">
        <v>1045069.78678505</v>
      </c>
      <c r="I419" s="0" t="n">
        <v>106273.055181778</v>
      </c>
      <c r="J419" s="0" t="n">
        <v>39066.8172778955</v>
      </c>
      <c r="K419" s="0" t="n">
        <v>1416974.06909037</v>
      </c>
      <c r="L419" s="0" t="n">
        <v>2125461.10363556</v>
      </c>
      <c r="M419" s="0" t="n">
        <v>19049445.1732157</v>
      </c>
      <c r="N419" s="0" t="n">
        <v>25399260.2309542</v>
      </c>
      <c r="O419" s="0" t="n">
        <v>1278819.09593709</v>
      </c>
      <c r="P419" s="0" t="n">
        <v>1598523.86992136</v>
      </c>
      <c r="Q419" s="0" t="n">
        <v>531365.275908892</v>
      </c>
      <c r="R419" s="0" t="n">
        <v>885608.793181487</v>
      </c>
    </row>
    <row r="420" customFormat="false" ht="13.8" hidden="true" customHeight="false" outlineLevel="0" collapsed="false">
      <c r="A420" s="0" t="s">
        <v>155</v>
      </c>
      <c r="B420" s="0" t="s">
        <v>21</v>
      </c>
      <c r="C420" s="0" t="s">
        <v>168</v>
      </c>
      <c r="D420" s="0" t="s">
        <v>30</v>
      </c>
      <c r="E420" s="0" t="s">
        <v>8</v>
      </c>
      <c r="F420" s="0" t="s">
        <v>8</v>
      </c>
      <c r="G420" s="0" t="s">
        <v>164</v>
      </c>
      <c r="H420" s="0" t="n">
        <v>231679791.545816</v>
      </c>
      <c r="I420" s="0" t="n">
        <v>4075899.99999999</v>
      </c>
      <c r="J420" s="0" t="n">
        <v>35028167.2499999</v>
      </c>
      <c r="K420" s="0" t="n">
        <v>0</v>
      </c>
      <c r="L420" s="0" t="n">
        <v>0</v>
      </c>
      <c r="M420" s="0" t="n">
        <v>224989679.999999</v>
      </c>
      <c r="N420" s="0" t="n">
        <v>337484519.999999</v>
      </c>
      <c r="O420" s="0" t="n">
        <v>26411831.9999999</v>
      </c>
      <c r="P420" s="0" t="n">
        <v>33014789.9999999</v>
      </c>
      <c r="Q420" s="0" t="n">
        <v>0</v>
      </c>
      <c r="R420" s="0" t="n">
        <v>0</v>
      </c>
    </row>
    <row r="421" customFormat="false" ht="13.8" hidden="true" customHeight="false" outlineLevel="0" collapsed="false">
      <c r="A421" s="0" t="s">
        <v>150</v>
      </c>
      <c r="B421" s="0" t="s">
        <v>6</v>
      </c>
      <c r="C421" s="0" t="s">
        <v>162</v>
      </c>
      <c r="D421" s="0" t="s">
        <v>17</v>
      </c>
      <c r="E421" s="0" t="s">
        <v>8</v>
      </c>
      <c r="F421" s="0" t="s">
        <v>8</v>
      </c>
      <c r="G421" s="0" t="s">
        <v>157</v>
      </c>
      <c r="H421" s="0" t="n">
        <v>463602811.096296</v>
      </c>
      <c r="I421" s="0" t="n">
        <v>3770614.04553613</v>
      </c>
      <c r="J421" s="0" t="n">
        <v>41179371.9123574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</row>
    <row r="422" customFormat="false" ht="13.8" hidden="true" customHeight="false" outlineLevel="0" collapsed="false">
      <c r="A422" s="0" t="s">
        <v>150</v>
      </c>
      <c r="B422" s="0" t="s">
        <v>21</v>
      </c>
      <c r="C422" s="0" t="s">
        <v>166</v>
      </c>
      <c r="D422" s="0" t="s">
        <v>36</v>
      </c>
      <c r="E422" s="0" t="s">
        <v>8</v>
      </c>
      <c r="F422" s="0" t="s">
        <v>8</v>
      </c>
      <c r="G422" s="0" t="s">
        <v>164</v>
      </c>
      <c r="H422" s="0" t="n">
        <v>4861607.87823184</v>
      </c>
      <c r="I422" s="0" t="n">
        <v>464699.332146472</v>
      </c>
      <c r="J422" s="0" t="n">
        <v>513557.587864348</v>
      </c>
      <c r="K422" s="0" t="n">
        <v>5227867.48664781</v>
      </c>
      <c r="L422" s="0" t="n">
        <v>6389615.81701399</v>
      </c>
      <c r="M422" s="0" t="n">
        <v>128417652.565803</v>
      </c>
      <c r="N422" s="0" t="n">
        <v>144469859.136528</v>
      </c>
      <c r="O422" s="0" t="n">
        <v>38452435.4987193</v>
      </c>
      <c r="P422" s="0" t="n">
        <v>49219117.4383607</v>
      </c>
      <c r="Q422" s="0" t="n">
        <v>10455734.9732956</v>
      </c>
      <c r="R422" s="0" t="n">
        <v>11617483.3036618</v>
      </c>
    </row>
    <row r="423" customFormat="false" ht="13.8" hidden="true" customHeight="false" outlineLevel="0" collapsed="false">
      <c r="A423" s="0" t="s">
        <v>150</v>
      </c>
      <c r="B423" s="0" t="s">
        <v>90</v>
      </c>
      <c r="C423" s="0" t="s">
        <v>92</v>
      </c>
      <c r="D423" s="0" t="s">
        <v>92</v>
      </c>
      <c r="E423" s="0" t="s">
        <v>194</v>
      </c>
      <c r="F423" s="0" t="s">
        <v>8</v>
      </c>
      <c r="G423" s="0" t="s">
        <v>153</v>
      </c>
      <c r="H423" s="0" t="n">
        <v>421437.063239258</v>
      </c>
      <c r="I423" s="0" t="n">
        <v>56403.4107142857</v>
      </c>
      <c r="J423" s="0" t="n">
        <v>44147.4247619047</v>
      </c>
      <c r="K423" s="0" t="n">
        <v>638180.902777777</v>
      </c>
      <c r="L423" s="0" t="n">
        <v>820518.303571428</v>
      </c>
      <c r="M423" s="0" t="n">
        <v>6627698.3715252</v>
      </c>
      <c r="N423" s="0" t="n">
        <v>7953238.04583024</v>
      </c>
      <c r="O423" s="0" t="n">
        <v>2577438.25324299</v>
      </c>
      <c r="P423" s="0" t="n">
        <v>3299120.96415103</v>
      </c>
      <c r="Q423" s="0" t="n">
        <v>1458699.2063492</v>
      </c>
      <c r="R423" s="0" t="n">
        <v>1641036.60714285</v>
      </c>
    </row>
    <row r="424" customFormat="false" ht="13.8" hidden="true" customHeight="false" outlineLevel="0" collapsed="false">
      <c r="A424" s="0" t="s">
        <v>150</v>
      </c>
      <c r="B424" s="0" t="s">
        <v>21</v>
      </c>
      <c r="C424" s="0" t="s">
        <v>173</v>
      </c>
      <c r="D424" s="0" t="s">
        <v>48</v>
      </c>
      <c r="E424" s="0" t="s">
        <v>8</v>
      </c>
      <c r="F424" s="0" t="s">
        <v>8</v>
      </c>
      <c r="G424" s="0" t="s">
        <v>164</v>
      </c>
      <c r="H424" s="0" t="n">
        <v>105296.578676956</v>
      </c>
      <c r="I424" s="0" t="n">
        <v>1901</v>
      </c>
      <c r="J424" s="0" t="n">
        <v>1046.945</v>
      </c>
      <c r="K424" s="0" t="n">
        <v>0</v>
      </c>
      <c r="L424" s="0" t="n">
        <v>0</v>
      </c>
      <c r="M424" s="0" t="n">
        <v>1134643.5324462</v>
      </c>
      <c r="N424" s="0" t="n">
        <v>1377781.4322561</v>
      </c>
      <c r="O424" s="0" t="n">
        <v>0</v>
      </c>
      <c r="P424" s="0" t="n">
        <v>0</v>
      </c>
      <c r="Q424" s="0" t="n">
        <v>19010</v>
      </c>
      <c r="R424" s="0" t="n">
        <v>23762.5</v>
      </c>
    </row>
    <row r="425" customFormat="false" ht="13.8" hidden="true" customHeight="false" outlineLevel="0" collapsed="false">
      <c r="A425" s="0" t="s">
        <v>150</v>
      </c>
      <c r="B425" s="0" t="s">
        <v>21</v>
      </c>
      <c r="C425" s="0" t="s">
        <v>173</v>
      </c>
      <c r="D425" s="0" t="s">
        <v>46</v>
      </c>
      <c r="E425" s="0" t="s">
        <v>8</v>
      </c>
      <c r="F425" s="0" t="s">
        <v>8</v>
      </c>
      <c r="G425" s="0" t="s">
        <v>153</v>
      </c>
      <c r="H425" s="0" t="n">
        <v>182723.409981366</v>
      </c>
      <c r="I425" s="0" t="n">
        <v>12108.3140651354</v>
      </c>
      <c r="J425" s="0" t="n">
        <v>9384.31709474936</v>
      </c>
      <c r="K425" s="0" t="n">
        <v>151353.925814192</v>
      </c>
      <c r="L425" s="0" t="n">
        <v>166489.318395611</v>
      </c>
      <c r="M425" s="0" t="n">
        <v>5980161.77887113</v>
      </c>
      <c r="N425" s="0" t="n">
        <v>6727682.00123002</v>
      </c>
      <c r="O425" s="0" t="n">
        <v>1567143.77403896</v>
      </c>
      <c r="P425" s="0" t="n">
        <v>2005944.03076987</v>
      </c>
      <c r="Q425" s="0" t="n">
        <v>136218.533232773</v>
      </c>
      <c r="R425" s="0" t="n">
        <v>166489.318395611</v>
      </c>
    </row>
    <row r="426" customFormat="false" ht="13.8" hidden="true" customHeight="false" outlineLevel="0" collapsed="false">
      <c r="A426" s="0" t="s">
        <v>155</v>
      </c>
      <c r="B426" s="0" t="s">
        <v>52</v>
      </c>
      <c r="C426" s="0" t="s">
        <v>158</v>
      </c>
      <c r="D426" s="0" t="s">
        <v>66</v>
      </c>
      <c r="E426" s="0" t="s">
        <v>9</v>
      </c>
      <c r="F426" s="0" t="s">
        <v>9</v>
      </c>
      <c r="G426" s="0" t="s">
        <v>164</v>
      </c>
      <c r="H426" s="0" t="n">
        <v>3359503.10134847</v>
      </c>
      <c r="I426" s="0" t="n">
        <v>231074.362325911</v>
      </c>
      <c r="J426" s="0" t="n">
        <v>420043.581685321</v>
      </c>
      <c r="K426" s="0" t="n">
        <v>10398346.304666</v>
      </c>
      <c r="L426" s="0" t="n">
        <v>12709089.9279251</v>
      </c>
      <c r="M426" s="0" t="n">
        <v>46648136.8945433</v>
      </c>
      <c r="N426" s="0" t="n">
        <v>56468797.2933945</v>
      </c>
      <c r="O426" s="0" t="n">
        <v>433264.429361083</v>
      </c>
      <c r="P426" s="0" t="n">
        <v>693223.086977733</v>
      </c>
      <c r="Q426" s="0" t="n">
        <v>0</v>
      </c>
      <c r="R426" s="0" t="n">
        <v>0</v>
      </c>
    </row>
    <row r="427" customFormat="false" ht="13.8" hidden="true" customHeight="false" outlineLevel="0" collapsed="false">
      <c r="A427" s="0" t="s">
        <v>150</v>
      </c>
      <c r="B427" s="0" t="s">
        <v>52</v>
      </c>
      <c r="C427" s="0" t="s">
        <v>158</v>
      </c>
      <c r="D427" s="0" t="s">
        <v>66</v>
      </c>
      <c r="E427" s="0" t="s">
        <v>8</v>
      </c>
      <c r="F427" s="0" t="s">
        <v>8</v>
      </c>
      <c r="G427" s="0" t="s">
        <v>164</v>
      </c>
      <c r="H427" s="0" t="n">
        <v>5657614.37904024</v>
      </c>
      <c r="I427" s="0" t="n">
        <v>496181.458823341</v>
      </c>
      <c r="J427" s="0" t="n">
        <v>2205452.99989571</v>
      </c>
      <c r="K427" s="0" t="n">
        <v>22328165.6470503</v>
      </c>
      <c r="L427" s="0" t="n">
        <v>27289980.2352838</v>
      </c>
      <c r="M427" s="0" t="n">
        <v>121254343.999954</v>
      </c>
      <c r="N427" s="0" t="n">
        <v>147613983.999944</v>
      </c>
      <c r="O427" s="0" t="n">
        <v>1116408.28235251</v>
      </c>
      <c r="P427" s="0" t="n">
        <v>1674612.42352877</v>
      </c>
      <c r="Q427" s="0" t="n">
        <v>0</v>
      </c>
      <c r="R427" s="0" t="n">
        <v>0</v>
      </c>
    </row>
    <row r="428" customFormat="false" ht="13.8" hidden="true" customHeight="false" outlineLevel="0" collapsed="false">
      <c r="A428" s="0" t="s">
        <v>159</v>
      </c>
      <c r="B428" s="0" t="s">
        <v>96</v>
      </c>
      <c r="C428" s="0" t="s">
        <v>99</v>
      </c>
      <c r="D428" s="0" t="s">
        <v>99</v>
      </c>
      <c r="E428" s="0" t="s">
        <v>191</v>
      </c>
      <c r="F428" s="0" t="s">
        <v>9</v>
      </c>
      <c r="G428" s="0" t="s">
        <v>154</v>
      </c>
      <c r="H428" s="0" t="n">
        <v>31565511.8148703</v>
      </c>
      <c r="I428" s="0" t="n">
        <v>396926.66704813</v>
      </c>
      <c r="J428" s="0" t="n">
        <v>517965.003830813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</row>
    <row r="429" customFormat="false" ht="13.8" hidden="true" customHeight="false" outlineLevel="0" collapsed="false">
      <c r="A429" s="0" t="s">
        <v>155</v>
      </c>
      <c r="B429" s="0" t="s">
        <v>72</v>
      </c>
      <c r="C429" s="0" t="s">
        <v>151</v>
      </c>
      <c r="D429" s="0" t="s">
        <v>75</v>
      </c>
      <c r="E429" s="0" t="s">
        <v>152</v>
      </c>
      <c r="F429" s="0" t="s">
        <v>8</v>
      </c>
      <c r="G429" s="0" t="s">
        <v>154</v>
      </c>
      <c r="H429" s="0" t="n">
        <v>1990998.91548001</v>
      </c>
      <c r="I429" s="0" t="n">
        <v>30378.2954956241</v>
      </c>
      <c r="J429" s="0" t="n">
        <v>37183.4395119655</v>
      </c>
      <c r="K429" s="0" t="n">
        <v>1063240.34234684</v>
      </c>
      <c r="L429" s="0" t="n">
        <v>1367023.29730308</v>
      </c>
      <c r="M429" s="0" t="n">
        <v>1891316.93597399</v>
      </c>
      <c r="N429" s="0" t="n">
        <v>2311609.58841266</v>
      </c>
      <c r="O429" s="0" t="n">
        <v>924643.835365064</v>
      </c>
      <c r="P429" s="0" t="n">
        <v>1260877.95731599</v>
      </c>
      <c r="Q429" s="0" t="n">
        <v>2126480.68469369</v>
      </c>
      <c r="R429" s="0" t="n">
        <v>2430263.63964993</v>
      </c>
    </row>
    <row r="430" customFormat="false" ht="13.8" hidden="true" customHeight="false" outlineLevel="0" collapsed="false">
      <c r="A430" s="0" t="s">
        <v>155</v>
      </c>
      <c r="B430" s="0" t="s">
        <v>21</v>
      </c>
      <c r="C430" s="0" t="s">
        <v>173</v>
      </c>
      <c r="D430" s="0" t="s">
        <v>47</v>
      </c>
      <c r="E430" s="0" t="s">
        <v>9</v>
      </c>
      <c r="F430" s="0" t="s">
        <v>9</v>
      </c>
      <c r="G430" s="0" t="s">
        <v>164</v>
      </c>
      <c r="H430" s="0" t="n">
        <v>79265.0739670174</v>
      </c>
      <c r="I430" s="0" t="n">
        <v>3180.66666666666</v>
      </c>
      <c r="J430" s="0" t="n">
        <v>1861.29666666666</v>
      </c>
      <c r="K430" s="0" t="n">
        <v>0</v>
      </c>
      <c r="L430" s="0" t="n">
        <v>0</v>
      </c>
      <c r="M430" s="0" t="n">
        <v>697272.815380266</v>
      </c>
      <c r="N430" s="0" t="n">
        <v>871591.019225333</v>
      </c>
      <c r="O430" s="0" t="n">
        <v>145648.027724766</v>
      </c>
      <c r="P430" s="0" t="n">
        <v>233036.844359626</v>
      </c>
      <c r="Q430" s="0" t="n">
        <v>31806.6666666666</v>
      </c>
      <c r="R430" s="0" t="n">
        <v>39758.3333333333</v>
      </c>
    </row>
    <row r="431" customFormat="false" ht="13.8" hidden="true" customHeight="false" outlineLevel="0" collapsed="false">
      <c r="A431" s="0" t="s">
        <v>150</v>
      </c>
      <c r="B431" s="0" t="s">
        <v>117</v>
      </c>
      <c r="C431" s="0" t="s">
        <v>189</v>
      </c>
      <c r="D431" s="0" t="s">
        <v>109</v>
      </c>
      <c r="E431" s="0" t="s">
        <v>8</v>
      </c>
      <c r="F431" s="0" t="s">
        <v>8</v>
      </c>
      <c r="G431" s="0" t="s">
        <v>157</v>
      </c>
      <c r="H431" s="0" t="n">
        <v>23130482.3273877</v>
      </c>
      <c r="I431" s="0" t="n">
        <v>453846.243829643</v>
      </c>
      <c r="J431" s="0" t="n">
        <v>705927.096122939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</row>
    <row r="432" customFormat="false" ht="13.8" hidden="true" customHeight="false" outlineLevel="0" collapsed="false">
      <c r="A432" s="0" t="s">
        <v>159</v>
      </c>
      <c r="B432" s="0" t="s">
        <v>117</v>
      </c>
      <c r="C432" s="0" t="s">
        <v>190</v>
      </c>
      <c r="D432" s="0" t="s">
        <v>109</v>
      </c>
      <c r="E432" s="0" t="s">
        <v>8</v>
      </c>
      <c r="F432" s="0" t="s">
        <v>8</v>
      </c>
      <c r="G432" s="0" t="s">
        <v>153</v>
      </c>
      <c r="H432" s="0" t="n">
        <v>20245854.5512599</v>
      </c>
      <c r="I432" s="0" t="n">
        <v>108971.851172453</v>
      </c>
      <c r="J432" s="0" t="n">
        <v>131208.599624936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</row>
    <row r="433" customFormat="false" ht="13.8" hidden="true" customHeight="false" outlineLevel="0" collapsed="false">
      <c r="A433" s="0" t="s">
        <v>155</v>
      </c>
      <c r="B433" s="0" t="s">
        <v>103</v>
      </c>
      <c r="C433" s="0" t="s">
        <v>177</v>
      </c>
      <c r="D433" s="0" t="s">
        <v>113</v>
      </c>
      <c r="E433" s="0" t="s">
        <v>8</v>
      </c>
      <c r="F433" s="0" t="s">
        <v>8</v>
      </c>
      <c r="G433" s="0" t="s">
        <v>154</v>
      </c>
      <c r="H433" s="0" t="n">
        <v>42359108.1962603</v>
      </c>
      <c r="I433" s="0" t="n">
        <v>904461.26</v>
      </c>
      <c r="J433" s="0" t="n">
        <v>1283364.475525</v>
      </c>
      <c r="K433" s="0" t="n">
        <v>0</v>
      </c>
      <c r="L433" s="0" t="n">
        <v>0</v>
      </c>
      <c r="M433" s="0" t="n">
        <v>11241161.5293362</v>
      </c>
      <c r="N433" s="0" t="n">
        <v>16861742.2940043</v>
      </c>
      <c r="O433" s="0" t="n">
        <v>58735068.1948558</v>
      </c>
      <c r="P433" s="0" t="n">
        <v>80093274.811167</v>
      </c>
      <c r="Q433" s="0" t="n">
        <v>63312288.2</v>
      </c>
      <c r="R433" s="0" t="n">
        <v>72356900.8</v>
      </c>
    </row>
    <row r="434" customFormat="false" ht="13.8" hidden="true" customHeight="false" outlineLevel="0" collapsed="false">
      <c r="A434" s="0" t="s">
        <v>150</v>
      </c>
      <c r="B434" s="0" t="s">
        <v>103</v>
      </c>
      <c r="C434" s="0" t="s">
        <v>179</v>
      </c>
      <c r="D434" s="0" t="s">
        <v>115</v>
      </c>
      <c r="E434" s="0" t="s">
        <v>9</v>
      </c>
      <c r="F434" s="0" t="s">
        <v>9</v>
      </c>
      <c r="G434" s="0" t="s">
        <v>164</v>
      </c>
      <c r="H434" s="0" t="n">
        <v>20305858.111024</v>
      </c>
      <c r="I434" s="0" t="n">
        <v>712417.695</v>
      </c>
      <c r="J434" s="0" t="n">
        <v>906584.564675</v>
      </c>
      <c r="K434" s="0" t="n">
        <v>0</v>
      </c>
      <c r="L434" s="0" t="n">
        <v>0</v>
      </c>
      <c r="M434" s="0" t="n">
        <v>22441157.3925</v>
      </c>
      <c r="N434" s="0" t="n">
        <v>32058796.275</v>
      </c>
      <c r="O434" s="0" t="n">
        <v>76139641.153125</v>
      </c>
      <c r="P434" s="0" t="n">
        <v>97458740.676</v>
      </c>
      <c r="Q434" s="0" t="n">
        <v>56993415.6</v>
      </c>
      <c r="R434" s="0" t="n">
        <v>64117592.55</v>
      </c>
    </row>
    <row r="435" customFormat="false" ht="13.8" hidden="true" customHeight="false" outlineLevel="0" collapsed="false">
      <c r="A435" s="0" t="s">
        <v>150</v>
      </c>
      <c r="B435" s="0" t="s">
        <v>103</v>
      </c>
      <c r="C435" s="0" t="s">
        <v>179</v>
      </c>
      <c r="D435" s="0" t="s">
        <v>116</v>
      </c>
      <c r="E435" s="0" t="s">
        <v>9</v>
      </c>
      <c r="F435" s="0" t="s">
        <v>9</v>
      </c>
      <c r="G435" s="0" t="s">
        <v>157</v>
      </c>
      <c r="H435" s="0" t="n">
        <v>328042.909967807</v>
      </c>
      <c r="I435" s="0" t="n">
        <v>14454.86507824</v>
      </c>
      <c r="J435" s="0" t="n">
        <v>7948.592383497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2194042.02028804</v>
      </c>
      <c r="P435" s="0" t="n">
        <v>2808373.78596869</v>
      </c>
      <c r="Q435" s="0" t="n">
        <v>1156389.2062592</v>
      </c>
      <c r="R435" s="0" t="n">
        <v>1300937.8570416</v>
      </c>
    </row>
    <row r="436" customFormat="false" ht="13.8" hidden="true" customHeight="false" outlineLevel="0" collapsed="false">
      <c r="A436" s="0" t="s">
        <v>159</v>
      </c>
      <c r="B436" s="0" t="s">
        <v>103</v>
      </c>
      <c r="C436" s="0" t="s">
        <v>179</v>
      </c>
      <c r="D436" s="0" t="s">
        <v>22</v>
      </c>
      <c r="E436" s="0" t="s">
        <v>13</v>
      </c>
      <c r="F436" s="0" t="s">
        <v>13</v>
      </c>
      <c r="G436" s="0" t="s">
        <v>154</v>
      </c>
      <c r="H436" s="0" t="n">
        <v>5047110.62162415</v>
      </c>
      <c r="I436" s="0" t="n">
        <v>84325</v>
      </c>
      <c r="J436" s="0" t="n">
        <v>79336.875</v>
      </c>
      <c r="K436" s="0" t="n">
        <v>3373000</v>
      </c>
      <c r="L436" s="0" t="n">
        <v>4216250</v>
      </c>
      <c r="M436" s="0" t="n">
        <v>10814681.25</v>
      </c>
      <c r="N436" s="0" t="n">
        <v>13091456.25</v>
      </c>
      <c r="O436" s="0" t="n">
        <v>0</v>
      </c>
      <c r="P436" s="0" t="n">
        <v>0</v>
      </c>
      <c r="Q436" s="0" t="n">
        <v>0</v>
      </c>
      <c r="R436" s="0" t="n">
        <v>0</v>
      </c>
    </row>
    <row r="437" customFormat="false" ht="13.8" hidden="true" customHeight="false" outlineLevel="0" collapsed="false">
      <c r="A437" s="0" t="s">
        <v>150</v>
      </c>
      <c r="B437" s="0" t="s">
        <v>103</v>
      </c>
      <c r="C437" s="0" t="s">
        <v>178</v>
      </c>
      <c r="D437" s="0" t="s">
        <v>111</v>
      </c>
      <c r="E437" s="0" t="s">
        <v>8</v>
      </c>
      <c r="F437" s="0" t="s">
        <v>8</v>
      </c>
      <c r="G437" s="0" t="s">
        <v>164</v>
      </c>
      <c r="H437" s="0" t="n">
        <v>1006745.90044814</v>
      </c>
      <c r="I437" s="0" t="n">
        <v>45681.8347671852</v>
      </c>
      <c r="J437" s="0" t="n">
        <v>27528.4547470405</v>
      </c>
      <c r="K437" s="0" t="n">
        <v>1370455.04301555</v>
      </c>
      <c r="L437" s="0" t="n">
        <v>1827273.39068741</v>
      </c>
      <c r="M437" s="0" t="n">
        <v>9867276.30971202</v>
      </c>
      <c r="N437" s="0" t="n">
        <v>13156368.4129493</v>
      </c>
      <c r="O437" s="0" t="n">
        <v>1023273.09878495</v>
      </c>
      <c r="P437" s="0" t="n">
        <v>1279091.37348118</v>
      </c>
      <c r="Q437" s="0" t="n">
        <v>2055682.56452333</v>
      </c>
      <c r="R437" s="0" t="n">
        <v>2512500.91219519</v>
      </c>
    </row>
    <row r="438" customFormat="false" ht="13.8" hidden="true" customHeight="false" outlineLevel="0" collapsed="false">
      <c r="A438" s="0" t="s">
        <v>150</v>
      </c>
      <c r="B438" s="0" t="s">
        <v>117</v>
      </c>
      <c r="C438" s="0" t="s">
        <v>182</v>
      </c>
      <c r="D438" s="0" t="s">
        <v>109</v>
      </c>
      <c r="E438" s="0" t="s">
        <v>13</v>
      </c>
      <c r="F438" s="0" t="s">
        <v>13</v>
      </c>
      <c r="G438" s="0" t="s">
        <v>157</v>
      </c>
      <c r="H438" s="0" t="n">
        <v>756770.467447813</v>
      </c>
      <c r="I438" s="0" t="n">
        <v>13357.6828247604</v>
      </c>
      <c r="J438" s="0" t="n">
        <v>16024.5686194032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</row>
    <row r="439" customFormat="false" ht="13.8" hidden="true" customHeight="false" outlineLevel="0" collapsed="false">
      <c r="A439" s="0" t="s">
        <v>150</v>
      </c>
      <c r="B439" s="0" t="s">
        <v>103</v>
      </c>
      <c r="C439" s="0" t="s">
        <v>177</v>
      </c>
      <c r="D439" s="0" t="s">
        <v>22</v>
      </c>
      <c r="E439" s="0" t="s">
        <v>13</v>
      </c>
      <c r="F439" s="0" t="s">
        <v>13</v>
      </c>
      <c r="G439" s="0" t="s">
        <v>154</v>
      </c>
      <c r="H439" s="0" t="n">
        <v>80533.3472285139</v>
      </c>
      <c r="I439" s="0" t="n">
        <v>6232.5</v>
      </c>
      <c r="J439" s="0" t="n">
        <v>6255.2865</v>
      </c>
      <c r="K439" s="0" t="n">
        <v>280462.5</v>
      </c>
      <c r="L439" s="0" t="n">
        <v>342787.5</v>
      </c>
      <c r="M439" s="0" t="n">
        <v>967595.625</v>
      </c>
      <c r="N439" s="0" t="n">
        <v>1177942.5</v>
      </c>
      <c r="O439" s="0" t="n">
        <v>50483.25</v>
      </c>
      <c r="P439" s="0" t="n">
        <v>75724.875</v>
      </c>
      <c r="Q439" s="0" t="n">
        <v>0</v>
      </c>
      <c r="R439" s="0" t="n">
        <v>0</v>
      </c>
    </row>
    <row r="440" customFormat="false" ht="13.8" hidden="true" customHeight="false" outlineLevel="0" collapsed="false">
      <c r="A440" s="0" t="s">
        <v>155</v>
      </c>
      <c r="B440" s="0" t="s">
        <v>103</v>
      </c>
      <c r="C440" s="0" t="s">
        <v>179</v>
      </c>
      <c r="D440" s="0" t="s">
        <v>116</v>
      </c>
      <c r="E440" s="0" t="s">
        <v>8</v>
      </c>
      <c r="F440" s="0" t="s">
        <v>8</v>
      </c>
      <c r="G440" s="0" t="s">
        <v>153</v>
      </c>
      <c r="H440" s="0" t="n">
        <v>280513.327829323</v>
      </c>
      <c r="I440" s="0" t="n">
        <v>6199.556473005</v>
      </c>
      <c r="J440" s="0" t="n">
        <v>14436.25156862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828083.614413681</v>
      </c>
      <c r="P440" s="0" t="n">
        <v>1129204.92874592</v>
      </c>
      <c r="Q440" s="0" t="n">
        <v>433968.95311035</v>
      </c>
      <c r="R440" s="0" t="n">
        <v>495964.5178404</v>
      </c>
    </row>
    <row r="441" customFormat="false" ht="13.8" hidden="true" customHeight="false" outlineLevel="0" collapsed="false">
      <c r="A441" s="0" t="s">
        <v>150</v>
      </c>
      <c r="B441" s="0" t="s">
        <v>72</v>
      </c>
      <c r="C441" s="0" t="s">
        <v>175</v>
      </c>
      <c r="D441" s="0" t="s">
        <v>89</v>
      </c>
      <c r="E441" s="0" t="s">
        <v>170</v>
      </c>
      <c r="F441" s="0" t="s">
        <v>13</v>
      </c>
      <c r="G441" s="0" t="s">
        <v>157</v>
      </c>
      <c r="H441" s="0" t="n">
        <v>4482380.37572904</v>
      </c>
      <c r="I441" s="0" t="n">
        <v>605372.119425693</v>
      </c>
      <c r="J441" s="0" t="n">
        <v>345723.248076371</v>
      </c>
      <c r="K441" s="0" t="n">
        <v>7062674.72663309</v>
      </c>
      <c r="L441" s="0" t="n">
        <v>9080581.7913854</v>
      </c>
      <c r="M441" s="0" t="n">
        <v>77782865.4575603</v>
      </c>
      <c r="N441" s="0" t="n">
        <v>106951440.004145</v>
      </c>
      <c r="O441" s="0" t="n">
        <v>24307145.4554876</v>
      </c>
      <c r="P441" s="0" t="n">
        <v>31113146.1830241</v>
      </c>
      <c r="Q441" s="0" t="n">
        <v>16143256.5180184</v>
      </c>
      <c r="R441" s="0" t="n">
        <v>18161163.5827708</v>
      </c>
    </row>
    <row r="442" customFormat="false" ht="13.8" hidden="true" customHeight="false" outlineLevel="0" collapsed="false">
      <c r="A442" s="0" t="s">
        <v>150</v>
      </c>
      <c r="B442" s="0" t="s">
        <v>52</v>
      </c>
      <c r="C442" s="0" t="s">
        <v>158</v>
      </c>
      <c r="D442" s="0" t="s">
        <v>53</v>
      </c>
      <c r="E442" s="0" t="s">
        <v>9</v>
      </c>
      <c r="F442" s="0" t="s">
        <v>9</v>
      </c>
      <c r="G442" s="0" t="s">
        <v>153</v>
      </c>
      <c r="H442" s="0" t="n">
        <v>358712.47280823</v>
      </c>
      <c r="I442" s="0" t="n">
        <v>37074.8028761268</v>
      </c>
      <c r="J442" s="0" t="n">
        <v>22033.8375449808</v>
      </c>
      <c r="K442" s="0" t="n">
        <v>432539.366888146</v>
      </c>
      <c r="L442" s="0" t="n">
        <v>556122.043141902</v>
      </c>
      <c r="M442" s="0" t="n">
        <v>951586.593559827</v>
      </c>
      <c r="N442" s="0" t="n">
        <v>1167856.27391433</v>
      </c>
      <c r="O442" s="0" t="n">
        <v>997930.109575044</v>
      </c>
      <c r="P442" s="0" t="n">
        <v>1102975.38426715</v>
      </c>
      <c r="Q442" s="0" t="n">
        <v>1359409.43879131</v>
      </c>
      <c r="R442" s="0" t="n">
        <v>1482992.11504507</v>
      </c>
    </row>
    <row r="443" customFormat="false" ht="13.8" hidden="true" customHeight="false" outlineLevel="0" collapsed="false">
      <c r="A443" s="0" t="s">
        <v>150</v>
      </c>
      <c r="B443" s="0" t="s">
        <v>103</v>
      </c>
      <c r="C443" s="0" t="s">
        <v>178</v>
      </c>
      <c r="D443" s="0" t="s">
        <v>111</v>
      </c>
      <c r="E443" s="0" t="s">
        <v>13</v>
      </c>
      <c r="F443" s="0" t="s">
        <v>13</v>
      </c>
      <c r="G443" s="0" t="s">
        <v>172</v>
      </c>
      <c r="H443" s="0" t="n">
        <v>108639.919675504</v>
      </c>
      <c r="I443" s="0" t="n">
        <v>9981.45127078258</v>
      </c>
      <c r="J443" s="0" t="n">
        <v>5873.25653924193</v>
      </c>
      <c r="K443" s="0" t="n">
        <v>0</v>
      </c>
      <c r="L443" s="0" t="n">
        <v>0</v>
      </c>
      <c r="M443" s="0" t="n">
        <v>1676883.81349147</v>
      </c>
      <c r="N443" s="0" t="n">
        <v>2395548.30498782</v>
      </c>
      <c r="O443" s="0" t="n">
        <v>698701.588954781</v>
      </c>
      <c r="P443" s="0" t="n">
        <v>894338.033862119</v>
      </c>
      <c r="Q443" s="0" t="n">
        <v>798516.101662607</v>
      </c>
      <c r="R443" s="0" t="n">
        <v>898330.614370432</v>
      </c>
    </row>
    <row r="444" customFormat="false" ht="13.8" hidden="true" customHeight="false" outlineLevel="0" collapsed="false">
      <c r="A444" s="0" t="s">
        <v>155</v>
      </c>
      <c r="B444" s="0" t="s">
        <v>90</v>
      </c>
      <c r="C444" s="0" t="s">
        <v>94</v>
      </c>
      <c r="D444" s="0" t="s">
        <v>94</v>
      </c>
      <c r="E444" s="0" t="s">
        <v>195</v>
      </c>
      <c r="F444" s="0" t="s">
        <v>8</v>
      </c>
      <c r="G444" s="0" t="s">
        <v>164</v>
      </c>
      <c r="H444" s="0" t="n">
        <v>447878.895854242</v>
      </c>
      <c r="I444" s="0" t="n">
        <v>37252.7879926862</v>
      </c>
      <c r="J444" s="0" t="n">
        <v>88153.8258527206</v>
      </c>
      <c r="K444" s="0" t="n">
        <v>325961.894936004</v>
      </c>
      <c r="L444" s="0" t="n">
        <v>419093.86491772</v>
      </c>
      <c r="M444" s="0" t="n">
        <v>2375242.79340269</v>
      </c>
      <c r="N444" s="0" t="n">
        <v>2903074.52526996</v>
      </c>
      <c r="O444" s="0" t="n">
        <v>1354768.11315858</v>
      </c>
      <c r="P444" s="0" t="n">
        <v>1847411.06339806</v>
      </c>
      <c r="Q444" s="0" t="n">
        <v>232829.924954289</v>
      </c>
      <c r="R444" s="0" t="n">
        <v>325961.894936004</v>
      </c>
    </row>
    <row r="445" customFormat="false" ht="13.8" hidden="true" customHeight="false" outlineLevel="0" collapsed="false">
      <c r="A445" s="0" t="s">
        <v>159</v>
      </c>
      <c r="B445" s="0" t="s">
        <v>117</v>
      </c>
      <c r="C445" s="0" t="s">
        <v>188</v>
      </c>
      <c r="D445" s="0" t="s">
        <v>109</v>
      </c>
      <c r="E445" s="0" t="s">
        <v>9</v>
      </c>
      <c r="F445" s="0" t="s">
        <v>9</v>
      </c>
      <c r="G445" s="0" t="s">
        <v>154</v>
      </c>
      <c r="H445" s="0" t="n">
        <v>48317.3811878571</v>
      </c>
      <c r="I445" s="0" t="n">
        <v>203.749500437117</v>
      </c>
      <c r="J445" s="0" t="n">
        <v>203.749500437117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</row>
    <row r="446" customFormat="false" ht="13.8" hidden="true" customHeight="false" outlineLevel="0" collapsed="false">
      <c r="A446" s="0" t="s">
        <v>150</v>
      </c>
      <c r="B446" s="0" t="s">
        <v>72</v>
      </c>
      <c r="C446" s="0" t="s">
        <v>175</v>
      </c>
      <c r="D446" s="0" t="s">
        <v>87</v>
      </c>
      <c r="E446" s="0" t="s">
        <v>174</v>
      </c>
      <c r="F446" s="0" t="s">
        <v>8</v>
      </c>
      <c r="G446" s="0" t="s">
        <v>164</v>
      </c>
      <c r="H446" s="0" t="n">
        <v>125957.603581528</v>
      </c>
      <c r="I446" s="0" t="n">
        <v>19168.106063636</v>
      </c>
      <c r="J446" s="0" t="n">
        <v>116317.348507458</v>
      </c>
      <c r="K446" s="0" t="n">
        <v>335441.856113631</v>
      </c>
      <c r="L446" s="0" t="n">
        <v>431282.386431811</v>
      </c>
      <c r="M446" s="0" t="n">
        <v>2606862.4246545</v>
      </c>
      <c r="N446" s="0" t="n">
        <v>3584435.83389994</v>
      </c>
      <c r="O446" s="0" t="n">
        <v>814644.507704532</v>
      </c>
      <c r="P446" s="0" t="n">
        <v>1042744.9698618</v>
      </c>
      <c r="Q446" s="0" t="n">
        <v>287521.59095454</v>
      </c>
      <c r="R446" s="0" t="n">
        <v>383362.121272721</v>
      </c>
    </row>
    <row r="447" customFormat="false" ht="13.8" hidden="true" customHeight="false" outlineLevel="0" collapsed="false">
      <c r="A447" s="0" t="s">
        <v>155</v>
      </c>
      <c r="B447" s="0" t="s">
        <v>90</v>
      </c>
      <c r="C447" s="0" t="s">
        <v>94</v>
      </c>
      <c r="D447" s="0" t="s">
        <v>94</v>
      </c>
      <c r="E447" s="0" t="s">
        <v>195</v>
      </c>
      <c r="F447" s="0" t="s">
        <v>8</v>
      </c>
      <c r="G447" s="0" t="s">
        <v>172</v>
      </c>
      <c r="H447" s="0" t="n">
        <v>136494.747472918</v>
      </c>
      <c r="I447" s="0" t="n">
        <v>9980.06900013448</v>
      </c>
      <c r="J447" s="0" t="n">
        <v>22909.8631045989</v>
      </c>
      <c r="K447" s="0" t="n">
        <v>87325.6037511767</v>
      </c>
      <c r="L447" s="0" t="n">
        <v>112275.776251512</v>
      </c>
      <c r="M447" s="0" t="n">
        <v>636330.547256893</v>
      </c>
      <c r="N447" s="0" t="n">
        <v>777737.335536202</v>
      </c>
      <c r="O447" s="0" t="n">
        <v>362944.09028283</v>
      </c>
      <c r="P447" s="0" t="n">
        <v>494923.759476587</v>
      </c>
      <c r="Q447" s="0" t="n">
        <v>62375.4312508405</v>
      </c>
      <c r="R447" s="0" t="n">
        <v>87325.6037511767</v>
      </c>
    </row>
    <row r="448" customFormat="false" ht="13.8" hidden="true" customHeight="false" outlineLevel="0" collapsed="false">
      <c r="A448" s="0" t="s">
        <v>159</v>
      </c>
      <c r="B448" s="0" t="s">
        <v>117</v>
      </c>
      <c r="C448" s="0" t="s">
        <v>188</v>
      </c>
      <c r="D448" s="0" t="s">
        <v>109</v>
      </c>
      <c r="E448" s="0" t="s">
        <v>9</v>
      </c>
      <c r="F448" s="0" t="s">
        <v>9</v>
      </c>
      <c r="G448" s="0" t="s">
        <v>157</v>
      </c>
      <c r="H448" s="0" t="n">
        <v>8123.63750491813</v>
      </c>
      <c r="I448" s="0" t="n">
        <v>194.645596851657</v>
      </c>
      <c r="J448" s="0" t="n">
        <v>194.645596851657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</row>
    <row r="449" customFormat="false" ht="13.8" hidden="true" customHeight="false" outlineLevel="0" collapsed="false">
      <c r="A449" s="0" t="s">
        <v>150</v>
      </c>
      <c r="B449" s="0" t="s">
        <v>96</v>
      </c>
      <c r="C449" s="0" t="s">
        <v>97</v>
      </c>
      <c r="D449" s="0" t="s">
        <v>97</v>
      </c>
      <c r="E449" s="0" t="s">
        <v>170</v>
      </c>
      <c r="F449" s="0" t="s">
        <v>13</v>
      </c>
      <c r="G449" s="0" t="s">
        <v>164</v>
      </c>
      <c r="H449" s="0" t="n">
        <v>13432904.188498</v>
      </c>
      <c r="I449" s="0" t="n">
        <v>1970311.03651418</v>
      </c>
      <c r="J449" s="0" t="n">
        <v>10745944.8690972</v>
      </c>
      <c r="K449" s="0" t="n">
        <v>0</v>
      </c>
      <c r="L449" s="0" t="n">
        <v>0</v>
      </c>
      <c r="M449" s="0" t="n">
        <v>131431336.687199</v>
      </c>
      <c r="N449" s="0" t="n">
        <v>187759052.410285</v>
      </c>
      <c r="O449" s="0" t="n">
        <v>54763056.7067109</v>
      </c>
      <c r="P449" s="0" t="n">
        <v>70096712.58459</v>
      </c>
      <c r="Q449" s="0" t="n">
        <v>48697255.9647439</v>
      </c>
      <c r="R449" s="0" t="n">
        <v>54784412.9603369</v>
      </c>
    </row>
    <row r="450" customFormat="false" ht="13.8" hidden="true" customHeight="false" outlineLevel="0" collapsed="false">
      <c r="A450" s="0" t="s">
        <v>159</v>
      </c>
      <c r="B450" s="0" t="s">
        <v>72</v>
      </c>
      <c r="C450" s="0" t="s">
        <v>171</v>
      </c>
      <c r="D450" s="0" t="s">
        <v>80</v>
      </c>
      <c r="E450" s="0" t="s">
        <v>174</v>
      </c>
      <c r="F450" s="0" t="s">
        <v>8</v>
      </c>
      <c r="G450" s="0" t="s">
        <v>157</v>
      </c>
      <c r="H450" s="0" t="n">
        <v>5161740.02842119</v>
      </c>
      <c r="I450" s="0" t="n">
        <v>231807.480351457</v>
      </c>
      <c r="J450" s="0" t="n">
        <v>129642.672673832</v>
      </c>
      <c r="K450" s="0" t="n">
        <v>2982519.47738382</v>
      </c>
      <c r="L450" s="0" t="n">
        <v>3976692.63651176</v>
      </c>
      <c r="M450" s="0" t="n">
        <v>12977809.9968274</v>
      </c>
      <c r="N450" s="0" t="n">
        <v>17303746.6624365</v>
      </c>
      <c r="O450" s="0" t="n">
        <v>6729234.80544286</v>
      </c>
      <c r="P450" s="0" t="n">
        <v>9420928.72762</v>
      </c>
      <c r="Q450" s="0" t="n">
        <v>1988346.31825588</v>
      </c>
      <c r="R450" s="0" t="n">
        <v>2982519.47738382</v>
      </c>
    </row>
    <row r="451" customFormat="false" ht="13.8" hidden="true" customHeight="false" outlineLevel="0" collapsed="false">
      <c r="A451" s="0" t="s">
        <v>155</v>
      </c>
      <c r="B451" s="0" t="s">
        <v>52</v>
      </c>
      <c r="C451" s="0" t="s">
        <v>158</v>
      </c>
      <c r="D451" s="0" t="s">
        <v>53</v>
      </c>
      <c r="E451" s="0" t="s">
        <v>8</v>
      </c>
      <c r="F451" s="0" t="s">
        <v>8</v>
      </c>
      <c r="G451" s="0" t="s">
        <v>157</v>
      </c>
      <c r="H451" s="0" t="n">
        <v>11569959.9237161</v>
      </c>
      <c r="I451" s="0" t="n">
        <v>592062.2246971</v>
      </c>
      <c r="J451" s="0" t="n">
        <v>193095.222138173</v>
      </c>
      <c r="K451" s="0" t="n">
        <v>0</v>
      </c>
      <c r="L451" s="0" t="n">
        <v>0</v>
      </c>
      <c r="M451" s="0" t="n">
        <v>12433306.5410204</v>
      </c>
      <c r="N451" s="0" t="n">
        <v>15196263.550136</v>
      </c>
      <c r="O451" s="0" t="n">
        <v>15097586.7120141</v>
      </c>
      <c r="P451" s="0" t="n">
        <v>16775096.3466824</v>
      </c>
      <c r="Q451" s="0" t="n">
        <v>19735407.4899033</v>
      </c>
      <c r="R451" s="0" t="n">
        <v>21708948.2388936</v>
      </c>
    </row>
    <row r="452" customFormat="false" ht="13.8" hidden="true" customHeight="false" outlineLevel="0" collapsed="false">
      <c r="A452" s="0" t="s">
        <v>150</v>
      </c>
      <c r="B452" s="0" t="s">
        <v>52</v>
      </c>
      <c r="C452" s="0" t="s">
        <v>158</v>
      </c>
      <c r="D452" s="0" t="s">
        <v>53</v>
      </c>
      <c r="E452" s="0" t="s">
        <v>8</v>
      </c>
      <c r="F452" s="0" t="s">
        <v>8</v>
      </c>
      <c r="G452" s="0" t="s">
        <v>154</v>
      </c>
      <c r="H452" s="0" t="n">
        <v>5101851.15909483</v>
      </c>
      <c r="I452" s="0" t="n">
        <v>504956.0637846</v>
      </c>
      <c r="J452" s="0" t="n">
        <v>303541.494031407</v>
      </c>
      <c r="K452" s="0" t="n">
        <v>5891154.07748701</v>
      </c>
      <c r="L452" s="0" t="n">
        <v>7574340.95676901</v>
      </c>
      <c r="M452" s="0" t="n">
        <v>12960538.7853208</v>
      </c>
      <c r="N452" s="0" t="n">
        <v>15906115.7819847</v>
      </c>
      <c r="O452" s="0" t="n">
        <v>13591734.0342119</v>
      </c>
      <c r="P452" s="0" t="n">
        <v>15022442.8799184</v>
      </c>
      <c r="Q452" s="0" t="n">
        <v>18515055.672102</v>
      </c>
      <c r="R452" s="0" t="n">
        <v>20198242.551384</v>
      </c>
    </row>
    <row r="453" customFormat="false" ht="13.8" hidden="true" customHeight="false" outlineLevel="0" collapsed="false">
      <c r="A453" s="0" t="s">
        <v>150</v>
      </c>
      <c r="B453" s="0" t="s">
        <v>52</v>
      </c>
      <c r="C453" s="0" t="s">
        <v>158</v>
      </c>
      <c r="D453" s="0" t="s">
        <v>56</v>
      </c>
      <c r="E453" s="0" t="s">
        <v>9</v>
      </c>
      <c r="F453" s="0" t="s">
        <v>9</v>
      </c>
      <c r="G453" s="0" t="s">
        <v>164</v>
      </c>
      <c r="H453" s="0" t="n">
        <v>43034421.9371298</v>
      </c>
      <c r="I453" s="0" t="n">
        <v>2448384.18334902</v>
      </c>
      <c r="J453" s="0" t="n">
        <v>1567684.71282556</v>
      </c>
      <c r="K453" s="0" t="n">
        <v>85693446.4172157</v>
      </c>
      <c r="L453" s="0" t="n">
        <v>110177288.250705</v>
      </c>
      <c r="M453" s="0" t="n">
        <v>76307972.8166369</v>
      </c>
      <c r="N453" s="0" t="n">
        <v>93650693.9113271</v>
      </c>
      <c r="O453" s="0" t="n">
        <v>64739358.3705215</v>
      </c>
      <c r="P453" s="0" t="n">
        <v>71554027.6726816</v>
      </c>
      <c r="Q453" s="0" t="n">
        <v>269322260.168392</v>
      </c>
      <c r="R453" s="0" t="n">
        <v>293806102.001882</v>
      </c>
    </row>
    <row r="454" customFormat="false" ht="13.8" hidden="true" customHeight="false" outlineLevel="0" collapsed="false">
      <c r="A454" s="0" t="s">
        <v>150</v>
      </c>
      <c r="B454" s="0" t="s">
        <v>21</v>
      </c>
      <c r="C454" s="0" t="s">
        <v>166</v>
      </c>
      <c r="D454" s="0" t="s">
        <v>23</v>
      </c>
      <c r="E454" s="0" t="s">
        <v>13</v>
      </c>
      <c r="F454" s="0" t="s">
        <v>13</v>
      </c>
      <c r="G454" s="0" t="s">
        <v>154</v>
      </c>
      <c r="H454" s="0" t="n">
        <v>912201.926833241</v>
      </c>
      <c r="I454" s="0" t="n">
        <v>68820.0651621338</v>
      </c>
      <c r="J454" s="0" t="n">
        <v>47156.3123128408</v>
      </c>
      <c r="K454" s="0" t="n">
        <v>860250.814526673</v>
      </c>
      <c r="L454" s="0" t="n">
        <v>946275.895979341</v>
      </c>
      <c r="M454" s="0" t="n">
        <v>11923713.508087</v>
      </c>
      <c r="N454" s="0" t="n">
        <v>13910999.0927682</v>
      </c>
      <c r="O454" s="0" t="n">
        <v>4374917.02780338</v>
      </c>
      <c r="P454" s="0" t="n">
        <v>5104069.86577061</v>
      </c>
      <c r="Q454" s="0" t="n">
        <v>1720501.62905334</v>
      </c>
      <c r="R454" s="0" t="n">
        <v>1892551.79195868</v>
      </c>
    </row>
    <row r="455" customFormat="false" ht="13.8" hidden="true" customHeight="false" outlineLevel="0" collapsed="false">
      <c r="A455" s="0" t="s">
        <v>155</v>
      </c>
      <c r="B455" s="0" t="s">
        <v>21</v>
      </c>
      <c r="C455" s="0" t="s">
        <v>166</v>
      </c>
      <c r="D455" s="0" t="s">
        <v>24</v>
      </c>
      <c r="E455" s="0" t="s">
        <v>8</v>
      </c>
      <c r="F455" s="0" t="s">
        <v>8</v>
      </c>
      <c r="G455" s="0" t="s">
        <v>157</v>
      </c>
      <c r="H455" s="0" t="n">
        <v>3727340.59875403</v>
      </c>
      <c r="I455" s="0" t="n">
        <v>312018.844864936</v>
      </c>
      <c r="J455" s="0" t="n">
        <v>85571.6052362508</v>
      </c>
      <c r="K455" s="0" t="n">
        <v>0</v>
      </c>
      <c r="L455" s="0" t="n">
        <v>0</v>
      </c>
      <c r="M455" s="0" t="n">
        <v>49877398.3976931</v>
      </c>
      <c r="N455" s="0" t="n">
        <v>58190298.1306419</v>
      </c>
      <c r="O455" s="0" t="n">
        <v>13689142.5798434</v>
      </c>
      <c r="P455" s="0" t="n">
        <v>16731174.264253</v>
      </c>
      <c r="Q455" s="0" t="n">
        <v>6240376.89729872</v>
      </c>
      <c r="R455" s="0" t="n">
        <v>7020424.00946106</v>
      </c>
    </row>
    <row r="456" customFormat="false" ht="13.8" hidden="true" customHeight="false" outlineLevel="0" collapsed="false">
      <c r="A456" s="0" t="s">
        <v>155</v>
      </c>
      <c r="B456" s="0" t="s">
        <v>52</v>
      </c>
      <c r="C456" s="0" t="s">
        <v>158</v>
      </c>
      <c r="D456" s="0" t="s">
        <v>58</v>
      </c>
      <c r="E456" s="0" t="s">
        <v>9</v>
      </c>
      <c r="F456" s="0" t="s">
        <v>9</v>
      </c>
      <c r="G456" s="0" t="s">
        <v>153</v>
      </c>
      <c r="H456" s="0" t="n">
        <v>789575.783279593</v>
      </c>
      <c r="I456" s="0" t="n">
        <v>39317.6394956401</v>
      </c>
      <c r="J456" s="0" t="n">
        <v>22810.704111804</v>
      </c>
      <c r="K456" s="0" t="n">
        <v>0</v>
      </c>
      <c r="L456" s="0" t="n">
        <v>0</v>
      </c>
      <c r="M456" s="0" t="n">
        <v>3132305.28506168</v>
      </c>
      <c r="N456" s="0" t="n">
        <v>4698457.92759252</v>
      </c>
      <c r="O456" s="0" t="n">
        <v>473122.261406634</v>
      </c>
      <c r="P456" s="0" t="n">
        <v>591402.826758293</v>
      </c>
      <c r="Q456" s="0" t="n">
        <v>196588.1974782</v>
      </c>
      <c r="R456" s="0" t="n">
        <v>327646.995797001</v>
      </c>
    </row>
    <row r="457" customFormat="false" ht="13.8" hidden="true" customHeight="false" outlineLevel="0" collapsed="false">
      <c r="A457" s="0" t="s">
        <v>155</v>
      </c>
      <c r="B457" s="0" t="s">
        <v>21</v>
      </c>
      <c r="C457" s="0" t="s">
        <v>168</v>
      </c>
      <c r="D457" s="0" t="s">
        <v>30</v>
      </c>
      <c r="E457" s="0" t="s">
        <v>8</v>
      </c>
      <c r="F457" s="0" t="s">
        <v>8</v>
      </c>
      <c r="G457" s="0" t="s">
        <v>172</v>
      </c>
      <c r="H457" s="0" t="n">
        <v>19325447.8725721</v>
      </c>
      <c r="I457" s="0" t="n">
        <v>457949.999999999</v>
      </c>
      <c r="J457" s="0" t="n">
        <v>2227026.49999999</v>
      </c>
      <c r="K457" s="0" t="n">
        <v>0</v>
      </c>
      <c r="L457" s="0" t="n">
        <v>0</v>
      </c>
      <c r="M457" s="0" t="n">
        <v>25278839.9999999</v>
      </c>
      <c r="N457" s="0" t="n">
        <v>37918259.9999999</v>
      </c>
      <c r="O457" s="0" t="n">
        <v>2967515.99999999</v>
      </c>
      <c r="P457" s="0" t="n">
        <v>3709394.99999999</v>
      </c>
      <c r="Q457" s="0" t="n">
        <v>0</v>
      </c>
      <c r="R457" s="0" t="n">
        <v>0</v>
      </c>
    </row>
    <row r="458" customFormat="false" ht="13.8" hidden="true" customHeight="false" outlineLevel="0" collapsed="false">
      <c r="A458" s="0" t="s">
        <v>155</v>
      </c>
      <c r="B458" s="0" t="s">
        <v>90</v>
      </c>
      <c r="C458" s="0" t="s">
        <v>92</v>
      </c>
      <c r="D458" s="0" t="s">
        <v>92</v>
      </c>
      <c r="E458" s="0" t="s">
        <v>167</v>
      </c>
      <c r="F458" s="0" t="s">
        <v>9</v>
      </c>
      <c r="G458" s="0" t="s">
        <v>153</v>
      </c>
      <c r="H458" s="0" t="n">
        <v>559607.02374393</v>
      </c>
      <c r="I458" s="0" t="n">
        <v>37183.3333333333</v>
      </c>
      <c r="J458" s="0" t="n">
        <v>35446.8833333333</v>
      </c>
      <c r="K458" s="0" t="n">
        <v>414170.555555555</v>
      </c>
      <c r="L458" s="0" t="n">
        <v>532504.999999999</v>
      </c>
      <c r="M458" s="0" t="n">
        <v>2330260.19441333</v>
      </c>
      <c r="N458" s="0" t="n">
        <v>2912825.24301666</v>
      </c>
      <c r="O458" s="0" t="n">
        <v>0</v>
      </c>
      <c r="P458" s="0" t="n">
        <v>0</v>
      </c>
      <c r="Q458" s="0" t="n">
        <v>0</v>
      </c>
      <c r="R458" s="0" t="n">
        <v>0</v>
      </c>
    </row>
    <row r="459" customFormat="false" ht="13.8" hidden="true" customHeight="false" outlineLevel="0" collapsed="false">
      <c r="A459" s="0" t="s">
        <v>155</v>
      </c>
      <c r="B459" s="0" t="s">
        <v>52</v>
      </c>
      <c r="C459" s="0" t="s">
        <v>165</v>
      </c>
      <c r="D459" s="0" t="s">
        <v>67</v>
      </c>
      <c r="E459" s="0" t="s">
        <v>8</v>
      </c>
      <c r="F459" s="0" t="s">
        <v>8</v>
      </c>
      <c r="G459" s="0" t="s">
        <v>153</v>
      </c>
      <c r="H459" s="0" t="n">
        <v>3664359.73816894</v>
      </c>
      <c r="I459" s="0" t="n">
        <v>74431.3999999999</v>
      </c>
      <c r="J459" s="0" t="n">
        <v>71449.6049731559</v>
      </c>
      <c r="K459" s="0" t="n">
        <v>3349412.99999999</v>
      </c>
      <c r="L459" s="0" t="n">
        <v>4093726.99999999</v>
      </c>
      <c r="M459" s="0" t="n">
        <v>15025838.8749999</v>
      </c>
      <c r="N459" s="0" t="n">
        <v>18189173.3749999</v>
      </c>
      <c r="O459" s="0" t="n">
        <v>139558.874999999</v>
      </c>
      <c r="P459" s="0" t="n">
        <v>223294.199999999</v>
      </c>
      <c r="Q459" s="0" t="n">
        <v>0</v>
      </c>
      <c r="R459" s="0" t="n">
        <v>0</v>
      </c>
    </row>
    <row r="460" customFormat="false" ht="13.8" hidden="true" customHeight="false" outlineLevel="0" collapsed="false">
      <c r="A460" s="0" t="s">
        <v>155</v>
      </c>
      <c r="B460" s="0" t="s">
        <v>52</v>
      </c>
      <c r="C460" s="0" t="s">
        <v>158</v>
      </c>
      <c r="D460" s="0" t="s">
        <v>66</v>
      </c>
      <c r="E460" s="0" t="s">
        <v>9</v>
      </c>
      <c r="F460" s="0" t="s">
        <v>9</v>
      </c>
      <c r="G460" s="0" t="s">
        <v>154</v>
      </c>
      <c r="H460" s="0" t="n">
        <v>2091849.51573578</v>
      </c>
      <c r="I460" s="0" t="n">
        <v>168421.753387752</v>
      </c>
      <c r="J460" s="0" t="n">
        <v>255390.980736314</v>
      </c>
      <c r="K460" s="0" t="n">
        <v>7578978.90244887</v>
      </c>
      <c r="L460" s="0" t="n">
        <v>9263196.4363264</v>
      </c>
      <c r="M460" s="0" t="n">
        <v>34000141.4651525</v>
      </c>
      <c r="N460" s="0" t="n">
        <v>41158065.984132</v>
      </c>
      <c r="O460" s="0" t="n">
        <v>315790.787602036</v>
      </c>
      <c r="P460" s="0" t="n">
        <v>505265.260163258</v>
      </c>
      <c r="Q460" s="0" t="n">
        <v>0</v>
      </c>
      <c r="R460" s="0" t="n">
        <v>0</v>
      </c>
    </row>
    <row r="461" customFormat="false" ht="13.8" hidden="true" customHeight="false" outlineLevel="0" collapsed="false">
      <c r="A461" s="0" t="s">
        <v>159</v>
      </c>
      <c r="B461" s="0" t="s">
        <v>21</v>
      </c>
      <c r="C461" s="0" t="s">
        <v>168</v>
      </c>
      <c r="D461" s="0" t="s">
        <v>50</v>
      </c>
      <c r="E461" s="0" t="s">
        <v>13</v>
      </c>
      <c r="F461" s="0" t="s">
        <v>13</v>
      </c>
      <c r="G461" s="0" t="s">
        <v>164</v>
      </c>
      <c r="H461" s="0" t="n">
        <v>3921620.48183335</v>
      </c>
      <c r="I461" s="0" t="n">
        <v>43015</v>
      </c>
      <c r="J461" s="0" t="n">
        <v>39313.425</v>
      </c>
      <c r="K461" s="0" t="n">
        <v>1720600</v>
      </c>
      <c r="L461" s="0" t="n">
        <v>2150750</v>
      </c>
      <c r="M461" s="0" t="n">
        <v>7662046.875</v>
      </c>
      <c r="N461" s="0" t="n">
        <v>9275109.375</v>
      </c>
      <c r="O461" s="0" t="n">
        <v>0</v>
      </c>
      <c r="P461" s="0" t="n">
        <v>0</v>
      </c>
      <c r="Q461" s="0" t="n">
        <v>0</v>
      </c>
      <c r="R461" s="0" t="n">
        <v>0</v>
      </c>
    </row>
    <row r="462" customFormat="false" ht="13.8" hidden="true" customHeight="false" outlineLevel="0" collapsed="false">
      <c r="A462" s="0" t="s">
        <v>159</v>
      </c>
      <c r="B462" s="0" t="s">
        <v>21</v>
      </c>
      <c r="C462" s="0" t="s">
        <v>168</v>
      </c>
      <c r="D462" s="0" t="s">
        <v>50</v>
      </c>
      <c r="E462" s="0" t="s">
        <v>8</v>
      </c>
      <c r="F462" s="0" t="s">
        <v>8</v>
      </c>
      <c r="G462" s="0" t="s">
        <v>154</v>
      </c>
      <c r="H462" s="0" t="n">
        <v>34308051.5701552</v>
      </c>
      <c r="I462" s="0" t="n">
        <v>334880</v>
      </c>
      <c r="J462" s="0" t="n">
        <v>3120918.85</v>
      </c>
      <c r="K462" s="0" t="n">
        <v>13395200</v>
      </c>
      <c r="L462" s="0" t="n">
        <v>16744000</v>
      </c>
      <c r="M462" s="0" t="n">
        <v>59650500</v>
      </c>
      <c r="N462" s="0" t="n">
        <v>72208500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3.8" hidden="true" customHeight="false" outlineLevel="0" collapsed="false">
      <c r="A463" s="0" t="s">
        <v>159</v>
      </c>
      <c r="B463" s="0" t="s">
        <v>21</v>
      </c>
      <c r="C463" s="0" t="s">
        <v>168</v>
      </c>
      <c r="D463" s="0" t="s">
        <v>49</v>
      </c>
      <c r="E463" s="0" t="s">
        <v>8</v>
      </c>
      <c r="F463" s="0" t="s">
        <v>8</v>
      </c>
      <c r="G463" s="0" t="s">
        <v>153</v>
      </c>
      <c r="H463" s="0" t="n">
        <v>914164.740113381</v>
      </c>
      <c r="I463" s="0" t="n">
        <v>10295</v>
      </c>
      <c r="J463" s="0" t="n">
        <v>21825.875</v>
      </c>
      <c r="K463" s="0" t="n">
        <v>411800</v>
      </c>
      <c r="L463" s="0" t="n">
        <v>514750</v>
      </c>
      <c r="M463" s="0" t="n">
        <v>1833796.875</v>
      </c>
      <c r="N463" s="0" t="n">
        <v>2219859.375</v>
      </c>
      <c r="O463" s="0" t="n">
        <v>0</v>
      </c>
      <c r="P463" s="0" t="n">
        <v>0</v>
      </c>
      <c r="Q463" s="0" t="n">
        <v>0</v>
      </c>
      <c r="R463" s="0" t="n">
        <v>0</v>
      </c>
    </row>
    <row r="464" customFormat="false" ht="13.8" hidden="true" customHeight="false" outlineLevel="0" collapsed="false">
      <c r="A464" s="0" t="s">
        <v>150</v>
      </c>
      <c r="B464" s="0" t="s">
        <v>6</v>
      </c>
      <c r="C464" s="0" t="s">
        <v>162</v>
      </c>
      <c r="D464" s="0" t="s">
        <v>19</v>
      </c>
      <c r="E464" s="0" t="s">
        <v>13</v>
      </c>
      <c r="F464" s="0" t="s">
        <v>13</v>
      </c>
      <c r="G464" s="0" t="s">
        <v>164</v>
      </c>
      <c r="H464" s="0" t="n">
        <v>4646322.85217722</v>
      </c>
      <c r="I464" s="0" t="n">
        <v>942229.664022083</v>
      </c>
      <c r="J464" s="0" t="n">
        <v>532782.069007977</v>
      </c>
      <c r="K464" s="0" t="n">
        <v>3067768.38680152</v>
      </c>
      <c r="L464" s="0" t="n">
        <v>3944273.64017339</v>
      </c>
      <c r="M464" s="0" t="n">
        <v>227392430.628971</v>
      </c>
      <c r="N464" s="0" t="n">
        <v>276825567.722225</v>
      </c>
      <c r="O464" s="0" t="n">
        <v>227392430.628971</v>
      </c>
      <c r="P464" s="0" t="n">
        <v>276825567.722225</v>
      </c>
      <c r="Q464" s="0" t="n">
        <v>7012042.02697492</v>
      </c>
      <c r="R464" s="0" t="n">
        <v>7888547.28034678</v>
      </c>
    </row>
    <row r="465" customFormat="false" ht="13.8" hidden="true" customHeight="false" outlineLevel="0" collapsed="false">
      <c r="A465" s="0" t="s">
        <v>159</v>
      </c>
      <c r="B465" s="0" t="s">
        <v>72</v>
      </c>
      <c r="C465" s="0" t="s">
        <v>151</v>
      </c>
      <c r="D465" s="0" t="s">
        <v>78</v>
      </c>
      <c r="E465" s="0" t="s">
        <v>170</v>
      </c>
      <c r="F465" s="0" t="s">
        <v>13</v>
      </c>
      <c r="G465" s="0" t="s">
        <v>164</v>
      </c>
      <c r="H465" s="0" t="n">
        <v>109647302.346504</v>
      </c>
      <c r="I465" s="0" t="n">
        <v>2921700.64401976</v>
      </c>
      <c r="J465" s="0" t="n">
        <v>3113393.89093245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</row>
    <row r="466" customFormat="false" ht="13.8" hidden="true" customHeight="false" outlineLevel="0" collapsed="false">
      <c r="A466" s="0" t="s">
        <v>155</v>
      </c>
      <c r="B466" s="0" t="s">
        <v>96</v>
      </c>
      <c r="C466" s="0" t="s">
        <v>184</v>
      </c>
      <c r="D466" s="0" t="s">
        <v>101</v>
      </c>
      <c r="E466" s="0" t="s">
        <v>197</v>
      </c>
      <c r="F466" s="0" t="s">
        <v>8</v>
      </c>
      <c r="G466" s="0" t="s">
        <v>153</v>
      </c>
      <c r="H466" s="0" t="n">
        <v>8434828.10169114</v>
      </c>
      <c r="I466" s="0" t="n">
        <v>257528.344238416</v>
      </c>
      <c r="J466" s="0" t="n">
        <v>242905.61489854</v>
      </c>
      <c r="K466" s="0" t="n">
        <v>0</v>
      </c>
      <c r="L466" s="0" t="n">
        <v>0</v>
      </c>
      <c r="M466" s="0" t="n">
        <v>7268372.90749954</v>
      </c>
      <c r="N466" s="0" t="n">
        <v>8883566.88694388</v>
      </c>
      <c r="O466" s="0" t="n">
        <v>4684062.56099086</v>
      </c>
      <c r="P466" s="0" t="n">
        <v>6387358.03771481</v>
      </c>
      <c r="Q466" s="0" t="n">
        <v>5640907.83824901</v>
      </c>
      <c r="R466" s="0" t="n">
        <v>6446751.81514172</v>
      </c>
    </row>
    <row r="467" customFormat="false" ht="13.8" hidden="true" customHeight="false" outlineLevel="0" collapsed="false">
      <c r="A467" s="0" t="s">
        <v>159</v>
      </c>
      <c r="B467" s="0" t="s">
        <v>52</v>
      </c>
      <c r="C467" s="0" t="s">
        <v>183</v>
      </c>
      <c r="D467" s="0" t="s">
        <v>57</v>
      </c>
      <c r="E467" s="0" t="s">
        <v>13</v>
      </c>
      <c r="F467" s="0" t="s">
        <v>13</v>
      </c>
      <c r="G467" s="0" t="s">
        <v>164</v>
      </c>
      <c r="H467" s="0" t="n">
        <v>65777594.8903816</v>
      </c>
      <c r="I467" s="0" t="n">
        <v>1056726.62904761</v>
      </c>
      <c r="J467" s="0" t="n">
        <v>707717.539681696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95105396.6142857</v>
      </c>
      <c r="R467" s="0" t="n">
        <v>105672662.904761</v>
      </c>
    </row>
    <row r="468" customFormat="false" ht="13.8" hidden="true" customHeight="false" outlineLevel="0" collapsed="false">
      <c r="A468" s="0" t="s">
        <v>150</v>
      </c>
      <c r="B468" s="0" t="s">
        <v>72</v>
      </c>
      <c r="C468" s="0" t="s">
        <v>171</v>
      </c>
      <c r="D468" s="0" t="s">
        <v>77</v>
      </c>
      <c r="E468" s="0" t="s">
        <v>174</v>
      </c>
      <c r="F468" s="0" t="s">
        <v>8</v>
      </c>
      <c r="G468" s="0" t="s">
        <v>164</v>
      </c>
      <c r="H468" s="0" t="n">
        <v>1958581.94501405</v>
      </c>
      <c r="I468" s="0" t="n">
        <v>34416.2598400361</v>
      </c>
      <c r="J468" s="0" t="n">
        <v>52880.9588116443</v>
      </c>
      <c r="K468" s="0" t="n">
        <v>1204569.09440126</v>
      </c>
      <c r="L468" s="0" t="n">
        <v>1548731.69280162</v>
      </c>
      <c r="M468" s="0" t="n">
        <v>4744585.09339889</v>
      </c>
      <c r="N468" s="0" t="n">
        <v>6122045.28180502</v>
      </c>
      <c r="O468" s="0" t="n">
        <v>1530511.32045125</v>
      </c>
      <c r="P468" s="0" t="n">
        <v>1959054.4901776</v>
      </c>
      <c r="Q468" s="0" t="n">
        <v>1032487.79520108</v>
      </c>
      <c r="R468" s="0" t="n">
        <v>1376650.39360144</v>
      </c>
    </row>
    <row r="469" customFormat="false" ht="13.8" hidden="true" customHeight="false" outlineLevel="0" collapsed="false">
      <c r="A469" s="0" t="s">
        <v>159</v>
      </c>
      <c r="B469" s="0" t="s">
        <v>6</v>
      </c>
      <c r="C469" s="0" t="s">
        <v>162</v>
      </c>
      <c r="D469" s="0" t="s">
        <v>20</v>
      </c>
      <c r="E469" s="0" t="s">
        <v>9</v>
      </c>
      <c r="F469" s="0" t="s">
        <v>9</v>
      </c>
      <c r="G469" s="0" t="s">
        <v>164</v>
      </c>
      <c r="H469" s="0" t="n">
        <v>148698224.205047</v>
      </c>
      <c r="I469" s="0" t="n">
        <v>1819380.56219557</v>
      </c>
      <c r="J469" s="0" t="n">
        <v>1058680.14314492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3.8" hidden="true" customHeight="false" outlineLevel="0" collapsed="false">
      <c r="A470" s="0" t="s">
        <v>155</v>
      </c>
      <c r="B470" s="0" t="s">
        <v>6</v>
      </c>
      <c r="C470" s="0" t="s">
        <v>162</v>
      </c>
      <c r="D470" s="0" t="s">
        <v>20</v>
      </c>
      <c r="E470" s="0" t="s">
        <v>8</v>
      </c>
      <c r="F470" s="0" t="s">
        <v>8</v>
      </c>
      <c r="G470" s="0" t="s">
        <v>154</v>
      </c>
      <c r="H470" s="0" t="n">
        <v>5606545.81683314</v>
      </c>
      <c r="I470" s="0" t="n">
        <v>600344.523032209</v>
      </c>
      <c r="J470" s="0" t="n">
        <v>348149.785018059</v>
      </c>
      <c r="K470" s="0" t="n">
        <v>1822558.54529516</v>
      </c>
      <c r="L470" s="0" t="n">
        <v>2343289.55823663</v>
      </c>
      <c r="M470" s="0" t="n">
        <v>69272184.2515522</v>
      </c>
      <c r="N470" s="0" t="n">
        <v>103908276.377328</v>
      </c>
      <c r="O470" s="0" t="n">
        <v>19049850.6691768</v>
      </c>
      <c r="P470" s="0" t="n">
        <v>25977069.094332</v>
      </c>
      <c r="Q470" s="0" t="n">
        <v>3645117.09059032</v>
      </c>
      <c r="R470" s="0" t="n">
        <v>4165848.10353179</v>
      </c>
    </row>
    <row r="471" customFormat="false" ht="13.8" hidden="true" customHeight="false" outlineLevel="0" collapsed="false">
      <c r="A471" s="0" t="s">
        <v>155</v>
      </c>
      <c r="B471" s="0" t="s">
        <v>6</v>
      </c>
      <c r="C471" s="0" t="s">
        <v>162</v>
      </c>
      <c r="D471" s="0" t="s">
        <v>18</v>
      </c>
      <c r="E471" s="0" t="s">
        <v>9</v>
      </c>
      <c r="F471" s="0" t="s">
        <v>9</v>
      </c>
      <c r="G471" s="0" t="s">
        <v>154</v>
      </c>
      <c r="H471" s="0" t="n">
        <v>1628231.32647907</v>
      </c>
      <c r="I471" s="0" t="n">
        <v>462987.87882843</v>
      </c>
      <c r="J471" s="0" t="n">
        <v>258584.194725533</v>
      </c>
      <c r="K471" s="0" t="n">
        <v>1500924.92919755</v>
      </c>
      <c r="L471" s="0" t="n">
        <v>1929760.62325399</v>
      </c>
      <c r="M471" s="0" t="n">
        <v>42972816.0703547</v>
      </c>
      <c r="N471" s="0" t="n">
        <v>60161942.4984966</v>
      </c>
      <c r="O471" s="0" t="n">
        <v>9454019.53547803</v>
      </c>
      <c r="P471" s="0" t="n">
        <v>12891844.8211064</v>
      </c>
      <c r="Q471" s="0" t="n">
        <v>3001849.8583951</v>
      </c>
      <c r="R471" s="0" t="n">
        <v>3430685.55245155</v>
      </c>
    </row>
    <row r="472" customFormat="false" ht="13.8" hidden="true" customHeight="false" outlineLevel="0" collapsed="false">
      <c r="A472" s="0" t="s">
        <v>150</v>
      </c>
      <c r="B472" s="0" t="s">
        <v>117</v>
      </c>
      <c r="C472" s="0" t="s">
        <v>196</v>
      </c>
      <c r="D472" s="0" t="s">
        <v>109</v>
      </c>
      <c r="E472" s="0" t="s">
        <v>8</v>
      </c>
      <c r="F472" s="0" t="s">
        <v>8</v>
      </c>
      <c r="G472" s="0" t="s">
        <v>164</v>
      </c>
      <c r="H472" s="0" t="n">
        <v>26481287.0952456</v>
      </c>
      <c r="I472" s="0" t="n">
        <v>151525.570807785</v>
      </c>
      <c r="J472" s="0" t="n">
        <v>345237.435003873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3.8" hidden="true" customHeight="false" outlineLevel="0" collapsed="false">
      <c r="A473" s="0" t="s">
        <v>155</v>
      </c>
      <c r="B473" s="0" t="s">
        <v>117</v>
      </c>
      <c r="C473" s="0" t="s">
        <v>189</v>
      </c>
      <c r="D473" s="0" t="s">
        <v>109</v>
      </c>
      <c r="E473" s="0" t="s">
        <v>8</v>
      </c>
      <c r="F473" s="0" t="s">
        <v>8</v>
      </c>
      <c r="G473" s="0" t="s">
        <v>164</v>
      </c>
      <c r="H473" s="0" t="n">
        <v>153229374.072801</v>
      </c>
      <c r="I473" s="0" t="n">
        <v>945242.093606187</v>
      </c>
      <c r="J473" s="0" t="n">
        <v>1656058.25157845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3.8" hidden="true" customHeight="false" outlineLevel="0" collapsed="false">
      <c r="A474" s="0" t="s">
        <v>155</v>
      </c>
      <c r="B474" s="0" t="s">
        <v>103</v>
      </c>
      <c r="C474" s="0" t="s">
        <v>177</v>
      </c>
      <c r="D474" s="0" t="s">
        <v>116</v>
      </c>
      <c r="E474" s="0" t="s">
        <v>13</v>
      </c>
      <c r="F474" s="0" t="s">
        <v>13</v>
      </c>
      <c r="G474" s="0" t="s">
        <v>154</v>
      </c>
      <c r="H474" s="0" t="n">
        <v>5970174.16340222</v>
      </c>
      <c r="I474" s="0" t="n">
        <v>229391.67</v>
      </c>
      <c r="J474" s="0" t="n">
        <v>377528.01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30640173.0570762</v>
      </c>
      <c r="P474" s="0" t="n">
        <v>41782054.1687403</v>
      </c>
      <c r="Q474" s="0" t="n">
        <v>16057416.9</v>
      </c>
      <c r="R474" s="0" t="n">
        <v>18351333.6</v>
      </c>
    </row>
    <row r="475" customFormat="false" ht="13.8" hidden="true" customHeight="false" outlineLevel="0" collapsed="false">
      <c r="A475" s="0" t="s">
        <v>159</v>
      </c>
      <c r="B475" s="0" t="s">
        <v>103</v>
      </c>
      <c r="C475" s="0" t="s">
        <v>177</v>
      </c>
      <c r="D475" s="0" t="s">
        <v>113</v>
      </c>
      <c r="E475" s="0" t="s">
        <v>13</v>
      </c>
      <c r="F475" s="0" t="s">
        <v>13</v>
      </c>
      <c r="G475" s="0" t="s">
        <v>153</v>
      </c>
      <c r="H475" s="0" t="n">
        <v>9641148.358293</v>
      </c>
      <c r="I475" s="0" t="n">
        <v>268160.51</v>
      </c>
      <c r="J475" s="0" t="n">
        <v>297451.929225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3.8" hidden="true" customHeight="false" outlineLevel="0" collapsed="false">
      <c r="A476" s="0" t="s">
        <v>159</v>
      </c>
      <c r="B476" s="0" t="s">
        <v>103</v>
      </c>
      <c r="C476" s="0" t="s">
        <v>193</v>
      </c>
      <c r="D476" s="0" t="s">
        <v>107</v>
      </c>
      <c r="E476" s="0" t="s">
        <v>8</v>
      </c>
      <c r="F476" s="0" t="s">
        <v>8</v>
      </c>
      <c r="G476" s="0" t="s">
        <v>157</v>
      </c>
      <c r="H476" s="0" t="n">
        <v>33535223.3473567</v>
      </c>
      <c r="I476" s="0" t="n">
        <v>846909.037073017</v>
      </c>
      <c r="J476" s="0" t="n">
        <v>612649.514182602</v>
      </c>
      <c r="K476" s="0" t="n">
        <v>0</v>
      </c>
      <c r="L476" s="0" t="n">
        <v>0</v>
      </c>
      <c r="M476" s="0" t="n">
        <v>65042614.0472077</v>
      </c>
      <c r="N476" s="0" t="n">
        <v>97563921.0708116</v>
      </c>
      <c r="O476" s="0" t="n">
        <v>24390980.2677029</v>
      </c>
      <c r="P476" s="0" t="n">
        <v>34147372.374784</v>
      </c>
      <c r="Q476" s="0" t="n">
        <v>4552567.41105908</v>
      </c>
      <c r="R476" s="0" t="n">
        <v>6828851.11658863</v>
      </c>
    </row>
    <row r="477" customFormat="false" ht="13.8" hidden="true" customHeight="false" outlineLevel="0" collapsed="false">
      <c r="A477" s="0" t="s">
        <v>150</v>
      </c>
      <c r="B477" s="0" t="s">
        <v>103</v>
      </c>
      <c r="C477" s="0" t="s">
        <v>177</v>
      </c>
      <c r="D477" s="0" t="s">
        <v>106</v>
      </c>
      <c r="E477" s="0" t="s">
        <v>9</v>
      </c>
      <c r="F477" s="0" t="s">
        <v>9</v>
      </c>
      <c r="G477" s="0" t="s">
        <v>154</v>
      </c>
      <c r="H477" s="0" t="n">
        <v>460274.550360665</v>
      </c>
      <c r="I477" s="0" t="n">
        <v>221519.91</v>
      </c>
      <c r="J477" s="0" t="n">
        <v>173665.6434</v>
      </c>
      <c r="K477" s="0" t="n">
        <v>0</v>
      </c>
      <c r="L477" s="0" t="n">
        <v>0</v>
      </c>
      <c r="M477" s="0" t="n">
        <v>3385012.71609141</v>
      </c>
      <c r="N477" s="0" t="n">
        <v>4835732.45155917</v>
      </c>
      <c r="O477" s="0" t="n">
        <v>19544418.8614448</v>
      </c>
      <c r="P477" s="0" t="n">
        <v>25016856.1426494</v>
      </c>
      <c r="Q477" s="0" t="n">
        <v>5765973.46666666</v>
      </c>
      <c r="R477" s="0" t="n">
        <v>6486720.15</v>
      </c>
    </row>
    <row r="478" customFormat="false" ht="13.8" hidden="true" customHeight="false" outlineLevel="0" collapsed="false">
      <c r="A478" s="0" t="s">
        <v>159</v>
      </c>
      <c r="B478" s="0" t="s">
        <v>21</v>
      </c>
      <c r="C478" s="0" t="s">
        <v>181</v>
      </c>
      <c r="D478" s="0" t="s">
        <v>31</v>
      </c>
      <c r="E478" s="0" t="s">
        <v>13</v>
      </c>
      <c r="F478" s="0" t="s">
        <v>13</v>
      </c>
      <c r="G478" s="0" t="s">
        <v>164</v>
      </c>
      <c r="H478" s="0" t="n">
        <v>828418.064764381</v>
      </c>
      <c r="I478" s="0" t="n">
        <v>10725</v>
      </c>
      <c r="J478" s="0" t="n">
        <v>6197.625</v>
      </c>
      <c r="K478" s="0" t="n">
        <v>0</v>
      </c>
      <c r="L478" s="0" t="n">
        <v>0</v>
      </c>
      <c r="M478" s="0" t="n">
        <v>592020</v>
      </c>
      <c r="N478" s="0" t="n">
        <v>888030</v>
      </c>
      <c r="O478" s="0" t="n">
        <v>60810.75</v>
      </c>
      <c r="P478" s="0" t="n">
        <v>78185.25</v>
      </c>
      <c r="Q478" s="0" t="n">
        <v>0</v>
      </c>
      <c r="R478" s="0" t="n">
        <v>0</v>
      </c>
    </row>
    <row r="479" customFormat="false" ht="13.8" hidden="true" customHeight="false" outlineLevel="0" collapsed="false">
      <c r="A479" s="0" t="s">
        <v>159</v>
      </c>
      <c r="B479" s="0" t="s">
        <v>90</v>
      </c>
      <c r="C479" s="0" t="s">
        <v>92</v>
      </c>
      <c r="D479" s="0" t="s">
        <v>92</v>
      </c>
      <c r="E479" s="0" t="s">
        <v>170</v>
      </c>
      <c r="F479" s="0" t="s">
        <v>13</v>
      </c>
      <c r="G479" s="0" t="s">
        <v>153</v>
      </c>
      <c r="H479" s="0" t="n">
        <v>283047.623991389</v>
      </c>
      <c r="I479" s="0" t="n">
        <v>7541.66666666666</v>
      </c>
      <c r="J479" s="0" t="n">
        <v>7508.26666666666</v>
      </c>
      <c r="K479" s="0" t="n">
        <v>0</v>
      </c>
      <c r="L479" s="0" t="n">
        <v>0</v>
      </c>
      <c r="M479" s="0" t="n">
        <v>472632.334366666</v>
      </c>
      <c r="N479" s="0" t="n">
        <v>590790.417958333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3.8" hidden="true" customHeight="false" outlineLevel="0" collapsed="false">
      <c r="A480" s="0" t="s">
        <v>150</v>
      </c>
      <c r="B480" s="0" t="s">
        <v>72</v>
      </c>
      <c r="C480" s="0" t="s">
        <v>151</v>
      </c>
      <c r="D480" s="0" t="s">
        <v>82</v>
      </c>
      <c r="E480" s="0" t="s">
        <v>156</v>
      </c>
      <c r="F480" s="0" t="s">
        <v>9</v>
      </c>
      <c r="G480" s="0" t="s">
        <v>154</v>
      </c>
      <c r="H480" s="0" t="n">
        <v>274788.069183571</v>
      </c>
      <c r="I480" s="0" t="n">
        <v>19001.8616238864</v>
      </c>
      <c r="J480" s="0" t="n">
        <v>22660.3373425463</v>
      </c>
      <c r="K480" s="0" t="n">
        <v>221688.385612008</v>
      </c>
      <c r="L480" s="0" t="n">
        <v>285027.924358296</v>
      </c>
      <c r="M480" s="0" t="n">
        <v>1488354.96943735</v>
      </c>
      <c r="N480" s="0" t="n">
        <v>2046488.08297636</v>
      </c>
      <c r="O480" s="0" t="n">
        <v>465110.925573942</v>
      </c>
      <c r="P480" s="0" t="n">
        <v>595341.984734645</v>
      </c>
      <c r="Q480" s="0" t="n">
        <v>506716.309970304</v>
      </c>
      <c r="R480" s="0" t="n">
        <v>570055.848716592</v>
      </c>
    </row>
    <row r="481" customFormat="false" ht="13.8" hidden="true" customHeight="false" outlineLevel="0" collapsed="false">
      <c r="A481" s="0" t="s">
        <v>155</v>
      </c>
      <c r="B481" s="0" t="s">
        <v>117</v>
      </c>
      <c r="C481" s="0" t="s">
        <v>189</v>
      </c>
      <c r="D481" s="0" t="s">
        <v>109</v>
      </c>
      <c r="E481" s="0" t="s">
        <v>13</v>
      </c>
      <c r="F481" s="0" t="s">
        <v>13</v>
      </c>
      <c r="G481" s="0" t="s">
        <v>157</v>
      </c>
      <c r="H481" s="0" t="n">
        <v>31799.7460607534</v>
      </c>
      <c r="I481" s="0" t="n">
        <v>642.746790671707</v>
      </c>
      <c r="J481" s="0" t="n">
        <v>642.746790671707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</row>
    <row r="482" customFormat="false" ht="13.8" hidden="true" customHeight="false" outlineLevel="0" collapsed="false">
      <c r="A482" s="0" t="s">
        <v>155</v>
      </c>
      <c r="B482" s="0" t="s">
        <v>72</v>
      </c>
      <c r="C482" s="0" t="s">
        <v>151</v>
      </c>
      <c r="D482" s="0" t="s">
        <v>81</v>
      </c>
      <c r="E482" s="0" t="s">
        <v>170</v>
      </c>
      <c r="F482" s="0" t="s">
        <v>13</v>
      </c>
      <c r="G482" s="0" t="s">
        <v>154</v>
      </c>
      <c r="H482" s="0" t="n">
        <v>32047.622973731</v>
      </c>
      <c r="I482" s="0" t="n">
        <v>2152.16007322564</v>
      </c>
      <c r="J482" s="0" t="n">
        <v>2152.16007322564</v>
      </c>
      <c r="K482" s="0" t="n">
        <v>0</v>
      </c>
      <c r="L482" s="0" t="n">
        <v>0</v>
      </c>
      <c r="M482" s="0" t="n">
        <v>94821.6411328199</v>
      </c>
      <c r="N482" s="0" t="n">
        <v>115893.116940113</v>
      </c>
      <c r="O482" s="0" t="n">
        <v>46357.2465393077</v>
      </c>
      <c r="P482" s="0" t="n">
        <v>63214.4270990559</v>
      </c>
      <c r="Q482" s="0" t="n">
        <v>50217.0683752651</v>
      </c>
      <c r="R482" s="0" t="n">
        <v>57390.9352860173</v>
      </c>
    </row>
    <row r="483" customFormat="false" ht="13.8" hidden="true" customHeight="false" outlineLevel="0" collapsed="false">
      <c r="A483" s="0" t="s">
        <v>159</v>
      </c>
      <c r="B483" s="0" t="s">
        <v>52</v>
      </c>
      <c r="C483" s="0" t="s">
        <v>158</v>
      </c>
      <c r="D483" s="0" t="s">
        <v>53</v>
      </c>
      <c r="E483" s="0" t="s">
        <v>13</v>
      </c>
      <c r="F483" s="0" t="s">
        <v>13</v>
      </c>
      <c r="G483" s="0" t="s">
        <v>172</v>
      </c>
      <c r="H483" s="0" t="n">
        <v>601579.905831148</v>
      </c>
      <c r="I483" s="0" t="n">
        <v>13949.834133991</v>
      </c>
      <c r="J483" s="0" t="n">
        <v>8633.15417825692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395245.300463078</v>
      </c>
      <c r="R483" s="0" t="n">
        <v>441744.747576382</v>
      </c>
    </row>
    <row r="484" customFormat="false" ht="13.8" hidden="true" customHeight="false" outlineLevel="0" collapsed="false">
      <c r="A484" s="0" t="s">
        <v>159</v>
      </c>
      <c r="B484" s="0" t="s">
        <v>21</v>
      </c>
      <c r="C484" s="0" t="s">
        <v>173</v>
      </c>
      <c r="D484" s="0" t="s">
        <v>41</v>
      </c>
      <c r="E484" s="0" t="s">
        <v>9</v>
      </c>
      <c r="F484" s="0" t="s">
        <v>9</v>
      </c>
      <c r="G484" s="0" t="s">
        <v>172</v>
      </c>
      <c r="H484" s="0" t="n">
        <v>295331.863720456</v>
      </c>
      <c r="I484" s="0" t="n">
        <v>2536</v>
      </c>
      <c r="J484" s="0" t="n">
        <v>1508.92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3.8" hidden="true" customHeight="false" outlineLevel="0" collapsed="false">
      <c r="A485" s="0" t="s">
        <v>159</v>
      </c>
      <c r="B485" s="0" t="s">
        <v>117</v>
      </c>
      <c r="C485" s="0" t="s">
        <v>176</v>
      </c>
      <c r="D485" s="0" t="s">
        <v>109</v>
      </c>
      <c r="E485" s="0" t="s">
        <v>13</v>
      </c>
      <c r="F485" s="0" t="s">
        <v>13</v>
      </c>
      <c r="G485" s="0" t="s">
        <v>164</v>
      </c>
      <c r="H485" s="0" t="n">
        <v>10624103.4448064</v>
      </c>
      <c r="I485" s="0" t="n">
        <v>71653.917069491</v>
      </c>
      <c r="J485" s="0" t="n">
        <v>202669.091722516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</row>
    <row r="486" customFormat="false" ht="13.8" hidden="true" customHeight="false" outlineLevel="0" collapsed="false">
      <c r="A486" s="0" t="s">
        <v>150</v>
      </c>
      <c r="B486" s="0" t="s">
        <v>103</v>
      </c>
      <c r="C486" s="0" t="s">
        <v>178</v>
      </c>
      <c r="D486" s="0" t="s">
        <v>105</v>
      </c>
      <c r="E486" s="0" t="s">
        <v>8</v>
      </c>
      <c r="F486" s="0" t="s">
        <v>8</v>
      </c>
      <c r="G486" s="0" t="s">
        <v>153</v>
      </c>
      <c r="H486" s="0" t="n">
        <v>157724.933632345</v>
      </c>
      <c r="I486" s="0" t="n">
        <v>29393.9768</v>
      </c>
      <c r="J486" s="0" t="n">
        <v>29393.9768</v>
      </c>
      <c r="K486" s="0" t="n">
        <v>514394.594</v>
      </c>
      <c r="L486" s="0" t="n">
        <v>661364.478</v>
      </c>
      <c r="M486" s="0" t="n">
        <v>1597195.21437</v>
      </c>
      <c r="N486" s="0" t="n">
        <v>1944411.56532</v>
      </c>
      <c r="O486" s="0" t="n">
        <v>865726.101702</v>
      </c>
      <c r="P486" s="0" t="n">
        <v>944428.474584</v>
      </c>
      <c r="Q486" s="0" t="n">
        <v>1763638.608</v>
      </c>
      <c r="R486" s="0" t="n">
        <v>1910608.492</v>
      </c>
    </row>
    <row r="487" customFormat="false" ht="13.8" hidden="true" customHeight="false" outlineLevel="0" collapsed="false">
      <c r="A487" s="0" t="s">
        <v>159</v>
      </c>
      <c r="B487" s="0" t="s">
        <v>72</v>
      </c>
      <c r="C487" s="0" t="s">
        <v>171</v>
      </c>
      <c r="D487" s="0" t="s">
        <v>77</v>
      </c>
      <c r="E487" s="0" t="s">
        <v>156</v>
      </c>
      <c r="F487" s="0" t="s">
        <v>9</v>
      </c>
      <c r="G487" s="0" t="s">
        <v>172</v>
      </c>
      <c r="H487" s="0" t="n">
        <v>24060085.6173997</v>
      </c>
      <c r="I487" s="0" t="n">
        <v>100668.075243893</v>
      </c>
      <c r="J487" s="0" t="n">
        <v>504525.447217611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3.8" hidden="true" customHeight="false" outlineLevel="0" collapsed="false">
      <c r="A488" s="0" t="s">
        <v>159</v>
      </c>
      <c r="B488" s="0" t="s">
        <v>52</v>
      </c>
      <c r="C488" s="0" t="s">
        <v>158</v>
      </c>
      <c r="D488" s="0" t="s">
        <v>58</v>
      </c>
      <c r="E488" s="0" t="s">
        <v>8</v>
      </c>
      <c r="F488" s="0" t="s">
        <v>8</v>
      </c>
      <c r="G488" s="0" t="s">
        <v>164</v>
      </c>
      <c r="H488" s="0" t="n">
        <v>40214624.1779018</v>
      </c>
      <c r="I488" s="0" t="n">
        <v>925856.636223358</v>
      </c>
      <c r="J488" s="0" t="n">
        <v>885403.556488366</v>
      </c>
      <c r="K488" s="0" t="n">
        <v>0</v>
      </c>
      <c r="L488" s="0" t="n">
        <v>0</v>
      </c>
      <c r="M488" s="0" t="n">
        <v>73759912.1425751</v>
      </c>
      <c r="N488" s="0" t="n">
        <v>110639868.213862</v>
      </c>
      <c r="O488" s="0" t="n">
        <v>9748498.82143345</v>
      </c>
      <c r="P488" s="0" t="n">
        <v>12533784.1989858</v>
      </c>
      <c r="Q488" s="0" t="n">
        <v>3086188.78741119</v>
      </c>
      <c r="R488" s="0" t="n">
        <v>6172377.57482239</v>
      </c>
    </row>
    <row r="489" customFormat="false" ht="13.8" hidden="true" customHeight="false" outlineLevel="0" collapsed="false">
      <c r="A489" s="0" t="s">
        <v>155</v>
      </c>
      <c r="B489" s="0" t="s">
        <v>6</v>
      </c>
      <c r="C489" s="0" t="s">
        <v>162</v>
      </c>
      <c r="D489" s="0" t="s">
        <v>17</v>
      </c>
      <c r="E489" s="0" t="s">
        <v>8</v>
      </c>
      <c r="F489" s="0" t="s">
        <v>8</v>
      </c>
      <c r="G489" s="0" t="s">
        <v>172</v>
      </c>
      <c r="H489" s="0" t="n">
        <v>199740707.240351</v>
      </c>
      <c r="I489" s="0" t="n">
        <v>1408917.61343299</v>
      </c>
      <c r="J489" s="0" t="n">
        <v>49315742.5256599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</row>
    <row r="490" customFormat="false" ht="13.8" hidden="true" customHeight="false" outlineLevel="0" collapsed="false">
      <c r="A490" s="0" t="s">
        <v>155</v>
      </c>
      <c r="B490" s="0" t="s">
        <v>52</v>
      </c>
      <c r="C490" s="0" t="s">
        <v>165</v>
      </c>
      <c r="D490" s="0" t="s">
        <v>62</v>
      </c>
      <c r="E490" s="0" t="s">
        <v>9</v>
      </c>
      <c r="F490" s="0" t="s">
        <v>9</v>
      </c>
      <c r="G490" s="0" t="s">
        <v>154</v>
      </c>
      <c r="H490" s="0" t="n">
        <v>4941327.07807519</v>
      </c>
      <c r="I490" s="0" t="n">
        <v>120290.099999999</v>
      </c>
      <c r="J490" s="0" t="n">
        <v>134826.321773354</v>
      </c>
      <c r="K490" s="0" t="n">
        <v>5413054.49999999</v>
      </c>
      <c r="L490" s="0" t="n">
        <v>6615955.49999999</v>
      </c>
      <c r="M490" s="0" t="n">
        <v>24283563.9374999</v>
      </c>
      <c r="N490" s="0" t="n">
        <v>29395893.1874999</v>
      </c>
      <c r="O490" s="0" t="n">
        <v>225543.937499999</v>
      </c>
      <c r="P490" s="0" t="n">
        <v>360870.299999999</v>
      </c>
      <c r="Q490" s="0" t="n">
        <v>0</v>
      </c>
      <c r="R490" s="0" t="n">
        <v>0</v>
      </c>
    </row>
    <row r="491" customFormat="false" ht="13.8" hidden="true" customHeight="false" outlineLevel="0" collapsed="false">
      <c r="A491" s="0" t="s">
        <v>150</v>
      </c>
      <c r="B491" s="0" t="s">
        <v>21</v>
      </c>
      <c r="C491" s="0" t="s">
        <v>166</v>
      </c>
      <c r="D491" s="0" t="s">
        <v>36</v>
      </c>
      <c r="E491" s="0" t="s">
        <v>13</v>
      </c>
      <c r="F491" s="0" t="s">
        <v>13</v>
      </c>
      <c r="G491" s="0" t="s">
        <v>157</v>
      </c>
      <c r="H491" s="0" t="n">
        <v>264880.513209886</v>
      </c>
      <c r="I491" s="0" t="n">
        <v>34665.6877798903</v>
      </c>
      <c r="J491" s="0" t="n">
        <v>11811.3454112367</v>
      </c>
      <c r="K491" s="0" t="n">
        <v>389988.987523766</v>
      </c>
      <c r="L491" s="0" t="n">
        <v>476653.206973492</v>
      </c>
      <c r="M491" s="0" t="n">
        <v>9579713.03446894</v>
      </c>
      <c r="N491" s="0" t="n">
        <v>10777177.1637775</v>
      </c>
      <c r="O491" s="0" t="n">
        <v>2868478.6724738</v>
      </c>
      <c r="P491" s="0" t="n">
        <v>3671652.70076647</v>
      </c>
      <c r="Q491" s="0" t="n">
        <v>779977.975047533</v>
      </c>
      <c r="R491" s="0" t="n">
        <v>866642.194497259</v>
      </c>
    </row>
    <row r="492" customFormat="false" ht="13.8" hidden="true" customHeight="false" outlineLevel="0" collapsed="false">
      <c r="A492" s="0" t="s">
        <v>155</v>
      </c>
      <c r="B492" s="0" t="s">
        <v>90</v>
      </c>
      <c r="C492" s="0" t="s">
        <v>92</v>
      </c>
      <c r="D492" s="0" t="s">
        <v>92</v>
      </c>
      <c r="E492" s="0" t="s">
        <v>185</v>
      </c>
      <c r="F492" s="0" t="s">
        <v>9</v>
      </c>
      <c r="G492" s="0" t="s">
        <v>164</v>
      </c>
      <c r="H492" s="0" t="n">
        <v>12985399.2391585</v>
      </c>
      <c r="I492" s="0" t="n">
        <v>633920.104166666</v>
      </c>
      <c r="J492" s="0" t="n">
        <v>1173648.58541666</v>
      </c>
      <c r="K492" s="0" t="n">
        <v>0</v>
      </c>
      <c r="L492" s="0" t="n">
        <v>0</v>
      </c>
      <c r="M492" s="0" t="n">
        <v>39727443.7968069</v>
      </c>
      <c r="N492" s="0" t="n">
        <v>49659304.7460086</v>
      </c>
      <c r="O492" s="0" t="n">
        <v>25491776.4130407</v>
      </c>
      <c r="P492" s="0" t="n">
        <v>34761513.29051</v>
      </c>
      <c r="Q492" s="0" t="n">
        <v>0</v>
      </c>
      <c r="R492" s="0" t="n">
        <v>0</v>
      </c>
    </row>
    <row r="493" customFormat="false" ht="13.8" hidden="true" customHeight="false" outlineLevel="0" collapsed="false">
      <c r="A493" s="0" t="s">
        <v>159</v>
      </c>
      <c r="B493" s="0" t="s">
        <v>21</v>
      </c>
      <c r="C493" s="0" t="s">
        <v>168</v>
      </c>
      <c r="D493" s="0" t="s">
        <v>50</v>
      </c>
      <c r="E493" s="0" t="s">
        <v>8</v>
      </c>
      <c r="F493" s="0" t="s">
        <v>8</v>
      </c>
      <c r="G493" s="0" t="s">
        <v>164</v>
      </c>
      <c r="H493" s="0" t="n">
        <v>34780575.8952551</v>
      </c>
      <c r="I493" s="0" t="n">
        <v>377135</v>
      </c>
      <c r="J493" s="0" t="n">
        <v>3640371.375</v>
      </c>
      <c r="K493" s="0" t="n">
        <v>15085400</v>
      </c>
      <c r="L493" s="0" t="n">
        <v>18856750</v>
      </c>
      <c r="M493" s="0" t="n">
        <v>67177171.875</v>
      </c>
      <c r="N493" s="0" t="n">
        <v>81319734.375</v>
      </c>
      <c r="O493" s="0" t="n">
        <v>0</v>
      </c>
      <c r="P493" s="0" t="n">
        <v>0</v>
      </c>
      <c r="Q493" s="0" t="n">
        <v>0</v>
      </c>
      <c r="R493" s="0" t="n">
        <v>0</v>
      </c>
    </row>
    <row r="494" customFormat="false" ht="13.8" hidden="true" customHeight="false" outlineLevel="0" collapsed="false">
      <c r="A494" s="0" t="s">
        <v>150</v>
      </c>
      <c r="B494" s="0" t="s">
        <v>21</v>
      </c>
      <c r="C494" s="0" t="s">
        <v>168</v>
      </c>
      <c r="D494" s="0" t="s">
        <v>49</v>
      </c>
      <c r="E494" s="0" t="s">
        <v>8</v>
      </c>
      <c r="F494" s="0" t="s">
        <v>8</v>
      </c>
      <c r="G494" s="0" t="s">
        <v>172</v>
      </c>
      <c r="H494" s="0" t="n">
        <v>5454121.95513279</v>
      </c>
      <c r="I494" s="0" t="n">
        <v>247680</v>
      </c>
      <c r="J494" s="0" t="n">
        <v>6221122.3</v>
      </c>
      <c r="K494" s="0" t="n">
        <v>11145600</v>
      </c>
      <c r="L494" s="0" t="n">
        <v>13622400</v>
      </c>
      <c r="M494" s="0" t="n">
        <v>53406000</v>
      </c>
      <c r="N494" s="0" t="n">
        <v>65016000</v>
      </c>
      <c r="O494" s="0" t="n">
        <v>2786400</v>
      </c>
      <c r="P494" s="0" t="n">
        <v>4179600</v>
      </c>
      <c r="Q494" s="0" t="n">
        <v>0</v>
      </c>
      <c r="R494" s="0" t="n">
        <v>0</v>
      </c>
    </row>
    <row r="495" customFormat="false" ht="13.8" hidden="true" customHeight="false" outlineLevel="0" collapsed="false">
      <c r="A495" s="0" t="s">
        <v>159</v>
      </c>
      <c r="B495" s="0" t="s">
        <v>52</v>
      </c>
      <c r="C495" s="0" t="s">
        <v>158</v>
      </c>
      <c r="D495" s="0" t="s">
        <v>71</v>
      </c>
      <c r="E495" s="0" t="s">
        <v>8</v>
      </c>
      <c r="F495" s="0" t="s">
        <v>8</v>
      </c>
      <c r="G495" s="0" t="s">
        <v>157</v>
      </c>
      <c r="H495" s="0" t="n">
        <v>50116976.5639396</v>
      </c>
      <c r="I495" s="0" t="n">
        <v>681219.509712537</v>
      </c>
      <c r="J495" s="0" t="n">
        <v>1123628.49968743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61309755.8741283</v>
      </c>
      <c r="R495" s="0" t="n">
        <v>68121950.9712537</v>
      </c>
    </row>
    <row r="496" customFormat="false" ht="13.8" hidden="true" customHeight="false" outlineLevel="0" collapsed="false">
      <c r="A496" s="0" t="s">
        <v>159</v>
      </c>
      <c r="B496" s="0" t="s">
        <v>52</v>
      </c>
      <c r="C496" s="0" t="s">
        <v>158</v>
      </c>
      <c r="D496" s="0" t="s">
        <v>71</v>
      </c>
      <c r="E496" s="0" t="s">
        <v>13</v>
      </c>
      <c r="F496" s="0" t="s">
        <v>13</v>
      </c>
      <c r="G496" s="0" t="s">
        <v>157</v>
      </c>
      <c r="H496" s="0" t="n">
        <v>20893545.9470173</v>
      </c>
      <c r="I496" s="0" t="n">
        <v>294310.470087791</v>
      </c>
      <c r="J496" s="0" t="n">
        <v>185850.715883606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26487942.3079012</v>
      </c>
      <c r="R496" s="0" t="n">
        <v>29431047.0087791</v>
      </c>
    </row>
    <row r="497" customFormat="false" ht="13.8" hidden="true" customHeight="false" outlineLevel="0" collapsed="false">
      <c r="A497" s="0" t="s">
        <v>159</v>
      </c>
      <c r="B497" s="0" t="s">
        <v>6</v>
      </c>
      <c r="C497" s="0" t="s">
        <v>163</v>
      </c>
      <c r="D497" s="0" t="s">
        <v>19</v>
      </c>
      <c r="E497" s="0" t="s">
        <v>8</v>
      </c>
      <c r="F497" s="0" t="s">
        <v>8</v>
      </c>
      <c r="G497" s="0" t="s">
        <v>153</v>
      </c>
      <c r="H497" s="0" t="n">
        <v>18851775.434478</v>
      </c>
      <c r="I497" s="0" t="n">
        <v>363331.311754555</v>
      </c>
      <c r="J497" s="0" t="n">
        <v>216191.01597649</v>
      </c>
      <c r="K497" s="0" t="n">
        <v>1038573.40611579</v>
      </c>
      <c r="L497" s="0" t="n">
        <v>1384764.54148772</v>
      </c>
      <c r="M497" s="0" t="n">
        <v>0</v>
      </c>
      <c r="N497" s="0" t="n">
        <v>0</v>
      </c>
      <c r="O497" s="0" t="n">
        <v>7624725.5759564</v>
      </c>
      <c r="P497" s="0" t="n">
        <v>10674615.8063389</v>
      </c>
      <c r="Q497" s="0" t="n">
        <v>2077146.81223158</v>
      </c>
      <c r="R497" s="0" t="n">
        <v>2423337.94760351</v>
      </c>
    </row>
    <row r="498" customFormat="false" ht="13.8" hidden="true" customHeight="false" outlineLevel="0" collapsed="false">
      <c r="A498" s="0" t="s">
        <v>155</v>
      </c>
      <c r="B498" s="0" t="s">
        <v>96</v>
      </c>
      <c r="C498" s="0" t="s">
        <v>99</v>
      </c>
      <c r="D498" s="0" t="s">
        <v>99</v>
      </c>
      <c r="E498" s="0" t="s">
        <v>191</v>
      </c>
      <c r="F498" s="0" t="s">
        <v>9</v>
      </c>
      <c r="G498" s="0" t="s">
        <v>172</v>
      </c>
      <c r="H498" s="0" t="n">
        <v>3251265.63668002</v>
      </c>
      <c r="I498" s="0" t="n">
        <v>195658.602730849</v>
      </c>
      <c r="J498" s="0" t="n">
        <v>504090.918495705</v>
      </c>
      <c r="K498" s="0" t="n">
        <v>0</v>
      </c>
      <c r="L498" s="0" t="n">
        <v>0</v>
      </c>
      <c r="M498" s="0" t="n">
        <v>10068361.4944004</v>
      </c>
      <c r="N498" s="0" t="n">
        <v>12305775.1598227</v>
      </c>
      <c r="O498" s="0" t="n">
        <v>5742695.07458397</v>
      </c>
      <c r="P498" s="0" t="n">
        <v>7830947.82897814</v>
      </c>
      <c r="Q498" s="0" t="n">
        <v>3610058.75142805</v>
      </c>
      <c r="R498" s="0" t="n">
        <v>4125781.43020349</v>
      </c>
    </row>
    <row r="499" customFormat="false" ht="13.8" hidden="true" customHeight="false" outlineLevel="0" collapsed="false">
      <c r="A499" s="0" t="s">
        <v>159</v>
      </c>
      <c r="B499" s="0" t="s">
        <v>21</v>
      </c>
      <c r="C499" s="0" t="s">
        <v>166</v>
      </c>
      <c r="D499" s="0" t="s">
        <v>37</v>
      </c>
      <c r="E499" s="0" t="s">
        <v>13</v>
      </c>
      <c r="F499" s="0" t="s">
        <v>13</v>
      </c>
      <c r="G499" s="0" t="s">
        <v>154</v>
      </c>
      <c r="H499" s="0" t="n">
        <v>15399283.7908015</v>
      </c>
      <c r="I499" s="0" t="n">
        <v>154139.614051689</v>
      </c>
      <c r="J499" s="0" t="n">
        <v>112266.599081908</v>
      </c>
      <c r="K499" s="0" t="n">
        <v>1541396.14051689</v>
      </c>
      <c r="L499" s="0" t="n">
        <v>1926745.17564611</v>
      </c>
      <c r="M499" s="0" t="n">
        <v>19338061.5106062</v>
      </c>
      <c r="N499" s="0" t="n">
        <v>24172576.8882577</v>
      </c>
      <c r="O499" s="0" t="n">
        <v>0</v>
      </c>
      <c r="P499" s="0" t="n">
        <v>0</v>
      </c>
      <c r="Q499" s="0" t="n">
        <v>0</v>
      </c>
      <c r="R499" s="0" t="n">
        <v>0</v>
      </c>
    </row>
    <row r="500" customFormat="false" ht="13.8" hidden="true" customHeight="false" outlineLevel="0" collapsed="false">
      <c r="A500" s="0" t="s">
        <v>159</v>
      </c>
      <c r="B500" s="0" t="s">
        <v>90</v>
      </c>
      <c r="C500" s="0" t="s">
        <v>186</v>
      </c>
      <c r="D500" s="0" t="s">
        <v>95</v>
      </c>
      <c r="E500" s="0" t="s">
        <v>13</v>
      </c>
      <c r="F500" s="0" t="s">
        <v>13</v>
      </c>
      <c r="G500" s="0" t="s">
        <v>157</v>
      </c>
      <c r="H500" s="0" t="n">
        <v>5613218.27434339</v>
      </c>
      <c r="I500" s="0" t="n">
        <v>65654.8044871794</v>
      </c>
      <c r="J500" s="0" t="n">
        <v>45794.7535770461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</row>
    <row r="501" customFormat="false" ht="13.8" hidden="true" customHeight="false" outlineLevel="0" collapsed="false">
      <c r="A501" s="0" t="s">
        <v>159</v>
      </c>
      <c r="B501" s="0" t="s">
        <v>6</v>
      </c>
      <c r="C501" s="0" t="s">
        <v>162</v>
      </c>
      <c r="D501" s="0" t="s">
        <v>18</v>
      </c>
      <c r="E501" s="0" t="s">
        <v>13</v>
      </c>
      <c r="F501" s="0" t="s">
        <v>13</v>
      </c>
      <c r="G501" s="0" t="s">
        <v>153</v>
      </c>
      <c r="H501" s="0" t="n">
        <v>3357442.22245388</v>
      </c>
      <c r="I501" s="0" t="n">
        <v>62209.8611195571</v>
      </c>
      <c r="J501" s="0" t="n">
        <v>37627.3126836209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</row>
    <row r="502" customFormat="false" ht="13.8" hidden="true" customHeight="false" outlineLevel="0" collapsed="false">
      <c r="A502" s="0" t="s">
        <v>155</v>
      </c>
      <c r="B502" s="0" t="s">
        <v>21</v>
      </c>
      <c r="C502" s="0" t="s">
        <v>173</v>
      </c>
      <c r="D502" s="0" t="s">
        <v>41</v>
      </c>
      <c r="E502" s="0" t="s">
        <v>8</v>
      </c>
      <c r="F502" s="0" t="s">
        <v>8</v>
      </c>
      <c r="G502" s="0" t="s">
        <v>157</v>
      </c>
      <c r="H502" s="0" t="n">
        <v>5908804.41041696</v>
      </c>
      <c r="I502" s="0" t="n">
        <v>72019.4139312783</v>
      </c>
      <c r="J502" s="0" t="n">
        <v>41107.9788580931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</row>
    <row r="503" customFormat="false" ht="13.8" hidden="true" customHeight="false" outlineLevel="0" collapsed="false">
      <c r="A503" s="0" t="s">
        <v>150</v>
      </c>
      <c r="B503" s="0" t="s">
        <v>21</v>
      </c>
      <c r="C503" s="0" t="s">
        <v>166</v>
      </c>
      <c r="D503" s="0" t="s">
        <v>37</v>
      </c>
      <c r="E503" s="0" t="s">
        <v>9</v>
      </c>
      <c r="F503" s="0" t="s">
        <v>9</v>
      </c>
      <c r="G503" s="0" t="s">
        <v>153</v>
      </c>
      <c r="H503" s="0" t="n">
        <v>386304.134615416</v>
      </c>
      <c r="I503" s="0" t="n">
        <v>38411.5983053983</v>
      </c>
      <c r="J503" s="0" t="n">
        <v>22650.7859917119</v>
      </c>
      <c r="K503" s="0" t="n">
        <v>432130.48093573</v>
      </c>
      <c r="L503" s="0" t="n">
        <v>528159.476699226</v>
      </c>
      <c r="M503" s="0" t="n">
        <v>9638091.48375573</v>
      </c>
      <c r="N503" s="0" t="n">
        <v>10842852.9192252</v>
      </c>
      <c r="O503" s="0" t="n">
        <v>2869638.41278792</v>
      </c>
      <c r="P503" s="0" t="n">
        <v>3673137.16836853</v>
      </c>
      <c r="Q503" s="0" t="n">
        <v>864260.961871461</v>
      </c>
      <c r="R503" s="0" t="n">
        <v>960289.957634957</v>
      </c>
    </row>
    <row r="504" customFormat="false" ht="13.8" hidden="true" customHeight="false" outlineLevel="0" collapsed="false">
      <c r="A504" s="0" t="s">
        <v>150</v>
      </c>
      <c r="B504" s="0" t="s">
        <v>72</v>
      </c>
      <c r="C504" s="0" t="s">
        <v>151</v>
      </c>
      <c r="D504" s="0" t="s">
        <v>82</v>
      </c>
      <c r="E504" s="0" t="s">
        <v>152</v>
      </c>
      <c r="F504" s="0" t="s">
        <v>8</v>
      </c>
      <c r="G504" s="0" t="s">
        <v>154</v>
      </c>
      <c r="H504" s="0" t="n">
        <v>189998.017592412</v>
      </c>
      <c r="I504" s="0" t="n">
        <v>13559.2319200708</v>
      </c>
      <c r="J504" s="0" t="n">
        <v>15508.740190977</v>
      </c>
      <c r="K504" s="0" t="n">
        <v>158191.039067493</v>
      </c>
      <c r="L504" s="0" t="n">
        <v>203388.478801062</v>
      </c>
      <c r="M504" s="0" t="n">
        <v>1062051.21421484</v>
      </c>
      <c r="N504" s="0" t="n">
        <v>1460320.41954541</v>
      </c>
      <c r="O504" s="0" t="n">
        <v>331891.002747235</v>
      </c>
      <c r="P504" s="0" t="n">
        <v>424820.483516462</v>
      </c>
      <c r="Q504" s="0" t="n">
        <v>361579.517868555</v>
      </c>
      <c r="R504" s="0" t="n">
        <v>406776.957602125</v>
      </c>
    </row>
    <row r="505" customFormat="false" ht="13.8" hidden="true" customHeight="false" outlineLevel="0" collapsed="false">
      <c r="A505" s="0" t="s">
        <v>155</v>
      </c>
      <c r="B505" s="0" t="s">
        <v>6</v>
      </c>
      <c r="C505" s="0" t="s">
        <v>162</v>
      </c>
      <c r="D505" s="0" t="s">
        <v>18</v>
      </c>
      <c r="E505" s="0" t="s">
        <v>8</v>
      </c>
      <c r="F505" s="0" t="s">
        <v>8</v>
      </c>
      <c r="G505" s="0" t="s">
        <v>153</v>
      </c>
      <c r="H505" s="0" t="n">
        <v>388792.94585742</v>
      </c>
      <c r="I505" s="0" t="n">
        <v>97250.095050973</v>
      </c>
      <c r="J505" s="0" t="n">
        <v>52591.5201348453</v>
      </c>
      <c r="K505" s="0" t="n">
        <v>291396.107875329</v>
      </c>
      <c r="L505" s="0" t="n">
        <v>374652.138696852</v>
      </c>
      <c r="M505" s="0" t="n">
        <v>9026392.78165344</v>
      </c>
      <c r="N505" s="0" t="n">
        <v>12636949.8943148</v>
      </c>
      <c r="O505" s="0" t="n">
        <v>1985806.41196375</v>
      </c>
      <c r="P505" s="0" t="n">
        <v>2707917.83449603</v>
      </c>
      <c r="Q505" s="0" t="n">
        <v>582792.215750659</v>
      </c>
      <c r="R505" s="0" t="n">
        <v>666048.246572182</v>
      </c>
    </row>
    <row r="506" customFormat="false" ht="13.8" hidden="true" customHeight="false" outlineLevel="0" collapsed="false">
      <c r="A506" s="0" t="s">
        <v>150</v>
      </c>
      <c r="B506" s="0" t="s">
        <v>21</v>
      </c>
      <c r="C506" s="0" t="s">
        <v>166</v>
      </c>
      <c r="D506" s="0" t="s">
        <v>36</v>
      </c>
      <c r="E506" s="0" t="s">
        <v>8</v>
      </c>
      <c r="F506" s="0" t="s">
        <v>8</v>
      </c>
      <c r="G506" s="0" t="s">
        <v>172</v>
      </c>
      <c r="H506" s="0" t="n">
        <v>422862.329067547</v>
      </c>
      <c r="I506" s="0" t="n">
        <v>26363.5414711632</v>
      </c>
      <c r="J506" s="0" t="n">
        <v>43801.3408872189</v>
      </c>
      <c r="K506" s="0" t="n">
        <v>296589.841550586</v>
      </c>
      <c r="L506" s="0" t="n">
        <v>362498.695228494</v>
      </c>
      <c r="M506" s="0" t="n">
        <v>7285450.77396597</v>
      </c>
      <c r="N506" s="0" t="n">
        <v>8196132.12071172</v>
      </c>
      <c r="O506" s="0" t="n">
        <v>2181501.68896345</v>
      </c>
      <c r="P506" s="0" t="n">
        <v>2792322.16187321</v>
      </c>
      <c r="Q506" s="0" t="n">
        <v>593179.683101173</v>
      </c>
      <c r="R506" s="0" t="n">
        <v>659088.536779081</v>
      </c>
    </row>
    <row r="507" customFormat="false" ht="13.8" hidden="true" customHeight="false" outlineLevel="0" collapsed="false">
      <c r="A507" s="0" t="s">
        <v>159</v>
      </c>
      <c r="B507" s="0" t="s">
        <v>72</v>
      </c>
      <c r="C507" s="0" t="s">
        <v>175</v>
      </c>
      <c r="D507" s="0" t="s">
        <v>88</v>
      </c>
      <c r="E507" s="0" t="s">
        <v>174</v>
      </c>
      <c r="F507" s="0" t="s">
        <v>8</v>
      </c>
      <c r="G507" s="0" t="s">
        <v>157</v>
      </c>
      <c r="H507" s="0" t="n">
        <v>2810519.00483974</v>
      </c>
      <c r="I507" s="0" t="n">
        <v>57126.4661310828</v>
      </c>
      <c r="J507" s="0" t="n">
        <v>274055.728548829</v>
      </c>
      <c r="K507" s="0" t="n">
        <v>0</v>
      </c>
      <c r="L507" s="0" t="n">
        <v>0</v>
      </c>
      <c r="M507" s="0" t="n">
        <v>4855749.62114204</v>
      </c>
      <c r="N507" s="0" t="n">
        <v>6798049.46959886</v>
      </c>
      <c r="O507" s="0" t="n">
        <v>1942299.84845681</v>
      </c>
      <c r="P507" s="0" t="n">
        <v>2719219.78783954</v>
      </c>
      <c r="Q507" s="0" t="n">
        <v>569438.819884078</v>
      </c>
      <c r="R507" s="0" t="n">
        <v>854158.229826118</v>
      </c>
    </row>
    <row r="508" customFormat="false" ht="13.8" hidden="true" customHeight="false" outlineLevel="0" collapsed="false">
      <c r="A508" s="0" t="s">
        <v>155</v>
      </c>
      <c r="B508" s="0" t="s">
        <v>117</v>
      </c>
      <c r="C508" s="0" t="s">
        <v>189</v>
      </c>
      <c r="D508" s="0" t="s">
        <v>109</v>
      </c>
      <c r="E508" s="0" t="s">
        <v>8</v>
      </c>
      <c r="F508" s="0" t="s">
        <v>8</v>
      </c>
      <c r="G508" s="0" t="s">
        <v>157</v>
      </c>
      <c r="H508" s="0" t="n">
        <v>23130482.3273877</v>
      </c>
      <c r="I508" s="0" t="n">
        <v>453846.243829643</v>
      </c>
      <c r="J508" s="0" t="n">
        <v>705927.096122939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</row>
    <row r="509" customFormat="false" ht="13.8" hidden="true" customHeight="false" outlineLevel="0" collapsed="false">
      <c r="A509" s="0" t="s">
        <v>155</v>
      </c>
      <c r="B509" s="0" t="s">
        <v>117</v>
      </c>
      <c r="C509" s="0" t="s">
        <v>189</v>
      </c>
      <c r="D509" s="0" t="s">
        <v>109</v>
      </c>
      <c r="E509" s="0" t="s">
        <v>8</v>
      </c>
      <c r="F509" s="0" t="s">
        <v>8</v>
      </c>
      <c r="G509" s="0" t="s">
        <v>154</v>
      </c>
      <c r="H509" s="0" t="n">
        <v>134566704.363609</v>
      </c>
      <c r="I509" s="0" t="n">
        <v>600507.698977062</v>
      </c>
      <c r="J509" s="0" t="n">
        <v>1239349.51640888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</row>
    <row r="510" customFormat="false" ht="13.8" hidden="true" customHeight="false" outlineLevel="0" collapsed="false">
      <c r="A510" s="0" t="s">
        <v>150</v>
      </c>
      <c r="B510" s="0" t="s">
        <v>103</v>
      </c>
      <c r="C510" s="0" t="s">
        <v>177</v>
      </c>
      <c r="D510" s="0" t="s">
        <v>114</v>
      </c>
      <c r="E510" s="0" t="s">
        <v>8</v>
      </c>
      <c r="F510" s="0" t="s">
        <v>8</v>
      </c>
      <c r="G510" s="0" t="s">
        <v>164</v>
      </c>
      <c r="H510" s="0" t="n">
        <v>3987229.20739933</v>
      </c>
      <c r="I510" s="0" t="n">
        <v>1136332.175</v>
      </c>
      <c r="J510" s="0" t="n">
        <v>2633552.476245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</row>
    <row r="511" customFormat="false" ht="13.8" hidden="true" customHeight="false" outlineLevel="0" collapsed="false">
      <c r="A511" s="0" t="s">
        <v>159</v>
      </c>
      <c r="B511" s="0" t="s">
        <v>103</v>
      </c>
      <c r="C511" s="0" t="s">
        <v>177</v>
      </c>
      <c r="D511" s="0" t="s">
        <v>114</v>
      </c>
      <c r="E511" s="0" t="s">
        <v>9</v>
      </c>
      <c r="F511" s="0" t="s">
        <v>9</v>
      </c>
      <c r="G511" s="0" t="s">
        <v>164</v>
      </c>
      <c r="H511" s="0" t="n">
        <v>3654475.21640257</v>
      </c>
      <c r="I511" s="0" t="n">
        <v>369214.13</v>
      </c>
      <c r="J511" s="0" t="n">
        <v>733711.72225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</row>
    <row r="512" customFormat="false" ht="13.8" hidden="true" customHeight="false" outlineLevel="0" collapsed="false">
      <c r="A512" s="0" t="s">
        <v>150</v>
      </c>
      <c r="B512" s="0" t="s">
        <v>103</v>
      </c>
      <c r="C512" s="0" t="s">
        <v>178</v>
      </c>
      <c r="D512" s="0" t="s">
        <v>112</v>
      </c>
      <c r="E512" s="0" t="s">
        <v>9</v>
      </c>
      <c r="F512" s="0" t="s">
        <v>9</v>
      </c>
      <c r="G512" s="0" t="s">
        <v>154</v>
      </c>
      <c r="H512" s="0" t="n">
        <v>2662288.73658735</v>
      </c>
      <c r="I512" s="0" t="n">
        <v>226654.3421834</v>
      </c>
      <c r="J512" s="0" t="n">
        <v>181636.001640858</v>
      </c>
      <c r="K512" s="0" t="n">
        <v>9066173.687336</v>
      </c>
      <c r="L512" s="0" t="n">
        <v>13599260.531004</v>
      </c>
      <c r="M512" s="0" t="n">
        <v>5303711.60709156</v>
      </c>
      <c r="N512" s="0" t="n">
        <v>7071615.47612208</v>
      </c>
      <c r="O512" s="0" t="n">
        <v>4478689.80154398</v>
      </c>
      <c r="P512" s="0" t="n">
        <v>5598362.25192998</v>
      </c>
      <c r="Q512" s="0" t="n">
        <v>3399815.132751</v>
      </c>
      <c r="R512" s="0" t="n">
        <v>5666358.554585</v>
      </c>
    </row>
    <row r="513" customFormat="false" ht="13.8" hidden="true" customHeight="false" outlineLevel="0" collapsed="false">
      <c r="A513" s="0" t="s">
        <v>159</v>
      </c>
      <c r="B513" s="0" t="s">
        <v>103</v>
      </c>
      <c r="C513" s="0" t="s">
        <v>177</v>
      </c>
      <c r="D513" s="0" t="s">
        <v>106</v>
      </c>
      <c r="E513" s="0" t="s">
        <v>8</v>
      </c>
      <c r="F513" s="0" t="s">
        <v>8</v>
      </c>
      <c r="G513" s="0" t="s">
        <v>157</v>
      </c>
      <c r="H513" s="0" t="n">
        <v>5763236.4126177</v>
      </c>
      <c r="I513" s="0" t="n">
        <v>297523.87</v>
      </c>
      <c r="J513" s="0" t="n">
        <v>102884.5843725</v>
      </c>
      <c r="K513" s="0" t="n">
        <v>0</v>
      </c>
      <c r="L513" s="0" t="n">
        <v>0</v>
      </c>
      <c r="M513" s="0" t="n">
        <v>2597953.08380627</v>
      </c>
      <c r="N513" s="0" t="n">
        <v>3896929.62570941</v>
      </c>
      <c r="O513" s="0" t="n">
        <v>21000120.9789515</v>
      </c>
      <c r="P513" s="0" t="n">
        <v>29400169.3705321</v>
      </c>
      <c r="Q513" s="0" t="n">
        <v>6248038.475</v>
      </c>
      <c r="R513" s="0" t="n">
        <v>7289378.22083333</v>
      </c>
    </row>
    <row r="514" customFormat="false" ht="13.8" hidden="true" customHeight="false" outlineLevel="0" collapsed="false">
      <c r="A514" s="0" t="s">
        <v>150</v>
      </c>
      <c r="B514" s="0" t="s">
        <v>103</v>
      </c>
      <c r="C514" s="0" t="s">
        <v>177</v>
      </c>
      <c r="D514" s="0" t="s">
        <v>106</v>
      </c>
      <c r="E514" s="0" t="s">
        <v>13</v>
      </c>
      <c r="F514" s="0" t="s">
        <v>13</v>
      </c>
      <c r="G514" s="0" t="s">
        <v>157</v>
      </c>
      <c r="H514" s="0" t="n">
        <v>490036.397308999</v>
      </c>
      <c r="I514" s="0" t="n">
        <v>257541.045</v>
      </c>
      <c r="J514" s="0" t="n">
        <v>88551.688426</v>
      </c>
      <c r="K514" s="0" t="n">
        <v>0</v>
      </c>
      <c r="L514" s="0" t="n">
        <v>0</v>
      </c>
      <c r="M514" s="0" t="n">
        <v>4497652.92488593</v>
      </c>
      <c r="N514" s="0" t="n">
        <v>6184272.77171815</v>
      </c>
      <c r="O514" s="0" t="n">
        <v>22722517.6170134</v>
      </c>
      <c r="P514" s="0" t="n">
        <v>29084822.5497771</v>
      </c>
      <c r="Q514" s="0" t="n">
        <v>7377726.21333333</v>
      </c>
      <c r="R514" s="0" t="n">
        <v>8299941.99</v>
      </c>
    </row>
    <row r="515" customFormat="false" ht="13.8" hidden="true" customHeight="false" outlineLevel="0" collapsed="false">
      <c r="A515" s="0" t="s">
        <v>155</v>
      </c>
      <c r="B515" s="0" t="s">
        <v>103</v>
      </c>
      <c r="C515" s="0" t="s">
        <v>193</v>
      </c>
      <c r="D515" s="0" t="s">
        <v>107</v>
      </c>
      <c r="E515" s="0" t="s">
        <v>13</v>
      </c>
      <c r="F515" s="0" t="s">
        <v>13</v>
      </c>
      <c r="G515" s="0" t="s">
        <v>164</v>
      </c>
      <c r="H515" s="0" t="n">
        <v>3474641.70738563</v>
      </c>
      <c r="I515" s="0" t="n">
        <v>325351.189332905</v>
      </c>
      <c r="J515" s="0" t="n">
        <v>309387.462611997</v>
      </c>
      <c r="K515" s="0" t="n">
        <v>0</v>
      </c>
      <c r="L515" s="0" t="n">
        <v>0</v>
      </c>
      <c r="M515" s="0" t="n">
        <v>31233714.1759588</v>
      </c>
      <c r="N515" s="0" t="n">
        <v>43727199.8463424</v>
      </c>
      <c r="O515" s="0" t="n">
        <v>10775631.3907058</v>
      </c>
      <c r="P515" s="0" t="n">
        <v>14523677.0918208</v>
      </c>
      <c r="Q515" s="0" t="n">
        <v>0</v>
      </c>
      <c r="R515" s="0" t="n">
        <v>0</v>
      </c>
    </row>
    <row r="516" customFormat="false" ht="13.8" hidden="true" customHeight="false" outlineLevel="0" collapsed="false">
      <c r="A516" s="0" t="s">
        <v>155</v>
      </c>
      <c r="B516" s="0" t="s">
        <v>21</v>
      </c>
      <c r="C516" s="0" t="s">
        <v>168</v>
      </c>
      <c r="D516" s="0" t="s">
        <v>29</v>
      </c>
      <c r="E516" s="0" t="s">
        <v>9</v>
      </c>
      <c r="F516" s="0" t="s">
        <v>9</v>
      </c>
      <c r="G516" s="0" t="s">
        <v>153</v>
      </c>
      <c r="H516" s="0" t="n">
        <v>472897.056850128</v>
      </c>
      <c r="I516" s="0" t="n">
        <v>9100</v>
      </c>
      <c r="J516" s="0" t="n">
        <v>5380.75</v>
      </c>
      <c r="K516" s="0" t="n">
        <v>0</v>
      </c>
      <c r="L516" s="0" t="n">
        <v>0</v>
      </c>
      <c r="M516" s="0" t="n">
        <v>2178540</v>
      </c>
      <c r="N516" s="0" t="n">
        <v>2637180</v>
      </c>
      <c r="O516" s="0" t="n">
        <v>300846</v>
      </c>
      <c r="P516" s="0" t="n">
        <v>332514</v>
      </c>
      <c r="Q516" s="0" t="n">
        <v>1001000</v>
      </c>
      <c r="R516" s="0" t="n">
        <v>1092000</v>
      </c>
    </row>
    <row r="517" customFormat="false" ht="13.8" hidden="true" customHeight="false" outlineLevel="0" collapsed="false">
      <c r="A517" s="0" t="s">
        <v>159</v>
      </c>
      <c r="B517" s="0" t="s">
        <v>117</v>
      </c>
      <c r="C517" s="0" t="s">
        <v>182</v>
      </c>
      <c r="D517" s="0" t="s">
        <v>109</v>
      </c>
      <c r="E517" s="0" t="s">
        <v>13</v>
      </c>
      <c r="F517" s="0" t="s">
        <v>13</v>
      </c>
      <c r="G517" s="0" t="s">
        <v>157</v>
      </c>
      <c r="H517" s="0" t="n">
        <v>756770.467447813</v>
      </c>
      <c r="I517" s="0" t="n">
        <v>13357.6828247604</v>
      </c>
      <c r="J517" s="0" t="n">
        <v>16024.5686194032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</row>
    <row r="518" customFormat="false" ht="13.8" hidden="true" customHeight="false" outlineLevel="0" collapsed="false">
      <c r="A518" s="0" t="s">
        <v>155</v>
      </c>
      <c r="B518" s="0" t="s">
        <v>72</v>
      </c>
      <c r="C518" s="0" t="s">
        <v>151</v>
      </c>
      <c r="D518" s="0" t="s">
        <v>81</v>
      </c>
      <c r="E518" s="0" t="s">
        <v>156</v>
      </c>
      <c r="F518" s="0" t="s">
        <v>9</v>
      </c>
      <c r="G518" s="0" t="s">
        <v>172</v>
      </c>
      <c r="H518" s="0" t="n">
        <v>216256.075314091</v>
      </c>
      <c r="I518" s="0" t="n">
        <v>9875.53840568763</v>
      </c>
      <c r="J518" s="0" t="n">
        <v>10500.170833669</v>
      </c>
      <c r="K518" s="0" t="n">
        <v>0</v>
      </c>
      <c r="L518" s="0" t="n">
        <v>0</v>
      </c>
      <c r="M518" s="0" t="n">
        <v>435104.605064993</v>
      </c>
      <c r="N518" s="0" t="n">
        <v>531794.517301659</v>
      </c>
      <c r="O518" s="0" t="n">
        <v>212717.805834354</v>
      </c>
      <c r="P518" s="0" t="n">
        <v>290069.735228665</v>
      </c>
      <c r="Q518" s="0" t="n">
        <v>230429.229466044</v>
      </c>
      <c r="R518" s="0" t="n">
        <v>263347.690818337</v>
      </c>
    </row>
    <row r="519" customFormat="false" ht="13.8" hidden="true" customHeight="false" outlineLevel="0" collapsed="false">
      <c r="A519" s="0" t="s">
        <v>150</v>
      </c>
      <c r="B519" s="0" t="s">
        <v>90</v>
      </c>
      <c r="C519" s="0" t="s">
        <v>92</v>
      </c>
      <c r="D519" s="0" t="s">
        <v>92</v>
      </c>
      <c r="E519" s="0" t="s">
        <v>170</v>
      </c>
      <c r="F519" s="0" t="s">
        <v>13</v>
      </c>
      <c r="G519" s="0" t="s">
        <v>172</v>
      </c>
      <c r="H519" s="0" t="n">
        <v>32049.0554292422</v>
      </c>
      <c r="I519" s="0" t="n">
        <v>4256.25</v>
      </c>
      <c r="J519" s="0" t="n">
        <v>4867.725</v>
      </c>
      <c r="K519" s="0" t="n">
        <v>49656.25</v>
      </c>
      <c r="L519" s="0" t="n">
        <v>63843.75</v>
      </c>
      <c r="M519" s="0" t="n">
        <v>500131.833103125</v>
      </c>
      <c r="N519" s="0" t="n">
        <v>600158.19972375</v>
      </c>
      <c r="O519" s="0" t="n">
        <v>194495.712696093</v>
      </c>
      <c r="P519" s="0" t="n">
        <v>248954.512251</v>
      </c>
      <c r="Q519" s="0" t="n">
        <v>113500</v>
      </c>
      <c r="R519" s="0" t="n">
        <v>127687.5</v>
      </c>
    </row>
    <row r="520" customFormat="false" ht="13.8" hidden="true" customHeight="false" outlineLevel="0" collapsed="false">
      <c r="A520" s="0" t="s">
        <v>159</v>
      </c>
      <c r="B520" s="0" t="s">
        <v>72</v>
      </c>
      <c r="C520" s="0" t="s">
        <v>151</v>
      </c>
      <c r="D520" s="0" t="s">
        <v>84</v>
      </c>
      <c r="E520" s="0" t="s">
        <v>174</v>
      </c>
      <c r="F520" s="0" t="s">
        <v>8</v>
      </c>
      <c r="G520" s="0" t="s">
        <v>153</v>
      </c>
      <c r="H520" s="0" t="n">
        <v>10961740.7441395</v>
      </c>
      <c r="I520" s="0" t="n">
        <v>323692.065212498</v>
      </c>
      <c r="J520" s="0" t="n">
        <v>323692.065212498</v>
      </c>
      <c r="K520" s="0" t="n">
        <v>0</v>
      </c>
      <c r="L520" s="0" t="n">
        <v>0</v>
      </c>
      <c r="M520" s="0" t="n">
        <v>14142444.1341733</v>
      </c>
      <c r="N520" s="0" t="n">
        <v>18856592.1788977</v>
      </c>
      <c r="O520" s="0" t="n">
        <v>6285530.72629925</v>
      </c>
      <c r="P520" s="0" t="n">
        <v>8799743.01681896</v>
      </c>
      <c r="Q520" s="0" t="n">
        <v>8219720.14685626</v>
      </c>
      <c r="R520" s="0" t="n">
        <v>9589673.50466564</v>
      </c>
    </row>
    <row r="521" customFormat="false" ht="13.8" hidden="true" customHeight="false" outlineLevel="0" collapsed="false">
      <c r="A521" s="0" t="s">
        <v>150</v>
      </c>
      <c r="B521" s="0" t="s">
        <v>21</v>
      </c>
      <c r="C521" s="0" t="s">
        <v>173</v>
      </c>
      <c r="D521" s="0" t="s">
        <v>27</v>
      </c>
      <c r="E521" s="0" t="s">
        <v>13</v>
      </c>
      <c r="F521" s="0" t="s">
        <v>13</v>
      </c>
      <c r="G521" s="0" t="s">
        <v>154</v>
      </c>
      <c r="H521" s="0" t="n">
        <v>77492.5855747904</v>
      </c>
      <c r="I521" s="0" t="n">
        <v>4821.4</v>
      </c>
      <c r="J521" s="0" t="n">
        <v>2868.733</v>
      </c>
      <c r="K521" s="0" t="n">
        <v>60267.5</v>
      </c>
      <c r="L521" s="0" t="n">
        <v>66294.25</v>
      </c>
      <c r="M521" s="0" t="n">
        <v>770719.11710568</v>
      </c>
      <c r="N521" s="0" t="n">
        <v>899172.30328996</v>
      </c>
      <c r="O521" s="0" t="n">
        <v>282037.802612112</v>
      </c>
      <c r="P521" s="0" t="n">
        <v>329044.103047464</v>
      </c>
      <c r="Q521" s="0" t="n">
        <v>120535</v>
      </c>
      <c r="R521" s="0" t="n">
        <v>132588.5</v>
      </c>
    </row>
    <row r="522" customFormat="false" ht="13.8" hidden="true" customHeight="false" outlineLevel="0" collapsed="false">
      <c r="A522" s="0" t="s">
        <v>155</v>
      </c>
      <c r="B522" s="0" t="s">
        <v>72</v>
      </c>
      <c r="C522" s="0" t="s">
        <v>175</v>
      </c>
      <c r="D522" s="0" t="s">
        <v>89</v>
      </c>
      <c r="E522" s="0" t="s">
        <v>174</v>
      </c>
      <c r="F522" s="0" t="s">
        <v>8</v>
      </c>
      <c r="G522" s="0" t="s">
        <v>164</v>
      </c>
      <c r="H522" s="0" t="n">
        <v>8218916.34293628</v>
      </c>
      <c r="I522" s="0" t="n">
        <v>742636.811559667</v>
      </c>
      <c r="J522" s="0" t="n">
        <v>1072428.51164211</v>
      </c>
      <c r="K522" s="0" t="n">
        <v>8664096.13486278</v>
      </c>
      <c r="L522" s="0" t="n">
        <v>11139552.173395</v>
      </c>
      <c r="M522" s="0" t="n">
        <v>53673574.9068684</v>
      </c>
      <c r="N522" s="0" t="n">
        <v>65601035.9972836</v>
      </c>
      <c r="O522" s="0" t="n">
        <v>26240414.3989134</v>
      </c>
      <c r="P522" s="0" t="n">
        <v>35782383.2712456</v>
      </c>
      <c r="Q522" s="0" t="n">
        <v>6188640.09633056</v>
      </c>
      <c r="R522" s="0" t="n">
        <v>8664096.13486278</v>
      </c>
    </row>
    <row r="523" customFormat="false" ht="13.8" hidden="true" customHeight="false" outlineLevel="0" collapsed="false">
      <c r="A523" s="0" t="s">
        <v>150</v>
      </c>
      <c r="B523" s="0" t="s">
        <v>72</v>
      </c>
      <c r="C523" s="0" t="s">
        <v>175</v>
      </c>
      <c r="D523" s="0" t="s">
        <v>87</v>
      </c>
      <c r="E523" s="0" t="s">
        <v>152</v>
      </c>
      <c r="F523" s="0" t="s">
        <v>8</v>
      </c>
      <c r="G523" s="0" t="s">
        <v>172</v>
      </c>
      <c r="H523" s="0" t="n">
        <v>198054.636906445</v>
      </c>
      <c r="I523" s="0" t="n">
        <v>29307.8901637296</v>
      </c>
      <c r="J523" s="0" t="n">
        <v>58049.976233683</v>
      </c>
      <c r="K523" s="0" t="n">
        <v>498372.641504726</v>
      </c>
      <c r="L523" s="0" t="n">
        <v>640764.824791791</v>
      </c>
      <c r="M523" s="0" t="n">
        <v>3985873.06226723</v>
      </c>
      <c r="N523" s="0" t="n">
        <v>5480575.46061744</v>
      </c>
      <c r="O523" s="0" t="n">
        <v>1245585.3319585</v>
      </c>
      <c r="P523" s="0" t="n">
        <v>1594349.22490689</v>
      </c>
      <c r="Q523" s="0" t="n">
        <v>1139137.46629651</v>
      </c>
      <c r="R523" s="0" t="n">
        <v>1281529.64958358</v>
      </c>
    </row>
    <row r="524" customFormat="false" ht="13.8" hidden="true" customHeight="false" outlineLevel="0" collapsed="false">
      <c r="A524" s="0" t="s">
        <v>155</v>
      </c>
      <c r="B524" s="0" t="s">
        <v>21</v>
      </c>
      <c r="C524" s="0" t="s">
        <v>166</v>
      </c>
      <c r="D524" s="0" t="s">
        <v>25</v>
      </c>
      <c r="E524" s="0" t="s">
        <v>9</v>
      </c>
      <c r="F524" s="0" t="s">
        <v>9</v>
      </c>
      <c r="G524" s="0" t="s">
        <v>153</v>
      </c>
      <c r="H524" s="0" t="n">
        <v>1185823.23784025</v>
      </c>
      <c r="I524" s="0" t="n">
        <v>10639.1666666666</v>
      </c>
      <c r="J524" s="0" t="n">
        <v>6330.30416666666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</row>
    <row r="525" customFormat="false" ht="13.8" hidden="true" customHeight="false" outlineLevel="0" collapsed="false">
      <c r="A525" s="0" t="s">
        <v>150</v>
      </c>
      <c r="B525" s="0" t="s">
        <v>96</v>
      </c>
      <c r="C525" s="0" t="s">
        <v>97</v>
      </c>
      <c r="D525" s="0" t="s">
        <v>97</v>
      </c>
      <c r="E525" s="0" t="s">
        <v>8</v>
      </c>
      <c r="F525" s="0" t="s">
        <v>8</v>
      </c>
      <c r="G525" s="0" t="s">
        <v>172</v>
      </c>
      <c r="H525" s="0" t="n">
        <v>11178290.4489023</v>
      </c>
      <c r="I525" s="0" t="n">
        <v>1434798.35904883</v>
      </c>
      <c r="J525" s="0" t="n">
        <v>91800629.1484173</v>
      </c>
      <c r="K525" s="0" t="n">
        <v>0</v>
      </c>
      <c r="L525" s="0" t="n">
        <v>0</v>
      </c>
      <c r="M525" s="0" t="n">
        <v>123055059.720065</v>
      </c>
      <c r="N525" s="0" t="n">
        <v>164073412.960087</v>
      </c>
      <c r="O525" s="0" t="n">
        <v>12761265.3950593</v>
      </c>
      <c r="P525" s="0" t="n">
        <v>15951581.7438241</v>
      </c>
      <c r="Q525" s="0" t="n">
        <v>17345883.3869724</v>
      </c>
      <c r="R525" s="0" t="n">
        <v>21200524.1396329</v>
      </c>
    </row>
    <row r="526" customFormat="false" ht="13.8" hidden="true" customHeight="false" outlineLevel="0" collapsed="false">
      <c r="A526" s="0" t="s">
        <v>159</v>
      </c>
      <c r="B526" s="0" t="s">
        <v>52</v>
      </c>
      <c r="C526" s="0" t="s">
        <v>158</v>
      </c>
      <c r="D526" s="0" t="s">
        <v>53</v>
      </c>
      <c r="E526" s="0" t="s">
        <v>9</v>
      </c>
      <c r="F526" s="0" t="s">
        <v>9</v>
      </c>
      <c r="G526" s="0" t="s">
        <v>157</v>
      </c>
      <c r="H526" s="0" t="n">
        <v>15033138.8962601</v>
      </c>
      <c r="I526" s="0" t="n">
        <v>332754.950011588</v>
      </c>
      <c r="J526" s="0" t="n">
        <v>100402.397516812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9428056.916995</v>
      </c>
      <c r="R526" s="0" t="n">
        <v>10537240.0837002</v>
      </c>
    </row>
    <row r="527" customFormat="false" ht="13.8" hidden="true" customHeight="false" outlineLevel="0" collapsed="false">
      <c r="A527" s="0" t="s">
        <v>159</v>
      </c>
      <c r="B527" s="0" t="s">
        <v>52</v>
      </c>
      <c r="C527" s="0" t="s">
        <v>158</v>
      </c>
      <c r="D527" s="0" t="s">
        <v>56</v>
      </c>
      <c r="E527" s="0" t="s">
        <v>13</v>
      </c>
      <c r="F527" s="0" t="s">
        <v>13</v>
      </c>
      <c r="G527" s="0" t="s">
        <v>154</v>
      </c>
      <c r="H527" s="0" t="n">
        <v>151611091.889536</v>
      </c>
      <c r="I527" s="0" t="n">
        <v>1895194.55752785</v>
      </c>
      <c r="J527" s="0" t="n">
        <v>1181466.93351421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161091537.389867</v>
      </c>
      <c r="R527" s="0" t="n">
        <v>180043482.965146</v>
      </c>
    </row>
    <row r="528" customFormat="false" ht="13.8" hidden="true" customHeight="false" outlineLevel="0" collapsed="false">
      <c r="A528" s="0" t="s">
        <v>155</v>
      </c>
      <c r="B528" s="0" t="s">
        <v>96</v>
      </c>
      <c r="C528" s="0" t="s">
        <v>184</v>
      </c>
      <c r="D528" s="0" t="s">
        <v>101</v>
      </c>
      <c r="E528" s="0" t="s">
        <v>197</v>
      </c>
      <c r="F528" s="0" t="s">
        <v>8</v>
      </c>
      <c r="G528" s="0" t="s">
        <v>154</v>
      </c>
      <c r="H528" s="0" t="n">
        <v>111419212.186343</v>
      </c>
      <c r="I528" s="0" t="n">
        <v>3360604.16501431</v>
      </c>
      <c r="J528" s="0" t="n">
        <v>2712476.16829573</v>
      </c>
      <c r="K528" s="0" t="n">
        <v>0</v>
      </c>
      <c r="L528" s="0" t="n">
        <v>0</v>
      </c>
      <c r="M528" s="0" t="n">
        <v>94848294.6141521</v>
      </c>
      <c r="N528" s="0" t="n">
        <v>115925693.417297</v>
      </c>
      <c r="O528" s="0" t="n">
        <v>61124456.7979686</v>
      </c>
      <c r="P528" s="0" t="n">
        <v>83351531.9972299</v>
      </c>
      <c r="Q528" s="0" t="n">
        <v>62180841.9898582</v>
      </c>
      <c r="R528" s="0" t="n">
        <v>71063819.4169808</v>
      </c>
    </row>
    <row r="529" customFormat="false" ht="13.8" hidden="true" customHeight="false" outlineLevel="0" collapsed="false">
      <c r="A529" s="0" t="s">
        <v>159</v>
      </c>
      <c r="B529" s="0" t="s">
        <v>96</v>
      </c>
      <c r="C529" s="0" t="s">
        <v>184</v>
      </c>
      <c r="D529" s="0" t="s">
        <v>102</v>
      </c>
      <c r="E529" s="0" t="s">
        <v>198</v>
      </c>
      <c r="F529" s="0" t="s">
        <v>8</v>
      </c>
      <c r="G529" s="0" t="s">
        <v>157</v>
      </c>
      <c r="H529" s="0" t="n">
        <v>281998774.134606</v>
      </c>
      <c r="I529" s="0" t="n">
        <v>2478851.25748641</v>
      </c>
      <c r="J529" s="0" t="n">
        <v>1076662.777649</v>
      </c>
      <c r="K529" s="0" t="n">
        <v>0</v>
      </c>
      <c r="L529" s="0" t="n">
        <v>0</v>
      </c>
      <c r="M529" s="0" t="n">
        <v>48634684.8864922</v>
      </c>
      <c r="N529" s="0" t="n">
        <v>58361621.8637907</v>
      </c>
      <c r="O529" s="0" t="n">
        <v>0</v>
      </c>
      <c r="P529" s="0" t="n">
        <v>0</v>
      </c>
      <c r="Q529" s="0" t="n">
        <v>20180478.1385173</v>
      </c>
      <c r="R529" s="0" t="n">
        <v>25946329.0352365</v>
      </c>
    </row>
    <row r="530" customFormat="false" ht="13.8" hidden="true" customHeight="false" outlineLevel="0" collapsed="false">
      <c r="A530" s="0" t="s">
        <v>155</v>
      </c>
      <c r="B530" s="0" t="s">
        <v>21</v>
      </c>
      <c r="C530" s="0" t="s">
        <v>181</v>
      </c>
      <c r="D530" s="0" t="s">
        <v>42</v>
      </c>
      <c r="E530" s="0" t="s">
        <v>8</v>
      </c>
      <c r="F530" s="0" t="s">
        <v>8</v>
      </c>
      <c r="G530" s="0" t="s">
        <v>157</v>
      </c>
      <c r="H530" s="0" t="n">
        <v>5926189.336958</v>
      </c>
      <c r="I530" s="0" t="n">
        <v>476940</v>
      </c>
      <c r="J530" s="0" t="n">
        <v>719047.6</v>
      </c>
      <c r="K530" s="0" t="n">
        <v>21462300</v>
      </c>
      <c r="L530" s="0" t="n">
        <v>26231700</v>
      </c>
      <c r="M530" s="0" t="n">
        <v>152918887.5</v>
      </c>
      <c r="N530" s="0" t="n">
        <v>185112337.5</v>
      </c>
      <c r="O530" s="0" t="n">
        <v>8048362.5</v>
      </c>
      <c r="P530" s="0" t="n">
        <v>12877380</v>
      </c>
      <c r="Q530" s="0" t="n">
        <v>0</v>
      </c>
      <c r="R530" s="0" t="n">
        <v>0</v>
      </c>
    </row>
    <row r="531" customFormat="false" ht="13.8" hidden="true" customHeight="false" outlineLevel="0" collapsed="false">
      <c r="A531" s="0" t="s">
        <v>159</v>
      </c>
      <c r="B531" s="0" t="s">
        <v>90</v>
      </c>
      <c r="C531" s="0" t="s">
        <v>92</v>
      </c>
      <c r="D531" s="0" t="s">
        <v>92</v>
      </c>
      <c r="E531" s="0" t="s">
        <v>185</v>
      </c>
      <c r="F531" s="0" t="s">
        <v>9</v>
      </c>
      <c r="G531" s="0" t="s">
        <v>164</v>
      </c>
      <c r="H531" s="0" t="n">
        <v>38102375.7462669</v>
      </c>
      <c r="I531" s="0" t="n">
        <v>633920.104166666</v>
      </c>
      <c r="J531" s="0" t="n">
        <v>1173648.58541666</v>
      </c>
      <c r="K531" s="0" t="n">
        <v>0</v>
      </c>
      <c r="L531" s="0" t="n">
        <v>0</v>
      </c>
      <c r="M531" s="0" t="n">
        <v>39727443.7968069</v>
      </c>
      <c r="N531" s="0" t="n">
        <v>49659304.7460086</v>
      </c>
      <c r="O531" s="0" t="n">
        <v>0</v>
      </c>
      <c r="P531" s="0" t="n">
        <v>0</v>
      </c>
      <c r="Q531" s="0" t="n">
        <v>0</v>
      </c>
      <c r="R531" s="0" t="n">
        <v>0</v>
      </c>
    </row>
    <row r="532" customFormat="false" ht="13.8" hidden="true" customHeight="false" outlineLevel="0" collapsed="false">
      <c r="A532" s="0" t="s">
        <v>159</v>
      </c>
      <c r="B532" s="0" t="s">
        <v>21</v>
      </c>
      <c r="C532" s="0" t="s">
        <v>173</v>
      </c>
      <c r="D532" s="0" t="s">
        <v>39</v>
      </c>
      <c r="E532" s="0" t="s">
        <v>9</v>
      </c>
      <c r="F532" s="0" t="s">
        <v>9</v>
      </c>
      <c r="G532" s="0" t="s">
        <v>153</v>
      </c>
      <c r="H532" s="0" t="n">
        <v>988629.94167743</v>
      </c>
      <c r="I532" s="0" t="n">
        <v>9495.67162656515</v>
      </c>
      <c r="J532" s="0" t="n">
        <v>7790.7191548433</v>
      </c>
      <c r="K532" s="0" t="n">
        <v>94956.7162656515</v>
      </c>
      <c r="L532" s="0" t="n">
        <v>118695.895332064</v>
      </c>
      <c r="M532" s="0" t="n">
        <v>1312043.91255165</v>
      </c>
      <c r="N532" s="0" t="n">
        <v>1640054.89068957</v>
      </c>
      <c r="O532" s="0" t="n">
        <v>0</v>
      </c>
      <c r="P532" s="0" t="n">
        <v>0</v>
      </c>
      <c r="Q532" s="0" t="n">
        <v>0</v>
      </c>
      <c r="R532" s="0" t="n">
        <v>0</v>
      </c>
    </row>
    <row r="533" customFormat="false" ht="13.8" hidden="true" customHeight="false" outlineLevel="0" collapsed="false">
      <c r="A533" s="0" t="s">
        <v>155</v>
      </c>
      <c r="B533" s="0" t="s">
        <v>52</v>
      </c>
      <c r="C533" s="0" t="s">
        <v>158</v>
      </c>
      <c r="D533" s="0" t="s">
        <v>63</v>
      </c>
      <c r="E533" s="0" t="s">
        <v>8</v>
      </c>
      <c r="F533" s="0" t="s">
        <v>8</v>
      </c>
      <c r="G533" s="0" t="s">
        <v>153</v>
      </c>
      <c r="H533" s="0" t="n">
        <v>4288843.51526998</v>
      </c>
      <c r="I533" s="0" t="n">
        <v>340985.679052678</v>
      </c>
      <c r="J533" s="0" t="n">
        <v>277848.135492671</v>
      </c>
      <c r="K533" s="0" t="n">
        <v>15344355.5573705</v>
      </c>
      <c r="L533" s="0" t="n">
        <v>18754212.3478973</v>
      </c>
      <c r="M533" s="0" t="n">
        <v>68836483.9587594</v>
      </c>
      <c r="N533" s="0" t="n">
        <v>83328375.3184982</v>
      </c>
      <c r="O533" s="0" t="n">
        <v>639348.148223771</v>
      </c>
      <c r="P533" s="0" t="n">
        <v>1022957.03715803</v>
      </c>
      <c r="Q533" s="0" t="n">
        <v>0</v>
      </c>
      <c r="R533" s="0" t="n">
        <v>0</v>
      </c>
    </row>
    <row r="534" customFormat="false" ht="13.8" hidden="true" customHeight="false" outlineLevel="0" collapsed="false">
      <c r="A534" s="0" t="s">
        <v>155</v>
      </c>
      <c r="B534" s="0" t="s">
        <v>52</v>
      </c>
      <c r="C534" s="0" t="s">
        <v>183</v>
      </c>
      <c r="D534" s="0" t="s">
        <v>64</v>
      </c>
      <c r="E534" s="0" t="s">
        <v>8</v>
      </c>
      <c r="F534" s="0" t="s">
        <v>8</v>
      </c>
      <c r="G534" s="0" t="s">
        <v>153</v>
      </c>
      <c r="H534" s="0" t="n">
        <v>28387449.2649301</v>
      </c>
      <c r="I534" s="0" t="n">
        <v>774521.305331602</v>
      </c>
      <c r="J534" s="0" t="n">
        <v>682837.303485023</v>
      </c>
      <c r="K534" s="0" t="n">
        <v>0</v>
      </c>
      <c r="L534" s="0" t="n">
        <v>0</v>
      </c>
      <c r="M534" s="0" t="n">
        <v>22073857.2019506</v>
      </c>
      <c r="N534" s="0" t="n">
        <v>26720985.0339402</v>
      </c>
      <c r="O534" s="0" t="n">
        <v>22319122.2574458</v>
      </c>
      <c r="P534" s="0" t="n">
        <v>24668503.5477033</v>
      </c>
      <c r="Q534" s="0" t="n">
        <v>85197343.5864763</v>
      </c>
      <c r="R534" s="0" t="n">
        <v>92942556.6397923</v>
      </c>
    </row>
    <row r="535" customFormat="false" ht="13.8" hidden="true" customHeight="false" outlineLevel="0" collapsed="false">
      <c r="A535" s="0" t="s">
        <v>155</v>
      </c>
      <c r="B535" s="0" t="s">
        <v>52</v>
      </c>
      <c r="C535" s="0" t="s">
        <v>165</v>
      </c>
      <c r="D535" s="0" t="s">
        <v>65</v>
      </c>
      <c r="E535" s="0" t="s">
        <v>13</v>
      </c>
      <c r="F535" s="0" t="s">
        <v>13</v>
      </c>
      <c r="G535" s="0" t="s">
        <v>154</v>
      </c>
      <c r="H535" s="0" t="n">
        <v>301563.645420424</v>
      </c>
      <c r="I535" s="0" t="n">
        <v>29431.6999999999</v>
      </c>
      <c r="J535" s="0" t="n">
        <v>19242.3798834529</v>
      </c>
      <c r="K535" s="0" t="n">
        <v>1324426.49999999</v>
      </c>
      <c r="L535" s="0" t="n">
        <v>1618743.49999999</v>
      </c>
      <c r="M535" s="0" t="n">
        <v>5941524.43749999</v>
      </c>
      <c r="N535" s="0" t="n">
        <v>7192371.68749999</v>
      </c>
      <c r="O535" s="0" t="n">
        <v>55184.4374999999</v>
      </c>
      <c r="P535" s="0" t="n">
        <v>88295.0999999999</v>
      </c>
      <c r="Q535" s="0" t="n">
        <v>0</v>
      </c>
      <c r="R535" s="0" t="n">
        <v>0</v>
      </c>
    </row>
    <row r="536" customFormat="false" ht="13.8" hidden="true" customHeight="false" outlineLevel="0" collapsed="false">
      <c r="A536" s="0" t="s">
        <v>150</v>
      </c>
      <c r="B536" s="0" t="s">
        <v>52</v>
      </c>
      <c r="C536" s="0" t="s">
        <v>158</v>
      </c>
      <c r="D536" s="0" t="s">
        <v>71</v>
      </c>
      <c r="E536" s="0" t="s">
        <v>8</v>
      </c>
      <c r="F536" s="0" t="s">
        <v>8</v>
      </c>
      <c r="G536" s="0" t="s">
        <v>154</v>
      </c>
      <c r="H536" s="0" t="n">
        <v>10948124.5011027</v>
      </c>
      <c r="I536" s="0" t="n">
        <v>651466.622555076</v>
      </c>
      <c r="J536" s="0" t="n">
        <v>1692005.33832892</v>
      </c>
      <c r="K536" s="0" t="n">
        <v>22801331.7894276</v>
      </c>
      <c r="L536" s="0" t="n">
        <v>29315998.0149784</v>
      </c>
      <c r="M536" s="0" t="n">
        <v>22475598.4781501</v>
      </c>
      <c r="N536" s="0" t="n">
        <v>27361598.1473132</v>
      </c>
      <c r="O536" s="0" t="n">
        <v>21737269.6153672</v>
      </c>
      <c r="P536" s="0" t="n">
        <v>23713385.0349461</v>
      </c>
      <c r="Q536" s="0" t="n">
        <v>78175994.7066091</v>
      </c>
      <c r="R536" s="0" t="n">
        <v>84690660.9321599</v>
      </c>
    </row>
    <row r="537" customFormat="false" ht="13.8" hidden="true" customHeight="false" outlineLevel="0" collapsed="false">
      <c r="A537" s="0" t="s">
        <v>155</v>
      </c>
      <c r="B537" s="0" t="s">
        <v>90</v>
      </c>
      <c r="C537" s="0" t="s">
        <v>186</v>
      </c>
      <c r="D537" s="0" t="s">
        <v>95</v>
      </c>
      <c r="E537" s="0" t="s">
        <v>13</v>
      </c>
      <c r="F537" s="0" t="s">
        <v>13</v>
      </c>
      <c r="G537" s="0" t="s">
        <v>154</v>
      </c>
      <c r="H537" s="0" t="n">
        <v>5837373.95051917</v>
      </c>
      <c r="I537" s="0" t="n">
        <v>99861.7061988256</v>
      </c>
      <c r="J537" s="0" t="n">
        <v>101814.706198825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</row>
    <row r="538" customFormat="false" ht="13.8" hidden="true" customHeight="false" outlineLevel="0" collapsed="false">
      <c r="A538" s="0" t="s">
        <v>155</v>
      </c>
      <c r="B538" s="0" t="s">
        <v>72</v>
      </c>
      <c r="C538" s="0" t="s">
        <v>151</v>
      </c>
      <c r="D538" s="0" t="s">
        <v>83</v>
      </c>
      <c r="E538" s="0" t="s">
        <v>152</v>
      </c>
      <c r="F538" s="0" t="s">
        <v>8</v>
      </c>
      <c r="G538" s="0" t="s">
        <v>164</v>
      </c>
      <c r="H538" s="0" t="n">
        <v>457457.587470692</v>
      </c>
      <c r="I538" s="0" t="n">
        <v>34139.0689108482</v>
      </c>
      <c r="J538" s="0" t="n">
        <v>42546.0541106997</v>
      </c>
      <c r="K538" s="0" t="n">
        <v>398289.137293229</v>
      </c>
      <c r="L538" s="0" t="n">
        <v>512086.033662724</v>
      </c>
      <c r="M538" s="0" t="n">
        <v>1504127.21671826</v>
      </c>
      <c r="N538" s="0" t="n">
        <v>1838377.70932231</v>
      </c>
      <c r="O538" s="0" t="n">
        <v>735351.07997363</v>
      </c>
      <c r="P538" s="0" t="n">
        <v>1002751.47269131</v>
      </c>
      <c r="Q538" s="0" t="n">
        <v>796578.274586459</v>
      </c>
      <c r="R538" s="0" t="n">
        <v>910375.170955953</v>
      </c>
    </row>
    <row r="539" customFormat="false" ht="13.8" hidden="true" customHeight="false" outlineLevel="0" collapsed="false">
      <c r="A539" s="0" t="s">
        <v>150</v>
      </c>
      <c r="B539" s="0" t="s">
        <v>21</v>
      </c>
      <c r="C539" s="0" t="s">
        <v>166</v>
      </c>
      <c r="D539" s="0" t="s">
        <v>37</v>
      </c>
      <c r="E539" s="0" t="s">
        <v>8</v>
      </c>
      <c r="F539" s="0" t="s">
        <v>8</v>
      </c>
      <c r="G539" s="0" t="s">
        <v>172</v>
      </c>
      <c r="H539" s="0" t="n">
        <v>719614.206180777</v>
      </c>
      <c r="I539" s="0" t="n">
        <v>55025.4568919128</v>
      </c>
      <c r="J539" s="0" t="n">
        <v>40083.7609801268</v>
      </c>
      <c r="K539" s="0" t="n">
        <v>619036.390034019</v>
      </c>
      <c r="L539" s="0" t="n">
        <v>756600.032263801</v>
      </c>
      <c r="M539" s="0" t="n">
        <v>13806777.402053</v>
      </c>
      <c r="N539" s="0" t="n">
        <v>15532624.5773097</v>
      </c>
      <c r="O539" s="0" t="n">
        <v>4110819.95398372</v>
      </c>
      <c r="P539" s="0" t="n">
        <v>5261849.54109916</v>
      </c>
      <c r="Q539" s="0" t="n">
        <v>1238072.78006803</v>
      </c>
      <c r="R539" s="0" t="n">
        <v>1375636.42229782</v>
      </c>
    </row>
    <row r="540" customFormat="false" ht="13.8" hidden="true" customHeight="false" outlineLevel="0" collapsed="false">
      <c r="A540" s="0" t="s">
        <v>150</v>
      </c>
      <c r="B540" s="0" t="s">
        <v>90</v>
      </c>
      <c r="C540" s="0" t="s">
        <v>92</v>
      </c>
      <c r="D540" s="0" t="s">
        <v>92</v>
      </c>
      <c r="E540" s="0" t="s">
        <v>170</v>
      </c>
      <c r="F540" s="0" t="s">
        <v>13</v>
      </c>
      <c r="G540" s="0" t="s">
        <v>164</v>
      </c>
      <c r="H540" s="0" t="n">
        <v>504410.696425724</v>
      </c>
      <c r="I540" s="0" t="n">
        <v>84653.3333333333</v>
      </c>
      <c r="J540" s="0" t="n">
        <v>109441.783333333</v>
      </c>
      <c r="K540" s="0" t="n">
        <v>946310.555555555</v>
      </c>
      <c r="L540" s="0" t="n">
        <v>1216684.99999999</v>
      </c>
      <c r="M540" s="0" t="n">
        <v>9947213.33997999</v>
      </c>
      <c r="N540" s="0" t="n">
        <v>11936656.0079759</v>
      </c>
      <c r="O540" s="0" t="n">
        <v>3868360.73979833</v>
      </c>
      <c r="P540" s="0" t="n">
        <v>4951501.74694186</v>
      </c>
      <c r="Q540" s="0" t="n">
        <v>2162995.55555555</v>
      </c>
      <c r="R540" s="0" t="n">
        <v>2433369.99999999</v>
      </c>
    </row>
    <row r="541" customFormat="false" ht="13.8" hidden="true" customHeight="false" outlineLevel="0" collapsed="false">
      <c r="A541" s="0" t="s">
        <v>150</v>
      </c>
      <c r="B541" s="0" t="s">
        <v>6</v>
      </c>
      <c r="C541" s="0" t="s">
        <v>162</v>
      </c>
      <c r="D541" s="0" t="s">
        <v>18</v>
      </c>
      <c r="E541" s="0" t="s">
        <v>9</v>
      </c>
      <c r="F541" s="0" t="s">
        <v>9</v>
      </c>
      <c r="G541" s="0" t="s">
        <v>157</v>
      </c>
      <c r="H541" s="0" t="n">
        <v>3191244.6617985</v>
      </c>
      <c r="I541" s="0" t="n">
        <v>1487894.60570589</v>
      </c>
      <c r="J541" s="0" t="n">
        <v>1146003.01209033</v>
      </c>
      <c r="K541" s="0" t="n">
        <v>4139049.00790612</v>
      </c>
      <c r="L541" s="0" t="n">
        <v>5321634.43873644</v>
      </c>
      <c r="M541" s="0" t="n">
        <v>220961365.588636</v>
      </c>
      <c r="N541" s="0" t="n">
        <v>303821877.684374</v>
      </c>
      <c r="O541" s="0" t="n">
        <v>34525213.3732244</v>
      </c>
      <c r="P541" s="0" t="n">
        <v>44192273.1177272</v>
      </c>
      <c r="Q541" s="0" t="n">
        <v>9460683.44664257</v>
      </c>
      <c r="R541" s="0" t="n">
        <v>10643268.8774728</v>
      </c>
    </row>
    <row r="542" customFormat="false" ht="13.8" hidden="true" customHeight="false" outlineLevel="0" collapsed="false">
      <c r="A542" s="0" t="s">
        <v>155</v>
      </c>
      <c r="B542" s="0" t="s">
        <v>21</v>
      </c>
      <c r="C542" s="0" t="s">
        <v>166</v>
      </c>
      <c r="D542" s="0" t="s">
        <v>24</v>
      </c>
      <c r="E542" s="0" t="s">
        <v>8</v>
      </c>
      <c r="F542" s="0" t="s">
        <v>8</v>
      </c>
      <c r="G542" s="0" t="s">
        <v>153</v>
      </c>
      <c r="H542" s="0" t="n">
        <v>390981.198737771</v>
      </c>
      <c r="I542" s="0" t="n">
        <v>20575.5752688172</v>
      </c>
      <c r="J542" s="0" t="n">
        <v>12242.4672849462</v>
      </c>
      <c r="K542" s="0" t="n">
        <v>0</v>
      </c>
      <c r="L542" s="0" t="n">
        <v>0</v>
      </c>
      <c r="M542" s="0" t="n">
        <v>3289083.91859714</v>
      </c>
      <c r="N542" s="0" t="n">
        <v>3837264.57169666</v>
      </c>
      <c r="O542" s="0" t="n">
        <v>902708.243917324</v>
      </c>
      <c r="P542" s="0" t="n">
        <v>1103310.07589895</v>
      </c>
      <c r="Q542" s="0" t="n">
        <v>411511.505376344</v>
      </c>
      <c r="R542" s="0" t="n">
        <v>462950.443548387</v>
      </c>
    </row>
    <row r="543" customFormat="false" ht="13.8" hidden="true" customHeight="false" outlineLevel="0" collapsed="false">
      <c r="A543" s="0" t="s">
        <v>159</v>
      </c>
      <c r="B543" s="0" t="s">
        <v>72</v>
      </c>
      <c r="C543" s="0" t="s">
        <v>171</v>
      </c>
      <c r="D543" s="0" t="s">
        <v>80</v>
      </c>
      <c r="E543" s="0" t="s">
        <v>156</v>
      </c>
      <c r="F543" s="0" t="s">
        <v>9</v>
      </c>
      <c r="G543" s="0" t="s">
        <v>172</v>
      </c>
      <c r="H543" s="0" t="n">
        <v>10291042.3804068</v>
      </c>
      <c r="I543" s="0" t="n">
        <v>198889.229662495</v>
      </c>
      <c r="J543" s="0" t="n">
        <v>286995.501276756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3.8" hidden="true" customHeight="false" outlineLevel="0" collapsed="false">
      <c r="A544" s="0" t="s">
        <v>159</v>
      </c>
      <c r="B544" s="0" t="s">
        <v>52</v>
      </c>
      <c r="C544" s="0" t="s">
        <v>158</v>
      </c>
      <c r="D544" s="0" t="s">
        <v>71</v>
      </c>
      <c r="E544" s="0" t="s">
        <v>9</v>
      </c>
      <c r="F544" s="0" t="s">
        <v>9</v>
      </c>
      <c r="G544" s="0" t="s">
        <v>172</v>
      </c>
      <c r="H544" s="0" t="n">
        <v>1303713.86234447</v>
      </c>
      <c r="I544" s="0" t="n">
        <v>16842.8396050738</v>
      </c>
      <c r="J544" s="0" t="n">
        <v>11146.0811065353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1515855.56445664</v>
      </c>
      <c r="R544" s="0" t="n">
        <v>1684283.96050738</v>
      </c>
    </row>
    <row r="545" customFormat="false" ht="13.8" hidden="true" customHeight="false" outlineLevel="0" collapsed="false">
      <c r="A545" s="0" t="s">
        <v>155</v>
      </c>
      <c r="B545" s="0" t="s">
        <v>72</v>
      </c>
      <c r="C545" s="0" t="s">
        <v>151</v>
      </c>
      <c r="D545" s="0" t="s">
        <v>75</v>
      </c>
      <c r="E545" s="0" t="s">
        <v>174</v>
      </c>
      <c r="F545" s="0" t="s">
        <v>8</v>
      </c>
      <c r="G545" s="0" t="s">
        <v>153</v>
      </c>
      <c r="H545" s="0" t="n">
        <v>1068940.03024242</v>
      </c>
      <c r="I545" s="0" t="n">
        <v>15162.2848362612</v>
      </c>
      <c r="J545" s="0" t="n">
        <v>15162.2848362612</v>
      </c>
      <c r="K545" s="0" t="n">
        <v>530679.969269142</v>
      </c>
      <c r="L545" s="0" t="n">
        <v>682302.817631754</v>
      </c>
      <c r="M545" s="0" t="n">
        <v>891542.347234987</v>
      </c>
      <c r="N545" s="0" t="n">
        <v>1101317.01717263</v>
      </c>
      <c r="O545" s="0" t="n">
        <v>461504.273862816</v>
      </c>
      <c r="P545" s="0" t="n">
        <v>629324.009812932</v>
      </c>
      <c r="Q545" s="0" t="n">
        <v>1061359.93853828</v>
      </c>
      <c r="R545" s="0" t="n">
        <v>1212982.78690089</v>
      </c>
    </row>
    <row r="546" customFormat="false" ht="13.8" hidden="true" customHeight="false" outlineLevel="0" collapsed="false">
      <c r="A546" s="0" t="s">
        <v>155</v>
      </c>
      <c r="B546" s="0" t="s">
        <v>117</v>
      </c>
      <c r="C546" s="0" t="s">
        <v>187</v>
      </c>
      <c r="D546" s="0" t="s">
        <v>109</v>
      </c>
      <c r="E546" s="0" t="s">
        <v>13</v>
      </c>
      <c r="F546" s="0" t="s">
        <v>13</v>
      </c>
      <c r="G546" s="0" t="s">
        <v>157</v>
      </c>
      <c r="H546" s="0" t="n">
        <v>3890402.53385769</v>
      </c>
      <c r="I546" s="0" t="n">
        <v>68867.0512503356</v>
      </c>
      <c r="J546" s="0" t="n">
        <v>95598.5160585566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</row>
    <row r="547" customFormat="false" ht="13.8" hidden="true" customHeight="false" outlineLevel="0" collapsed="false">
      <c r="A547" s="0" t="s">
        <v>150</v>
      </c>
      <c r="B547" s="0" t="s">
        <v>103</v>
      </c>
      <c r="C547" s="0" t="s">
        <v>177</v>
      </c>
      <c r="D547" s="0" t="s">
        <v>113</v>
      </c>
      <c r="E547" s="0" t="s">
        <v>9</v>
      </c>
      <c r="F547" s="0" t="s">
        <v>9</v>
      </c>
      <c r="G547" s="0" t="s">
        <v>164</v>
      </c>
      <c r="H547" s="0" t="n">
        <v>55359254.3427736</v>
      </c>
      <c r="I547" s="0" t="n">
        <v>2323785.65</v>
      </c>
      <c r="J547" s="0" t="n">
        <v>2834303.8306</v>
      </c>
      <c r="K547" s="0" t="n">
        <v>0</v>
      </c>
      <c r="L547" s="0" t="n">
        <v>0</v>
      </c>
      <c r="M547" s="0" t="n">
        <v>50542338.5846356</v>
      </c>
      <c r="N547" s="0" t="n">
        <v>72203340.8351938</v>
      </c>
      <c r="O547" s="0" t="n">
        <v>171482932.159799</v>
      </c>
      <c r="P547" s="0" t="n">
        <v>219498153.164543</v>
      </c>
      <c r="Q547" s="0" t="n">
        <v>185902852</v>
      </c>
      <c r="R547" s="0" t="n">
        <v>209140708.5</v>
      </c>
    </row>
    <row r="548" customFormat="false" ht="13.8" hidden="true" customHeight="false" outlineLevel="0" collapsed="false">
      <c r="A548" s="0" t="s">
        <v>150</v>
      </c>
      <c r="B548" s="0" t="s">
        <v>103</v>
      </c>
      <c r="C548" s="0" t="s">
        <v>177</v>
      </c>
      <c r="D548" s="0" t="s">
        <v>22</v>
      </c>
      <c r="E548" s="0" t="s">
        <v>8</v>
      </c>
      <c r="F548" s="0" t="s">
        <v>8</v>
      </c>
      <c r="G548" s="0" t="s">
        <v>154</v>
      </c>
      <c r="H548" s="0" t="n">
        <v>209258.327701859</v>
      </c>
      <c r="I548" s="0" t="n">
        <v>22227.2</v>
      </c>
      <c r="J548" s="0" t="n">
        <v>20062.2165</v>
      </c>
      <c r="K548" s="0" t="n">
        <v>1000224</v>
      </c>
      <c r="L548" s="0" t="n">
        <v>1222496</v>
      </c>
      <c r="M548" s="0" t="n">
        <v>3450772.8</v>
      </c>
      <c r="N548" s="0" t="n">
        <v>4200940.8</v>
      </c>
      <c r="O548" s="0" t="n">
        <v>180040.32</v>
      </c>
      <c r="P548" s="0" t="n">
        <v>270060.48</v>
      </c>
      <c r="Q548" s="0" t="n">
        <v>0</v>
      </c>
      <c r="R548" s="0" t="n">
        <v>0</v>
      </c>
    </row>
    <row r="549" customFormat="false" ht="13.8" hidden="true" customHeight="false" outlineLevel="0" collapsed="false">
      <c r="A549" s="0" t="s">
        <v>159</v>
      </c>
      <c r="B549" s="0" t="s">
        <v>103</v>
      </c>
      <c r="C549" s="0" t="s">
        <v>178</v>
      </c>
      <c r="D549" s="0" t="s">
        <v>104</v>
      </c>
      <c r="E549" s="0" t="s">
        <v>9</v>
      </c>
      <c r="F549" s="0" t="s">
        <v>9</v>
      </c>
      <c r="G549" s="0" t="s">
        <v>157</v>
      </c>
      <c r="H549" s="0" t="n">
        <v>10738898.9259953</v>
      </c>
      <c r="I549" s="0" t="n">
        <v>275824.190762434</v>
      </c>
      <c r="J549" s="0" t="n">
        <v>61566.7207340773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6555348.26594893</v>
      </c>
      <c r="R549" s="0" t="n">
        <v>7283720.29549881</v>
      </c>
    </row>
    <row r="550" customFormat="false" ht="13.8" hidden="true" customHeight="false" outlineLevel="0" collapsed="false">
      <c r="A550" s="0" t="s">
        <v>150</v>
      </c>
      <c r="B550" s="0" t="s">
        <v>103</v>
      </c>
      <c r="C550" s="0" t="s">
        <v>178</v>
      </c>
      <c r="D550" s="0" t="s">
        <v>107</v>
      </c>
      <c r="E550" s="0" t="s">
        <v>13</v>
      </c>
      <c r="F550" s="0" t="s">
        <v>13</v>
      </c>
      <c r="G550" s="0" t="s">
        <v>154</v>
      </c>
      <c r="H550" s="0" t="n">
        <v>289468.610580848</v>
      </c>
      <c r="I550" s="0" t="n">
        <v>47161.5172306149</v>
      </c>
      <c r="J550" s="0" t="n">
        <v>37990.3790420975</v>
      </c>
      <c r="K550" s="0" t="n">
        <v>0</v>
      </c>
      <c r="L550" s="0" t="n">
        <v>0</v>
      </c>
      <c r="M550" s="0" t="n">
        <v>7244009.04662246</v>
      </c>
      <c r="N550" s="0" t="n">
        <v>9960512.43910588</v>
      </c>
      <c r="O550" s="0" t="n">
        <v>1697814.62030213</v>
      </c>
      <c r="P550" s="0" t="n">
        <v>2173202.71398673</v>
      </c>
      <c r="Q550" s="0" t="n">
        <v>1008973.86242384</v>
      </c>
      <c r="R550" s="0" t="n">
        <v>1135095.59522682</v>
      </c>
    </row>
    <row r="551" customFormat="false" ht="13.8" hidden="true" customHeight="false" outlineLevel="0" collapsed="false">
      <c r="A551" s="0" t="s">
        <v>150</v>
      </c>
      <c r="B551" s="0" t="s">
        <v>103</v>
      </c>
      <c r="C551" s="0" t="s">
        <v>177</v>
      </c>
      <c r="D551" s="0" t="s">
        <v>106</v>
      </c>
      <c r="E551" s="0" t="s">
        <v>13</v>
      </c>
      <c r="F551" s="0" t="s">
        <v>13</v>
      </c>
      <c r="G551" s="0" t="s">
        <v>153</v>
      </c>
      <c r="H551" s="0" t="n">
        <v>592880.905771336</v>
      </c>
      <c r="I551" s="0" t="n">
        <v>247669.065</v>
      </c>
      <c r="J551" s="0" t="n">
        <v>197133.367575</v>
      </c>
      <c r="K551" s="0" t="n">
        <v>0</v>
      </c>
      <c r="L551" s="0" t="n">
        <v>0</v>
      </c>
      <c r="M551" s="0" t="n">
        <v>4325250.34835132</v>
      </c>
      <c r="N551" s="0" t="n">
        <v>5947219.22898307</v>
      </c>
      <c r="O551" s="0" t="n">
        <v>21851525.4244298</v>
      </c>
      <c r="P551" s="0" t="n">
        <v>27969952.5432702</v>
      </c>
      <c r="Q551" s="0" t="n">
        <v>7235427.71999999</v>
      </c>
      <c r="R551" s="0" t="n">
        <v>8139856.185</v>
      </c>
    </row>
    <row r="552" customFormat="false" ht="13.8" hidden="true" customHeight="false" outlineLevel="0" collapsed="false">
      <c r="A552" s="0" t="s">
        <v>155</v>
      </c>
      <c r="B552" s="0" t="s">
        <v>72</v>
      </c>
      <c r="C552" s="0" t="s">
        <v>151</v>
      </c>
      <c r="D552" s="0" t="s">
        <v>75</v>
      </c>
      <c r="E552" s="0" t="s">
        <v>152</v>
      </c>
      <c r="F552" s="0" t="s">
        <v>8</v>
      </c>
      <c r="G552" s="0" t="s">
        <v>157</v>
      </c>
      <c r="H552" s="0" t="n">
        <v>1021097.58140802</v>
      </c>
      <c r="I552" s="0" t="n">
        <v>14667.2294388692</v>
      </c>
      <c r="J552" s="0" t="n">
        <v>7427.23999353868</v>
      </c>
      <c r="K552" s="0" t="n">
        <v>513353.030360422</v>
      </c>
      <c r="L552" s="0" t="n">
        <v>660025.324749115</v>
      </c>
      <c r="M552" s="0" t="n">
        <v>913164.448135201</v>
      </c>
      <c r="N552" s="0" t="n">
        <v>1116089.88105413</v>
      </c>
      <c r="O552" s="0" t="n">
        <v>446435.952421654</v>
      </c>
      <c r="P552" s="0" t="n">
        <v>608776.2987568</v>
      </c>
      <c r="Q552" s="0" t="n">
        <v>1026706.06072084</v>
      </c>
      <c r="R552" s="0" t="n">
        <v>1173378.35510953</v>
      </c>
    </row>
    <row r="553" customFormat="false" ht="13.8" hidden="true" customHeight="false" outlineLevel="0" collapsed="false">
      <c r="A553" s="0" t="s">
        <v>150</v>
      </c>
      <c r="B553" s="0" t="s">
        <v>117</v>
      </c>
      <c r="C553" s="0" t="s">
        <v>189</v>
      </c>
      <c r="D553" s="0" t="s">
        <v>109</v>
      </c>
      <c r="E553" s="0" t="s">
        <v>9</v>
      </c>
      <c r="F553" s="0" t="s">
        <v>9</v>
      </c>
      <c r="G553" s="0" t="s">
        <v>164</v>
      </c>
      <c r="H553" s="0" t="n">
        <v>22710242.7837914</v>
      </c>
      <c r="I553" s="0" t="n">
        <v>143380.247145697</v>
      </c>
      <c r="J553" s="0" t="n">
        <v>143533.059271025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3.8" hidden="true" customHeight="false" outlineLevel="0" collapsed="false">
      <c r="A554" s="0" t="s">
        <v>150</v>
      </c>
      <c r="B554" s="0" t="s">
        <v>52</v>
      </c>
      <c r="C554" s="0" t="s">
        <v>158</v>
      </c>
      <c r="D554" s="0" t="s">
        <v>56</v>
      </c>
      <c r="E554" s="0" t="s">
        <v>13</v>
      </c>
      <c r="F554" s="0" t="s">
        <v>13</v>
      </c>
      <c r="G554" s="0" t="s">
        <v>172</v>
      </c>
      <c r="H554" s="0" t="n">
        <v>682048.411875636</v>
      </c>
      <c r="I554" s="0" t="n">
        <v>42400.086205271</v>
      </c>
      <c r="J554" s="0" t="n">
        <v>28243.3101150576</v>
      </c>
      <c r="K554" s="0" t="n">
        <v>1484003.01718448</v>
      </c>
      <c r="L554" s="0" t="n">
        <v>1908003.87923719</v>
      </c>
      <c r="M554" s="0" t="n">
        <v>1321469.33785091</v>
      </c>
      <c r="N554" s="0" t="n">
        <v>1621803.27827157</v>
      </c>
      <c r="O554" s="0" t="n">
        <v>1121128.94473503</v>
      </c>
      <c r="P554" s="0" t="n">
        <v>1239142.51786504</v>
      </c>
      <c r="Q554" s="0" t="n">
        <v>4664009.48257981</v>
      </c>
      <c r="R554" s="0" t="n">
        <v>5088010.34463252</v>
      </c>
    </row>
    <row r="555" customFormat="false" ht="13.8" hidden="true" customHeight="false" outlineLevel="0" collapsed="false">
      <c r="A555" s="0" t="s">
        <v>155</v>
      </c>
      <c r="B555" s="0" t="s">
        <v>21</v>
      </c>
      <c r="C555" s="0" t="s">
        <v>181</v>
      </c>
      <c r="D555" s="0" t="s">
        <v>31</v>
      </c>
      <c r="E555" s="0" t="s">
        <v>13</v>
      </c>
      <c r="F555" s="0" t="s">
        <v>13</v>
      </c>
      <c r="G555" s="0" t="s">
        <v>172</v>
      </c>
      <c r="H555" s="0" t="n">
        <v>93913.6230831157</v>
      </c>
      <c r="I555" s="0" t="n">
        <v>1450</v>
      </c>
      <c r="J555" s="0" t="n">
        <v>862.75</v>
      </c>
      <c r="K555" s="0" t="n">
        <v>0</v>
      </c>
      <c r="L555" s="0" t="n">
        <v>0</v>
      </c>
      <c r="M555" s="0" t="n">
        <v>80040</v>
      </c>
      <c r="N555" s="0" t="n">
        <v>120060</v>
      </c>
      <c r="O555" s="0" t="n">
        <v>9396</v>
      </c>
      <c r="P555" s="0" t="n">
        <v>11745</v>
      </c>
      <c r="Q555" s="0" t="n">
        <v>0</v>
      </c>
      <c r="R555" s="0" t="n">
        <v>0</v>
      </c>
    </row>
    <row r="556" customFormat="false" ht="13.8" hidden="true" customHeight="false" outlineLevel="0" collapsed="false">
      <c r="A556" s="0" t="s">
        <v>159</v>
      </c>
      <c r="B556" s="0" t="s">
        <v>90</v>
      </c>
      <c r="C556" s="0" t="s">
        <v>94</v>
      </c>
      <c r="D556" s="0" t="s">
        <v>94</v>
      </c>
      <c r="E556" s="0" t="s">
        <v>152</v>
      </c>
      <c r="F556" s="0" t="s">
        <v>8</v>
      </c>
      <c r="G556" s="0" t="s">
        <v>154</v>
      </c>
      <c r="H556" s="0" t="n">
        <v>4460062.70704045</v>
      </c>
      <c r="I556" s="0" t="n">
        <v>110664.487611142</v>
      </c>
      <c r="J556" s="0" t="n">
        <v>243205.532416726</v>
      </c>
      <c r="K556" s="0" t="n">
        <v>829983.657083567</v>
      </c>
      <c r="L556" s="0" t="n">
        <v>1106644.87611142</v>
      </c>
      <c r="M556" s="0" t="n">
        <v>7839980.75036165</v>
      </c>
      <c r="N556" s="0" t="n">
        <v>10975973.0505063</v>
      </c>
      <c r="O556" s="0" t="n">
        <v>3658657.68719092</v>
      </c>
      <c r="P556" s="0" t="n">
        <v>5122120.76206729</v>
      </c>
      <c r="Q556" s="0" t="n">
        <v>0</v>
      </c>
      <c r="R556" s="0" t="n">
        <v>0</v>
      </c>
    </row>
    <row r="557" customFormat="false" ht="13.8" hidden="true" customHeight="false" outlineLevel="0" collapsed="false">
      <c r="A557" s="0" t="s">
        <v>155</v>
      </c>
      <c r="B557" s="0" t="s">
        <v>21</v>
      </c>
      <c r="C557" s="0" t="s">
        <v>166</v>
      </c>
      <c r="D557" s="0" t="s">
        <v>37</v>
      </c>
      <c r="E557" s="0" t="s">
        <v>13</v>
      </c>
      <c r="F557" s="0" t="s">
        <v>13</v>
      </c>
      <c r="G557" s="0" t="s">
        <v>172</v>
      </c>
      <c r="H557" s="0" t="n">
        <v>107777.620141855</v>
      </c>
      <c r="I557" s="0" t="n">
        <v>6333.41923076923</v>
      </c>
      <c r="J557" s="0" t="n">
        <v>4453.31619230769</v>
      </c>
      <c r="K557" s="0" t="n">
        <v>71250.9663461538</v>
      </c>
      <c r="L557" s="0" t="n">
        <v>87084.5144230769</v>
      </c>
      <c r="M557" s="0" t="n">
        <v>794578.677328209</v>
      </c>
      <c r="N557" s="0" t="n">
        <v>993223.346660261</v>
      </c>
      <c r="O557" s="0" t="n">
        <v>189261.826226594</v>
      </c>
      <c r="P557" s="0" t="n">
        <v>302818.921962551</v>
      </c>
      <c r="Q557" s="0" t="n">
        <v>126668.384615384</v>
      </c>
      <c r="R557" s="0" t="n">
        <v>142501.932692307</v>
      </c>
    </row>
    <row r="558" customFormat="false" ht="13.8" hidden="true" customHeight="false" outlineLevel="0" collapsed="false">
      <c r="A558" s="0" t="s">
        <v>159</v>
      </c>
      <c r="B558" s="0" t="s">
        <v>72</v>
      </c>
      <c r="C558" s="0" t="s">
        <v>175</v>
      </c>
      <c r="D558" s="0" t="s">
        <v>88</v>
      </c>
      <c r="E558" s="0" t="s">
        <v>156</v>
      </c>
      <c r="F558" s="0" t="s">
        <v>9</v>
      </c>
      <c r="G558" s="0" t="s">
        <v>153</v>
      </c>
      <c r="H558" s="0" t="n">
        <v>4014686.23530351</v>
      </c>
      <c r="I558" s="0" t="n">
        <v>86887.4413847367</v>
      </c>
      <c r="J558" s="0" t="n">
        <v>168898.529350085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</row>
    <row r="559" customFormat="false" ht="13.8" hidden="true" customHeight="false" outlineLevel="0" collapsed="false">
      <c r="A559" s="0" t="s">
        <v>155</v>
      </c>
      <c r="B559" s="0" t="s">
        <v>72</v>
      </c>
      <c r="C559" s="0" t="s">
        <v>151</v>
      </c>
      <c r="D559" s="0" t="s">
        <v>85</v>
      </c>
      <c r="E559" s="0" t="s">
        <v>170</v>
      </c>
      <c r="F559" s="0" t="s">
        <v>13</v>
      </c>
      <c r="G559" s="0" t="s">
        <v>157</v>
      </c>
      <c r="H559" s="0" t="n">
        <v>1530949.32277401</v>
      </c>
      <c r="I559" s="0" t="n">
        <v>123912.921516715</v>
      </c>
      <c r="J559" s="0" t="n">
        <v>67277.8164610362</v>
      </c>
      <c r="K559" s="0" t="n">
        <v>0</v>
      </c>
      <c r="L559" s="0" t="n">
        <v>0</v>
      </c>
      <c r="M559" s="0" t="n">
        <v>5413884.85659017</v>
      </c>
      <c r="N559" s="0" t="n">
        <v>6616970.38027688</v>
      </c>
      <c r="O559" s="0" t="n">
        <v>2646788.15211075</v>
      </c>
      <c r="P559" s="0" t="n">
        <v>3609256.57106011</v>
      </c>
      <c r="Q559" s="0" t="n">
        <v>4282527.03410659</v>
      </c>
      <c r="R559" s="0" t="n">
        <v>4894316.61040753</v>
      </c>
    </row>
    <row r="560" customFormat="false" ht="13.8" hidden="true" customHeight="false" outlineLevel="0" collapsed="false">
      <c r="A560" s="0" t="s">
        <v>155</v>
      </c>
      <c r="B560" s="0" t="s">
        <v>72</v>
      </c>
      <c r="C560" s="0" t="s">
        <v>151</v>
      </c>
      <c r="D560" s="0" t="s">
        <v>83</v>
      </c>
      <c r="E560" s="0" t="s">
        <v>170</v>
      </c>
      <c r="F560" s="0" t="s">
        <v>13</v>
      </c>
      <c r="G560" s="0" t="s">
        <v>172</v>
      </c>
      <c r="H560" s="0" t="n">
        <v>137782.434938154</v>
      </c>
      <c r="I560" s="0" t="n">
        <v>7269.27275141537</v>
      </c>
      <c r="J560" s="0" t="n">
        <v>8142.93965813328</v>
      </c>
      <c r="K560" s="0" t="n">
        <v>0</v>
      </c>
      <c r="L560" s="0" t="n">
        <v>0</v>
      </c>
      <c r="M560" s="0" t="n">
        <v>320275.60621836</v>
      </c>
      <c r="N560" s="0" t="n">
        <v>391447.963155773</v>
      </c>
      <c r="O560" s="0" t="n">
        <v>156579.184462689</v>
      </c>
      <c r="P560" s="0" t="n">
        <v>213517.069721849</v>
      </c>
      <c r="Q560" s="0" t="n">
        <v>169616.364199692</v>
      </c>
      <c r="R560" s="0" t="n">
        <v>193847.273371076</v>
      </c>
    </row>
    <row r="561" customFormat="false" ht="13.8" hidden="true" customHeight="false" outlineLevel="0" collapsed="false">
      <c r="A561" s="0" t="s">
        <v>155</v>
      </c>
      <c r="B561" s="0" t="s">
        <v>21</v>
      </c>
      <c r="C561" s="0" t="s">
        <v>173</v>
      </c>
      <c r="D561" s="0" t="s">
        <v>34</v>
      </c>
      <c r="E561" s="0" t="s">
        <v>8</v>
      </c>
      <c r="F561" s="0" t="s">
        <v>8</v>
      </c>
      <c r="G561" s="0" t="s">
        <v>172</v>
      </c>
      <c r="H561" s="0" t="n">
        <v>67903.0796118009</v>
      </c>
      <c r="I561" s="0" t="n">
        <v>2708</v>
      </c>
      <c r="J561" s="0" t="n">
        <v>1611.26</v>
      </c>
      <c r="K561" s="0" t="n">
        <v>0</v>
      </c>
      <c r="L561" s="0" t="n">
        <v>0</v>
      </c>
      <c r="M561" s="0" t="n">
        <v>1648557.684784</v>
      </c>
      <c r="N561" s="0" t="n">
        <v>1995622.460528</v>
      </c>
      <c r="O561" s="0" t="n">
        <v>290921.943617</v>
      </c>
      <c r="P561" s="0" t="n">
        <v>352168.668589</v>
      </c>
      <c r="Q561" s="0" t="n">
        <v>47390</v>
      </c>
      <c r="R561" s="0" t="n">
        <v>54160</v>
      </c>
    </row>
    <row r="562" customFormat="false" ht="13.8" hidden="true" customHeight="false" outlineLevel="0" collapsed="false">
      <c r="A562" s="0" t="s">
        <v>159</v>
      </c>
      <c r="B562" s="0" t="s">
        <v>96</v>
      </c>
      <c r="C562" s="0" t="s">
        <v>97</v>
      </c>
      <c r="D562" s="0" t="s">
        <v>97</v>
      </c>
      <c r="E562" s="0" t="s">
        <v>8</v>
      </c>
      <c r="F562" s="0" t="s">
        <v>8</v>
      </c>
      <c r="G562" s="0" t="s">
        <v>153</v>
      </c>
      <c r="H562" s="0" t="n">
        <v>10772783.7374541</v>
      </c>
      <c r="I562" s="0" t="n">
        <v>248498.649687096</v>
      </c>
      <c r="J562" s="0" t="n">
        <v>865092.879740173</v>
      </c>
      <c r="K562" s="0" t="n">
        <v>0</v>
      </c>
      <c r="L562" s="0" t="n">
        <v>0</v>
      </c>
      <c r="M562" s="0" t="n">
        <v>9472183.85844911</v>
      </c>
      <c r="N562" s="0" t="n">
        <v>14208275.7876736</v>
      </c>
      <c r="O562" s="0" t="n">
        <v>1933904.1957359</v>
      </c>
      <c r="P562" s="0" t="n">
        <v>2486448.25166045</v>
      </c>
      <c r="Q562" s="0" t="n">
        <v>3080617.48161146</v>
      </c>
      <c r="R562" s="0" t="n">
        <v>3850771.85201432</v>
      </c>
    </row>
    <row r="563" customFormat="false" ht="13.8" hidden="true" customHeight="false" outlineLevel="0" collapsed="false">
      <c r="A563" s="0" t="s">
        <v>150</v>
      </c>
      <c r="B563" s="0" t="s">
        <v>72</v>
      </c>
      <c r="C563" s="0" t="s">
        <v>171</v>
      </c>
      <c r="D563" s="0" t="s">
        <v>74</v>
      </c>
      <c r="E563" s="0" t="s">
        <v>170</v>
      </c>
      <c r="F563" s="0" t="s">
        <v>13</v>
      </c>
      <c r="G563" s="0" t="s">
        <v>157</v>
      </c>
      <c r="H563" s="0" t="n">
        <v>1833238.3991034</v>
      </c>
      <c r="I563" s="0" t="n">
        <v>24601.3114966209</v>
      </c>
      <c r="J563" s="0" t="n">
        <v>14861.2574622855</v>
      </c>
      <c r="K563" s="0" t="n">
        <v>861045.902381733</v>
      </c>
      <c r="L563" s="0" t="n">
        <v>1107059.01734794</v>
      </c>
      <c r="M563" s="0" t="n">
        <v>3500911.34072391</v>
      </c>
      <c r="N563" s="0" t="n">
        <v>4813753.09349537</v>
      </c>
      <c r="O563" s="0" t="n">
        <v>1094034.79397622</v>
      </c>
      <c r="P563" s="0" t="n">
        <v>1400364.53628956</v>
      </c>
      <c r="Q563" s="0" t="n">
        <v>1968104.91972967</v>
      </c>
      <c r="R563" s="0" t="n">
        <v>2214118.03469588</v>
      </c>
    </row>
    <row r="564" customFormat="false" ht="13.8" hidden="true" customHeight="false" outlineLevel="0" collapsed="false">
      <c r="A564" s="0" t="s">
        <v>155</v>
      </c>
      <c r="B564" s="0" t="s">
        <v>72</v>
      </c>
      <c r="C564" s="0" t="s">
        <v>171</v>
      </c>
      <c r="D564" s="0" t="s">
        <v>80</v>
      </c>
      <c r="E564" s="0" t="s">
        <v>174</v>
      </c>
      <c r="F564" s="0" t="s">
        <v>8</v>
      </c>
      <c r="G564" s="0" t="s">
        <v>154</v>
      </c>
      <c r="H564" s="0" t="n">
        <v>14060399.3472769</v>
      </c>
      <c r="I564" s="0" t="n">
        <v>1297686.29678205</v>
      </c>
      <c r="J564" s="0" t="n">
        <v>1426172.89518579</v>
      </c>
      <c r="K564" s="0" t="n">
        <v>19396797.5287627</v>
      </c>
      <c r="L564" s="0" t="n">
        <v>24938739.6798378</v>
      </c>
      <c r="M564" s="0" t="n">
        <v>68615163.104562</v>
      </c>
      <c r="N564" s="0" t="n">
        <v>84759907.364459</v>
      </c>
      <c r="O564" s="0" t="n">
        <v>41438176.8861537</v>
      </c>
      <c r="P564" s="0" t="n">
        <v>56506604.844755</v>
      </c>
      <c r="Q564" s="0" t="n">
        <v>13854855.3776876</v>
      </c>
      <c r="R564" s="0" t="n">
        <v>19396797.5287627</v>
      </c>
    </row>
    <row r="565" customFormat="false" ht="13.8" hidden="true" customHeight="false" outlineLevel="0" collapsed="false">
      <c r="A565" s="0" t="s">
        <v>150</v>
      </c>
      <c r="B565" s="0" t="s">
        <v>21</v>
      </c>
      <c r="C565" s="0" t="s">
        <v>181</v>
      </c>
      <c r="D565" s="0" t="s">
        <v>22</v>
      </c>
      <c r="E565" s="0" t="s">
        <v>8</v>
      </c>
      <c r="F565" s="0" t="s">
        <v>8</v>
      </c>
      <c r="G565" s="0" t="s">
        <v>153</v>
      </c>
      <c r="H565" s="0" t="n">
        <v>475368.165541768</v>
      </c>
      <c r="I565" s="0" t="n">
        <v>49100</v>
      </c>
      <c r="J565" s="0" t="n">
        <v>31740</v>
      </c>
      <c r="K565" s="0" t="n">
        <v>2209500</v>
      </c>
      <c r="L565" s="0" t="n">
        <v>2700500</v>
      </c>
      <c r="M565" s="0" t="n">
        <v>7622775</v>
      </c>
      <c r="N565" s="0" t="n">
        <v>9279900</v>
      </c>
      <c r="O565" s="0" t="n">
        <v>397710</v>
      </c>
      <c r="P565" s="0" t="n">
        <v>596565</v>
      </c>
      <c r="Q565" s="0" t="n">
        <v>0</v>
      </c>
      <c r="R565" s="0" t="n">
        <v>0</v>
      </c>
    </row>
    <row r="566" customFormat="false" ht="13.8" hidden="true" customHeight="false" outlineLevel="0" collapsed="false">
      <c r="A566" s="0" t="s">
        <v>159</v>
      </c>
      <c r="B566" s="0" t="s">
        <v>6</v>
      </c>
      <c r="C566" s="0" t="s">
        <v>162</v>
      </c>
      <c r="D566" s="0" t="s">
        <v>7</v>
      </c>
      <c r="E566" s="0" t="s">
        <v>9</v>
      </c>
      <c r="F566" s="0" t="s">
        <v>9</v>
      </c>
      <c r="G566" s="0" t="s">
        <v>157</v>
      </c>
      <c r="H566" s="0" t="n">
        <v>107272861.232631</v>
      </c>
      <c r="I566" s="0" t="n">
        <v>2384211.85477746</v>
      </c>
      <c r="J566" s="0" t="n">
        <v>2334855.43925228</v>
      </c>
      <c r="K566" s="0" t="n">
        <v>0</v>
      </c>
      <c r="L566" s="0" t="n">
        <v>0</v>
      </c>
      <c r="M566" s="0" t="n">
        <v>204361015.61288</v>
      </c>
      <c r="N566" s="0" t="n">
        <v>286105421.858032</v>
      </c>
      <c r="O566" s="0" t="n">
        <v>0</v>
      </c>
      <c r="P566" s="0" t="n">
        <v>0</v>
      </c>
      <c r="Q566" s="0" t="n">
        <v>0</v>
      </c>
      <c r="R566" s="0" t="n">
        <v>0</v>
      </c>
    </row>
    <row r="567" customFormat="false" ht="13.8" hidden="true" customHeight="false" outlineLevel="0" collapsed="false">
      <c r="A567" s="0" t="s">
        <v>159</v>
      </c>
      <c r="B567" s="0" t="s">
        <v>6</v>
      </c>
      <c r="C567" s="0" t="s">
        <v>162</v>
      </c>
      <c r="D567" s="0" t="s">
        <v>17</v>
      </c>
      <c r="E567" s="0" t="s">
        <v>8</v>
      </c>
      <c r="F567" s="0" t="s">
        <v>8</v>
      </c>
      <c r="G567" s="0" t="s">
        <v>157</v>
      </c>
      <c r="H567" s="0" t="n">
        <v>612328477.570582</v>
      </c>
      <c r="I567" s="0" t="n">
        <v>3770614.04553613</v>
      </c>
      <c r="J567" s="0" t="n">
        <v>41179371.9123574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</row>
    <row r="568" customFormat="false" ht="13.8" hidden="true" customHeight="false" outlineLevel="0" collapsed="false">
      <c r="A568" s="0" t="s">
        <v>150</v>
      </c>
      <c r="B568" s="0" t="s">
        <v>21</v>
      </c>
      <c r="C568" s="0" t="s">
        <v>166</v>
      </c>
      <c r="D568" s="0" t="s">
        <v>38</v>
      </c>
      <c r="E568" s="0" t="s">
        <v>13</v>
      </c>
      <c r="F568" s="0" t="s">
        <v>13</v>
      </c>
      <c r="G568" s="0" t="s">
        <v>157</v>
      </c>
      <c r="H568" s="0" t="n">
        <v>7195722.14373975</v>
      </c>
      <c r="I568" s="0" t="n">
        <v>176394.913469658</v>
      </c>
      <c r="J568" s="0" t="n">
        <v>48627.1580977291</v>
      </c>
      <c r="K568" s="0" t="n">
        <v>0</v>
      </c>
      <c r="L568" s="0" t="n">
        <v>0</v>
      </c>
      <c r="M568" s="0" t="n">
        <v>61280899.5317625</v>
      </c>
      <c r="N568" s="0" t="n">
        <v>74412520.8599974</v>
      </c>
      <c r="O568" s="0" t="n">
        <v>0</v>
      </c>
      <c r="P568" s="0" t="n">
        <v>0</v>
      </c>
      <c r="Q568" s="0" t="n">
        <v>1763949.13469658</v>
      </c>
      <c r="R568" s="0" t="n">
        <v>2204936.41837073</v>
      </c>
    </row>
    <row r="569" customFormat="false" ht="13.8" hidden="true" customHeight="false" outlineLevel="0" collapsed="false">
      <c r="A569" s="0" t="s">
        <v>155</v>
      </c>
      <c r="B569" s="0" t="s">
        <v>21</v>
      </c>
      <c r="C569" s="0" t="s">
        <v>173</v>
      </c>
      <c r="D569" s="0" t="s">
        <v>39</v>
      </c>
      <c r="E569" s="0" t="s">
        <v>13</v>
      </c>
      <c r="F569" s="0" t="s">
        <v>13</v>
      </c>
      <c r="G569" s="0" t="s">
        <v>164</v>
      </c>
      <c r="H569" s="0" t="n">
        <v>1305119.25207633</v>
      </c>
      <c r="I569" s="0" t="n">
        <v>102491.387721397</v>
      </c>
      <c r="J569" s="0" t="n">
        <v>112973.640157151</v>
      </c>
      <c r="K569" s="0" t="n">
        <v>1153028.11186572</v>
      </c>
      <c r="L569" s="0" t="n">
        <v>1409256.58116921</v>
      </c>
      <c r="M569" s="0" t="n">
        <v>14161526.0760101</v>
      </c>
      <c r="N569" s="0" t="n">
        <v>17701907.5950126</v>
      </c>
      <c r="O569" s="0" t="n">
        <v>3392338.40283555</v>
      </c>
      <c r="P569" s="0" t="n">
        <v>5427741.44453688</v>
      </c>
      <c r="Q569" s="0" t="n">
        <v>2049827.75442795</v>
      </c>
      <c r="R569" s="0" t="n">
        <v>2306056.22373144</v>
      </c>
    </row>
    <row r="570" customFormat="false" ht="13.8" hidden="true" customHeight="false" outlineLevel="0" collapsed="false">
      <c r="A570" s="0" t="s">
        <v>159</v>
      </c>
      <c r="B570" s="0" t="s">
        <v>72</v>
      </c>
      <c r="C570" s="0" t="s">
        <v>151</v>
      </c>
      <c r="D570" s="0" t="s">
        <v>84</v>
      </c>
      <c r="E570" s="0" t="s">
        <v>156</v>
      </c>
      <c r="F570" s="0" t="s">
        <v>9</v>
      </c>
      <c r="G570" s="0" t="s">
        <v>154</v>
      </c>
      <c r="H570" s="0" t="n">
        <v>87507535.8986519</v>
      </c>
      <c r="I570" s="0" t="n">
        <v>2105001.39937109</v>
      </c>
      <c r="J570" s="0" t="n">
        <v>2528826.27248167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</row>
    <row r="571" customFormat="false" ht="13.8" hidden="true" customHeight="false" outlineLevel="0" collapsed="false">
      <c r="A571" s="0" t="s">
        <v>159</v>
      </c>
      <c r="B571" s="0" t="s">
        <v>90</v>
      </c>
      <c r="C571" s="0" t="s">
        <v>93</v>
      </c>
      <c r="D571" s="0" t="s">
        <v>93</v>
      </c>
      <c r="E571" s="0" t="s">
        <v>167</v>
      </c>
      <c r="F571" s="0" t="s">
        <v>9</v>
      </c>
      <c r="G571" s="0" t="s">
        <v>157</v>
      </c>
      <c r="H571" s="0" t="n">
        <v>44883442.614242</v>
      </c>
      <c r="I571" s="0" t="n">
        <v>901946.591678337</v>
      </c>
      <c r="J571" s="0" t="n">
        <v>781419.090990429</v>
      </c>
      <c r="K571" s="0" t="n">
        <v>0</v>
      </c>
      <c r="L571" s="0" t="n">
        <v>0</v>
      </c>
      <c r="M571" s="0" t="n">
        <v>51118432.4384871</v>
      </c>
      <c r="N571" s="0" t="n">
        <v>63898040.5481089</v>
      </c>
      <c r="O571" s="0" t="n">
        <v>0</v>
      </c>
      <c r="P571" s="0" t="n">
        <v>0</v>
      </c>
      <c r="Q571" s="0" t="n">
        <v>0</v>
      </c>
      <c r="R571" s="0" t="n">
        <v>0</v>
      </c>
    </row>
    <row r="572" customFormat="false" ht="13.8" hidden="true" customHeight="false" outlineLevel="0" collapsed="false">
      <c r="A572" s="0" t="s">
        <v>150</v>
      </c>
      <c r="B572" s="0" t="s">
        <v>21</v>
      </c>
      <c r="C572" s="0" t="s">
        <v>166</v>
      </c>
      <c r="D572" s="0" t="s">
        <v>38</v>
      </c>
      <c r="E572" s="0" t="s">
        <v>8</v>
      </c>
      <c r="F572" s="0" t="s">
        <v>8</v>
      </c>
      <c r="G572" s="0" t="s">
        <v>164</v>
      </c>
      <c r="H572" s="0" t="n">
        <v>33095042.473476</v>
      </c>
      <c r="I572" s="0" t="n">
        <v>680646.820991925</v>
      </c>
      <c r="J572" s="0" t="n">
        <v>801531.965609414</v>
      </c>
      <c r="K572" s="0" t="n">
        <v>0</v>
      </c>
      <c r="L572" s="0" t="n">
        <v>0</v>
      </c>
      <c r="M572" s="0" t="n">
        <v>236461747.299727</v>
      </c>
      <c r="N572" s="0" t="n">
        <v>287132121.721097</v>
      </c>
      <c r="O572" s="0" t="n">
        <v>0</v>
      </c>
      <c r="P572" s="0" t="n">
        <v>0</v>
      </c>
      <c r="Q572" s="0" t="n">
        <v>6806468.20991925</v>
      </c>
      <c r="R572" s="0" t="n">
        <v>8508085.26239906</v>
      </c>
    </row>
    <row r="573" customFormat="false" ht="13.8" hidden="true" customHeight="false" outlineLevel="0" collapsed="false">
      <c r="A573" s="0" t="s">
        <v>150</v>
      </c>
      <c r="B573" s="0" t="s">
        <v>21</v>
      </c>
      <c r="C573" s="0" t="s">
        <v>166</v>
      </c>
      <c r="D573" s="0" t="s">
        <v>43</v>
      </c>
      <c r="E573" s="0" t="s">
        <v>8</v>
      </c>
      <c r="F573" s="0" t="s">
        <v>8</v>
      </c>
      <c r="G573" s="0" t="s">
        <v>153</v>
      </c>
      <c r="H573" s="0" t="n">
        <v>455039.029427473</v>
      </c>
      <c r="I573" s="0" t="n">
        <v>23033.2088383838</v>
      </c>
      <c r="J573" s="0" t="n">
        <v>14683.7717588383</v>
      </c>
      <c r="K573" s="0" t="n">
        <v>287915.110479797</v>
      </c>
      <c r="L573" s="0" t="n">
        <v>316706.621527777</v>
      </c>
      <c r="M573" s="0" t="n">
        <v>11375845.9186877</v>
      </c>
      <c r="N573" s="0" t="n">
        <v>12797826.6585236</v>
      </c>
      <c r="O573" s="0" t="n">
        <v>2981121.04071929</v>
      </c>
      <c r="P573" s="0" t="n">
        <v>3815834.93212069</v>
      </c>
      <c r="Q573" s="0" t="n">
        <v>259123.599431818</v>
      </c>
      <c r="R573" s="0" t="n">
        <v>316706.621527777</v>
      </c>
    </row>
    <row r="574" customFormat="false" ht="13.8" hidden="true" customHeight="false" outlineLevel="0" collapsed="false">
      <c r="A574" s="0" t="s">
        <v>159</v>
      </c>
      <c r="B574" s="0" t="s">
        <v>52</v>
      </c>
      <c r="C574" s="0" t="s">
        <v>165</v>
      </c>
      <c r="D574" s="0" t="s">
        <v>65</v>
      </c>
      <c r="E574" s="0" t="s">
        <v>8</v>
      </c>
      <c r="F574" s="0" t="s">
        <v>8</v>
      </c>
      <c r="G574" s="0" t="s">
        <v>154</v>
      </c>
      <c r="H574" s="0" t="n">
        <v>2680906.50322221</v>
      </c>
      <c r="I574" s="0" t="n">
        <v>88916.1999999999</v>
      </c>
      <c r="J574" s="0" t="n">
        <v>124149.935254755</v>
      </c>
      <c r="K574" s="0" t="n">
        <v>3556647.99999999</v>
      </c>
      <c r="L574" s="0" t="n">
        <v>4445809.99999999</v>
      </c>
      <c r="M574" s="0" t="n">
        <v>17949957.8749999</v>
      </c>
      <c r="N574" s="0" t="n">
        <v>21728896.3749999</v>
      </c>
      <c r="O574" s="0" t="n">
        <v>0</v>
      </c>
      <c r="P574" s="0" t="n">
        <v>0</v>
      </c>
      <c r="Q574" s="0" t="n">
        <v>0</v>
      </c>
      <c r="R574" s="0" t="n">
        <v>0</v>
      </c>
    </row>
    <row r="575" customFormat="false" ht="13.8" hidden="true" customHeight="false" outlineLevel="0" collapsed="false">
      <c r="A575" s="0" t="s">
        <v>150</v>
      </c>
      <c r="B575" s="0" t="s">
        <v>21</v>
      </c>
      <c r="C575" s="0" t="s">
        <v>173</v>
      </c>
      <c r="D575" s="0" t="s">
        <v>46</v>
      </c>
      <c r="E575" s="0" t="s">
        <v>9</v>
      </c>
      <c r="F575" s="0" t="s">
        <v>9</v>
      </c>
      <c r="G575" s="0" t="s">
        <v>164</v>
      </c>
      <c r="H575" s="0" t="n">
        <v>449176.767347836</v>
      </c>
      <c r="I575" s="0" t="n">
        <v>27008.7879664195</v>
      </c>
      <c r="J575" s="0" t="n">
        <v>27433.4379027113</v>
      </c>
      <c r="K575" s="0" t="n">
        <v>337609.849580244</v>
      </c>
      <c r="L575" s="0" t="n">
        <v>371370.834538268</v>
      </c>
      <c r="M575" s="0" t="n">
        <v>13339340.2765697</v>
      </c>
      <c r="N575" s="0" t="n">
        <v>15006757.8111409</v>
      </c>
      <c r="O575" s="0" t="n">
        <v>3495668.65198747</v>
      </c>
      <c r="P575" s="0" t="n">
        <v>4474455.87454397</v>
      </c>
      <c r="Q575" s="0" t="n">
        <v>303848.864622219</v>
      </c>
      <c r="R575" s="0" t="n">
        <v>371370.834538268</v>
      </c>
    </row>
    <row r="576" customFormat="false" ht="13.8" hidden="true" customHeight="false" outlineLevel="0" collapsed="false">
      <c r="A576" s="0" t="s">
        <v>155</v>
      </c>
      <c r="B576" s="0" t="s">
        <v>52</v>
      </c>
      <c r="C576" s="0" t="s">
        <v>165</v>
      </c>
      <c r="D576" s="0" t="s">
        <v>67</v>
      </c>
      <c r="E576" s="0" t="s">
        <v>9</v>
      </c>
      <c r="F576" s="0" t="s">
        <v>9</v>
      </c>
      <c r="G576" s="0" t="s">
        <v>157</v>
      </c>
      <c r="H576" s="0" t="n">
        <v>8391000.47455174</v>
      </c>
      <c r="I576" s="0" t="n">
        <v>199310.399999999</v>
      </c>
      <c r="J576" s="0" t="n">
        <v>91945.3541658026</v>
      </c>
      <c r="K576" s="0" t="n">
        <v>8968967.99999999</v>
      </c>
      <c r="L576" s="0" t="n">
        <v>10962071.9999999</v>
      </c>
      <c r="M576" s="0" t="n">
        <v>40235786.9999999</v>
      </c>
      <c r="N576" s="0" t="n">
        <v>48706478.9999999</v>
      </c>
      <c r="O576" s="0" t="n">
        <v>373706.999999999</v>
      </c>
      <c r="P576" s="0" t="n">
        <v>597931.199999999</v>
      </c>
      <c r="Q576" s="0" t="n">
        <v>0</v>
      </c>
      <c r="R576" s="0" t="n">
        <v>0</v>
      </c>
    </row>
    <row r="577" customFormat="false" ht="13.8" hidden="true" customHeight="false" outlineLevel="0" collapsed="false">
      <c r="A577" s="0" t="s">
        <v>159</v>
      </c>
      <c r="B577" s="0" t="s">
        <v>52</v>
      </c>
      <c r="C577" s="0" t="s">
        <v>161</v>
      </c>
      <c r="D577" s="0" t="s">
        <v>68</v>
      </c>
      <c r="E577" s="0" t="s">
        <v>13</v>
      </c>
      <c r="F577" s="0" t="s">
        <v>13</v>
      </c>
      <c r="G577" s="0" t="s">
        <v>154</v>
      </c>
      <c r="H577" s="0" t="n">
        <v>47173062.6905623</v>
      </c>
      <c r="I577" s="0" t="n">
        <v>1064727.09366642</v>
      </c>
      <c r="J577" s="0" t="n">
        <v>1242222.84677007</v>
      </c>
      <c r="K577" s="0" t="n">
        <v>42589083.7466569</v>
      </c>
      <c r="L577" s="0" t="n">
        <v>53236354.6833212</v>
      </c>
      <c r="M577" s="0" t="n">
        <v>214941782.033909</v>
      </c>
      <c r="N577" s="0" t="n">
        <v>260192683.514732</v>
      </c>
      <c r="O577" s="0" t="n">
        <v>0</v>
      </c>
      <c r="P577" s="0" t="n">
        <v>0</v>
      </c>
      <c r="Q577" s="0" t="n">
        <v>0</v>
      </c>
      <c r="R577" s="0" t="n">
        <v>0</v>
      </c>
    </row>
    <row r="578" customFormat="false" ht="13.8" hidden="true" customHeight="false" outlineLevel="0" collapsed="false">
      <c r="A578" s="0" t="s">
        <v>159</v>
      </c>
      <c r="B578" s="0" t="s">
        <v>21</v>
      </c>
      <c r="C578" s="0" t="s">
        <v>168</v>
      </c>
      <c r="D578" s="0" t="s">
        <v>50</v>
      </c>
      <c r="E578" s="0" t="s">
        <v>13</v>
      </c>
      <c r="F578" s="0" t="s">
        <v>13</v>
      </c>
      <c r="G578" s="0" t="s">
        <v>153</v>
      </c>
      <c r="H578" s="0" t="n">
        <v>292147.607059913</v>
      </c>
      <c r="I578" s="0" t="n">
        <v>3930</v>
      </c>
      <c r="J578" s="0" t="n">
        <v>2387.85</v>
      </c>
      <c r="K578" s="0" t="n">
        <v>157200</v>
      </c>
      <c r="L578" s="0" t="n">
        <v>196500</v>
      </c>
      <c r="M578" s="0" t="n">
        <v>700031.25</v>
      </c>
      <c r="N578" s="0" t="n">
        <v>847406.25</v>
      </c>
      <c r="O578" s="0" t="n">
        <v>0</v>
      </c>
      <c r="P578" s="0" t="n">
        <v>0</v>
      </c>
      <c r="Q578" s="0" t="n">
        <v>0</v>
      </c>
      <c r="R578" s="0" t="n">
        <v>0</v>
      </c>
    </row>
    <row r="579" customFormat="false" ht="13.8" hidden="true" customHeight="false" outlineLevel="0" collapsed="false">
      <c r="A579" s="0" t="s">
        <v>150</v>
      </c>
      <c r="B579" s="0" t="s">
        <v>52</v>
      </c>
      <c r="C579" s="0" t="s">
        <v>169</v>
      </c>
      <c r="D579" s="0" t="s">
        <v>69</v>
      </c>
      <c r="E579" s="0" t="s">
        <v>13</v>
      </c>
      <c r="F579" s="0" t="s">
        <v>13</v>
      </c>
      <c r="G579" s="0" t="s">
        <v>153</v>
      </c>
      <c r="H579" s="0" t="n">
        <v>92276.995778689</v>
      </c>
      <c r="I579" s="0" t="n">
        <v>19314.0976856</v>
      </c>
      <c r="J579" s="0" t="n">
        <v>14912.1714822821</v>
      </c>
      <c r="K579" s="0" t="n">
        <v>869134.395852</v>
      </c>
      <c r="L579" s="0" t="n">
        <v>1062275.372708</v>
      </c>
      <c r="M579" s="0" t="n">
        <v>6293176.82182092</v>
      </c>
      <c r="N579" s="0" t="n">
        <v>7661258.73960808</v>
      </c>
      <c r="O579" s="0" t="n">
        <v>57942.2930568</v>
      </c>
      <c r="P579" s="0" t="n">
        <v>86913.4395852</v>
      </c>
      <c r="Q579" s="0" t="n">
        <v>0</v>
      </c>
      <c r="R579" s="0" t="n">
        <v>0</v>
      </c>
    </row>
    <row r="580" customFormat="false" ht="13.8" hidden="true" customHeight="false" outlineLevel="0" collapsed="false">
      <c r="A580" s="0" t="s">
        <v>155</v>
      </c>
      <c r="B580" s="0" t="s">
        <v>6</v>
      </c>
      <c r="C580" s="0" t="s">
        <v>162</v>
      </c>
      <c r="D580" s="0" t="s">
        <v>19</v>
      </c>
      <c r="E580" s="0" t="s">
        <v>9</v>
      </c>
      <c r="F580" s="0" t="s">
        <v>9</v>
      </c>
      <c r="G580" s="0" t="s">
        <v>172</v>
      </c>
      <c r="H580" s="0" t="n">
        <v>1586710.51418802</v>
      </c>
      <c r="I580" s="0" t="n">
        <v>208782.215666666</v>
      </c>
      <c r="J580" s="0" t="n">
        <v>110101.241415872</v>
      </c>
      <c r="K580" s="0" t="n">
        <v>537955.412388888</v>
      </c>
      <c r="L580" s="0" t="n">
        <v>691656.958785714</v>
      </c>
      <c r="M580" s="0" t="n">
        <v>21907100.325472</v>
      </c>
      <c r="N580" s="0" t="n">
        <v>30669940.4556608</v>
      </c>
      <c r="O580" s="0" t="n">
        <v>4819562.07160384</v>
      </c>
      <c r="P580" s="0" t="n">
        <v>6572130.0976416</v>
      </c>
      <c r="Q580" s="0" t="n">
        <v>1075910.82477777</v>
      </c>
      <c r="R580" s="0" t="n">
        <v>1229612.3711746</v>
      </c>
    </row>
    <row r="581" customFormat="false" ht="13.8" hidden="true" customHeight="false" outlineLevel="0" collapsed="false">
      <c r="A581" s="0" t="s">
        <v>159</v>
      </c>
      <c r="B581" s="0" t="s">
        <v>96</v>
      </c>
      <c r="C581" s="0" t="s">
        <v>99</v>
      </c>
      <c r="D581" s="0" t="s">
        <v>99</v>
      </c>
      <c r="E581" s="0" t="s">
        <v>191</v>
      </c>
      <c r="F581" s="0" t="s">
        <v>9</v>
      </c>
      <c r="G581" s="0" t="s">
        <v>172</v>
      </c>
      <c r="H581" s="0" t="n">
        <v>16807267.9808431</v>
      </c>
      <c r="I581" s="0" t="n">
        <v>195658.602730849</v>
      </c>
      <c r="J581" s="0" t="n">
        <v>504090.918495705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</row>
    <row r="582" customFormat="false" ht="13.8" hidden="true" customHeight="false" outlineLevel="0" collapsed="false">
      <c r="A582" s="0" t="s">
        <v>150</v>
      </c>
      <c r="B582" s="0" t="s">
        <v>6</v>
      </c>
      <c r="C582" s="0" t="s">
        <v>163</v>
      </c>
      <c r="D582" s="0" t="s">
        <v>15</v>
      </c>
      <c r="E582" s="0" t="s">
        <v>9</v>
      </c>
      <c r="F582" s="0" t="s">
        <v>9</v>
      </c>
      <c r="G582" s="0" t="s">
        <v>153</v>
      </c>
      <c r="H582" s="0" t="n">
        <v>277288.555810624</v>
      </c>
      <c r="I582" s="0" t="n">
        <v>57374.6878287922</v>
      </c>
      <c r="J582" s="0" t="n">
        <v>42311.2770608788</v>
      </c>
      <c r="K582" s="0" t="n">
        <v>539071.470112381</v>
      </c>
      <c r="L582" s="0" t="n">
        <v>808607.205168571</v>
      </c>
      <c r="M582" s="0" t="n">
        <v>4647349.71413217</v>
      </c>
      <c r="N582" s="0" t="n">
        <v>6196466.28550956</v>
      </c>
      <c r="O582" s="0" t="n">
        <v>550797.003156405</v>
      </c>
      <c r="P582" s="0" t="n">
        <v>688496.253945506</v>
      </c>
      <c r="Q582" s="0" t="n">
        <v>202151.801292142</v>
      </c>
      <c r="R582" s="0" t="n">
        <v>336919.668820238</v>
      </c>
    </row>
    <row r="583" customFormat="false" ht="13.8" hidden="true" customHeight="false" outlineLevel="0" collapsed="false">
      <c r="A583" s="0" t="s">
        <v>150</v>
      </c>
      <c r="B583" s="0" t="s">
        <v>21</v>
      </c>
      <c r="C583" s="0" t="s">
        <v>166</v>
      </c>
      <c r="D583" s="0" t="s">
        <v>43</v>
      </c>
      <c r="E583" s="0" t="s">
        <v>13</v>
      </c>
      <c r="F583" s="0" t="s">
        <v>13</v>
      </c>
      <c r="G583" s="0" t="s">
        <v>172</v>
      </c>
      <c r="H583" s="0" t="n">
        <v>215262.298999378</v>
      </c>
      <c r="I583" s="0" t="n">
        <v>8772.71678321678</v>
      </c>
      <c r="J583" s="0" t="n">
        <v>14747.1668356643</v>
      </c>
      <c r="K583" s="0" t="n">
        <v>109658.959790209</v>
      </c>
      <c r="L583" s="0" t="n">
        <v>120624.85576923</v>
      </c>
      <c r="M583" s="0" t="n">
        <v>4332747.34382004</v>
      </c>
      <c r="N583" s="0" t="n">
        <v>4874340.76179755</v>
      </c>
      <c r="O583" s="0" t="n">
        <v>1135427.14652666</v>
      </c>
      <c r="P583" s="0" t="n">
        <v>1453346.74755412</v>
      </c>
      <c r="Q583" s="0" t="n">
        <v>98693.0638111888</v>
      </c>
      <c r="R583" s="0" t="n">
        <v>120624.85576923</v>
      </c>
    </row>
    <row r="584" customFormat="false" ht="13.8" hidden="true" customHeight="false" outlineLevel="0" collapsed="false">
      <c r="A584" s="0" t="s">
        <v>159</v>
      </c>
      <c r="B584" s="0" t="s">
        <v>72</v>
      </c>
      <c r="C584" s="0" t="s">
        <v>171</v>
      </c>
      <c r="D584" s="0" t="s">
        <v>77</v>
      </c>
      <c r="E584" s="0" t="s">
        <v>174</v>
      </c>
      <c r="F584" s="0" t="s">
        <v>8</v>
      </c>
      <c r="G584" s="0" t="s">
        <v>157</v>
      </c>
      <c r="H584" s="0" t="n">
        <v>751914.248782646</v>
      </c>
      <c r="I584" s="0" t="n">
        <v>4209.63968991918</v>
      </c>
      <c r="J584" s="0" t="n">
        <v>2603.03680122585</v>
      </c>
      <c r="K584" s="0" t="n">
        <v>126289.190697575</v>
      </c>
      <c r="L584" s="0" t="n">
        <v>168385.587596767</v>
      </c>
      <c r="M584" s="0" t="n">
        <v>336969.275996256</v>
      </c>
      <c r="N584" s="0" t="n">
        <v>449292.367995009</v>
      </c>
      <c r="O584" s="0" t="n">
        <v>149764.122665003</v>
      </c>
      <c r="P584" s="0" t="n">
        <v>209669.771731004</v>
      </c>
      <c r="Q584" s="0" t="n">
        <v>84192.7937983837</v>
      </c>
      <c r="R584" s="0" t="n">
        <v>126289.190697575</v>
      </c>
    </row>
    <row r="585" customFormat="false" ht="13.8" hidden="true" customHeight="false" outlineLevel="0" collapsed="false">
      <c r="A585" s="0" t="s">
        <v>150</v>
      </c>
      <c r="B585" s="0" t="s">
        <v>21</v>
      </c>
      <c r="C585" s="0" t="s">
        <v>166</v>
      </c>
      <c r="D585" s="0" t="s">
        <v>33</v>
      </c>
      <c r="E585" s="0" t="s">
        <v>8</v>
      </c>
      <c r="F585" s="0" t="s">
        <v>8</v>
      </c>
      <c r="G585" s="0" t="s">
        <v>154</v>
      </c>
      <c r="H585" s="0" t="n">
        <v>2175996.23953497</v>
      </c>
      <c r="I585" s="0" t="n">
        <v>338061.293221183</v>
      </c>
      <c r="J585" s="0" t="n">
        <v>284758.419223879</v>
      </c>
      <c r="K585" s="0" t="n">
        <v>0</v>
      </c>
      <c r="L585" s="0" t="n">
        <v>0</v>
      </c>
      <c r="M585" s="0" t="n">
        <v>195060192.321491</v>
      </c>
      <c r="N585" s="0" t="n">
        <v>237464581.956597</v>
      </c>
      <c r="O585" s="0" t="n">
        <v>34422387.0174762</v>
      </c>
      <c r="P585" s="0" t="n">
        <v>0</v>
      </c>
      <c r="Q585" s="0" t="n">
        <v>6761225.86442366</v>
      </c>
      <c r="R585" s="0" t="n">
        <v>7606379.09747662</v>
      </c>
    </row>
    <row r="586" customFormat="false" ht="13.8" hidden="true" customHeight="false" outlineLevel="0" collapsed="false">
      <c r="A586" s="0" t="s">
        <v>155</v>
      </c>
      <c r="B586" s="0" t="s">
        <v>21</v>
      </c>
      <c r="C586" s="0" t="s">
        <v>168</v>
      </c>
      <c r="D586" s="0" t="s">
        <v>29</v>
      </c>
      <c r="E586" s="0" t="s">
        <v>9</v>
      </c>
      <c r="F586" s="0" t="s">
        <v>9</v>
      </c>
      <c r="G586" s="0" t="s">
        <v>172</v>
      </c>
      <c r="H586" s="0" t="n">
        <v>1150994.58049139</v>
      </c>
      <c r="I586" s="0" t="n">
        <v>21850</v>
      </c>
      <c r="J586" s="0" t="n">
        <v>15380.75</v>
      </c>
      <c r="K586" s="0" t="n">
        <v>0</v>
      </c>
      <c r="L586" s="0" t="n">
        <v>0</v>
      </c>
      <c r="M586" s="0" t="n">
        <v>5230890</v>
      </c>
      <c r="N586" s="0" t="n">
        <v>6332130</v>
      </c>
      <c r="O586" s="0" t="n">
        <v>722361</v>
      </c>
      <c r="P586" s="0" t="n">
        <v>798399</v>
      </c>
      <c r="Q586" s="0" t="n">
        <v>2403500</v>
      </c>
      <c r="R586" s="0" t="n">
        <v>2622000</v>
      </c>
    </row>
    <row r="587" customFormat="false" ht="13.8" hidden="true" customHeight="false" outlineLevel="0" collapsed="false">
      <c r="A587" s="0" t="s">
        <v>159</v>
      </c>
      <c r="B587" s="0" t="s">
        <v>52</v>
      </c>
      <c r="C587" s="0" t="s">
        <v>165</v>
      </c>
      <c r="D587" s="0" t="s">
        <v>65</v>
      </c>
      <c r="E587" s="0" t="s">
        <v>9</v>
      </c>
      <c r="F587" s="0" t="s">
        <v>9</v>
      </c>
      <c r="G587" s="0" t="s">
        <v>172</v>
      </c>
      <c r="H587" s="0" t="n">
        <v>367983.954202633</v>
      </c>
      <c r="I587" s="0" t="n">
        <v>10083.4999999999</v>
      </c>
      <c r="J587" s="0" t="n">
        <v>9699.78418646641</v>
      </c>
      <c r="K587" s="0" t="n">
        <v>403339.999999999</v>
      </c>
      <c r="L587" s="0" t="n">
        <v>504174.999999999</v>
      </c>
      <c r="M587" s="0" t="n">
        <v>2035606.56249999</v>
      </c>
      <c r="N587" s="0" t="n">
        <v>2464155.31249999</v>
      </c>
      <c r="O587" s="0" t="n">
        <v>0</v>
      </c>
      <c r="P587" s="0" t="n">
        <v>0</v>
      </c>
      <c r="Q587" s="0" t="n">
        <v>0</v>
      </c>
      <c r="R587" s="0" t="n">
        <v>0</v>
      </c>
    </row>
    <row r="588" customFormat="false" ht="13.8" hidden="true" customHeight="false" outlineLevel="0" collapsed="false">
      <c r="A588" s="0" t="s">
        <v>155</v>
      </c>
      <c r="B588" s="0" t="s">
        <v>96</v>
      </c>
      <c r="C588" s="0" t="s">
        <v>184</v>
      </c>
      <c r="D588" s="0" t="s">
        <v>101</v>
      </c>
      <c r="E588" s="0" t="s">
        <v>191</v>
      </c>
      <c r="F588" s="0" t="s">
        <v>9</v>
      </c>
      <c r="G588" s="0" t="s">
        <v>172</v>
      </c>
      <c r="H588" s="0" t="n">
        <v>16795676.5342138</v>
      </c>
      <c r="I588" s="0" t="n">
        <v>627920.231489201</v>
      </c>
      <c r="J588" s="0" t="n">
        <v>521209.862924703</v>
      </c>
      <c r="K588" s="0" t="n">
        <v>3622659.67822938</v>
      </c>
      <c r="L588" s="0" t="n">
        <v>4657705.30058063</v>
      </c>
      <c r="M588" s="0" t="n">
        <v>19691288.3603544</v>
      </c>
      <c r="N588" s="0" t="n">
        <v>27567803.7044961</v>
      </c>
      <c r="O588" s="0" t="n">
        <v>11420947.2992391</v>
      </c>
      <c r="P588" s="0" t="n">
        <v>15574019.044417</v>
      </c>
      <c r="Q588" s="0" t="n">
        <v>7245319.35645876</v>
      </c>
      <c r="R588" s="0" t="n">
        <v>8280364.97881001</v>
      </c>
    </row>
    <row r="589" customFormat="false" ht="13.8" hidden="true" customHeight="false" outlineLevel="0" collapsed="false">
      <c r="A589" s="0" t="s">
        <v>150</v>
      </c>
      <c r="B589" s="0" t="s">
        <v>117</v>
      </c>
      <c r="C589" s="0" t="s">
        <v>190</v>
      </c>
      <c r="D589" s="0" t="s">
        <v>109</v>
      </c>
      <c r="E589" s="0" t="s">
        <v>8</v>
      </c>
      <c r="F589" s="0" t="s">
        <v>8</v>
      </c>
      <c r="G589" s="0" t="s">
        <v>164</v>
      </c>
      <c r="H589" s="0" t="n">
        <v>171573550.982194</v>
      </c>
      <c r="I589" s="0" t="n">
        <v>1055484.63363047</v>
      </c>
      <c r="J589" s="0" t="n">
        <v>2199678.60781216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</row>
    <row r="590" customFormat="false" ht="13.8" hidden="true" customHeight="false" outlineLevel="0" collapsed="false">
      <c r="A590" s="0" t="s">
        <v>159</v>
      </c>
      <c r="B590" s="0" t="s">
        <v>117</v>
      </c>
      <c r="C590" s="0" t="s">
        <v>182</v>
      </c>
      <c r="D590" s="0" t="s">
        <v>109</v>
      </c>
      <c r="E590" s="0" t="s">
        <v>8</v>
      </c>
      <c r="F590" s="0" t="s">
        <v>8</v>
      </c>
      <c r="G590" s="0" t="s">
        <v>164</v>
      </c>
      <c r="H590" s="0" t="n">
        <v>327760894.402864</v>
      </c>
      <c r="I590" s="0" t="n">
        <v>1876048.1930833</v>
      </c>
      <c r="J590" s="0" t="n">
        <v>3868602.67637243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</row>
    <row r="591" customFormat="false" ht="13.8" hidden="true" customHeight="false" outlineLevel="0" collapsed="false">
      <c r="A591" s="0" t="s">
        <v>150</v>
      </c>
      <c r="B591" s="0" t="s">
        <v>117</v>
      </c>
      <c r="C591" s="0" t="s">
        <v>190</v>
      </c>
      <c r="D591" s="0" t="s">
        <v>109</v>
      </c>
      <c r="E591" s="0" t="s">
        <v>9</v>
      </c>
      <c r="F591" s="0" t="s">
        <v>9</v>
      </c>
      <c r="G591" s="0" t="s">
        <v>153</v>
      </c>
      <c r="H591" s="0" t="n">
        <v>1216923.65625489</v>
      </c>
      <c r="I591" s="0" t="n">
        <v>7290.22673723441</v>
      </c>
      <c r="J591" s="0" t="n">
        <v>7290.22673723441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</row>
    <row r="592" customFormat="false" ht="13.8" hidden="true" customHeight="false" outlineLevel="0" collapsed="false">
      <c r="A592" s="0" t="s">
        <v>159</v>
      </c>
      <c r="B592" s="0" t="s">
        <v>103</v>
      </c>
      <c r="C592" s="0" t="s">
        <v>179</v>
      </c>
      <c r="D592" s="0" t="s">
        <v>115</v>
      </c>
      <c r="E592" s="0" t="s">
        <v>9</v>
      </c>
      <c r="F592" s="0" t="s">
        <v>9</v>
      </c>
      <c r="G592" s="0" t="s">
        <v>154</v>
      </c>
      <c r="H592" s="0" t="n">
        <v>12635768.3070334</v>
      </c>
      <c r="I592" s="0" t="n">
        <v>314122.54</v>
      </c>
      <c r="J592" s="0" t="n">
        <v>304138.83145</v>
      </c>
      <c r="K592" s="0" t="n">
        <v>0</v>
      </c>
      <c r="L592" s="0" t="n">
        <v>0</v>
      </c>
      <c r="M592" s="0" t="n">
        <v>5654205.72</v>
      </c>
      <c r="N592" s="0" t="n">
        <v>8481308.58</v>
      </c>
      <c r="O592" s="0" t="n">
        <v>26857477.17</v>
      </c>
      <c r="P592" s="0" t="n">
        <v>37600468.038</v>
      </c>
      <c r="Q592" s="0" t="n">
        <v>0</v>
      </c>
      <c r="R592" s="0" t="n">
        <v>0</v>
      </c>
    </row>
    <row r="593" customFormat="false" ht="13.8" hidden="true" customHeight="false" outlineLevel="0" collapsed="false">
      <c r="A593" s="0" t="s">
        <v>155</v>
      </c>
      <c r="B593" s="0" t="s">
        <v>103</v>
      </c>
      <c r="C593" s="0" t="s">
        <v>179</v>
      </c>
      <c r="D593" s="0" t="s">
        <v>116</v>
      </c>
      <c r="E593" s="0" t="s">
        <v>9</v>
      </c>
      <c r="F593" s="0" t="s">
        <v>9</v>
      </c>
      <c r="G593" s="0" t="s">
        <v>157</v>
      </c>
      <c r="H593" s="0" t="n">
        <v>350875.768021036</v>
      </c>
      <c r="I593" s="0" t="n">
        <v>14454.86507824</v>
      </c>
      <c r="J593" s="0" t="n">
        <v>7948.592383497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1930756.97785347</v>
      </c>
      <c r="P593" s="0" t="n">
        <v>2632850.42434564</v>
      </c>
      <c r="Q593" s="0" t="n">
        <v>1011840.5554768</v>
      </c>
      <c r="R593" s="0" t="n">
        <v>1156389.2062592</v>
      </c>
    </row>
    <row r="594" customFormat="false" ht="13.8" hidden="true" customHeight="false" outlineLevel="0" collapsed="false">
      <c r="A594" s="0" t="s">
        <v>150</v>
      </c>
      <c r="B594" s="0" t="s">
        <v>103</v>
      </c>
      <c r="C594" s="0" t="s">
        <v>178</v>
      </c>
      <c r="D594" s="0" t="s">
        <v>108</v>
      </c>
      <c r="E594" s="0" t="s">
        <v>8</v>
      </c>
      <c r="F594" s="0" t="s">
        <v>8</v>
      </c>
      <c r="G594" s="0" t="s">
        <v>154</v>
      </c>
      <c r="H594" s="0" t="n">
        <v>6850003.52158139</v>
      </c>
      <c r="I594" s="0" t="n">
        <v>801665.6706672</v>
      </c>
      <c r="J594" s="0" t="n">
        <v>485465.352030258</v>
      </c>
      <c r="K594" s="0" t="n">
        <v>8882204.0408735</v>
      </c>
      <c r="L594" s="0" t="n">
        <v>11842938.7211646</v>
      </c>
      <c r="M594" s="0" t="n">
        <v>36074955.180024</v>
      </c>
      <c r="N594" s="0" t="n">
        <v>48099940.240032</v>
      </c>
      <c r="O594" s="0" t="n">
        <v>14429982.0720096</v>
      </c>
      <c r="P594" s="0" t="n">
        <v>18037477.590012</v>
      </c>
      <c r="Q594" s="0" t="n">
        <v>13323306.0613102</v>
      </c>
      <c r="R594" s="0" t="n">
        <v>16284040.7416014</v>
      </c>
    </row>
    <row r="595" customFormat="false" ht="13.8" hidden="true" customHeight="false" outlineLevel="0" collapsed="false">
      <c r="A595" s="0" t="s">
        <v>159</v>
      </c>
      <c r="B595" s="0" t="s">
        <v>103</v>
      </c>
      <c r="C595" s="0" t="s">
        <v>193</v>
      </c>
      <c r="D595" s="0" t="s">
        <v>107</v>
      </c>
      <c r="E595" s="0" t="s">
        <v>13</v>
      </c>
      <c r="F595" s="0" t="s">
        <v>13</v>
      </c>
      <c r="G595" s="0" t="s">
        <v>153</v>
      </c>
      <c r="H595" s="0" t="n">
        <v>1497094.71524294</v>
      </c>
      <c r="I595" s="0" t="n">
        <v>41655.446442185</v>
      </c>
      <c r="J595" s="0" t="n">
        <v>26783.1708432012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</row>
    <row r="596" customFormat="false" ht="13.8" hidden="true" customHeight="false" outlineLevel="0" collapsed="false">
      <c r="A596" s="0" t="s">
        <v>150</v>
      </c>
      <c r="B596" s="0" t="s">
        <v>103</v>
      </c>
      <c r="C596" s="0" t="s">
        <v>178</v>
      </c>
      <c r="D596" s="0" t="s">
        <v>107</v>
      </c>
      <c r="E596" s="0" t="s">
        <v>8</v>
      </c>
      <c r="F596" s="0" t="s">
        <v>8</v>
      </c>
      <c r="G596" s="0" t="s">
        <v>153</v>
      </c>
      <c r="H596" s="0" t="n">
        <v>696659.278409697</v>
      </c>
      <c r="I596" s="0" t="n">
        <v>130567.280114394</v>
      </c>
      <c r="J596" s="0" t="n">
        <v>307278.949441938</v>
      </c>
      <c r="K596" s="0" t="n">
        <v>720258.229331662</v>
      </c>
      <c r="L596" s="0" t="n">
        <v>926046.294854994</v>
      </c>
      <c r="M596" s="0" t="n">
        <v>17548242.4473746</v>
      </c>
      <c r="N596" s="0" t="n">
        <v>25068917.7819638</v>
      </c>
      <c r="O596" s="0" t="n">
        <v>4700422.08411821</v>
      </c>
      <c r="P596" s="0" t="n">
        <v>6016540.26767132</v>
      </c>
      <c r="Q596" s="0" t="n">
        <v>617364.196569996</v>
      </c>
      <c r="R596" s="0" t="n">
        <v>823152.262093328</v>
      </c>
    </row>
    <row r="597" customFormat="false" ht="13.8" hidden="true" customHeight="false" outlineLevel="0" collapsed="false">
      <c r="A597" s="0" t="s">
        <v>155</v>
      </c>
      <c r="B597" s="0" t="s">
        <v>103</v>
      </c>
      <c r="C597" s="0" t="s">
        <v>178</v>
      </c>
      <c r="D597" s="0" t="s">
        <v>108</v>
      </c>
      <c r="E597" s="0" t="s">
        <v>13</v>
      </c>
      <c r="F597" s="0" t="s">
        <v>13</v>
      </c>
      <c r="G597" s="0" t="s">
        <v>172</v>
      </c>
      <c r="H597" s="0" t="n">
        <v>1018281.03642112</v>
      </c>
      <c r="I597" s="0" t="n">
        <v>129833.32864</v>
      </c>
      <c r="J597" s="0" t="n">
        <v>116042.431903836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6426749.76768</v>
      </c>
      <c r="P597" s="0" t="n">
        <v>8763749.6832</v>
      </c>
      <c r="Q597" s="0" t="n">
        <v>2163557.89561566</v>
      </c>
      <c r="R597" s="0" t="n">
        <v>2472637.59498933</v>
      </c>
    </row>
    <row r="598" customFormat="false" ht="13.8" hidden="true" customHeight="false" outlineLevel="0" collapsed="false">
      <c r="A598" s="0" t="s">
        <v>155</v>
      </c>
      <c r="B598" s="0" t="s">
        <v>90</v>
      </c>
      <c r="C598" s="0" t="s">
        <v>186</v>
      </c>
      <c r="D598" s="0" t="s">
        <v>95</v>
      </c>
      <c r="E598" s="0" t="s">
        <v>13</v>
      </c>
      <c r="F598" s="0" t="s">
        <v>13</v>
      </c>
      <c r="G598" s="0" t="s">
        <v>153</v>
      </c>
      <c r="H598" s="0" t="n">
        <v>847997.779179232</v>
      </c>
      <c r="I598" s="0" t="n">
        <v>13712.5555555555</v>
      </c>
      <c r="J598" s="0" t="n">
        <v>13712.5555555555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</row>
    <row r="599" customFormat="false" ht="13.8" hidden="true" customHeight="false" outlineLevel="0" collapsed="false">
      <c r="A599" s="0" t="s">
        <v>155</v>
      </c>
      <c r="B599" s="0" t="s">
        <v>72</v>
      </c>
      <c r="C599" s="0" t="s">
        <v>151</v>
      </c>
      <c r="D599" s="0" t="s">
        <v>84</v>
      </c>
      <c r="E599" s="0" t="s">
        <v>152</v>
      </c>
      <c r="F599" s="0" t="s">
        <v>8</v>
      </c>
      <c r="G599" s="0" t="s">
        <v>153</v>
      </c>
      <c r="H599" s="0" t="n">
        <v>2538718.89818815</v>
      </c>
      <c r="I599" s="0" t="n">
        <v>353757.856648145</v>
      </c>
      <c r="J599" s="0" t="n">
        <v>401513.659186224</v>
      </c>
      <c r="K599" s="0" t="n">
        <v>4956802.08004796</v>
      </c>
      <c r="L599" s="0" t="n">
        <v>6373031.24577595</v>
      </c>
      <c r="M599" s="0" t="n">
        <v>15456049.9386566</v>
      </c>
      <c r="N599" s="0" t="n">
        <v>18890727.7028026</v>
      </c>
      <c r="O599" s="0" t="n">
        <v>7556291.08112104</v>
      </c>
      <c r="P599" s="0" t="n">
        <v>10304033.2924377</v>
      </c>
      <c r="Q599" s="0" t="n">
        <v>9913604.16009592</v>
      </c>
      <c r="R599" s="0" t="n">
        <v>11329833.3258239</v>
      </c>
    </row>
    <row r="600" customFormat="false" ht="13.8" hidden="true" customHeight="false" outlineLevel="0" collapsed="false">
      <c r="A600" s="0" t="s">
        <v>150</v>
      </c>
      <c r="B600" s="0" t="s">
        <v>72</v>
      </c>
      <c r="C600" s="0" t="s">
        <v>151</v>
      </c>
      <c r="D600" s="0" t="s">
        <v>84</v>
      </c>
      <c r="E600" s="0" t="s">
        <v>152</v>
      </c>
      <c r="F600" s="0" t="s">
        <v>8</v>
      </c>
      <c r="G600" s="0" t="s">
        <v>153</v>
      </c>
      <c r="H600" s="0" t="n">
        <v>1931505.62105063</v>
      </c>
      <c r="I600" s="0" t="n">
        <v>353757.856648145</v>
      </c>
      <c r="J600" s="0" t="n">
        <v>401513.659186224</v>
      </c>
      <c r="K600" s="0" t="n">
        <v>4956802.08004796</v>
      </c>
      <c r="L600" s="0" t="n">
        <v>6373031.24577595</v>
      </c>
      <c r="M600" s="0" t="n">
        <v>27477422.1131674</v>
      </c>
      <c r="N600" s="0" t="n">
        <v>37781455.4056052</v>
      </c>
      <c r="O600" s="0" t="n">
        <v>8586694.41036482</v>
      </c>
      <c r="P600" s="0" t="n">
        <v>10990968.8452669</v>
      </c>
      <c r="Q600" s="0" t="n">
        <v>11329833.3258239</v>
      </c>
      <c r="R600" s="0" t="n">
        <v>12746062.4915519</v>
      </c>
    </row>
    <row r="601" customFormat="false" ht="13.8" hidden="true" customHeight="false" outlineLevel="0" collapsed="false">
      <c r="A601" s="0" t="s">
        <v>150</v>
      </c>
      <c r="B601" s="0" t="s">
        <v>21</v>
      </c>
      <c r="C601" s="0" t="s">
        <v>173</v>
      </c>
      <c r="D601" s="0" t="s">
        <v>27</v>
      </c>
      <c r="E601" s="0" t="s">
        <v>8</v>
      </c>
      <c r="F601" s="0" t="s">
        <v>8</v>
      </c>
      <c r="G601" s="0" t="s">
        <v>164</v>
      </c>
      <c r="H601" s="0" t="n">
        <v>362410.49420479</v>
      </c>
      <c r="I601" s="0" t="n">
        <v>29898.7041666666</v>
      </c>
      <c r="J601" s="0" t="n">
        <v>28433.6988541666</v>
      </c>
      <c r="K601" s="0" t="n">
        <v>373733.802083333</v>
      </c>
      <c r="L601" s="0" t="n">
        <v>411107.182291666</v>
      </c>
      <c r="M601" s="0" t="n">
        <v>4779421.51199594</v>
      </c>
      <c r="N601" s="0" t="n">
        <v>5575991.76399526</v>
      </c>
      <c r="O601" s="0" t="n">
        <v>1748986.77233091</v>
      </c>
      <c r="P601" s="0" t="n">
        <v>2040484.56771939</v>
      </c>
      <c r="Q601" s="0" t="n">
        <v>747467.604166666</v>
      </c>
      <c r="R601" s="0" t="n">
        <v>822214.364583333</v>
      </c>
    </row>
    <row r="602" customFormat="false" ht="13.8" hidden="true" customHeight="false" outlineLevel="0" collapsed="false">
      <c r="A602" s="0" t="s">
        <v>159</v>
      </c>
      <c r="B602" s="0" t="s">
        <v>103</v>
      </c>
      <c r="C602" s="0" t="s">
        <v>178</v>
      </c>
      <c r="D602" s="0" t="s">
        <v>111</v>
      </c>
      <c r="E602" s="0" t="s">
        <v>13</v>
      </c>
      <c r="F602" s="0" t="s">
        <v>13</v>
      </c>
      <c r="G602" s="0" t="s">
        <v>153</v>
      </c>
      <c r="H602" s="0" t="n">
        <v>125902.202632351</v>
      </c>
      <c r="I602" s="0" t="n">
        <v>6432.48378049229</v>
      </c>
      <c r="J602" s="0" t="n">
        <v>3778.001146104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</row>
    <row r="603" customFormat="false" ht="13.8" hidden="true" customHeight="false" outlineLevel="0" collapsed="false">
      <c r="A603" s="0" t="s">
        <v>155</v>
      </c>
      <c r="B603" s="0" t="s">
        <v>117</v>
      </c>
      <c r="C603" s="0" t="s">
        <v>196</v>
      </c>
      <c r="D603" s="0" t="s">
        <v>109</v>
      </c>
      <c r="E603" s="0" t="s">
        <v>8</v>
      </c>
      <c r="F603" s="0" t="s">
        <v>8</v>
      </c>
      <c r="G603" s="0" t="s">
        <v>172</v>
      </c>
      <c r="H603" s="0" t="n">
        <v>3153639.37507893</v>
      </c>
      <c r="I603" s="0" t="n">
        <v>20101.4919845189</v>
      </c>
      <c r="J603" s="0" t="n">
        <v>21836.0508067917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</row>
    <row r="604" customFormat="false" ht="13.8" hidden="true" customHeight="false" outlineLevel="0" collapsed="false">
      <c r="A604" s="0" t="s">
        <v>159</v>
      </c>
      <c r="B604" s="0" t="s">
        <v>52</v>
      </c>
      <c r="C604" s="0" t="s">
        <v>158</v>
      </c>
      <c r="D604" s="0" t="s">
        <v>59</v>
      </c>
      <c r="E604" s="0" t="s">
        <v>13</v>
      </c>
      <c r="F604" s="0" t="s">
        <v>13</v>
      </c>
      <c r="G604" s="0" t="s">
        <v>153</v>
      </c>
      <c r="H604" s="0" t="n">
        <v>355355.91419342</v>
      </c>
      <c r="I604" s="0" t="n">
        <v>8343.87699185782</v>
      </c>
      <c r="J604" s="0" t="n">
        <v>4909.11868987472</v>
      </c>
      <c r="K604" s="0" t="n">
        <v>0</v>
      </c>
      <c r="L604" s="0" t="n">
        <v>0</v>
      </c>
      <c r="M604" s="0" t="n">
        <v>664728.868130523</v>
      </c>
      <c r="N604" s="0" t="n">
        <v>997093.302195785</v>
      </c>
      <c r="O604" s="0" t="n">
        <v>87854.0713960911</v>
      </c>
      <c r="P604" s="0" t="n">
        <v>112955.234652117</v>
      </c>
      <c r="Q604" s="0" t="n">
        <v>27812.9233061927</v>
      </c>
      <c r="R604" s="0" t="n">
        <v>55625.8466123855</v>
      </c>
    </row>
    <row r="605" customFormat="false" ht="13.8" hidden="true" customHeight="false" outlineLevel="0" collapsed="false">
      <c r="A605" s="0" t="s">
        <v>150</v>
      </c>
      <c r="B605" s="0" t="s">
        <v>72</v>
      </c>
      <c r="C605" s="0" t="s">
        <v>175</v>
      </c>
      <c r="D605" s="0" t="s">
        <v>79</v>
      </c>
      <c r="E605" s="0" t="s">
        <v>174</v>
      </c>
      <c r="F605" s="0" t="s">
        <v>8</v>
      </c>
      <c r="G605" s="0" t="s">
        <v>157</v>
      </c>
      <c r="H605" s="0" t="n">
        <v>1229299.74780204</v>
      </c>
      <c r="I605" s="0" t="n">
        <v>115145.369347561</v>
      </c>
      <c r="J605" s="0" t="n">
        <v>51476.4990348626</v>
      </c>
      <c r="K605" s="0" t="n">
        <v>2015043.96358232</v>
      </c>
      <c r="L605" s="0" t="n">
        <v>2590770.81032013</v>
      </c>
      <c r="M605" s="0" t="n">
        <v>14794762.5677231</v>
      </c>
      <c r="N605" s="0" t="n">
        <v>20342798.5306193</v>
      </c>
      <c r="O605" s="0" t="n">
        <v>4623363.30241348</v>
      </c>
      <c r="P605" s="0" t="n">
        <v>5917905.02708925</v>
      </c>
      <c r="Q605" s="0" t="n">
        <v>1727180.54021342</v>
      </c>
      <c r="R605" s="0" t="n">
        <v>2302907.38695123</v>
      </c>
    </row>
    <row r="606" customFormat="false" ht="13.8" hidden="true" customHeight="false" outlineLevel="0" collapsed="false">
      <c r="A606" s="0" t="s">
        <v>159</v>
      </c>
      <c r="B606" s="0" t="s">
        <v>117</v>
      </c>
      <c r="C606" s="0" t="s">
        <v>182</v>
      </c>
      <c r="D606" s="0" t="s">
        <v>109</v>
      </c>
      <c r="E606" s="0" t="s">
        <v>9</v>
      </c>
      <c r="F606" s="0" t="s">
        <v>9</v>
      </c>
      <c r="G606" s="0" t="s">
        <v>157</v>
      </c>
      <c r="H606" s="0" t="n">
        <v>2120203.20727701</v>
      </c>
      <c r="I606" s="0" t="n">
        <v>35907.9022268746</v>
      </c>
      <c r="J606" s="0" t="n">
        <v>35907.9022268746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</row>
    <row r="607" customFormat="false" ht="13.8" hidden="true" customHeight="false" outlineLevel="0" collapsed="false">
      <c r="A607" s="0" t="s">
        <v>159</v>
      </c>
      <c r="B607" s="0" t="s">
        <v>117</v>
      </c>
      <c r="C607" s="0" t="s">
        <v>196</v>
      </c>
      <c r="D607" s="0" t="s">
        <v>109</v>
      </c>
      <c r="E607" s="0" t="s">
        <v>13</v>
      </c>
      <c r="F607" s="0" t="s">
        <v>13</v>
      </c>
      <c r="G607" s="0" t="s">
        <v>164</v>
      </c>
      <c r="H607" s="0" t="n">
        <v>200220.531977904</v>
      </c>
      <c r="I607" s="0" t="n">
        <v>1058.77397381967</v>
      </c>
      <c r="J607" s="0" t="n">
        <v>1509.33984211333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</row>
    <row r="608" customFormat="false" ht="13.8" hidden="true" customHeight="false" outlineLevel="0" collapsed="false">
      <c r="A608" s="0" t="s">
        <v>159</v>
      </c>
      <c r="B608" s="0" t="s">
        <v>117</v>
      </c>
      <c r="C608" s="0" t="s">
        <v>176</v>
      </c>
      <c r="D608" s="0" t="s">
        <v>109</v>
      </c>
      <c r="E608" s="0" t="s">
        <v>8</v>
      </c>
      <c r="F608" s="0" t="s">
        <v>8</v>
      </c>
      <c r="G608" s="0" t="s">
        <v>172</v>
      </c>
      <c r="H608" s="0" t="n">
        <v>39614383.5905193</v>
      </c>
      <c r="I608" s="0" t="n">
        <v>228079.007293318</v>
      </c>
      <c r="J608" s="0" t="n">
        <v>264496.780896615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</row>
    <row r="609" customFormat="false" ht="13.8" hidden="true" customHeight="false" outlineLevel="0" collapsed="false">
      <c r="A609" s="0" t="s">
        <v>150</v>
      </c>
      <c r="B609" s="0" t="s">
        <v>72</v>
      </c>
      <c r="C609" s="0" t="s">
        <v>175</v>
      </c>
      <c r="D609" s="0" t="s">
        <v>79</v>
      </c>
      <c r="E609" s="0" t="s">
        <v>170</v>
      </c>
      <c r="F609" s="0" t="s">
        <v>13</v>
      </c>
      <c r="G609" s="0" t="s">
        <v>154</v>
      </c>
      <c r="H609" s="0" t="n">
        <v>128144.534619141</v>
      </c>
      <c r="I609" s="0" t="n">
        <v>24519.4992597794</v>
      </c>
      <c r="J609" s="0" t="n">
        <v>13613.7249644475</v>
      </c>
      <c r="K609" s="0" t="n">
        <v>429091.23704614</v>
      </c>
      <c r="L609" s="0" t="n">
        <v>551688.733345038</v>
      </c>
      <c r="M609" s="0" t="n">
        <v>3150453.82965357</v>
      </c>
      <c r="N609" s="0" t="n">
        <v>4331874.01577366</v>
      </c>
      <c r="O609" s="0" t="n">
        <v>984516.821766742</v>
      </c>
      <c r="P609" s="0" t="n">
        <v>1260181.53186143</v>
      </c>
      <c r="Q609" s="0" t="n">
        <v>980779.970391179</v>
      </c>
      <c r="R609" s="0" t="n">
        <v>1103377.46669007</v>
      </c>
    </row>
    <row r="610" customFormat="false" ht="13.8" hidden="true" customHeight="false" outlineLevel="0" collapsed="false">
      <c r="A610" s="0" t="s">
        <v>159</v>
      </c>
      <c r="B610" s="0" t="s">
        <v>117</v>
      </c>
      <c r="C610" s="0" t="s">
        <v>188</v>
      </c>
      <c r="D610" s="0" t="s">
        <v>109</v>
      </c>
      <c r="E610" s="0" t="s">
        <v>13</v>
      </c>
      <c r="F610" s="0" t="s">
        <v>13</v>
      </c>
      <c r="G610" s="0" t="s">
        <v>172</v>
      </c>
      <c r="H610" s="0" t="n">
        <v>9541.93825956002</v>
      </c>
      <c r="I610" s="0" t="n">
        <v>60.7281227443334</v>
      </c>
      <c r="J610" s="0" t="n">
        <v>60.7281227443334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</row>
    <row r="611" customFormat="false" ht="13.8" hidden="true" customHeight="false" outlineLevel="0" collapsed="false">
      <c r="A611" s="0" t="s">
        <v>150</v>
      </c>
      <c r="B611" s="0" t="s">
        <v>72</v>
      </c>
      <c r="C611" s="0" t="s">
        <v>171</v>
      </c>
      <c r="D611" s="0" t="s">
        <v>74</v>
      </c>
      <c r="E611" s="0" t="s">
        <v>156</v>
      </c>
      <c r="F611" s="0" t="s">
        <v>9</v>
      </c>
      <c r="G611" s="0" t="s">
        <v>157</v>
      </c>
      <c r="H611" s="0" t="n">
        <v>4791649.4462747</v>
      </c>
      <c r="I611" s="0" t="n">
        <v>65065.5635476548</v>
      </c>
      <c r="J611" s="0" t="n">
        <v>53004.7962859989</v>
      </c>
      <c r="K611" s="0" t="n">
        <v>2277294.72416791</v>
      </c>
      <c r="L611" s="0" t="n">
        <v>2927950.35964446</v>
      </c>
      <c r="M611" s="0" t="n">
        <v>9259212.43450229</v>
      </c>
      <c r="N611" s="0" t="n">
        <v>12731417.0974406</v>
      </c>
      <c r="O611" s="0" t="n">
        <v>2893503.88578196</v>
      </c>
      <c r="P611" s="0" t="n">
        <v>3703684.97380091</v>
      </c>
      <c r="Q611" s="0" t="n">
        <v>5205245.08381238</v>
      </c>
      <c r="R611" s="0" t="n">
        <v>5855900.71928893</v>
      </c>
    </row>
    <row r="612" customFormat="false" ht="13.8" hidden="true" customHeight="false" outlineLevel="0" collapsed="false">
      <c r="A612" s="0" t="s">
        <v>155</v>
      </c>
      <c r="B612" s="0" t="s">
        <v>72</v>
      </c>
      <c r="C612" s="0" t="s">
        <v>171</v>
      </c>
      <c r="D612" s="0" t="s">
        <v>80</v>
      </c>
      <c r="E612" s="0" t="s">
        <v>174</v>
      </c>
      <c r="F612" s="0" t="s">
        <v>8</v>
      </c>
      <c r="G612" s="0" t="s">
        <v>153</v>
      </c>
      <c r="H612" s="0" t="n">
        <v>676581.133243967</v>
      </c>
      <c r="I612" s="0" t="n">
        <v>55567.3456670615</v>
      </c>
      <c r="J612" s="0" t="n">
        <v>55567.3456670615</v>
      </c>
      <c r="K612" s="0" t="n">
        <v>786659.504400296</v>
      </c>
      <c r="L612" s="0" t="n">
        <v>1011419.36280038</v>
      </c>
      <c r="M612" s="0" t="n">
        <v>2938123.40909179</v>
      </c>
      <c r="N612" s="0" t="n">
        <v>3629446.56417221</v>
      </c>
      <c r="O612" s="0" t="n">
        <v>1774396.09600228</v>
      </c>
      <c r="P612" s="0" t="n">
        <v>2419631.04000311</v>
      </c>
      <c r="Q612" s="0" t="n">
        <v>561899.646000212</v>
      </c>
      <c r="R612" s="0" t="n">
        <v>786659.504400296</v>
      </c>
    </row>
    <row r="613" customFormat="false" ht="13.8" hidden="true" customHeight="false" outlineLevel="0" collapsed="false">
      <c r="A613" s="0" t="s">
        <v>150</v>
      </c>
      <c r="B613" s="0" t="s">
        <v>52</v>
      </c>
      <c r="C613" s="0" t="s">
        <v>158</v>
      </c>
      <c r="D613" s="0" t="s">
        <v>53</v>
      </c>
      <c r="E613" s="0" t="s">
        <v>13</v>
      </c>
      <c r="F613" s="0" t="s">
        <v>13</v>
      </c>
      <c r="G613" s="0" t="s">
        <v>157</v>
      </c>
      <c r="H613" s="0" t="n">
        <v>4202753.77805628</v>
      </c>
      <c r="I613" s="0" t="n">
        <v>420304.394219344</v>
      </c>
      <c r="J613" s="0" t="n">
        <v>128537.804278103</v>
      </c>
      <c r="K613" s="0" t="n">
        <v>4903551.26589235</v>
      </c>
      <c r="L613" s="0" t="n">
        <v>6304565.91329016</v>
      </c>
      <c r="M613" s="0" t="n">
        <v>10787812.6308515</v>
      </c>
      <c r="N613" s="0" t="n">
        <v>13239588.2287723</v>
      </c>
      <c r="O613" s="0" t="n">
        <v>11313193.2644277</v>
      </c>
      <c r="P613" s="0" t="n">
        <v>12504055.7133148</v>
      </c>
      <c r="Q613" s="0" t="n">
        <v>15411161.1213759</v>
      </c>
      <c r="R613" s="0" t="n">
        <v>16812175.7687737</v>
      </c>
    </row>
    <row r="614" customFormat="false" ht="13.8" hidden="true" customHeight="false" outlineLevel="0" collapsed="false">
      <c r="A614" s="0" t="s">
        <v>155</v>
      </c>
      <c r="B614" s="0" t="s">
        <v>21</v>
      </c>
      <c r="C614" s="0" t="s">
        <v>173</v>
      </c>
      <c r="D614" s="0" t="s">
        <v>26</v>
      </c>
      <c r="E614" s="0" t="s">
        <v>8</v>
      </c>
      <c r="F614" s="0" t="s">
        <v>8</v>
      </c>
      <c r="G614" s="0" t="s">
        <v>164</v>
      </c>
      <c r="H614" s="0" t="n">
        <v>7136735.85432125</v>
      </c>
      <c r="I614" s="0" t="n">
        <v>430832.678383392</v>
      </c>
      <c r="J614" s="0" t="n">
        <v>1047122.56494265</v>
      </c>
      <c r="K614" s="0" t="n">
        <v>0</v>
      </c>
      <c r="L614" s="0" t="n">
        <v>0</v>
      </c>
      <c r="M614" s="0" t="n">
        <v>74645750.6958584</v>
      </c>
      <c r="N614" s="0" t="n">
        <v>87086709.1451681</v>
      </c>
      <c r="O614" s="0" t="n">
        <v>20541144.6830922</v>
      </c>
      <c r="P614" s="0" t="n">
        <v>25105843.5015572</v>
      </c>
      <c r="Q614" s="0" t="n">
        <v>8616653.56766784</v>
      </c>
      <c r="R614" s="0" t="n">
        <v>9693735.26362632</v>
      </c>
    </row>
    <row r="615" customFormat="false" ht="13.8" hidden="true" customHeight="false" outlineLevel="0" collapsed="false">
      <c r="A615" s="0" t="s">
        <v>155</v>
      </c>
      <c r="B615" s="0" t="s">
        <v>52</v>
      </c>
      <c r="C615" s="0" t="s">
        <v>158</v>
      </c>
      <c r="D615" s="0" t="s">
        <v>58</v>
      </c>
      <c r="E615" s="0" t="s">
        <v>8</v>
      </c>
      <c r="F615" s="0" t="s">
        <v>8</v>
      </c>
      <c r="G615" s="0" t="s">
        <v>164</v>
      </c>
      <c r="H615" s="0" t="n">
        <v>21484033.6867834</v>
      </c>
      <c r="I615" s="0" t="n">
        <v>925856.636223358</v>
      </c>
      <c r="J615" s="0" t="n">
        <v>885403.556488366</v>
      </c>
      <c r="K615" s="0" t="n">
        <v>0</v>
      </c>
      <c r="L615" s="0" t="n">
        <v>0</v>
      </c>
      <c r="M615" s="0" t="n">
        <v>73759912.1425751</v>
      </c>
      <c r="N615" s="0" t="n">
        <v>110639868.213862</v>
      </c>
      <c r="O615" s="0" t="n">
        <v>11141141.5102096</v>
      </c>
      <c r="P615" s="0" t="n">
        <v>13926426.887762</v>
      </c>
      <c r="Q615" s="0" t="n">
        <v>4629283.18111679</v>
      </c>
      <c r="R615" s="0" t="n">
        <v>7715471.96852799</v>
      </c>
    </row>
    <row r="616" customFormat="false" ht="13.8" hidden="true" customHeight="false" outlineLevel="0" collapsed="false">
      <c r="A616" s="0" t="s">
        <v>159</v>
      </c>
      <c r="B616" s="0" t="s">
        <v>96</v>
      </c>
      <c r="C616" s="0" t="s">
        <v>184</v>
      </c>
      <c r="D616" s="0" t="s">
        <v>100</v>
      </c>
      <c r="E616" s="0" t="s">
        <v>199</v>
      </c>
      <c r="F616" s="0" t="s">
        <v>8</v>
      </c>
      <c r="G616" s="0" t="s">
        <v>154</v>
      </c>
      <c r="H616" s="0" t="n">
        <v>99787689.5216666</v>
      </c>
      <c r="I616" s="0" t="n">
        <v>887660.627678736</v>
      </c>
      <c r="J616" s="0" t="n">
        <v>658424.653539651</v>
      </c>
      <c r="K616" s="0" t="n">
        <v>0</v>
      </c>
      <c r="L616" s="0" t="n">
        <v>0</v>
      </c>
      <c r="M616" s="0" t="n">
        <v>17415766.5906414</v>
      </c>
      <c r="N616" s="0" t="n">
        <v>24382073.2268979</v>
      </c>
      <c r="O616" s="0" t="n">
        <v>0</v>
      </c>
      <c r="P616" s="0" t="n">
        <v>0</v>
      </c>
      <c r="Q616" s="0" t="n">
        <v>0</v>
      </c>
      <c r="R616" s="0" t="n">
        <v>0</v>
      </c>
    </row>
    <row r="617" customFormat="false" ht="13.8" hidden="true" customHeight="false" outlineLevel="0" collapsed="false">
      <c r="A617" s="0" t="s">
        <v>155</v>
      </c>
      <c r="B617" s="0" t="s">
        <v>96</v>
      </c>
      <c r="C617" s="0" t="s">
        <v>184</v>
      </c>
      <c r="D617" s="0" t="s">
        <v>101</v>
      </c>
      <c r="E617" s="0" t="s">
        <v>191</v>
      </c>
      <c r="F617" s="0" t="s">
        <v>9</v>
      </c>
      <c r="G617" s="0" t="s">
        <v>157</v>
      </c>
      <c r="H617" s="0" t="n">
        <v>45749331.5267571</v>
      </c>
      <c r="I617" s="0" t="n">
        <v>1982477.96659438</v>
      </c>
      <c r="J617" s="0" t="n">
        <v>978273.593017859</v>
      </c>
      <c r="K617" s="0" t="n">
        <v>19843736.9799033</v>
      </c>
      <c r="L617" s="0" t="n">
        <v>25513376.1170185</v>
      </c>
      <c r="M617" s="0" t="n">
        <v>62169593.1275794</v>
      </c>
      <c r="N617" s="0" t="n">
        <v>87037430.3786111</v>
      </c>
      <c r="O617" s="0" t="n">
        <v>36058364.1725942</v>
      </c>
      <c r="P617" s="0" t="n">
        <v>49170496.5989922</v>
      </c>
      <c r="Q617" s="0" t="n">
        <v>39687473.9598066</v>
      </c>
      <c r="R617" s="0" t="n">
        <v>45357113.0969219</v>
      </c>
    </row>
    <row r="618" customFormat="false" ht="13.8" hidden="true" customHeight="false" outlineLevel="0" collapsed="false">
      <c r="A618" s="0" t="s">
        <v>150</v>
      </c>
      <c r="B618" s="0" t="s">
        <v>21</v>
      </c>
      <c r="C618" s="0" t="s">
        <v>181</v>
      </c>
      <c r="D618" s="0" t="s">
        <v>31</v>
      </c>
      <c r="E618" s="0" t="s">
        <v>8</v>
      </c>
      <c r="F618" s="0" t="s">
        <v>8</v>
      </c>
      <c r="G618" s="0" t="s">
        <v>164</v>
      </c>
      <c r="H618" s="0" t="n">
        <v>2769526.71002682</v>
      </c>
      <c r="I618" s="0" t="n">
        <v>109825</v>
      </c>
      <c r="J618" s="0" t="n">
        <v>82613.375</v>
      </c>
      <c r="K618" s="0" t="n">
        <v>4393000</v>
      </c>
      <c r="L618" s="0" t="n">
        <v>6589500</v>
      </c>
      <c r="M618" s="0" t="n">
        <v>13640265</v>
      </c>
      <c r="N618" s="0" t="n">
        <v>18187020</v>
      </c>
      <c r="O618" s="0" t="n">
        <v>711666</v>
      </c>
      <c r="P618" s="0" t="n">
        <v>889582.5</v>
      </c>
      <c r="Q618" s="0" t="n">
        <v>0</v>
      </c>
      <c r="R618" s="0" t="n">
        <v>0</v>
      </c>
    </row>
    <row r="619" customFormat="false" ht="13.8" hidden="true" customHeight="false" outlineLevel="0" collapsed="false">
      <c r="A619" s="0" t="s">
        <v>150</v>
      </c>
      <c r="B619" s="0" t="s">
        <v>6</v>
      </c>
      <c r="C619" s="0" t="s">
        <v>163</v>
      </c>
      <c r="D619" s="0" t="s">
        <v>15</v>
      </c>
      <c r="E619" s="0" t="s">
        <v>13</v>
      </c>
      <c r="F619" s="0" t="s">
        <v>13</v>
      </c>
      <c r="G619" s="0" t="s">
        <v>157</v>
      </c>
      <c r="H619" s="0" t="n">
        <v>4351930.05426522</v>
      </c>
      <c r="I619" s="0" t="n">
        <v>804928.337089691</v>
      </c>
      <c r="J619" s="0" t="n">
        <v>502107.02089391</v>
      </c>
      <c r="K619" s="0" t="n">
        <v>0</v>
      </c>
      <c r="L619" s="0" t="n">
        <v>0</v>
      </c>
      <c r="M619" s="0" t="n">
        <v>50710485.2366505</v>
      </c>
      <c r="N619" s="0" t="n">
        <v>72443550.3380722</v>
      </c>
      <c r="O619" s="0" t="n">
        <v>24147850.1126907</v>
      </c>
      <c r="P619" s="0" t="n">
        <v>30909248.1442441</v>
      </c>
      <c r="Q619" s="0" t="n">
        <v>15626403.8126808</v>
      </c>
      <c r="R619" s="0" t="n">
        <v>17579704.2892659</v>
      </c>
    </row>
    <row r="620" customFormat="false" ht="13.8" hidden="true" customHeight="false" outlineLevel="0" collapsed="false">
      <c r="A620" s="0" t="s">
        <v>150</v>
      </c>
      <c r="B620" s="0" t="s">
        <v>6</v>
      </c>
      <c r="C620" s="0" t="s">
        <v>162</v>
      </c>
      <c r="D620" s="0" t="s">
        <v>15</v>
      </c>
      <c r="E620" s="0" t="s">
        <v>13</v>
      </c>
      <c r="F620" s="0" t="s">
        <v>13</v>
      </c>
      <c r="G620" s="0" t="s">
        <v>153</v>
      </c>
      <c r="H620" s="0" t="n">
        <v>1126654.30190901</v>
      </c>
      <c r="I620" s="0" t="n">
        <v>196230.142066341</v>
      </c>
      <c r="J620" s="0" t="n">
        <v>139042.279914555</v>
      </c>
      <c r="K620" s="0" t="n">
        <v>0</v>
      </c>
      <c r="L620" s="0" t="n">
        <v>0</v>
      </c>
      <c r="M620" s="0" t="n">
        <v>12362498.9501795</v>
      </c>
      <c r="N620" s="0" t="n">
        <v>17660712.7859707</v>
      </c>
      <c r="O620" s="0" t="n">
        <v>5886904.26199024</v>
      </c>
      <c r="P620" s="0" t="n">
        <v>7535237.45534751</v>
      </c>
      <c r="Q620" s="0" t="n">
        <v>3962348.93051561</v>
      </c>
      <c r="R620" s="0" t="n">
        <v>4457642.54683007</v>
      </c>
    </row>
    <row r="621" customFormat="false" ht="13.8" hidden="true" customHeight="false" outlineLevel="0" collapsed="false">
      <c r="A621" s="0" t="s">
        <v>159</v>
      </c>
      <c r="B621" s="0" t="s">
        <v>6</v>
      </c>
      <c r="C621" s="0" t="s">
        <v>162</v>
      </c>
      <c r="D621" s="0" t="s">
        <v>17</v>
      </c>
      <c r="E621" s="0" t="s">
        <v>9</v>
      </c>
      <c r="F621" s="0" t="s">
        <v>9</v>
      </c>
      <c r="G621" s="0" t="s">
        <v>154</v>
      </c>
      <c r="H621" s="0" t="n">
        <v>50505358.961148</v>
      </c>
      <c r="I621" s="0" t="n">
        <v>316260.759810394</v>
      </c>
      <c r="J621" s="0" t="n">
        <v>437994.194882421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</row>
    <row r="622" customFormat="false" ht="13.8" hidden="true" customHeight="false" outlineLevel="0" collapsed="false">
      <c r="A622" s="0" t="s">
        <v>159</v>
      </c>
      <c r="B622" s="0" t="s">
        <v>6</v>
      </c>
      <c r="C622" s="0" t="s">
        <v>162</v>
      </c>
      <c r="D622" s="0" t="s">
        <v>17</v>
      </c>
      <c r="E622" s="0" t="s">
        <v>13</v>
      </c>
      <c r="F622" s="0" t="s">
        <v>13</v>
      </c>
      <c r="G622" s="0" t="s">
        <v>164</v>
      </c>
      <c r="H622" s="0" t="n">
        <v>84872053.1872493</v>
      </c>
      <c r="I622" s="0" t="n">
        <v>522856.678842729</v>
      </c>
      <c r="J622" s="0" t="n">
        <v>769761.928505466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</row>
    <row r="623" customFormat="false" ht="13.8" hidden="true" customHeight="false" outlineLevel="0" collapsed="false">
      <c r="A623" s="0" t="s">
        <v>155</v>
      </c>
      <c r="B623" s="0" t="s">
        <v>72</v>
      </c>
      <c r="C623" s="0" t="s">
        <v>151</v>
      </c>
      <c r="D623" s="0" t="s">
        <v>85</v>
      </c>
      <c r="E623" s="0" t="s">
        <v>156</v>
      </c>
      <c r="F623" s="0" t="s">
        <v>9</v>
      </c>
      <c r="G623" s="0" t="s">
        <v>157</v>
      </c>
      <c r="H623" s="0" t="n">
        <v>4705970.24078849</v>
      </c>
      <c r="I623" s="0" t="n">
        <v>511284.008160628</v>
      </c>
      <c r="J623" s="0" t="n">
        <v>350064.912865457</v>
      </c>
      <c r="K623" s="0" t="n">
        <v>0</v>
      </c>
      <c r="L623" s="0" t="n">
        <v>0</v>
      </c>
      <c r="M623" s="0" t="n">
        <v>22338531.8925287</v>
      </c>
      <c r="N623" s="0" t="n">
        <v>27302650.0908684</v>
      </c>
      <c r="O623" s="0" t="n">
        <v>10921060.0363473</v>
      </c>
      <c r="P623" s="0" t="n">
        <v>14892354.5950191</v>
      </c>
      <c r="Q623" s="0" t="n">
        <v>15456552.4264408</v>
      </c>
      <c r="R623" s="0" t="n">
        <v>17664631.3445038</v>
      </c>
    </row>
    <row r="624" customFormat="false" ht="13.8" hidden="true" customHeight="false" outlineLevel="0" collapsed="false">
      <c r="A624" s="0" t="s">
        <v>159</v>
      </c>
      <c r="B624" s="0" t="s">
        <v>52</v>
      </c>
      <c r="C624" s="0" t="s">
        <v>158</v>
      </c>
      <c r="D624" s="0" t="s">
        <v>65</v>
      </c>
      <c r="E624" s="0" t="s">
        <v>13</v>
      </c>
      <c r="F624" s="0" t="s">
        <v>13</v>
      </c>
      <c r="G624" s="0" t="s">
        <v>157</v>
      </c>
      <c r="H624" s="0" t="n">
        <v>16592777.3171194</v>
      </c>
      <c r="I624" s="0" t="n">
        <v>589642.908389586</v>
      </c>
      <c r="J624" s="0" t="n">
        <v>263166.806695344</v>
      </c>
      <c r="K624" s="0" t="n">
        <v>23585716.3355834</v>
      </c>
      <c r="L624" s="0" t="n">
        <v>29482145.4194793</v>
      </c>
      <c r="M624" s="0" t="n">
        <v>119034162.131147</v>
      </c>
      <c r="N624" s="0" t="n">
        <v>144093985.737705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3.8" hidden="true" customHeight="false" outlineLevel="0" collapsed="false">
      <c r="A625" s="0" t="s">
        <v>155</v>
      </c>
      <c r="B625" s="0" t="s">
        <v>52</v>
      </c>
      <c r="C625" s="0" t="s">
        <v>158</v>
      </c>
      <c r="D625" s="0" t="s">
        <v>65</v>
      </c>
      <c r="E625" s="0" t="s">
        <v>13</v>
      </c>
      <c r="F625" s="0" t="s">
        <v>13</v>
      </c>
      <c r="G625" s="0" t="s">
        <v>164</v>
      </c>
      <c r="H625" s="0" t="n">
        <v>8545815.46369476</v>
      </c>
      <c r="I625" s="0" t="n">
        <v>588928.054985868</v>
      </c>
      <c r="J625" s="0" t="n">
        <v>516749.487715656</v>
      </c>
      <c r="K625" s="0" t="n">
        <v>26501762.474364</v>
      </c>
      <c r="L625" s="0" t="n">
        <v>32391043.0242227</v>
      </c>
      <c r="M625" s="0" t="n">
        <v>118889851.100272</v>
      </c>
      <c r="N625" s="0" t="n">
        <v>143919293.437171</v>
      </c>
      <c r="O625" s="0" t="n">
        <v>1104240.1030985</v>
      </c>
      <c r="P625" s="0" t="n">
        <v>1766784.1649576</v>
      </c>
      <c r="Q625" s="0" t="n">
        <v>0</v>
      </c>
      <c r="R625" s="0" t="n">
        <v>0</v>
      </c>
    </row>
    <row r="626" customFormat="false" ht="13.8" hidden="true" customHeight="false" outlineLevel="0" collapsed="false">
      <c r="A626" s="0" t="s">
        <v>150</v>
      </c>
      <c r="B626" s="0" t="s">
        <v>52</v>
      </c>
      <c r="C626" s="0" t="s">
        <v>158</v>
      </c>
      <c r="D626" s="0" t="s">
        <v>65</v>
      </c>
      <c r="E626" s="0" t="s">
        <v>9</v>
      </c>
      <c r="F626" s="0" t="s">
        <v>9</v>
      </c>
      <c r="G626" s="0" t="s">
        <v>153</v>
      </c>
      <c r="H626" s="0" t="n">
        <v>470824.563520698</v>
      </c>
      <c r="I626" s="0" t="n">
        <v>57773.6020104984</v>
      </c>
      <c r="J626" s="0" t="n">
        <v>42955.0220735729</v>
      </c>
      <c r="K626" s="0" t="n">
        <v>2599812.09047242</v>
      </c>
      <c r="L626" s="0" t="n">
        <v>3177548.11057741</v>
      </c>
      <c r="M626" s="0" t="n">
        <v>14118423.9913155</v>
      </c>
      <c r="N626" s="0" t="n">
        <v>17187646.5981232</v>
      </c>
      <c r="O626" s="0" t="n">
        <v>129990.604523621</v>
      </c>
      <c r="P626" s="0" t="n">
        <v>194985.906785432</v>
      </c>
      <c r="Q626" s="0" t="n">
        <v>0</v>
      </c>
      <c r="R626" s="0" t="n">
        <v>0</v>
      </c>
    </row>
    <row r="627" customFormat="false" ht="13.8" hidden="true" customHeight="false" outlineLevel="0" collapsed="false">
      <c r="A627" s="0" t="s">
        <v>155</v>
      </c>
      <c r="B627" s="0" t="s">
        <v>52</v>
      </c>
      <c r="C627" s="0" t="s">
        <v>165</v>
      </c>
      <c r="D627" s="0" t="s">
        <v>65</v>
      </c>
      <c r="E627" s="0" t="s">
        <v>13</v>
      </c>
      <c r="F627" s="0" t="s">
        <v>13</v>
      </c>
      <c r="G627" s="0" t="s">
        <v>172</v>
      </c>
      <c r="H627" s="0" t="n">
        <v>78290.486325926</v>
      </c>
      <c r="I627" s="0" t="n">
        <v>5688.19999999999</v>
      </c>
      <c r="J627" s="0" t="n">
        <v>4863.23475294857</v>
      </c>
      <c r="K627" s="0" t="n">
        <v>255968.999999999</v>
      </c>
      <c r="L627" s="0" t="n">
        <v>312850.999999999</v>
      </c>
      <c r="M627" s="0" t="n">
        <v>1148305.37499999</v>
      </c>
      <c r="N627" s="0" t="n">
        <v>1390053.87499999</v>
      </c>
      <c r="O627" s="0" t="n">
        <v>10665.3749999999</v>
      </c>
      <c r="P627" s="0" t="n">
        <v>17064.5999999999</v>
      </c>
      <c r="Q627" s="0" t="n">
        <v>0</v>
      </c>
      <c r="R627" s="0" t="n">
        <v>0</v>
      </c>
    </row>
    <row r="628" customFormat="false" ht="13.8" hidden="true" customHeight="false" outlineLevel="0" collapsed="false">
      <c r="A628" s="0" t="s">
        <v>150</v>
      </c>
      <c r="B628" s="0" t="s">
        <v>52</v>
      </c>
      <c r="C628" s="0" t="s">
        <v>165</v>
      </c>
      <c r="D628" s="0" t="s">
        <v>67</v>
      </c>
      <c r="E628" s="0" t="s">
        <v>8</v>
      </c>
      <c r="F628" s="0" t="s">
        <v>8</v>
      </c>
      <c r="G628" s="0" t="s">
        <v>157</v>
      </c>
      <c r="H628" s="0" t="n">
        <v>18929323.6980602</v>
      </c>
      <c r="I628" s="0" t="n">
        <v>473953.699999999</v>
      </c>
      <c r="J628" s="0" t="n">
        <v>436417.786317571</v>
      </c>
      <c r="K628" s="0" t="n">
        <v>21327916.4999999</v>
      </c>
      <c r="L628" s="0" t="n">
        <v>26067453.4999999</v>
      </c>
      <c r="M628" s="0" t="n">
        <v>115822435.437499</v>
      </c>
      <c r="N628" s="0" t="n">
        <v>141001225.749999</v>
      </c>
      <c r="O628" s="0" t="n">
        <v>1066395.82499999</v>
      </c>
      <c r="P628" s="0" t="n">
        <v>1599593.73749999</v>
      </c>
      <c r="Q628" s="0" t="n">
        <v>0</v>
      </c>
      <c r="R628" s="0" t="n">
        <v>0</v>
      </c>
    </row>
    <row r="629" customFormat="false" ht="13.8" hidden="true" customHeight="false" outlineLevel="0" collapsed="false">
      <c r="A629" s="0" t="s">
        <v>155</v>
      </c>
      <c r="B629" s="0" t="s">
        <v>52</v>
      </c>
      <c r="C629" s="0" t="s">
        <v>165</v>
      </c>
      <c r="D629" s="0" t="s">
        <v>67</v>
      </c>
      <c r="E629" s="0" t="s">
        <v>13</v>
      </c>
      <c r="F629" s="0" t="s">
        <v>13</v>
      </c>
      <c r="G629" s="0" t="s">
        <v>157</v>
      </c>
      <c r="H629" s="0" t="n">
        <v>7995912.35685603</v>
      </c>
      <c r="I629" s="0" t="n">
        <v>198907.099999999</v>
      </c>
      <c r="J629" s="0" t="n">
        <v>88370.06448336</v>
      </c>
      <c r="K629" s="0" t="n">
        <v>8950819.49999999</v>
      </c>
      <c r="L629" s="0" t="n">
        <v>10939890.4999999</v>
      </c>
      <c r="M629" s="0" t="n">
        <v>40154370.8124999</v>
      </c>
      <c r="N629" s="0" t="n">
        <v>48607922.5624999</v>
      </c>
      <c r="O629" s="0" t="n">
        <v>372950.812499999</v>
      </c>
      <c r="P629" s="0" t="n">
        <v>596721.299999999</v>
      </c>
      <c r="Q629" s="0" t="n">
        <v>0</v>
      </c>
      <c r="R629" s="0" t="n">
        <v>0</v>
      </c>
    </row>
    <row r="630" customFormat="false" ht="13.8" hidden="true" customHeight="false" outlineLevel="0" collapsed="false">
      <c r="A630" s="0" t="s">
        <v>159</v>
      </c>
      <c r="B630" s="0" t="s">
        <v>52</v>
      </c>
      <c r="C630" s="0" t="s">
        <v>158</v>
      </c>
      <c r="D630" s="0" t="s">
        <v>71</v>
      </c>
      <c r="E630" s="0" t="s">
        <v>13</v>
      </c>
      <c r="F630" s="0" t="s">
        <v>13</v>
      </c>
      <c r="G630" s="0" t="s">
        <v>154</v>
      </c>
      <c r="H630" s="0" t="n">
        <v>20372661.5434192</v>
      </c>
      <c r="I630" s="0" t="n">
        <v>276274.21588726</v>
      </c>
      <c r="J630" s="0" t="n">
        <v>284071.680358457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24864679.4298534</v>
      </c>
      <c r="R630" s="0" t="n">
        <v>27627421.588726</v>
      </c>
    </row>
    <row r="631" customFormat="false" ht="13.8" hidden="true" customHeight="false" outlineLevel="0" collapsed="false">
      <c r="A631" s="0" t="s">
        <v>155</v>
      </c>
      <c r="B631" s="0" t="s">
        <v>52</v>
      </c>
      <c r="C631" s="0" t="s">
        <v>158</v>
      </c>
      <c r="D631" s="0" t="s">
        <v>71</v>
      </c>
      <c r="E631" s="0" t="s">
        <v>13</v>
      </c>
      <c r="F631" s="0" t="s">
        <v>13</v>
      </c>
      <c r="G631" s="0" t="s">
        <v>154</v>
      </c>
      <c r="H631" s="0" t="n">
        <v>12389555.724721</v>
      </c>
      <c r="I631" s="0" t="n">
        <v>276274.21588726</v>
      </c>
      <c r="J631" s="0" t="n">
        <v>284071.680358457</v>
      </c>
      <c r="K631" s="0" t="n">
        <v>0</v>
      </c>
      <c r="L631" s="0" t="n">
        <v>0</v>
      </c>
      <c r="M631" s="0" t="n">
        <v>7873815.15278693</v>
      </c>
      <c r="N631" s="0" t="n">
        <v>9531460.4481105</v>
      </c>
      <c r="O631" s="0" t="n">
        <v>7961301.97906921</v>
      </c>
      <c r="P631" s="0" t="n">
        <v>8799333.76633966</v>
      </c>
      <c r="Q631" s="0" t="n">
        <v>30390163.7475987</v>
      </c>
      <c r="R631" s="0" t="n">
        <v>33152905.9064713</v>
      </c>
    </row>
    <row r="632" customFormat="false" ht="13.8" hidden="true" customHeight="false" outlineLevel="0" collapsed="false">
      <c r="A632" s="0" t="s">
        <v>155</v>
      </c>
      <c r="B632" s="0" t="s">
        <v>52</v>
      </c>
      <c r="C632" s="0" t="s">
        <v>169</v>
      </c>
      <c r="D632" s="0" t="s">
        <v>69</v>
      </c>
      <c r="E632" s="0" t="s">
        <v>13</v>
      </c>
      <c r="F632" s="0" t="s">
        <v>13</v>
      </c>
      <c r="G632" s="0" t="s">
        <v>153</v>
      </c>
      <c r="H632" s="0" t="n">
        <v>159971.59034275</v>
      </c>
      <c r="I632" s="0" t="n">
        <v>19314.0976856</v>
      </c>
      <c r="J632" s="0" t="n">
        <v>14912.1714822821</v>
      </c>
      <c r="K632" s="0" t="n">
        <v>869134.395852</v>
      </c>
      <c r="L632" s="0" t="n">
        <v>1062275.372708</v>
      </c>
      <c r="M632" s="0" t="n">
        <v>5198711.2875912</v>
      </c>
      <c r="N632" s="0" t="n">
        <v>6293176.82182092</v>
      </c>
      <c r="O632" s="0" t="n">
        <v>48285.244214</v>
      </c>
      <c r="P632" s="0" t="n">
        <v>77256.3907424</v>
      </c>
      <c r="Q632" s="0" t="n">
        <v>0</v>
      </c>
      <c r="R632" s="0" t="n">
        <v>0</v>
      </c>
    </row>
    <row r="633" customFormat="false" ht="13.8" hidden="true" customHeight="false" outlineLevel="0" collapsed="false">
      <c r="A633" s="0" t="s">
        <v>150</v>
      </c>
      <c r="B633" s="0" t="s">
        <v>72</v>
      </c>
      <c r="C633" s="0" t="s">
        <v>151</v>
      </c>
      <c r="D633" s="0" t="s">
        <v>78</v>
      </c>
      <c r="E633" s="0" t="s">
        <v>174</v>
      </c>
      <c r="F633" s="0" t="s">
        <v>8</v>
      </c>
      <c r="G633" s="0" t="s">
        <v>157</v>
      </c>
      <c r="H633" s="0" t="n">
        <v>2855388.57742473</v>
      </c>
      <c r="I633" s="0" t="n">
        <v>468195.534495241</v>
      </c>
      <c r="J633" s="0" t="n">
        <v>252468.798391275</v>
      </c>
      <c r="K633" s="0" t="n">
        <v>6994385.19512475</v>
      </c>
      <c r="L633" s="0" t="n">
        <v>8992780.96516039</v>
      </c>
      <c r="M633" s="0" t="n">
        <v>35229694.2688702</v>
      </c>
      <c r="N633" s="0" t="n">
        <v>45457670.0243486</v>
      </c>
      <c r="O633" s="0" t="n">
        <v>11364417.5060871</v>
      </c>
      <c r="P633" s="0" t="n">
        <v>14546454.4077915</v>
      </c>
      <c r="Q633" s="0" t="n">
        <v>15987166.1602851</v>
      </c>
      <c r="R633" s="0" t="n">
        <v>17985561.9303207</v>
      </c>
    </row>
    <row r="634" customFormat="false" ht="13.8" hidden="true" customHeight="false" outlineLevel="0" collapsed="false">
      <c r="A634" s="0" t="s">
        <v>150</v>
      </c>
      <c r="B634" s="0" t="s">
        <v>21</v>
      </c>
      <c r="C634" s="0" t="s">
        <v>173</v>
      </c>
      <c r="D634" s="0" t="s">
        <v>34</v>
      </c>
      <c r="E634" s="0" t="s">
        <v>8</v>
      </c>
      <c r="F634" s="0" t="s">
        <v>8</v>
      </c>
      <c r="G634" s="0" t="s">
        <v>157</v>
      </c>
      <c r="H634" s="0" t="n">
        <v>83042.9516284433</v>
      </c>
      <c r="I634" s="0" t="n">
        <v>15028.5</v>
      </c>
      <c r="J634" s="0" t="n">
        <v>3568.98</v>
      </c>
      <c r="K634" s="0" t="n">
        <v>0</v>
      </c>
      <c r="L634" s="0" t="n">
        <v>0</v>
      </c>
      <c r="M634" s="0" t="n">
        <v>11075041.413606</v>
      </c>
      <c r="N634" s="0" t="n">
        <v>13482659.112216</v>
      </c>
      <c r="O634" s="0" t="n">
        <v>1954419.06790612</v>
      </c>
      <c r="P634" s="0" t="n">
        <v>2379292.7783205</v>
      </c>
      <c r="Q634" s="0" t="n">
        <v>300570</v>
      </c>
      <c r="R634" s="0" t="n">
        <v>338141.25</v>
      </c>
    </row>
    <row r="635" customFormat="false" ht="13.8" hidden="true" customHeight="false" outlineLevel="0" collapsed="false">
      <c r="A635" s="0" t="s">
        <v>159</v>
      </c>
      <c r="B635" s="0" t="s">
        <v>72</v>
      </c>
      <c r="C635" s="0" t="s">
        <v>151</v>
      </c>
      <c r="D635" s="0" t="s">
        <v>76</v>
      </c>
      <c r="E635" s="0" t="s">
        <v>170</v>
      </c>
      <c r="F635" s="0" t="s">
        <v>13</v>
      </c>
      <c r="G635" s="0" t="s">
        <v>164</v>
      </c>
      <c r="H635" s="0" t="n">
        <v>1628166.13720041</v>
      </c>
      <c r="I635" s="0" t="n">
        <v>7930.86222228506</v>
      </c>
      <c r="J635" s="0" t="n">
        <v>7930.86222228506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</row>
    <row r="636" customFormat="false" ht="13.8" hidden="true" customHeight="false" outlineLevel="0" collapsed="false">
      <c r="A636" s="0" t="s">
        <v>150</v>
      </c>
      <c r="B636" s="0" t="s">
        <v>72</v>
      </c>
      <c r="C636" s="0" t="s">
        <v>151</v>
      </c>
      <c r="D636" s="0" t="s">
        <v>76</v>
      </c>
      <c r="E636" s="0" t="s">
        <v>170</v>
      </c>
      <c r="F636" s="0" t="s">
        <v>13</v>
      </c>
      <c r="G636" s="0" t="s">
        <v>164</v>
      </c>
      <c r="H636" s="0" t="n">
        <v>460366.228198186</v>
      </c>
      <c r="I636" s="0" t="n">
        <v>7930.86222228506</v>
      </c>
      <c r="J636" s="0" t="n">
        <v>7930.86222228506</v>
      </c>
      <c r="K636" s="0" t="n">
        <v>277580.177779977</v>
      </c>
      <c r="L636" s="0" t="n">
        <v>356888.800002827</v>
      </c>
      <c r="M636" s="0" t="n">
        <v>877806.490495147</v>
      </c>
      <c r="N636" s="0" t="n">
        <v>1206983.92443082</v>
      </c>
      <c r="O636" s="0" t="n">
        <v>274314.528279733</v>
      </c>
      <c r="P636" s="0" t="n">
        <v>351122.596198058</v>
      </c>
      <c r="Q636" s="0" t="n">
        <v>634468.977782805</v>
      </c>
      <c r="R636" s="0" t="n">
        <v>713777.600005655</v>
      </c>
    </row>
    <row r="637" customFormat="false" ht="13.8" hidden="true" customHeight="false" outlineLevel="0" collapsed="false">
      <c r="A637" s="0" t="s">
        <v>150</v>
      </c>
      <c r="B637" s="0" t="s">
        <v>21</v>
      </c>
      <c r="C637" s="0" t="s">
        <v>173</v>
      </c>
      <c r="D637" s="0" t="s">
        <v>47</v>
      </c>
      <c r="E637" s="0" t="s">
        <v>13</v>
      </c>
      <c r="F637" s="0" t="s">
        <v>13</v>
      </c>
      <c r="G637" s="0" t="s">
        <v>164</v>
      </c>
      <c r="H637" s="0" t="n">
        <v>32149.9122808799</v>
      </c>
      <c r="I637" s="0" t="n">
        <v>3807.49999999999</v>
      </c>
      <c r="J637" s="0" t="n">
        <v>2092.64999999999</v>
      </c>
      <c r="K637" s="0" t="n">
        <v>47593.7499999999</v>
      </c>
      <c r="L637" s="0" t="n">
        <v>52353.1249999999</v>
      </c>
      <c r="M637" s="0" t="n">
        <v>1669377.22357599</v>
      </c>
      <c r="N637" s="0" t="n">
        <v>1878049.37652299</v>
      </c>
      <c r="O637" s="0" t="n">
        <v>435879.426924687</v>
      </c>
      <c r="P637" s="0" t="n">
        <v>557925.666463599</v>
      </c>
      <c r="Q637" s="0" t="n">
        <v>42834.3749999999</v>
      </c>
      <c r="R637" s="0" t="n">
        <v>52353.1249999999</v>
      </c>
    </row>
    <row r="638" customFormat="false" ht="13.8" hidden="true" customHeight="false" outlineLevel="0" collapsed="false">
      <c r="A638" s="0" t="s">
        <v>159</v>
      </c>
      <c r="B638" s="0" t="s">
        <v>6</v>
      </c>
      <c r="C638" s="0" t="s">
        <v>162</v>
      </c>
      <c r="D638" s="0" t="s">
        <v>18</v>
      </c>
      <c r="E638" s="0" t="s">
        <v>9</v>
      </c>
      <c r="F638" s="0" t="s">
        <v>9</v>
      </c>
      <c r="G638" s="0" t="s">
        <v>172</v>
      </c>
      <c r="H638" s="0" t="n">
        <v>24854288.0257692</v>
      </c>
      <c r="I638" s="0" t="n">
        <v>496763.93150627</v>
      </c>
      <c r="J638" s="0" t="n">
        <v>254237.06321013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</row>
    <row r="639" customFormat="false" ht="13.8" hidden="true" customHeight="false" outlineLevel="0" collapsed="false">
      <c r="A639" s="0" t="s">
        <v>159</v>
      </c>
      <c r="B639" s="0" t="s">
        <v>72</v>
      </c>
      <c r="C639" s="0" t="s">
        <v>151</v>
      </c>
      <c r="D639" s="0" t="s">
        <v>75</v>
      </c>
      <c r="E639" s="0" t="s">
        <v>174</v>
      </c>
      <c r="F639" s="0" t="s">
        <v>8</v>
      </c>
      <c r="G639" s="0" t="s">
        <v>157</v>
      </c>
      <c r="H639" s="0" t="n">
        <v>2456180.30040493</v>
      </c>
      <c r="I639" s="0" t="n">
        <v>10262.9896265811</v>
      </c>
      <c r="J639" s="0" t="n">
        <v>5282.44248606783</v>
      </c>
      <c r="K639" s="0" t="n">
        <v>0</v>
      </c>
      <c r="L639" s="0" t="n">
        <v>0</v>
      </c>
      <c r="M639" s="0" t="n">
        <v>638961.659230497</v>
      </c>
      <c r="N639" s="0" t="n">
        <v>851948.878973996</v>
      </c>
      <c r="O639" s="0" t="n">
        <v>283982.959657998</v>
      </c>
      <c r="P639" s="0" t="n">
        <v>397576.143521198</v>
      </c>
      <c r="Q639" s="0" t="n">
        <v>615779.377594869</v>
      </c>
      <c r="R639" s="0" t="n">
        <v>718409.27386068</v>
      </c>
    </row>
    <row r="640" customFormat="false" ht="13.8" hidden="true" customHeight="false" outlineLevel="0" collapsed="false">
      <c r="A640" s="0" t="s">
        <v>159</v>
      </c>
      <c r="B640" s="0" t="s">
        <v>21</v>
      </c>
      <c r="C640" s="0" t="s">
        <v>166</v>
      </c>
      <c r="D640" s="0" t="s">
        <v>45</v>
      </c>
      <c r="E640" s="0" t="s">
        <v>9</v>
      </c>
      <c r="F640" s="0" t="s">
        <v>9</v>
      </c>
      <c r="G640" s="0" t="s">
        <v>164</v>
      </c>
      <c r="H640" s="0" t="n">
        <v>2856496.95293591</v>
      </c>
      <c r="I640" s="0" t="n">
        <v>17704</v>
      </c>
      <c r="J640" s="0" t="n">
        <v>12244.12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</row>
    <row r="641" customFormat="false" ht="13.8" hidden="true" customHeight="false" outlineLevel="0" collapsed="false">
      <c r="A641" s="0" t="s">
        <v>159</v>
      </c>
      <c r="B641" s="0" t="s">
        <v>72</v>
      </c>
      <c r="C641" s="0" t="s">
        <v>151</v>
      </c>
      <c r="D641" s="0" t="s">
        <v>75</v>
      </c>
      <c r="E641" s="0" t="s">
        <v>156</v>
      </c>
      <c r="F641" s="0" t="s">
        <v>9</v>
      </c>
      <c r="G641" s="0" t="s">
        <v>164</v>
      </c>
      <c r="H641" s="0" t="n">
        <v>34697194.728338</v>
      </c>
      <c r="I641" s="0" t="n">
        <v>153245.178774608</v>
      </c>
      <c r="J641" s="0" t="n">
        <v>206268.823184483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</row>
    <row r="642" customFormat="false" ht="13.8" hidden="true" customHeight="false" outlineLevel="0" collapsed="false">
      <c r="A642" s="0" t="s">
        <v>159</v>
      </c>
      <c r="B642" s="0" t="s">
        <v>6</v>
      </c>
      <c r="C642" s="0" t="s">
        <v>162</v>
      </c>
      <c r="D642" s="0" t="s">
        <v>19</v>
      </c>
      <c r="E642" s="0" t="s">
        <v>13</v>
      </c>
      <c r="F642" s="0" t="s">
        <v>13</v>
      </c>
      <c r="G642" s="0" t="s">
        <v>172</v>
      </c>
      <c r="H642" s="0" t="n">
        <v>18339039.5785141</v>
      </c>
      <c r="I642" s="0" t="n">
        <v>257433.70375</v>
      </c>
      <c r="J642" s="0" t="n">
        <v>132500.67589823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</row>
    <row r="643" customFormat="false" ht="13.8" hidden="true" customHeight="false" outlineLevel="0" collapsed="false">
      <c r="A643" s="0" t="s">
        <v>159</v>
      </c>
      <c r="B643" s="0" t="s">
        <v>72</v>
      </c>
      <c r="C643" s="0" t="s">
        <v>151</v>
      </c>
      <c r="D643" s="0" t="s">
        <v>73</v>
      </c>
      <c r="E643" s="0" t="s">
        <v>170</v>
      </c>
      <c r="F643" s="0" t="s">
        <v>13</v>
      </c>
      <c r="G643" s="0" t="s">
        <v>157</v>
      </c>
      <c r="H643" s="0" t="n">
        <v>6960473.3152546</v>
      </c>
      <c r="I643" s="0" t="n">
        <v>27612.6196929153</v>
      </c>
      <c r="J643" s="0" t="n">
        <v>14566.9008295844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</row>
    <row r="644" customFormat="false" ht="13.8" hidden="true" customHeight="false" outlineLevel="0" collapsed="false">
      <c r="A644" s="0" t="s">
        <v>159</v>
      </c>
      <c r="B644" s="0" t="s">
        <v>117</v>
      </c>
      <c r="C644" s="0" t="s">
        <v>182</v>
      </c>
      <c r="D644" s="0" t="s">
        <v>109</v>
      </c>
      <c r="E644" s="0" t="s">
        <v>8</v>
      </c>
      <c r="F644" s="0" t="s">
        <v>8</v>
      </c>
      <c r="G644" s="0" t="s">
        <v>157</v>
      </c>
      <c r="H644" s="0" t="n">
        <v>55950694.5546896</v>
      </c>
      <c r="I644" s="0" t="n">
        <v>1020159.3192614</v>
      </c>
      <c r="J644" s="0" t="n">
        <v>1730769.22610973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</row>
    <row r="645" customFormat="false" ht="13.8" hidden="true" customHeight="false" outlineLevel="0" collapsed="false">
      <c r="A645" s="0" t="s">
        <v>155</v>
      </c>
      <c r="B645" s="0" t="s">
        <v>103</v>
      </c>
      <c r="C645" s="0" t="s">
        <v>177</v>
      </c>
      <c r="D645" s="0" t="s">
        <v>115</v>
      </c>
      <c r="E645" s="0" t="s">
        <v>9</v>
      </c>
      <c r="F645" s="0" t="s">
        <v>9</v>
      </c>
      <c r="G645" s="0" t="s">
        <v>154</v>
      </c>
      <c r="H645" s="0" t="n">
        <v>5630593.55679737</v>
      </c>
      <c r="I645" s="0" t="n">
        <v>254976.885</v>
      </c>
      <c r="J645" s="0" t="n">
        <v>382430.68335</v>
      </c>
      <c r="K645" s="0" t="n">
        <v>0</v>
      </c>
      <c r="L645" s="0" t="n">
        <v>0</v>
      </c>
      <c r="M645" s="0" t="n">
        <v>4589583.93</v>
      </c>
      <c r="N645" s="0" t="n">
        <v>6884375.895</v>
      </c>
      <c r="O645" s="0" t="n">
        <v>23980576.03425</v>
      </c>
      <c r="P645" s="0" t="n">
        <v>32700785.50125</v>
      </c>
      <c r="Q645" s="0" t="n">
        <v>17848381.95</v>
      </c>
      <c r="R645" s="0" t="n">
        <v>20398150.8</v>
      </c>
    </row>
    <row r="646" customFormat="false" ht="13.8" hidden="true" customHeight="false" outlineLevel="0" collapsed="false">
      <c r="A646" s="0" t="s">
        <v>159</v>
      </c>
      <c r="B646" s="0" t="s">
        <v>103</v>
      </c>
      <c r="C646" s="0" t="s">
        <v>179</v>
      </c>
      <c r="D646" s="0" t="s">
        <v>116</v>
      </c>
      <c r="E646" s="0" t="s">
        <v>9</v>
      </c>
      <c r="F646" s="0" t="s">
        <v>9</v>
      </c>
      <c r="G646" s="0" t="s">
        <v>154</v>
      </c>
      <c r="H646" s="0" t="n">
        <v>498837.853312793</v>
      </c>
      <c r="I646" s="0" t="n">
        <v>10560.995211125</v>
      </c>
      <c r="J646" s="0" t="n">
        <v>14321.59700945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1282406.56104915</v>
      </c>
      <c r="P646" s="0" t="n">
        <v>1795369.18546881</v>
      </c>
      <c r="Q646" s="0" t="n">
        <v>0</v>
      </c>
      <c r="R646" s="0" t="n">
        <v>0</v>
      </c>
    </row>
    <row r="647" customFormat="false" ht="13.8" hidden="true" customHeight="false" outlineLevel="0" collapsed="false">
      <c r="A647" s="0" t="s">
        <v>159</v>
      </c>
      <c r="B647" s="0" t="s">
        <v>103</v>
      </c>
      <c r="C647" s="0" t="s">
        <v>179</v>
      </c>
      <c r="D647" s="0" t="s">
        <v>22</v>
      </c>
      <c r="E647" s="0" t="s">
        <v>9</v>
      </c>
      <c r="F647" s="0" t="s">
        <v>9</v>
      </c>
      <c r="G647" s="0" t="s">
        <v>164</v>
      </c>
      <c r="H647" s="0" t="n">
        <v>6149419.00563351</v>
      </c>
      <c r="I647" s="0" t="n">
        <v>98425</v>
      </c>
      <c r="J647" s="0" t="n">
        <v>116309.25</v>
      </c>
      <c r="K647" s="0" t="n">
        <v>3937000</v>
      </c>
      <c r="L647" s="0" t="n">
        <v>4921250</v>
      </c>
      <c r="M647" s="0" t="n">
        <v>12623006.25</v>
      </c>
      <c r="N647" s="0" t="n">
        <v>15280481.25</v>
      </c>
      <c r="O647" s="0" t="n">
        <v>0</v>
      </c>
      <c r="P647" s="0" t="n">
        <v>0</v>
      </c>
      <c r="Q647" s="0" t="n">
        <v>0</v>
      </c>
      <c r="R647" s="0" t="n">
        <v>0</v>
      </c>
    </row>
    <row r="648" customFormat="false" ht="13.8" hidden="true" customHeight="false" outlineLevel="0" collapsed="false">
      <c r="A648" s="0" t="s">
        <v>150</v>
      </c>
      <c r="B648" s="0" t="s">
        <v>103</v>
      </c>
      <c r="C648" s="0" t="s">
        <v>178</v>
      </c>
      <c r="D648" s="0" t="s">
        <v>107</v>
      </c>
      <c r="E648" s="0" t="s">
        <v>8</v>
      </c>
      <c r="F648" s="0" t="s">
        <v>8</v>
      </c>
      <c r="G648" s="0" t="s">
        <v>164</v>
      </c>
      <c r="H648" s="0" t="n">
        <v>1258506.8392093</v>
      </c>
      <c r="I648" s="0" t="n">
        <v>208484.369307699</v>
      </c>
      <c r="J648" s="0" t="n">
        <v>441848.383071717</v>
      </c>
      <c r="K648" s="0" t="n">
        <v>1592481.21515129</v>
      </c>
      <c r="L648" s="0" t="n">
        <v>2047475.84805166</v>
      </c>
      <c r="M648" s="0" t="n">
        <v>28020299.2349548</v>
      </c>
      <c r="N648" s="0" t="n">
        <v>40028998.9070783</v>
      </c>
      <c r="O648" s="0" t="n">
        <v>7505437.29507719</v>
      </c>
      <c r="P648" s="0" t="n">
        <v>9606959.73769881</v>
      </c>
      <c r="Q648" s="0" t="n">
        <v>1364983.89870111</v>
      </c>
      <c r="R648" s="0" t="n">
        <v>1819978.53160148</v>
      </c>
    </row>
    <row r="649" customFormat="false" ht="13.8" hidden="true" customHeight="false" outlineLevel="0" collapsed="false">
      <c r="A649" s="0" t="s">
        <v>150</v>
      </c>
      <c r="B649" s="0" t="s">
        <v>103</v>
      </c>
      <c r="C649" s="0" t="s">
        <v>178</v>
      </c>
      <c r="D649" s="0" t="s">
        <v>108</v>
      </c>
      <c r="E649" s="0" t="s">
        <v>8</v>
      </c>
      <c r="F649" s="0" t="s">
        <v>8</v>
      </c>
      <c r="G649" s="0" t="s">
        <v>153</v>
      </c>
      <c r="H649" s="0" t="n">
        <v>866291.530501343</v>
      </c>
      <c r="I649" s="0" t="n">
        <v>134976.9888347</v>
      </c>
      <c r="J649" s="0" t="n">
        <v>122529.606791466</v>
      </c>
      <c r="K649" s="0" t="n">
        <v>769311.46265675</v>
      </c>
      <c r="L649" s="0" t="n">
        <v>1025748.61687566</v>
      </c>
      <c r="M649" s="0" t="n">
        <v>6073964.4975615</v>
      </c>
      <c r="N649" s="0" t="n">
        <v>8098619.330082</v>
      </c>
      <c r="O649" s="0" t="n">
        <v>2429585.7990246</v>
      </c>
      <c r="P649" s="0" t="n">
        <v>3036982.24878075</v>
      </c>
      <c r="Q649" s="0" t="n">
        <v>1153967.19398512</v>
      </c>
      <c r="R649" s="0" t="n">
        <v>1410404.34820404</v>
      </c>
    </row>
    <row r="650" customFormat="false" ht="13.8" hidden="true" customHeight="false" outlineLevel="0" collapsed="false">
      <c r="A650" s="0" t="s">
        <v>150</v>
      </c>
      <c r="B650" s="0" t="s">
        <v>96</v>
      </c>
      <c r="C650" s="0" t="s">
        <v>99</v>
      </c>
      <c r="D650" s="0" t="s">
        <v>99</v>
      </c>
      <c r="E650" s="0" t="s">
        <v>197</v>
      </c>
      <c r="F650" s="0" t="s">
        <v>8</v>
      </c>
      <c r="G650" s="0" t="s">
        <v>172</v>
      </c>
      <c r="H650" s="0" t="n">
        <v>2087138.57669018</v>
      </c>
      <c r="I650" s="0" t="n">
        <v>179169.62863027</v>
      </c>
      <c r="J650" s="0" t="n">
        <v>268266.780077195</v>
      </c>
      <c r="K650" s="0" t="n">
        <v>2214429.45798933</v>
      </c>
      <c r="L650" s="0" t="n">
        <v>2214429.45798933</v>
      </c>
      <c r="M650" s="0" t="n">
        <v>16390859.1773993</v>
      </c>
      <c r="N650" s="0" t="n">
        <v>22537431.368924</v>
      </c>
      <c r="O650" s="0" t="n">
        <v>5975834.0750935</v>
      </c>
      <c r="P650" s="0" t="n">
        <v>7649067.61611969</v>
      </c>
      <c r="Q650" s="0" t="n">
        <v>3936763.48086992</v>
      </c>
      <c r="R650" s="0" t="n">
        <v>4428858.91597866</v>
      </c>
    </row>
    <row r="651" customFormat="false" ht="13.8" hidden="true" customHeight="false" outlineLevel="0" collapsed="false">
      <c r="A651" s="0" t="s">
        <v>150</v>
      </c>
      <c r="B651" s="0" t="s">
        <v>103</v>
      </c>
      <c r="C651" s="0" t="s">
        <v>178</v>
      </c>
      <c r="D651" s="0" t="s">
        <v>104</v>
      </c>
      <c r="E651" s="0" t="s">
        <v>9</v>
      </c>
      <c r="F651" s="0" t="s">
        <v>9</v>
      </c>
      <c r="G651" s="0" t="s">
        <v>154</v>
      </c>
      <c r="H651" s="0" t="n">
        <v>1839050.59470176</v>
      </c>
      <c r="I651" s="0" t="n">
        <v>316195.981144392</v>
      </c>
      <c r="J651" s="0" t="n">
        <v>194067.524386948</v>
      </c>
      <c r="K651" s="0" t="n">
        <v>3563702.57034875</v>
      </c>
      <c r="L651" s="0" t="n">
        <v>4581903.3047341</v>
      </c>
      <c r="M651" s="0" t="n">
        <v>52362054.4775114</v>
      </c>
      <c r="N651" s="0" t="n">
        <v>63745109.7987095</v>
      </c>
      <c r="O651" s="0" t="n">
        <v>11686603.4630967</v>
      </c>
      <c r="P651" s="0" t="n">
        <v>12749021.9597419</v>
      </c>
      <c r="Q651" s="0" t="n">
        <v>12218408.8126242</v>
      </c>
      <c r="R651" s="0" t="n">
        <v>13236609.5470096</v>
      </c>
    </row>
    <row r="652" customFormat="false" ht="13.8" hidden="true" customHeight="false" outlineLevel="0" collapsed="false">
      <c r="A652" s="0" t="s">
        <v>150</v>
      </c>
      <c r="B652" s="0" t="s">
        <v>103</v>
      </c>
      <c r="C652" s="0" t="s">
        <v>178</v>
      </c>
      <c r="D652" s="0" t="s">
        <v>105</v>
      </c>
      <c r="E652" s="0" t="s">
        <v>9</v>
      </c>
      <c r="F652" s="0" t="s">
        <v>9</v>
      </c>
      <c r="G652" s="0" t="s">
        <v>164</v>
      </c>
      <c r="H652" s="0" t="n">
        <v>1319885.8634091</v>
      </c>
      <c r="I652" s="0" t="n">
        <v>390706.00627</v>
      </c>
      <c r="J652" s="0" t="n">
        <v>271361.8122636</v>
      </c>
      <c r="K652" s="0" t="n">
        <v>6837355.109725</v>
      </c>
      <c r="L652" s="0" t="n">
        <v>8790885.141075</v>
      </c>
      <c r="M652" s="0" t="n">
        <v>21229987.6156961</v>
      </c>
      <c r="N652" s="0" t="n">
        <v>25845202.3147605</v>
      </c>
      <c r="O652" s="0" t="n">
        <v>11507268.6496671</v>
      </c>
      <c r="P652" s="0" t="n">
        <v>12553383.9814551</v>
      </c>
      <c r="Q652" s="0" t="n">
        <v>23442360.3762</v>
      </c>
      <c r="R652" s="0" t="n">
        <v>25395890.40755</v>
      </c>
    </row>
    <row r="653" customFormat="false" ht="13.8" hidden="true" customHeight="false" outlineLevel="0" collapsed="false">
      <c r="A653" s="0" t="s">
        <v>150</v>
      </c>
      <c r="B653" s="0" t="s">
        <v>21</v>
      </c>
      <c r="C653" s="0" t="s">
        <v>173</v>
      </c>
      <c r="D653" s="0" t="s">
        <v>40</v>
      </c>
      <c r="E653" s="0" t="s">
        <v>9</v>
      </c>
      <c r="F653" s="0" t="s">
        <v>9</v>
      </c>
      <c r="G653" s="0" t="s">
        <v>153</v>
      </c>
      <c r="H653" s="0" t="n">
        <v>37859.1654428273</v>
      </c>
      <c r="I653" s="0" t="n">
        <v>5059.67852062588</v>
      </c>
      <c r="J653" s="0" t="n">
        <v>3010.5087197724</v>
      </c>
      <c r="K653" s="0" t="n">
        <v>56921.3833570412</v>
      </c>
      <c r="L653" s="0" t="n">
        <v>69570.5796586059</v>
      </c>
      <c r="M653" s="0" t="n">
        <v>1269555.20237575</v>
      </c>
      <c r="N653" s="0" t="n">
        <v>1428249.60267272</v>
      </c>
      <c r="O653" s="0" t="n">
        <v>377996.451064247</v>
      </c>
      <c r="P653" s="0" t="n">
        <v>483835.457362236</v>
      </c>
      <c r="Q653" s="0" t="n">
        <v>113842.766714082</v>
      </c>
      <c r="R653" s="0" t="n">
        <v>126491.963015647</v>
      </c>
    </row>
    <row r="654" customFormat="false" ht="13.8" hidden="true" customHeight="false" outlineLevel="0" collapsed="false">
      <c r="A654" s="0" t="s">
        <v>159</v>
      </c>
      <c r="B654" s="0" t="s">
        <v>21</v>
      </c>
      <c r="C654" s="0" t="s">
        <v>173</v>
      </c>
      <c r="D654" s="0" t="s">
        <v>41</v>
      </c>
      <c r="E654" s="0" t="s">
        <v>8</v>
      </c>
      <c r="F654" s="0" t="s">
        <v>8</v>
      </c>
      <c r="G654" s="0" t="s">
        <v>154</v>
      </c>
      <c r="H654" s="0" t="n">
        <v>3801388.91406121</v>
      </c>
      <c r="I654" s="0" t="n">
        <v>31269.6550729678</v>
      </c>
      <c r="J654" s="0" t="n">
        <v>29750.6058795269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</row>
    <row r="655" customFormat="false" ht="13.8" hidden="true" customHeight="false" outlineLevel="0" collapsed="false">
      <c r="A655" s="0" t="s">
        <v>155</v>
      </c>
      <c r="B655" s="0" t="s">
        <v>21</v>
      </c>
      <c r="C655" s="0" t="s">
        <v>173</v>
      </c>
      <c r="D655" s="0" t="s">
        <v>46</v>
      </c>
      <c r="E655" s="0" t="s">
        <v>9</v>
      </c>
      <c r="F655" s="0" t="s">
        <v>9</v>
      </c>
      <c r="G655" s="0" t="s">
        <v>153</v>
      </c>
      <c r="H655" s="0" t="n">
        <v>142738.75965285</v>
      </c>
      <c r="I655" s="0" t="n">
        <v>4747.53033157001</v>
      </c>
      <c r="J655" s="0" t="n">
        <v>4244.20964755621</v>
      </c>
      <c r="K655" s="0" t="n">
        <v>0</v>
      </c>
      <c r="L655" s="0" t="n">
        <v>0</v>
      </c>
      <c r="M655" s="0" t="n">
        <v>1172376.2400017</v>
      </c>
      <c r="N655" s="0" t="n">
        <v>1465470.30000213</v>
      </c>
      <c r="O655" s="0" t="n">
        <v>245783.601619781</v>
      </c>
      <c r="P655" s="0" t="n">
        <v>393253.76259165</v>
      </c>
      <c r="Q655" s="0" t="n">
        <v>47475.3033157001</v>
      </c>
      <c r="R655" s="0" t="n">
        <v>59344.1291446251</v>
      </c>
    </row>
    <row r="656" customFormat="false" ht="13.8" hidden="true" customHeight="false" outlineLevel="0" collapsed="false">
      <c r="A656" s="0" t="s">
        <v>150</v>
      </c>
      <c r="B656" s="0" t="s">
        <v>96</v>
      </c>
      <c r="C656" s="0" t="s">
        <v>97</v>
      </c>
      <c r="D656" s="0" t="s">
        <v>97</v>
      </c>
      <c r="E656" s="0" t="s">
        <v>170</v>
      </c>
      <c r="F656" s="0" t="s">
        <v>13</v>
      </c>
      <c r="G656" s="0" t="s">
        <v>154</v>
      </c>
      <c r="H656" s="0" t="n">
        <v>4880558.85576489</v>
      </c>
      <c r="I656" s="0" t="n">
        <v>657490.604692849</v>
      </c>
      <c r="J656" s="0" t="n">
        <v>818819.699302274</v>
      </c>
      <c r="K656" s="0" t="n">
        <v>0</v>
      </c>
      <c r="L656" s="0" t="n">
        <v>0</v>
      </c>
      <c r="M656" s="0" t="n">
        <v>43858491.0872442</v>
      </c>
      <c r="N656" s="0" t="n">
        <v>62654987.2674917</v>
      </c>
      <c r="O656" s="0" t="n">
        <v>18274371.2041654</v>
      </c>
      <c r="P656" s="0" t="n">
        <v>23391195.1413317</v>
      </c>
      <c r="Q656" s="0" t="n">
        <v>16032776.6403825</v>
      </c>
      <c r="R656" s="0" t="n">
        <v>18036873.7204303</v>
      </c>
    </row>
    <row r="657" customFormat="false" ht="13.8" hidden="true" customHeight="false" outlineLevel="0" collapsed="false">
      <c r="A657" s="0" t="s">
        <v>150</v>
      </c>
      <c r="B657" s="0" t="s">
        <v>72</v>
      </c>
      <c r="C657" s="0" t="s">
        <v>171</v>
      </c>
      <c r="D657" s="0" t="s">
        <v>77</v>
      </c>
      <c r="E657" s="0" t="s">
        <v>156</v>
      </c>
      <c r="F657" s="0" t="s">
        <v>9</v>
      </c>
      <c r="G657" s="0" t="s">
        <v>164</v>
      </c>
      <c r="H657" s="0" t="n">
        <v>7033350.68643875</v>
      </c>
      <c r="I657" s="0" t="n">
        <v>133606.493395861</v>
      </c>
      <c r="J657" s="0" t="n">
        <v>529620.059929124</v>
      </c>
      <c r="K657" s="0" t="n">
        <v>4676227.26885514</v>
      </c>
      <c r="L657" s="0" t="n">
        <v>6012292.20281375</v>
      </c>
      <c r="M657" s="0" t="n">
        <v>19012989.9370678</v>
      </c>
      <c r="N657" s="0" t="n">
        <v>26142861.1634682</v>
      </c>
      <c r="O657" s="0" t="n">
        <v>5941559.35533369</v>
      </c>
      <c r="P657" s="0" t="n">
        <v>7605195.97482712</v>
      </c>
      <c r="Q657" s="0" t="n">
        <v>10688519.4716689</v>
      </c>
      <c r="R657" s="0" t="n">
        <v>12024584.4056275</v>
      </c>
    </row>
    <row r="658" customFormat="false" ht="13.8" hidden="true" customHeight="false" outlineLevel="0" collapsed="false">
      <c r="A658" s="0" t="s">
        <v>150</v>
      </c>
      <c r="B658" s="0" t="s">
        <v>21</v>
      </c>
      <c r="C658" s="0" t="s">
        <v>181</v>
      </c>
      <c r="D658" s="0" t="s">
        <v>22</v>
      </c>
      <c r="E658" s="0" t="s">
        <v>13</v>
      </c>
      <c r="F658" s="0" t="s">
        <v>13</v>
      </c>
      <c r="G658" s="0" t="s">
        <v>164</v>
      </c>
      <c r="H658" s="0" t="n">
        <v>504177.902701484</v>
      </c>
      <c r="I658" s="0" t="n">
        <v>66775</v>
      </c>
      <c r="J658" s="0" t="n">
        <v>39882.625</v>
      </c>
      <c r="K658" s="0" t="n">
        <v>3004875</v>
      </c>
      <c r="L658" s="0" t="n">
        <v>3672625</v>
      </c>
      <c r="M658" s="0" t="n">
        <v>10366818.75</v>
      </c>
      <c r="N658" s="0" t="n">
        <v>12620475</v>
      </c>
      <c r="O658" s="0" t="n">
        <v>540877.5</v>
      </c>
      <c r="P658" s="0" t="n">
        <v>811316.25</v>
      </c>
      <c r="Q658" s="0" t="n">
        <v>0</v>
      </c>
      <c r="R658" s="0" t="n">
        <v>0</v>
      </c>
    </row>
    <row r="659" customFormat="false" ht="13.8" hidden="true" customHeight="false" outlineLevel="0" collapsed="false">
      <c r="A659" s="0" t="s">
        <v>155</v>
      </c>
      <c r="B659" s="0" t="s">
        <v>52</v>
      </c>
      <c r="C659" s="0" t="s">
        <v>158</v>
      </c>
      <c r="D659" s="0" t="s">
        <v>59</v>
      </c>
      <c r="E659" s="0" t="s">
        <v>9</v>
      </c>
      <c r="F659" s="0" t="s">
        <v>9</v>
      </c>
      <c r="G659" s="0" t="s">
        <v>164</v>
      </c>
      <c r="H659" s="0" t="n">
        <v>3251013.17452682</v>
      </c>
      <c r="I659" s="0" t="n">
        <v>135348.478748331</v>
      </c>
      <c r="J659" s="0" t="n">
        <v>99344.462981336</v>
      </c>
      <c r="K659" s="0" t="n">
        <v>0</v>
      </c>
      <c r="L659" s="0" t="n">
        <v>0</v>
      </c>
      <c r="M659" s="0" t="n">
        <v>10782762.1583302</v>
      </c>
      <c r="N659" s="0" t="n">
        <v>16174143.2374953</v>
      </c>
      <c r="O659" s="0" t="n">
        <v>1628693.35913361</v>
      </c>
      <c r="P659" s="0" t="n">
        <v>2035866.69891701</v>
      </c>
      <c r="Q659" s="0" t="n">
        <v>676742.393741659</v>
      </c>
      <c r="R659" s="0" t="n">
        <v>1127903.98956943</v>
      </c>
    </row>
    <row r="660" customFormat="false" ht="13.8" hidden="true" customHeight="false" outlineLevel="0" collapsed="false">
      <c r="A660" s="0" t="s">
        <v>159</v>
      </c>
      <c r="B660" s="0" t="s">
        <v>72</v>
      </c>
      <c r="C660" s="0" t="s">
        <v>151</v>
      </c>
      <c r="D660" s="0" t="s">
        <v>81</v>
      </c>
      <c r="E660" s="0" t="s">
        <v>152</v>
      </c>
      <c r="F660" s="0" t="s">
        <v>8</v>
      </c>
      <c r="G660" s="0" t="s">
        <v>153</v>
      </c>
      <c r="H660" s="0" t="n">
        <v>409373.321488451</v>
      </c>
      <c r="I660" s="0" t="n">
        <v>4992.68223475765</v>
      </c>
      <c r="J660" s="0" t="n">
        <v>4992.68223475765</v>
      </c>
      <c r="K660" s="0" t="n">
        <v>49926.8223475765</v>
      </c>
      <c r="L660" s="0" t="n">
        <v>66569.0964634353</v>
      </c>
      <c r="M660" s="0" t="n">
        <v>244413.006801861</v>
      </c>
      <c r="N660" s="0" t="n">
        <v>342178.209522605</v>
      </c>
      <c r="O660" s="0" t="n">
        <v>97765.2022214763</v>
      </c>
      <c r="P660" s="0" t="n">
        <v>136871.283110066</v>
      </c>
      <c r="Q660" s="0" t="n">
        <v>0</v>
      </c>
      <c r="R660" s="0" t="n">
        <v>0</v>
      </c>
    </row>
    <row r="661" customFormat="false" ht="13.8" hidden="true" customHeight="false" outlineLevel="0" collapsed="false">
      <c r="A661" s="0" t="s">
        <v>155</v>
      </c>
      <c r="B661" s="0" t="s">
        <v>72</v>
      </c>
      <c r="C661" s="0" t="s">
        <v>151</v>
      </c>
      <c r="D661" s="0" t="s">
        <v>84</v>
      </c>
      <c r="E661" s="0" t="s">
        <v>156</v>
      </c>
      <c r="F661" s="0" t="s">
        <v>9</v>
      </c>
      <c r="G661" s="0" t="s">
        <v>164</v>
      </c>
      <c r="H661" s="0" t="n">
        <v>66814843.0278847</v>
      </c>
      <c r="I661" s="0" t="n">
        <v>6181744.66793423</v>
      </c>
      <c r="J661" s="0" t="n">
        <v>7749882.67901861</v>
      </c>
      <c r="K661" s="0" t="n">
        <v>0</v>
      </c>
      <c r="L661" s="0" t="n">
        <v>0</v>
      </c>
      <c r="M661" s="0" t="n">
        <v>270086875.810782</v>
      </c>
      <c r="N661" s="0" t="n">
        <v>330106181.546511</v>
      </c>
      <c r="O661" s="0" t="n">
        <v>132042472.618604</v>
      </c>
      <c r="P661" s="0" t="n">
        <v>180057917.207188</v>
      </c>
      <c r="Q661" s="0" t="n">
        <v>192264224.458571</v>
      </c>
      <c r="R661" s="0" t="n">
        <v>219730542.238367</v>
      </c>
    </row>
    <row r="662" customFormat="false" ht="13.8" hidden="true" customHeight="false" outlineLevel="0" collapsed="false">
      <c r="A662" s="0" t="s">
        <v>155</v>
      </c>
      <c r="B662" s="0" t="s">
        <v>52</v>
      </c>
      <c r="C662" s="0" t="s">
        <v>183</v>
      </c>
      <c r="D662" s="0" t="s">
        <v>64</v>
      </c>
      <c r="E662" s="0" t="s">
        <v>8</v>
      </c>
      <c r="F662" s="0" t="s">
        <v>8</v>
      </c>
      <c r="G662" s="0" t="s">
        <v>154</v>
      </c>
      <c r="H662" s="0" t="n">
        <v>174203373.701009</v>
      </c>
      <c r="I662" s="0" t="n">
        <v>4789380.85501064</v>
      </c>
      <c r="J662" s="0" t="n">
        <v>6837293.81775638</v>
      </c>
      <c r="K662" s="0" t="n">
        <v>0</v>
      </c>
      <c r="L662" s="0" t="n">
        <v>0</v>
      </c>
      <c r="M662" s="0" t="n">
        <v>136497354.367803</v>
      </c>
      <c r="N662" s="0" t="n">
        <v>165233639.497867</v>
      </c>
      <c r="O662" s="0" t="n">
        <v>138013991.486893</v>
      </c>
      <c r="P662" s="0" t="n">
        <v>152541780.06446</v>
      </c>
      <c r="Q662" s="0" t="n">
        <v>526831894.051171</v>
      </c>
      <c r="R662" s="0" t="n">
        <v>574725702.601277</v>
      </c>
    </row>
    <row r="663" customFormat="false" ht="13.8" hidden="true" customHeight="false" outlineLevel="0" collapsed="false">
      <c r="A663" s="0" t="s">
        <v>150</v>
      </c>
      <c r="B663" s="0" t="s">
        <v>52</v>
      </c>
      <c r="C663" s="0" t="s">
        <v>158</v>
      </c>
      <c r="D663" s="0" t="s">
        <v>65</v>
      </c>
      <c r="E663" s="0" t="s">
        <v>13</v>
      </c>
      <c r="F663" s="0" t="s">
        <v>13</v>
      </c>
      <c r="G663" s="0" t="s">
        <v>172</v>
      </c>
      <c r="H663" s="0" t="n">
        <v>532983.964606727</v>
      </c>
      <c r="I663" s="0" t="n">
        <v>52717.9430486261</v>
      </c>
      <c r="J663" s="0" t="n">
        <v>69118.1177357713</v>
      </c>
      <c r="K663" s="0" t="n">
        <v>2372307.43718817</v>
      </c>
      <c r="L663" s="0" t="n">
        <v>2899486.86767444</v>
      </c>
      <c r="M663" s="0" t="n">
        <v>12882947.332508</v>
      </c>
      <c r="N663" s="0" t="n">
        <v>15683588.0569662</v>
      </c>
      <c r="O663" s="0" t="n">
        <v>118615.371859408</v>
      </c>
      <c r="P663" s="0" t="n">
        <v>177923.057789113</v>
      </c>
      <c r="Q663" s="0" t="n">
        <v>0</v>
      </c>
      <c r="R663" s="0" t="n">
        <v>0</v>
      </c>
    </row>
    <row r="664" customFormat="false" ht="13.8" hidden="true" customHeight="false" outlineLevel="0" collapsed="false">
      <c r="A664" s="0" t="s">
        <v>159</v>
      </c>
      <c r="B664" s="0" t="s">
        <v>52</v>
      </c>
      <c r="C664" s="0" t="s">
        <v>161</v>
      </c>
      <c r="D664" s="0" t="s">
        <v>68</v>
      </c>
      <c r="E664" s="0" t="s">
        <v>9</v>
      </c>
      <c r="F664" s="0" t="s">
        <v>9</v>
      </c>
      <c r="G664" s="0" t="s">
        <v>164</v>
      </c>
      <c r="H664" s="0" t="n">
        <v>69787910.6020579</v>
      </c>
      <c r="I664" s="0" t="n">
        <v>1370139.21469812</v>
      </c>
      <c r="J664" s="0" t="n">
        <v>2300396.36933561</v>
      </c>
      <c r="K664" s="0" t="n">
        <v>54805568.587925</v>
      </c>
      <c r="L664" s="0" t="n">
        <v>68506960.7349062</v>
      </c>
      <c r="M664" s="0" t="n">
        <v>276596853.967184</v>
      </c>
      <c r="N664" s="0" t="n">
        <v>334827770.591854</v>
      </c>
      <c r="O664" s="0" t="n">
        <v>0</v>
      </c>
      <c r="P664" s="0" t="n">
        <v>0</v>
      </c>
      <c r="Q664" s="0" t="n">
        <v>0</v>
      </c>
      <c r="R664" s="0" t="n">
        <v>0</v>
      </c>
    </row>
    <row r="665" customFormat="false" ht="13.8" hidden="true" customHeight="false" outlineLevel="0" collapsed="false">
      <c r="A665" s="0" t="s">
        <v>155</v>
      </c>
      <c r="B665" s="0" t="s">
        <v>21</v>
      </c>
      <c r="C665" s="0" t="s">
        <v>168</v>
      </c>
      <c r="D665" s="0" t="s">
        <v>50</v>
      </c>
      <c r="E665" s="0" t="s">
        <v>13</v>
      </c>
      <c r="F665" s="0" t="s">
        <v>13</v>
      </c>
      <c r="G665" s="0" t="s">
        <v>154</v>
      </c>
      <c r="H665" s="0" t="n">
        <v>1234240.80099052</v>
      </c>
      <c r="I665" s="0" t="n">
        <v>40880</v>
      </c>
      <c r="J665" s="0" t="n">
        <v>29310.35</v>
      </c>
      <c r="K665" s="0" t="n">
        <v>1839600</v>
      </c>
      <c r="L665" s="0" t="n">
        <v>2248400</v>
      </c>
      <c r="M665" s="0" t="n">
        <v>7281750</v>
      </c>
      <c r="N665" s="0" t="n">
        <v>8814750</v>
      </c>
      <c r="O665" s="0" t="n">
        <v>383250</v>
      </c>
      <c r="P665" s="0" t="n">
        <v>613200</v>
      </c>
      <c r="Q665" s="0" t="n">
        <v>0</v>
      </c>
      <c r="R665" s="0" t="n">
        <v>0</v>
      </c>
    </row>
    <row r="666" customFormat="false" ht="13.8" hidden="true" customHeight="false" outlineLevel="0" collapsed="false">
      <c r="A666" s="0" t="s">
        <v>150</v>
      </c>
      <c r="B666" s="0" t="s">
        <v>21</v>
      </c>
      <c r="C666" s="0" t="s">
        <v>168</v>
      </c>
      <c r="D666" s="0" t="s">
        <v>49</v>
      </c>
      <c r="E666" s="0" t="s">
        <v>13</v>
      </c>
      <c r="F666" s="0" t="s">
        <v>13</v>
      </c>
      <c r="G666" s="0" t="s">
        <v>164</v>
      </c>
      <c r="H666" s="0" t="n">
        <v>363490.352634917</v>
      </c>
      <c r="I666" s="0" t="n">
        <v>17690</v>
      </c>
      <c r="J666" s="0" t="n">
        <v>14074.65</v>
      </c>
      <c r="K666" s="0" t="n">
        <v>796050</v>
      </c>
      <c r="L666" s="0" t="n">
        <v>972950</v>
      </c>
      <c r="M666" s="0" t="n">
        <v>3814406.25</v>
      </c>
      <c r="N666" s="0" t="n">
        <v>4643625</v>
      </c>
      <c r="O666" s="0" t="n">
        <v>199012.5</v>
      </c>
      <c r="P666" s="0" t="n">
        <v>298518.75</v>
      </c>
      <c r="Q666" s="0" t="n">
        <v>0</v>
      </c>
      <c r="R666" s="0" t="n">
        <v>0</v>
      </c>
    </row>
    <row r="667" customFormat="false" ht="13.8" hidden="true" customHeight="false" outlineLevel="0" collapsed="false">
      <c r="A667" s="0" t="s">
        <v>159</v>
      </c>
      <c r="B667" s="0" t="s">
        <v>21</v>
      </c>
      <c r="C667" s="0" t="s">
        <v>168</v>
      </c>
      <c r="D667" s="0" t="s">
        <v>50</v>
      </c>
      <c r="E667" s="0" t="s">
        <v>9</v>
      </c>
      <c r="F667" s="0" t="s">
        <v>9</v>
      </c>
      <c r="G667" s="0" t="s">
        <v>153</v>
      </c>
      <c r="H667" s="0" t="n">
        <v>905448.416277958</v>
      </c>
      <c r="I667" s="0" t="n">
        <v>11660</v>
      </c>
      <c r="J667" s="0" t="n">
        <v>136158.6</v>
      </c>
      <c r="K667" s="0" t="n">
        <v>466400</v>
      </c>
      <c r="L667" s="0" t="n">
        <v>583000</v>
      </c>
      <c r="M667" s="0" t="n">
        <v>2076937.5</v>
      </c>
      <c r="N667" s="0" t="n">
        <v>2514187.5</v>
      </c>
      <c r="O667" s="0" t="n">
        <v>0</v>
      </c>
      <c r="P667" s="0" t="n">
        <v>0</v>
      </c>
      <c r="Q667" s="0" t="n">
        <v>0</v>
      </c>
      <c r="R667" s="0" t="n">
        <v>0</v>
      </c>
    </row>
    <row r="668" customFormat="false" ht="13.8" hidden="true" customHeight="false" outlineLevel="0" collapsed="false">
      <c r="A668" s="0" t="s">
        <v>159</v>
      </c>
      <c r="B668" s="0" t="s">
        <v>72</v>
      </c>
      <c r="C668" s="0" t="s">
        <v>175</v>
      </c>
      <c r="D668" s="0" t="s">
        <v>79</v>
      </c>
      <c r="E668" s="0" t="s">
        <v>156</v>
      </c>
      <c r="F668" s="0" t="s">
        <v>9</v>
      </c>
      <c r="G668" s="0" t="s">
        <v>172</v>
      </c>
      <c r="H668" s="0" t="n">
        <v>17119572.0757636</v>
      </c>
      <c r="I668" s="0" t="n">
        <v>285211.789746626</v>
      </c>
      <c r="J668" s="0" t="n">
        <v>231525.432900168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</row>
    <row r="669" customFormat="false" ht="13.8" hidden="true" customHeight="false" outlineLevel="0" collapsed="false">
      <c r="A669" s="0" t="s">
        <v>159</v>
      </c>
      <c r="B669" s="0" t="s">
        <v>52</v>
      </c>
      <c r="C669" s="0" t="s">
        <v>158</v>
      </c>
      <c r="D669" s="0" t="s">
        <v>58</v>
      </c>
      <c r="E669" s="0" t="s">
        <v>9</v>
      </c>
      <c r="F669" s="0" t="s">
        <v>9</v>
      </c>
      <c r="G669" s="0" t="s">
        <v>172</v>
      </c>
      <c r="H669" s="0" t="n">
        <v>772790.727227818</v>
      </c>
      <c r="I669" s="0" t="n">
        <v>17500.8424558635</v>
      </c>
      <c r="J669" s="0" t="n">
        <v>10584.1118956128</v>
      </c>
      <c r="K669" s="0" t="n">
        <v>0</v>
      </c>
      <c r="L669" s="0" t="n">
        <v>0</v>
      </c>
      <c r="M669" s="0" t="n">
        <v>1394233.78465057</v>
      </c>
      <c r="N669" s="0" t="n">
        <v>2091350.67697585</v>
      </c>
      <c r="O669" s="0" t="n">
        <v>184269.286820686</v>
      </c>
      <c r="P669" s="0" t="n">
        <v>236917.654483739</v>
      </c>
      <c r="Q669" s="0" t="n">
        <v>58336.141519545</v>
      </c>
      <c r="R669" s="0" t="n">
        <v>116672.28303909</v>
      </c>
    </row>
    <row r="670" customFormat="false" ht="13.8" hidden="true" customHeight="false" outlineLevel="0" collapsed="false">
      <c r="A670" s="0" t="s">
        <v>159</v>
      </c>
      <c r="B670" s="0" t="s">
        <v>6</v>
      </c>
      <c r="C670" s="0" t="s">
        <v>162</v>
      </c>
      <c r="D670" s="0" t="s">
        <v>18</v>
      </c>
      <c r="E670" s="0" t="s">
        <v>9</v>
      </c>
      <c r="F670" s="0" t="s">
        <v>9</v>
      </c>
      <c r="G670" s="0" t="s">
        <v>164</v>
      </c>
      <c r="H670" s="0" t="n">
        <v>84262250.4594654</v>
      </c>
      <c r="I670" s="0" t="n">
        <v>1778183.17613945</v>
      </c>
      <c r="J670" s="0" t="n">
        <v>1038973.38419667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</row>
    <row r="671" customFormat="false" ht="13.8" hidden="true" customHeight="false" outlineLevel="0" collapsed="false">
      <c r="A671" s="0" t="s">
        <v>150</v>
      </c>
      <c r="B671" s="0" t="s">
        <v>72</v>
      </c>
      <c r="C671" s="0" t="s">
        <v>171</v>
      </c>
      <c r="D671" s="0" t="s">
        <v>86</v>
      </c>
      <c r="E671" s="0" t="s">
        <v>156</v>
      </c>
      <c r="F671" s="0" t="s">
        <v>9</v>
      </c>
      <c r="G671" s="0" t="s">
        <v>172</v>
      </c>
      <c r="H671" s="0" t="n">
        <v>1657586.59568912</v>
      </c>
      <c r="I671" s="0" t="n">
        <v>199867.409863708</v>
      </c>
      <c r="J671" s="0" t="n">
        <v>332780.031028923</v>
      </c>
      <c r="K671" s="0" t="n">
        <v>2571501.74684495</v>
      </c>
      <c r="L671" s="0" t="n">
        <v>3306216.53165779</v>
      </c>
      <c r="M671" s="0" t="n">
        <v>19892685.7816979</v>
      </c>
      <c r="N671" s="0" t="n">
        <v>27352442.9498346</v>
      </c>
      <c r="O671" s="0" t="n">
        <v>7252541.68291623</v>
      </c>
      <c r="P671" s="0" t="n">
        <v>9283253.35413277</v>
      </c>
      <c r="Q671" s="0" t="n">
        <v>5877718.27850275</v>
      </c>
      <c r="R671" s="0" t="n">
        <v>6612433.06331559</v>
      </c>
    </row>
    <row r="672" customFormat="false" ht="13.8" hidden="true" customHeight="false" outlineLevel="0" collapsed="false">
      <c r="A672" s="0" t="s">
        <v>150</v>
      </c>
      <c r="B672" s="0" t="s">
        <v>117</v>
      </c>
      <c r="C672" s="0" t="s">
        <v>187</v>
      </c>
      <c r="D672" s="0" t="s">
        <v>109</v>
      </c>
      <c r="E672" s="0" t="s">
        <v>13</v>
      </c>
      <c r="F672" s="0" t="s">
        <v>13</v>
      </c>
      <c r="G672" s="0" t="s">
        <v>153</v>
      </c>
      <c r="H672" s="0" t="n">
        <v>1561033.16376489</v>
      </c>
      <c r="I672" s="0" t="n">
        <v>9140.33070287293</v>
      </c>
      <c r="J672" s="0" t="n">
        <v>12831.5984276822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</row>
    <row r="673" customFormat="false" ht="13.8" hidden="true" customHeight="false" outlineLevel="0" collapsed="false">
      <c r="A673" s="0" t="s">
        <v>150</v>
      </c>
      <c r="B673" s="0" t="s">
        <v>117</v>
      </c>
      <c r="C673" s="0" t="s">
        <v>190</v>
      </c>
      <c r="D673" s="0" t="s">
        <v>109</v>
      </c>
      <c r="E673" s="0" t="s">
        <v>8</v>
      </c>
      <c r="F673" s="0" t="s">
        <v>8</v>
      </c>
      <c r="G673" s="0" t="s">
        <v>157</v>
      </c>
      <c r="H673" s="0" t="n">
        <v>24354272.8995572</v>
      </c>
      <c r="I673" s="0" t="n">
        <v>448304.470897203</v>
      </c>
      <c r="J673" s="0" t="n">
        <v>601746.929123105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</row>
    <row r="674" customFormat="false" ht="13.8" hidden="true" customHeight="false" outlineLevel="0" collapsed="false">
      <c r="A674" s="0" t="s">
        <v>155</v>
      </c>
      <c r="B674" s="0" t="s">
        <v>117</v>
      </c>
      <c r="C674" s="0" t="s">
        <v>190</v>
      </c>
      <c r="D674" s="0" t="s">
        <v>109</v>
      </c>
      <c r="E674" s="0" t="s">
        <v>13</v>
      </c>
      <c r="F674" s="0" t="s">
        <v>13</v>
      </c>
      <c r="G674" s="0" t="s">
        <v>164</v>
      </c>
      <c r="H674" s="0" t="n">
        <v>12146563.4291331</v>
      </c>
      <c r="I674" s="0" t="n">
        <v>76416.7636423285</v>
      </c>
      <c r="J674" s="0" t="n">
        <v>128079.676405286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</row>
    <row r="675" customFormat="false" ht="13.8" hidden="true" customHeight="false" outlineLevel="0" collapsed="false">
      <c r="A675" s="0" t="s">
        <v>159</v>
      </c>
      <c r="B675" s="0" t="s">
        <v>103</v>
      </c>
      <c r="C675" s="0" t="s">
        <v>177</v>
      </c>
      <c r="D675" s="0" t="s">
        <v>116</v>
      </c>
      <c r="E675" s="0" t="s">
        <v>8</v>
      </c>
      <c r="F675" s="0" t="s">
        <v>8</v>
      </c>
      <c r="G675" s="0" t="s">
        <v>164</v>
      </c>
      <c r="H675" s="0" t="n">
        <v>163277069.457781</v>
      </c>
      <c r="I675" s="0" t="n">
        <v>1019247.555</v>
      </c>
      <c r="J675" s="0" t="n">
        <v>3693879.75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123765774.506592</v>
      </c>
      <c r="P675" s="0" t="n">
        <v>173272084.30923</v>
      </c>
      <c r="Q675" s="0" t="n">
        <v>61154853.3</v>
      </c>
      <c r="R675" s="0" t="n">
        <v>71347328.85</v>
      </c>
    </row>
    <row r="676" customFormat="false" ht="13.8" hidden="true" customHeight="false" outlineLevel="0" collapsed="false">
      <c r="A676" s="0" t="s">
        <v>150</v>
      </c>
      <c r="B676" s="0" t="s">
        <v>103</v>
      </c>
      <c r="C676" s="0" t="s">
        <v>179</v>
      </c>
      <c r="D676" s="0" t="s">
        <v>115</v>
      </c>
      <c r="E676" s="0" t="s">
        <v>9</v>
      </c>
      <c r="F676" s="0" t="s">
        <v>9</v>
      </c>
      <c r="G676" s="0" t="s">
        <v>154</v>
      </c>
      <c r="H676" s="0" t="n">
        <v>6255359.09458259</v>
      </c>
      <c r="I676" s="0" t="n">
        <v>314122.54</v>
      </c>
      <c r="J676" s="0" t="n">
        <v>304138.83145</v>
      </c>
      <c r="K676" s="0" t="n">
        <v>0</v>
      </c>
      <c r="L676" s="0" t="n">
        <v>0</v>
      </c>
      <c r="M676" s="0" t="n">
        <v>9894860.01</v>
      </c>
      <c r="N676" s="0" t="n">
        <v>14135514.3</v>
      </c>
      <c r="O676" s="0" t="n">
        <v>33571846.4625</v>
      </c>
      <c r="P676" s="0" t="n">
        <v>42971963.472</v>
      </c>
      <c r="Q676" s="0" t="n">
        <v>25129803.2</v>
      </c>
      <c r="R676" s="0" t="n">
        <v>28271028.6</v>
      </c>
    </row>
    <row r="677" customFormat="false" ht="13.8" hidden="true" customHeight="false" outlineLevel="0" collapsed="false">
      <c r="A677" s="0" t="s">
        <v>150</v>
      </c>
      <c r="B677" s="0" t="s">
        <v>103</v>
      </c>
      <c r="C677" s="0" t="s">
        <v>177</v>
      </c>
      <c r="D677" s="0" t="s">
        <v>115</v>
      </c>
      <c r="E677" s="0" t="s">
        <v>8</v>
      </c>
      <c r="F677" s="0" t="s">
        <v>8</v>
      </c>
      <c r="G677" s="0" t="s">
        <v>153</v>
      </c>
      <c r="H677" s="0" t="n">
        <v>4663725.9979605</v>
      </c>
      <c r="I677" s="0" t="n">
        <v>191168.09</v>
      </c>
      <c r="J677" s="0" t="n">
        <v>466356.847975</v>
      </c>
      <c r="K677" s="0" t="n">
        <v>6690883.15</v>
      </c>
      <c r="L677" s="0" t="n">
        <v>8602564.05</v>
      </c>
      <c r="M677" s="0" t="n">
        <v>6021794.835</v>
      </c>
      <c r="N677" s="0" t="n">
        <v>8602564.05</v>
      </c>
      <c r="O677" s="0" t="n">
        <v>20431089.61875</v>
      </c>
      <c r="P677" s="0" t="n">
        <v>26151794.712</v>
      </c>
      <c r="Q677" s="0" t="n">
        <v>15293447.2</v>
      </c>
      <c r="R677" s="0" t="n">
        <v>17205128.1</v>
      </c>
    </row>
    <row r="678" customFormat="false" ht="13.8" hidden="true" customHeight="false" outlineLevel="0" collapsed="false">
      <c r="A678" s="0" t="s">
        <v>150</v>
      </c>
      <c r="B678" s="0" t="s">
        <v>103</v>
      </c>
      <c r="C678" s="0" t="s">
        <v>178</v>
      </c>
      <c r="D678" s="0" t="s">
        <v>107</v>
      </c>
      <c r="E678" s="0" t="s">
        <v>8</v>
      </c>
      <c r="F678" s="0" t="s">
        <v>8</v>
      </c>
      <c r="G678" s="0" t="s">
        <v>172</v>
      </c>
      <c r="H678" s="0" t="n">
        <v>1923268.06563899</v>
      </c>
      <c r="I678" s="0" t="n">
        <v>346455.554619809</v>
      </c>
      <c r="J678" s="0" t="n">
        <v>600584.580470143</v>
      </c>
      <c r="K678" s="0" t="n">
        <v>2017523.15602809</v>
      </c>
      <c r="L678" s="0" t="n">
        <v>2593958.34346469</v>
      </c>
      <c r="M678" s="0" t="n">
        <v>46563626.5409024</v>
      </c>
      <c r="N678" s="0" t="n">
        <v>66519466.4870035</v>
      </c>
      <c r="O678" s="0" t="n">
        <v>12472399.9663131</v>
      </c>
      <c r="P678" s="0" t="n">
        <v>15964671.9568808</v>
      </c>
      <c r="Q678" s="0" t="n">
        <v>1729305.56230979</v>
      </c>
      <c r="R678" s="0" t="n">
        <v>2305740.74974639</v>
      </c>
    </row>
    <row r="679" customFormat="false" ht="13.8" hidden="true" customHeight="false" outlineLevel="0" collapsed="false">
      <c r="A679" s="0" t="s">
        <v>159</v>
      </c>
      <c r="B679" s="0" t="s">
        <v>103</v>
      </c>
      <c r="C679" s="0" t="s">
        <v>178</v>
      </c>
      <c r="D679" s="0" t="s">
        <v>107</v>
      </c>
      <c r="E679" s="0" t="s">
        <v>8</v>
      </c>
      <c r="F679" s="0" t="s">
        <v>8</v>
      </c>
      <c r="G679" s="0" t="s">
        <v>154</v>
      </c>
      <c r="H679" s="0" t="n">
        <v>6843963.39979763</v>
      </c>
      <c r="I679" s="0" t="n">
        <v>198091.291085439</v>
      </c>
      <c r="J679" s="0" t="n">
        <v>414532.896750967</v>
      </c>
      <c r="K679" s="0" t="n">
        <v>0</v>
      </c>
      <c r="L679" s="0" t="n">
        <v>0</v>
      </c>
      <c r="M679" s="0" t="n">
        <v>15213411.1553617</v>
      </c>
      <c r="N679" s="0" t="n">
        <v>22820116.7330426</v>
      </c>
      <c r="O679" s="0" t="n">
        <v>5705029.18326067</v>
      </c>
      <c r="P679" s="0" t="n">
        <v>7987040.85656494</v>
      </c>
      <c r="Q679" s="0" t="n">
        <v>862114.122513194</v>
      </c>
      <c r="R679" s="0" t="n">
        <v>1293171.18376979</v>
      </c>
    </row>
    <row r="680" customFormat="false" ht="13.8" hidden="true" customHeight="false" outlineLevel="0" collapsed="false">
      <c r="A680" s="0" t="s">
        <v>150</v>
      </c>
      <c r="B680" s="0" t="s">
        <v>103</v>
      </c>
      <c r="C680" s="0" t="s">
        <v>179</v>
      </c>
      <c r="D680" s="0" t="s">
        <v>22</v>
      </c>
      <c r="E680" s="0" t="s">
        <v>8</v>
      </c>
      <c r="F680" s="0" t="s">
        <v>8</v>
      </c>
      <c r="G680" s="0" t="s">
        <v>164</v>
      </c>
      <c r="H680" s="0" t="n">
        <v>1265790.34660127</v>
      </c>
      <c r="I680" s="0" t="n">
        <v>140775</v>
      </c>
      <c r="J680" s="0" t="n">
        <v>166685.375</v>
      </c>
      <c r="K680" s="0" t="n">
        <v>6334875</v>
      </c>
      <c r="L680" s="0" t="n">
        <v>7742625</v>
      </c>
      <c r="M680" s="0" t="n">
        <v>21855318.75</v>
      </c>
      <c r="N680" s="0" t="n">
        <v>26606475</v>
      </c>
      <c r="O680" s="0" t="n">
        <v>1140277.5</v>
      </c>
      <c r="P680" s="0" t="n">
        <v>1710416.25</v>
      </c>
      <c r="Q680" s="0" t="n">
        <v>0</v>
      </c>
      <c r="R680" s="0" t="n">
        <v>0</v>
      </c>
    </row>
    <row r="681" customFormat="false" ht="13.8" hidden="true" customHeight="false" outlineLevel="0" collapsed="false">
      <c r="A681" s="0" t="s">
        <v>150</v>
      </c>
      <c r="B681" s="0" t="s">
        <v>103</v>
      </c>
      <c r="C681" s="0" t="s">
        <v>177</v>
      </c>
      <c r="D681" s="0" t="s">
        <v>22</v>
      </c>
      <c r="E681" s="0" t="s">
        <v>13</v>
      </c>
      <c r="F681" s="0" t="s">
        <v>13</v>
      </c>
      <c r="G681" s="0" t="s">
        <v>164</v>
      </c>
      <c r="H681" s="0" t="n">
        <v>444450.784655603</v>
      </c>
      <c r="I681" s="0" t="n">
        <v>46312</v>
      </c>
      <c r="J681" s="0" t="n">
        <v>45247.647</v>
      </c>
      <c r="K681" s="0" t="n">
        <v>2084040</v>
      </c>
      <c r="L681" s="0" t="n">
        <v>2547160</v>
      </c>
      <c r="M681" s="0" t="n">
        <v>7189938</v>
      </c>
      <c r="N681" s="0" t="n">
        <v>8752968</v>
      </c>
      <c r="O681" s="0" t="n">
        <v>375127.2</v>
      </c>
      <c r="P681" s="0" t="n">
        <v>562690.8</v>
      </c>
      <c r="Q681" s="0" t="n">
        <v>0</v>
      </c>
      <c r="R681" s="0" t="n">
        <v>0</v>
      </c>
    </row>
    <row r="682" customFormat="false" ht="13.8" hidden="true" customHeight="false" outlineLevel="0" collapsed="false">
      <c r="A682" s="0" t="s">
        <v>159</v>
      </c>
      <c r="B682" s="0" t="s">
        <v>103</v>
      </c>
      <c r="C682" s="0" t="s">
        <v>177</v>
      </c>
      <c r="D682" s="0" t="s">
        <v>110</v>
      </c>
      <c r="E682" s="0" t="s">
        <v>8</v>
      </c>
      <c r="F682" s="0" t="s">
        <v>8</v>
      </c>
      <c r="G682" s="0" t="s">
        <v>164</v>
      </c>
      <c r="H682" s="0" t="n">
        <v>2022509.49043988</v>
      </c>
      <c r="I682" s="0" t="n">
        <v>56186.74</v>
      </c>
      <c r="J682" s="0" t="n">
        <v>47798.562675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</row>
    <row r="683" customFormat="false" ht="13.8" hidden="true" customHeight="false" outlineLevel="0" collapsed="false">
      <c r="A683" s="0" t="s">
        <v>159</v>
      </c>
      <c r="B683" s="0" t="s">
        <v>103</v>
      </c>
      <c r="C683" s="0" t="s">
        <v>178</v>
      </c>
      <c r="D683" s="0" t="s">
        <v>105</v>
      </c>
      <c r="E683" s="0" t="s">
        <v>8</v>
      </c>
      <c r="F683" s="0" t="s">
        <v>8</v>
      </c>
      <c r="G683" s="0" t="s">
        <v>164</v>
      </c>
      <c r="H683" s="0" t="n">
        <v>9424022.80472966</v>
      </c>
      <c r="I683" s="0" t="n">
        <v>240848.055272</v>
      </c>
      <c r="J683" s="0" t="n">
        <v>177699.01870304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10838162.48724</v>
      </c>
      <c r="R683" s="0" t="n">
        <v>12042402.7636</v>
      </c>
    </row>
    <row r="684" customFormat="false" ht="13.8" hidden="true" customHeight="false" outlineLevel="0" collapsed="false">
      <c r="A684" s="0" t="s">
        <v>150</v>
      </c>
      <c r="B684" s="0" t="s">
        <v>103</v>
      </c>
      <c r="C684" s="0" t="s">
        <v>178</v>
      </c>
      <c r="D684" s="0" t="s">
        <v>105</v>
      </c>
      <c r="E684" s="0" t="s">
        <v>8</v>
      </c>
      <c r="F684" s="0" t="s">
        <v>8</v>
      </c>
      <c r="G684" s="0" t="s">
        <v>164</v>
      </c>
      <c r="H684" s="0" t="n">
        <v>1072680.29319375</v>
      </c>
      <c r="I684" s="0" t="n">
        <v>240848.055272</v>
      </c>
      <c r="J684" s="0" t="n">
        <v>177699.01870304</v>
      </c>
      <c r="K684" s="0" t="n">
        <v>4214840.96726</v>
      </c>
      <c r="L684" s="0" t="n">
        <v>5419081.24362</v>
      </c>
      <c r="M684" s="0" t="n">
        <v>13087081.2033423</v>
      </c>
      <c r="N684" s="0" t="n">
        <v>15932098.8562428</v>
      </c>
      <c r="O684" s="0" t="n">
        <v>7093577.34789858</v>
      </c>
      <c r="P684" s="0" t="n">
        <v>7738448.01588936</v>
      </c>
      <c r="Q684" s="0" t="n">
        <v>14450883.31632</v>
      </c>
      <c r="R684" s="0" t="n">
        <v>15655123.59268</v>
      </c>
    </row>
    <row r="685" customFormat="false" ht="13.8" hidden="true" customHeight="false" outlineLevel="0" collapsed="false">
      <c r="A685" s="0" t="s">
        <v>150</v>
      </c>
      <c r="B685" s="0" t="s">
        <v>103</v>
      </c>
      <c r="C685" s="0" t="s">
        <v>177</v>
      </c>
      <c r="D685" s="0" t="s">
        <v>114</v>
      </c>
      <c r="E685" s="0" t="s">
        <v>8</v>
      </c>
      <c r="F685" s="0" t="s">
        <v>8</v>
      </c>
      <c r="G685" s="0" t="s">
        <v>172</v>
      </c>
      <c r="H685" s="0" t="n">
        <v>12276.8685472613</v>
      </c>
      <c r="I685" s="0" t="n">
        <v>4317.45</v>
      </c>
      <c r="J685" s="0" t="n">
        <v>4708.62025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</row>
    <row r="686" customFormat="false" ht="13.8" hidden="true" customHeight="false" outlineLevel="0" collapsed="false">
      <c r="A686" s="0" t="s">
        <v>155</v>
      </c>
      <c r="B686" s="0" t="s">
        <v>72</v>
      </c>
      <c r="C686" s="0" t="s">
        <v>151</v>
      </c>
      <c r="D686" s="0" t="s">
        <v>85</v>
      </c>
      <c r="E686" s="0" t="s">
        <v>170</v>
      </c>
      <c r="F686" s="0" t="s">
        <v>13</v>
      </c>
      <c r="G686" s="0" t="s">
        <v>154</v>
      </c>
      <c r="H686" s="0" t="n">
        <v>2590436.46582012</v>
      </c>
      <c r="I686" s="0" t="n">
        <v>244216.502913853</v>
      </c>
      <c r="J686" s="0" t="n">
        <v>267770.667037405</v>
      </c>
      <c r="K686" s="0" t="n">
        <v>0</v>
      </c>
      <c r="L686" s="0" t="n">
        <v>0</v>
      </c>
      <c r="M686" s="0" t="n">
        <v>10670073.8766487</v>
      </c>
      <c r="N686" s="0" t="n">
        <v>13041201.4047928</v>
      </c>
      <c r="O686" s="0" t="n">
        <v>5216480.56191714</v>
      </c>
      <c r="P686" s="0" t="n">
        <v>7113382.58443247</v>
      </c>
      <c r="Q686" s="0" t="n">
        <v>8218708.62420369</v>
      </c>
      <c r="R686" s="0" t="n">
        <v>9392809.85623279</v>
      </c>
    </row>
    <row r="687" customFormat="false" ht="13.8" hidden="true" customHeight="false" outlineLevel="0" collapsed="false">
      <c r="A687" s="0" t="s">
        <v>159</v>
      </c>
      <c r="B687" s="0" t="s">
        <v>72</v>
      </c>
      <c r="C687" s="0" t="s">
        <v>151</v>
      </c>
      <c r="D687" s="0" t="s">
        <v>76</v>
      </c>
      <c r="E687" s="0" t="s">
        <v>170</v>
      </c>
      <c r="F687" s="0" t="s">
        <v>13</v>
      </c>
      <c r="G687" s="0" t="s">
        <v>157</v>
      </c>
      <c r="H687" s="0" t="n">
        <v>269513.95583609</v>
      </c>
      <c r="I687" s="0" t="n">
        <v>1094.90137554157</v>
      </c>
      <c r="J687" s="0" t="n">
        <v>565.092836667077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</row>
    <row r="688" customFormat="false" ht="13.8" hidden="true" customHeight="false" outlineLevel="0" collapsed="false">
      <c r="A688" s="0" t="s">
        <v>159</v>
      </c>
      <c r="B688" s="0" t="s">
        <v>72</v>
      </c>
      <c r="C688" s="0" t="s">
        <v>151</v>
      </c>
      <c r="D688" s="0" t="s">
        <v>83</v>
      </c>
      <c r="E688" s="0" t="s">
        <v>170</v>
      </c>
      <c r="F688" s="0" t="s">
        <v>13</v>
      </c>
      <c r="G688" s="0" t="s">
        <v>157</v>
      </c>
      <c r="H688" s="0" t="n">
        <v>86274.1076623648</v>
      </c>
      <c r="I688" s="0" t="n">
        <v>953.824602188275</v>
      </c>
      <c r="J688" s="0" t="n">
        <v>476.912301094137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</row>
    <row r="689" customFormat="false" ht="13.8" hidden="true" customHeight="false" outlineLevel="0" collapsed="false">
      <c r="A689" s="0" t="s">
        <v>159</v>
      </c>
      <c r="B689" s="0" t="s">
        <v>72</v>
      </c>
      <c r="C689" s="0" t="s">
        <v>151</v>
      </c>
      <c r="D689" s="0" t="s">
        <v>73</v>
      </c>
      <c r="E689" s="0" t="s">
        <v>170</v>
      </c>
      <c r="F689" s="0" t="s">
        <v>13</v>
      </c>
      <c r="G689" s="0" t="s">
        <v>154</v>
      </c>
      <c r="H689" s="0" t="n">
        <v>5278141.23133785</v>
      </c>
      <c r="I689" s="0" t="n">
        <v>23777.707821711</v>
      </c>
      <c r="J689" s="0" t="n">
        <v>23777.707821711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</row>
    <row r="690" customFormat="false" ht="13.8" hidden="true" customHeight="false" outlineLevel="0" collapsed="false">
      <c r="A690" s="0" t="s">
        <v>150</v>
      </c>
      <c r="B690" s="0" t="s">
        <v>72</v>
      </c>
      <c r="C690" s="0" t="s">
        <v>175</v>
      </c>
      <c r="D690" s="0" t="s">
        <v>79</v>
      </c>
      <c r="E690" s="0" t="s">
        <v>174</v>
      </c>
      <c r="F690" s="0" t="s">
        <v>8</v>
      </c>
      <c r="G690" s="0" t="s">
        <v>172</v>
      </c>
      <c r="H690" s="0" t="n">
        <v>1445416.64307791</v>
      </c>
      <c r="I690" s="0" t="n">
        <v>132380.949935614</v>
      </c>
      <c r="J690" s="0" t="n">
        <v>86352.3026113009</v>
      </c>
      <c r="K690" s="0" t="n">
        <v>2316666.62387326</v>
      </c>
      <c r="L690" s="0" t="n">
        <v>2978571.37355133</v>
      </c>
      <c r="M690" s="0" t="n">
        <v>17009322.5101851</v>
      </c>
      <c r="N690" s="0" t="n">
        <v>23387818.4515046</v>
      </c>
      <c r="O690" s="0" t="n">
        <v>5315413.28443286</v>
      </c>
      <c r="P690" s="0" t="n">
        <v>6803729.00407407</v>
      </c>
      <c r="Q690" s="0" t="n">
        <v>1985714.24903422</v>
      </c>
      <c r="R690" s="0" t="n">
        <v>2647618.99871229</v>
      </c>
    </row>
    <row r="691" customFormat="false" ht="13.8" hidden="true" customHeight="false" outlineLevel="0" collapsed="false">
      <c r="A691" s="0" t="s">
        <v>159</v>
      </c>
      <c r="B691" s="0" t="s">
        <v>72</v>
      </c>
      <c r="C691" s="0" t="s">
        <v>175</v>
      </c>
      <c r="D691" s="0" t="s">
        <v>79</v>
      </c>
      <c r="E691" s="0" t="s">
        <v>174</v>
      </c>
      <c r="F691" s="0" t="s">
        <v>8</v>
      </c>
      <c r="G691" s="0" t="s">
        <v>153</v>
      </c>
      <c r="H691" s="0" t="n">
        <v>2974834.94827539</v>
      </c>
      <c r="I691" s="0" t="n">
        <v>58672.7667257999</v>
      </c>
      <c r="J691" s="0" t="n">
        <v>45922.554051358</v>
      </c>
      <c r="K691" s="0" t="n">
        <v>0</v>
      </c>
      <c r="L691" s="0" t="n">
        <v>0</v>
      </c>
      <c r="M691" s="0" t="n">
        <v>4711705.178735</v>
      </c>
      <c r="N691" s="0" t="n">
        <v>6596387.250229</v>
      </c>
      <c r="O691" s="0" t="n">
        <v>1884682.071494</v>
      </c>
      <c r="P691" s="0" t="n">
        <v>2638554.9000916</v>
      </c>
      <c r="Q691" s="0" t="n">
        <v>586727.667257999</v>
      </c>
      <c r="R691" s="0" t="n">
        <v>880091.500886999</v>
      </c>
    </row>
    <row r="692" customFormat="false" ht="13.8" hidden="true" customHeight="false" outlineLevel="0" collapsed="false">
      <c r="A692" s="0" t="s">
        <v>159</v>
      </c>
      <c r="B692" s="0" t="s">
        <v>117</v>
      </c>
      <c r="C692" s="0" t="s">
        <v>176</v>
      </c>
      <c r="D692" s="0" t="s">
        <v>109</v>
      </c>
      <c r="E692" s="0" t="s">
        <v>13</v>
      </c>
      <c r="F692" s="0" t="s">
        <v>13</v>
      </c>
      <c r="G692" s="0" t="s">
        <v>157</v>
      </c>
      <c r="H692" s="0" t="n">
        <v>2361076.27212728</v>
      </c>
      <c r="I692" s="0" t="n">
        <v>53492.5066603809</v>
      </c>
      <c r="J692" s="0" t="n">
        <v>56661.7063359943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</row>
    <row r="693" customFormat="false" ht="13.8" hidden="true" customHeight="false" outlineLevel="0" collapsed="false">
      <c r="A693" s="0" t="s">
        <v>150</v>
      </c>
      <c r="B693" s="0" t="s">
        <v>21</v>
      </c>
      <c r="C693" s="0" t="s">
        <v>173</v>
      </c>
      <c r="D693" s="0" t="s">
        <v>27</v>
      </c>
      <c r="E693" s="0" t="s">
        <v>8</v>
      </c>
      <c r="F693" s="0" t="s">
        <v>8</v>
      </c>
      <c r="G693" s="0" t="s">
        <v>153</v>
      </c>
      <c r="H693" s="0" t="n">
        <v>23967.8132868708</v>
      </c>
      <c r="I693" s="0" t="n">
        <v>2675.2</v>
      </c>
      <c r="J693" s="0" t="n">
        <v>1591.744</v>
      </c>
      <c r="K693" s="0" t="n">
        <v>33440</v>
      </c>
      <c r="L693" s="0" t="n">
        <v>36784</v>
      </c>
      <c r="M693" s="0" t="n">
        <v>427640.88897024</v>
      </c>
      <c r="N693" s="0" t="n">
        <v>498914.37046528</v>
      </c>
      <c r="O693" s="0" t="n">
        <v>156491.377929216</v>
      </c>
      <c r="P693" s="0" t="n">
        <v>182573.274250752</v>
      </c>
      <c r="Q693" s="0" t="n">
        <v>66880</v>
      </c>
      <c r="R693" s="0" t="n">
        <v>73568</v>
      </c>
    </row>
    <row r="694" customFormat="false" ht="13.8" hidden="true" customHeight="false" outlineLevel="0" collapsed="false">
      <c r="A694" s="0" t="s">
        <v>150</v>
      </c>
      <c r="B694" s="0" t="s">
        <v>21</v>
      </c>
      <c r="C694" s="0" t="s">
        <v>181</v>
      </c>
      <c r="D694" s="0" t="s">
        <v>22</v>
      </c>
      <c r="E694" s="0" t="s">
        <v>9</v>
      </c>
      <c r="F694" s="0" t="s">
        <v>9</v>
      </c>
      <c r="G694" s="0" t="s">
        <v>164</v>
      </c>
      <c r="H694" s="0" t="n">
        <v>1309467.88705438</v>
      </c>
      <c r="I694" s="0" t="n">
        <v>174250</v>
      </c>
      <c r="J694" s="0" t="n">
        <v>135519</v>
      </c>
      <c r="K694" s="0" t="n">
        <v>7841250</v>
      </c>
      <c r="L694" s="0" t="n">
        <v>9583750</v>
      </c>
      <c r="M694" s="0" t="n">
        <v>27052312.5</v>
      </c>
      <c r="N694" s="0" t="n">
        <v>32933250</v>
      </c>
      <c r="O694" s="0" t="n">
        <v>1411425</v>
      </c>
      <c r="P694" s="0" t="n">
        <v>2117137.5</v>
      </c>
      <c r="Q694" s="0" t="n">
        <v>0</v>
      </c>
      <c r="R694" s="0" t="n">
        <v>0</v>
      </c>
    </row>
    <row r="695" customFormat="false" ht="13.8" hidden="true" customHeight="false" outlineLevel="0" collapsed="false">
      <c r="A695" s="0" t="s">
        <v>155</v>
      </c>
      <c r="B695" s="0" t="s">
        <v>52</v>
      </c>
      <c r="C695" s="0" t="s">
        <v>158</v>
      </c>
      <c r="D695" s="0" t="s">
        <v>56</v>
      </c>
      <c r="E695" s="0" t="s">
        <v>9</v>
      </c>
      <c r="F695" s="0" t="s">
        <v>9</v>
      </c>
      <c r="G695" s="0" t="s">
        <v>172</v>
      </c>
      <c r="H695" s="0" t="n">
        <v>3185510.02570091</v>
      </c>
      <c r="I695" s="0" t="n">
        <v>71299.2808295751</v>
      </c>
      <c r="J695" s="0" t="n">
        <v>43481.0220450257</v>
      </c>
      <c r="K695" s="0" t="n">
        <v>0</v>
      </c>
      <c r="L695" s="0" t="n">
        <v>0</v>
      </c>
      <c r="M695" s="0" t="n">
        <v>1818131.63976438</v>
      </c>
      <c r="N695" s="0" t="n">
        <v>2222160.89304535</v>
      </c>
      <c r="O695" s="0" t="n">
        <v>1786046.98264188</v>
      </c>
      <c r="P695" s="0" t="n">
        <v>1984496.64737986</v>
      </c>
      <c r="Q695" s="0" t="n">
        <v>7129928.08295751</v>
      </c>
      <c r="R695" s="0" t="n">
        <v>7842920.89125327</v>
      </c>
    </row>
    <row r="696" customFormat="false" ht="13.8" hidden="true" customHeight="false" outlineLevel="0" collapsed="false">
      <c r="A696" s="0" t="s">
        <v>155</v>
      </c>
      <c r="B696" s="0" t="s">
        <v>52</v>
      </c>
      <c r="C696" s="0" t="s">
        <v>158</v>
      </c>
      <c r="D696" s="0" t="s">
        <v>59</v>
      </c>
      <c r="E696" s="0" t="s">
        <v>13</v>
      </c>
      <c r="F696" s="0" t="s">
        <v>13</v>
      </c>
      <c r="G696" s="0" t="s">
        <v>154</v>
      </c>
      <c r="H696" s="0" t="n">
        <v>1921198.92217785</v>
      </c>
      <c r="I696" s="0" t="n">
        <v>82437.4309494178</v>
      </c>
      <c r="J696" s="0" t="n">
        <v>57332.2903021397</v>
      </c>
      <c r="K696" s="0" t="n">
        <v>0</v>
      </c>
      <c r="L696" s="0" t="n">
        <v>0</v>
      </c>
      <c r="M696" s="0" t="n">
        <v>6567515.34329527</v>
      </c>
      <c r="N696" s="0" t="n">
        <v>9851273.01494291</v>
      </c>
      <c r="O696" s="0" t="n">
        <v>991997.084658828</v>
      </c>
      <c r="P696" s="0" t="n">
        <v>1239996.35582353</v>
      </c>
      <c r="Q696" s="0" t="n">
        <v>412187.154747089</v>
      </c>
      <c r="R696" s="0" t="n">
        <v>686978.591245148</v>
      </c>
    </row>
    <row r="697" customFormat="false" ht="13.8" hidden="true" customHeight="false" outlineLevel="0" collapsed="false">
      <c r="A697" s="0" t="s">
        <v>159</v>
      </c>
      <c r="B697" s="0" t="s">
        <v>6</v>
      </c>
      <c r="C697" s="0" t="s">
        <v>162</v>
      </c>
      <c r="D697" s="0" t="s">
        <v>15</v>
      </c>
      <c r="E697" s="0" t="s">
        <v>13</v>
      </c>
      <c r="F697" s="0" t="s">
        <v>13</v>
      </c>
      <c r="G697" s="0" t="s">
        <v>154</v>
      </c>
      <c r="H697" s="0" t="n">
        <v>33053191.5782271</v>
      </c>
      <c r="I697" s="0" t="n">
        <v>1226846.55923497</v>
      </c>
      <c r="J697" s="0" t="n">
        <v>1137852.57865494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</row>
    <row r="698" customFormat="false" ht="13.8" hidden="true" customHeight="false" outlineLevel="0" collapsed="false">
      <c r="A698" s="0" t="s">
        <v>159</v>
      </c>
      <c r="B698" s="0" t="s">
        <v>72</v>
      </c>
      <c r="C698" s="0" t="s">
        <v>151</v>
      </c>
      <c r="D698" s="0" t="s">
        <v>83</v>
      </c>
      <c r="E698" s="0" t="s">
        <v>152</v>
      </c>
      <c r="F698" s="0" t="s">
        <v>8</v>
      </c>
      <c r="G698" s="0" t="s">
        <v>153</v>
      </c>
      <c r="H698" s="0" t="n">
        <v>626803.753426546</v>
      </c>
      <c r="I698" s="0" t="n">
        <v>6992.17094124826</v>
      </c>
      <c r="J698" s="0" t="n">
        <v>6992.17094124826</v>
      </c>
      <c r="K698" s="0" t="n">
        <v>69921.7094124826</v>
      </c>
      <c r="L698" s="0" t="n">
        <v>93228.9458833102</v>
      </c>
      <c r="M698" s="0" t="n">
        <v>342296.473812346</v>
      </c>
      <c r="N698" s="0" t="n">
        <v>479215.063337285</v>
      </c>
      <c r="O698" s="0" t="n">
        <v>136918.588825721</v>
      </c>
      <c r="P698" s="0" t="n">
        <v>191686.02435601</v>
      </c>
      <c r="Q698" s="0" t="n">
        <v>0</v>
      </c>
      <c r="R698" s="0" t="n">
        <v>0</v>
      </c>
    </row>
    <row r="699" customFormat="false" ht="13.8" hidden="true" customHeight="false" outlineLevel="0" collapsed="false">
      <c r="A699" s="0" t="s">
        <v>155</v>
      </c>
      <c r="B699" s="0" t="s">
        <v>72</v>
      </c>
      <c r="C699" s="0" t="s">
        <v>151</v>
      </c>
      <c r="D699" s="0" t="s">
        <v>82</v>
      </c>
      <c r="E699" s="0" t="s">
        <v>174</v>
      </c>
      <c r="F699" s="0" t="s">
        <v>8</v>
      </c>
      <c r="G699" s="0" t="s">
        <v>153</v>
      </c>
      <c r="H699" s="0" t="n">
        <v>174070.087288902</v>
      </c>
      <c r="I699" s="0" t="n">
        <v>9034.53711751067</v>
      </c>
      <c r="J699" s="0" t="n">
        <v>9034.53711751067</v>
      </c>
      <c r="K699" s="0" t="n">
        <v>105402.933037624</v>
      </c>
      <c r="L699" s="0" t="n">
        <v>135518.05676266</v>
      </c>
      <c r="M699" s="0" t="n">
        <v>375937.128863127</v>
      </c>
      <c r="N699" s="0" t="n">
        <v>464392.923889746</v>
      </c>
      <c r="O699" s="0" t="n">
        <v>194602.748064761</v>
      </c>
      <c r="P699" s="0" t="n">
        <v>265367.383724674</v>
      </c>
      <c r="Q699" s="0" t="n">
        <v>210805.866075249</v>
      </c>
      <c r="R699" s="0" t="n">
        <v>240920.989800284</v>
      </c>
    </row>
    <row r="700" customFormat="false" ht="13.8" hidden="true" customHeight="false" outlineLevel="0" collapsed="false">
      <c r="A700" s="0" t="s">
        <v>155</v>
      </c>
      <c r="B700" s="0" t="s">
        <v>90</v>
      </c>
      <c r="C700" s="0" t="s">
        <v>93</v>
      </c>
      <c r="D700" s="0" t="s">
        <v>93</v>
      </c>
      <c r="E700" s="0" t="s">
        <v>200</v>
      </c>
      <c r="F700" s="0" t="s">
        <v>8</v>
      </c>
      <c r="G700" s="0" t="s">
        <v>154</v>
      </c>
      <c r="H700" s="0" t="n">
        <v>39610648.991944</v>
      </c>
      <c r="I700" s="0" t="n">
        <v>3335260.86544011</v>
      </c>
      <c r="J700" s="0" t="n">
        <v>5353404.2131746</v>
      </c>
      <c r="K700" s="0" t="n">
        <v>29091996.5309343</v>
      </c>
      <c r="L700" s="0" t="n">
        <v>37403995.5397727</v>
      </c>
      <c r="M700" s="0" t="n">
        <v>189028162.851059</v>
      </c>
      <c r="N700" s="0" t="n">
        <v>236285203.563824</v>
      </c>
      <c r="O700" s="0" t="n">
        <v>121293071.285055</v>
      </c>
      <c r="P700" s="0" t="n">
        <v>165399642.661439</v>
      </c>
      <c r="Q700" s="0" t="n">
        <v>0</v>
      </c>
      <c r="R700" s="0" t="n">
        <v>0</v>
      </c>
    </row>
    <row r="701" customFormat="false" ht="13.8" hidden="true" customHeight="false" outlineLevel="0" collapsed="false">
      <c r="A701" s="0" t="s">
        <v>159</v>
      </c>
      <c r="B701" s="0" t="s">
        <v>21</v>
      </c>
      <c r="C701" s="0" t="s">
        <v>166</v>
      </c>
      <c r="D701" s="0" t="s">
        <v>36</v>
      </c>
      <c r="E701" s="0" t="s">
        <v>8</v>
      </c>
      <c r="F701" s="0" t="s">
        <v>8</v>
      </c>
      <c r="G701" s="0" t="s">
        <v>157</v>
      </c>
      <c r="H701" s="0" t="n">
        <v>27857853.1617655</v>
      </c>
      <c r="I701" s="0" t="n">
        <v>292205.463372885</v>
      </c>
      <c r="J701" s="0" t="n">
        <v>100807.956331737</v>
      </c>
      <c r="K701" s="0" t="n">
        <v>2922054.63372885</v>
      </c>
      <c r="L701" s="0" t="n">
        <v>3652568.29216107</v>
      </c>
      <c r="M701" s="0" t="n">
        <v>40374858.6208654</v>
      </c>
      <c r="N701" s="0" t="n">
        <v>50468573.2760818</v>
      </c>
      <c r="O701" s="0" t="n">
        <v>0</v>
      </c>
      <c r="P701" s="0" t="n">
        <v>0</v>
      </c>
      <c r="Q701" s="0" t="n">
        <v>0</v>
      </c>
      <c r="R701" s="0" t="n">
        <v>0</v>
      </c>
    </row>
    <row r="702" customFormat="false" ht="13.8" hidden="true" customHeight="false" outlineLevel="0" collapsed="false">
      <c r="A702" s="0" t="s">
        <v>150</v>
      </c>
      <c r="B702" s="0" t="s">
        <v>52</v>
      </c>
      <c r="C702" s="0" t="s">
        <v>165</v>
      </c>
      <c r="D702" s="0" t="s">
        <v>67</v>
      </c>
      <c r="E702" s="0" t="s">
        <v>9</v>
      </c>
      <c r="F702" s="0" t="s">
        <v>9</v>
      </c>
      <c r="G702" s="0" t="s">
        <v>157</v>
      </c>
      <c r="H702" s="0" t="n">
        <v>7512303.69260252</v>
      </c>
      <c r="I702" s="0" t="n">
        <v>199310.399999999</v>
      </c>
      <c r="J702" s="0" t="n">
        <v>91945.3541658026</v>
      </c>
      <c r="K702" s="0" t="n">
        <v>8968967.99999999</v>
      </c>
      <c r="L702" s="0" t="n">
        <v>10962071.9999999</v>
      </c>
      <c r="M702" s="0" t="n">
        <v>48706478.9999999</v>
      </c>
      <c r="N702" s="0" t="n">
        <v>59294843.9999999</v>
      </c>
      <c r="O702" s="0" t="n">
        <v>448448.399999999</v>
      </c>
      <c r="P702" s="0" t="n">
        <v>672672.599999999</v>
      </c>
      <c r="Q702" s="0" t="n">
        <v>0</v>
      </c>
      <c r="R702" s="0" t="n">
        <v>0</v>
      </c>
    </row>
    <row r="703" customFormat="false" ht="13.8" hidden="true" customHeight="false" outlineLevel="0" collapsed="false">
      <c r="A703" s="0" t="s">
        <v>150</v>
      </c>
      <c r="B703" s="0" t="s">
        <v>52</v>
      </c>
      <c r="C703" s="0" t="s">
        <v>158</v>
      </c>
      <c r="D703" s="0" t="s">
        <v>71</v>
      </c>
      <c r="E703" s="0" t="s">
        <v>9</v>
      </c>
      <c r="F703" s="0" t="s">
        <v>9</v>
      </c>
      <c r="G703" s="0" t="s">
        <v>153</v>
      </c>
      <c r="H703" s="0" t="n">
        <v>500112.083211864</v>
      </c>
      <c r="I703" s="0" t="n">
        <v>32147.9765470684</v>
      </c>
      <c r="J703" s="0" t="n">
        <v>23498.7859395826</v>
      </c>
      <c r="K703" s="0" t="n">
        <v>1125179.17914739</v>
      </c>
      <c r="L703" s="0" t="n">
        <v>1446658.94461808</v>
      </c>
      <c r="M703" s="0" t="n">
        <v>1109105.19087386</v>
      </c>
      <c r="N703" s="0" t="n">
        <v>1350215.01497687</v>
      </c>
      <c r="O703" s="0" t="n">
        <v>1072670.81627509</v>
      </c>
      <c r="P703" s="0" t="n">
        <v>1170186.34502737</v>
      </c>
      <c r="Q703" s="0" t="n">
        <v>3857757.18564821</v>
      </c>
      <c r="R703" s="0" t="n">
        <v>4179236.95111889</v>
      </c>
    </row>
    <row r="704" customFormat="false" ht="13.8" hidden="true" customHeight="false" outlineLevel="0" collapsed="false">
      <c r="A704" s="0" t="s">
        <v>159</v>
      </c>
      <c r="B704" s="0" t="s">
        <v>90</v>
      </c>
      <c r="C704" s="0" t="s">
        <v>186</v>
      </c>
      <c r="D704" s="0" t="s">
        <v>95</v>
      </c>
      <c r="E704" s="0" t="s">
        <v>9</v>
      </c>
      <c r="F704" s="0" t="s">
        <v>9</v>
      </c>
      <c r="G704" s="0" t="s">
        <v>157</v>
      </c>
      <c r="H704" s="0" t="n">
        <v>12515962.9074337</v>
      </c>
      <c r="I704" s="0" t="n">
        <v>145906.483557378</v>
      </c>
      <c r="J704" s="0" t="n">
        <v>121934.391526852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</row>
    <row r="705" customFormat="false" ht="13.8" hidden="true" customHeight="false" outlineLevel="0" collapsed="false">
      <c r="A705" s="0" t="s">
        <v>159</v>
      </c>
      <c r="B705" s="0" t="s">
        <v>90</v>
      </c>
      <c r="C705" s="0" t="s">
        <v>186</v>
      </c>
      <c r="D705" s="0" t="s">
        <v>95</v>
      </c>
      <c r="E705" s="0" t="s">
        <v>8</v>
      </c>
      <c r="F705" s="0" t="s">
        <v>8</v>
      </c>
      <c r="G705" s="0" t="s">
        <v>153</v>
      </c>
      <c r="H705" s="0" t="n">
        <v>15936294.1825347</v>
      </c>
      <c r="I705" s="0" t="n">
        <v>180527.356437969</v>
      </c>
      <c r="J705" s="0" t="n">
        <v>264246.918480094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</row>
    <row r="706" customFormat="false" ht="13.8" hidden="true" customHeight="false" outlineLevel="0" collapsed="false">
      <c r="A706" s="0" t="s">
        <v>159</v>
      </c>
      <c r="B706" s="0" t="s">
        <v>52</v>
      </c>
      <c r="C706" s="0" t="s">
        <v>165</v>
      </c>
      <c r="D706" s="0" t="s">
        <v>65</v>
      </c>
      <c r="E706" s="0" t="s">
        <v>8</v>
      </c>
      <c r="F706" s="0" t="s">
        <v>8</v>
      </c>
      <c r="G706" s="0" t="s">
        <v>153</v>
      </c>
      <c r="H706" s="0" t="n">
        <v>702671.134114135</v>
      </c>
      <c r="I706" s="0" t="n">
        <v>25806.9999999999</v>
      </c>
      <c r="J706" s="0" t="n">
        <v>19652.7301425282</v>
      </c>
      <c r="K706" s="0" t="n">
        <v>1032279.99999999</v>
      </c>
      <c r="L706" s="0" t="n">
        <v>1290349.99999999</v>
      </c>
      <c r="M706" s="0" t="n">
        <v>5209788.12499999</v>
      </c>
      <c r="N706" s="0" t="n">
        <v>6306585.62499999</v>
      </c>
      <c r="O706" s="0" t="n">
        <v>0</v>
      </c>
      <c r="P706" s="0" t="n">
        <v>0</v>
      </c>
      <c r="Q706" s="0" t="n">
        <v>0</v>
      </c>
      <c r="R706" s="0" t="n">
        <v>0</v>
      </c>
    </row>
    <row r="707" customFormat="false" ht="13.8" hidden="true" customHeight="false" outlineLevel="0" collapsed="false">
      <c r="A707" s="0" t="s">
        <v>159</v>
      </c>
      <c r="B707" s="0" t="s">
        <v>72</v>
      </c>
      <c r="C707" s="0" t="s">
        <v>151</v>
      </c>
      <c r="D707" s="0" t="s">
        <v>73</v>
      </c>
      <c r="E707" s="0" t="s">
        <v>174</v>
      </c>
      <c r="F707" s="0" t="s">
        <v>8</v>
      </c>
      <c r="G707" s="0" t="s">
        <v>157</v>
      </c>
      <c r="H707" s="0" t="n">
        <v>6256434.56842676</v>
      </c>
      <c r="I707" s="0" t="n">
        <v>25751.7186873568</v>
      </c>
      <c r="J707" s="0" t="n">
        <v>14573.3309796447</v>
      </c>
      <c r="K707" s="0" t="n">
        <v>0</v>
      </c>
      <c r="L707" s="0" t="n">
        <v>0</v>
      </c>
      <c r="M707" s="0" t="n">
        <v>1603271.70729021</v>
      </c>
      <c r="N707" s="0" t="n">
        <v>2137695.60972028</v>
      </c>
      <c r="O707" s="0" t="n">
        <v>712565.203240096</v>
      </c>
      <c r="P707" s="0" t="n">
        <v>997591.284536134</v>
      </c>
      <c r="Q707" s="0" t="n">
        <v>1545103.12124141</v>
      </c>
      <c r="R707" s="0" t="n">
        <v>1802620.30811498</v>
      </c>
    </row>
    <row r="708" customFormat="false" ht="13.8" hidden="true" customHeight="false" outlineLevel="0" collapsed="false">
      <c r="A708" s="0" t="s">
        <v>159</v>
      </c>
      <c r="B708" s="0" t="s">
        <v>72</v>
      </c>
      <c r="C708" s="0" t="s">
        <v>175</v>
      </c>
      <c r="D708" s="0" t="s">
        <v>79</v>
      </c>
      <c r="E708" s="0" t="s">
        <v>152</v>
      </c>
      <c r="F708" s="0" t="s">
        <v>8</v>
      </c>
      <c r="G708" s="0" t="s">
        <v>157</v>
      </c>
      <c r="H708" s="0" t="n">
        <v>7014575.13722754</v>
      </c>
      <c r="I708" s="0" t="n">
        <v>233072.846786092</v>
      </c>
      <c r="J708" s="0" t="n">
        <v>101520.606137193</v>
      </c>
      <c r="K708" s="0" t="n">
        <v>3496092.70179138</v>
      </c>
      <c r="L708" s="0" t="n">
        <v>4661456.93572184</v>
      </c>
      <c r="M708" s="0" t="n">
        <v>18716869.8615612</v>
      </c>
      <c r="N708" s="0" t="n">
        <v>26203617.8061858</v>
      </c>
      <c r="O708" s="0" t="n">
        <v>7486747.94462451</v>
      </c>
      <c r="P708" s="0" t="n">
        <v>10481447.1224743</v>
      </c>
      <c r="Q708" s="0" t="n">
        <v>0</v>
      </c>
      <c r="R708" s="0" t="n">
        <v>0</v>
      </c>
    </row>
    <row r="709" customFormat="false" ht="13.8" hidden="true" customHeight="false" outlineLevel="0" collapsed="false">
      <c r="A709" s="0" t="s">
        <v>150</v>
      </c>
      <c r="B709" s="0" t="s">
        <v>52</v>
      </c>
      <c r="C709" s="0" t="s">
        <v>161</v>
      </c>
      <c r="D709" s="0" t="s">
        <v>60</v>
      </c>
      <c r="E709" s="0" t="s">
        <v>8</v>
      </c>
      <c r="F709" s="0" t="s">
        <v>8</v>
      </c>
      <c r="G709" s="0" t="s">
        <v>172</v>
      </c>
      <c r="H709" s="0" t="n">
        <v>1844872.74834227</v>
      </c>
      <c r="I709" s="0" t="n">
        <v>105077.533809523</v>
      </c>
      <c r="J709" s="0" t="n">
        <v>83570.8360805058</v>
      </c>
      <c r="K709" s="0" t="n">
        <v>1401033.78412698</v>
      </c>
      <c r="L709" s="0" t="n">
        <v>2101550.67619047</v>
      </c>
      <c r="M709" s="0" t="n">
        <v>18835147.9668804</v>
      </c>
      <c r="N709" s="0" t="n">
        <v>25113530.6225072</v>
      </c>
      <c r="O709" s="0" t="n">
        <v>1264432.98877356</v>
      </c>
      <c r="P709" s="0" t="n">
        <v>1580541.23596696</v>
      </c>
      <c r="Q709" s="0" t="n">
        <v>525387.669047619</v>
      </c>
      <c r="R709" s="0" t="n">
        <v>875646.115079365</v>
      </c>
    </row>
    <row r="710" customFormat="false" ht="13.8" hidden="true" customHeight="false" outlineLevel="0" collapsed="false">
      <c r="A710" s="0" t="s">
        <v>159</v>
      </c>
      <c r="B710" s="0" t="s">
        <v>21</v>
      </c>
      <c r="C710" s="0" t="s">
        <v>166</v>
      </c>
      <c r="D710" s="0" t="s">
        <v>37</v>
      </c>
      <c r="E710" s="0" t="s">
        <v>9</v>
      </c>
      <c r="F710" s="0" t="s">
        <v>9</v>
      </c>
      <c r="G710" s="0" t="s">
        <v>172</v>
      </c>
      <c r="H710" s="0" t="n">
        <v>3393134.05959135</v>
      </c>
      <c r="I710" s="0" t="n">
        <v>25267.9792124542</v>
      </c>
      <c r="J710" s="0" t="n">
        <v>16602.8221025641</v>
      </c>
      <c r="K710" s="0" t="n">
        <v>252679.792124542</v>
      </c>
      <c r="L710" s="0" t="n">
        <v>315849.740155677</v>
      </c>
      <c r="M710" s="0" t="n">
        <v>3170072.40004701</v>
      </c>
      <c r="N710" s="0" t="n">
        <v>3962590.50005877</v>
      </c>
      <c r="O710" s="0" t="n">
        <v>0</v>
      </c>
      <c r="P710" s="0" t="n">
        <v>0</v>
      </c>
      <c r="Q710" s="0" t="n">
        <v>0</v>
      </c>
      <c r="R710" s="0" t="n">
        <v>0</v>
      </c>
    </row>
    <row r="711" customFormat="false" ht="13.8" hidden="true" customHeight="false" outlineLevel="0" collapsed="false">
      <c r="A711" s="0" t="s">
        <v>155</v>
      </c>
      <c r="B711" s="0" t="s">
        <v>103</v>
      </c>
      <c r="C711" s="0" t="s">
        <v>177</v>
      </c>
      <c r="D711" s="0" t="s">
        <v>106</v>
      </c>
      <c r="E711" s="0" t="s">
        <v>8</v>
      </c>
      <c r="F711" s="0" t="s">
        <v>8</v>
      </c>
      <c r="G711" s="0" t="s">
        <v>157</v>
      </c>
      <c r="H711" s="0" t="n">
        <v>3423312.78071412</v>
      </c>
      <c r="I711" s="0" t="n">
        <v>297523.87</v>
      </c>
      <c r="J711" s="0" t="n">
        <v>102884.5843725</v>
      </c>
      <c r="K711" s="0" t="n">
        <v>0</v>
      </c>
      <c r="L711" s="0" t="n">
        <v>0</v>
      </c>
      <c r="M711" s="0" t="n">
        <v>2597953.08380627</v>
      </c>
      <c r="N711" s="0" t="n">
        <v>3896929.62570941</v>
      </c>
      <c r="O711" s="0" t="n">
        <v>23100133.0768467</v>
      </c>
      <c r="P711" s="0" t="n">
        <v>31500181.4684273</v>
      </c>
      <c r="Q711" s="0" t="n">
        <v>7289378.22083333</v>
      </c>
      <c r="R711" s="0" t="n">
        <v>8330717.96666666</v>
      </c>
    </row>
    <row r="712" customFormat="false" ht="13.8" hidden="true" customHeight="false" outlineLevel="0" collapsed="false">
      <c r="A712" s="0" t="s">
        <v>159</v>
      </c>
      <c r="B712" s="0" t="s">
        <v>103</v>
      </c>
      <c r="C712" s="0" t="s">
        <v>179</v>
      </c>
      <c r="D712" s="0" t="s">
        <v>22</v>
      </c>
      <c r="E712" s="0" t="s">
        <v>9</v>
      </c>
      <c r="F712" s="0" t="s">
        <v>9</v>
      </c>
      <c r="G712" s="0" t="s">
        <v>153</v>
      </c>
      <c r="H712" s="0" t="n">
        <v>640016.661880265</v>
      </c>
      <c r="I712" s="0" t="n">
        <v>11450</v>
      </c>
      <c r="J712" s="0" t="n">
        <v>8698.75</v>
      </c>
      <c r="K712" s="0" t="n">
        <v>458000</v>
      </c>
      <c r="L712" s="0" t="n">
        <v>572500</v>
      </c>
      <c r="M712" s="0" t="n">
        <v>1468462.5</v>
      </c>
      <c r="N712" s="0" t="n">
        <v>1777612.5</v>
      </c>
      <c r="O712" s="0" t="n">
        <v>0</v>
      </c>
      <c r="P712" s="0" t="n">
        <v>0</v>
      </c>
      <c r="Q712" s="0" t="n">
        <v>0</v>
      </c>
      <c r="R712" s="0" t="n">
        <v>0</v>
      </c>
    </row>
    <row r="713" customFormat="false" ht="13.8" hidden="true" customHeight="false" outlineLevel="0" collapsed="false">
      <c r="A713" s="0" t="s">
        <v>150</v>
      </c>
      <c r="B713" s="0" t="s">
        <v>103</v>
      </c>
      <c r="C713" s="0" t="s">
        <v>178</v>
      </c>
      <c r="D713" s="0" t="s">
        <v>107</v>
      </c>
      <c r="E713" s="0" t="s">
        <v>8</v>
      </c>
      <c r="F713" s="0" t="s">
        <v>8</v>
      </c>
      <c r="G713" s="0" t="s">
        <v>154</v>
      </c>
      <c r="H713" s="0" t="n">
        <v>1217732.84381078</v>
      </c>
      <c r="I713" s="0" t="n">
        <v>198091.291085439</v>
      </c>
      <c r="J713" s="0" t="n">
        <v>414532.896750967</v>
      </c>
      <c r="K713" s="0" t="n">
        <v>1508699.71439809</v>
      </c>
      <c r="L713" s="0" t="n">
        <v>1939756.77565468</v>
      </c>
      <c r="M713" s="0" t="n">
        <v>26623469.5218831</v>
      </c>
      <c r="N713" s="0" t="n">
        <v>38033527.8884044</v>
      </c>
      <c r="O713" s="0" t="n">
        <v>7131286.47907583</v>
      </c>
      <c r="P713" s="0" t="n">
        <v>9128046.69321707</v>
      </c>
      <c r="Q713" s="0" t="n">
        <v>1293171.18376979</v>
      </c>
      <c r="R713" s="0" t="n">
        <v>1724228.24502638</v>
      </c>
    </row>
    <row r="714" customFormat="false" ht="13.8" hidden="true" customHeight="false" outlineLevel="0" collapsed="false">
      <c r="A714" s="0" t="s">
        <v>155</v>
      </c>
      <c r="B714" s="0" t="s">
        <v>103</v>
      </c>
      <c r="C714" s="0" t="s">
        <v>179</v>
      </c>
      <c r="D714" s="0" t="s">
        <v>115</v>
      </c>
      <c r="E714" s="0" t="s">
        <v>9</v>
      </c>
      <c r="F714" s="0" t="s">
        <v>9</v>
      </c>
      <c r="G714" s="0" t="s">
        <v>172</v>
      </c>
      <c r="H714" s="0" t="n">
        <v>25345.9374779</v>
      </c>
      <c r="I714" s="0" t="n">
        <v>1146.145</v>
      </c>
      <c r="J714" s="0" t="n">
        <v>717.34</v>
      </c>
      <c r="K714" s="0" t="n">
        <v>0</v>
      </c>
      <c r="L714" s="0" t="n">
        <v>0</v>
      </c>
      <c r="M714" s="0" t="n">
        <v>20630.61</v>
      </c>
      <c r="N714" s="0" t="n">
        <v>30945.915</v>
      </c>
      <c r="O714" s="0" t="n">
        <v>107794.93725</v>
      </c>
      <c r="P714" s="0" t="n">
        <v>146993.09625</v>
      </c>
      <c r="Q714" s="0" t="n">
        <v>80230.15</v>
      </c>
      <c r="R714" s="0" t="n">
        <v>91691.6</v>
      </c>
    </row>
    <row r="715" customFormat="false" ht="13.8" hidden="true" customHeight="false" outlineLevel="0" collapsed="false">
      <c r="A715" s="0" t="s">
        <v>150</v>
      </c>
      <c r="B715" s="0" t="s">
        <v>21</v>
      </c>
      <c r="C715" s="0" t="s">
        <v>166</v>
      </c>
      <c r="D715" s="0" t="s">
        <v>33</v>
      </c>
      <c r="E715" s="0" t="s">
        <v>13</v>
      </c>
      <c r="F715" s="0" t="s">
        <v>13</v>
      </c>
      <c r="G715" s="0" t="s">
        <v>164</v>
      </c>
      <c r="H715" s="0" t="n">
        <v>712048.127017314</v>
      </c>
      <c r="I715" s="0" t="n">
        <v>103550.847619047</v>
      </c>
      <c r="J715" s="0" t="n">
        <v>60319.7543333333</v>
      </c>
      <c r="K715" s="0" t="n">
        <v>0</v>
      </c>
      <c r="L715" s="0" t="n">
        <v>0</v>
      </c>
      <c r="M715" s="0" t="n">
        <v>59748479.5114047</v>
      </c>
      <c r="N715" s="0" t="n">
        <v>72737279.4051883</v>
      </c>
      <c r="O715" s="0" t="n">
        <v>10543849.3675714</v>
      </c>
      <c r="P715" s="0" t="n">
        <v>0</v>
      </c>
      <c r="Q715" s="0" t="n">
        <v>2071016.95238095</v>
      </c>
      <c r="R715" s="0" t="n">
        <v>2329894.07142857</v>
      </c>
    </row>
    <row r="716" customFormat="false" ht="13.8" hidden="true" customHeight="false" outlineLevel="0" collapsed="false">
      <c r="A716" s="0" t="s">
        <v>150</v>
      </c>
      <c r="B716" s="0" t="s">
        <v>21</v>
      </c>
      <c r="C716" s="0" t="s">
        <v>166</v>
      </c>
      <c r="D716" s="0" t="s">
        <v>45</v>
      </c>
      <c r="E716" s="0" t="s">
        <v>9</v>
      </c>
      <c r="F716" s="0" t="s">
        <v>9</v>
      </c>
      <c r="G716" s="0" t="s">
        <v>157</v>
      </c>
      <c r="H716" s="0" t="n">
        <v>271137.349066022</v>
      </c>
      <c r="I716" s="0" t="n">
        <v>5154</v>
      </c>
      <c r="J716" s="0" t="n">
        <v>1237.62</v>
      </c>
      <c r="K716" s="0" t="n">
        <v>0</v>
      </c>
      <c r="L716" s="0" t="n">
        <v>0</v>
      </c>
      <c r="M716" s="0" t="n">
        <v>3076250.7975948</v>
      </c>
      <c r="N716" s="0" t="n">
        <v>3735447.3970794</v>
      </c>
      <c r="O716" s="0" t="n">
        <v>0</v>
      </c>
      <c r="P716" s="0" t="n">
        <v>0</v>
      </c>
      <c r="Q716" s="0" t="n">
        <v>51540</v>
      </c>
      <c r="R716" s="0" t="n">
        <v>64425</v>
      </c>
    </row>
    <row r="717" customFormat="false" ht="13.8" hidden="true" customHeight="false" outlineLevel="0" collapsed="false">
      <c r="A717" s="0" t="s">
        <v>155</v>
      </c>
      <c r="B717" s="0" t="s">
        <v>6</v>
      </c>
      <c r="C717" s="0" t="s">
        <v>163</v>
      </c>
      <c r="D717" s="0" t="s">
        <v>19</v>
      </c>
      <c r="E717" s="0" t="s">
        <v>13</v>
      </c>
      <c r="F717" s="0" t="s">
        <v>13</v>
      </c>
      <c r="G717" s="0" t="s">
        <v>153</v>
      </c>
      <c r="H717" s="0" t="n">
        <v>3018667.2314656</v>
      </c>
      <c r="I717" s="0" t="n">
        <v>224620.799113333</v>
      </c>
      <c r="J717" s="0" t="n">
        <v>159179.703255408</v>
      </c>
      <c r="K717" s="0" t="n">
        <v>0</v>
      </c>
      <c r="L717" s="0" t="n">
        <v>0</v>
      </c>
      <c r="M717" s="0" t="n">
        <v>44781121.2977912</v>
      </c>
      <c r="N717" s="0" t="n">
        <v>54208725.7815368</v>
      </c>
      <c r="O717" s="0" t="n">
        <v>44781121.2977912</v>
      </c>
      <c r="P717" s="0" t="n">
        <v>54208725.7815368</v>
      </c>
      <c r="Q717" s="0" t="n">
        <v>1788732.51171666</v>
      </c>
      <c r="R717" s="0" t="n">
        <v>2044265.72767619</v>
      </c>
    </row>
    <row r="718" customFormat="false" ht="13.8" hidden="true" customHeight="false" outlineLevel="0" collapsed="false">
      <c r="A718" s="0" t="s">
        <v>155</v>
      </c>
      <c r="B718" s="0" t="s">
        <v>21</v>
      </c>
      <c r="C718" s="0" t="s">
        <v>173</v>
      </c>
      <c r="D718" s="0" t="s">
        <v>46</v>
      </c>
      <c r="E718" s="0" t="s">
        <v>13</v>
      </c>
      <c r="F718" s="0" t="s">
        <v>13</v>
      </c>
      <c r="G718" s="0" t="s">
        <v>153</v>
      </c>
      <c r="H718" s="0" t="n">
        <v>64618.3556050294</v>
      </c>
      <c r="I718" s="0" t="n">
        <v>2171.13645286115</v>
      </c>
      <c r="J718" s="0" t="n">
        <v>1283.95118945238</v>
      </c>
      <c r="K718" s="0" t="n">
        <v>0</v>
      </c>
      <c r="L718" s="0" t="n">
        <v>0</v>
      </c>
      <c r="M718" s="0" t="n">
        <v>536150.085068384</v>
      </c>
      <c r="N718" s="0" t="n">
        <v>670187.60633548</v>
      </c>
      <c r="O718" s="0" t="n">
        <v>112401.543481185</v>
      </c>
      <c r="P718" s="0" t="n">
        <v>179842.469569896</v>
      </c>
      <c r="Q718" s="0" t="n">
        <v>21711.3645286115</v>
      </c>
      <c r="R718" s="0" t="n">
        <v>27139.2056607644</v>
      </c>
    </row>
    <row r="719" customFormat="false" ht="13.8" hidden="true" customHeight="false" outlineLevel="0" collapsed="false">
      <c r="A719" s="0" t="s">
        <v>159</v>
      </c>
      <c r="B719" s="0" t="s">
        <v>72</v>
      </c>
      <c r="C719" s="0" t="s">
        <v>151</v>
      </c>
      <c r="D719" s="0" t="s">
        <v>82</v>
      </c>
      <c r="E719" s="0" t="s">
        <v>170</v>
      </c>
      <c r="F719" s="0" t="s">
        <v>13</v>
      </c>
      <c r="G719" s="0" t="s">
        <v>154</v>
      </c>
      <c r="H719" s="0" t="n">
        <v>364282.669556188</v>
      </c>
      <c r="I719" s="0" t="n">
        <v>4269.24527069832</v>
      </c>
      <c r="J719" s="0" t="n">
        <v>4269.24527069832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</row>
    <row r="720" customFormat="false" ht="13.8" hidden="true" customHeight="false" outlineLevel="0" collapsed="false">
      <c r="A720" s="0" t="s">
        <v>150</v>
      </c>
      <c r="B720" s="0" t="s">
        <v>72</v>
      </c>
      <c r="C720" s="0" t="s">
        <v>151</v>
      </c>
      <c r="D720" s="0" t="s">
        <v>82</v>
      </c>
      <c r="E720" s="0" t="s">
        <v>170</v>
      </c>
      <c r="F720" s="0" t="s">
        <v>13</v>
      </c>
      <c r="G720" s="0" t="s">
        <v>154</v>
      </c>
      <c r="H720" s="0" t="n">
        <v>58434.7474715076</v>
      </c>
      <c r="I720" s="0" t="n">
        <v>4269.24527069832</v>
      </c>
      <c r="J720" s="0" t="n">
        <v>4269.24527069832</v>
      </c>
      <c r="K720" s="0" t="n">
        <v>49807.8614914804</v>
      </c>
      <c r="L720" s="0" t="n">
        <v>64038.6790604748</v>
      </c>
      <c r="M720" s="0" t="n">
        <v>334396.310222744</v>
      </c>
      <c r="N720" s="0" t="n">
        <v>459794.926556273</v>
      </c>
      <c r="O720" s="0" t="n">
        <v>104498.846410952</v>
      </c>
      <c r="P720" s="0" t="n">
        <v>133758.523406018</v>
      </c>
      <c r="Q720" s="0" t="n">
        <v>113846.540551955</v>
      </c>
      <c r="R720" s="0" t="n">
        <v>128077.358120949</v>
      </c>
    </row>
    <row r="721" customFormat="false" ht="13.8" hidden="true" customHeight="false" outlineLevel="0" collapsed="false">
      <c r="A721" s="0" t="s">
        <v>150</v>
      </c>
      <c r="B721" s="0" t="s">
        <v>117</v>
      </c>
      <c r="C721" s="0" t="s">
        <v>176</v>
      </c>
      <c r="D721" s="0" t="s">
        <v>109</v>
      </c>
      <c r="E721" s="0" t="s">
        <v>8</v>
      </c>
      <c r="F721" s="0" t="s">
        <v>8</v>
      </c>
      <c r="G721" s="0" t="s">
        <v>153</v>
      </c>
      <c r="H721" s="0" t="n">
        <v>899490.715304455</v>
      </c>
      <c r="I721" s="0" t="n">
        <v>6235.71975803239</v>
      </c>
      <c r="J721" s="0" t="n">
        <v>7440.66230134874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</row>
    <row r="722" customFormat="false" ht="13.8" hidden="true" customHeight="false" outlineLevel="0" collapsed="false">
      <c r="A722" s="0" t="s">
        <v>150</v>
      </c>
      <c r="B722" s="0" t="s">
        <v>72</v>
      </c>
      <c r="C722" s="0" t="s">
        <v>175</v>
      </c>
      <c r="D722" s="0" t="s">
        <v>88</v>
      </c>
      <c r="E722" s="0" t="s">
        <v>174</v>
      </c>
      <c r="F722" s="0" t="s">
        <v>8</v>
      </c>
      <c r="G722" s="0" t="s">
        <v>154</v>
      </c>
      <c r="H722" s="0" t="n">
        <v>10550.8034554943</v>
      </c>
      <c r="I722" s="0" t="n">
        <v>1314.55963422571</v>
      </c>
      <c r="J722" s="0" t="n">
        <v>1314.55963422571</v>
      </c>
      <c r="K722" s="0" t="n">
        <v>23004.79359895</v>
      </c>
      <c r="L722" s="0" t="n">
        <v>29577.5917700785</v>
      </c>
      <c r="M722" s="0" t="n">
        <v>178780.110254697</v>
      </c>
      <c r="N722" s="0" t="n">
        <v>245822.651600208</v>
      </c>
      <c r="O722" s="0" t="n">
        <v>55868.7844545928</v>
      </c>
      <c r="P722" s="0" t="n">
        <v>71512.0441018788</v>
      </c>
      <c r="Q722" s="0" t="n">
        <v>19718.3945133857</v>
      </c>
      <c r="R722" s="0" t="n">
        <v>26291.1926845142</v>
      </c>
    </row>
    <row r="723" customFormat="false" ht="13.8" hidden="true" customHeight="false" outlineLevel="0" collapsed="false">
      <c r="A723" s="0" t="s">
        <v>159</v>
      </c>
      <c r="B723" s="0" t="s">
        <v>21</v>
      </c>
      <c r="C723" s="0" t="s">
        <v>173</v>
      </c>
      <c r="D723" s="0" t="s">
        <v>27</v>
      </c>
      <c r="E723" s="0" t="s">
        <v>8</v>
      </c>
      <c r="F723" s="0" t="s">
        <v>8</v>
      </c>
      <c r="G723" s="0" t="s">
        <v>153</v>
      </c>
      <c r="H723" s="0" t="n">
        <v>128065.362664025</v>
      </c>
      <c r="I723" s="0" t="n">
        <v>2675.2</v>
      </c>
      <c r="J723" s="0" t="n">
        <v>1591.744</v>
      </c>
      <c r="K723" s="0" t="n">
        <v>0</v>
      </c>
      <c r="L723" s="0" t="n">
        <v>0</v>
      </c>
      <c r="M723" s="0" t="n">
        <v>427640.88897024</v>
      </c>
      <c r="N723" s="0" t="n">
        <v>498914.37046528</v>
      </c>
      <c r="O723" s="0" t="n">
        <v>0</v>
      </c>
      <c r="P723" s="0" t="n">
        <v>0</v>
      </c>
      <c r="Q723" s="0" t="n">
        <v>0</v>
      </c>
      <c r="R723" s="0" t="n">
        <v>0</v>
      </c>
    </row>
    <row r="724" customFormat="false" ht="13.8" hidden="true" customHeight="false" outlineLevel="0" collapsed="false">
      <c r="A724" s="0" t="s">
        <v>159</v>
      </c>
      <c r="B724" s="0" t="s">
        <v>52</v>
      </c>
      <c r="C724" s="0" t="s">
        <v>169</v>
      </c>
      <c r="D724" s="0" t="s">
        <v>55</v>
      </c>
      <c r="E724" s="0" t="s">
        <v>9</v>
      </c>
      <c r="F724" s="0" t="s">
        <v>9</v>
      </c>
      <c r="G724" s="0" t="s">
        <v>153</v>
      </c>
      <c r="H724" s="0" t="n">
        <v>102759.040017237</v>
      </c>
      <c r="I724" s="0" t="n">
        <v>1896.798245</v>
      </c>
      <c r="J724" s="0" t="n">
        <v>1040.66269563497</v>
      </c>
      <c r="K724" s="0" t="n">
        <v>0</v>
      </c>
      <c r="L724" s="0" t="n">
        <v>0</v>
      </c>
      <c r="M724" s="0" t="n">
        <v>151111.593771239</v>
      </c>
      <c r="N724" s="0" t="n">
        <v>226667.390656859</v>
      </c>
      <c r="O724" s="0" t="n">
        <v>19971.7048325165</v>
      </c>
      <c r="P724" s="0" t="n">
        <v>25677.9062132355</v>
      </c>
      <c r="Q724" s="0" t="n">
        <v>6322.66081666666</v>
      </c>
      <c r="R724" s="0" t="n">
        <v>12645.3216333333</v>
      </c>
    </row>
    <row r="725" customFormat="false" ht="13.8" hidden="true" customHeight="false" outlineLevel="0" collapsed="false">
      <c r="A725" s="0" t="s">
        <v>155</v>
      </c>
      <c r="B725" s="0" t="s">
        <v>72</v>
      </c>
      <c r="C725" s="0" t="s">
        <v>171</v>
      </c>
      <c r="D725" s="0" t="s">
        <v>74</v>
      </c>
      <c r="E725" s="0" t="s">
        <v>170</v>
      </c>
      <c r="F725" s="0" t="s">
        <v>13</v>
      </c>
      <c r="G725" s="0" t="s">
        <v>164</v>
      </c>
      <c r="H725" s="0" t="n">
        <v>5303788.34667977</v>
      </c>
      <c r="I725" s="0" t="n">
        <v>83300.8281665231</v>
      </c>
      <c r="J725" s="0" t="n">
        <v>150264.721067557</v>
      </c>
      <c r="K725" s="0" t="n">
        <v>0</v>
      </c>
      <c r="L725" s="0" t="n">
        <v>0</v>
      </c>
      <c r="M725" s="0" t="n">
        <v>6667986.29449941</v>
      </c>
      <c r="N725" s="0" t="n">
        <v>8149761.02661039</v>
      </c>
      <c r="O725" s="0" t="n">
        <v>3259904.41064415</v>
      </c>
      <c r="P725" s="0" t="n">
        <v>4445324.19633294</v>
      </c>
      <c r="Q725" s="0" t="n">
        <v>5831057.97165661</v>
      </c>
      <c r="R725" s="0" t="n">
        <v>6664066.25332184</v>
      </c>
    </row>
    <row r="726" customFormat="false" ht="13.8" hidden="true" customHeight="false" outlineLevel="0" collapsed="false">
      <c r="A726" s="0" t="s">
        <v>150</v>
      </c>
      <c r="B726" s="0" t="s">
        <v>72</v>
      </c>
      <c r="C726" s="0" t="s">
        <v>171</v>
      </c>
      <c r="D726" s="0" t="s">
        <v>80</v>
      </c>
      <c r="E726" s="0" t="s">
        <v>156</v>
      </c>
      <c r="F726" s="0" t="s">
        <v>9</v>
      </c>
      <c r="G726" s="0" t="s">
        <v>153</v>
      </c>
      <c r="H726" s="0" t="n">
        <v>1588852.81681876</v>
      </c>
      <c r="I726" s="0" t="n">
        <v>165966.468752949</v>
      </c>
      <c r="J726" s="0" t="n">
        <v>167863.753138403</v>
      </c>
      <c r="K726" s="0" t="n">
        <v>2517415.01691833</v>
      </c>
      <c r="L726" s="0" t="n">
        <v>3236676.45032357</v>
      </c>
      <c r="M726" s="0" t="n">
        <v>16518545.0466974</v>
      </c>
      <c r="N726" s="0" t="n">
        <v>22712999.4392089</v>
      </c>
      <c r="O726" s="0" t="n">
        <v>6022386.20802649</v>
      </c>
      <c r="P726" s="0" t="n">
        <v>7708654.34627391</v>
      </c>
      <c r="Q726" s="0" t="n">
        <v>5754091.4672419</v>
      </c>
      <c r="R726" s="0" t="n">
        <v>6473352.90064714</v>
      </c>
    </row>
    <row r="727" customFormat="false" ht="13.8" hidden="true" customHeight="false" outlineLevel="0" collapsed="false">
      <c r="A727" s="0" t="s">
        <v>155</v>
      </c>
      <c r="B727" s="0" t="s">
        <v>52</v>
      </c>
      <c r="C727" s="0" t="s">
        <v>158</v>
      </c>
      <c r="D727" s="0" t="s">
        <v>53</v>
      </c>
      <c r="E727" s="0" t="s">
        <v>9</v>
      </c>
      <c r="F727" s="0" t="s">
        <v>9</v>
      </c>
      <c r="G727" s="0" t="s">
        <v>157</v>
      </c>
      <c r="H727" s="0" t="n">
        <v>5806464.32776597</v>
      </c>
      <c r="I727" s="0" t="n">
        <v>332754.950011588</v>
      </c>
      <c r="J727" s="0" t="n">
        <v>100402.397516812</v>
      </c>
      <c r="K727" s="0" t="n">
        <v>0</v>
      </c>
      <c r="L727" s="0" t="n">
        <v>0</v>
      </c>
      <c r="M727" s="0" t="n">
        <v>6987853.85041686</v>
      </c>
      <c r="N727" s="0" t="n">
        <v>8540710.26162061</v>
      </c>
      <c r="O727" s="0" t="n">
        <v>8485251.21531285</v>
      </c>
      <c r="P727" s="0" t="n">
        <v>9428056.90590316</v>
      </c>
      <c r="Q727" s="0" t="n">
        <v>11091831.6670529</v>
      </c>
      <c r="R727" s="0" t="n">
        <v>12201014.8337582</v>
      </c>
    </row>
    <row r="728" customFormat="false" ht="13.8" hidden="true" customHeight="false" outlineLevel="0" collapsed="false">
      <c r="A728" s="0" t="s">
        <v>150</v>
      </c>
      <c r="B728" s="0" t="s">
        <v>21</v>
      </c>
      <c r="C728" s="0" t="s">
        <v>168</v>
      </c>
      <c r="D728" s="0" t="s">
        <v>29</v>
      </c>
      <c r="E728" s="0" t="s">
        <v>9</v>
      </c>
      <c r="F728" s="0" t="s">
        <v>9</v>
      </c>
      <c r="G728" s="0" t="s">
        <v>157</v>
      </c>
      <c r="H728" s="0" t="n">
        <v>6141354.07537317</v>
      </c>
      <c r="I728" s="0" t="n">
        <v>212900</v>
      </c>
      <c r="J728" s="0" t="n">
        <v>85905.54</v>
      </c>
      <c r="K728" s="0" t="n">
        <v>7451500</v>
      </c>
      <c r="L728" s="0" t="n">
        <v>9580500</v>
      </c>
      <c r="M728" s="0" t="n">
        <v>61698420</v>
      </c>
      <c r="N728" s="0" t="n">
        <v>75111120</v>
      </c>
      <c r="O728" s="0" t="n">
        <v>8149812</v>
      </c>
      <c r="P728" s="0" t="n">
        <v>8890704</v>
      </c>
      <c r="Q728" s="0" t="n">
        <v>25548000</v>
      </c>
      <c r="R728" s="0" t="n">
        <v>27677000</v>
      </c>
    </row>
    <row r="729" customFormat="false" ht="13.8" hidden="true" customHeight="false" outlineLevel="0" collapsed="false">
      <c r="A729" s="0" t="s">
        <v>150</v>
      </c>
      <c r="B729" s="0" t="s">
        <v>21</v>
      </c>
      <c r="C729" s="0" t="s">
        <v>168</v>
      </c>
      <c r="D729" s="0" t="s">
        <v>30</v>
      </c>
      <c r="E729" s="0" t="s">
        <v>8</v>
      </c>
      <c r="F729" s="0" t="s">
        <v>8</v>
      </c>
      <c r="G729" s="0" t="s">
        <v>172</v>
      </c>
      <c r="H729" s="0" t="n">
        <v>9630280.88291117</v>
      </c>
      <c r="I729" s="0" t="n">
        <v>457949.999999999</v>
      </c>
      <c r="J729" s="0" t="n">
        <v>2227026.49999999</v>
      </c>
      <c r="K729" s="0" t="n">
        <v>18317999.9999999</v>
      </c>
      <c r="L729" s="0" t="n">
        <v>27476999.9999999</v>
      </c>
      <c r="M729" s="0" t="n">
        <v>56877389.9999999</v>
      </c>
      <c r="N729" s="0" t="n">
        <v>75836519.9999999</v>
      </c>
      <c r="O729" s="0" t="n">
        <v>2967515.99999999</v>
      </c>
      <c r="P729" s="0" t="n">
        <v>3709394.99999999</v>
      </c>
      <c r="Q729" s="0" t="n">
        <v>0</v>
      </c>
      <c r="R729" s="0" t="n">
        <v>0</v>
      </c>
    </row>
    <row r="730" customFormat="false" ht="13.8" hidden="true" customHeight="false" outlineLevel="0" collapsed="false">
      <c r="A730" s="0" t="s">
        <v>159</v>
      </c>
      <c r="B730" s="0" t="s">
        <v>96</v>
      </c>
      <c r="C730" s="0" t="s">
        <v>184</v>
      </c>
      <c r="D730" s="0" t="s">
        <v>102</v>
      </c>
      <c r="E730" s="0" t="s">
        <v>198</v>
      </c>
      <c r="F730" s="0" t="s">
        <v>8</v>
      </c>
      <c r="G730" s="0" t="s">
        <v>154</v>
      </c>
      <c r="H730" s="0" t="n">
        <v>438592497.525889</v>
      </c>
      <c r="I730" s="0" t="n">
        <v>3913704.4797798</v>
      </c>
      <c r="J730" s="0" t="n">
        <v>3305808.48193833</v>
      </c>
      <c r="K730" s="0" t="n">
        <v>0</v>
      </c>
      <c r="L730" s="0" t="n">
        <v>0</v>
      </c>
      <c r="M730" s="0" t="n">
        <v>76786287.0101987</v>
      </c>
      <c r="N730" s="0" t="n">
        <v>92143544.4122385</v>
      </c>
      <c r="O730" s="0" t="n">
        <v>0</v>
      </c>
      <c r="P730" s="0" t="n">
        <v>0</v>
      </c>
      <c r="Q730" s="0" t="n">
        <v>30976500.2398586</v>
      </c>
      <c r="R730" s="0" t="n">
        <v>39826928.8798183</v>
      </c>
    </row>
    <row r="731" customFormat="false" ht="13.8" hidden="true" customHeight="false" outlineLevel="0" collapsed="false">
      <c r="A731" s="0" t="s">
        <v>150</v>
      </c>
      <c r="B731" s="0" t="s">
        <v>21</v>
      </c>
      <c r="C731" s="0" t="s">
        <v>166</v>
      </c>
      <c r="D731" s="0" t="s">
        <v>33</v>
      </c>
      <c r="E731" s="0" t="s">
        <v>9</v>
      </c>
      <c r="F731" s="0" t="s">
        <v>9</v>
      </c>
      <c r="G731" s="0" t="s">
        <v>157</v>
      </c>
      <c r="H731" s="0" t="n">
        <v>1634480.44519315</v>
      </c>
      <c r="I731" s="0" t="n">
        <v>268935.569823595</v>
      </c>
      <c r="J731" s="0" t="n">
        <v>76522.6900641232</v>
      </c>
      <c r="K731" s="0" t="n">
        <v>0</v>
      </c>
      <c r="L731" s="0" t="n">
        <v>0</v>
      </c>
      <c r="M731" s="0" t="n">
        <v>155174889.949788</v>
      </c>
      <c r="N731" s="0" t="n">
        <v>188908561.678003</v>
      </c>
      <c r="O731" s="0" t="n">
        <v>27383804.2179424</v>
      </c>
      <c r="P731" s="0" t="n">
        <v>0</v>
      </c>
      <c r="Q731" s="0" t="n">
        <v>5378711.39647191</v>
      </c>
      <c r="R731" s="0" t="n">
        <v>6051050.3210309</v>
      </c>
    </row>
    <row r="732" customFormat="false" ht="13.8" hidden="true" customHeight="false" outlineLevel="0" collapsed="false">
      <c r="A732" s="0" t="s">
        <v>155</v>
      </c>
      <c r="B732" s="0" t="s">
        <v>6</v>
      </c>
      <c r="C732" s="0" t="s">
        <v>162</v>
      </c>
      <c r="D732" s="0" t="s">
        <v>15</v>
      </c>
      <c r="E732" s="0" t="s">
        <v>9</v>
      </c>
      <c r="F732" s="0" t="s">
        <v>9</v>
      </c>
      <c r="G732" s="0" t="s">
        <v>172</v>
      </c>
      <c r="H732" s="0" t="n">
        <v>20387833.5451643</v>
      </c>
      <c r="I732" s="0" t="n">
        <v>991043.906892128</v>
      </c>
      <c r="J732" s="0" t="n">
        <v>3274646.19174701</v>
      </c>
      <c r="K732" s="0" t="n">
        <v>0</v>
      </c>
      <c r="L732" s="0" t="n">
        <v>0</v>
      </c>
      <c r="M732" s="0" t="n">
        <v>35677580.6481166</v>
      </c>
      <c r="N732" s="0" t="n">
        <v>53516370.9721749</v>
      </c>
      <c r="O732" s="0" t="n">
        <v>9514021.50616443</v>
      </c>
      <c r="P732" s="0" t="n">
        <v>11892526.8827055</v>
      </c>
      <c r="Q732" s="0" t="n">
        <v>3735905.14894469</v>
      </c>
      <c r="R732" s="0" t="n">
        <v>6226508.58157449</v>
      </c>
    </row>
    <row r="733" customFormat="false" ht="13.8" hidden="true" customHeight="false" outlineLevel="0" collapsed="false">
      <c r="A733" s="0" t="s">
        <v>155</v>
      </c>
      <c r="B733" s="0" t="s">
        <v>52</v>
      </c>
      <c r="C733" s="0" t="s">
        <v>165</v>
      </c>
      <c r="D733" s="0" t="s">
        <v>62</v>
      </c>
      <c r="E733" s="0" t="s">
        <v>13</v>
      </c>
      <c r="F733" s="0" t="s">
        <v>13</v>
      </c>
      <c r="G733" s="0" t="s">
        <v>154</v>
      </c>
      <c r="H733" s="0" t="n">
        <v>4671192.35898557</v>
      </c>
      <c r="I733" s="0" t="n">
        <v>116311.799999999</v>
      </c>
      <c r="J733" s="0" t="n">
        <v>111046.411643986</v>
      </c>
      <c r="K733" s="0" t="n">
        <v>5234030.99999999</v>
      </c>
      <c r="L733" s="0" t="n">
        <v>6397148.99999999</v>
      </c>
      <c r="M733" s="0" t="n">
        <v>23480444.6249999</v>
      </c>
      <c r="N733" s="0" t="n">
        <v>28423696.1249999</v>
      </c>
      <c r="O733" s="0" t="n">
        <v>218084.624999999</v>
      </c>
      <c r="P733" s="0" t="n">
        <v>348935.399999999</v>
      </c>
      <c r="Q733" s="0" t="n">
        <v>0</v>
      </c>
      <c r="R733" s="0" t="n">
        <v>0</v>
      </c>
    </row>
    <row r="734" customFormat="false" ht="13.8" hidden="true" customHeight="false" outlineLevel="0" collapsed="false">
      <c r="A734" s="0" t="s">
        <v>155</v>
      </c>
      <c r="B734" s="0" t="s">
        <v>72</v>
      </c>
      <c r="C734" s="0" t="s">
        <v>151</v>
      </c>
      <c r="D734" s="0" t="s">
        <v>84</v>
      </c>
      <c r="E734" s="0" t="s">
        <v>152</v>
      </c>
      <c r="F734" s="0" t="s">
        <v>8</v>
      </c>
      <c r="G734" s="0" t="s">
        <v>164</v>
      </c>
      <c r="H734" s="0" t="n">
        <v>53422619.7410169</v>
      </c>
      <c r="I734" s="0" t="n">
        <v>6732943.78964712</v>
      </c>
      <c r="J734" s="0" t="n">
        <v>9502171.75827677</v>
      </c>
      <c r="K734" s="0" t="n">
        <v>100133152.71375</v>
      </c>
      <c r="L734" s="0" t="n">
        <v>128742624.917679</v>
      </c>
      <c r="M734" s="0" t="n">
        <v>294169340.669821</v>
      </c>
      <c r="N734" s="0" t="n">
        <v>359540305.263115</v>
      </c>
      <c r="O734" s="0" t="n">
        <v>143816122.105246</v>
      </c>
      <c r="P734" s="0" t="n">
        <v>196112893.779881</v>
      </c>
      <c r="Q734" s="0" t="n">
        <v>200266305.427501</v>
      </c>
      <c r="R734" s="0" t="n">
        <v>228875777.63143</v>
      </c>
    </row>
    <row r="735" customFormat="false" ht="13.8" hidden="true" customHeight="false" outlineLevel="0" collapsed="false">
      <c r="A735" s="0" t="s">
        <v>155</v>
      </c>
      <c r="B735" s="0" t="s">
        <v>90</v>
      </c>
      <c r="C735" s="0" t="s">
        <v>93</v>
      </c>
      <c r="D735" s="0" t="s">
        <v>93</v>
      </c>
      <c r="E735" s="0" t="s">
        <v>200</v>
      </c>
      <c r="F735" s="0" t="s">
        <v>8</v>
      </c>
      <c r="G735" s="0" t="s">
        <v>153</v>
      </c>
      <c r="H735" s="0" t="n">
        <v>2933337.98351141</v>
      </c>
      <c r="I735" s="0" t="n">
        <v>271566.027056277</v>
      </c>
      <c r="J735" s="0" t="n">
        <v>231541.492186147</v>
      </c>
      <c r="K735" s="0" t="n">
        <v>2294344.29924242</v>
      </c>
      <c r="L735" s="0" t="n">
        <v>2949871.24188311</v>
      </c>
      <c r="M735" s="0" t="n">
        <v>15391188.0534223</v>
      </c>
      <c r="N735" s="0" t="n">
        <v>19238985.0667779</v>
      </c>
      <c r="O735" s="0" t="n">
        <v>9876012.34423678</v>
      </c>
      <c r="P735" s="0" t="n">
        <v>13467289.5603228</v>
      </c>
      <c r="Q735" s="0" t="n">
        <v>0</v>
      </c>
      <c r="R735" s="0" t="n">
        <v>0</v>
      </c>
    </row>
    <row r="736" customFormat="false" ht="13.8" hidden="true" customHeight="false" outlineLevel="0" collapsed="false">
      <c r="A736" s="0" t="s">
        <v>150</v>
      </c>
      <c r="B736" s="0" t="s">
        <v>90</v>
      </c>
      <c r="C736" s="0" t="s">
        <v>92</v>
      </c>
      <c r="D736" s="0" t="s">
        <v>92</v>
      </c>
      <c r="E736" s="0" t="s">
        <v>167</v>
      </c>
      <c r="F736" s="0" t="s">
        <v>9</v>
      </c>
      <c r="G736" s="0" t="s">
        <v>157</v>
      </c>
      <c r="H736" s="0" t="n">
        <v>616255.343483419</v>
      </c>
      <c r="I736" s="0" t="n">
        <v>120596.666666666</v>
      </c>
      <c r="J736" s="0" t="n">
        <v>98892.7783333333</v>
      </c>
      <c r="K736" s="0" t="n">
        <v>1340846.11111111</v>
      </c>
      <c r="L736" s="0" t="n">
        <v>1723944.99999999</v>
      </c>
      <c r="M736" s="0" t="n">
        <v>14170744.6616449</v>
      </c>
      <c r="N736" s="0" t="n">
        <v>17004893.5939739</v>
      </c>
      <c r="O736" s="0" t="n">
        <v>5510845.14117041</v>
      </c>
      <c r="P736" s="0" t="n">
        <v>7053881.78069813</v>
      </c>
      <c r="Q736" s="0" t="n">
        <v>3064791.11111111</v>
      </c>
      <c r="R736" s="0" t="n">
        <v>3447889.99999999</v>
      </c>
    </row>
    <row r="737" customFormat="false" ht="13.8" hidden="true" customHeight="false" outlineLevel="0" collapsed="false">
      <c r="A737" s="0" t="s">
        <v>155</v>
      </c>
      <c r="B737" s="0" t="s">
        <v>52</v>
      </c>
      <c r="C737" s="0" t="s">
        <v>183</v>
      </c>
      <c r="D737" s="0" t="s">
        <v>64</v>
      </c>
      <c r="E737" s="0" t="s">
        <v>8</v>
      </c>
      <c r="F737" s="0" t="s">
        <v>8</v>
      </c>
      <c r="G737" s="0" t="s">
        <v>157</v>
      </c>
      <c r="H737" s="0" t="n">
        <v>288048126.709</v>
      </c>
      <c r="I737" s="0" t="n">
        <v>8205591.26650794</v>
      </c>
      <c r="J737" s="0" t="n">
        <v>35675852.119593</v>
      </c>
      <c r="K737" s="0" t="n">
        <v>0</v>
      </c>
      <c r="L737" s="0" t="n">
        <v>0</v>
      </c>
      <c r="M737" s="0" t="n">
        <v>233859351.095476</v>
      </c>
      <c r="N737" s="0" t="n">
        <v>283092898.694524</v>
      </c>
      <c r="O737" s="0" t="n">
        <v>236457788.070026</v>
      </c>
      <c r="P737" s="0" t="n">
        <v>261348081.551082</v>
      </c>
      <c r="Q737" s="0" t="n">
        <v>902615039.315873</v>
      </c>
      <c r="R737" s="0" t="n">
        <v>984670951.980953</v>
      </c>
    </row>
    <row r="738" customFormat="false" ht="13.8" hidden="true" customHeight="false" outlineLevel="0" collapsed="false">
      <c r="A738" s="0" t="s">
        <v>155</v>
      </c>
      <c r="B738" s="0" t="s">
        <v>52</v>
      </c>
      <c r="C738" s="0" t="s">
        <v>165</v>
      </c>
      <c r="D738" s="0" t="s">
        <v>65</v>
      </c>
      <c r="E738" s="0" t="s">
        <v>8</v>
      </c>
      <c r="F738" s="0" t="s">
        <v>8</v>
      </c>
      <c r="G738" s="0" t="s">
        <v>172</v>
      </c>
      <c r="H738" s="0" t="n">
        <v>606924.236157656</v>
      </c>
      <c r="I738" s="0" t="n">
        <v>42314.9999999999</v>
      </c>
      <c r="J738" s="0" t="n">
        <v>174896.463073668</v>
      </c>
      <c r="K738" s="0" t="n">
        <v>1904174.99999999</v>
      </c>
      <c r="L738" s="0" t="n">
        <v>2327324.99999999</v>
      </c>
      <c r="M738" s="0" t="n">
        <v>8542340.62499999</v>
      </c>
      <c r="N738" s="0" t="n">
        <v>10340728.1249999</v>
      </c>
      <c r="O738" s="0" t="n">
        <v>79340.6249999999</v>
      </c>
      <c r="P738" s="0" t="n">
        <v>126944.999999999</v>
      </c>
      <c r="Q738" s="0" t="n">
        <v>0</v>
      </c>
      <c r="R738" s="0" t="n">
        <v>0</v>
      </c>
    </row>
    <row r="739" customFormat="false" ht="13.8" hidden="true" customHeight="false" outlineLevel="0" collapsed="false">
      <c r="A739" s="0" t="s">
        <v>150</v>
      </c>
      <c r="B739" s="0" t="s">
        <v>21</v>
      </c>
      <c r="C739" s="0" t="s">
        <v>173</v>
      </c>
      <c r="D739" s="0" t="s">
        <v>47</v>
      </c>
      <c r="E739" s="0" t="s">
        <v>8</v>
      </c>
      <c r="F739" s="0" t="s">
        <v>8</v>
      </c>
      <c r="G739" s="0" t="s">
        <v>157</v>
      </c>
      <c r="H739" s="0" t="n">
        <v>149829.245232439</v>
      </c>
      <c r="I739" s="0" t="n">
        <v>18938.9999999999</v>
      </c>
      <c r="J739" s="0" t="n">
        <v>5073.43333333333</v>
      </c>
      <c r="K739" s="0" t="n">
        <v>236737.499999999</v>
      </c>
      <c r="L739" s="0" t="n">
        <v>260411.249999999</v>
      </c>
      <c r="M739" s="0" t="n">
        <v>8303699.34006719</v>
      </c>
      <c r="N739" s="0" t="n">
        <v>9341661.75757559</v>
      </c>
      <c r="O739" s="0" t="n">
        <v>2168120.93671087</v>
      </c>
      <c r="P739" s="0" t="n">
        <v>2775194.79898991</v>
      </c>
      <c r="Q739" s="0" t="n">
        <v>213063.749999999</v>
      </c>
      <c r="R739" s="0" t="n">
        <v>260411.249999999</v>
      </c>
    </row>
    <row r="740" customFormat="false" ht="13.8" hidden="true" customHeight="false" outlineLevel="0" collapsed="false">
      <c r="A740" s="0" t="s">
        <v>159</v>
      </c>
      <c r="B740" s="0" t="s">
        <v>21</v>
      </c>
      <c r="C740" s="0" t="s">
        <v>173</v>
      </c>
      <c r="D740" s="0" t="s">
        <v>46</v>
      </c>
      <c r="E740" s="0" t="s">
        <v>8</v>
      </c>
      <c r="F740" s="0" t="s">
        <v>8</v>
      </c>
      <c r="G740" s="0" t="s">
        <v>157</v>
      </c>
      <c r="H740" s="0" t="n">
        <v>34471068.9598005</v>
      </c>
      <c r="I740" s="0" t="n">
        <v>246952.917387452</v>
      </c>
      <c r="J740" s="0" t="n">
        <v>244050.182192288</v>
      </c>
      <c r="K740" s="0" t="n">
        <v>0</v>
      </c>
      <c r="L740" s="0" t="n">
        <v>0</v>
      </c>
      <c r="M740" s="0" t="n">
        <v>60983650.9772035</v>
      </c>
      <c r="N740" s="0" t="n">
        <v>76229563.7215044</v>
      </c>
      <c r="O740" s="0" t="n">
        <v>0</v>
      </c>
      <c r="P740" s="0" t="n">
        <v>0</v>
      </c>
      <c r="Q740" s="0" t="n">
        <v>2160838.0271402</v>
      </c>
      <c r="R740" s="0" t="n">
        <v>2778220.32060884</v>
      </c>
    </row>
    <row r="741" customFormat="false" ht="13.8" hidden="true" customHeight="false" outlineLevel="0" collapsed="false">
      <c r="A741" s="0" t="s">
        <v>150</v>
      </c>
      <c r="B741" s="0" t="s">
        <v>52</v>
      </c>
      <c r="C741" s="0" t="s">
        <v>161</v>
      </c>
      <c r="D741" s="0" t="s">
        <v>68</v>
      </c>
      <c r="E741" s="0" t="s">
        <v>13</v>
      </c>
      <c r="F741" s="0" t="s">
        <v>13</v>
      </c>
      <c r="G741" s="0" t="s">
        <v>157</v>
      </c>
      <c r="H741" s="0" t="n">
        <v>16409348.8297296</v>
      </c>
      <c r="I741" s="0" t="n">
        <v>1366294.86466475</v>
      </c>
      <c r="J741" s="0" t="n">
        <v>1199886.96893076</v>
      </c>
      <c r="K741" s="0" t="n">
        <v>61483268.909914</v>
      </c>
      <c r="L741" s="0" t="n">
        <v>75146217.5565615</v>
      </c>
      <c r="M741" s="0" t="n">
        <v>333888307.552449</v>
      </c>
      <c r="N741" s="0" t="n">
        <v>406472722.237765</v>
      </c>
      <c r="O741" s="0" t="n">
        <v>3074163.4454957</v>
      </c>
      <c r="P741" s="0" t="n">
        <v>4611245.16824355</v>
      </c>
      <c r="Q741" s="0" t="n">
        <v>0</v>
      </c>
      <c r="R741" s="0" t="n">
        <v>0</v>
      </c>
    </row>
    <row r="742" customFormat="false" ht="13.8" hidden="true" customHeight="false" outlineLevel="0" collapsed="false">
      <c r="A742" s="0" t="s">
        <v>159</v>
      </c>
      <c r="B742" s="0" t="s">
        <v>52</v>
      </c>
      <c r="C742" s="0" t="s">
        <v>161</v>
      </c>
      <c r="D742" s="0" t="s">
        <v>68</v>
      </c>
      <c r="E742" s="0" t="s">
        <v>9</v>
      </c>
      <c r="F742" s="0" t="s">
        <v>9</v>
      </c>
      <c r="G742" s="0" t="s">
        <v>154</v>
      </c>
      <c r="H742" s="0" t="n">
        <v>49198505.8047152</v>
      </c>
      <c r="I742" s="0" t="n">
        <v>1076752.06406994</v>
      </c>
      <c r="J742" s="0" t="n">
        <v>1442616.67143977</v>
      </c>
      <c r="K742" s="0" t="n">
        <v>43070082.5627978</v>
      </c>
      <c r="L742" s="0" t="n">
        <v>53837603.2034973</v>
      </c>
      <c r="M742" s="0" t="n">
        <v>217369322.93412</v>
      </c>
      <c r="N742" s="0" t="n">
        <v>263131285.657093</v>
      </c>
      <c r="O742" s="0" t="n">
        <v>0</v>
      </c>
      <c r="P742" s="0" t="n">
        <v>0</v>
      </c>
      <c r="Q742" s="0" t="n">
        <v>0</v>
      </c>
      <c r="R742" s="0" t="n">
        <v>0</v>
      </c>
    </row>
    <row r="743" customFormat="false" ht="13.8" hidden="true" customHeight="false" outlineLevel="0" collapsed="false">
      <c r="A743" s="0" t="s">
        <v>150</v>
      </c>
      <c r="B743" s="0" t="s">
        <v>21</v>
      </c>
      <c r="C743" s="0" t="s">
        <v>168</v>
      </c>
      <c r="D743" s="0" t="s">
        <v>49</v>
      </c>
      <c r="E743" s="0" t="s">
        <v>8</v>
      </c>
      <c r="F743" s="0" t="s">
        <v>8</v>
      </c>
      <c r="G743" s="0" t="s">
        <v>164</v>
      </c>
      <c r="H743" s="0" t="n">
        <v>4215348.76441314</v>
      </c>
      <c r="I743" s="0" t="n">
        <v>188065</v>
      </c>
      <c r="J743" s="0" t="n">
        <v>1436084.575</v>
      </c>
      <c r="K743" s="0" t="n">
        <v>8462925</v>
      </c>
      <c r="L743" s="0" t="n">
        <v>10343575</v>
      </c>
      <c r="M743" s="0" t="n">
        <v>40551515.625</v>
      </c>
      <c r="N743" s="0" t="n">
        <v>49367062.5</v>
      </c>
      <c r="O743" s="0" t="n">
        <v>2115731.25</v>
      </c>
      <c r="P743" s="0" t="n">
        <v>3173596.875</v>
      </c>
      <c r="Q743" s="0" t="n">
        <v>0</v>
      </c>
      <c r="R743" s="0" t="n">
        <v>0</v>
      </c>
    </row>
    <row r="744" customFormat="false" ht="13.8" hidden="true" customHeight="false" outlineLevel="0" collapsed="false">
      <c r="A744" s="0" t="s">
        <v>150</v>
      </c>
      <c r="B744" s="0" t="s">
        <v>52</v>
      </c>
      <c r="C744" s="0" t="s">
        <v>169</v>
      </c>
      <c r="D744" s="0" t="s">
        <v>69</v>
      </c>
      <c r="E744" s="0" t="s">
        <v>9</v>
      </c>
      <c r="F744" s="0" t="s">
        <v>9</v>
      </c>
      <c r="G744" s="0" t="s">
        <v>164</v>
      </c>
      <c r="H744" s="0" t="n">
        <v>2963100.21392863</v>
      </c>
      <c r="I744" s="0" t="n">
        <v>345428.118889099</v>
      </c>
      <c r="J744" s="0" t="n">
        <v>320012.418819484</v>
      </c>
      <c r="K744" s="0" t="n">
        <v>15544265.3500094</v>
      </c>
      <c r="L744" s="0" t="n">
        <v>18998546.5389004</v>
      </c>
      <c r="M744" s="0" t="n">
        <v>112551995.272284</v>
      </c>
      <c r="N744" s="0" t="n">
        <v>137019820.331476</v>
      </c>
      <c r="O744" s="0" t="n">
        <v>1036284.35666729</v>
      </c>
      <c r="P744" s="0" t="n">
        <v>1554426.53500094</v>
      </c>
      <c r="Q744" s="0" t="n">
        <v>0</v>
      </c>
      <c r="R744" s="0" t="n">
        <v>0</v>
      </c>
    </row>
    <row r="745" customFormat="false" ht="13.8" hidden="true" customHeight="false" outlineLevel="0" collapsed="false">
      <c r="A745" s="0" t="s">
        <v>159</v>
      </c>
      <c r="B745" s="0" t="s">
        <v>72</v>
      </c>
      <c r="C745" s="0" t="s">
        <v>175</v>
      </c>
      <c r="D745" s="0" t="s">
        <v>79</v>
      </c>
      <c r="E745" s="0" t="s">
        <v>170</v>
      </c>
      <c r="F745" s="0" t="s">
        <v>13</v>
      </c>
      <c r="G745" s="0" t="s">
        <v>153</v>
      </c>
      <c r="H745" s="0" t="n">
        <v>6578125.22899544</v>
      </c>
      <c r="I745" s="0" t="n">
        <v>132820.393745879</v>
      </c>
      <c r="J745" s="0" t="n">
        <v>86066.4218150058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</row>
    <row r="746" customFormat="false" ht="13.8" hidden="true" customHeight="false" outlineLevel="0" collapsed="false">
      <c r="A746" s="0" t="s">
        <v>155</v>
      </c>
      <c r="B746" s="0" t="s">
        <v>52</v>
      </c>
      <c r="C746" s="0" t="s">
        <v>169</v>
      </c>
      <c r="D746" s="0" t="s">
        <v>70</v>
      </c>
      <c r="E746" s="0" t="s">
        <v>13</v>
      </c>
      <c r="F746" s="0" t="s">
        <v>13</v>
      </c>
      <c r="G746" s="0" t="s">
        <v>172</v>
      </c>
      <c r="H746" s="0" t="n">
        <v>1849319.29843155</v>
      </c>
      <c r="I746" s="0" t="n">
        <v>46248.8976704</v>
      </c>
      <c r="J746" s="0" t="n">
        <v>28965.4909827085</v>
      </c>
      <c r="K746" s="0" t="n">
        <v>0</v>
      </c>
      <c r="L746" s="0" t="n">
        <v>0</v>
      </c>
      <c r="M746" s="0" t="n">
        <v>1318093.5836064</v>
      </c>
      <c r="N746" s="0" t="n">
        <v>1595586.9696288</v>
      </c>
      <c r="O746" s="0" t="n">
        <v>1332739.06640414</v>
      </c>
      <c r="P746" s="0" t="n">
        <v>1473027.38918352</v>
      </c>
      <c r="Q746" s="0" t="n">
        <v>5087378.743744</v>
      </c>
      <c r="R746" s="0" t="n">
        <v>5549867.720448</v>
      </c>
    </row>
    <row r="747" customFormat="false" ht="13.8" hidden="true" customHeight="false" outlineLevel="0" collapsed="false">
      <c r="A747" s="0" t="s">
        <v>159</v>
      </c>
      <c r="B747" s="0" t="s">
        <v>6</v>
      </c>
      <c r="C747" s="0" t="s">
        <v>162</v>
      </c>
      <c r="D747" s="0" t="s">
        <v>18</v>
      </c>
      <c r="E747" s="0" t="s">
        <v>13</v>
      </c>
      <c r="F747" s="0" t="s">
        <v>13</v>
      </c>
      <c r="G747" s="0" t="s">
        <v>164</v>
      </c>
      <c r="H747" s="0" t="n">
        <v>69619176.3542633</v>
      </c>
      <c r="I747" s="0" t="n">
        <v>1395202.53748268</v>
      </c>
      <c r="J747" s="0" t="n">
        <v>780984.592302048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</row>
    <row r="748" customFormat="false" ht="13.8" hidden="true" customHeight="false" outlineLevel="0" collapsed="false">
      <c r="A748" s="0" t="s">
        <v>155</v>
      </c>
      <c r="B748" s="0" t="s">
        <v>52</v>
      </c>
      <c r="C748" s="0" t="s">
        <v>161</v>
      </c>
      <c r="D748" s="0" t="s">
        <v>58</v>
      </c>
      <c r="E748" s="0" t="s">
        <v>8</v>
      </c>
      <c r="F748" s="0" t="s">
        <v>8</v>
      </c>
      <c r="G748" s="0" t="s">
        <v>172</v>
      </c>
      <c r="H748" s="0" t="n">
        <v>1135821.94400225</v>
      </c>
      <c r="I748" s="0" t="n">
        <v>47089.5759058483</v>
      </c>
      <c r="J748" s="0" t="n">
        <v>149780.391403409</v>
      </c>
      <c r="K748" s="0" t="n">
        <v>0</v>
      </c>
      <c r="L748" s="0" t="n">
        <v>0</v>
      </c>
      <c r="M748" s="0" t="n">
        <v>3751469.55344452</v>
      </c>
      <c r="N748" s="0" t="n">
        <v>5627204.33016679</v>
      </c>
      <c r="O748" s="0" t="n">
        <v>566644.562772514</v>
      </c>
      <c r="P748" s="0" t="n">
        <v>708305.703465642</v>
      </c>
      <c r="Q748" s="0" t="n">
        <v>235447.879529241</v>
      </c>
      <c r="R748" s="0" t="n">
        <v>392413.132548736</v>
      </c>
    </row>
    <row r="749" customFormat="false" ht="13.8" hidden="true" customHeight="false" outlineLevel="0" collapsed="false">
      <c r="A749" s="0" t="s">
        <v>150</v>
      </c>
      <c r="B749" s="0" t="s">
        <v>6</v>
      </c>
      <c r="C749" s="0" t="s">
        <v>162</v>
      </c>
      <c r="D749" s="0" t="s">
        <v>20</v>
      </c>
      <c r="E749" s="0" t="s">
        <v>9</v>
      </c>
      <c r="F749" s="0" t="s">
        <v>9</v>
      </c>
      <c r="G749" s="0" t="s">
        <v>164</v>
      </c>
      <c r="H749" s="0" t="n">
        <v>9916058.76386576</v>
      </c>
      <c r="I749" s="0" t="n">
        <v>1819380.56219557</v>
      </c>
      <c r="J749" s="0" t="n">
        <v>1058680.14314492</v>
      </c>
      <c r="K749" s="0" t="n">
        <v>0</v>
      </c>
      <c r="L749" s="0" t="n">
        <v>0</v>
      </c>
      <c r="M749" s="0" t="n">
        <v>419867128.599898</v>
      </c>
      <c r="N749" s="0" t="n">
        <v>577317301.82486</v>
      </c>
      <c r="O749" s="0" t="n">
        <v>65604238.8437341</v>
      </c>
      <c r="P749" s="0" t="n">
        <v>83973425.7199797</v>
      </c>
      <c r="Q749" s="0" t="n">
        <v>11665719.963904</v>
      </c>
      <c r="R749" s="0" t="n">
        <v>13123934.959392</v>
      </c>
    </row>
    <row r="750" customFormat="false" ht="13.8" hidden="true" customHeight="false" outlineLevel="0" collapsed="false">
      <c r="A750" s="0" t="s">
        <v>155</v>
      </c>
      <c r="B750" s="0" t="s">
        <v>21</v>
      </c>
      <c r="C750" s="0" t="s">
        <v>166</v>
      </c>
      <c r="D750" s="0" t="s">
        <v>44</v>
      </c>
      <c r="E750" s="0" t="s">
        <v>9</v>
      </c>
      <c r="F750" s="0" t="s">
        <v>9</v>
      </c>
      <c r="G750" s="0" t="s">
        <v>154</v>
      </c>
      <c r="H750" s="0" t="n">
        <v>452235.338250868</v>
      </c>
      <c r="I750" s="0" t="n">
        <v>17939.7499999999</v>
      </c>
      <c r="J750" s="0" t="n">
        <v>11991.4929166666</v>
      </c>
      <c r="K750" s="0" t="n">
        <v>0</v>
      </c>
      <c r="L750" s="0" t="n">
        <v>0</v>
      </c>
      <c r="M750" s="0" t="n">
        <v>3932791.86430039</v>
      </c>
      <c r="N750" s="0" t="n">
        <v>4915989.83037549</v>
      </c>
      <c r="O750" s="0" t="n">
        <v>821491.051784337</v>
      </c>
      <c r="P750" s="0" t="n">
        <v>1314385.68285493</v>
      </c>
      <c r="Q750" s="0" t="n">
        <v>179397.499999999</v>
      </c>
      <c r="R750" s="0" t="n">
        <v>224246.874999999</v>
      </c>
    </row>
    <row r="751" customFormat="false" ht="13.8" hidden="true" customHeight="false" outlineLevel="0" collapsed="false">
      <c r="A751" s="0" t="s">
        <v>150</v>
      </c>
      <c r="B751" s="0" t="s">
        <v>6</v>
      </c>
      <c r="C751" s="0" t="s">
        <v>162</v>
      </c>
      <c r="D751" s="0" t="s">
        <v>20</v>
      </c>
      <c r="E751" s="0" t="s">
        <v>8</v>
      </c>
      <c r="F751" s="0" t="s">
        <v>8</v>
      </c>
      <c r="G751" s="0" t="s">
        <v>154</v>
      </c>
      <c r="H751" s="0" t="n">
        <v>2729925.9933297</v>
      </c>
      <c r="I751" s="0" t="n">
        <v>600344.523032209</v>
      </c>
      <c r="J751" s="0" t="n">
        <v>348149.785018059</v>
      </c>
      <c r="K751" s="0" t="n">
        <v>1822558.54529516</v>
      </c>
      <c r="L751" s="0" t="n">
        <v>2343289.55823663</v>
      </c>
      <c r="M751" s="0" t="n">
        <v>121226322.440216</v>
      </c>
      <c r="N751" s="0" t="n">
        <v>173180460.62888</v>
      </c>
      <c r="O751" s="0" t="n">
        <v>21647557.57861</v>
      </c>
      <c r="P751" s="0" t="n">
        <v>27708873.7006208</v>
      </c>
      <c r="Q751" s="0" t="n">
        <v>4165848.10353179</v>
      </c>
      <c r="R751" s="0" t="n">
        <v>4686579.11647327</v>
      </c>
    </row>
    <row r="752" customFormat="false" ht="13.8" hidden="true" customHeight="false" outlineLevel="0" collapsed="false">
      <c r="A752" s="0" t="s">
        <v>150</v>
      </c>
      <c r="B752" s="0" t="s">
        <v>90</v>
      </c>
      <c r="C752" s="0" t="s">
        <v>92</v>
      </c>
      <c r="D752" s="0" t="s">
        <v>92</v>
      </c>
      <c r="E752" s="0" t="s">
        <v>170</v>
      </c>
      <c r="F752" s="0" t="s">
        <v>13</v>
      </c>
      <c r="G752" s="0" t="s">
        <v>157</v>
      </c>
      <c r="H752" s="0" t="n">
        <v>320557.291396534</v>
      </c>
      <c r="I752" s="0" t="n">
        <v>52995.8333333333</v>
      </c>
      <c r="J752" s="0" t="n">
        <v>40243.5873333333</v>
      </c>
      <c r="K752" s="0" t="n">
        <v>599454.722222222</v>
      </c>
      <c r="L752" s="0" t="n">
        <v>770727.499999999</v>
      </c>
      <c r="M752" s="0" t="n">
        <v>6227290.04918124</v>
      </c>
      <c r="N752" s="0" t="n">
        <v>7472748.05901749</v>
      </c>
      <c r="O752" s="0" t="n">
        <v>2421723.90580677</v>
      </c>
      <c r="P752" s="0" t="n">
        <v>3099806.59943266</v>
      </c>
      <c r="Q752" s="0" t="n">
        <v>1370182.22222222</v>
      </c>
      <c r="R752" s="0" t="n">
        <v>1541454.99999999</v>
      </c>
    </row>
    <row r="753" customFormat="false" ht="13.8" hidden="true" customHeight="false" outlineLevel="0" collapsed="false">
      <c r="A753" s="0" t="s">
        <v>159</v>
      </c>
      <c r="B753" s="0" t="s">
        <v>117</v>
      </c>
      <c r="C753" s="0" t="s">
        <v>187</v>
      </c>
      <c r="D753" s="0" t="s">
        <v>109</v>
      </c>
      <c r="E753" s="0" t="s">
        <v>13</v>
      </c>
      <c r="F753" s="0" t="s">
        <v>13</v>
      </c>
      <c r="G753" s="0" t="s">
        <v>164</v>
      </c>
      <c r="H753" s="0" t="n">
        <v>25514894.3531782</v>
      </c>
      <c r="I753" s="0" t="n">
        <v>159036.245883096</v>
      </c>
      <c r="J753" s="0" t="n">
        <v>470453.231107214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</row>
    <row r="754" customFormat="false" ht="13.8" hidden="true" customHeight="false" outlineLevel="0" collapsed="false">
      <c r="A754" s="0" t="s">
        <v>155</v>
      </c>
      <c r="B754" s="0" t="s">
        <v>103</v>
      </c>
      <c r="C754" s="0" t="s">
        <v>193</v>
      </c>
      <c r="D754" s="0" t="s">
        <v>107</v>
      </c>
      <c r="E754" s="0" t="s">
        <v>13</v>
      </c>
      <c r="F754" s="0" t="s">
        <v>13</v>
      </c>
      <c r="G754" s="0" t="s">
        <v>157</v>
      </c>
      <c r="H754" s="0" t="n">
        <v>3546500.52003598</v>
      </c>
      <c r="I754" s="0" t="n">
        <v>296697.120161534</v>
      </c>
      <c r="J754" s="0" t="n">
        <v>197063.195660838</v>
      </c>
      <c r="K754" s="0" t="n">
        <v>0</v>
      </c>
      <c r="L754" s="0" t="n">
        <v>0</v>
      </c>
      <c r="M754" s="0" t="n">
        <v>28482923.5355072</v>
      </c>
      <c r="N754" s="0" t="n">
        <v>39876092.9497102</v>
      </c>
      <c r="O754" s="0" t="n">
        <v>9826608.61975001</v>
      </c>
      <c r="P754" s="0" t="n">
        <v>13244559.4440108</v>
      </c>
      <c r="Q754" s="0" t="n">
        <v>0</v>
      </c>
      <c r="R754" s="0" t="n">
        <v>0</v>
      </c>
    </row>
    <row r="755" customFormat="false" ht="13.8" hidden="true" customHeight="false" outlineLevel="0" collapsed="false">
      <c r="A755" s="0" t="s">
        <v>150</v>
      </c>
      <c r="B755" s="0" t="s">
        <v>103</v>
      </c>
      <c r="C755" s="0" t="s">
        <v>177</v>
      </c>
      <c r="D755" s="0" t="s">
        <v>22</v>
      </c>
      <c r="E755" s="0" t="s">
        <v>9</v>
      </c>
      <c r="F755" s="0" t="s">
        <v>9</v>
      </c>
      <c r="G755" s="0" t="s">
        <v>154</v>
      </c>
      <c r="H755" s="0" t="n">
        <v>108541.773012998</v>
      </c>
      <c r="I755" s="0" t="n">
        <v>11124.8</v>
      </c>
      <c r="J755" s="0" t="n">
        <v>14086.5085</v>
      </c>
      <c r="K755" s="0" t="n">
        <v>500616</v>
      </c>
      <c r="L755" s="0" t="n">
        <v>611864</v>
      </c>
      <c r="M755" s="0" t="n">
        <v>1727125.2</v>
      </c>
      <c r="N755" s="0" t="n">
        <v>2102587.2</v>
      </c>
      <c r="O755" s="0" t="n">
        <v>90110.88</v>
      </c>
      <c r="P755" s="0" t="n">
        <v>135166.32</v>
      </c>
      <c r="Q755" s="0" t="n">
        <v>0</v>
      </c>
      <c r="R755" s="0" t="n">
        <v>0</v>
      </c>
    </row>
    <row r="756" customFormat="false" ht="13.8" hidden="true" customHeight="false" outlineLevel="0" collapsed="false">
      <c r="A756" s="0" t="s">
        <v>159</v>
      </c>
      <c r="B756" s="0" t="s">
        <v>103</v>
      </c>
      <c r="C756" s="0" t="s">
        <v>178</v>
      </c>
      <c r="D756" s="0" t="s">
        <v>105</v>
      </c>
      <c r="E756" s="0" t="s">
        <v>13</v>
      </c>
      <c r="F756" s="0" t="s">
        <v>13</v>
      </c>
      <c r="G756" s="0" t="s">
        <v>164</v>
      </c>
      <c r="H756" s="0" t="n">
        <v>9246164.80047699</v>
      </c>
      <c r="I756" s="0" t="n">
        <v>261514.099417</v>
      </c>
      <c r="J756" s="0" t="n">
        <v>230500.99269988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11768134.473765</v>
      </c>
      <c r="R756" s="0" t="n">
        <v>13075704.97085</v>
      </c>
    </row>
    <row r="757" customFormat="false" ht="13.8" hidden="true" customHeight="false" outlineLevel="0" collapsed="false">
      <c r="A757" s="0" t="s">
        <v>159</v>
      </c>
      <c r="B757" s="0" t="s">
        <v>72</v>
      </c>
      <c r="C757" s="0" t="s">
        <v>151</v>
      </c>
      <c r="D757" s="0" t="s">
        <v>82</v>
      </c>
      <c r="E757" s="0" t="s">
        <v>174</v>
      </c>
      <c r="F757" s="0" t="s">
        <v>8</v>
      </c>
      <c r="G757" s="0" t="s">
        <v>154</v>
      </c>
      <c r="H757" s="0" t="n">
        <v>836926.576285701</v>
      </c>
      <c r="I757" s="0" t="n">
        <v>9254.14982814328</v>
      </c>
      <c r="J757" s="0" t="n">
        <v>10500.2094235872</v>
      </c>
      <c r="K757" s="0" t="n">
        <v>0</v>
      </c>
      <c r="L757" s="0" t="n">
        <v>0</v>
      </c>
      <c r="M757" s="0" t="n">
        <v>407726.955308842</v>
      </c>
      <c r="N757" s="0" t="n">
        <v>543635.94041179</v>
      </c>
      <c r="O757" s="0" t="n">
        <v>181211.979211848</v>
      </c>
      <c r="P757" s="0" t="n">
        <v>253696.770896587</v>
      </c>
      <c r="Q757" s="0" t="n">
        <v>185082.996562865</v>
      </c>
      <c r="R757" s="0" t="n">
        <v>215930.162656676</v>
      </c>
    </row>
    <row r="758" customFormat="false" ht="13.8" hidden="true" customHeight="false" outlineLevel="0" collapsed="false">
      <c r="A758" s="0" t="s">
        <v>155</v>
      </c>
      <c r="B758" s="0" t="s">
        <v>72</v>
      </c>
      <c r="C758" s="0" t="s">
        <v>171</v>
      </c>
      <c r="D758" s="0" t="s">
        <v>80</v>
      </c>
      <c r="E758" s="0" t="s">
        <v>174</v>
      </c>
      <c r="F758" s="0" t="s">
        <v>8</v>
      </c>
      <c r="G758" s="0" t="s">
        <v>172</v>
      </c>
      <c r="H758" s="0" t="n">
        <v>662101.580507526</v>
      </c>
      <c r="I758" s="0" t="n">
        <v>59058.1518232005</v>
      </c>
      <c r="J758" s="0" t="n">
        <v>62938.0176262413</v>
      </c>
      <c r="K758" s="0" t="n">
        <v>786473.122185602</v>
      </c>
      <c r="L758" s="0" t="n">
        <v>1011179.72852434</v>
      </c>
      <c r="M758" s="0" t="n">
        <v>3122699.78503399</v>
      </c>
      <c r="N758" s="0" t="n">
        <v>3857452.67563023</v>
      </c>
      <c r="O758" s="0" t="n">
        <v>1885865.75036487</v>
      </c>
      <c r="P758" s="0" t="n">
        <v>2571635.11413391</v>
      </c>
      <c r="Q758" s="0" t="n">
        <v>561766.515846858</v>
      </c>
      <c r="R758" s="0" t="n">
        <v>786473.122185602</v>
      </c>
    </row>
    <row r="759" customFormat="false" ht="13.8" hidden="true" customHeight="false" outlineLevel="0" collapsed="false">
      <c r="A759" s="0" t="s">
        <v>150</v>
      </c>
      <c r="B759" s="0" t="s">
        <v>72</v>
      </c>
      <c r="C759" s="0" t="s">
        <v>175</v>
      </c>
      <c r="D759" s="0" t="s">
        <v>89</v>
      </c>
      <c r="E759" s="0" t="s">
        <v>174</v>
      </c>
      <c r="F759" s="0" t="s">
        <v>8</v>
      </c>
      <c r="G759" s="0" t="s">
        <v>172</v>
      </c>
      <c r="H759" s="0" t="n">
        <v>1735533.98991623</v>
      </c>
      <c r="I759" s="0" t="n">
        <v>160779.001547249</v>
      </c>
      <c r="J759" s="0" t="n">
        <v>170317.795908746</v>
      </c>
      <c r="K759" s="0" t="n">
        <v>1875755.01805124</v>
      </c>
      <c r="L759" s="0" t="n">
        <v>2411685.02320874</v>
      </c>
      <c r="M759" s="0" t="n">
        <v>20658122.573624</v>
      </c>
      <c r="N759" s="0" t="n">
        <v>28404918.5387331</v>
      </c>
      <c r="O759" s="0" t="n">
        <v>6455663.30425753</v>
      </c>
      <c r="P759" s="0" t="n">
        <v>8263249.02944963</v>
      </c>
      <c r="Q759" s="0" t="n">
        <v>1607790.01547249</v>
      </c>
      <c r="R759" s="0" t="n">
        <v>2143720.02062999</v>
      </c>
    </row>
    <row r="760" customFormat="false" ht="13.8" hidden="true" customHeight="false" outlineLevel="0" collapsed="false">
      <c r="A760" s="0" t="s">
        <v>150</v>
      </c>
      <c r="B760" s="0" t="s">
        <v>72</v>
      </c>
      <c r="C760" s="0" t="s">
        <v>151</v>
      </c>
      <c r="D760" s="0" t="s">
        <v>81</v>
      </c>
      <c r="E760" s="0" t="s">
        <v>170</v>
      </c>
      <c r="F760" s="0" t="s">
        <v>13</v>
      </c>
      <c r="G760" s="0" t="s">
        <v>157</v>
      </c>
      <c r="H760" s="0" t="n">
        <v>29510.9771170039</v>
      </c>
      <c r="I760" s="0" t="n">
        <v>3197.70504455499</v>
      </c>
      <c r="J760" s="0" t="n">
        <v>2625.78873166365</v>
      </c>
      <c r="K760" s="0" t="n">
        <v>37306.5588531416</v>
      </c>
      <c r="L760" s="0" t="n">
        <v>47965.5756683249</v>
      </c>
      <c r="M760" s="0" t="n">
        <v>250465.995809358</v>
      </c>
      <c r="N760" s="0" t="n">
        <v>344390.744237867</v>
      </c>
      <c r="O760" s="0" t="n">
        <v>78270.6232907112</v>
      </c>
      <c r="P760" s="0" t="n">
        <v>100186.39781211</v>
      </c>
      <c r="Q760" s="0" t="n">
        <v>85272.1345214665</v>
      </c>
      <c r="R760" s="0" t="n">
        <v>95931.1513366498</v>
      </c>
    </row>
    <row r="761" customFormat="false" ht="13.8" hidden="true" customHeight="false" outlineLevel="0" collapsed="false">
      <c r="A761" s="0" t="s">
        <v>150</v>
      </c>
      <c r="B761" s="0" t="s">
        <v>21</v>
      </c>
      <c r="C761" s="0" t="s">
        <v>173</v>
      </c>
      <c r="D761" s="0" t="s">
        <v>47</v>
      </c>
      <c r="E761" s="0" t="s">
        <v>8</v>
      </c>
      <c r="F761" s="0" t="s">
        <v>8</v>
      </c>
      <c r="G761" s="0" t="s">
        <v>154</v>
      </c>
      <c r="H761" s="0" t="n">
        <v>44199.4868056117</v>
      </c>
      <c r="I761" s="0" t="n">
        <v>3919.66666666666</v>
      </c>
      <c r="J761" s="0" t="n">
        <v>2244.10166666666</v>
      </c>
      <c r="K761" s="0" t="n">
        <v>48995.8333333333</v>
      </c>
      <c r="L761" s="0" t="n">
        <v>53895.4166666666</v>
      </c>
      <c r="M761" s="0" t="n">
        <v>1718556.07546773</v>
      </c>
      <c r="N761" s="0" t="n">
        <v>1933375.58490119</v>
      </c>
      <c r="O761" s="0" t="n">
        <v>448720.173447791</v>
      </c>
      <c r="P761" s="0" t="n">
        <v>574361.822013173</v>
      </c>
      <c r="Q761" s="0" t="n">
        <v>44096.2499999999</v>
      </c>
      <c r="R761" s="0" t="n">
        <v>53895.4166666666</v>
      </c>
    </row>
    <row r="762" customFormat="false" ht="13.8" hidden="true" customHeight="false" outlineLevel="0" collapsed="false">
      <c r="A762" s="0" t="s">
        <v>150</v>
      </c>
      <c r="B762" s="0" t="s">
        <v>21</v>
      </c>
      <c r="C762" s="0" t="s">
        <v>173</v>
      </c>
      <c r="D762" s="0" t="s">
        <v>41</v>
      </c>
      <c r="E762" s="0" t="s">
        <v>9</v>
      </c>
      <c r="F762" s="0" t="s">
        <v>9</v>
      </c>
      <c r="G762" s="0" t="s">
        <v>154</v>
      </c>
      <c r="H762" s="0" t="n">
        <v>168073.488012768</v>
      </c>
      <c r="I762" s="0" t="n">
        <v>3099.12195121951</v>
      </c>
      <c r="J762" s="0" t="n">
        <v>1843.9775609756</v>
      </c>
      <c r="K762" s="0" t="n">
        <v>0</v>
      </c>
      <c r="L762" s="0" t="n">
        <v>0</v>
      </c>
      <c r="M762" s="0" t="n">
        <v>1076657.92166977</v>
      </c>
      <c r="N762" s="0" t="n">
        <v>1307370.33345615</v>
      </c>
      <c r="O762" s="0" t="n">
        <v>0</v>
      </c>
      <c r="P762" s="0" t="n">
        <v>0</v>
      </c>
      <c r="Q762" s="0" t="n">
        <v>30991.2195121951</v>
      </c>
      <c r="R762" s="0" t="n">
        <v>38739.0243902439</v>
      </c>
    </row>
    <row r="763" customFormat="false" ht="13.8" hidden="true" customHeight="false" outlineLevel="0" collapsed="false">
      <c r="A763" s="0" t="s">
        <v>150</v>
      </c>
      <c r="B763" s="0" t="s">
        <v>52</v>
      </c>
      <c r="C763" s="0" t="s">
        <v>158</v>
      </c>
      <c r="D763" s="0" t="s">
        <v>53</v>
      </c>
      <c r="E763" s="0" t="s">
        <v>13</v>
      </c>
      <c r="F763" s="0" t="s">
        <v>13</v>
      </c>
      <c r="G763" s="0" t="s">
        <v>172</v>
      </c>
      <c r="H763" s="0" t="n">
        <v>123503.170241421</v>
      </c>
      <c r="I763" s="0" t="n">
        <v>13949.834133991</v>
      </c>
      <c r="J763" s="0" t="n">
        <v>8633.15417825692</v>
      </c>
      <c r="K763" s="0" t="n">
        <v>162748.064896561</v>
      </c>
      <c r="L763" s="0" t="n">
        <v>209247.512009865</v>
      </c>
      <c r="M763" s="0" t="n">
        <v>358045.737657496</v>
      </c>
      <c r="N763" s="0" t="n">
        <v>439419.768943291</v>
      </c>
      <c r="O763" s="0" t="n">
        <v>375483.03499818</v>
      </c>
      <c r="P763" s="0" t="n">
        <v>415007.564997988</v>
      </c>
      <c r="Q763" s="0" t="n">
        <v>511493.918246337</v>
      </c>
      <c r="R763" s="0" t="n">
        <v>557993.36535964</v>
      </c>
    </row>
    <row r="764" customFormat="false" ht="13.8" hidden="true" customHeight="false" outlineLevel="0" collapsed="false">
      <c r="A764" s="0" t="s">
        <v>155</v>
      </c>
      <c r="B764" s="0" t="s">
        <v>52</v>
      </c>
      <c r="C764" s="0" t="s">
        <v>158</v>
      </c>
      <c r="D764" s="0" t="s">
        <v>53</v>
      </c>
      <c r="E764" s="0" t="s">
        <v>13</v>
      </c>
      <c r="F764" s="0" t="s">
        <v>13</v>
      </c>
      <c r="G764" s="0" t="s">
        <v>172</v>
      </c>
      <c r="H764" s="0" t="n">
        <v>253199.728085393</v>
      </c>
      <c r="I764" s="0" t="n">
        <v>13949.834133991</v>
      </c>
      <c r="J764" s="0" t="n">
        <v>8633.15417825692</v>
      </c>
      <c r="K764" s="0" t="n">
        <v>0</v>
      </c>
      <c r="L764" s="0" t="n">
        <v>0</v>
      </c>
      <c r="M764" s="0" t="n">
        <v>292946.512628861</v>
      </c>
      <c r="N764" s="0" t="n">
        <v>358045.737657496</v>
      </c>
      <c r="O764" s="0" t="n">
        <v>355720.769998275</v>
      </c>
      <c r="P764" s="0" t="n">
        <v>395245.299998084</v>
      </c>
      <c r="Q764" s="0" t="n">
        <v>464994.471133033</v>
      </c>
      <c r="R764" s="0" t="n">
        <v>511493.918246337</v>
      </c>
    </row>
    <row r="765" customFormat="false" ht="13.8" hidden="false" customHeight="false" outlineLevel="0" collapsed="false">
      <c r="A765" s="0" t="s">
        <v>155</v>
      </c>
      <c r="B765" s="0" t="s">
        <v>52</v>
      </c>
      <c r="C765" s="0" t="s">
        <v>54</v>
      </c>
      <c r="D765" s="0" t="s">
        <v>54</v>
      </c>
      <c r="E765" s="0" t="s">
        <v>9</v>
      </c>
      <c r="F765" s="0" t="s">
        <v>9</v>
      </c>
      <c r="G765" s="0" t="s">
        <v>153</v>
      </c>
      <c r="H765" s="0" t="n">
        <v>2285103.15</v>
      </c>
      <c r="I765" s="0" t="n">
        <v>71100</v>
      </c>
      <c r="J765" s="0" t="n">
        <v>71100</v>
      </c>
      <c r="K765" s="0" t="n">
        <v>0</v>
      </c>
      <c r="L765" s="0" t="n">
        <v>0</v>
      </c>
      <c r="M765" s="0" t="n">
        <v>225149.977485</v>
      </c>
      <c r="N765" s="0" t="n">
        <v>272549.972745</v>
      </c>
      <c r="O765" s="0" t="n">
        <v>1418445</v>
      </c>
      <c r="P765" s="0" t="n">
        <v>1567755</v>
      </c>
      <c r="Q765" s="0" t="n">
        <v>7821000</v>
      </c>
      <c r="R765" s="0" t="n">
        <v>8532000</v>
      </c>
    </row>
    <row r="766" customFormat="false" ht="13.8" hidden="true" customHeight="false" outlineLevel="0" collapsed="false">
      <c r="A766" s="0" t="s">
        <v>159</v>
      </c>
      <c r="B766" s="0" t="s">
        <v>21</v>
      </c>
      <c r="C766" s="0" t="s">
        <v>166</v>
      </c>
      <c r="D766" s="0" t="s">
        <v>25</v>
      </c>
      <c r="E766" s="0" t="s">
        <v>13</v>
      </c>
      <c r="F766" s="0" t="s">
        <v>13</v>
      </c>
      <c r="G766" s="0" t="s">
        <v>153</v>
      </c>
      <c r="H766" s="0" t="n">
        <v>1221952.38446023</v>
      </c>
      <c r="I766" s="0" t="n">
        <v>10494.9509803921</v>
      </c>
      <c r="J766" s="0" t="n">
        <v>6068.91200980392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</row>
    <row r="767" customFormat="false" ht="13.8" hidden="true" customHeight="false" outlineLevel="0" collapsed="false">
      <c r="A767" s="0" t="s">
        <v>155</v>
      </c>
      <c r="B767" s="0" t="s">
        <v>72</v>
      </c>
      <c r="C767" s="0" t="s">
        <v>175</v>
      </c>
      <c r="D767" s="0" t="s">
        <v>87</v>
      </c>
      <c r="E767" s="0" t="s">
        <v>174</v>
      </c>
      <c r="F767" s="0" t="s">
        <v>8</v>
      </c>
      <c r="G767" s="0" t="s">
        <v>154</v>
      </c>
      <c r="H767" s="0" t="n">
        <v>136.205910954371</v>
      </c>
      <c r="I767" s="0" t="n">
        <v>40</v>
      </c>
      <c r="J767" s="0" t="n">
        <v>40</v>
      </c>
      <c r="K767" s="0" t="n">
        <v>700</v>
      </c>
      <c r="L767" s="0" t="n">
        <v>900</v>
      </c>
      <c r="M767" s="0" t="n">
        <v>3060</v>
      </c>
      <c r="N767" s="0" t="n">
        <v>3740</v>
      </c>
      <c r="O767" s="0" t="n">
        <v>1496</v>
      </c>
      <c r="P767" s="0" t="n">
        <v>2040</v>
      </c>
      <c r="Q767" s="0" t="n">
        <v>500</v>
      </c>
      <c r="R767" s="0" t="n">
        <v>700</v>
      </c>
    </row>
    <row r="768" customFormat="false" ht="13.8" hidden="true" customHeight="false" outlineLevel="0" collapsed="false">
      <c r="A768" s="0" t="s">
        <v>150</v>
      </c>
      <c r="B768" s="0" t="s">
        <v>72</v>
      </c>
      <c r="C768" s="0" t="s">
        <v>151</v>
      </c>
      <c r="D768" s="0" t="s">
        <v>81</v>
      </c>
      <c r="E768" s="0" t="s">
        <v>174</v>
      </c>
      <c r="F768" s="0" t="s">
        <v>8</v>
      </c>
      <c r="G768" s="0" t="s">
        <v>153</v>
      </c>
      <c r="H768" s="0" t="n">
        <v>9999.65909341573</v>
      </c>
      <c r="I768" s="0" t="n">
        <v>686.134386394683</v>
      </c>
      <c r="J768" s="0" t="n">
        <v>686.134386394683</v>
      </c>
      <c r="K768" s="0" t="n">
        <v>8004.90117460463</v>
      </c>
      <c r="L768" s="0" t="n">
        <v>10292.0157959202</v>
      </c>
      <c r="M768" s="0" t="n">
        <v>52063.2495467385</v>
      </c>
      <c r="N768" s="0" t="n">
        <v>67178.3865119206</v>
      </c>
      <c r="O768" s="0" t="n">
        <v>16794.5965422133</v>
      </c>
      <c r="P768" s="0" t="n">
        <v>21497.0835740331</v>
      </c>
      <c r="Q768" s="0" t="n">
        <v>18296.9169705248</v>
      </c>
      <c r="R768" s="0" t="n">
        <v>20584.0315918404</v>
      </c>
    </row>
    <row r="769" customFormat="false" ht="13.8" hidden="true" customHeight="false" outlineLevel="0" collapsed="false">
      <c r="A769" s="0" t="s">
        <v>159</v>
      </c>
      <c r="B769" s="0" t="s">
        <v>72</v>
      </c>
      <c r="C769" s="0" t="s">
        <v>171</v>
      </c>
      <c r="D769" s="0" t="s">
        <v>74</v>
      </c>
      <c r="E769" s="0" t="s">
        <v>152</v>
      </c>
      <c r="F769" s="0" t="s">
        <v>8</v>
      </c>
      <c r="G769" s="0" t="s">
        <v>164</v>
      </c>
      <c r="H769" s="0" t="n">
        <v>52529385.4737512</v>
      </c>
      <c r="I769" s="0" t="n">
        <v>274949.496791079</v>
      </c>
      <c r="J769" s="0" t="n">
        <v>1134413.46890881</v>
      </c>
      <c r="K769" s="0" t="n">
        <v>0</v>
      </c>
      <c r="L769" s="0" t="n">
        <v>0</v>
      </c>
      <c r="M769" s="0" t="n">
        <v>24454331.7226815</v>
      </c>
      <c r="N769" s="0" t="n">
        <v>34236064.4117542</v>
      </c>
      <c r="O769" s="0" t="n">
        <v>9781732.68907263</v>
      </c>
      <c r="P769" s="0" t="n">
        <v>13694425.7647016</v>
      </c>
      <c r="Q769" s="0" t="n">
        <v>0</v>
      </c>
      <c r="R769" s="0" t="n">
        <v>0</v>
      </c>
    </row>
    <row r="770" customFormat="false" ht="13.8" hidden="true" customHeight="false" outlineLevel="0" collapsed="false">
      <c r="A770" s="0" t="s">
        <v>155</v>
      </c>
      <c r="B770" s="0" t="s">
        <v>72</v>
      </c>
      <c r="C770" s="0" t="s">
        <v>171</v>
      </c>
      <c r="D770" s="0" t="s">
        <v>77</v>
      </c>
      <c r="E770" s="0" t="s">
        <v>156</v>
      </c>
      <c r="F770" s="0" t="s">
        <v>9</v>
      </c>
      <c r="G770" s="0" t="s">
        <v>164</v>
      </c>
      <c r="H770" s="0" t="n">
        <v>8309376.69135157</v>
      </c>
      <c r="I770" s="0" t="n">
        <v>133606.493395861</v>
      </c>
      <c r="J770" s="0" t="n">
        <v>529620.059929124</v>
      </c>
      <c r="K770" s="0" t="n">
        <v>0</v>
      </c>
      <c r="L770" s="0" t="n">
        <v>0</v>
      </c>
      <c r="M770" s="0" t="n">
        <v>10694806.8396006</v>
      </c>
      <c r="N770" s="0" t="n">
        <v>13071430.5817341</v>
      </c>
      <c r="O770" s="0" t="n">
        <v>5228572.23269364</v>
      </c>
      <c r="P770" s="0" t="n">
        <v>7129871.22640042</v>
      </c>
      <c r="Q770" s="0" t="n">
        <v>9352454.53771028</v>
      </c>
      <c r="R770" s="0" t="n">
        <v>10688519.4716689</v>
      </c>
    </row>
    <row r="771" customFormat="false" ht="13.8" hidden="true" customHeight="false" outlineLevel="0" collapsed="false">
      <c r="A771" s="0" t="s">
        <v>150</v>
      </c>
      <c r="B771" s="0" t="s">
        <v>72</v>
      </c>
      <c r="C771" s="0" t="s">
        <v>171</v>
      </c>
      <c r="D771" s="0" t="s">
        <v>80</v>
      </c>
      <c r="E771" s="0" t="s">
        <v>174</v>
      </c>
      <c r="F771" s="0" t="s">
        <v>8</v>
      </c>
      <c r="G771" s="0" t="s">
        <v>154</v>
      </c>
      <c r="H771" s="0" t="n">
        <v>10564804.772036</v>
      </c>
      <c r="I771" s="0" t="n">
        <v>1297686.29678205</v>
      </c>
      <c r="J771" s="0" t="n">
        <v>1426172.89518579</v>
      </c>
      <c r="K771" s="0" t="n">
        <v>19396797.5287627</v>
      </c>
      <c r="L771" s="0" t="n">
        <v>24938739.6798378</v>
      </c>
      <c r="M771" s="0" t="n">
        <v>125121768.014201</v>
      </c>
      <c r="N771" s="0" t="n">
        <v>161447442.598969</v>
      </c>
      <c r="O771" s="0" t="n">
        <v>47088837.3706292</v>
      </c>
      <c r="P771" s="0" t="n">
        <v>60273711.8344053</v>
      </c>
      <c r="Q771" s="0" t="n">
        <v>16625826.4532252</v>
      </c>
      <c r="R771" s="0" t="n">
        <v>22167768.6043002</v>
      </c>
    </row>
    <row r="772" customFormat="false" ht="13.8" hidden="true" customHeight="false" outlineLevel="0" collapsed="false">
      <c r="A772" s="0" t="s">
        <v>159</v>
      </c>
      <c r="B772" s="0" t="s">
        <v>52</v>
      </c>
      <c r="C772" s="0" t="s">
        <v>158</v>
      </c>
      <c r="D772" s="0" t="s">
        <v>53</v>
      </c>
      <c r="E772" s="0" t="s">
        <v>13</v>
      </c>
      <c r="F772" s="0" t="s">
        <v>13</v>
      </c>
      <c r="G772" s="0" t="s">
        <v>157</v>
      </c>
      <c r="H772" s="0" t="n">
        <v>20968618.9657368</v>
      </c>
      <c r="I772" s="0" t="n">
        <v>420304.394219344</v>
      </c>
      <c r="J772" s="0" t="n">
        <v>128537.804278103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11908624.5028814</v>
      </c>
      <c r="R772" s="0" t="n">
        <v>13309639.1502792</v>
      </c>
    </row>
    <row r="773" customFormat="false" ht="13.8" hidden="true" customHeight="false" outlineLevel="0" collapsed="false">
      <c r="A773" s="0" t="s">
        <v>155</v>
      </c>
      <c r="B773" s="0" t="s">
        <v>52</v>
      </c>
      <c r="C773" s="0" t="s">
        <v>54</v>
      </c>
      <c r="D773" s="0" t="s">
        <v>54</v>
      </c>
      <c r="E773" s="0" t="s">
        <v>13</v>
      </c>
      <c r="F773" s="0" t="s">
        <v>13</v>
      </c>
      <c r="G773" s="0" t="s">
        <v>164</v>
      </c>
      <c r="H773" s="0" t="n">
        <v>19536273.65</v>
      </c>
      <c r="I773" s="0" t="n">
        <v>603400</v>
      </c>
      <c r="J773" s="0" t="n">
        <v>691600</v>
      </c>
      <c r="K773" s="0" t="n">
        <v>0</v>
      </c>
      <c r="L773" s="0" t="n">
        <v>0</v>
      </c>
      <c r="M773" s="0" t="n">
        <v>1910766.47559</v>
      </c>
      <c r="N773" s="0" t="n">
        <v>2313033.10203</v>
      </c>
      <c r="O773" s="0" t="n">
        <v>12037830</v>
      </c>
      <c r="P773" s="0" t="n">
        <v>13304970</v>
      </c>
      <c r="Q773" s="0" t="n">
        <v>66374000</v>
      </c>
      <c r="R773" s="0" t="n">
        <v>72408000</v>
      </c>
    </row>
    <row r="774" customFormat="false" ht="13.8" hidden="true" customHeight="false" outlineLevel="0" collapsed="false">
      <c r="A774" s="0" t="s">
        <v>155</v>
      </c>
      <c r="B774" s="0" t="s">
        <v>90</v>
      </c>
      <c r="C774" s="0" t="s">
        <v>160</v>
      </c>
      <c r="D774" s="0" t="s">
        <v>91</v>
      </c>
      <c r="E774" s="0" t="s">
        <v>170</v>
      </c>
      <c r="F774" s="0" t="s">
        <v>13</v>
      </c>
      <c r="G774" s="0" t="s">
        <v>153</v>
      </c>
      <c r="H774" s="0" t="n">
        <v>1869961.88834378</v>
      </c>
      <c r="I774" s="0" t="n">
        <v>92122.0301396438</v>
      </c>
      <c r="J774" s="0" t="n">
        <v>106064.872304143</v>
      </c>
      <c r="K774" s="0" t="n">
        <v>1021829.59953964</v>
      </c>
      <c r="L774" s="0" t="n">
        <v>1313780.91369383</v>
      </c>
      <c r="M774" s="0" t="n">
        <v>5773239.79909343</v>
      </c>
      <c r="N774" s="0" t="n">
        <v>7216549.74886679</v>
      </c>
      <c r="O774" s="0" t="n">
        <v>0</v>
      </c>
      <c r="P774" s="0" t="n">
        <v>0</v>
      </c>
      <c r="Q774" s="0" t="n">
        <v>0</v>
      </c>
      <c r="R774" s="0" t="n">
        <v>0</v>
      </c>
    </row>
    <row r="775" customFormat="false" ht="13.8" hidden="true" customHeight="false" outlineLevel="0" collapsed="false">
      <c r="A775" s="0" t="s">
        <v>159</v>
      </c>
      <c r="B775" s="0" t="s">
        <v>72</v>
      </c>
      <c r="C775" s="0" t="s">
        <v>171</v>
      </c>
      <c r="D775" s="0" t="s">
        <v>80</v>
      </c>
      <c r="E775" s="0" t="s">
        <v>170</v>
      </c>
      <c r="F775" s="0" t="s">
        <v>13</v>
      </c>
      <c r="G775" s="0" t="s">
        <v>157</v>
      </c>
      <c r="H775" s="0" t="n">
        <v>10725747.3330506</v>
      </c>
      <c r="I775" s="0" t="n">
        <v>261837.27802337</v>
      </c>
      <c r="J775" s="0" t="n">
        <v>150905.779498508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</row>
    <row r="776" customFormat="false" ht="13.8" hidden="true" customHeight="false" outlineLevel="0" collapsed="false">
      <c r="A776" s="0" t="s">
        <v>159</v>
      </c>
      <c r="B776" s="0" t="s">
        <v>21</v>
      </c>
      <c r="C776" s="0" t="s">
        <v>181</v>
      </c>
      <c r="D776" s="0" t="s">
        <v>22</v>
      </c>
      <c r="E776" s="0" t="s">
        <v>8</v>
      </c>
      <c r="F776" s="0" t="s">
        <v>8</v>
      </c>
      <c r="G776" s="0" t="s">
        <v>153</v>
      </c>
      <c r="H776" s="0" t="n">
        <v>3345941.66460992</v>
      </c>
      <c r="I776" s="0" t="n">
        <v>49100</v>
      </c>
      <c r="J776" s="0" t="n">
        <v>31740</v>
      </c>
      <c r="K776" s="0" t="n">
        <v>1964000</v>
      </c>
      <c r="L776" s="0" t="n">
        <v>2455000</v>
      </c>
      <c r="M776" s="0" t="n">
        <v>6297075</v>
      </c>
      <c r="N776" s="0" t="n">
        <v>7622775</v>
      </c>
      <c r="O776" s="0" t="n">
        <v>0</v>
      </c>
      <c r="P776" s="0" t="n">
        <v>0</v>
      </c>
      <c r="Q776" s="0" t="n">
        <v>0</v>
      </c>
      <c r="R776" s="0" t="n">
        <v>0</v>
      </c>
    </row>
    <row r="777" customFormat="false" ht="13.8" hidden="true" customHeight="false" outlineLevel="0" collapsed="false">
      <c r="A777" s="0" t="s">
        <v>150</v>
      </c>
      <c r="B777" s="0" t="s">
        <v>21</v>
      </c>
      <c r="C777" s="0" t="s">
        <v>181</v>
      </c>
      <c r="D777" s="0" t="s">
        <v>22</v>
      </c>
      <c r="E777" s="0" t="s">
        <v>13</v>
      </c>
      <c r="F777" s="0" t="s">
        <v>13</v>
      </c>
      <c r="G777" s="0" t="s">
        <v>157</v>
      </c>
      <c r="H777" s="0" t="n">
        <v>138608.146761547</v>
      </c>
      <c r="I777" s="0" t="n">
        <v>22750</v>
      </c>
      <c r="J777" s="0" t="n">
        <v>5424.5</v>
      </c>
      <c r="K777" s="0" t="n">
        <v>1023750</v>
      </c>
      <c r="L777" s="0" t="n">
        <v>1251250</v>
      </c>
      <c r="M777" s="0" t="n">
        <v>3531937.5</v>
      </c>
      <c r="N777" s="0" t="n">
        <v>4299750</v>
      </c>
      <c r="O777" s="0" t="n">
        <v>184275</v>
      </c>
      <c r="P777" s="0" t="n">
        <v>276412.5</v>
      </c>
      <c r="Q777" s="0" t="n">
        <v>0</v>
      </c>
      <c r="R777" s="0" t="n">
        <v>0</v>
      </c>
    </row>
    <row r="778" customFormat="false" ht="13.8" hidden="true" customHeight="false" outlineLevel="0" collapsed="false">
      <c r="A778" s="0" t="s">
        <v>150</v>
      </c>
      <c r="B778" s="0" t="s">
        <v>52</v>
      </c>
      <c r="C778" s="0" t="s">
        <v>161</v>
      </c>
      <c r="D778" s="0" t="s">
        <v>58</v>
      </c>
      <c r="E778" s="0" t="s">
        <v>13</v>
      </c>
      <c r="F778" s="0" t="s">
        <v>13</v>
      </c>
      <c r="G778" s="0" t="s">
        <v>154</v>
      </c>
      <c r="H778" s="0" t="n">
        <v>1281466.46105399</v>
      </c>
      <c r="I778" s="0" t="n">
        <v>109655.741387164</v>
      </c>
      <c r="J778" s="0" t="n">
        <v>69982.9846148136</v>
      </c>
      <c r="K778" s="0" t="n">
        <v>1462076.55182885</v>
      </c>
      <c r="L778" s="0" t="n">
        <v>2193114.82774328</v>
      </c>
      <c r="M778" s="0" t="n">
        <v>19655791.6765459</v>
      </c>
      <c r="N778" s="0" t="n">
        <v>26207722.2353945</v>
      </c>
      <c r="O778" s="0" t="n">
        <v>1319524.08656346</v>
      </c>
      <c r="P778" s="0" t="n">
        <v>1649405.10820433</v>
      </c>
      <c r="Q778" s="0" t="n">
        <v>548278.706935822</v>
      </c>
      <c r="R778" s="0" t="n">
        <v>913797.844893036</v>
      </c>
    </row>
    <row r="779" customFormat="false" ht="13.8" hidden="true" customHeight="false" outlineLevel="0" collapsed="false">
      <c r="A779" s="0" t="s">
        <v>150</v>
      </c>
      <c r="B779" s="0" t="s">
        <v>96</v>
      </c>
      <c r="C779" s="0" t="s">
        <v>184</v>
      </c>
      <c r="D779" s="0" t="s">
        <v>101</v>
      </c>
      <c r="E779" s="0" t="s">
        <v>191</v>
      </c>
      <c r="F779" s="0" t="s">
        <v>9</v>
      </c>
      <c r="G779" s="0" t="s">
        <v>154</v>
      </c>
      <c r="H779" s="0" t="n">
        <v>72521168.7348748</v>
      </c>
      <c r="I779" s="0" t="n">
        <v>3301417.94991074</v>
      </c>
      <c r="J779" s="0" t="n">
        <v>2943342.04213701</v>
      </c>
      <c r="K779" s="0" t="n">
        <v>32246050.89409</v>
      </c>
      <c r="L779" s="0" t="n">
        <v>41459208.2924014</v>
      </c>
      <c r="M779" s="0" t="n">
        <v>165649506.646573</v>
      </c>
      <c r="N779" s="0" t="n">
        <v>227768071.639038</v>
      </c>
      <c r="O779" s="0" t="n">
        <v>68236302.7539729</v>
      </c>
      <c r="P779" s="0" t="n">
        <v>87342467.5250854</v>
      </c>
      <c r="Q779" s="0" t="n">
        <v>73705259.1864914</v>
      </c>
      <c r="R779" s="0" t="n">
        <v>82918416.5848028</v>
      </c>
    </row>
    <row r="780" customFormat="false" ht="13.8" hidden="true" customHeight="false" outlineLevel="0" collapsed="false">
      <c r="A780" s="0" t="s">
        <v>155</v>
      </c>
      <c r="B780" s="0" t="s">
        <v>6</v>
      </c>
      <c r="C780" s="0" t="s">
        <v>163</v>
      </c>
      <c r="D780" s="0" t="s">
        <v>7</v>
      </c>
      <c r="E780" s="0" t="s">
        <v>9</v>
      </c>
      <c r="F780" s="0" t="s">
        <v>9</v>
      </c>
      <c r="G780" s="0" t="s">
        <v>172</v>
      </c>
      <c r="H780" s="0" t="n">
        <v>788434.927161245</v>
      </c>
      <c r="I780" s="0" t="n">
        <v>40408.134706031</v>
      </c>
      <c r="J780" s="0" t="n">
        <v>23291.4482656425</v>
      </c>
      <c r="K780" s="0" t="n">
        <v>0</v>
      </c>
      <c r="L780" s="0" t="n">
        <v>0</v>
      </c>
      <c r="M780" s="0" t="n">
        <v>3463554.3947152</v>
      </c>
      <c r="N780" s="0" t="n">
        <v>4848976.15260128</v>
      </c>
      <c r="O780" s="0" t="n">
        <v>1142972.95247846</v>
      </c>
      <c r="P780" s="0" t="n">
        <v>1558599.48065245</v>
      </c>
      <c r="Q780" s="0" t="n">
        <v>1285415.79458774</v>
      </c>
      <c r="R780" s="0" t="n">
        <v>1469046.62238599</v>
      </c>
    </row>
    <row r="781" customFormat="false" ht="13.8" hidden="true" customHeight="false" outlineLevel="0" collapsed="false">
      <c r="A781" s="0" t="s">
        <v>155</v>
      </c>
      <c r="B781" s="0" t="s">
        <v>6</v>
      </c>
      <c r="C781" s="0" t="s">
        <v>162</v>
      </c>
      <c r="D781" s="0" t="s">
        <v>15</v>
      </c>
      <c r="E781" s="0" t="s">
        <v>9</v>
      </c>
      <c r="F781" s="0" t="s">
        <v>9</v>
      </c>
      <c r="G781" s="0" t="s">
        <v>164</v>
      </c>
      <c r="H781" s="0" t="n">
        <v>106282846.841066</v>
      </c>
      <c r="I781" s="0" t="n">
        <v>5757241.31338003</v>
      </c>
      <c r="J781" s="0" t="n">
        <v>13141549.6994643</v>
      </c>
      <c r="K781" s="0" t="n">
        <v>0</v>
      </c>
      <c r="L781" s="0" t="n">
        <v>0</v>
      </c>
      <c r="M781" s="0" t="n">
        <v>207260687.281681</v>
      </c>
      <c r="N781" s="0" t="n">
        <v>310891030.922521</v>
      </c>
      <c r="O781" s="0" t="n">
        <v>55269516.6084483</v>
      </c>
      <c r="P781" s="0" t="n">
        <v>69086895.7605604</v>
      </c>
      <c r="Q781" s="0" t="n">
        <v>21301132.2851637</v>
      </c>
      <c r="R781" s="0" t="n">
        <v>35501887.1419395</v>
      </c>
    </row>
    <row r="782" customFormat="false" ht="13.8" hidden="true" customHeight="false" outlineLevel="0" collapsed="false">
      <c r="A782" s="0" t="s">
        <v>150</v>
      </c>
      <c r="B782" s="0" t="s">
        <v>52</v>
      </c>
      <c r="C782" s="0" t="s">
        <v>165</v>
      </c>
      <c r="D782" s="0" t="s">
        <v>62</v>
      </c>
      <c r="E782" s="0" t="s">
        <v>13</v>
      </c>
      <c r="F782" s="0" t="s">
        <v>13</v>
      </c>
      <c r="G782" s="0" t="s">
        <v>157</v>
      </c>
      <c r="H782" s="0" t="n">
        <v>6255847.49334627</v>
      </c>
      <c r="I782" s="0" t="n">
        <v>228500.699999999</v>
      </c>
      <c r="J782" s="0" t="n">
        <v>128140.299101647</v>
      </c>
      <c r="K782" s="0" t="n">
        <v>10282531.4999999</v>
      </c>
      <c r="L782" s="0" t="n">
        <v>12567538.4999999</v>
      </c>
      <c r="M782" s="0" t="n">
        <v>55839858.5624999</v>
      </c>
      <c r="N782" s="0" t="n">
        <v>67978958.2499999</v>
      </c>
      <c r="O782" s="0" t="n">
        <v>514126.574999999</v>
      </c>
      <c r="P782" s="0" t="n">
        <v>771189.862499999</v>
      </c>
      <c r="Q782" s="0" t="n">
        <v>0</v>
      </c>
      <c r="R782" s="0" t="n">
        <v>0</v>
      </c>
    </row>
    <row r="783" customFormat="false" ht="13.8" hidden="true" customHeight="false" outlineLevel="0" collapsed="false">
      <c r="A783" s="0" t="s">
        <v>155</v>
      </c>
      <c r="B783" s="0" t="s">
        <v>72</v>
      </c>
      <c r="C783" s="0" t="s">
        <v>151</v>
      </c>
      <c r="D783" s="0" t="s">
        <v>81</v>
      </c>
      <c r="E783" s="0" t="s">
        <v>156</v>
      </c>
      <c r="F783" s="0" t="s">
        <v>9</v>
      </c>
      <c r="G783" s="0" t="s">
        <v>164</v>
      </c>
      <c r="H783" s="0" t="n">
        <v>126386.248135241</v>
      </c>
      <c r="I783" s="0" t="n">
        <v>8106.40630531271</v>
      </c>
      <c r="J783" s="0" t="n">
        <v>8106.40630531271</v>
      </c>
      <c r="K783" s="0" t="n">
        <v>0</v>
      </c>
      <c r="L783" s="0" t="n">
        <v>0</v>
      </c>
      <c r="M783" s="0" t="n">
        <v>357158.72584102</v>
      </c>
      <c r="N783" s="0" t="n">
        <v>436527.331583469</v>
      </c>
      <c r="O783" s="0" t="n">
        <v>174610.931741683</v>
      </c>
      <c r="P783" s="0" t="n">
        <v>238105.816011386</v>
      </c>
      <c r="Q783" s="0" t="n">
        <v>189149.480457296</v>
      </c>
      <c r="R783" s="0" t="n">
        <v>216170.834808338</v>
      </c>
    </row>
    <row r="784" customFormat="false" ht="13.8" hidden="true" customHeight="false" outlineLevel="0" collapsed="false">
      <c r="A784" s="0" t="s">
        <v>150</v>
      </c>
      <c r="B784" s="0" t="s">
        <v>90</v>
      </c>
      <c r="C784" s="0" t="s">
        <v>93</v>
      </c>
      <c r="D784" s="0" t="s">
        <v>93</v>
      </c>
      <c r="E784" s="0" t="s">
        <v>200</v>
      </c>
      <c r="F784" s="0" t="s">
        <v>8</v>
      </c>
      <c r="G784" s="0" t="s">
        <v>164</v>
      </c>
      <c r="H784" s="0" t="n">
        <v>31230943.4895529</v>
      </c>
      <c r="I784" s="0" t="n">
        <v>4264464.92081529</v>
      </c>
      <c r="J784" s="0" t="n">
        <v>9677049.87624819</v>
      </c>
      <c r="K784" s="0" t="n">
        <v>37702478.7342171</v>
      </c>
      <c r="L784" s="0" t="n">
        <v>48474615.515422</v>
      </c>
      <c r="M784" s="0" t="n">
        <v>453171432.111951</v>
      </c>
      <c r="N784" s="0" t="n">
        <v>543805718.534341</v>
      </c>
      <c r="O784" s="0" t="n">
        <v>176233334.887889</v>
      </c>
      <c r="P784" s="0" t="n">
        <v>225578668.656498</v>
      </c>
      <c r="Q784" s="0" t="n">
        <v>86177094.2496392</v>
      </c>
      <c r="R784" s="0" t="n">
        <v>96949231.0308441</v>
      </c>
    </row>
    <row r="785" customFormat="false" ht="13.8" hidden="true" customHeight="false" outlineLevel="0" collapsed="false">
      <c r="A785" s="0" t="s">
        <v>159</v>
      </c>
      <c r="B785" s="0" t="s">
        <v>90</v>
      </c>
      <c r="C785" s="0" t="s">
        <v>93</v>
      </c>
      <c r="D785" s="0" t="s">
        <v>93</v>
      </c>
      <c r="E785" s="0" t="s">
        <v>194</v>
      </c>
      <c r="F785" s="0" t="s">
        <v>8</v>
      </c>
      <c r="G785" s="0" t="s">
        <v>164</v>
      </c>
      <c r="H785" s="0" t="n">
        <v>57397454.7394168</v>
      </c>
      <c r="I785" s="0" t="n">
        <v>784059.874999999</v>
      </c>
      <c r="J785" s="0" t="n">
        <v>1355479.00749999</v>
      </c>
      <c r="K785" s="0" t="n">
        <v>0</v>
      </c>
      <c r="L785" s="0" t="n">
        <v>0</v>
      </c>
      <c r="M785" s="0" t="n">
        <v>44437123.1264765</v>
      </c>
      <c r="N785" s="0" t="n">
        <v>55546403.9080956</v>
      </c>
      <c r="O785" s="0" t="n">
        <v>0</v>
      </c>
      <c r="P785" s="0" t="n">
        <v>0</v>
      </c>
      <c r="Q785" s="0" t="n">
        <v>0</v>
      </c>
      <c r="R785" s="0" t="n">
        <v>0</v>
      </c>
    </row>
    <row r="786" customFormat="false" ht="13.8" hidden="true" customHeight="false" outlineLevel="0" collapsed="false">
      <c r="A786" s="0" t="s">
        <v>159</v>
      </c>
      <c r="B786" s="0" t="s">
        <v>52</v>
      </c>
      <c r="C786" s="0" t="s">
        <v>158</v>
      </c>
      <c r="D786" s="0" t="s">
        <v>63</v>
      </c>
      <c r="E786" s="0" t="s">
        <v>9</v>
      </c>
      <c r="F786" s="0" t="s">
        <v>9</v>
      </c>
      <c r="G786" s="0" t="s">
        <v>153</v>
      </c>
      <c r="H786" s="0" t="n">
        <v>4863563.199977</v>
      </c>
      <c r="I786" s="0" t="n">
        <v>156762.443867053</v>
      </c>
      <c r="J786" s="0" t="n">
        <v>110236.501135588</v>
      </c>
      <c r="K786" s="0" t="n">
        <v>6270497.75468215</v>
      </c>
      <c r="L786" s="0" t="n">
        <v>7838122.19335269</v>
      </c>
      <c r="M786" s="0" t="n">
        <v>31646418.3556615</v>
      </c>
      <c r="N786" s="0" t="n">
        <v>38308822.2200113</v>
      </c>
      <c r="O786" s="0" t="n">
        <v>0</v>
      </c>
      <c r="P786" s="0" t="n">
        <v>0</v>
      </c>
      <c r="Q786" s="0" t="n">
        <v>0</v>
      </c>
      <c r="R786" s="0" t="n">
        <v>0</v>
      </c>
    </row>
    <row r="787" customFormat="false" ht="13.8" hidden="true" customHeight="false" outlineLevel="0" collapsed="false">
      <c r="A787" s="0" t="s">
        <v>155</v>
      </c>
      <c r="B787" s="0" t="s">
        <v>21</v>
      </c>
      <c r="C787" s="0" t="s">
        <v>166</v>
      </c>
      <c r="D787" s="0" t="s">
        <v>43</v>
      </c>
      <c r="E787" s="0" t="s">
        <v>13</v>
      </c>
      <c r="F787" s="0" t="s">
        <v>13</v>
      </c>
      <c r="G787" s="0" t="s">
        <v>157</v>
      </c>
      <c r="H787" s="0" t="n">
        <v>408150.757937641</v>
      </c>
      <c r="I787" s="0" t="n">
        <v>18950.4334415584</v>
      </c>
      <c r="J787" s="0" t="n">
        <v>4643.72719155844</v>
      </c>
      <c r="K787" s="0" t="n">
        <v>0</v>
      </c>
      <c r="L787" s="0" t="n">
        <v>0</v>
      </c>
      <c r="M787" s="0" t="n">
        <v>4679704.25736482</v>
      </c>
      <c r="N787" s="0" t="n">
        <v>5849630.32170603</v>
      </c>
      <c r="O787" s="0" t="n">
        <v>981079.731613189</v>
      </c>
      <c r="P787" s="0" t="n">
        <v>1569727.5705811</v>
      </c>
      <c r="Q787" s="0" t="n">
        <v>189504.334415584</v>
      </c>
      <c r="R787" s="0" t="n">
        <v>236880.41801948</v>
      </c>
    </row>
    <row r="788" customFormat="false" ht="13.8" hidden="true" customHeight="false" outlineLevel="0" collapsed="false">
      <c r="A788" s="0" t="s">
        <v>150</v>
      </c>
      <c r="B788" s="0" t="s">
        <v>52</v>
      </c>
      <c r="C788" s="0" t="s">
        <v>165</v>
      </c>
      <c r="D788" s="0" t="s">
        <v>65</v>
      </c>
      <c r="E788" s="0" t="s">
        <v>9</v>
      </c>
      <c r="F788" s="0" t="s">
        <v>9</v>
      </c>
      <c r="G788" s="0" t="s">
        <v>154</v>
      </c>
      <c r="H788" s="0" t="n">
        <v>246270.652971141</v>
      </c>
      <c r="I788" s="0" t="n">
        <v>31096.2999999999</v>
      </c>
      <c r="J788" s="0" t="n">
        <v>22559.5794201115</v>
      </c>
      <c r="K788" s="0" t="n">
        <v>1399333.49999999</v>
      </c>
      <c r="L788" s="0" t="n">
        <v>1710296.49999999</v>
      </c>
      <c r="M788" s="0" t="n">
        <v>7599158.31249999</v>
      </c>
      <c r="N788" s="0" t="n">
        <v>9251149.24999999</v>
      </c>
      <c r="O788" s="0" t="n">
        <v>69966.6749999999</v>
      </c>
      <c r="P788" s="0" t="n">
        <v>104950.012499999</v>
      </c>
      <c r="Q788" s="0" t="n">
        <v>0</v>
      </c>
      <c r="R788" s="0" t="n">
        <v>0</v>
      </c>
    </row>
    <row r="789" customFormat="false" ht="13.8" hidden="true" customHeight="false" outlineLevel="0" collapsed="false">
      <c r="A789" s="0" t="s">
        <v>150</v>
      </c>
      <c r="B789" s="0" t="s">
        <v>52</v>
      </c>
      <c r="C789" s="0" t="s">
        <v>158</v>
      </c>
      <c r="D789" s="0" t="s">
        <v>66</v>
      </c>
      <c r="E789" s="0" t="s">
        <v>13</v>
      </c>
      <c r="F789" s="0" t="s">
        <v>13</v>
      </c>
      <c r="G789" s="0" t="s">
        <v>154</v>
      </c>
      <c r="H789" s="0" t="n">
        <v>1271940.60411543</v>
      </c>
      <c r="I789" s="0" t="n">
        <v>149902.255099484</v>
      </c>
      <c r="J789" s="0" t="n">
        <v>197757.52990645</v>
      </c>
      <c r="K789" s="0" t="n">
        <v>6745601.47947682</v>
      </c>
      <c r="L789" s="0" t="n">
        <v>8244624.03047167</v>
      </c>
      <c r="M789" s="0" t="n">
        <v>36632363.5899366</v>
      </c>
      <c r="N789" s="0" t="n">
        <v>44595920.8920967</v>
      </c>
      <c r="O789" s="0" t="n">
        <v>337280.073973841</v>
      </c>
      <c r="P789" s="0" t="n">
        <v>505920.110960761</v>
      </c>
      <c r="Q789" s="0" t="n">
        <v>0</v>
      </c>
      <c r="R789" s="0" t="n">
        <v>0</v>
      </c>
    </row>
    <row r="790" customFormat="false" ht="13.8" hidden="true" customHeight="false" outlineLevel="0" collapsed="false">
      <c r="A790" s="0" t="s">
        <v>150</v>
      </c>
      <c r="B790" s="0" t="s">
        <v>72</v>
      </c>
      <c r="C790" s="0" t="s">
        <v>175</v>
      </c>
      <c r="D790" s="0" t="s">
        <v>89</v>
      </c>
      <c r="E790" s="0" t="s">
        <v>152</v>
      </c>
      <c r="F790" s="0" t="s">
        <v>8</v>
      </c>
      <c r="G790" s="0" t="s">
        <v>164</v>
      </c>
      <c r="H790" s="0" t="n">
        <v>23905919.5614936</v>
      </c>
      <c r="I790" s="0" t="n">
        <v>2978879.97892713</v>
      </c>
      <c r="J790" s="0" t="n">
        <v>4286324.675062</v>
      </c>
      <c r="K790" s="0" t="n">
        <v>34753599.7541499</v>
      </c>
      <c r="L790" s="0" t="n">
        <v>44683199.683907</v>
      </c>
      <c r="M790" s="0" t="n">
        <v>382749408.471148</v>
      </c>
      <c r="N790" s="0" t="n">
        <v>526280436.647829</v>
      </c>
      <c r="O790" s="0" t="n">
        <v>119609190.147233</v>
      </c>
      <c r="P790" s="0" t="n">
        <v>153099763.388459</v>
      </c>
      <c r="Q790" s="0" t="n">
        <v>79436799.438057</v>
      </c>
      <c r="R790" s="0" t="n">
        <v>89366399.3678141</v>
      </c>
    </row>
    <row r="791" customFormat="false" ht="13.8" hidden="true" customHeight="false" outlineLevel="0" collapsed="false">
      <c r="A791" s="0" t="s">
        <v>150</v>
      </c>
      <c r="B791" s="0" t="s">
        <v>52</v>
      </c>
      <c r="C791" s="0" t="s">
        <v>158</v>
      </c>
      <c r="D791" s="0" t="s">
        <v>58</v>
      </c>
      <c r="E791" s="0" t="s">
        <v>8</v>
      </c>
      <c r="F791" s="0" t="s">
        <v>8</v>
      </c>
      <c r="G791" s="0" t="s">
        <v>172</v>
      </c>
      <c r="H791" s="0" t="n">
        <v>1150681.6651927</v>
      </c>
      <c r="I791" s="0" t="n">
        <v>99066.8994051175</v>
      </c>
      <c r="J791" s="0" t="n">
        <v>75308.9777731872</v>
      </c>
      <c r="K791" s="0" t="n">
        <v>1320891.99206823</v>
      </c>
      <c r="L791" s="0" t="n">
        <v>1981337.98810235</v>
      </c>
      <c r="M791" s="0" t="n">
        <v>17757741.7480873</v>
      </c>
      <c r="N791" s="0" t="n">
        <v>23676988.9974498</v>
      </c>
      <c r="O791" s="0" t="n">
        <v>1192105.02152068</v>
      </c>
      <c r="P791" s="0" t="n">
        <v>1490131.27690086</v>
      </c>
      <c r="Q791" s="0" t="n">
        <v>495334.497025587</v>
      </c>
      <c r="R791" s="0" t="n">
        <v>825557.495042646</v>
      </c>
    </row>
    <row r="792" customFormat="false" ht="13.8" hidden="true" customHeight="false" outlineLevel="0" collapsed="false">
      <c r="A792" s="0" t="s">
        <v>150</v>
      </c>
      <c r="B792" s="0" t="s">
        <v>52</v>
      </c>
      <c r="C792" s="0" t="s">
        <v>54</v>
      </c>
      <c r="D792" s="0" t="s">
        <v>54</v>
      </c>
      <c r="E792" s="0" t="s">
        <v>8</v>
      </c>
      <c r="F792" s="0" t="s">
        <v>8</v>
      </c>
      <c r="G792" s="0" t="s">
        <v>153</v>
      </c>
      <c r="H792" s="0" t="n">
        <v>4077998.175</v>
      </c>
      <c r="I792" s="0" t="n">
        <v>260100</v>
      </c>
      <c r="J792" s="0" t="n">
        <v>274500</v>
      </c>
      <c r="K792" s="0" t="n">
        <v>9103500</v>
      </c>
      <c r="L792" s="0" t="n">
        <v>11704500</v>
      </c>
      <c r="M792" s="0" t="n">
        <v>997049.900295</v>
      </c>
      <c r="N792" s="0" t="n">
        <v>1213799.87862</v>
      </c>
      <c r="O792" s="0" t="n">
        <v>6008310</v>
      </c>
      <c r="P792" s="0" t="n">
        <v>6554520</v>
      </c>
      <c r="Q792" s="0" t="n">
        <v>31212000</v>
      </c>
      <c r="R792" s="0" t="n">
        <v>33813000</v>
      </c>
    </row>
    <row r="793" customFormat="false" ht="13.8" hidden="true" customHeight="false" outlineLevel="0" collapsed="false">
      <c r="A793" s="0" t="s">
        <v>159</v>
      </c>
      <c r="B793" s="0" t="s">
        <v>52</v>
      </c>
      <c r="C793" s="0" t="s">
        <v>161</v>
      </c>
      <c r="D793" s="0" t="s">
        <v>58</v>
      </c>
      <c r="E793" s="0" t="s">
        <v>8</v>
      </c>
      <c r="F793" s="0" t="s">
        <v>8</v>
      </c>
      <c r="G793" s="0" t="s">
        <v>172</v>
      </c>
      <c r="H793" s="0" t="n">
        <v>2121764.84951223</v>
      </c>
      <c r="I793" s="0" t="n">
        <v>47089.5759058483</v>
      </c>
      <c r="J793" s="0" t="n">
        <v>149780.391403409</v>
      </c>
      <c r="K793" s="0" t="n">
        <v>0</v>
      </c>
      <c r="L793" s="0" t="n">
        <v>0</v>
      </c>
      <c r="M793" s="0" t="n">
        <v>3751469.55344452</v>
      </c>
      <c r="N793" s="0" t="n">
        <v>5627204.33016679</v>
      </c>
      <c r="O793" s="0" t="n">
        <v>495813.992425949</v>
      </c>
      <c r="P793" s="0" t="n">
        <v>637475.133119078</v>
      </c>
      <c r="Q793" s="0" t="n">
        <v>156965.253019494</v>
      </c>
      <c r="R793" s="0" t="n">
        <v>313930.506038989</v>
      </c>
    </row>
    <row r="794" customFormat="false" ht="13.8" hidden="true" customHeight="false" outlineLevel="0" collapsed="false">
      <c r="A794" s="0" t="s">
        <v>150</v>
      </c>
      <c r="B794" s="0" t="s">
        <v>21</v>
      </c>
      <c r="C794" s="0" t="s">
        <v>166</v>
      </c>
      <c r="D794" s="0" t="s">
        <v>24</v>
      </c>
      <c r="E794" s="0" t="s">
        <v>13</v>
      </c>
      <c r="F794" s="0" t="s">
        <v>13</v>
      </c>
      <c r="G794" s="0" t="s">
        <v>164</v>
      </c>
      <c r="H794" s="0" t="n">
        <v>803265.319489896</v>
      </c>
      <c r="I794" s="0" t="n">
        <v>76576.0260550998</v>
      </c>
      <c r="J794" s="0" t="n">
        <v>51913.9972527844</v>
      </c>
      <c r="K794" s="0" t="n">
        <v>957200.325688748</v>
      </c>
      <c r="L794" s="0" t="n">
        <v>1052920.35825762</v>
      </c>
      <c r="M794" s="0" t="n">
        <v>12240968.8456979</v>
      </c>
      <c r="N794" s="0" t="n">
        <v>14281130.3199809</v>
      </c>
      <c r="O794" s="0" t="n">
        <v>4479473.62204924</v>
      </c>
      <c r="P794" s="0" t="n">
        <v>5226052.55905744</v>
      </c>
      <c r="Q794" s="0" t="n">
        <v>1914400.65137749</v>
      </c>
      <c r="R794" s="0" t="n">
        <v>2105840.71651524</v>
      </c>
    </row>
    <row r="795" customFormat="false" ht="13.8" hidden="true" customHeight="false" outlineLevel="0" collapsed="false">
      <c r="A795" s="0" t="s">
        <v>155</v>
      </c>
      <c r="B795" s="0" t="s">
        <v>21</v>
      </c>
      <c r="C795" s="0" t="s">
        <v>168</v>
      </c>
      <c r="D795" s="0" t="s">
        <v>30</v>
      </c>
      <c r="E795" s="0" t="s">
        <v>13</v>
      </c>
      <c r="F795" s="0" t="s">
        <v>13</v>
      </c>
      <c r="G795" s="0" t="s">
        <v>172</v>
      </c>
      <c r="H795" s="0" t="n">
        <v>683518.741780465</v>
      </c>
      <c r="I795" s="0" t="n">
        <v>15750</v>
      </c>
      <c r="J795" s="0" t="n">
        <v>9754</v>
      </c>
      <c r="K795" s="0" t="n">
        <v>0</v>
      </c>
      <c r="L795" s="0" t="n">
        <v>0</v>
      </c>
      <c r="M795" s="0" t="n">
        <v>869400</v>
      </c>
      <c r="N795" s="0" t="n">
        <v>1304100</v>
      </c>
      <c r="O795" s="0" t="n">
        <v>102060</v>
      </c>
      <c r="P795" s="0" t="n">
        <v>127575</v>
      </c>
      <c r="Q795" s="0" t="n">
        <v>0</v>
      </c>
      <c r="R795" s="0" t="n">
        <v>0</v>
      </c>
    </row>
    <row r="796" customFormat="false" ht="13.8" hidden="true" customHeight="false" outlineLevel="0" collapsed="false">
      <c r="A796" s="0" t="s">
        <v>155</v>
      </c>
      <c r="B796" s="0" t="s">
        <v>21</v>
      </c>
      <c r="C796" s="0" t="s">
        <v>166</v>
      </c>
      <c r="D796" s="0" t="s">
        <v>32</v>
      </c>
      <c r="E796" s="0" t="s">
        <v>8</v>
      </c>
      <c r="F796" s="0" t="s">
        <v>8</v>
      </c>
      <c r="G796" s="0" t="s">
        <v>157</v>
      </c>
      <c r="H796" s="0" t="n">
        <v>2020102.46548934</v>
      </c>
      <c r="I796" s="0" t="n">
        <v>87571.2</v>
      </c>
      <c r="J796" s="0" t="n">
        <v>20349.576</v>
      </c>
      <c r="K796" s="0" t="n">
        <v>0</v>
      </c>
      <c r="L796" s="0" t="n">
        <v>0</v>
      </c>
      <c r="M796" s="0" t="n">
        <v>53310995.0981376</v>
      </c>
      <c r="N796" s="0" t="n">
        <v>64534362.4872192</v>
      </c>
      <c r="O796" s="0" t="n">
        <v>9407822.6399088</v>
      </c>
      <c r="P796" s="0" t="n">
        <v>11388416.8798896</v>
      </c>
      <c r="Q796" s="0" t="n">
        <v>1532496</v>
      </c>
      <c r="R796" s="0" t="n">
        <v>1751424</v>
      </c>
    </row>
    <row r="797" customFormat="false" ht="13.8" hidden="true" customHeight="false" outlineLevel="0" collapsed="false">
      <c r="A797" s="0" t="s">
        <v>155</v>
      </c>
      <c r="B797" s="0" t="s">
        <v>6</v>
      </c>
      <c r="C797" s="0" t="s">
        <v>162</v>
      </c>
      <c r="D797" s="0" t="s">
        <v>18</v>
      </c>
      <c r="E797" s="0" t="s">
        <v>13</v>
      </c>
      <c r="F797" s="0" t="s">
        <v>13</v>
      </c>
      <c r="G797" s="0" t="s">
        <v>157</v>
      </c>
      <c r="H797" s="0" t="n">
        <v>7911186.98790728</v>
      </c>
      <c r="I797" s="0" t="n">
        <v>944022.199378666</v>
      </c>
      <c r="J797" s="0" t="n">
        <v>762941.212055333</v>
      </c>
      <c r="K797" s="0" t="n">
        <v>0</v>
      </c>
      <c r="L797" s="0" t="n">
        <v>0</v>
      </c>
      <c r="M797" s="0" t="n">
        <v>166479208.141434</v>
      </c>
      <c r="N797" s="0" t="n">
        <v>201527462.486999</v>
      </c>
      <c r="O797" s="0" t="n">
        <v>166479208.141434</v>
      </c>
      <c r="P797" s="0" t="n">
        <v>201527462.486999</v>
      </c>
      <c r="Q797" s="0" t="n">
        <v>5721481.73929222</v>
      </c>
      <c r="R797" s="0" t="n">
        <v>6538836.27347682</v>
      </c>
    </row>
    <row r="798" customFormat="false" ht="13.8" hidden="true" customHeight="false" outlineLevel="0" collapsed="false">
      <c r="A798" s="0" t="s">
        <v>155</v>
      </c>
      <c r="B798" s="0" t="s">
        <v>21</v>
      </c>
      <c r="C798" s="0" t="s">
        <v>166</v>
      </c>
      <c r="D798" s="0" t="s">
        <v>24</v>
      </c>
      <c r="E798" s="0" t="s">
        <v>9</v>
      </c>
      <c r="F798" s="0" t="s">
        <v>9</v>
      </c>
      <c r="G798" s="0" t="s">
        <v>164</v>
      </c>
      <c r="H798" s="0" t="n">
        <v>1575023.69312622</v>
      </c>
      <c r="I798" s="0" t="n">
        <v>114350.511221157</v>
      </c>
      <c r="J798" s="0" t="n">
        <v>78148.4309687033</v>
      </c>
      <c r="K798" s="0" t="n">
        <v>0</v>
      </c>
      <c r="L798" s="0" t="n">
        <v>0</v>
      </c>
      <c r="M798" s="0" t="n">
        <v>18279363.8878652</v>
      </c>
      <c r="N798" s="0" t="n">
        <v>21325924.5358428</v>
      </c>
      <c r="O798" s="0" t="n">
        <v>5016877.9160182</v>
      </c>
      <c r="P798" s="0" t="n">
        <v>6131739.67513336</v>
      </c>
      <c r="Q798" s="0" t="n">
        <v>2287010.22442314</v>
      </c>
      <c r="R798" s="0" t="n">
        <v>2572886.50247604</v>
      </c>
    </row>
    <row r="799" customFormat="false" ht="13.8" hidden="true" customHeight="false" outlineLevel="0" collapsed="false">
      <c r="A799" s="0" t="s">
        <v>150</v>
      </c>
      <c r="B799" s="0" t="s">
        <v>117</v>
      </c>
      <c r="C799" s="0" t="s">
        <v>188</v>
      </c>
      <c r="D799" s="0" t="s">
        <v>109</v>
      </c>
      <c r="E799" s="0" t="s">
        <v>8</v>
      </c>
      <c r="F799" s="0" t="s">
        <v>8</v>
      </c>
      <c r="G799" s="0" t="s">
        <v>153</v>
      </c>
      <c r="H799" s="0" t="n">
        <v>306328.808499801</v>
      </c>
      <c r="I799" s="0" t="n">
        <v>1736.76941821022</v>
      </c>
      <c r="J799" s="0" t="n">
        <v>1736.76941821022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</row>
    <row r="800" customFormat="false" ht="13.8" hidden="true" customHeight="false" outlineLevel="0" collapsed="false">
      <c r="A800" s="0" t="s">
        <v>159</v>
      </c>
      <c r="B800" s="0" t="s">
        <v>103</v>
      </c>
      <c r="C800" s="0" t="s">
        <v>177</v>
      </c>
      <c r="D800" s="0" t="s">
        <v>116</v>
      </c>
      <c r="E800" s="0" t="s">
        <v>13</v>
      </c>
      <c r="F800" s="0" t="s">
        <v>13</v>
      </c>
      <c r="G800" s="0" t="s">
        <v>157</v>
      </c>
      <c r="H800" s="0" t="n">
        <v>20657955.0590709</v>
      </c>
      <c r="I800" s="0" t="n">
        <v>427689.145</v>
      </c>
      <c r="J800" s="0" t="n">
        <v>323642.4678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</row>
    <row r="801" customFormat="false" ht="13.8" hidden="true" customHeight="false" outlineLevel="0" collapsed="false">
      <c r="A801" s="0" t="s">
        <v>150</v>
      </c>
      <c r="B801" s="0" t="s">
        <v>103</v>
      </c>
      <c r="C801" s="0" t="s">
        <v>177</v>
      </c>
      <c r="D801" s="0" t="s">
        <v>114</v>
      </c>
      <c r="E801" s="0" t="s">
        <v>13</v>
      </c>
      <c r="F801" s="0" t="s">
        <v>13</v>
      </c>
      <c r="G801" s="0" t="s">
        <v>154</v>
      </c>
      <c r="H801" s="0" t="n">
        <v>145387.297155887</v>
      </c>
      <c r="I801" s="0" t="n">
        <v>43760.065</v>
      </c>
      <c r="J801" s="0" t="n">
        <v>59142.88095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</row>
    <row r="802" customFormat="false" ht="13.8" hidden="true" customHeight="false" outlineLevel="0" collapsed="false">
      <c r="A802" s="0" t="s">
        <v>155</v>
      </c>
      <c r="B802" s="0" t="s">
        <v>103</v>
      </c>
      <c r="C802" s="0" t="s">
        <v>177</v>
      </c>
      <c r="D802" s="0" t="s">
        <v>106</v>
      </c>
      <c r="E802" s="0" t="s">
        <v>9</v>
      </c>
      <c r="F802" s="0" t="s">
        <v>9</v>
      </c>
      <c r="G802" s="0" t="s">
        <v>164</v>
      </c>
      <c r="H802" s="0" t="n">
        <v>7344240.55645802</v>
      </c>
      <c r="I802" s="0" t="n">
        <v>2604985.64</v>
      </c>
      <c r="J802" s="0" t="n">
        <v>1907887.2337225</v>
      </c>
      <c r="K802" s="0" t="n">
        <v>0</v>
      </c>
      <c r="L802" s="0" t="n">
        <v>0</v>
      </c>
      <c r="M802" s="0" t="n">
        <v>22746512.6637034</v>
      </c>
      <c r="N802" s="0" t="n">
        <v>34119768.9955552</v>
      </c>
      <c r="O802" s="0" t="n">
        <v>202254410.536118</v>
      </c>
      <c r="P802" s="0" t="n">
        <v>275801468.912888</v>
      </c>
      <c r="Q802" s="0" t="n">
        <v>60417136.7391666</v>
      </c>
      <c r="R802" s="0" t="n">
        <v>69048156.2733333</v>
      </c>
    </row>
    <row r="803" customFormat="false" ht="13.8" hidden="true" customHeight="false" outlineLevel="0" collapsed="false">
      <c r="A803" s="0" t="s">
        <v>150</v>
      </c>
      <c r="B803" s="0" t="s">
        <v>103</v>
      </c>
      <c r="C803" s="0" t="s">
        <v>179</v>
      </c>
      <c r="D803" s="0" t="s">
        <v>116</v>
      </c>
      <c r="E803" s="0" t="s">
        <v>8</v>
      </c>
      <c r="F803" s="0" t="s">
        <v>8</v>
      </c>
      <c r="G803" s="0" t="s">
        <v>157</v>
      </c>
      <c r="H803" s="0" t="n">
        <v>9606222.34151355</v>
      </c>
      <c r="I803" s="0" t="n">
        <v>411310.444199179</v>
      </c>
      <c r="J803" s="0" t="n">
        <v>163355.259205677</v>
      </c>
      <c r="K803" s="0" t="n">
        <v>14395865.5469712</v>
      </c>
      <c r="L803" s="0" t="n">
        <v>18508969.988963</v>
      </c>
      <c r="M803" s="0" t="n">
        <v>0</v>
      </c>
      <c r="N803" s="0" t="n">
        <v>0</v>
      </c>
      <c r="O803" s="0" t="n">
        <v>62431049.5512573</v>
      </c>
      <c r="P803" s="0" t="n">
        <v>79911743.4256093</v>
      </c>
      <c r="Q803" s="0" t="n">
        <v>32904835.5359343</v>
      </c>
      <c r="R803" s="0" t="n">
        <v>37017939.9779261</v>
      </c>
    </row>
    <row r="804" customFormat="false" ht="13.8" hidden="true" customHeight="false" outlineLevel="0" collapsed="false">
      <c r="A804" s="0" t="s">
        <v>155</v>
      </c>
      <c r="B804" s="0" t="s">
        <v>96</v>
      </c>
      <c r="C804" s="0" t="s">
        <v>99</v>
      </c>
      <c r="D804" s="0" t="s">
        <v>99</v>
      </c>
      <c r="E804" s="0" t="s">
        <v>197</v>
      </c>
      <c r="F804" s="0" t="s">
        <v>8</v>
      </c>
      <c r="G804" s="0" t="s">
        <v>172</v>
      </c>
      <c r="H804" s="0" t="n">
        <v>2987251.99817889</v>
      </c>
      <c r="I804" s="0" t="n">
        <v>179169.62863027</v>
      </c>
      <c r="J804" s="0" t="n">
        <v>268266.780077195</v>
      </c>
      <c r="K804" s="0" t="n">
        <v>0</v>
      </c>
      <c r="L804" s="0" t="n">
        <v>0</v>
      </c>
      <c r="M804" s="0" t="n">
        <v>9219858.28728712</v>
      </c>
      <c r="N804" s="0" t="n">
        <v>11268715.684462</v>
      </c>
      <c r="O804" s="0" t="n">
        <v>5258733.98608228</v>
      </c>
      <c r="P804" s="0" t="n">
        <v>7171000.89011221</v>
      </c>
      <c r="Q804" s="0" t="n">
        <v>3444668.04576118</v>
      </c>
      <c r="R804" s="0" t="n">
        <v>3936763.48086992</v>
      </c>
    </row>
    <row r="805" customFormat="false" ht="13.8" hidden="true" customHeight="false" outlineLevel="0" collapsed="false">
      <c r="A805" s="0" t="s">
        <v>159</v>
      </c>
      <c r="B805" s="0" t="s">
        <v>21</v>
      </c>
      <c r="C805" s="0" t="s">
        <v>166</v>
      </c>
      <c r="D805" s="0" t="s">
        <v>43</v>
      </c>
      <c r="E805" s="0" t="s">
        <v>9</v>
      </c>
      <c r="F805" s="0" t="s">
        <v>9</v>
      </c>
      <c r="G805" s="0" t="s">
        <v>153</v>
      </c>
      <c r="H805" s="0" t="n">
        <v>665503.073693975</v>
      </c>
      <c r="I805" s="0" t="n">
        <v>3488.25</v>
      </c>
      <c r="J805" s="0" t="n">
        <v>2375.5375</v>
      </c>
      <c r="K805" s="0" t="n">
        <v>0</v>
      </c>
      <c r="L805" s="0" t="n">
        <v>0</v>
      </c>
      <c r="M805" s="0" t="n">
        <v>861403.9581783</v>
      </c>
      <c r="N805" s="0" t="n">
        <v>1076754.94772287</v>
      </c>
      <c r="O805" s="0" t="n">
        <v>0</v>
      </c>
      <c r="P805" s="0" t="n">
        <v>0</v>
      </c>
      <c r="Q805" s="0" t="n">
        <v>30522.1875</v>
      </c>
      <c r="R805" s="0" t="n">
        <v>39242.8125</v>
      </c>
    </row>
    <row r="806" customFormat="false" ht="13.8" hidden="true" customHeight="false" outlineLevel="0" collapsed="false">
      <c r="A806" s="0" t="s">
        <v>159</v>
      </c>
      <c r="B806" s="0" t="s">
        <v>72</v>
      </c>
      <c r="C806" s="0" t="s">
        <v>151</v>
      </c>
      <c r="D806" s="0" t="s">
        <v>76</v>
      </c>
      <c r="E806" s="0" t="s">
        <v>170</v>
      </c>
      <c r="F806" s="0" t="s">
        <v>13</v>
      </c>
      <c r="G806" s="0" t="s">
        <v>153</v>
      </c>
      <c r="H806" s="0" t="n">
        <v>481367.141853992</v>
      </c>
      <c r="I806" s="0" t="n">
        <v>1941.99058293981</v>
      </c>
      <c r="J806" s="0" t="n">
        <v>1941.99058293981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</row>
    <row r="807" customFormat="false" ht="13.8" hidden="true" customHeight="false" outlineLevel="0" collapsed="false">
      <c r="A807" s="0" t="s">
        <v>159</v>
      </c>
      <c r="B807" s="0" t="s">
        <v>21</v>
      </c>
      <c r="C807" s="0" t="s">
        <v>173</v>
      </c>
      <c r="D807" s="0" t="s">
        <v>26</v>
      </c>
      <c r="E807" s="0" t="s">
        <v>9</v>
      </c>
      <c r="F807" s="0" t="s">
        <v>9</v>
      </c>
      <c r="G807" s="0" t="s">
        <v>172</v>
      </c>
      <c r="H807" s="0" t="n">
        <v>1104508.57155943</v>
      </c>
      <c r="I807" s="0" t="n">
        <v>19578.0940734315</v>
      </c>
      <c r="J807" s="0" t="n">
        <v>14703.069237937</v>
      </c>
      <c r="K807" s="0" t="n">
        <v>0</v>
      </c>
      <c r="L807" s="0" t="n">
        <v>0</v>
      </c>
      <c r="M807" s="0" t="n">
        <v>3392086.07571066</v>
      </c>
      <c r="N807" s="0" t="n">
        <v>3957433.75499577</v>
      </c>
      <c r="O807" s="0" t="n">
        <v>0</v>
      </c>
      <c r="P807" s="0" t="n">
        <v>0</v>
      </c>
      <c r="Q807" s="0" t="n">
        <v>0</v>
      </c>
      <c r="R807" s="0" t="n">
        <v>0</v>
      </c>
    </row>
    <row r="808" customFormat="false" ht="13.8" hidden="true" customHeight="false" outlineLevel="0" collapsed="false">
      <c r="A808" s="0" t="s">
        <v>159</v>
      </c>
      <c r="B808" s="0" t="s">
        <v>21</v>
      </c>
      <c r="C808" s="0" t="s">
        <v>166</v>
      </c>
      <c r="D808" s="0" t="s">
        <v>23</v>
      </c>
      <c r="E808" s="0" t="s">
        <v>8</v>
      </c>
      <c r="F808" s="0" t="s">
        <v>8</v>
      </c>
      <c r="G808" s="0" t="s">
        <v>172</v>
      </c>
      <c r="H808" s="0" t="n">
        <v>5494268.39302418</v>
      </c>
      <c r="I808" s="0" t="n">
        <v>74867.4286036907</v>
      </c>
      <c r="J808" s="0" t="n">
        <v>63971.7098777818</v>
      </c>
      <c r="K808" s="0" t="n">
        <v>0</v>
      </c>
      <c r="L808" s="0" t="n">
        <v>0</v>
      </c>
      <c r="M808" s="0" t="n">
        <v>12971475.2180843</v>
      </c>
      <c r="N808" s="0" t="n">
        <v>15133387.7544317</v>
      </c>
      <c r="O808" s="0" t="n">
        <v>0</v>
      </c>
      <c r="P808" s="0" t="n">
        <v>0</v>
      </c>
      <c r="Q808" s="0" t="n">
        <v>0</v>
      </c>
      <c r="R808" s="0" t="n">
        <v>0</v>
      </c>
    </row>
    <row r="809" customFormat="false" ht="13.8" hidden="true" customHeight="false" outlineLevel="0" collapsed="false">
      <c r="A809" s="0" t="s">
        <v>150</v>
      </c>
      <c r="B809" s="0" t="s">
        <v>72</v>
      </c>
      <c r="C809" s="0" t="s">
        <v>151</v>
      </c>
      <c r="D809" s="0" t="s">
        <v>81</v>
      </c>
      <c r="E809" s="0" t="s">
        <v>174</v>
      </c>
      <c r="F809" s="0" t="s">
        <v>8</v>
      </c>
      <c r="G809" s="0" t="s">
        <v>164</v>
      </c>
      <c r="H809" s="0" t="n">
        <v>8430.88597813527</v>
      </c>
      <c r="I809" s="0" t="n">
        <v>637.967764540454</v>
      </c>
      <c r="J809" s="0" t="n">
        <v>637.967764540454</v>
      </c>
      <c r="K809" s="0" t="n">
        <v>7442.95725297196</v>
      </c>
      <c r="L809" s="0" t="n">
        <v>9569.51646810681</v>
      </c>
      <c r="M809" s="0" t="n">
        <v>48408.4103444694</v>
      </c>
      <c r="N809" s="0" t="n">
        <v>62462.4649606057</v>
      </c>
      <c r="O809" s="0" t="n">
        <v>15615.6161604054</v>
      </c>
      <c r="P809" s="0" t="n">
        <v>19987.9886853189</v>
      </c>
      <c r="Q809" s="0" t="n">
        <v>17012.4737210787</v>
      </c>
      <c r="R809" s="0" t="n">
        <v>19139.0329362136</v>
      </c>
    </row>
    <row r="810" customFormat="false" ht="13.8" hidden="true" customHeight="false" outlineLevel="0" collapsed="false">
      <c r="A810" s="0" t="s">
        <v>150</v>
      </c>
      <c r="B810" s="0" t="s">
        <v>96</v>
      </c>
      <c r="C810" s="0" t="s">
        <v>99</v>
      </c>
      <c r="D810" s="0" t="s">
        <v>99</v>
      </c>
      <c r="E810" s="0" t="s">
        <v>192</v>
      </c>
      <c r="F810" s="0" t="s">
        <v>8</v>
      </c>
      <c r="G810" s="0" t="s">
        <v>157</v>
      </c>
      <c r="H810" s="0" t="n">
        <v>320258.828986088</v>
      </c>
      <c r="I810" s="0" t="n">
        <v>28940</v>
      </c>
      <c r="J810" s="0" t="n">
        <v>18303.525</v>
      </c>
      <c r="K810" s="0" t="n">
        <v>350058.333333333</v>
      </c>
      <c r="L810" s="0" t="n">
        <v>450075</v>
      </c>
      <c r="M810" s="0" t="n">
        <v>2482030.584405</v>
      </c>
      <c r="N810" s="0" t="n">
        <v>2978436.701286</v>
      </c>
      <c r="O810" s="0" t="n">
        <v>965234.1161575</v>
      </c>
      <c r="P810" s="0" t="n">
        <v>1235499.6686816</v>
      </c>
      <c r="Q810" s="0" t="n">
        <v>300050</v>
      </c>
      <c r="R810" s="0" t="n">
        <v>400066.666666666</v>
      </c>
    </row>
    <row r="811" customFormat="false" ht="13.8" hidden="true" customHeight="false" outlineLevel="0" collapsed="false">
      <c r="A811" s="0" t="s">
        <v>155</v>
      </c>
      <c r="B811" s="0" t="s">
        <v>72</v>
      </c>
      <c r="C811" s="0" t="s">
        <v>151</v>
      </c>
      <c r="D811" s="0" t="s">
        <v>82</v>
      </c>
      <c r="E811" s="0" t="s">
        <v>170</v>
      </c>
      <c r="F811" s="0" t="s">
        <v>13</v>
      </c>
      <c r="G811" s="0" t="s">
        <v>154</v>
      </c>
      <c r="H811" s="0" t="n">
        <v>74137.9994961907</v>
      </c>
      <c r="I811" s="0" t="n">
        <v>4269.24527069832</v>
      </c>
      <c r="J811" s="0" t="n">
        <v>4269.24527069832</v>
      </c>
      <c r="K811" s="0" t="n">
        <v>0</v>
      </c>
      <c r="L811" s="0" t="n">
        <v>0</v>
      </c>
      <c r="M811" s="0" t="n">
        <v>188097.924500293</v>
      </c>
      <c r="N811" s="0" t="n">
        <v>229897.463278136</v>
      </c>
      <c r="O811" s="0" t="n">
        <v>91958.9848416377</v>
      </c>
      <c r="P811" s="0" t="n">
        <v>125398.615693142</v>
      </c>
      <c r="Q811" s="0" t="n">
        <v>99615.7229829608</v>
      </c>
      <c r="R811" s="0" t="n">
        <v>113846.540551955</v>
      </c>
    </row>
    <row r="812" customFormat="false" ht="13.8" hidden="true" customHeight="false" outlineLevel="0" collapsed="false">
      <c r="A812" s="0" t="s">
        <v>159</v>
      </c>
      <c r="B812" s="0" t="s">
        <v>52</v>
      </c>
      <c r="C812" s="0" t="s">
        <v>169</v>
      </c>
      <c r="D812" s="0" t="s">
        <v>55</v>
      </c>
      <c r="E812" s="0" t="s">
        <v>13</v>
      </c>
      <c r="F812" s="0" t="s">
        <v>13</v>
      </c>
      <c r="G812" s="0" t="s">
        <v>157</v>
      </c>
      <c r="H812" s="0" t="n">
        <v>1159496.15081018</v>
      </c>
      <c r="I812" s="0" t="n">
        <v>27654.581238</v>
      </c>
      <c r="J812" s="0" t="n">
        <v>9516.74149722435</v>
      </c>
      <c r="K812" s="0" t="n">
        <v>0</v>
      </c>
      <c r="L812" s="0" t="n">
        <v>0</v>
      </c>
      <c r="M812" s="0" t="n">
        <v>2203148.30898127</v>
      </c>
      <c r="N812" s="0" t="n">
        <v>3304722.46347191</v>
      </c>
      <c r="O812" s="0" t="n">
        <v>291179.694629138</v>
      </c>
      <c r="P812" s="0" t="n">
        <v>374373.893094606</v>
      </c>
      <c r="Q812" s="0" t="n">
        <v>92181.93746</v>
      </c>
      <c r="R812" s="0" t="n">
        <v>184363.87492</v>
      </c>
    </row>
    <row r="813" customFormat="false" ht="13.8" hidden="true" customHeight="false" outlineLevel="0" collapsed="false">
      <c r="A813" s="0" t="s">
        <v>150</v>
      </c>
      <c r="B813" s="0" t="s">
        <v>21</v>
      </c>
      <c r="C813" s="0" t="s">
        <v>166</v>
      </c>
      <c r="D813" s="0" t="s">
        <v>45</v>
      </c>
      <c r="E813" s="0" t="s">
        <v>13</v>
      </c>
      <c r="F813" s="0" t="s">
        <v>13</v>
      </c>
      <c r="G813" s="0" t="s">
        <v>154</v>
      </c>
      <c r="H813" s="0" t="n">
        <v>378871.418282241</v>
      </c>
      <c r="I813" s="0" t="n">
        <v>4685</v>
      </c>
      <c r="J813" s="0" t="n">
        <v>2675.825</v>
      </c>
      <c r="K813" s="0" t="n">
        <v>0</v>
      </c>
      <c r="L813" s="0" t="n">
        <v>0</v>
      </c>
      <c r="M813" s="0" t="n">
        <v>2796320.331147</v>
      </c>
      <c r="N813" s="0" t="n">
        <v>3395531.8306785</v>
      </c>
      <c r="O813" s="0" t="n">
        <v>0</v>
      </c>
      <c r="P813" s="0" t="n">
        <v>0</v>
      </c>
      <c r="Q813" s="0" t="n">
        <v>46850</v>
      </c>
      <c r="R813" s="0" t="n">
        <v>58562.5</v>
      </c>
    </row>
    <row r="814" customFormat="false" ht="13.8" hidden="true" customHeight="false" outlineLevel="0" collapsed="false">
      <c r="A814" s="0" t="s">
        <v>155</v>
      </c>
      <c r="B814" s="0" t="s">
        <v>96</v>
      </c>
      <c r="C814" s="0" t="s">
        <v>98</v>
      </c>
      <c r="D814" s="0" t="s">
        <v>98</v>
      </c>
      <c r="E814" s="0" t="s">
        <v>8</v>
      </c>
      <c r="F814" s="0" t="s">
        <v>8</v>
      </c>
      <c r="G814" s="0" t="s">
        <v>154</v>
      </c>
      <c r="H814" s="0" t="n">
        <v>27525552.3361153</v>
      </c>
      <c r="I814" s="0" t="n">
        <v>2898460.0911994</v>
      </c>
      <c r="J814" s="0" t="n">
        <v>4596195.05573478</v>
      </c>
      <c r="K814" s="0" t="n">
        <v>32074648.7812157</v>
      </c>
      <c r="L814" s="0" t="n">
        <v>41238834.1472774</v>
      </c>
      <c r="M814" s="0" t="n">
        <v>143534020.746442</v>
      </c>
      <c r="N814" s="0" t="n">
        <v>179417525.933052</v>
      </c>
      <c r="O814" s="0" t="n">
        <v>92100996.8581874</v>
      </c>
      <c r="P814" s="0" t="n">
        <v>125592268.442982</v>
      </c>
      <c r="Q814" s="0" t="n">
        <v>0</v>
      </c>
      <c r="R814" s="0" t="n">
        <v>0</v>
      </c>
    </row>
    <row r="815" customFormat="false" ht="13.8" hidden="true" customHeight="false" outlineLevel="0" collapsed="false">
      <c r="A815" s="0" t="s">
        <v>150</v>
      </c>
      <c r="B815" s="0" t="s">
        <v>72</v>
      </c>
      <c r="C815" s="0" t="s">
        <v>171</v>
      </c>
      <c r="D815" s="0" t="s">
        <v>80</v>
      </c>
      <c r="E815" s="0" t="s">
        <v>152</v>
      </c>
      <c r="F815" s="0" t="s">
        <v>8</v>
      </c>
      <c r="G815" s="0" t="s">
        <v>164</v>
      </c>
      <c r="H815" s="0" t="n">
        <v>82324428.4614531</v>
      </c>
      <c r="I815" s="0" t="n">
        <v>8517780.24004595</v>
      </c>
      <c r="J815" s="0" t="n">
        <v>31330146.6723281</v>
      </c>
      <c r="K815" s="0" t="n">
        <v>129371763.245273</v>
      </c>
      <c r="L815" s="0" t="n">
        <v>166335124.172495</v>
      </c>
      <c r="M815" s="0" t="n">
        <v>847769658.836992</v>
      </c>
      <c r="N815" s="0" t="n">
        <v>1165683280.90086</v>
      </c>
      <c r="O815" s="0" t="n">
        <v>309082687.762745</v>
      </c>
      <c r="P815" s="0" t="n">
        <v>395625840.336314</v>
      </c>
      <c r="Q815" s="0" t="n">
        <v>295706887.417768</v>
      </c>
      <c r="R815" s="0" t="n">
        <v>332670248.34499</v>
      </c>
    </row>
    <row r="816" customFormat="false" ht="13.8" hidden="true" customHeight="false" outlineLevel="0" collapsed="false">
      <c r="A816" s="0" t="s">
        <v>150</v>
      </c>
      <c r="B816" s="0" t="s">
        <v>52</v>
      </c>
      <c r="C816" s="0" t="s">
        <v>158</v>
      </c>
      <c r="D816" s="0" t="s">
        <v>53</v>
      </c>
      <c r="E816" s="0" t="s">
        <v>9</v>
      </c>
      <c r="F816" s="0" t="s">
        <v>9</v>
      </c>
      <c r="G816" s="0" t="s">
        <v>157</v>
      </c>
      <c r="H816" s="0" t="n">
        <v>2810739.61273483</v>
      </c>
      <c r="I816" s="0" t="n">
        <v>332754.950011588</v>
      </c>
      <c r="J816" s="0" t="n">
        <v>100402.397516812</v>
      </c>
      <c r="K816" s="0" t="n">
        <v>3882141.08346852</v>
      </c>
      <c r="L816" s="0" t="n">
        <v>4991324.25017382</v>
      </c>
      <c r="M816" s="0" t="n">
        <v>8540710.26162061</v>
      </c>
      <c r="N816" s="0" t="n">
        <v>10481780.7756253</v>
      </c>
      <c r="O816" s="0" t="n">
        <v>8956654.06060801</v>
      </c>
      <c r="P816" s="0" t="n">
        <v>9899459.75119832</v>
      </c>
      <c r="Q816" s="0" t="n">
        <v>12201014.8337582</v>
      </c>
      <c r="R816" s="0" t="n">
        <v>13310198.0004635</v>
      </c>
    </row>
    <row r="817" customFormat="false" ht="13.8" hidden="true" customHeight="false" outlineLevel="0" collapsed="false">
      <c r="A817" s="0" t="s">
        <v>150</v>
      </c>
      <c r="B817" s="0" t="s">
        <v>72</v>
      </c>
      <c r="C817" s="0" t="s">
        <v>171</v>
      </c>
      <c r="D817" s="0" t="s">
        <v>80</v>
      </c>
      <c r="E817" s="0" t="s">
        <v>152</v>
      </c>
      <c r="F817" s="0" t="s">
        <v>8</v>
      </c>
      <c r="G817" s="0" t="s">
        <v>153</v>
      </c>
      <c r="H817" s="0" t="n">
        <v>3574936.62371472</v>
      </c>
      <c r="I817" s="0" t="n">
        <v>349136.061273935</v>
      </c>
      <c r="J817" s="0" t="n">
        <v>413513.781238734</v>
      </c>
      <c r="K817" s="0" t="n">
        <v>5048505.25954722</v>
      </c>
      <c r="L817" s="0" t="n">
        <v>6490935.33370357</v>
      </c>
      <c r="M817" s="0" t="n">
        <v>34749306.8865908</v>
      </c>
      <c r="N817" s="0" t="n">
        <v>47780296.9690623</v>
      </c>
      <c r="O817" s="0" t="n">
        <v>12669018.1211888</v>
      </c>
      <c r="P817" s="0" t="n">
        <v>16216343.1951217</v>
      </c>
      <c r="Q817" s="0" t="n">
        <v>11539440.5932508</v>
      </c>
      <c r="R817" s="0" t="n">
        <v>12981870.6674071</v>
      </c>
    </row>
    <row r="818" customFormat="false" ht="13.8" hidden="true" customHeight="false" outlineLevel="0" collapsed="false">
      <c r="A818" s="0" t="s">
        <v>159</v>
      </c>
      <c r="B818" s="0" t="s">
        <v>52</v>
      </c>
      <c r="C818" s="0" t="s">
        <v>169</v>
      </c>
      <c r="D818" s="0" t="s">
        <v>55</v>
      </c>
      <c r="E818" s="0" t="s">
        <v>9</v>
      </c>
      <c r="F818" s="0" t="s">
        <v>9</v>
      </c>
      <c r="G818" s="0" t="s">
        <v>157</v>
      </c>
      <c r="H818" s="0" t="n">
        <v>1620002.558335</v>
      </c>
      <c r="I818" s="0" t="n">
        <v>30582.534822</v>
      </c>
      <c r="J818" s="0" t="n">
        <v>9550.50100452756</v>
      </c>
      <c r="K818" s="0" t="n">
        <v>0</v>
      </c>
      <c r="L818" s="0" t="n">
        <v>0</v>
      </c>
      <c r="M818" s="0" t="n">
        <v>2436408.61156367</v>
      </c>
      <c r="N818" s="0" t="n">
        <v>3654612.9173455</v>
      </c>
      <c r="O818" s="0" t="n">
        <v>322008.605873178</v>
      </c>
      <c r="P818" s="0" t="n">
        <v>414011.064694086</v>
      </c>
      <c r="Q818" s="0" t="n">
        <v>101941.78274</v>
      </c>
      <c r="R818" s="0" t="n">
        <v>203883.56548</v>
      </c>
    </row>
    <row r="819" customFormat="false" ht="13.8" hidden="true" customHeight="false" outlineLevel="0" collapsed="false">
      <c r="A819" s="0" t="s">
        <v>155</v>
      </c>
      <c r="B819" s="0" t="s">
        <v>52</v>
      </c>
      <c r="C819" s="0" t="s">
        <v>158</v>
      </c>
      <c r="D819" s="0" t="s">
        <v>56</v>
      </c>
      <c r="E819" s="0" t="s">
        <v>9</v>
      </c>
      <c r="F819" s="0" t="s">
        <v>9</v>
      </c>
      <c r="G819" s="0" t="s">
        <v>154</v>
      </c>
      <c r="H819" s="0" t="n">
        <v>86043124.0126987</v>
      </c>
      <c r="I819" s="0" t="n">
        <v>1900670.68917035</v>
      </c>
      <c r="J819" s="0" t="n">
        <v>1185342.48449541</v>
      </c>
      <c r="K819" s="0" t="n">
        <v>0</v>
      </c>
      <c r="L819" s="0" t="n">
        <v>0</v>
      </c>
      <c r="M819" s="0" t="n">
        <v>48467102.0036427</v>
      </c>
      <c r="N819" s="0" t="n">
        <v>59237569.1155633</v>
      </c>
      <c r="O819" s="0" t="n">
        <v>47611800.7066971</v>
      </c>
      <c r="P819" s="0" t="n">
        <v>52902000.7852191</v>
      </c>
      <c r="Q819" s="0" t="n">
        <v>190067068.917035</v>
      </c>
      <c r="R819" s="0" t="n">
        <v>209073775.808738</v>
      </c>
    </row>
    <row r="820" customFormat="false" ht="13.8" hidden="true" customHeight="false" outlineLevel="0" collapsed="false">
      <c r="A820" s="0" t="s">
        <v>150</v>
      </c>
      <c r="B820" s="0" t="s">
        <v>52</v>
      </c>
      <c r="C820" s="0" t="s">
        <v>158</v>
      </c>
      <c r="D820" s="0" t="s">
        <v>58</v>
      </c>
      <c r="E820" s="0" t="s">
        <v>8</v>
      </c>
      <c r="F820" s="0" t="s">
        <v>8</v>
      </c>
      <c r="G820" s="0" t="s">
        <v>164</v>
      </c>
      <c r="H820" s="0" t="n">
        <v>10019217.0317331</v>
      </c>
      <c r="I820" s="0" t="n">
        <v>925856.636223358</v>
      </c>
      <c r="J820" s="0" t="n">
        <v>885403.556488366</v>
      </c>
      <c r="K820" s="0" t="n">
        <v>12344755.1496447</v>
      </c>
      <c r="L820" s="0" t="n">
        <v>18517132.7244671</v>
      </c>
      <c r="M820" s="0" t="n">
        <v>165959802.320794</v>
      </c>
      <c r="N820" s="0" t="n">
        <v>221279736.427725</v>
      </c>
      <c r="O820" s="0" t="n">
        <v>11141141.5102096</v>
      </c>
      <c r="P820" s="0" t="n">
        <v>13926426.887762</v>
      </c>
      <c r="Q820" s="0" t="n">
        <v>4629283.18111679</v>
      </c>
      <c r="R820" s="0" t="n">
        <v>7715471.96852799</v>
      </c>
    </row>
    <row r="821" customFormat="false" ht="13.8" hidden="true" customHeight="false" outlineLevel="0" collapsed="false">
      <c r="A821" s="0" t="s">
        <v>159</v>
      </c>
      <c r="B821" s="0" t="s">
        <v>21</v>
      </c>
      <c r="C821" s="0" t="s">
        <v>166</v>
      </c>
      <c r="D821" s="0" t="s">
        <v>33</v>
      </c>
      <c r="E821" s="0" t="s">
        <v>9</v>
      </c>
      <c r="F821" s="0" t="s">
        <v>9</v>
      </c>
      <c r="G821" s="0" t="s">
        <v>164</v>
      </c>
      <c r="H821" s="0" t="n">
        <v>11093024.0267164</v>
      </c>
      <c r="I821" s="0" t="n">
        <v>157413.24686939</v>
      </c>
      <c r="J821" s="0" t="n">
        <v>124278.159692165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</row>
    <row r="822" customFormat="false" ht="13.8" hidden="true" customHeight="false" outlineLevel="0" collapsed="false">
      <c r="A822" s="0" t="s">
        <v>159</v>
      </c>
      <c r="B822" s="0" t="s">
        <v>6</v>
      </c>
      <c r="C822" s="0" t="s">
        <v>162</v>
      </c>
      <c r="D822" s="0" t="s">
        <v>15</v>
      </c>
      <c r="E822" s="0" t="s">
        <v>9</v>
      </c>
      <c r="F822" s="0" t="s">
        <v>9</v>
      </c>
      <c r="G822" s="0" t="s">
        <v>154</v>
      </c>
      <c r="H822" s="0" t="n">
        <v>50724890.4416961</v>
      </c>
      <c r="I822" s="0" t="n">
        <v>1501556.43342566</v>
      </c>
      <c r="J822" s="0" t="n">
        <v>1459786.96312715</v>
      </c>
      <c r="K822" s="0" t="n">
        <v>0</v>
      </c>
      <c r="L822" s="0" t="n">
        <v>0</v>
      </c>
      <c r="M822" s="0" t="n">
        <v>54056031.6033238</v>
      </c>
      <c r="N822" s="0" t="n">
        <v>81084047.4049857</v>
      </c>
      <c r="O822" s="0" t="n">
        <v>12613074.0407755</v>
      </c>
      <c r="P822" s="0" t="n">
        <v>16216809.4809971</v>
      </c>
      <c r="Q822" s="0" t="n">
        <v>3777093.72757368</v>
      </c>
      <c r="R822" s="0" t="n">
        <v>7554187.45514736</v>
      </c>
    </row>
    <row r="823" customFormat="false" ht="13.8" hidden="true" customHeight="false" outlineLevel="0" collapsed="false">
      <c r="A823" s="0" t="s">
        <v>159</v>
      </c>
      <c r="B823" s="0" t="s">
        <v>52</v>
      </c>
      <c r="C823" s="0" t="s">
        <v>165</v>
      </c>
      <c r="D823" s="0" t="s">
        <v>62</v>
      </c>
      <c r="E823" s="0" t="s">
        <v>9</v>
      </c>
      <c r="F823" s="0" t="s">
        <v>9</v>
      </c>
      <c r="G823" s="0" t="s">
        <v>172</v>
      </c>
      <c r="H823" s="0" t="n">
        <v>2775022.57436571</v>
      </c>
      <c r="I823" s="0" t="n">
        <v>32433.7999999999</v>
      </c>
      <c r="J823" s="0" t="n">
        <v>82993.8074528576</v>
      </c>
      <c r="K823" s="0" t="n">
        <v>1297351.99999999</v>
      </c>
      <c r="L823" s="0" t="n">
        <v>1621689.99999999</v>
      </c>
      <c r="M823" s="0" t="n">
        <v>6547573.37499999</v>
      </c>
      <c r="N823" s="0" t="n">
        <v>7926009.87499999</v>
      </c>
      <c r="O823" s="0" t="n">
        <v>0</v>
      </c>
      <c r="P823" s="0" t="n">
        <v>0</v>
      </c>
      <c r="Q823" s="0" t="n">
        <v>0</v>
      </c>
      <c r="R823" s="0" t="n">
        <v>0</v>
      </c>
    </row>
    <row r="824" customFormat="false" ht="13.8" hidden="true" customHeight="false" outlineLevel="0" collapsed="false">
      <c r="A824" s="0" t="s">
        <v>159</v>
      </c>
      <c r="B824" s="0" t="s">
        <v>90</v>
      </c>
      <c r="C824" s="0" t="s">
        <v>92</v>
      </c>
      <c r="D824" s="0" t="s">
        <v>92</v>
      </c>
      <c r="E824" s="0" t="s">
        <v>167</v>
      </c>
      <c r="F824" s="0" t="s">
        <v>9</v>
      </c>
      <c r="G824" s="0" t="s">
        <v>164</v>
      </c>
      <c r="H824" s="0" t="n">
        <v>20539615.8076841</v>
      </c>
      <c r="I824" s="0" t="n">
        <v>395791.666666666</v>
      </c>
      <c r="J824" s="0" t="n">
        <v>725813.108333333</v>
      </c>
      <c r="K824" s="0" t="n">
        <v>0</v>
      </c>
      <c r="L824" s="0" t="n">
        <v>0</v>
      </c>
      <c r="M824" s="0" t="n">
        <v>24804058.2549666</v>
      </c>
      <c r="N824" s="0" t="n">
        <v>31005072.8187083</v>
      </c>
      <c r="O824" s="0" t="n">
        <v>0</v>
      </c>
      <c r="P824" s="0" t="n">
        <v>0</v>
      </c>
      <c r="Q824" s="0" t="n">
        <v>0</v>
      </c>
      <c r="R824" s="0" t="n">
        <v>0</v>
      </c>
    </row>
    <row r="825" customFormat="false" ht="13.8" hidden="true" customHeight="false" outlineLevel="0" collapsed="false">
      <c r="A825" s="0" t="s">
        <v>150</v>
      </c>
      <c r="B825" s="0" t="s">
        <v>52</v>
      </c>
      <c r="C825" s="0" t="s">
        <v>158</v>
      </c>
      <c r="D825" s="0" t="s">
        <v>63</v>
      </c>
      <c r="E825" s="0" t="s">
        <v>8</v>
      </c>
      <c r="F825" s="0" t="s">
        <v>8</v>
      </c>
      <c r="G825" s="0" t="s">
        <v>157</v>
      </c>
      <c r="H825" s="0" t="n">
        <v>31624802.9226332</v>
      </c>
      <c r="I825" s="0" t="n">
        <v>3739650.38060473</v>
      </c>
      <c r="J825" s="0" t="n">
        <v>9061743.10239111</v>
      </c>
      <c r="K825" s="0" t="n">
        <v>168284267.127213</v>
      </c>
      <c r="L825" s="0" t="n">
        <v>205680770.93326</v>
      </c>
      <c r="M825" s="0" t="n">
        <v>913877061.760281</v>
      </c>
      <c r="N825" s="0" t="n">
        <v>1112545988.2299</v>
      </c>
      <c r="O825" s="0" t="n">
        <v>8414213.35636065</v>
      </c>
      <c r="P825" s="0" t="n">
        <v>12621320.0345409</v>
      </c>
      <c r="Q825" s="0" t="n">
        <v>0</v>
      </c>
      <c r="R825" s="0" t="n">
        <v>0</v>
      </c>
    </row>
    <row r="826" customFormat="false" ht="13.8" hidden="true" customHeight="false" outlineLevel="0" collapsed="false">
      <c r="A826" s="0" t="s">
        <v>159</v>
      </c>
      <c r="B826" s="0" t="s">
        <v>52</v>
      </c>
      <c r="C826" s="0" t="s">
        <v>165</v>
      </c>
      <c r="D826" s="0" t="s">
        <v>62</v>
      </c>
      <c r="E826" s="0" t="s">
        <v>8</v>
      </c>
      <c r="F826" s="0" t="s">
        <v>8</v>
      </c>
      <c r="G826" s="0" t="s">
        <v>153</v>
      </c>
      <c r="H826" s="0" t="n">
        <v>8143876.73904359</v>
      </c>
      <c r="I826" s="0" t="n">
        <v>106613.199999999</v>
      </c>
      <c r="J826" s="0" t="n">
        <v>139237.86596412</v>
      </c>
      <c r="K826" s="0" t="n">
        <v>4264527.99999999</v>
      </c>
      <c r="L826" s="0" t="n">
        <v>5330659.99999999</v>
      </c>
      <c r="M826" s="0" t="n">
        <v>21522539.7499999</v>
      </c>
      <c r="N826" s="0" t="n">
        <v>26053600.7499999</v>
      </c>
      <c r="O826" s="0" t="n">
        <v>0</v>
      </c>
      <c r="P826" s="0" t="n">
        <v>0</v>
      </c>
      <c r="Q826" s="0" t="n">
        <v>0</v>
      </c>
      <c r="R826" s="0" t="n">
        <v>0</v>
      </c>
    </row>
    <row r="827" customFormat="false" ht="13.8" hidden="true" customHeight="false" outlineLevel="0" collapsed="false">
      <c r="A827" s="0" t="s">
        <v>150</v>
      </c>
      <c r="B827" s="0" t="s">
        <v>52</v>
      </c>
      <c r="C827" s="0" t="s">
        <v>165</v>
      </c>
      <c r="D827" s="0" t="s">
        <v>67</v>
      </c>
      <c r="E827" s="0" t="s">
        <v>13</v>
      </c>
      <c r="F827" s="0" t="s">
        <v>13</v>
      </c>
      <c r="G827" s="0" t="s">
        <v>157</v>
      </c>
      <c r="H827" s="0" t="n">
        <v>7149574.55375272</v>
      </c>
      <c r="I827" s="0" t="n">
        <v>198907.099999999</v>
      </c>
      <c r="J827" s="0" t="n">
        <v>88370.06448336</v>
      </c>
      <c r="K827" s="0" t="n">
        <v>8950819.49999999</v>
      </c>
      <c r="L827" s="0" t="n">
        <v>10939890.4999999</v>
      </c>
      <c r="M827" s="0" t="n">
        <v>48607922.5624999</v>
      </c>
      <c r="N827" s="0" t="n">
        <v>59174862.2499999</v>
      </c>
      <c r="O827" s="0" t="n">
        <v>447540.974999999</v>
      </c>
      <c r="P827" s="0" t="n">
        <v>671311.462499999</v>
      </c>
      <c r="Q827" s="0" t="n">
        <v>0</v>
      </c>
      <c r="R827" s="0" t="n">
        <v>0</v>
      </c>
    </row>
    <row r="828" customFormat="false" ht="13.8" hidden="true" customHeight="false" outlineLevel="0" collapsed="false">
      <c r="A828" s="0" t="s">
        <v>155</v>
      </c>
      <c r="B828" s="0" t="s">
        <v>21</v>
      </c>
      <c r="C828" s="0" t="s">
        <v>168</v>
      </c>
      <c r="D828" s="0" t="s">
        <v>50</v>
      </c>
      <c r="E828" s="0" t="s">
        <v>8</v>
      </c>
      <c r="F828" s="0" t="s">
        <v>8</v>
      </c>
      <c r="G828" s="0" t="s">
        <v>172</v>
      </c>
      <c r="H828" s="0" t="n">
        <v>11496788.3593567</v>
      </c>
      <c r="I828" s="0" t="n">
        <v>457985</v>
      </c>
      <c r="J828" s="0" t="n">
        <v>20958970.575</v>
      </c>
      <c r="K828" s="0" t="n">
        <v>20609325</v>
      </c>
      <c r="L828" s="0" t="n">
        <v>25189175</v>
      </c>
      <c r="M828" s="0" t="n">
        <v>81578578.125</v>
      </c>
      <c r="N828" s="0" t="n">
        <v>98753015.625</v>
      </c>
      <c r="O828" s="0" t="n">
        <v>4293609.375</v>
      </c>
      <c r="P828" s="0" t="n">
        <v>6869775</v>
      </c>
      <c r="Q828" s="0" t="n">
        <v>0</v>
      </c>
      <c r="R828" s="0" t="n">
        <v>0</v>
      </c>
    </row>
    <row r="829" customFormat="false" ht="13.8" hidden="true" customHeight="false" outlineLevel="0" collapsed="false">
      <c r="A829" s="0" t="s">
        <v>155</v>
      </c>
      <c r="B829" s="0" t="s">
        <v>52</v>
      </c>
      <c r="C829" s="0" t="s">
        <v>169</v>
      </c>
      <c r="D829" s="0" t="s">
        <v>70</v>
      </c>
      <c r="E829" s="0" t="s">
        <v>9</v>
      </c>
      <c r="F829" s="0" t="s">
        <v>9</v>
      </c>
      <c r="G829" s="0" t="s">
        <v>154</v>
      </c>
      <c r="H829" s="0" t="n">
        <v>34209829.7708472</v>
      </c>
      <c r="I829" s="0" t="n">
        <v>749843.020605299</v>
      </c>
      <c r="J829" s="0" t="n">
        <v>451693.58070319</v>
      </c>
      <c r="K829" s="0" t="n">
        <v>0</v>
      </c>
      <c r="L829" s="0" t="n">
        <v>0</v>
      </c>
      <c r="M829" s="0" t="n">
        <v>21370526.087251</v>
      </c>
      <c r="N829" s="0" t="n">
        <v>25869584.2108828</v>
      </c>
      <c r="O829" s="0" t="n">
        <v>21607976.3533643</v>
      </c>
      <c r="P829" s="0" t="n">
        <v>23882500.1800342</v>
      </c>
      <c r="Q829" s="0" t="n">
        <v>82482732.2665829</v>
      </c>
      <c r="R829" s="0" t="n">
        <v>89981162.4726359</v>
      </c>
    </row>
    <row r="830" customFormat="false" ht="13.8" hidden="true" customHeight="false" outlineLevel="0" collapsed="false">
      <c r="A830" s="0" t="s">
        <v>155</v>
      </c>
      <c r="B830" s="0" t="s">
        <v>72</v>
      </c>
      <c r="C830" s="0" t="s">
        <v>171</v>
      </c>
      <c r="D830" s="0" t="s">
        <v>77</v>
      </c>
      <c r="E830" s="0" t="s">
        <v>170</v>
      </c>
      <c r="F830" s="0" t="s">
        <v>13</v>
      </c>
      <c r="G830" s="0" t="s">
        <v>157</v>
      </c>
      <c r="H830" s="0" t="n">
        <v>836975.108821127</v>
      </c>
      <c r="I830" s="0" t="n">
        <v>10775.7254968482</v>
      </c>
      <c r="J830" s="0" t="n">
        <v>8189.43297728077</v>
      </c>
      <c r="K830" s="0" t="n">
        <v>0</v>
      </c>
      <c r="L830" s="0" t="n">
        <v>0</v>
      </c>
      <c r="M830" s="0" t="n">
        <v>862565.132997657</v>
      </c>
      <c r="N830" s="0" t="n">
        <v>1054246.2736638</v>
      </c>
      <c r="O830" s="0" t="n">
        <v>421698.509465521</v>
      </c>
      <c r="P830" s="0" t="n">
        <v>575043.421998438</v>
      </c>
      <c r="Q830" s="0" t="n">
        <v>754300.784779377</v>
      </c>
      <c r="R830" s="0" t="n">
        <v>862058.03974786</v>
      </c>
    </row>
    <row r="831" customFormat="false" ht="13.8" hidden="true" customHeight="false" outlineLevel="0" collapsed="false">
      <c r="A831" s="0" t="s">
        <v>150</v>
      </c>
      <c r="B831" s="0" t="s">
        <v>96</v>
      </c>
      <c r="C831" s="0" t="s">
        <v>99</v>
      </c>
      <c r="D831" s="0" t="s">
        <v>99</v>
      </c>
      <c r="E831" s="0" t="s">
        <v>197</v>
      </c>
      <c r="F831" s="0" t="s">
        <v>8</v>
      </c>
      <c r="G831" s="0" t="s">
        <v>154</v>
      </c>
      <c r="H831" s="0" t="n">
        <v>5348070.68559717</v>
      </c>
      <c r="I831" s="0" t="n">
        <v>490062.127045127</v>
      </c>
      <c r="J831" s="0" t="n">
        <v>622237.412802991</v>
      </c>
      <c r="K831" s="0" t="n">
        <v>7571337.36345257</v>
      </c>
      <c r="L831" s="0" t="n">
        <v>7571337.36345257</v>
      </c>
      <c r="M831" s="0" t="n">
        <v>44832036.4002608</v>
      </c>
      <c r="N831" s="0" t="n">
        <v>61644050.0503586</v>
      </c>
      <c r="O831" s="0" t="n">
        <v>16345013.2709284</v>
      </c>
      <c r="P831" s="0" t="n">
        <v>20921616.9867883</v>
      </c>
      <c r="Q831" s="0" t="n">
        <v>13460155.3128045</v>
      </c>
      <c r="R831" s="0" t="n">
        <v>15142674.7269051</v>
      </c>
    </row>
    <row r="832" customFormat="false" ht="13.8" hidden="true" customHeight="false" outlineLevel="0" collapsed="false">
      <c r="A832" s="0" t="s">
        <v>159</v>
      </c>
      <c r="B832" s="0" t="s">
        <v>21</v>
      </c>
      <c r="C832" s="0" t="s">
        <v>181</v>
      </c>
      <c r="D832" s="0" t="s">
        <v>51</v>
      </c>
      <c r="E832" s="0" t="s">
        <v>9</v>
      </c>
      <c r="F832" s="0" t="s">
        <v>9</v>
      </c>
      <c r="G832" s="0" t="s">
        <v>153</v>
      </c>
      <c r="H832" s="0" t="n">
        <v>4857382.353666</v>
      </c>
      <c r="I832" s="0" t="n">
        <v>46800</v>
      </c>
      <c r="J832" s="0" t="n">
        <v>27547.5</v>
      </c>
      <c r="K832" s="0" t="n">
        <v>1872000</v>
      </c>
      <c r="L832" s="0" t="n">
        <v>2340000</v>
      </c>
      <c r="M832" s="0" t="n">
        <v>8336250</v>
      </c>
      <c r="N832" s="0" t="n">
        <v>10091250</v>
      </c>
      <c r="O832" s="0" t="n">
        <v>0</v>
      </c>
      <c r="P832" s="0" t="n">
        <v>0</v>
      </c>
      <c r="Q832" s="0" t="n">
        <v>0</v>
      </c>
      <c r="R832" s="0" t="n">
        <v>0</v>
      </c>
    </row>
    <row r="833" customFormat="false" ht="13.8" hidden="true" customHeight="false" outlineLevel="0" collapsed="false">
      <c r="A833" s="0" t="s">
        <v>155</v>
      </c>
      <c r="B833" s="0" t="s">
        <v>72</v>
      </c>
      <c r="C833" s="0" t="s">
        <v>175</v>
      </c>
      <c r="D833" s="0" t="s">
        <v>87</v>
      </c>
      <c r="E833" s="0" t="s">
        <v>170</v>
      </c>
      <c r="F833" s="0" t="s">
        <v>13</v>
      </c>
      <c r="G833" s="0" t="s">
        <v>172</v>
      </c>
      <c r="H833" s="0" t="n">
        <v>891514.854987843</v>
      </c>
      <c r="I833" s="0" t="n">
        <v>63124.8885890577</v>
      </c>
      <c r="J833" s="0" t="n">
        <v>129113.179583516</v>
      </c>
      <c r="K833" s="0" t="n">
        <v>0</v>
      </c>
      <c r="L833" s="0" t="n">
        <v>0</v>
      </c>
      <c r="M833" s="0" t="n">
        <v>4829053.97706292</v>
      </c>
      <c r="N833" s="0" t="n">
        <v>5902177.0830769</v>
      </c>
      <c r="O833" s="0" t="n">
        <v>2360870.83323076</v>
      </c>
      <c r="P833" s="0" t="n">
        <v>3219369.31804194</v>
      </c>
      <c r="Q833" s="0" t="n">
        <v>0</v>
      </c>
      <c r="R833" s="0" t="n">
        <v>0</v>
      </c>
    </row>
    <row r="834" customFormat="false" ht="13.8" hidden="true" customHeight="false" outlineLevel="0" collapsed="false">
      <c r="A834" s="0" t="s">
        <v>155</v>
      </c>
      <c r="B834" s="0" t="s">
        <v>6</v>
      </c>
      <c r="C834" s="0" t="s">
        <v>162</v>
      </c>
      <c r="D834" s="0" t="s">
        <v>18</v>
      </c>
      <c r="E834" s="0" t="s">
        <v>9</v>
      </c>
      <c r="F834" s="0" t="s">
        <v>9</v>
      </c>
      <c r="G834" s="0" t="s">
        <v>157</v>
      </c>
      <c r="H834" s="0" t="n">
        <v>4713518.72519306</v>
      </c>
      <c r="I834" s="0" t="n">
        <v>1487894.60570589</v>
      </c>
      <c r="J834" s="0" t="n">
        <v>1146003.01209033</v>
      </c>
      <c r="K834" s="0" t="n">
        <v>4139049.00790612</v>
      </c>
      <c r="L834" s="0" t="n">
        <v>5321634.43873644</v>
      </c>
      <c r="M834" s="0" t="n">
        <v>138100853.492897</v>
      </c>
      <c r="N834" s="0" t="n">
        <v>193341194.890056</v>
      </c>
      <c r="O834" s="0" t="n">
        <v>30382187.7684374</v>
      </c>
      <c r="P834" s="0" t="n">
        <v>41430256.0478692</v>
      </c>
      <c r="Q834" s="0" t="n">
        <v>8278098.01581224</v>
      </c>
      <c r="R834" s="0" t="n">
        <v>9460683.44664257</v>
      </c>
    </row>
    <row r="835" customFormat="false" ht="13.8" hidden="true" customHeight="false" outlineLevel="0" collapsed="false">
      <c r="A835" s="0" t="s">
        <v>150</v>
      </c>
      <c r="B835" s="0" t="s">
        <v>6</v>
      </c>
      <c r="C835" s="0" t="s">
        <v>162</v>
      </c>
      <c r="D835" s="0" t="s">
        <v>18</v>
      </c>
      <c r="E835" s="0" t="s">
        <v>8</v>
      </c>
      <c r="F835" s="0" t="s">
        <v>8</v>
      </c>
      <c r="G835" s="0" t="s">
        <v>153</v>
      </c>
      <c r="H835" s="0" t="n">
        <v>250682.771610394</v>
      </c>
      <c r="I835" s="0" t="n">
        <v>97250.095050973</v>
      </c>
      <c r="J835" s="0" t="n">
        <v>52591.5201348453</v>
      </c>
      <c r="K835" s="0" t="n">
        <v>291396.107875329</v>
      </c>
      <c r="L835" s="0" t="n">
        <v>374652.138696852</v>
      </c>
      <c r="M835" s="0" t="n">
        <v>14442228.4506455</v>
      </c>
      <c r="N835" s="0" t="n">
        <v>19858064.1196375</v>
      </c>
      <c r="O835" s="0" t="n">
        <v>2256598.19541336</v>
      </c>
      <c r="P835" s="0" t="n">
        <v>2888445.6901291</v>
      </c>
      <c r="Q835" s="0" t="n">
        <v>666048.246572182</v>
      </c>
      <c r="R835" s="0" t="n">
        <v>749304.277393705</v>
      </c>
    </row>
    <row r="836" customFormat="false" ht="13.8" hidden="true" customHeight="false" outlineLevel="0" collapsed="false">
      <c r="A836" s="0" t="s">
        <v>159</v>
      </c>
      <c r="B836" s="0" t="s">
        <v>72</v>
      </c>
      <c r="C836" s="0" t="s">
        <v>151</v>
      </c>
      <c r="D836" s="0" t="s">
        <v>78</v>
      </c>
      <c r="E836" s="0" t="s">
        <v>174</v>
      </c>
      <c r="F836" s="0" t="s">
        <v>8</v>
      </c>
      <c r="G836" s="0" t="s">
        <v>172</v>
      </c>
      <c r="H836" s="0" t="n">
        <v>7104562.02320317</v>
      </c>
      <c r="I836" s="0" t="n">
        <v>174326.842954975</v>
      </c>
      <c r="J836" s="0" t="n">
        <v>174326.842954975</v>
      </c>
      <c r="K836" s="0" t="n">
        <v>0</v>
      </c>
      <c r="L836" s="0" t="n">
        <v>0</v>
      </c>
      <c r="M836" s="0" t="n">
        <v>7616521.69619617</v>
      </c>
      <c r="N836" s="0" t="n">
        <v>10155362.2615948</v>
      </c>
      <c r="O836" s="0" t="n">
        <v>3385120.75386496</v>
      </c>
      <c r="P836" s="0" t="n">
        <v>4739169.05541095</v>
      </c>
      <c r="Q836" s="0" t="n">
        <v>4587884.15050981</v>
      </c>
      <c r="R836" s="0" t="n">
        <v>5352531.50892812</v>
      </c>
    </row>
    <row r="837" customFormat="false" ht="13.8" hidden="true" customHeight="false" outlineLevel="0" collapsed="false">
      <c r="A837" s="0" t="s">
        <v>150</v>
      </c>
      <c r="B837" s="0" t="s">
        <v>21</v>
      </c>
      <c r="C837" s="0" t="s">
        <v>166</v>
      </c>
      <c r="D837" s="0" t="s">
        <v>24</v>
      </c>
      <c r="E837" s="0" t="s">
        <v>8</v>
      </c>
      <c r="F837" s="0" t="s">
        <v>8</v>
      </c>
      <c r="G837" s="0" t="s">
        <v>154</v>
      </c>
      <c r="H837" s="0" t="n">
        <v>1660118.79152867</v>
      </c>
      <c r="I837" s="0" t="n">
        <v>155027.615981602</v>
      </c>
      <c r="J837" s="0" t="n">
        <v>122698.402537788</v>
      </c>
      <c r="K837" s="0" t="n">
        <v>1937845.19977002</v>
      </c>
      <c r="L837" s="0" t="n">
        <v>2131629.71974702</v>
      </c>
      <c r="M837" s="0" t="n">
        <v>24781753.7056329</v>
      </c>
      <c r="N837" s="0" t="n">
        <v>28912045.9899051</v>
      </c>
      <c r="O837" s="0" t="n">
        <v>9068662.2465768</v>
      </c>
      <c r="P837" s="0" t="n">
        <v>10580105.9543396</v>
      </c>
      <c r="Q837" s="0" t="n">
        <v>3875690.39954005</v>
      </c>
      <c r="R837" s="0" t="n">
        <v>4263259.43949405</v>
      </c>
    </row>
    <row r="838" customFormat="false" ht="13.8" hidden="true" customHeight="false" outlineLevel="0" collapsed="false">
      <c r="A838" s="0" t="s">
        <v>159</v>
      </c>
      <c r="B838" s="0" t="s">
        <v>96</v>
      </c>
      <c r="C838" s="0" t="s">
        <v>184</v>
      </c>
      <c r="D838" s="0" t="s">
        <v>101</v>
      </c>
      <c r="E838" s="0" t="s">
        <v>191</v>
      </c>
      <c r="F838" s="0" t="s">
        <v>9</v>
      </c>
      <c r="G838" s="0" t="s">
        <v>172</v>
      </c>
      <c r="H838" s="0" t="n">
        <v>69599361.2667609</v>
      </c>
      <c r="I838" s="0" t="n">
        <v>627920.231489201</v>
      </c>
      <c r="J838" s="0" t="n">
        <v>521209.862924703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</row>
    <row r="839" customFormat="false" ht="13.8" hidden="true" customHeight="false" outlineLevel="0" collapsed="false">
      <c r="A839" s="0" t="s">
        <v>150</v>
      </c>
      <c r="B839" s="0" t="s">
        <v>117</v>
      </c>
      <c r="C839" s="0" t="s">
        <v>190</v>
      </c>
      <c r="D839" s="0" t="s">
        <v>109</v>
      </c>
      <c r="E839" s="0" t="s">
        <v>9</v>
      </c>
      <c r="F839" s="0" t="s">
        <v>9</v>
      </c>
      <c r="G839" s="0" t="s">
        <v>157</v>
      </c>
      <c r="H839" s="0" t="n">
        <v>4724473.68190758</v>
      </c>
      <c r="I839" s="0" t="n">
        <v>87430.1208612825</v>
      </c>
      <c r="J839" s="0" t="n">
        <v>98609.8527569631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</row>
    <row r="840" customFormat="false" ht="13.8" hidden="true" customHeight="false" outlineLevel="0" collapsed="false">
      <c r="A840" s="0" t="s">
        <v>150</v>
      </c>
      <c r="B840" s="0" t="s">
        <v>103</v>
      </c>
      <c r="C840" s="0" t="s">
        <v>177</v>
      </c>
      <c r="D840" s="0" t="s">
        <v>116</v>
      </c>
      <c r="E840" s="0" t="s">
        <v>13</v>
      </c>
      <c r="F840" s="0" t="s">
        <v>13</v>
      </c>
      <c r="G840" s="0" t="s">
        <v>154</v>
      </c>
      <c r="H840" s="0" t="n">
        <v>5712721.99755434</v>
      </c>
      <c r="I840" s="0" t="n">
        <v>229391.67</v>
      </c>
      <c r="J840" s="0" t="n">
        <v>377528.01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34818378.4739502</v>
      </c>
      <c r="P840" s="0" t="n">
        <v>44567524.4466563</v>
      </c>
      <c r="Q840" s="0" t="n">
        <v>18351333.6</v>
      </c>
      <c r="R840" s="0" t="n">
        <v>20645250.3</v>
      </c>
    </row>
    <row r="841" customFormat="false" ht="13.8" hidden="true" customHeight="false" outlineLevel="0" collapsed="false">
      <c r="A841" s="0" t="s">
        <v>150</v>
      </c>
      <c r="B841" s="0" t="s">
        <v>103</v>
      </c>
      <c r="C841" s="0" t="s">
        <v>177</v>
      </c>
      <c r="D841" s="0" t="s">
        <v>113</v>
      </c>
      <c r="E841" s="0" t="s">
        <v>9</v>
      </c>
      <c r="F841" s="0" t="s">
        <v>9</v>
      </c>
      <c r="G841" s="0" t="s">
        <v>153</v>
      </c>
      <c r="H841" s="0" t="n">
        <v>5422946.94141278</v>
      </c>
      <c r="I841" s="0" t="n">
        <v>433108.525</v>
      </c>
      <c r="J841" s="0" t="n">
        <v>486143.330875</v>
      </c>
      <c r="K841" s="0" t="n">
        <v>0</v>
      </c>
      <c r="L841" s="0" t="n">
        <v>0</v>
      </c>
      <c r="M841" s="0" t="n">
        <v>9420110.54868255</v>
      </c>
      <c r="N841" s="0" t="n">
        <v>13457300.7838322</v>
      </c>
      <c r="O841" s="0" t="n">
        <v>31961088.928493</v>
      </c>
      <c r="P841" s="0" t="n">
        <v>40910193.828471</v>
      </c>
      <c r="Q841" s="0" t="n">
        <v>34648682</v>
      </c>
      <c r="R841" s="0" t="n">
        <v>38979767.25</v>
      </c>
    </row>
    <row r="842" customFormat="false" ht="13.8" hidden="true" customHeight="false" outlineLevel="0" collapsed="false">
      <c r="A842" s="0" t="s">
        <v>155</v>
      </c>
      <c r="B842" s="0" t="s">
        <v>103</v>
      </c>
      <c r="C842" s="0" t="s">
        <v>177</v>
      </c>
      <c r="D842" s="0" t="s">
        <v>116</v>
      </c>
      <c r="E842" s="0" t="s">
        <v>9</v>
      </c>
      <c r="F842" s="0" t="s">
        <v>9</v>
      </c>
      <c r="G842" s="0" t="s">
        <v>153</v>
      </c>
      <c r="H842" s="0" t="n">
        <v>4770765.74185278</v>
      </c>
      <c r="I842" s="0" t="n">
        <v>158437.935</v>
      </c>
      <c r="J842" s="0" t="n">
        <v>229867.035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21162781.3128776</v>
      </c>
      <c r="P842" s="0" t="n">
        <v>28858338.153924</v>
      </c>
      <c r="Q842" s="0" t="n">
        <v>11090655.45</v>
      </c>
      <c r="R842" s="0" t="n">
        <v>12675034.8</v>
      </c>
    </row>
    <row r="843" customFormat="false" ht="13.8" hidden="true" customHeight="false" outlineLevel="0" collapsed="false">
      <c r="A843" s="0" t="s">
        <v>155</v>
      </c>
      <c r="B843" s="0" t="s">
        <v>103</v>
      </c>
      <c r="C843" s="0" t="s">
        <v>179</v>
      </c>
      <c r="D843" s="0" t="s">
        <v>116</v>
      </c>
      <c r="E843" s="0" t="s">
        <v>13</v>
      </c>
      <c r="F843" s="0" t="s">
        <v>13</v>
      </c>
      <c r="G843" s="0" t="s">
        <v>154</v>
      </c>
      <c r="H843" s="0" t="n">
        <v>271074.304549364</v>
      </c>
      <c r="I843" s="0" t="n">
        <v>11229.25402033</v>
      </c>
      <c r="J843" s="0" t="n">
        <v>13453.80280443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1499907.50093401</v>
      </c>
      <c r="P843" s="0" t="n">
        <v>2045328.41036456</v>
      </c>
      <c r="Q843" s="0" t="n">
        <v>786047.7814231</v>
      </c>
      <c r="R843" s="0" t="n">
        <v>898340.3216264</v>
      </c>
    </row>
    <row r="844" customFormat="false" ht="13.8" hidden="true" customHeight="false" outlineLevel="0" collapsed="false">
      <c r="A844" s="0" t="s">
        <v>159</v>
      </c>
      <c r="B844" s="0" t="s">
        <v>21</v>
      </c>
      <c r="C844" s="0" t="s">
        <v>166</v>
      </c>
      <c r="D844" s="0" t="s">
        <v>45</v>
      </c>
      <c r="E844" s="0" t="s">
        <v>9</v>
      </c>
      <c r="F844" s="0" t="s">
        <v>9</v>
      </c>
      <c r="G844" s="0" t="s">
        <v>157</v>
      </c>
      <c r="H844" s="0" t="n">
        <v>618719.71453621</v>
      </c>
      <c r="I844" s="0" t="n">
        <v>5154</v>
      </c>
      <c r="J844" s="0" t="n">
        <v>1237.62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</row>
    <row r="845" customFormat="false" ht="13.8" hidden="true" customHeight="false" outlineLevel="0" collapsed="false">
      <c r="A845" s="0" t="s">
        <v>155</v>
      </c>
      <c r="B845" s="0" t="s">
        <v>21</v>
      </c>
      <c r="C845" s="0" t="s">
        <v>173</v>
      </c>
      <c r="D845" s="0" t="s">
        <v>39</v>
      </c>
      <c r="E845" s="0" t="s">
        <v>13</v>
      </c>
      <c r="F845" s="0" t="s">
        <v>13</v>
      </c>
      <c r="G845" s="0" t="s">
        <v>154</v>
      </c>
      <c r="H845" s="0" t="n">
        <v>57124.9772278574</v>
      </c>
      <c r="I845" s="0" t="n">
        <v>4060.01641945773</v>
      </c>
      <c r="J845" s="0" t="n">
        <v>4279.83946048644</v>
      </c>
      <c r="K845" s="0" t="n">
        <v>45675.1847188995</v>
      </c>
      <c r="L845" s="0" t="n">
        <v>55825.2257675438</v>
      </c>
      <c r="M845" s="0" t="n">
        <v>560983.997499099</v>
      </c>
      <c r="N845" s="0" t="n">
        <v>701229.996873874</v>
      </c>
      <c r="O845" s="0" t="n">
        <v>134381.53119078</v>
      </c>
      <c r="P845" s="0" t="n">
        <v>215010.449905248</v>
      </c>
      <c r="Q845" s="0" t="n">
        <v>81200.3283891547</v>
      </c>
      <c r="R845" s="0" t="n">
        <v>91350.369437799</v>
      </c>
    </row>
    <row r="846" customFormat="false" ht="13.8" hidden="true" customHeight="false" outlineLevel="0" collapsed="false">
      <c r="A846" s="0" t="s">
        <v>159</v>
      </c>
      <c r="B846" s="0" t="s">
        <v>21</v>
      </c>
      <c r="C846" s="0" t="s">
        <v>173</v>
      </c>
      <c r="D846" s="0" t="s">
        <v>46</v>
      </c>
      <c r="E846" s="0" t="s">
        <v>13</v>
      </c>
      <c r="F846" s="0" t="s">
        <v>13</v>
      </c>
      <c r="G846" s="0" t="s">
        <v>153</v>
      </c>
      <c r="H846" s="0" t="n">
        <v>339085.512015061</v>
      </c>
      <c r="I846" s="0" t="n">
        <v>2171.13645286115</v>
      </c>
      <c r="J846" s="0" t="n">
        <v>1283.95118945238</v>
      </c>
      <c r="K846" s="0" t="n">
        <v>0</v>
      </c>
      <c r="L846" s="0" t="n">
        <v>0</v>
      </c>
      <c r="M846" s="0" t="n">
        <v>536150.085068384</v>
      </c>
      <c r="N846" s="0" t="n">
        <v>670187.60633548</v>
      </c>
      <c r="O846" s="0" t="n">
        <v>0</v>
      </c>
      <c r="P846" s="0" t="n">
        <v>0</v>
      </c>
      <c r="Q846" s="0" t="n">
        <v>18997.4439625351</v>
      </c>
      <c r="R846" s="0" t="n">
        <v>24425.2850946879</v>
      </c>
    </row>
    <row r="847" customFormat="false" ht="13.8" hidden="true" customHeight="false" outlineLevel="0" collapsed="false">
      <c r="A847" s="0" t="s">
        <v>159</v>
      </c>
      <c r="B847" s="0" t="s">
        <v>117</v>
      </c>
      <c r="C847" s="0" t="s">
        <v>190</v>
      </c>
      <c r="D847" s="0" t="s">
        <v>109</v>
      </c>
      <c r="E847" s="0" t="s">
        <v>13</v>
      </c>
      <c r="F847" s="0" t="s">
        <v>13</v>
      </c>
      <c r="G847" s="0" t="s">
        <v>157</v>
      </c>
      <c r="H847" s="0" t="n">
        <v>2143933.86792998</v>
      </c>
      <c r="I847" s="0" t="n">
        <v>37656.9048774059</v>
      </c>
      <c r="J847" s="0" t="n">
        <v>43166.5828471871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</row>
    <row r="848" customFormat="false" ht="13.8" hidden="true" customHeight="false" outlineLevel="0" collapsed="false">
      <c r="A848" s="0" t="s">
        <v>150</v>
      </c>
      <c r="B848" s="0" t="s">
        <v>21</v>
      </c>
      <c r="C848" s="0" t="s">
        <v>168</v>
      </c>
      <c r="D848" s="0" t="s">
        <v>50</v>
      </c>
      <c r="E848" s="0" t="s">
        <v>9</v>
      </c>
      <c r="F848" s="0" t="s">
        <v>9</v>
      </c>
      <c r="G848" s="0" t="s">
        <v>172</v>
      </c>
      <c r="H848" s="0" t="n">
        <v>1542574.77368662</v>
      </c>
      <c r="I848" s="0" t="n">
        <v>70625</v>
      </c>
      <c r="J848" s="0" t="n">
        <v>448340.275</v>
      </c>
      <c r="K848" s="0" t="n">
        <v>3178125</v>
      </c>
      <c r="L848" s="0" t="n">
        <v>3884375</v>
      </c>
      <c r="M848" s="0" t="n">
        <v>15228515.625</v>
      </c>
      <c r="N848" s="0" t="n">
        <v>18539062.5</v>
      </c>
      <c r="O848" s="0" t="n">
        <v>794531.25</v>
      </c>
      <c r="P848" s="0" t="n">
        <v>1191796.875</v>
      </c>
      <c r="Q848" s="0" t="n">
        <v>0</v>
      </c>
      <c r="R848" s="0" t="n">
        <v>0</v>
      </c>
    </row>
    <row r="849" customFormat="false" ht="13.8" hidden="true" customHeight="false" outlineLevel="0" collapsed="false">
      <c r="A849" s="0" t="s">
        <v>155</v>
      </c>
      <c r="B849" s="0" t="s">
        <v>52</v>
      </c>
      <c r="C849" s="0" t="s">
        <v>158</v>
      </c>
      <c r="D849" s="0" t="s">
        <v>59</v>
      </c>
      <c r="E849" s="0" t="s">
        <v>9</v>
      </c>
      <c r="F849" s="0" t="s">
        <v>9</v>
      </c>
      <c r="G849" s="0" t="s">
        <v>153</v>
      </c>
      <c r="H849" s="0" t="n">
        <v>161009.289540518</v>
      </c>
      <c r="I849" s="0" t="n">
        <v>8492.02848491462</v>
      </c>
      <c r="J849" s="0" t="n">
        <v>4980.31104661107</v>
      </c>
      <c r="K849" s="0" t="n">
        <v>0</v>
      </c>
      <c r="L849" s="0" t="n">
        <v>0</v>
      </c>
      <c r="M849" s="0" t="n">
        <v>676531.603763801</v>
      </c>
      <c r="N849" s="0" t="n">
        <v>1014797.4056457</v>
      </c>
      <c r="O849" s="0" t="n">
        <v>102187.409321912</v>
      </c>
      <c r="P849" s="0" t="n">
        <v>127734.26165239</v>
      </c>
      <c r="Q849" s="0" t="n">
        <v>42460.1424245731</v>
      </c>
      <c r="R849" s="0" t="n">
        <v>70766.9040409551</v>
      </c>
    </row>
    <row r="850" customFormat="false" ht="13.8" hidden="true" customHeight="false" outlineLevel="0" collapsed="false">
      <c r="A850" s="0" t="s">
        <v>150</v>
      </c>
      <c r="B850" s="0" t="s">
        <v>103</v>
      </c>
      <c r="C850" s="0" t="s">
        <v>178</v>
      </c>
      <c r="D850" s="0" t="s">
        <v>105</v>
      </c>
      <c r="E850" s="0" t="s">
        <v>9</v>
      </c>
      <c r="F850" s="0" t="s">
        <v>9</v>
      </c>
      <c r="G850" s="0" t="s">
        <v>157</v>
      </c>
      <c r="H850" s="0" t="n">
        <v>442596.080845373</v>
      </c>
      <c r="I850" s="0" t="n">
        <v>96309.729917</v>
      </c>
      <c r="J850" s="0" t="n">
        <v>24568.023890676</v>
      </c>
      <c r="K850" s="0" t="n">
        <v>1685420.2735475</v>
      </c>
      <c r="L850" s="0" t="n">
        <v>2166968.9231325</v>
      </c>
      <c r="M850" s="0" t="n">
        <v>5233229.94936498</v>
      </c>
      <c r="N850" s="0" t="n">
        <v>6370888.63400955</v>
      </c>
      <c r="O850" s="0" t="n">
        <v>2836562.32038044</v>
      </c>
      <c r="P850" s="0" t="n">
        <v>3094431.62223321</v>
      </c>
      <c r="Q850" s="0" t="n">
        <v>5778583.79502</v>
      </c>
      <c r="R850" s="0" t="n">
        <v>6260132.444605</v>
      </c>
    </row>
    <row r="851" customFormat="false" ht="13.8" hidden="true" customHeight="false" outlineLevel="0" collapsed="false">
      <c r="A851" s="0" t="s">
        <v>159</v>
      </c>
      <c r="B851" s="0" t="s">
        <v>90</v>
      </c>
      <c r="C851" s="0" t="s">
        <v>94</v>
      </c>
      <c r="D851" s="0" t="s">
        <v>94</v>
      </c>
      <c r="E851" s="0" t="s">
        <v>195</v>
      </c>
      <c r="F851" s="0" t="s">
        <v>8</v>
      </c>
      <c r="G851" s="0" t="s">
        <v>164</v>
      </c>
      <c r="H851" s="0" t="n">
        <v>1724009.776833</v>
      </c>
      <c r="I851" s="0" t="n">
        <v>37252.7879926862</v>
      </c>
      <c r="J851" s="0" t="n">
        <v>88153.8258527206</v>
      </c>
      <c r="K851" s="0" t="n">
        <v>0</v>
      </c>
      <c r="L851" s="0" t="n">
        <v>0</v>
      </c>
      <c r="M851" s="0" t="n">
        <v>2639158.65933632</v>
      </c>
      <c r="N851" s="0" t="n">
        <v>3694822.12307085</v>
      </c>
      <c r="O851" s="0" t="n">
        <v>1231607.37559871</v>
      </c>
      <c r="P851" s="0" t="n">
        <v>1724250.32583819</v>
      </c>
      <c r="Q851" s="0" t="n">
        <v>186263.939963431</v>
      </c>
      <c r="R851" s="0" t="n">
        <v>279395.909945147</v>
      </c>
    </row>
    <row r="852" customFormat="false" ht="13.8" hidden="true" customHeight="false" outlineLevel="0" collapsed="false">
      <c r="A852" s="0" t="s">
        <v>150</v>
      </c>
      <c r="B852" s="0" t="s">
        <v>72</v>
      </c>
      <c r="C852" s="0" t="s">
        <v>151</v>
      </c>
      <c r="D852" s="0" t="s">
        <v>81</v>
      </c>
      <c r="E852" s="0" t="s">
        <v>170</v>
      </c>
      <c r="F852" s="0" t="s">
        <v>13</v>
      </c>
      <c r="G852" s="0" t="s">
        <v>164</v>
      </c>
      <c r="H852" s="0" t="n">
        <v>111894.072747987</v>
      </c>
      <c r="I852" s="0" t="n">
        <v>11396.2566674031</v>
      </c>
      <c r="J852" s="0" t="n">
        <v>11396.2566674031</v>
      </c>
      <c r="K852" s="0" t="n">
        <v>132956.327786369</v>
      </c>
      <c r="L852" s="0" t="n">
        <v>170943.850011046</v>
      </c>
      <c r="M852" s="0" t="n">
        <v>892632.289385334</v>
      </c>
      <c r="N852" s="0" t="n">
        <v>1227369.39790483</v>
      </c>
      <c r="O852" s="0" t="n">
        <v>278947.589008384</v>
      </c>
      <c r="P852" s="0" t="n">
        <v>357052.913930732</v>
      </c>
      <c r="Q852" s="0" t="n">
        <v>303900.177797416</v>
      </c>
      <c r="R852" s="0" t="n">
        <v>341887.700022093</v>
      </c>
    </row>
    <row r="853" customFormat="false" ht="13.8" hidden="true" customHeight="false" outlineLevel="0" collapsed="false">
      <c r="A853" s="0" t="s">
        <v>150</v>
      </c>
      <c r="B853" s="0" t="s">
        <v>72</v>
      </c>
      <c r="C853" s="0" t="s">
        <v>171</v>
      </c>
      <c r="D853" s="0" t="s">
        <v>74</v>
      </c>
      <c r="E853" s="0" t="s">
        <v>174</v>
      </c>
      <c r="F853" s="0" t="s">
        <v>8</v>
      </c>
      <c r="G853" s="0" t="s">
        <v>157</v>
      </c>
      <c r="H853" s="0" t="n">
        <v>1097441.02100057</v>
      </c>
      <c r="I853" s="0" t="n">
        <v>15600.5882774801</v>
      </c>
      <c r="J853" s="0" t="n">
        <v>8102.32254380457</v>
      </c>
      <c r="K853" s="0" t="n">
        <v>546020.589711804</v>
      </c>
      <c r="L853" s="0" t="n">
        <v>702026.472486606</v>
      </c>
      <c r="M853" s="0" t="n">
        <v>2150678.74701134</v>
      </c>
      <c r="N853" s="0" t="n">
        <v>2775069.35098238</v>
      </c>
      <c r="O853" s="0" t="n">
        <v>693767.337745596</v>
      </c>
      <c r="P853" s="0" t="n">
        <v>888022.192314362</v>
      </c>
      <c r="Q853" s="0" t="n">
        <v>468017.648324404</v>
      </c>
      <c r="R853" s="0" t="n">
        <v>624023.531099205</v>
      </c>
    </row>
    <row r="854" customFormat="false" ht="13.8" hidden="true" customHeight="false" outlineLevel="0" collapsed="false">
      <c r="A854" s="0" t="s">
        <v>159</v>
      </c>
      <c r="B854" s="0" t="s">
        <v>96</v>
      </c>
      <c r="C854" s="0" t="s">
        <v>98</v>
      </c>
      <c r="D854" s="0" t="s">
        <v>98</v>
      </c>
      <c r="E854" s="0" t="s">
        <v>156</v>
      </c>
      <c r="F854" s="0" t="s">
        <v>9</v>
      </c>
      <c r="G854" s="0" t="s">
        <v>157</v>
      </c>
      <c r="H854" s="0" t="n">
        <v>47741434.5311409</v>
      </c>
      <c r="I854" s="0" t="n">
        <v>930623.314803153</v>
      </c>
      <c r="J854" s="0" t="n">
        <v>717973.100319717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</row>
    <row r="855" customFormat="false" ht="13.8" hidden="true" customHeight="false" outlineLevel="0" collapsed="false">
      <c r="A855" s="0" t="s">
        <v>159</v>
      </c>
      <c r="B855" s="0" t="s">
        <v>52</v>
      </c>
      <c r="C855" s="0" t="s">
        <v>158</v>
      </c>
      <c r="D855" s="0" t="s">
        <v>56</v>
      </c>
      <c r="E855" s="0" t="s">
        <v>13</v>
      </c>
      <c r="F855" s="0" t="s">
        <v>13</v>
      </c>
      <c r="G855" s="0" t="s">
        <v>157</v>
      </c>
      <c r="H855" s="0" t="n">
        <v>178520650.842713</v>
      </c>
      <c r="I855" s="0" t="n">
        <v>2205838.18295347</v>
      </c>
      <c r="J855" s="0" t="n">
        <v>908202.64214264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187496245.551045</v>
      </c>
      <c r="R855" s="0" t="n">
        <v>209554627.38058</v>
      </c>
    </row>
    <row r="856" customFormat="false" ht="13.8" hidden="true" customHeight="false" outlineLevel="0" collapsed="false">
      <c r="A856" s="0" t="s">
        <v>155</v>
      </c>
      <c r="B856" s="0" t="s">
        <v>52</v>
      </c>
      <c r="C856" s="0" t="s">
        <v>183</v>
      </c>
      <c r="D856" s="0" t="s">
        <v>57</v>
      </c>
      <c r="E856" s="0" t="s">
        <v>9</v>
      </c>
      <c r="F856" s="0" t="s">
        <v>9</v>
      </c>
      <c r="G856" s="0" t="s">
        <v>154</v>
      </c>
      <c r="H856" s="0" t="n">
        <v>26394055.0517014</v>
      </c>
      <c r="I856" s="0" t="n">
        <v>752721.274999999</v>
      </c>
      <c r="J856" s="0" t="n">
        <v>519825.209575891</v>
      </c>
      <c r="K856" s="0" t="n">
        <v>0</v>
      </c>
      <c r="L856" s="0" t="n">
        <v>0</v>
      </c>
      <c r="M856" s="0" t="n">
        <v>24610849.5922159</v>
      </c>
      <c r="N856" s="0" t="n">
        <v>29792081.0853139</v>
      </c>
      <c r="O856" s="0" t="n">
        <v>24235429.641784</v>
      </c>
      <c r="P856" s="0" t="n">
        <v>26786527.4988139</v>
      </c>
      <c r="Q856" s="0" t="n">
        <v>82799340.2499999</v>
      </c>
      <c r="R856" s="0" t="n">
        <v>90326552.9999999</v>
      </c>
    </row>
    <row r="857" customFormat="false" ht="13.8" hidden="true" customHeight="false" outlineLevel="0" collapsed="false">
      <c r="A857" s="0" t="s">
        <v>150</v>
      </c>
      <c r="B857" s="0" t="s">
        <v>21</v>
      </c>
      <c r="C857" s="0" t="s">
        <v>166</v>
      </c>
      <c r="D857" s="0" t="s">
        <v>23</v>
      </c>
      <c r="E857" s="0" t="s">
        <v>9</v>
      </c>
      <c r="F857" s="0" t="s">
        <v>9</v>
      </c>
      <c r="G857" s="0" t="s">
        <v>157</v>
      </c>
      <c r="H857" s="0" t="n">
        <v>2334054.17689541</v>
      </c>
      <c r="I857" s="0" t="n">
        <v>214473.970420062</v>
      </c>
      <c r="J857" s="0" t="n">
        <v>69109.7240394918</v>
      </c>
      <c r="K857" s="0" t="n">
        <v>2680924.63025078</v>
      </c>
      <c r="L857" s="0" t="n">
        <v>2949017.09327586</v>
      </c>
      <c r="M857" s="0" t="n">
        <v>37159601.2326627</v>
      </c>
      <c r="N857" s="0" t="n">
        <v>43352868.1047732</v>
      </c>
      <c r="O857" s="0" t="n">
        <v>13634189.7236041</v>
      </c>
      <c r="P857" s="0" t="n">
        <v>15906554.6775381</v>
      </c>
      <c r="Q857" s="0" t="n">
        <v>5361849.26050156</v>
      </c>
      <c r="R857" s="0" t="n">
        <v>5898034.18655172</v>
      </c>
    </row>
    <row r="858" customFormat="false" ht="13.8" hidden="true" customHeight="false" outlineLevel="0" collapsed="false">
      <c r="A858" s="0" t="s">
        <v>150</v>
      </c>
      <c r="B858" s="0" t="s">
        <v>96</v>
      </c>
      <c r="C858" s="0" t="s">
        <v>184</v>
      </c>
      <c r="D858" s="0" t="s">
        <v>101</v>
      </c>
      <c r="E858" s="0" t="s">
        <v>170</v>
      </c>
      <c r="F858" s="0" t="s">
        <v>13</v>
      </c>
      <c r="G858" s="0" t="s">
        <v>164</v>
      </c>
      <c r="H858" s="0" t="n">
        <v>100432385.280507</v>
      </c>
      <c r="I858" s="0" t="n">
        <v>4263808.8778053</v>
      </c>
      <c r="J858" s="0" t="n">
        <v>4539419.14123966</v>
      </c>
      <c r="K858" s="0" t="n">
        <v>33809957.6462784</v>
      </c>
      <c r="L858" s="0" t="n">
        <v>43469945.5452151</v>
      </c>
      <c r="M858" s="0" t="n">
        <v>213937722.445236</v>
      </c>
      <c r="N858" s="0" t="n">
        <v>294164368.3622</v>
      </c>
      <c r="O858" s="0" t="n">
        <v>88127755.3721624</v>
      </c>
      <c r="P858" s="0" t="n">
        <v>112803526.876367</v>
      </c>
      <c r="Q858" s="0" t="n">
        <v>77279903.1914936</v>
      </c>
      <c r="R858" s="0" t="n">
        <v>86939891.0904303</v>
      </c>
    </row>
    <row r="859" customFormat="false" ht="13.8" hidden="true" customHeight="false" outlineLevel="0" collapsed="false">
      <c r="A859" s="0" t="s">
        <v>150</v>
      </c>
      <c r="B859" s="0" t="s">
        <v>52</v>
      </c>
      <c r="C859" s="0" t="s">
        <v>165</v>
      </c>
      <c r="D859" s="0" t="s">
        <v>62</v>
      </c>
      <c r="E859" s="0" t="s">
        <v>8</v>
      </c>
      <c r="F859" s="0" t="s">
        <v>8</v>
      </c>
      <c r="G859" s="0" t="s">
        <v>154</v>
      </c>
      <c r="H859" s="0" t="n">
        <v>12721644.8907199</v>
      </c>
      <c r="I859" s="0" t="n">
        <v>351088.299999999</v>
      </c>
      <c r="J859" s="0" t="n">
        <v>585920.999516636</v>
      </c>
      <c r="K859" s="0" t="n">
        <v>15798973.4999999</v>
      </c>
      <c r="L859" s="0" t="n">
        <v>19309856.4999999</v>
      </c>
      <c r="M859" s="0" t="n">
        <v>85797203.3124999</v>
      </c>
      <c r="N859" s="0" t="n">
        <v>104448769.249999</v>
      </c>
      <c r="O859" s="0" t="n">
        <v>789948.674999999</v>
      </c>
      <c r="P859" s="0" t="n">
        <v>1184923.01249999</v>
      </c>
      <c r="Q859" s="0" t="n">
        <v>0</v>
      </c>
      <c r="R859" s="0" t="n">
        <v>0</v>
      </c>
    </row>
    <row r="860" customFormat="false" ht="13.8" hidden="true" customHeight="false" outlineLevel="0" collapsed="false">
      <c r="A860" s="0" t="s">
        <v>155</v>
      </c>
      <c r="B860" s="0" t="s">
        <v>72</v>
      </c>
      <c r="C860" s="0" t="s">
        <v>151</v>
      </c>
      <c r="D860" s="0" t="s">
        <v>81</v>
      </c>
      <c r="E860" s="0" t="s">
        <v>152</v>
      </c>
      <c r="F860" s="0" t="s">
        <v>8</v>
      </c>
      <c r="G860" s="0" t="s">
        <v>153</v>
      </c>
      <c r="H860" s="0" t="n">
        <v>75275.4304474251</v>
      </c>
      <c r="I860" s="0" t="n">
        <v>4992.68223475765</v>
      </c>
      <c r="J860" s="0" t="n">
        <v>4992.68223475765</v>
      </c>
      <c r="K860" s="0" t="n">
        <v>58247.9594055059</v>
      </c>
      <c r="L860" s="0" t="n">
        <v>74890.2335213647</v>
      </c>
      <c r="M860" s="0" t="n">
        <v>219971.706121675</v>
      </c>
      <c r="N860" s="0" t="n">
        <v>268854.307482047</v>
      </c>
      <c r="O860" s="0" t="n">
        <v>107541.722443623</v>
      </c>
      <c r="P860" s="0" t="n">
        <v>146647.803332214</v>
      </c>
      <c r="Q860" s="0" t="n">
        <v>116495.918811011</v>
      </c>
      <c r="R860" s="0" t="n">
        <v>133138.19292687</v>
      </c>
    </row>
    <row r="861" customFormat="false" ht="13.8" hidden="true" customHeight="false" outlineLevel="0" collapsed="false">
      <c r="A861" s="0" t="s">
        <v>155</v>
      </c>
      <c r="B861" s="0" t="s">
        <v>90</v>
      </c>
      <c r="C861" s="0" t="s">
        <v>93</v>
      </c>
      <c r="D861" s="0" t="s">
        <v>93</v>
      </c>
      <c r="E861" s="0" t="s">
        <v>167</v>
      </c>
      <c r="F861" s="0" t="s">
        <v>9</v>
      </c>
      <c r="G861" s="0" t="s">
        <v>164</v>
      </c>
      <c r="H861" s="0" t="n">
        <v>41790027.8877261</v>
      </c>
      <c r="I861" s="0" t="n">
        <v>2490438.75847232</v>
      </c>
      <c r="J861" s="0" t="n">
        <v>5468232.40782223</v>
      </c>
      <c r="K861" s="0" t="n">
        <v>22146953.2772578</v>
      </c>
      <c r="L861" s="0" t="n">
        <v>28474654.2136172</v>
      </c>
      <c r="M861" s="0" t="n">
        <v>141147299.176844</v>
      </c>
      <c r="N861" s="0" t="n">
        <v>176434123.971055</v>
      </c>
      <c r="O861" s="0" t="n">
        <v>0</v>
      </c>
      <c r="P861" s="0" t="n">
        <v>0</v>
      </c>
      <c r="Q861" s="0" t="n">
        <v>0</v>
      </c>
      <c r="R861" s="0" t="n">
        <v>0</v>
      </c>
    </row>
    <row r="862" customFormat="false" ht="13.8" hidden="true" customHeight="false" outlineLevel="0" collapsed="false">
      <c r="A862" s="0" t="s">
        <v>155</v>
      </c>
      <c r="B862" s="0" t="s">
        <v>90</v>
      </c>
      <c r="C862" s="0" t="s">
        <v>93</v>
      </c>
      <c r="D862" s="0" t="s">
        <v>93</v>
      </c>
      <c r="E862" s="0" t="s">
        <v>185</v>
      </c>
      <c r="F862" s="0" t="s">
        <v>9</v>
      </c>
      <c r="G862" s="0" t="s">
        <v>157</v>
      </c>
      <c r="H862" s="0" t="n">
        <v>7645163.28313242</v>
      </c>
      <c r="I862" s="0" t="n">
        <v>470960.277777777</v>
      </c>
      <c r="J862" s="0" t="n">
        <v>357523.457222222</v>
      </c>
      <c r="K862" s="0" t="n">
        <v>0</v>
      </c>
      <c r="L862" s="0" t="n">
        <v>0</v>
      </c>
      <c r="M862" s="0" t="n">
        <v>26691991.9238192</v>
      </c>
      <c r="N862" s="0" t="n">
        <v>33364989.904774</v>
      </c>
      <c r="O862" s="0" t="n">
        <v>17127361.5017192</v>
      </c>
      <c r="P862" s="0" t="n">
        <v>23355492.9568898</v>
      </c>
      <c r="Q862" s="0" t="n">
        <v>0</v>
      </c>
      <c r="R862" s="0" t="n">
        <v>0</v>
      </c>
    </row>
    <row r="863" customFormat="false" ht="13.8" hidden="true" customHeight="false" outlineLevel="0" collapsed="false">
      <c r="A863" s="0" t="s">
        <v>150</v>
      </c>
      <c r="B863" s="0" t="s">
        <v>52</v>
      </c>
      <c r="C863" s="0" t="s">
        <v>158</v>
      </c>
      <c r="D863" s="0" t="s">
        <v>65</v>
      </c>
      <c r="E863" s="0" t="s">
        <v>9</v>
      </c>
      <c r="F863" s="0" t="s">
        <v>9</v>
      </c>
      <c r="G863" s="0" t="s">
        <v>157</v>
      </c>
      <c r="H863" s="0" t="n">
        <v>3968519.5760174</v>
      </c>
      <c r="I863" s="0" t="n">
        <v>585801.923540247</v>
      </c>
      <c r="J863" s="0" t="n">
        <v>271910.819256721</v>
      </c>
      <c r="K863" s="0" t="n">
        <v>26361086.5593111</v>
      </c>
      <c r="L863" s="0" t="n">
        <v>32219105.7947136</v>
      </c>
      <c r="M863" s="0" t="n">
        <v>143155345.065147</v>
      </c>
      <c r="N863" s="0" t="n">
        <v>174276072.253223</v>
      </c>
      <c r="O863" s="0" t="n">
        <v>1318054.32796555</v>
      </c>
      <c r="P863" s="0" t="n">
        <v>1977081.49194833</v>
      </c>
      <c r="Q863" s="0" t="n">
        <v>0</v>
      </c>
      <c r="R863" s="0" t="n">
        <v>0</v>
      </c>
    </row>
    <row r="864" customFormat="false" ht="13.8" hidden="true" customHeight="false" outlineLevel="0" collapsed="false">
      <c r="A864" s="0" t="s">
        <v>150</v>
      </c>
      <c r="B864" s="0" t="s">
        <v>21</v>
      </c>
      <c r="C864" s="0" t="s">
        <v>173</v>
      </c>
      <c r="D864" s="0" t="s">
        <v>46</v>
      </c>
      <c r="E864" s="0" t="s">
        <v>13</v>
      </c>
      <c r="F864" s="0" t="s">
        <v>13</v>
      </c>
      <c r="G864" s="0" t="s">
        <v>157</v>
      </c>
      <c r="H864" s="0" t="n">
        <v>748301.635865135</v>
      </c>
      <c r="I864" s="0" t="n">
        <v>55326.2747465322</v>
      </c>
      <c r="J864" s="0" t="n">
        <v>26191.4047735005</v>
      </c>
      <c r="K864" s="0" t="n">
        <v>691578.434331652</v>
      </c>
      <c r="L864" s="0" t="n">
        <v>760736.277764818</v>
      </c>
      <c r="M864" s="0" t="n">
        <v>27325032.3560083</v>
      </c>
      <c r="N864" s="0" t="n">
        <v>30740661.4005093</v>
      </c>
      <c r="O864" s="0" t="n">
        <v>7160718.37444758</v>
      </c>
      <c r="P864" s="0" t="n">
        <v>9165719.5192929</v>
      </c>
      <c r="Q864" s="0" t="n">
        <v>622420.590898487</v>
      </c>
      <c r="R864" s="0" t="n">
        <v>760736.277764818</v>
      </c>
    </row>
    <row r="865" customFormat="false" ht="13.8" hidden="true" customHeight="false" outlineLevel="0" collapsed="false">
      <c r="A865" s="0" t="s">
        <v>155</v>
      </c>
      <c r="B865" s="0" t="s">
        <v>21</v>
      </c>
      <c r="C865" s="0" t="s">
        <v>166</v>
      </c>
      <c r="D865" s="0" t="s">
        <v>44</v>
      </c>
      <c r="E865" s="0" t="s">
        <v>8</v>
      </c>
      <c r="F865" s="0" t="s">
        <v>8</v>
      </c>
      <c r="G865" s="0" t="s">
        <v>164</v>
      </c>
      <c r="H865" s="0" t="n">
        <v>7057491.04455707</v>
      </c>
      <c r="I865" s="0" t="n">
        <v>239472.649999999</v>
      </c>
      <c r="J865" s="0" t="n">
        <v>206573.594583333</v>
      </c>
      <c r="K865" s="0" t="n">
        <v>0</v>
      </c>
      <c r="L865" s="0" t="n">
        <v>0</v>
      </c>
      <c r="M865" s="0" t="n">
        <v>52497726.5370173</v>
      </c>
      <c r="N865" s="0" t="n">
        <v>65622158.1712716</v>
      </c>
      <c r="O865" s="0" t="n">
        <v>10965851.7605921</v>
      </c>
      <c r="P865" s="0" t="n">
        <v>17545362.8169473</v>
      </c>
      <c r="Q865" s="0" t="n">
        <v>2394726.49999999</v>
      </c>
      <c r="R865" s="0" t="n">
        <v>2993408.12499999</v>
      </c>
    </row>
    <row r="866" customFormat="false" ht="13.8" hidden="true" customHeight="false" outlineLevel="0" collapsed="false">
      <c r="A866" s="0" t="s">
        <v>150</v>
      </c>
      <c r="B866" s="0" t="s">
        <v>21</v>
      </c>
      <c r="C866" s="0" t="s">
        <v>168</v>
      </c>
      <c r="D866" s="0" t="s">
        <v>50</v>
      </c>
      <c r="E866" s="0" t="s">
        <v>8</v>
      </c>
      <c r="F866" s="0" t="s">
        <v>8</v>
      </c>
      <c r="G866" s="0" t="s">
        <v>153</v>
      </c>
      <c r="H866" s="0" t="n">
        <v>662949.355847738</v>
      </c>
      <c r="I866" s="0" t="n">
        <v>30825</v>
      </c>
      <c r="J866" s="0" t="n">
        <v>94295.225</v>
      </c>
      <c r="K866" s="0" t="n">
        <v>1387125</v>
      </c>
      <c r="L866" s="0" t="n">
        <v>1695375</v>
      </c>
      <c r="M866" s="0" t="n">
        <v>6646640.625</v>
      </c>
      <c r="N866" s="0" t="n">
        <v>8091562.5</v>
      </c>
      <c r="O866" s="0" t="n">
        <v>346781.25</v>
      </c>
      <c r="P866" s="0" t="n">
        <v>520171.875</v>
      </c>
      <c r="Q866" s="0" t="n">
        <v>0</v>
      </c>
      <c r="R866" s="0" t="n">
        <v>0</v>
      </c>
    </row>
    <row r="867" customFormat="false" ht="13.8" hidden="true" customHeight="false" outlineLevel="0" collapsed="false">
      <c r="A867" s="0" t="s">
        <v>150</v>
      </c>
      <c r="B867" s="0" t="s">
        <v>21</v>
      </c>
      <c r="C867" s="0" t="s">
        <v>181</v>
      </c>
      <c r="D867" s="0" t="s">
        <v>51</v>
      </c>
      <c r="E867" s="0" t="s">
        <v>9</v>
      </c>
      <c r="F867" s="0" t="s">
        <v>9</v>
      </c>
      <c r="G867" s="0" t="s">
        <v>157</v>
      </c>
      <c r="H867" s="0" t="n">
        <v>4867590.24290631</v>
      </c>
      <c r="I867" s="0" t="n">
        <v>234035</v>
      </c>
      <c r="J867" s="0" t="n">
        <v>63683.75</v>
      </c>
      <c r="K867" s="0" t="n">
        <v>10531575</v>
      </c>
      <c r="L867" s="0" t="n">
        <v>12871925</v>
      </c>
      <c r="M867" s="0" t="n">
        <v>50463796.875</v>
      </c>
      <c r="N867" s="0" t="n">
        <v>61434187.5</v>
      </c>
      <c r="O867" s="0" t="n">
        <v>2632893.75</v>
      </c>
      <c r="P867" s="0" t="n">
        <v>3949340.625</v>
      </c>
      <c r="Q867" s="0" t="n">
        <v>0</v>
      </c>
      <c r="R867" s="0" t="n">
        <v>0</v>
      </c>
    </row>
    <row r="868" customFormat="false" ht="13.8" hidden="true" customHeight="false" outlineLevel="0" collapsed="false">
      <c r="A868" s="0" t="s">
        <v>150</v>
      </c>
      <c r="B868" s="0" t="s">
        <v>52</v>
      </c>
      <c r="C868" s="0" t="s">
        <v>169</v>
      </c>
      <c r="D868" s="0" t="s">
        <v>69</v>
      </c>
      <c r="E868" s="0" t="s">
        <v>8</v>
      </c>
      <c r="F868" s="0" t="s">
        <v>8</v>
      </c>
      <c r="G868" s="0" t="s">
        <v>164</v>
      </c>
      <c r="H868" s="0" t="n">
        <v>8081906.48224642</v>
      </c>
      <c r="I868" s="0" t="n">
        <v>850516.499542199</v>
      </c>
      <c r="J868" s="0" t="n">
        <v>1763667.56545544</v>
      </c>
      <c r="K868" s="0" t="n">
        <v>38273242.4793989</v>
      </c>
      <c r="L868" s="0" t="n">
        <v>46778407.4748209</v>
      </c>
      <c r="M868" s="0" t="n">
        <v>277126625.774802</v>
      </c>
      <c r="N868" s="0" t="n">
        <v>337371544.421498</v>
      </c>
      <c r="O868" s="0" t="n">
        <v>2551549.49862659</v>
      </c>
      <c r="P868" s="0" t="n">
        <v>3827324.24793989</v>
      </c>
      <c r="Q868" s="0" t="n">
        <v>0</v>
      </c>
      <c r="R868" s="0" t="n">
        <v>0</v>
      </c>
    </row>
    <row r="869" customFormat="false" ht="13.8" hidden="true" customHeight="false" outlineLevel="0" collapsed="false">
      <c r="A869" s="0" t="s">
        <v>150</v>
      </c>
      <c r="B869" s="0" t="s">
        <v>52</v>
      </c>
      <c r="C869" s="0" t="s">
        <v>169</v>
      </c>
      <c r="D869" s="0" t="s">
        <v>69</v>
      </c>
      <c r="E869" s="0" t="s">
        <v>9</v>
      </c>
      <c r="F869" s="0" t="s">
        <v>9</v>
      </c>
      <c r="G869" s="0" t="s">
        <v>172</v>
      </c>
      <c r="H869" s="0" t="n">
        <v>652280.1728061</v>
      </c>
      <c r="I869" s="0" t="n">
        <v>77191.7058428</v>
      </c>
      <c r="J869" s="0" t="n">
        <v>205166.25303196</v>
      </c>
      <c r="K869" s="0" t="n">
        <v>3473626.762926</v>
      </c>
      <c r="L869" s="0" t="n">
        <v>4245543.821354</v>
      </c>
      <c r="M869" s="0" t="n">
        <v>25151630.7908555</v>
      </c>
      <c r="N869" s="0" t="n">
        <v>30619376.6149545</v>
      </c>
      <c r="O869" s="0" t="n">
        <v>231575.1175284</v>
      </c>
      <c r="P869" s="0" t="n">
        <v>347362.6762926</v>
      </c>
      <c r="Q869" s="0" t="n">
        <v>0</v>
      </c>
      <c r="R869" s="0" t="n">
        <v>0</v>
      </c>
    </row>
    <row r="870" customFormat="false" ht="13.8" hidden="true" customHeight="false" outlineLevel="0" collapsed="false">
      <c r="A870" s="0" t="s">
        <v>155</v>
      </c>
      <c r="B870" s="0" t="s">
        <v>6</v>
      </c>
      <c r="C870" s="0" t="s">
        <v>163</v>
      </c>
      <c r="D870" s="0" t="s">
        <v>19</v>
      </c>
      <c r="E870" s="0" t="s">
        <v>9</v>
      </c>
      <c r="F870" s="0" t="s">
        <v>9</v>
      </c>
      <c r="G870" s="0" t="s">
        <v>172</v>
      </c>
      <c r="H870" s="0" t="n">
        <v>6168974.60055623</v>
      </c>
      <c r="I870" s="0" t="n">
        <v>813821.607421031</v>
      </c>
      <c r="J870" s="0" t="n">
        <v>429701.809047675</v>
      </c>
      <c r="K870" s="0" t="n">
        <v>2286866.26049305</v>
      </c>
      <c r="L870" s="0" t="n">
        <v>2940256.62063392</v>
      </c>
      <c r="M870" s="0" t="n">
        <v>85392673.623474</v>
      </c>
      <c r="N870" s="0" t="n">
        <v>119549743.072863</v>
      </c>
      <c r="O870" s="0" t="n">
        <v>18786388.1971642</v>
      </c>
      <c r="P870" s="0" t="n">
        <v>25617802.0870422</v>
      </c>
      <c r="Q870" s="0" t="n">
        <v>4573732.52098611</v>
      </c>
      <c r="R870" s="0" t="n">
        <v>5227122.88112698</v>
      </c>
    </row>
    <row r="871" customFormat="false" ht="13.8" hidden="true" customHeight="false" outlineLevel="0" collapsed="false">
      <c r="A871" s="0" t="s">
        <v>150</v>
      </c>
      <c r="B871" s="0" t="s">
        <v>90</v>
      </c>
      <c r="C871" s="0" t="s">
        <v>186</v>
      </c>
      <c r="D871" s="0" t="s">
        <v>95</v>
      </c>
      <c r="E871" s="0" t="s">
        <v>8</v>
      </c>
      <c r="F871" s="0" t="s">
        <v>8</v>
      </c>
      <c r="G871" s="0" t="s">
        <v>157</v>
      </c>
      <c r="H871" s="0" t="n">
        <v>41792786.1999102</v>
      </c>
      <c r="I871" s="0" t="n">
        <v>651003.523554114</v>
      </c>
      <c r="J871" s="0" t="n">
        <v>979445.330440944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</row>
    <row r="872" customFormat="false" ht="13.8" hidden="true" customHeight="false" outlineLevel="0" collapsed="false">
      <c r="A872" s="0" t="s">
        <v>159</v>
      </c>
      <c r="B872" s="0" t="s">
        <v>96</v>
      </c>
      <c r="C872" s="0" t="s">
        <v>184</v>
      </c>
      <c r="D872" s="0" t="s">
        <v>101</v>
      </c>
      <c r="E872" s="0" t="s">
        <v>197</v>
      </c>
      <c r="F872" s="0" t="s">
        <v>8</v>
      </c>
      <c r="G872" s="0" t="s">
        <v>153</v>
      </c>
      <c r="H872" s="0" t="n">
        <v>24162480.6472649</v>
      </c>
      <c r="I872" s="0" t="n">
        <v>257528.344238416</v>
      </c>
      <c r="J872" s="0" t="n">
        <v>242905.61489854</v>
      </c>
      <c r="K872" s="0" t="n">
        <v>0</v>
      </c>
      <c r="L872" s="0" t="n">
        <v>0</v>
      </c>
      <c r="M872" s="0" t="n">
        <v>8075969.89722171</v>
      </c>
      <c r="N872" s="0" t="n">
        <v>11306357.8561104</v>
      </c>
      <c r="O872" s="0" t="n">
        <v>4258238.69180987</v>
      </c>
      <c r="P872" s="0" t="n">
        <v>5961534.16853382</v>
      </c>
      <c r="Q872" s="0" t="n">
        <v>0</v>
      </c>
      <c r="R872" s="0" t="n">
        <v>0</v>
      </c>
    </row>
    <row r="873" customFormat="false" ht="13.8" hidden="true" customHeight="false" outlineLevel="0" collapsed="false">
      <c r="A873" s="0" t="s">
        <v>150</v>
      </c>
      <c r="B873" s="0" t="s">
        <v>21</v>
      </c>
      <c r="C873" s="0" t="s">
        <v>173</v>
      </c>
      <c r="D873" s="0" t="s">
        <v>27</v>
      </c>
      <c r="E873" s="0" t="s">
        <v>8</v>
      </c>
      <c r="F873" s="0" t="s">
        <v>8</v>
      </c>
      <c r="G873" s="0" t="s">
        <v>157</v>
      </c>
      <c r="H873" s="0" t="n">
        <v>652361.512546621</v>
      </c>
      <c r="I873" s="0" t="n">
        <v>61597.65</v>
      </c>
      <c r="J873" s="0" t="n">
        <v>25915.00675</v>
      </c>
      <c r="K873" s="0" t="n">
        <v>769970.625</v>
      </c>
      <c r="L873" s="0" t="n">
        <v>846967.6875</v>
      </c>
      <c r="M873" s="0" t="n">
        <v>9846618.49748718</v>
      </c>
      <c r="N873" s="0" t="n">
        <v>11487721.5804017</v>
      </c>
      <c r="O873" s="0" t="n">
        <v>3603282.41839921</v>
      </c>
      <c r="P873" s="0" t="n">
        <v>4203829.48813241</v>
      </c>
      <c r="Q873" s="0" t="n">
        <v>1539941.25</v>
      </c>
      <c r="R873" s="0" t="n">
        <v>1693935.375</v>
      </c>
    </row>
    <row r="874" customFormat="false" ht="13.8" hidden="true" customHeight="false" outlineLevel="0" collapsed="false">
      <c r="A874" s="0" t="s">
        <v>155</v>
      </c>
      <c r="B874" s="0" t="s">
        <v>21</v>
      </c>
      <c r="C874" s="0" t="s">
        <v>181</v>
      </c>
      <c r="D874" s="0" t="s">
        <v>22</v>
      </c>
      <c r="E874" s="0" t="s">
        <v>13</v>
      </c>
      <c r="F874" s="0" t="s">
        <v>13</v>
      </c>
      <c r="G874" s="0" t="s">
        <v>154</v>
      </c>
      <c r="H874" s="0" t="n">
        <v>457650.097686522</v>
      </c>
      <c r="I874" s="0" t="n">
        <v>45025</v>
      </c>
      <c r="J874" s="0" t="n">
        <v>26231.125</v>
      </c>
      <c r="K874" s="0" t="n">
        <v>2026125</v>
      </c>
      <c r="L874" s="0" t="n">
        <v>2476375</v>
      </c>
      <c r="M874" s="0" t="n">
        <v>5774456.25</v>
      </c>
      <c r="N874" s="0" t="n">
        <v>6990131.25</v>
      </c>
      <c r="O874" s="0" t="n">
        <v>303918.75</v>
      </c>
      <c r="P874" s="0" t="n">
        <v>486270</v>
      </c>
      <c r="Q874" s="0" t="n">
        <v>0</v>
      </c>
      <c r="R874" s="0" t="n">
        <v>0</v>
      </c>
    </row>
    <row r="875" customFormat="false" ht="13.8" hidden="true" customHeight="false" outlineLevel="0" collapsed="false">
      <c r="A875" s="0" t="s">
        <v>155</v>
      </c>
      <c r="B875" s="0" t="s">
        <v>72</v>
      </c>
      <c r="C875" s="0" t="s">
        <v>175</v>
      </c>
      <c r="D875" s="0" t="s">
        <v>88</v>
      </c>
      <c r="E875" s="0" t="s">
        <v>156</v>
      </c>
      <c r="F875" s="0" t="s">
        <v>9</v>
      </c>
      <c r="G875" s="0" t="s">
        <v>164</v>
      </c>
      <c r="H875" s="0" t="n">
        <v>3468511.21451811</v>
      </c>
      <c r="I875" s="0" t="n">
        <v>321283.289153676</v>
      </c>
      <c r="J875" s="0" t="n">
        <v>901990.828940139</v>
      </c>
      <c r="K875" s="0" t="n">
        <v>0</v>
      </c>
      <c r="L875" s="0" t="n">
        <v>0</v>
      </c>
      <c r="M875" s="0" t="n">
        <v>24578171.6202562</v>
      </c>
      <c r="N875" s="0" t="n">
        <v>30039987.5358687</v>
      </c>
      <c r="O875" s="0" t="n">
        <v>12015995.0143475</v>
      </c>
      <c r="P875" s="0" t="n">
        <v>16385447.7468375</v>
      </c>
      <c r="Q875" s="0" t="n">
        <v>0</v>
      </c>
      <c r="R875" s="0" t="n">
        <v>0</v>
      </c>
    </row>
    <row r="876" customFormat="false" ht="13.8" hidden="true" customHeight="false" outlineLevel="0" collapsed="false">
      <c r="A876" s="0" t="s">
        <v>155</v>
      </c>
      <c r="B876" s="0" t="s">
        <v>52</v>
      </c>
      <c r="C876" s="0" t="s">
        <v>158</v>
      </c>
      <c r="D876" s="0" t="s">
        <v>53</v>
      </c>
      <c r="E876" s="0" t="s">
        <v>13</v>
      </c>
      <c r="F876" s="0" t="s">
        <v>13</v>
      </c>
      <c r="G876" s="0" t="s">
        <v>164</v>
      </c>
      <c r="H876" s="0" t="n">
        <v>8844145.23965941</v>
      </c>
      <c r="I876" s="0" t="n">
        <v>429509.136737538</v>
      </c>
      <c r="J876" s="0" t="n">
        <v>260220.844636592</v>
      </c>
      <c r="K876" s="0" t="n">
        <v>0</v>
      </c>
      <c r="L876" s="0" t="n">
        <v>0</v>
      </c>
      <c r="M876" s="0" t="n">
        <v>9019691.74263557</v>
      </c>
      <c r="N876" s="0" t="n">
        <v>11024067.6854434</v>
      </c>
      <c r="O876" s="0" t="n">
        <v>10952482.9739219</v>
      </c>
      <c r="P876" s="0" t="n">
        <v>12169425.5265799</v>
      </c>
      <c r="Q876" s="0" t="n">
        <v>14316971.2245846</v>
      </c>
      <c r="R876" s="0" t="n">
        <v>15748668.347043</v>
      </c>
    </row>
    <row r="877" customFormat="false" ht="13.8" hidden="true" customHeight="false" outlineLevel="0" collapsed="false">
      <c r="A877" s="0" t="s">
        <v>150</v>
      </c>
      <c r="B877" s="0" t="s">
        <v>21</v>
      </c>
      <c r="C877" s="0" t="s">
        <v>166</v>
      </c>
      <c r="D877" s="0" t="s">
        <v>38</v>
      </c>
      <c r="E877" s="0" t="s">
        <v>13</v>
      </c>
      <c r="F877" s="0" t="s">
        <v>13</v>
      </c>
      <c r="G877" s="0" t="s">
        <v>154</v>
      </c>
      <c r="H877" s="0" t="n">
        <v>5052525.03949759</v>
      </c>
      <c r="I877" s="0" t="n">
        <v>110671.02731861</v>
      </c>
      <c r="J877" s="0" t="n">
        <v>63576.1651926901</v>
      </c>
      <c r="K877" s="0" t="n">
        <v>0</v>
      </c>
      <c r="L877" s="0" t="n">
        <v>0</v>
      </c>
      <c r="M877" s="0" t="n">
        <v>38447934.6529186</v>
      </c>
      <c r="N877" s="0" t="n">
        <v>46686777.7928298</v>
      </c>
      <c r="O877" s="0" t="n">
        <v>0</v>
      </c>
      <c r="P877" s="0" t="n">
        <v>0</v>
      </c>
      <c r="Q877" s="0" t="n">
        <v>1106710.2731861</v>
      </c>
      <c r="R877" s="0" t="n">
        <v>1383387.84148262</v>
      </c>
    </row>
    <row r="878" customFormat="false" ht="13.8" hidden="true" customHeight="false" outlineLevel="0" collapsed="false">
      <c r="A878" s="0" t="s">
        <v>155</v>
      </c>
      <c r="B878" s="0" t="s">
        <v>21</v>
      </c>
      <c r="C878" s="0" t="s">
        <v>166</v>
      </c>
      <c r="D878" s="0" t="s">
        <v>38</v>
      </c>
      <c r="E878" s="0" t="s">
        <v>13</v>
      </c>
      <c r="F878" s="0" t="s">
        <v>13</v>
      </c>
      <c r="G878" s="0" t="s">
        <v>154</v>
      </c>
      <c r="H878" s="0" t="n">
        <v>8523181.46064491</v>
      </c>
      <c r="I878" s="0" t="n">
        <v>110671.02731861</v>
      </c>
      <c r="J878" s="0" t="n">
        <v>63576.1651926901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</row>
    <row r="879" customFormat="false" ht="13.8" hidden="true" customHeight="false" outlineLevel="0" collapsed="false">
      <c r="A879" s="0" t="s">
        <v>150</v>
      </c>
      <c r="B879" s="0" t="s">
        <v>52</v>
      </c>
      <c r="C879" s="0" t="s">
        <v>161</v>
      </c>
      <c r="D879" s="0" t="s">
        <v>60</v>
      </c>
      <c r="E879" s="0" t="s">
        <v>13</v>
      </c>
      <c r="F879" s="0" t="s">
        <v>13</v>
      </c>
      <c r="G879" s="0" t="s">
        <v>153</v>
      </c>
      <c r="H879" s="0" t="n">
        <v>841332.625027994</v>
      </c>
      <c r="I879" s="0" t="n">
        <v>62758.9982323232</v>
      </c>
      <c r="J879" s="0" t="n">
        <v>46630.8266026185</v>
      </c>
      <c r="K879" s="0" t="n">
        <v>836786.643097643</v>
      </c>
      <c r="L879" s="0" t="n">
        <v>1255179.96464646</v>
      </c>
      <c r="M879" s="0" t="n">
        <v>11249550.4519716</v>
      </c>
      <c r="N879" s="0" t="n">
        <v>14999400.6026288</v>
      </c>
      <c r="O879" s="0" t="n">
        <v>755199.944558836</v>
      </c>
      <c r="P879" s="0" t="n">
        <v>943999.930698545</v>
      </c>
      <c r="Q879" s="0" t="n">
        <v>313794.991161616</v>
      </c>
      <c r="R879" s="0" t="n">
        <v>522991.651936026</v>
      </c>
    </row>
    <row r="880" customFormat="false" ht="13.8" hidden="true" customHeight="false" outlineLevel="0" collapsed="false">
      <c r="A880" s="0" t="s">
        <v>159</v>
      </c>
      <c r="B880" s="0" t="s">
        <v>103</v>
      </c>
      <c r="C880" s="0" t="s">
        <v>179</v>
      </c>
      <c r="D880" s="0" t="s">
        <v>115</v>
      </c>
      <c r="E880" s="0" t="s">
        <v>13</v>
      </c>
      <c r="F880" s="0" t="s">
        <v>13</v>
      </c>
      <c r="G880" s="0" t="s">
        <v>154</v>
      </c>
      <c r="H880" s="0" t="n">
        <v>4573863.04783085</v>
      </c>
      <c r="I880" s="0" t="n">
        <v>108874.09</v>
      </c>
      <c r="J880" s="0" t="n">
        <v>108045.913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</row>
    <row r="881" customFormat="false" ht="13.8" hidden="true" customHeight="false" outlineLevel="0" collapsed="false">
      <c r="A881" s="0" t="s">
        <v>155</v>
      </c>
      <c r="B881" s="0" t="s">
        <v>103</v>
      </c>
      <c r="C881" s="0" t="s">
        <v>177</v>
      </c>
      <c r="D881" s="0" t="s">
        <v>114</v>
      </c>
      <c r="E881" s="0" t="s">
        <v>8</v>
      </c>
      <c r="F881" s="0" t="s">
        <v>8</v>
      </c>
      <c r="G881" s="0" t="s">
        <v>157</v>
      </c>
      <c r="H881" s="0" t="n">
        <v>3139833.87770881</v>
      </c>
      <c r="I881" s="0" t="n">
        <v>185948.945</v>
      </c>
      <c r="J881" s="0" t="n">
        <v>143496.0982895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</row>
    <row r="882" customFormat="false" ht="13.8" hidden="true" customHeight="false" outlineLevel="0" collapsed="false">
      <c r="A882" s="0" t="s">
        <v>159</v>
      </c>
      <c r="B882" s="0" t="s">
        <v>103</v>
      </c>
      <c r="C882" s="0" t="s">
        <v>177</v>
      </c>
      <c r="D882" s="0" t="s">
        <v>113</v>
      </c>
      <c r="E882" s="0" t="s">
        <v>9</v>
      </c>
      <c r="F882" s="0" t="s">
        <v>9</v>
      </c>
      <c r="G882" s="0" t="s">
        <v>153</v>
      </c>
      <c r="H882" s="0" t="n">
        <v>15360621.6548553</v>
      </c>
      <c r="I882" s="0" t="n">
        <v>433108.525</v>
      </c>
      <c r="J882" s="0" t="n">
        <v>486143.330875</v>
      </c>
      <c r="K882" s="0" t="n">
        <v>0</v>
      </c>
      <c r="L882" s="0" t="n">
        <v>0</v>
      </c>
      <c r="M882" s="0" t="n">
        <v>5382920.31353289</v>
      </c>
      <c r="N882" s="0" t="n">
        <v>8074380.47029933</v>
      </c>
      <c r="O882" s="0" t="n">
        <v>25568871.1427944</v>
      </c>
      <c r="P882" s="0" t="n">
        <v>35796419.5999121</v>
      </c>
      <c r="Q882" s="0" t="n">
        <v>0</v>
      </c>
      <c r="R882" s="0" t="n">
        <v>0</v>
      </c>
    </row>
    <row r="883" customFormat="false" ht="13.8" hidden="true" customHeight="false" outlineLevel="0" collapsed="false">
      <c r="A883" s="0" t="s">
        <v>150</v>
      </c>
      <c r="B883" s="0" t="s">
        <v>103</v>
      </c>
      <c r="C883" s="0" t="s">
        <v>177</v>
      </c>
      <c r="D883" s="0" t="s">
        <v>106</v>
      </c>
      <c r="E883" s="0" t="s">
        <v>8</v>
      </c>
      <c r="F883" s="0" t="s">
        <v>8</v>
      </c>
      <c r="G883" s="0" t="s">
        <v>154</v>
      </c>
      <c r="H883" s="0" t="n">
        <v>961639.006789748</v>
      </c>
      <c r="I883" s="0" t="n">
        <v>496745.045</v>
      </c>
      <c r="J883" s="0" t="n">
        <v>394503.867525</v>
      </c>
      <c r="K883" s="0" t="n">
        <v>5969601.20749999</v>
      </c>
      <c r="L883" s="0" t="n">
        <v>7675201.5525</v>
      </c>
      <c r="M883" s="0" t="n">
        <v>7590686.96795879</v>
      </c>
      <c r="N883" s="0" t="n">
        <v>10843838.5256554</v>
      </c>
      <c r="O883" s="0" t="n">
        <v>43827181.1632069</v>
      </c>
      <c r="P883" s="0" t="n">
        <v>56098791.8889048</v>
      </c>
      <c r="Q883" s="0" t="n">
        <v>13644802.76</v>
      </c>
      <c r="R883" s="0" t="n">
        <v>15350403.105</v>
      </c>
    </row>
    <row r="884" customFormat="false" ht="13.8" hidden="true" customHeight="false" outlineLevel="0" collapsed="false">
      <c r="A884" s="0" t="s">
        <v>155</v>
      </c>
      <c r="B884" s="0" t="s">
        <v>103</v>
      </c>
      <c r="C884" s="0" t="s">
        <v>179</v>
      </c>
      <c r="D884" s="0" t="s">
        <v>22</v>
      </c>
      <c r="E884" s="0" t="s">
        <v>8</v>
      </c>
      <c r="F884" s="0" t="s">
        <v>8</v>
      </c>
      <c r="G884" s="0" t="s">
        <v>153</v>
      </c>
      <c r="H884" s="0" t="n">
        <v>259747.710882855</v>
      </c>
      <c r="I884" s="0" t="n">
        <v>23450</v>
      </c>
      <c r="J884" s="0" t="n">
        <v>18646.5</v>
      </c>
      <c r="K884" s="0" t="n">
        <v>1055250</v>
      </c>
      <c r="L884" s="0" t="n">
        <v>1289750</v>
      </c>
      <c r="M884" s="0" t="n">
        <v>3007462.5</v>
      </c>
      <c r="N884" s="0" t="n">
        <v>3640612.5</v>
      </c>
      <c r="O884" s="0" t="n">
        <v>158287.5</v>
      </c>
      <c r="P884" s="0" t="n">
        <v>253260</v>
      </c>
      <c r="Q884" s="0" t="n">
        <v>0</v>
      </c>
      <c r="R884" s="0" t="n">
        <v>0</v>
      </c>
    </row>
    <row r="885" customFormat="false" ht="13.8" hidden="true" customHeight="false" outlineLevel="0" collapsed="false">
      <c r="A885" s="0" t="s">
        <v>150</v>
      </c>
      <c r="B885" s="0" t="s">
        <v>103</v>
      </c>
      <c r="C885" s="0" t="s">
        <v>179</v>
      </c>
      <c r="D885" s="0" t="s">
        <v>116</v>
      </c>
      <c r="E885" s="0" t="s">
        <v>13</v>
      </c>
      <c r="F885" s="0" t="s">
        <v>13</v>
      </c>
      <c r="G885" s="0" t="s">
        <v>164</v>
      </c>
      <c r="H885" s="0" t="n">
        <v>342787.432037462</v>
      </c>
      <c r="I885" s="0" t="n">
        <v>6796.37703609</v>
      </c>
      <c r="J885" s="0" t="n">
        <v>10567.570500395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1031592.94273521</v>
      </c>
      <c r="P885" s="0" t="n">
        <v>1320438.96670107</v>
      </c>
      <c r="Q885" s="0" t="n">
        <v>543710.1628872</v>
      </c>
      <c r="R885" s="0" t="n">
        <v>611673.9332481</v>
      </c>
    </row>
    <row r="886" customFormat="false" ht="13.8" hidden="true" customHeight="false" outlineLevel="0" collapsed="false">
      <c r="A886" s="0" t="s">
        <v>159</v>
      </c>
      <c r="B886" s="0" t="s">
        <v>72</v>
      </c>
      <c r="C886" s="0" t="s">
        <v>171</v>
      </c>
      <c r="D886" s="0" t="s">
        <v>86</v>
      </c>
      <c r="E886" s="0" t="s">
        <v>170</v>
      </c>
      <c r="F886" s="0" t="s">
        <v>13</v>
      </c>
      <c r="G886" s="0" t="s">
        <v>172</v>
      </c>
      <c r="H886" s="0" t="n">
        <v>3382871.42726421</v>
      </c>
      <c r="I886" s="0" t="n">
        <v>74145.8593749022</v>
      </c>
      <c r="J886" s="0" t="n">
        <v>90385.3621427554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</row>
    <row r="887" customFormat="false" ht="13.8" hidden="true" customHeight="false" outlineLevel="0" collapsed="false">
      <c r="A887" s="0" t="s">
        <v>159</v>
      </c>
      <c r="B887" s="0" t="s">
        <v>72</v>
      </c>
      <c r="C887" s="0" t="s">
        <v>175</v>
      </c>
      <c r="D887" s="0" t="s">
        <v>79</v>
      </c>
      <c r="E887" s="0" t="s">
        <v>152</v>
      </c>
      <c r="F887" s="0" t="s">
        <v>8</v>
      </c>
      <c r="G887" s="0" t="s">
        <v>153</v>
      </c>
      <c r="H887" s="0" t="n">
        <v>3675352.81560921</v>
      </c>
      <c r="I887" s="0" t="n">
        <v>87634.6256437957</v>
      </c>
      <c r="J887" s="0" t="n">
        <v>45031.9571532259</v>
      </c>
      <c r="K887" s="0" t="n">
        <v>1314519.38465693</v>
      </c>
      <c r="L887" s="0" t="n">
        <v>1752692.51287591</v>
      </c>
      <c r="M887" s="0" t="n">
        <v>7037481.65502495</v>
      </c>
      <c r="N887" s="0" t="n">
        <v>9852474.31703493</v>
      </c>
      <c r="O887" s="0" t="n">
        <v>2814992.66200998</v>
      </c>
      <c r="P887" s="0" t="n">
        <v>3940989.72681397</v>
      </c>
      <c r="Q887" s="0" t="n">
        <v>0</v>
      </c>
      <c r="R887" s="0" t="n">
        <v>0</v>
      </c>
    </row>
    <row r="888" customFormat="false" ht="13.8" hidden="true" customHeight="false" outlineLevel="0" collapsed="false">
      <c r="A888" s="0" t="s">
        <v>155</v>
      </c>
      <c r="B888" s="0" t="s">
        <v>72</v>
      </c>
      <c r="C888" s="0" t="s">
        <v>175</v>
      </c>
      <c r="D888" s="0" t="s">
        <v>89</v>
      </c>
      <c r="E888" s="0" t="s">
        <v>174</v>
      </c>
      <c r="F888" s="0" t="s">
        <v>8</v>
      </c>
      <c r="G888" s="0" t="s">
        <v>153</v>
      </c>
      <c r="H888" s="0" t="n">
        <v>1425154.46173012</v>
      </c>
      <c r="I888" s="0" t="n">
        <v>107823.982322652</v>
      </c>
      <c r="J888" s="0" t="n">
        <v>53911.9911613264</v>
      </c>
      <c r="K888" s="0" t="n">
        <v>1257946.46043094</v>
      </c>
      <c r="L888" s="0" t="n">
        <v>1617359.73483979</v>
      </c>
      <c r="M888" s="0" t="n">
        <v>7792905.63283205</v>
      </c>
      <c r="N888" s="0" t="n">
        <v>9524662.44012806</v>
      </c>
      <c r="O888" s="0" t="n">
        <v>3809864.97605122</v>
      </c>
      <c r="P888" s="0" t="n">
        <v>5195270.42188803</v>
      </c>
      <c r="Q888" s="0" t="n">
        <v>898533.186022107</v>
      </c>
      <c r="R888" s="0" t="n">
        <v>1257946.46043094</v>
      </c>
    </row>
    <row r="889" customFormat="false" ht="13.8" hidden="true" customHeight="false" outlineLevel="0" collapsed="false">
      <c r="A889" s="0" t="s">
        <v>150</v>
      </c>
      <c r="B889" s="0" t="s">
        <v>21</v>
      </c>
      <c r="C889" s="0" t="s">
        <v>173</v>
      </c>
      <c r="D889" s="0" t="s">
        <v>39</v>
      </c>
      <c r="E889" s="0" t="s">
        <v>13</v>
      </c>
      <c r="F889" s="0" t="s">
        <v>13</v>
      </c>
      <c r="G889" s="0" t="s">
        <v>154</v>
      </c>
      <c r="H889" s="0" t="n">
        <v>43541.4340566071</v>
      </c>
      <c r="I889" s="0" t="n">
        <v>4060.01641945773</v>
      </c>
      <c r="J889" s="0" t="n">
        <v>4279.83946048644</v>
      </c>
      <c r="K889" s="0" t="n">
        <v>45675.1847188995</v>
      </c>
      <c r="L889" s="0" t="n">
        <v>55825.2257675438</v>
      </c>
      <c r="M889" s="0" t="n">
        <v>1121967.99499819</v>
      </c>
      <c r="N889" s="0" t="n">
        <v>1262213.99437297</v>
      </c>
      <c r="O889" s="0" t="n">
        <v>335953.82797695</v>
      </c>
      <c r="P889" s="0" t="n">
        <v>430020.899810497</v>
      </c>
      <c r="Q889" s="0" t="n">
        <v>91350.369437799</v>
      </c>
      <c r="R889" s="0" t="n">
        <v>101500.410486443</v>
      </c>
    </row>
    <row r="890" customFormat="false" ht="13.8" hidden="true" customHeight="false" outlineLevel="0" collapsed="false">
      <c r="A890" s="0" t="s">
        <v>150</v>
      </c>
      <c r="B890" s="0" t="s">
        <v>72</v>
      </c>
      <c r="C890" s="0" t="s">
        <v>151</v>
      </c>
      <c r="D890" s="0" t="s">
        <v>83</v>
      </c>
      <c r="E890" s="0" t="s">
        <v>156</v>
      </c>
      <c r="F890" s="0" t="s">
        <v>9</v>
      </c>
      <c r="G890" s="0" t="s">
        <v>154</v>
      </c>
      <c r="H890" s="0" t="n">
        <v>157088.837358208</v>
      </c>
      <c r="I890" s="0" t="n">
        <v>10640.1650583635</v>
      </c>
      <c r="J890" s="0" t="n">
        <v>11563.805625416</v>
      </c>
      <c r="K890" s="0" t="n">
        <v>124135.259014241</v>
      </c>
      <c r="L890" s="0" t="n">
        <v>159602.475875453</v>
      </c>
      <c r="M890" s="0" t="n">
        <v>833410.054957033</v>
      </c>
      <c r="N890" s="0" t="n">
        <v>1145938.82556592</v>
      </c>
      <c r="O890" s="0" t="n">
        <v>260440.640844052</v>
      </c>
      <c r="P890" s="0" t="n">
        <v>333364.020280386</v>
      </c>
      <c r="Q890" s="0" t="n">
        <v>283737.734889694</v>
      </c>
      <c r="R890" s="0" t="n">
        <v>319204.951750906</v>
      </c>
    </row>
    <row r="891" customFormat="false" ht="13.8" hidden="true" customHeight="false" outlineLevel="0" collapsed="false">
      <c r="A891" s="0" t="s">
        <v>155</v>
      </c>
      <c r="B891" s="0" t="s">
        <v>117</v>
      </c>
      <c r="C891" s="0" t="s">
        <v>182</v>
      </c>
      <c r="D891" s="0" t="s">
        <v>109</v>
      </c>
      <c r="E891" s="0" t="s">
        <v>13</v>
      </c>
      <c r="F891" s="0" t="s">
        <v>13</v>
      </c>
      <c r="G891" s="0" t="s">
        <v>164</v>
      </c>
      <c r="H891" s="0" t="n">
        <v>21765164.1180685</v>
      </c>
      <c r="I891" s="0" t="n">
        <v>125002.752874491</v>
      </c>
      <c r="J891" s="0" t="n">
        <v>189667.019525787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</row>
    <row r="892" customFormat="false" ht="13.8" hidden="true" customHeight="false" outlineLevel="0" collapsed="false">
      <c r="A892" s="0" t="s">
        <v>159</v>
      </c>
      <c r="B892" s="0" t="s">
        <v>52</v>
      </c>
      <c r="C892" s="0" t="s">
        <v>158</v>
      </c>
      <c r="D892" s="0" t="s">
        <v>59</v>
      </c>
      <c r="E892" s="0" t="s">
        <v>8</v>
      </c>
      <c r="F892" s="0" t="s">
        <v>8</v>
      </c>
      <c r="G892" s="0" t="s">
        <v>172</v>
      </c>
      <c r="H892" s="0" t="n">
        <v>1823493.75021633</v>
      </c>
      <c r="I892" s="0" t="n">
        <v>41822.8537705872</v>
      </c>
      <c r="J892" s="0" t="n">
        <v>38978.3419940006</v>
      </c>
      <c r="K892" s="0" t="n">
        <v>0</v>
      </c>
      <c r="L892" s="0" t="n">
        <v>0</v>
      </c>
      <c r="M892" s="0" t="n">
        <v>3331887.35596649</v>
      </c>
      <c r="N892" s="0" t="n">
        <v>4997831.03394974</v>
      </c>
      <c r="O892" s="0" t="n">
        <v>440359.797338208</v>
      </c>
      <c r="P892" s="0" t="n">
        <v>566176.882291982</v>
      </c>
      <c r="Q892" s="0" t="n">
        <v>139409.512568624</v>
      </c>
      <c r="R892" s="0" t="n">
        <v>278819.025137248</v>
      </c>
    </row>
    <row r="893" customFormat="false" ht="13.8" hidden="true" customHeight="false" outlineLevel="0" collapsed="false">
      <c r="A893" s="0" t="s">
        <v>155</v>
      </c>
      <c r="B893" s="0" t="s">
        <v>103</v>
      </c>
      <c r="C893" s="0" t="s">
        <v>177</v>
      </c>
      <c r="D893" s="0" t="s">
        <v>110</v>
      </c>
      <c r="E893" s="0" t="s">
        <v>13</v>
      </c>
      <c r="F893" s="0" t="s">
        <v>13</v>
      </c>
      <c r="G893" s="0" t="s">
        <v>154</v>
      </c>
      <c r="H893" s="0" t="n">
        <v>868.521783042613</v>
      </c>
      <c r="I893" s="0" t="n">
        <v>189.9</v>
      </c>
      <c r="J893" s="0" t="n">
        <v>171.8595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</row>
    <row r="894" customFormat="false" ht="13.8" hidden="true" customHeight="false" outlineLevel="0" collapsed="false">
      <c r="A894" s="0" t="s">
        <v>150</v>
      </c>
      <c r="B894" s="0" t="s">
        <v>21</v>
      </c>
      <c r="C894" s="0" t="s">
        <v>173</v>
      </c>
      <c r="D894" s="0" t="s">
        <v>41</v>
      </c>
      <c r="E894" s="0" t="s">
        <v>13</v>
      </c>
      <c r="F894" s="0" t="s">
        <v>13</v>
      </c>
      <c r="G894" s="0" t="s">
        <v>164</v>
      </c>
      <c r="H894" s="0" t="n">
        <v>91809.5032009048</v>
      </c>
      <c r="I894" s="0" t="n">
        <v>1386.5</v>
      </c>
      <c r="J894" s="0" t="n">
        <v>824.9675</v>
      </c>
      <c r="K894" s="0" t="n">
        <v>0</v>
      </c>
      <c r="L894" s="0" t="n">
        <v>0</v>
      </c>
      <c r="M894" s="0" t="n">
        <v>481680.3700828</v>
      </c>
      <c r="N894" s="0" t="n">
        <v>584897.5922434</v>
      </c>
      <c r="O894" s="0" t="n">
        <v>0</v>
      </c>
      <c r="P894" s="0" t="n">
        <v>0</v>
      </c>
      <c r="Q894" s="0" t="n">
        <v>13865</v>
      </c>
      <c r="R894" s="0" t="n">
        <v>17331.25</v>
      </c>
    </row>
    <row r="895" customFormat="false" ht="13.8" hidden="true" customHeight="false" outlineLevel="0" collapsed="false">
      <c r="A895" s="0" t="s">
        <v>159</v>
      </c>
      <c r="B895" s="0" t="s">
        <v>52</v>
      </c>
      <c r="C895" s="0" t="s">
        <v>158</v>
      </c>
      <c r="D895" s="0" t="s">
        <v>59</v>
      </c>
      <c r="E895" s="0" t="s">
        <v>9</v>
      </c>
      <c r="F895" s="0" t="s">
        <v>9</v>
      </c>
      <c r="G895" s="0" t="s">
        <v>153</v>
      </c>
      <c r="H895" s="0" t="n">
        <v>309273.729900186</v>
      </c>
      <c r="I895" s="0" t="n">
        <v>8492.02848491462</v>
      </c>
      <c r="J895" s="0" t="n">
        <v>4980.31104661107</v>
      </c>
      <c r="K895" s="0" t="n">
        <v>0</v>
      </c>
      <c r="L895" s="0" t="n">
        <v>0</v>
      </c>
      <c r="M895" s="0" t="n">
        <v>676531.603763801</v>
      </c>
      <c r="N895" s="0" t="n">
        <v>1014797.4056457</v>
      </c>
      <c r="O895" s="0" t="n">
        <v>89413.9831566731</v>
      </c>
      <c r="P895" s="0" t="n">
        <v>114960.835487151</v>
      </c>
      <c r="Q895" s="0" t="n">
        <v>28306.761616382</v>
      </c>
      <c r="R895" s="0" t="n">
        <v>56613.5232327641</v>
      </c>
    </row>
    <row r="896" customFormat="false" ht="13.8" hidden="true" customHeight="false" outlineLevel="0" collapsed="false">
      <c r="A896" s="0" t="s">
        <v>159</v>
      </c>
      <c r="B896" s="0" t="s">
        <v>72</v>
      </c>
      <c r="C896" s="0" t="s">
        <v>175</v>
      </c>
      <c r="D896" s="0" t="s">
        <v>89</v>
      </c>
      <c r="E896" s="0" t="s">
        <v>152</v>
      </c>
      <c r="F896" s="0" t="s">
        <v>8</v>
      </c>
      <c r="G896" s="0" t="s">
        <v>153</v>
      </c>
      <c r="H896" s="0" t="n">
        <v>9801529.9967542</v>
      </c>
      <c r="I896" s="0" t="n">
        <v>272021.784557321</v>
      </c>
      <c r="J896" s="0" t="n">
        <v>175929.36281552</v>
      </c>
      <c r="K896" s="0" t="n">
        <v>2720217.84557321</v>
      </c>
      <c r="L896" s="0" t="n">
        <v>3626957.12743095</v>
      </c>
      <c r="M896" s="0" t="n">
        <v>21844656.7726603</v>
      </c>
      <c r="N896" s="0" t="n">
        <v>30582519.4817245</v>
      </c>
      <c r="O896" s="0" t="n">
        <v>8737862.70906415</v>
      </c>
      <c r="P896" s="0" t="n">
        <v>12233007.7926898</v>
      </c>
      <c r="Q896" s="0" t="n">
        <v>0</v>
      </c>
      <c r="R896" s="0" t="n">
        <v>0</v>
      </c>
    </row>
    <row r="897" customFormat="false" ht="13.8" hidden="true" customHeight="false" outlineLevel="0" collapsed="false">
      <c r="A897" s="0" t="s">
        <v>159</v>
      </c>
      <c r="B897" s="0" t="s">
        <v>72</v>
      </c>
      <c r="C897" s="0" t="s">
        <v>175</v>
      </c>
      <c r="D897" s="0" t="s">
        <v>89</v>
      </c>
      <c r="E897" s="0" t="s">
        <v>174</v>
      </c>
      <c r="F897" s="0" t="s">
        <v>8</v>
      </c>
      <c r="G897" s="0" t="s">
        <v>154</v>
      </c>
      <c r="H897" s="0" t="n">
        <v>10760520.5023907</v>
      </c>
      <c r="I897" s="0" t="n">
        <v>209019.941245353</v>
      </c>
      <c r="J897" s="0" t="n">
        <v>194438.265757798</v>
      </c>
      <c r="K897" s="0" t="n">
        <v>0</v>
      </c>
      <c r="L897" s="0" t="n">
        <v>0</v>
      </c>
      <c r="M897" s="0" t="n">
        <v>16785305.9363494</v>
      </c>
      <c r="N897" s="0" t="n">
        <v>23499428.3108892</v>
      </c>
      <c r="O897" s="0" t="n">
        <v>6714122.37453979</v>
      </c>
      <c r="P897" s="0" t="n">
        <v>9399771.3243557</v>
      </c>
      <c r="Q897" s="0" t="n">
        <v>1393466.27496902</v>
      </c>
      <c r="R897" s="0" t="n">
        <v>2090199.41245353</v>
      </c>
    </row>
    <row r="898" customFormat="false" ht="13.8" hidden="true" customHeight="false" outlineLevel="0" collapsed="false">
      <c r="A898" s="0" t="s">
        <v>155</v>
      </c>
      <c r="B898" s="0" t="s">
        <v>21</v>
      </c>
      <c r="C898" s="0" t="s">
        <v>173</v>
      </c>
      <c r="D898" s="0" t="s">
        <v>41</v>
      </c>
      <c r="E898" s="0" t="s">
        <v>8</v>
      </c>
      <c r="F898" s="0" t="s">
        <v>8</v>
      </c>
      <c r="G898" s="0" t="s">
        <v>164</v>
      </c>
      <c r="H898" s="0" t="n">
        <v>5381594.30776532</v>
      </c>
      <c r="I898" s="0" t="n">
        <v>57714.2047809515</v>
      </c>
      <c r="J898" s="0" t="n">
        <v>114070.787833826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</row>
    <row r="899" customFormat="false" ht="13.8" hidden="true" customHeight="false" outlineLevel="0" collapsed="false">
      <c r="A899" s="0" t="s">
        <v>155</v>
      </c>
      <c r="B899" s="0" t="s">
        <v>72</v>
      </c>
      <c r="C899" s="0" t="s">
        <v>151</v>
      </c>
      <c r="D899" s="0" t="s">
        <v>83</v>
      </c>
      <c r="E899" s="0" t="s">
        <v>174</v>
      </c>
      <c r="F899" s="0" t="s">
        <v>8</v>
      </c>
      <c r="G899" s="0" t="s">
        <v>154</v>
      </c>
      <c r="H899" s="0" t="n">
        <v>53449.4648008563</v>
      </c>
      <c r="I899" s="0" t="n">
        <v>3294.69613436008</v>
      </c>
      <c r="J899" s="0" t="n">
        <v>3294.69613436008</v>
      </c>
      <c r="K899" s="0" t="n">
        <v>38438.1215675343</v>
      </c>
      <c r="L899" s="0" t="n">
        <v>49420.4420154013</v>
      </c>
      <c r="M899" s="0" t="n">
        <v>137095.967299435</v>
      </c>
      <c r="N899" s="0" t="n">
        <v>169353.841958125</v>
      </c>
      <c r="O899" s="0" t="n">
        <v>70967.3238867028</v>
      </c>
      <c r="P899" s="0" t="n">
        <v>96773.6234818674</v>
      </c>
      <c r="Q899" s="0" t="n">
        <v>76876.2431350687</v>
      </c>
      <c r="R899" s="0" t="n">
        <v>87858.5635829356</v>
      </c>
    </row>
    <row r="900" customFormat="false" ht="13.8" hidden="true" customHeight="false" outlineLevel="0" collapsed="false">
      <c r="A900" s="0" t="s">
        <v>159</v>
      </c>
      <c r="B900" s="0" t="s">
        <v>103</v>
      </c>
      <c r="C900" s="0" t="s">
        <v>178</v>
      </c>
      <c r="D900" s="0" t="s">
        <v>105</v>
      </c>
      <c r="E900" s="0" t="s">
        <v>9</v>
      </c>
      <c r="F900" s="0" t="s">
        <v>9</v>
      </c>
      <c r="G900" s="0" t="s">
        <v>153</v>
      </c>
      <c r="H900" s="0" t="n">
        <v>203745.901121493</v>
      </c>
      <c r="I900" s="0" t="n">
        <v>5515.251219</v>
      </c>
      <c r="J900" s="0" t="n">
        <v>5515.251219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248186.304855</v>
      </c>
      <c r="R900" s="0" t="n">
        <v>275762.56095</v>
      </c>
    </row>
    <row r="901" customFormat="false" ht="13.8" hidden="true" customHeight="false" outlineLevel="0" collapsed="false">
      <c r="A901" s="0" t="s">
        <v>155</v>
      </c>
      <c r="B901" s="0" t="s">
        <v>96</v>
      </c>
      <c r="C901" s="0" t="s">
        <v>97</v>
      </c>
      <c r="D901" s="0" t="s">
        <v>97</v>
      </c>
      <c r="E901" s="0" t="s">
        <v>170</v>
      </c>
      <c r="F901" s="0" t="s">
        <v>13</v>
      </c>
      <c r="G901" s="0" t="s">
        <v>164</v>
      </c>
      <c r="H901" s="0" t="n">
        <v>17224421.9491088</v>
      </c>
      <c r="I901" s="0" t="n">
        <v>1970311.03651418</v>
      </c>
      <c r="J901" s="0" t="n">
        <v>10745944.8690972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48191489.9019056</v>
      </c>
      <c r="P901" s="0" t="n">
        <v>65715668.0480531</v>
      </c>
      <c r="Q901" s="0" t="n">
        <v>42610098.9691509</v>
      </c>
      <c r="R901" s="0" t="n">
        <v>48697255.9647439</v>
      </c>
    </row>
    <row r="902" customFormat="false" ht="13.8" hidden="true" customHeight="false" outlineLevel="0" collapsed="false">
      <c r="A902" s="0" t="s">
        <v>159</v>
      </c>
      <c r="B902" s="0" t="s">
        <v>72</v>
      </c>
      <c r="C902" s="0" t="s">
        <v>171</v>
      </c>
      <c r="D902" s="0" t="s">
        <v>74</v>
      </c>
      <c r="E902" s="0" t="s">
        <v>152</v>
      </c>
      <c r="F902" s="0" t="s">
        <v>8</v>
      </c>
      <c r="G902" s="0" t="s">
        <v>172</v>
      </c>
      <c r="H902" s="0" t="n">
        <v>50935131.4718228</v>
      </c>
      <c r="I902" s="0" t="n">
        <v>211967.916207748</v>
      </c>
      <c r="J902" s="0" t="n">
        <v>1632592.48356352</v>
      </c>
      <c r="K902" s="0" t="n">
        <v>0</v>
      </c>
      <c r="L902" s="0" t="n">
        <v>0</v>
      </c>
      <c r="M902" s="0" t="n">
        <v>18852675.8477706</v>
      </c>
      <c r="N902" s="0" t="n">
        <v>26393746.1868788</v>
      </c>
      <c r="O902" s="0" t="n">
        <v>7541070.33910824</v>
      </c>
      <c r="P902" s="0" t="n">
        <v>10557498.4747515</v>
      </c>
      <c r="Q902" s="0" t="n">
        <v>0</v>
      </c>
      <c r="R902" s="0" t="n">
        <v>0</v>
      </c>
    </row>
    <row r="903" customFormat="false" ht="13.8" hidden="true" customHeight="false" outlineLevel="0" collapsed="false">
      <c r="A903" s="0" t="s">
        <v>155</v>
      </c>
      <c r="B903" s="0" t="s">
        <v>72</v>
      </c>
      <c r="C903" s="0" t="s">
        <v>171</v>
      </c>
      <c r="D903" s="0" t="s">
        <v>74</v>
      </c>
      <c r="E903" s="0" t="s">
        <v>174</v>
      </c>
      <c r="F903" s="0" t="s">
        <v>8</v>
      </c>
      <c r="G903" s="0" t="s">
        <v>157</v>
      </c>
      <c r="H903" s="0" t="n">
        <v>1166968.90541865</v>
      </c>
      <c r="I903" s="0" t="n">
        <v>15600.5882774801</v>
      </c>
      <c r="J903" s="0" t="n">
        <v>8102.32254380457</v>
      </c>
      <c r="K903" s="0" t="n">
        <v>546020.589711804</v>
      </c>
      <c r="L903" s="0" t="n">
        <v>702026.472486606</v>
      </c>
      <c r="M903" s="0" t="n">
        <v>1179404.47416751</v>
      </c>
      <c r="N903" s="0" t="n">
        <v>1456911.40926575</v>
      </c>
      <c r="O903" s="0" t="n">
        <v>610515.257216124</v>
      </c>
      <c r="P903" s="0" t="n">
        <v>832520.805294715</v>
      </c>
      <c r="Q903" s="0" t="n">
        <v>390014.706937003</v>
      </c>
      <c r="R903" s="0" t="n">
        <v>546020.589711804</v>
      </c>
    </row>
    <row r="904" customFormat="false" ht="13.8" hidden="true" customHeight="false" outlineLevel="0" collapsed="false">
      <c r="A904" s="0" t="s">
        <v>159</v>
      </c>
      <c r="B904" s="0" t="s">
        <v>72</v>
      </c>
      <c r="C904" s="0" t="s">
        <v>151</v>
      </c>
      <c r="D904" s="0" t="s">
        <v>78</v>
      </c>
      <c r="E904" s="0" t="s">
        <v>170</v>
      </c>
      <c r="F904" s="0" t="s">
        <v>13</v>
      </c>
      <c r="G904" s="0" t="s">
        <v>154</v>
      </c>
      <c r="H904" s="0" t="n">
        <v>41665781.4254003</v>
      </c>
      <c r="I904" s="0" t="n">
        <v>1113216.09589258</v>
      </c>
      <c r="J904" s="0" t="n">
        <v>1150107.59639379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</row>
    <row r="905" customFormat="false" ht="13.8" hidden="true" customHeight="false" outlineLevel="0" collapsed="false">
      <c r="A905" s="0" t="s">
        <v>150</v>
      </c>
      <c r="B905" s="0" t="s">
        <v>52</v>
      </c>
      <c r="C905" s="0" t="s">
        <v>158</v>
      </c>
      <c r="D905" s="0" t="s">
        <v>56</v>
      </c>
      <c r="E905" s="0" t="s">
        <v>13</v>
      </c>
      <c r="F905" s="0" t="s">
        <v>13</v>
      </c>
      <c r="G905" s="0" t="s">
        <v>164</v>
      </c>
      <c r="H905" s="0" t="n">
        <v>43414394.3847601</v>
      </c>
      <c r="I905" s="0" t="n">
        <v>2482660.842471</v>
      </c>
      <c r="J905" s="0" t="n">
        <v>1602921.19316081</v>
      </c>
      <c r="K905" s="0" t="n">
        <v>86893129.4864851</v>
      </c>
      <c r="L905" s="0" t="n">
        <v>111719737.911195</v>
      </c>
      <c r="M905" s="0" t="n">
        <v>77376262.0133706</v>
      </c>
      <c r="N905" s="0" t="n">
        <v>94961776.1073185</v>
      </c>
      <c r="O905" s="0" t="n">
        <v>65645690.3643865</v>
      </c>
      <c r="P905" s="0" t="n">
        <v>72555763.0343219</v>
      </c>
      <c r="Q905" s="0" t="n">
        <v>273092692.67181</v>
      </c>
      <c r="R905" s="0" t="n">
        <v>297919301.09652</v>
      </c>
    </row>
    <row r="906" customFormat="false" ht="13.8" hidden="true" customHeight="false" outlineLevel="0" collapsed="false">
      <c r="A906" s="0" t="s">
        <v>159</v>
      </c>
      <c r="B906" s="0" t="s">
        <v>21</v>
      </c>
      <c r="C906" s="0" t="s">
        <v>166</v>
      </c>
      <c r="D906" s="0" t="s">
        <v>23</v>
      </c>
      <c r="E906" s="0" t="s">
        <v>8</v>
      </c>
      <c r="F906" s="0" t="s">
        <v>8</v>
      </c>
      <c r="G906" s="0" t="s">
        <v>154</v>
      </c>
      <c r="H906" s="0" t="n">
        <v>21256300.1537174</v>
      </c>
      <c r="I906" s="0" t="n">
        <v>402981.897319981</v>
      </c>
      <c r="J906" s="0" t="n">
        <v>317672.376184431</v>
      </c>
      <c r="K906" s="0" t="n">
        <v>0</v>
      </c>
      <c r="L906" s="0" t="n">
        <v>0</v>
      </c>
      <c r="M906" s="0" t="n">
        <v>69820345.0006704</v>
      </c>
      <c r="N906" s="0" t="n">
        <v>81457069.1674488</v>
      </c>
      <c r="O906" s="0" t="n">
        <v>0</v>
      </c>
      <c r="P906" s="0" t="n">
        <v>0</v>
      </c>
      <c r="Q906" s="0" t="n">
        <v>0</v>
      </c>
      <c r="R906" s="0" t="n">
        <v>0</v>
      </c>
    </row>
    <row r="907" customFormat="false" ht="13.8" hidden="true" customHeight="false" outlineLevel="0" collapsed="false">
      <c r="A907" s="0" t="s">
        <v>159</v>
      </c>
      <c r="B907" s="0" t="s">
        <v>21</v>
      </c>
      <c r="C907" s="0" t="s">
        <v>166</v>
      </c>
      <c r="D907" s="0" t="s">
        <v>25</v>
      </c>
      <c r="E907" s="0" t="s">
        <v>8</v>
      </c>
      <c r="F907" s="0" t="s">
        <v>8</v>
      </c>
      <c r="G907" s="0" t="s">
        <v>164</v>
      </c>
      <c r="H907" s="0" t="n">
        <v>79533691.4822957</v>
      </c>
      <c r="I907" s="0" t="n">
        <v>792502.259220056</v>
      </c>
      <c r="J907" s="0" t="n">
        <v>877375.891553694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</row>
    <row r="908" customFormat="false" ht="13.8" hidden="true" customHeight="false" outlineLevel="0" collapsed="false">
      <c r="A908" s="0" t="s">
        <v>155</v>
      </c>
      <c r="B908" s="0" t="s">
        <v>96</v>
      </c>
      <c r="C908" s="0" t="s">
        <v>184</v>
      </c>
      <c r="D908" s="0" t="s">
        <v>100</v>
      </c>
      <c r="E908" s="0" t="s">
        <v>199</v>
      </c>
      <c r="F908" s="0" t="s">
        <v>8</v>
      </c>
      <c r="G908" s="0" t="s">
        <v>157</v>
      </c>
      <c r="H908" s="0" t="n">
        <v>15881065.5257517</v>
      </c>
      <c r="I908" s="0" t="n">
        <v>602789.679841907</v>
      </c>
      <c r="J908" s="0" t="n">
        <v>271333.672927363</v>
      </c>
      <c r="K908" s="0" t="n">
        <v>0</v>
      </c>
      <c r="L908" s="0" t="n">
        <v>0</v>
      </c>
      <c r="M908" s="0" t="n">
        <v>10643977.7050201</v>
      </c>
      <c r="N908" s="0" t="n">
        <v>13009306.0839135</v>
      </c>
      <c r="O908" s="0" t="n">
        <v>3117932.84390705</v>
      </c>
      <c r="P908" s="0" t="n">
        <v>4988692.55025128</v>
      </c>
      <c r="Q908" s="0" t="n">
        <v>7438252.34846935</v>
      </c>
      <c r="R908" s="0" t="n">
        <v>8500859.82682211</v>
      </c>
    </row>
    <row r="909" customFormat="false" ht="13.8" hidden="true" customHeight="false" outlineLevel="0" collapsed="false">
      <c r="A909" s="0" t="s">
        <v>159</v>
      </c>
      <c r="B909" s="0" t="s">
        <v>6</v>
      </c>
      <c r="C909" s="0" t="s">
        <v>162</v>
      </c>
      <c r="D909" s="0" t="s">
        <v>7</v>
      </c>
      <c r="E909" s="0" t="s">
        <v>13</v>
      </c>
      <c r="F909" s="0" t="s">
        <v>13</v>
      </c>
      <c r="G909" s="0" t="s">
        <v>154</v>
      </c>
      <c r="H909" s="0" t="n">
        <v>34933911.5323183</v>
      </c>
      <c r="I909" s="0" t="n">
        <v>718021.9377143</v>
      </c>
      <c r="J909" s="0" t="n">
        <v>492495.959255898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</row>
    <row r="910" customFormat="false" ht="13.8" hidden="true" customHeight="false" outlineLevel="0" collapsed="false">
      <c r="A910" s="0" t="s">
        <v>150</v>
      </c>
      <c r="B910" s="0" t="s">
        <v>6</v>
      </c>
      <c r="C910" s="0" t="s">
        <v>162</v>
      </c>
      <c r="D910" s="0" t="s">
        <v>17</v>
      </c>
      <c r="E910" s="0" t="s">
        <v>8</v>
      </c>
      <c r="F910" s="0" t="s">
        <v>8</v>
      </c>
      <c r="G910" s="0" t="s">
        <v>153</v>
      </c>
      <c r="H910" s="0" t="n">
        <v>34155399.7663757</v>
      </c>
      <c r="I910" s="0" t="n">
        <v>261767.211913169</v>
      </c>
      <c r="J910" s="0" t="n">
        <v>450301.876006551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</row>
    <row r="911" customFormat="false" ht="13.8" hidden="true" customHeight="false" outlineLevel="0" collapsed="false">
      <c r="A911" s="0" t="s">
        <v>159</v>
      </c>
      <c r="B911" s="0" t="s">
        <v>90</v>
      </c>
      <c r="C911" s="0" t="s">
        <v>92</v>
      </c>
      <c r="D911" s="0" t="s">
        <v>92</v>
      </c>
      <c r="E911" s="0" t="s">
        <v>194</v>
      </c>
      <c r="F911" s="0" t="s">
        <v>8</v>
      </c>
      <c r="G911" s="0" t="s">
        <v>153</v>
      </c>
      <c r="H911" s="0" t="n">
        <v>4211137.15427617</v>
      </c>
      <c r="I911" s="0" t="n">
        <v>56403.4107142857</v>
      </c>
      <c r="J911" s="0" t="n">
        <v>44147.4247619047</v>
      </c>
      <c r="K911" s="0" t="n">
        <v>0</v>
      </c>
      <c r="L911" s="0" t="n">
        <v>0</v>
      </c>
      <c r="M911" s="0" t="n">
        <v>3534772.46481344</v>
      </c>
      <c r="N911" s="0" t="n">
        <v>4418465.5810168</v>
      </c>
      <c r="O911" s="0" t="n">
        <v>0</v>
      </c>
      <c r="P911" s="0" t="n">
        <v>0</v>
      </c>
      <c r="Q911" s="0" t="n">
        <v>0</v>
      </c>
      <c r="R911" s="0" t="n">
        <v>0</v>
      </c>
    </row>
    <row r="912" customFormat="false" ht="13.8" hidden="true" customHeight="false" outlineLevel="0" collapsed="false">
      <c r="A912" s="0" t="s">
        <v>159</v>
      </c>
      <c r="B912" s="0" t="s">
        <v>72</v>
      </c>
      <c r="C912" s="0" t="s">
        <v>151</v>
      </c>
      <c r="D912" s="0" t="s">
        <v>85</v>
      </c>
      <c r="E912" s="0" t="s">
        <v>156</v>
      </c>
      <c r="F912" s="0" t="s">
        <v>9</v>
      </c>
      <c r="G912" s="0" t="s">
        <v>157</v>
      </c>
      <c r="H912" s="0" t="n">
        <v>20724299.6548734</v>
      </c>
      <c r="I912" s="0" t="n">
        <v>511284.008160628</v>
      </c>
      <c r="J912" s="0" t="n">
        <v>350064.912865457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</row>
    <row r="913" customFormat="false" ht="13.8" hidden="true" customHeight="false" outlineLevel="0" collapsed="false">
      <c r="A913" s="0" t="s">
        <v>150</v>
      </c>
      <c r="B913" s="0" t="s">
        <v>52</v>
      </c>
      <c r="C913" s="0" t="s">
        <v>165</v>
      </c>
      <c r="D913" s="0" t="s">
        <v>67</v>
      </c>
      <c r="E913" s="0" t="s">
        <v>13</v>
      </c>
      <c r="F913" s="0" t="s">
        <v>13</v>
      </c>
      <c r="G913" s="0" t="s">
        <v>154</v>
      </c>
      <c r="H913" s="0" t="n">
        <v>4037002.95578156</v>
      </c>
      <c r="I913" s="0" t="n">
        <v>91973.8999999999</v>
      </c>
      <c r="J913" s="0" t="n">
        <v>67744.1352058212</v>
      </c>
      <c r="K913" s="0" t="n">
        <v>4138825.49999999</v>
      </c>
      <c r="L913" s="0" t="n">
        <v>5058564.49999999</v>
      </c>
      <c r="M913" s="0" t="n">
        <v>22476121.8124999</v>
      </c>
      <c r="N913" s="0" t="n">
        <v>27362235.2499999</v>
      </c>
      <c r="O913" s="0" t="n">
        <v>206941.274999999</v>
      </c>
      <c r="P913" s="0" t="n">
        <v>310411.912499999</v>
      </c>
      <c r="Q913" s="0" t="n">
        <v>0</v>
      </c>
      <c r="R913" s="0" t="n">
        <v>0</v>
      </c>
    </row>
    <row r="914" customFormat="false" ht="13.8" hidden="true" customHeight="false" outlineLevel="0" collapsed="false">
      <c r="A914" s="0" t="s">
        <v>159</v>
      </c>
      <c r="B914" s="0" t="s">
        <v>72</v>
      </c>
      <c r="C914" s="0" t="s">
        <v>151</v>
      </c>
      <c r="D914" s="0" t="s">
        <v>78</v>
      </c>
      <c r="E914" s="0" t="s">
        <v>156</v>
      </c>
      <c r="F914" s="0" t="s">
        <v>9</v>
      </c>
      <c r="G914" s="0" t="s">
        <v>153</v>
      </c>
      <c r="H914" s="0" t="n">
        <v>23224520.9520259</v>
      </c>
      <c r="I914" s="0" t="n">
        <v>562862.442305287</v>
      </c>
      <c r="J914" s="0" t="n">
        <v>562862.442305287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</row>
    <row r="915" customFormat="false" ht="13.8" hidden="true" customHeight="false" outlineLevel="0" collapsed="false">
      <c r="A915" s="0" t="s">
        <v>150</v>
      </c>
      <c r="B915" s="0" t="s">
        <v>21</v>
      </c>
      <c r="C915" s="0" t="s">
        <v>166</v>
      </c>
      <c r="D915" s="0" t="s">
        <v>36</v>
      </c>
      <c r="E915" s="0" t="s">
        <v>9</v>
      </c>
      <c r="F915" s="0" t="s">
        <v>9</v>
      </c>
      <c r="G915" s="0" t="s">
        <v>154</v>
      </c>
      <c r="H915" s="0" t="n">
        <v>276947.006794365</v>
      </c>
      <c r="I915" s="0" t="n">
        <v>28178.9365656405</v>
      </c>
      <c r="J915" s="0" t="n">
        <v>33040.510022407</v>
      </c>
      <c r="K915" s="0" t="n">
        <v>317013.036363455</v>
      </c>
      <c r="L915" s="0" t="n">
        <v>387460.377777557</v>
      </c>
      <c r="M915" s="0" t="n">
        <v>7787127.36436564</v>
      </c>
      <c r="N915" s="0" t="n">
        <v>8760518.28491134</v>
      </c>
      <c r="O915" s="0" t="n">
        <v>2331720.0300414</v>
      </c>
      <c r="P915" s="0" t="n">
        <v>2984601.638453</v>
      </c>
      <c r="Q915" s="0" t="n">
        <v>634026.072726911</v>
      </c>
      <c r="R915" s="0" t="n">
        <v>704473.414141012</v>
      </c>
    </row>
    <row r="916" customFormat="false" ht="13.8" hidden="true" customHeight="false" outlineLevel="0" collapsed="false">
      <c r="A916" s="0" t="s">
        <v>159</v>
      </c>
      <c r="B916" s="0" t="s">
        <v>90</v>
      </c>
      <c r="C916" s="0" t="s">
        <v>93</v>
      </c>
      <c r="D916" s="0" t="s">
        <v>93</v>
      </c>
      <c r="E916" s="0" t="s">
        <v>170</v>
      </c>
      <c r="F916" s="0" t="s">
        <v>13</v>
      </c>
      <c r="G916" s="0" t="s">
        <v>164</v>
      </c>
      <c r="H916" s="0" t="n">
        <v>60445537.9713465</v>
      </c>
      <c r="I916" s="0" t="n">
        <v>1310497.1540404</v>
      </c>
      <c r="J916" s="0" t="n">
        <v>2494295.25593434</v>
      </c>
      <c r="K916" s="0" t="n">
        <v>0</v>
      </c>
      <c r="L916" s="0" t="n">
        <v>0</v>
      </c>
      <c r="M916" s="0" t="n">
        <v>74273311.5771171</v>
      </c>
      <c r="N916" s="0" t="n">
        <v>92841639.4713964</v>
      </c>
      <c r="O916" s="0" t="n">
        <v>0</v>
      </c>
      <c r="P916" s="0" t="n">
        <v>0</v>
      </c>
      <c r="Q916" s="0" t="n">
        <v>0</v>
      </c>
      <c r="R916" s="0" t="n">
        <v>0</v>
      </c>
    </row>
    <row r="917" customFormat="false" ht="13.8" hidden="true" customHeight="false" outlineLevel="0" collapsed="false">
      <c r="A917" s="0" t="s">
        <v>150</v>
      </c>
      <c r="B917" s="0" t="s">
        <v>21</v>
      </c>
      <c r="C917" s="0" t="s">
        <v>173</v>
      </c>
      <c r="D917" s="0" t="s">
        <v>40</v>
      </c>
      <c r="E917" s="0" t="s">
        <v>13</v>
      </c>
      <c r="F917" s="0" t="s">
        <v>13</v>
      </c>
      <c r="G917" s="0" t="s">
        <v>164</v>
      </c>
      <c r="H917" s="0" t="n">
        <v>351077.329126576</v>
      </c>
      <c r="I917" s="0" t="n">
        <v>40392.1465654445</v>
      </c>
      <c r="J917" s="0" t="n">
        <v>27999.6103797464</v>
      </c>
      <c r="K917" s="0" t="n">
        <v>454411.648861251</v>
      </c>
      <c r="L917" s="0" t="n">
        <v>555392.015274862</v>
      </c>
      <c r="M917" s="0" t="n">
        <v>10135043.0858877</v>
      </c>
      <c r="N917" s="0" t="n">
        <v>11401923.4716237</v>
      </c>
      <c r="O917" s="0" t="n">
        <v>3017600.42468395</v>
      </c>
      <c r="P917" s="0" t="n">
        <v>3862528.54359546</v>
      </c>
      <c r="Q917" s="0" t="n">
        <v>908823.297722503</v>
      </c>
      <c r="R917" s="0" t="n">
        <v>1009803.66413611</v>
      </c>
    </row>
    <row r="918" customFormat="false" ht="13.8" hidden="true" customHeight="false" outlineLevel="0" collapsed="false">
      <c r="A918" s="0" t="s">
        <v>150</v>
      </c>
      <c r="B918" s="0" t="s">
        <v>72</v>
      </c>
      <c r="C918" s="0" t="s">
        <v>175</v>
      </c>
      <c r="D918" s="0" t="s">
        <v>89</v>
      </c>
      <c r="E918" s="0" t="s">
        <v>170</v>
      </c>
      <c r="F918" s="0" t="s">
        <v>13</v>
      </c>
      <c r="G918" s="0" t="s">
        <v>154</v>
      </c>
      <c r="H918" s="0" t="n">
        <v>8473735.76001564</v>
      </c>
      <c r="I918" s="0" t="n">
        <v>1110542.24866329</v>
      </c>
      <c r="J918" s="0" t="n">
        <v>1244451.72378953</v>
      </c>
      <c r="K918" s="0" t="n">
        <v>12956326.2344051</v>
      </c>
      <c r="L918" s="0" t="n">
        <v>16658133.7299494</v>
      </c>
      <c r="M918" s="0" t="n">
        <v>142691008.622369</v>
      </c>
      <c r="N918" s="0" t="n">
        <v>196200136.855758</v>
      </c>
      <c r="O918" s="0" t="n">
        <v>44590940.1944905</v>
      </c>
      <c r="P918" s="0" t="n">
        <v>57076403.4489478</v>
      </c>
      <c r="Q918" s="0" t="n">
        <v>29614459.9643546</v>
      </c>
      <c r="R918" s="0" t="n">
        <v>33316267.4598989</v>
      </c>
    </row>
    <row r="919" customFormat="false" ht="13.8" hidden="true" customHeight="false" outlineLevel="0" collapsed="false">
      <c r="A919" s="0" t="s">
        <v>155</v>
      </c>
      <c r="B919" s="0" t="s">
        <v>52</v>
      </c>
      <c r="C919" s="0" t="s">
        <v>183</v>
      </c>
      <c r="D919" s="0" t="s">
        <v>57</v>
      </c>
      <c r="E919" s="0" t="s">
        <v>9</v>
      </c>
      <c r="F919" s="0" t="s">
        <v>9</v>
      </c>
      <c r="G919" s="0" t="s">
        <v>153</v>
      </c>
      <c r="H919" s="0" t="n">
        <v>5342286.45174616</v>
      </c>
      <c r="I919" s="0" t="n">
        <v>151495.979285714</v>
      </c>
      <c r="J919" s="0" t="n">
        <v>102136.859739228</v>
      </c>
      <c r="K919" s="0" t="n">
        <v>0</v>
      </c>
      <c r="L919" s="0" t="n">
        <v>0</v>
      </c>
      <c r="M919" s="0" t="n">
        <v>4953287.33736956</v>
      </c>
      <c r="N919" s="0" t="n">
        <v>5996084.67155262</v>
      </c>
      <c r="O919" s="0" t="n">
        <v>4877728.67452445</v>
      </c>
      <c r="P919" s="0" t="n">
        <v>5391173.7981586</v>
      </c>
      <c r="Q919" s="0" t="n">
        <v>16664557.7214285</v>
      </c>
      <c r="R919" s="0" t="n">
        <v>18179517.5142857</v>
      </c>
    </row>
    <row r="920" customFormat="false" ht="13.8" hidden="true" customHeight="false" outlineLevel="0" collapsed="false">
      <c r="A920" s="0" t="s">
        <v>150</v>
      </c>
      <c r="B920" s="0" t="s">
        <v>21</v>
      </c>
      <c r="C920" s="0" t="s">
        <v>173</v>
      </c>
      <c r="D920" s="0" t="s">
        <v>41</v>
      </c>
      <c r="E920" s="0" t="s">
        <v>13</v>
      </c>
      <c r="F920" s="0" t="s">
        <v>13</v>
      </c>
      <c r="G920" s="0" t="s">
        <v>157</v>
      </c>
      <c r="H920" s="0" t="n">
        <v>321678.918033601</v>
      </c>
      <c r="I920" s="0" t="n">
        <v>7564.99673202614</v>
      </c>
      <c r="J920" s="0" t="n">
        <v>1791.39924836601</v>
      </c>
      <c r="K920" s="0" t="n">
        <v>0</v>
      </c>
      <c r="L920" s="0" t="n">
        <v>0</v>
      </c>
      <c r="M920" s="0" t="n">
        <v>2628135.90014967</v>
      </c>
      <c r="N920" s="0" t="n">
        <v>3191307.87875317</v>
      </c>
      <c r="O920" s="0" t="n">
        <v>0</v>
      </c>
      <c r="P920" s="0" t="n">
        <v>0</v>
      </c>
      <c r="Q920" s="0" t="n">
        <v>75649.9673202614</v>
      </c>
      <c r="R920" s="0" t="n">
        <v>94562.4591503268</v>
      </c>
    </row>
    <row r="921" customFormat="false" ht="13.8" hidden="true" customHeight="false" outlineLevel="0" collapsed="false">
      <c r="A921" s="0" t="s">
        <v>155</v>
      </c>
      <c r="B921" s="0" t="s">
        <v>21</v>
      </c>
      <c r="C921" s="0" t="s">
        <v>173</v>
      </c>
      <c r="D921" s="0" t="s">
        <v>26</v>
      </c>
      <c r="E921" s="0" t="s">
        <v>13</v>
      </c>
      <c r="F921" s="0" t="s">
        <v>13</v>
      </c>
      <c r="G921" s="0" t="s">
        <v>164</v>
      </c>
      <c r="H921" s="0" t="n">
        <v>1138855.37066227</v>
      </c>
      <c r="I921" s="0" t="n">
        <v>70571.7267164366</v>
      </c>
      <c r="J921" s="0" t="n">
        <v>43448.0434988805</v>
      </c>
      <c r="K921" s="0" t="n">
        <v>0</v>
      </c>
      <c r="L921" s="0" t="n">
        <v>0</v>
      </c>
      <c r="M921" s="0" t="n">
        <v>12227205.0913546</v>
      </c>
      <c r="N921" s="0" t="n">
        <v>14265072.6065804</v>
      </c>
      <c r="O921" s="0" t="n">
        <v>3364703.10111428</v>
      </c>
      <c r="P921" s="0" t="n">
        <v>4112414.9013619</v>
      </c>
      <c r="Q921" s="0" t="n">
        <v>1411434.53432873</v>
      </c>
      <c r="R921" s="0" t="n">
        <v>1587863.85111982</v>
      </c>
    </row>
    <row r="922" customFormat="false" ht="13.8" hidden="true" customHeight="false" outlineLevel="0" collapsed="false">
      <c r="A922" s="0" t="s">
        <v>150</v>
      </c>
      <c r="B922" s="0" t="s">
        <v>21</v>
      </c>
      <c r="C922" s="0" t="s">
        <v>166</v>
      </c>
      <c r="D922" s="0" t="s">
        <v>23</v>
      </c>
      <c r="E922" s="0" t="s">
        <v>9</v>
      </c>
      <c r="F922" s="0" t="s">
        <v>9</v>
      </c>
      <c r="G922" s="0" t="s">
        <v>154</v>
      </c>
      <c r="H922" s="0" t="n">
        <v>1638125.25124678</v>
      </c>
      <c r="I922" s="0" t="n">
        <v>128034.726485528</v>
      </c>
      <c r="J922" s="0" t="n">
        <v>117958.382964987</v>
      </c>
      <c r="K922" s="0" t="n">
        <v>1600434.0810691</v>
      </c>
      <c r="L922" s="0" t="n">
        <v>1760477.48917601</v>
      </c>
      <c r="M922" s="0" t="n">
        <v>22183201.8627572</v>
      </c>
      <c r="N922" s="0" t="n">
        <v>25880402.1732167</v>
      </c>
      <c r="O922" s="0" t="n">
        <v>8139214.97650493</v>
      </c>
      <c r="P922" s="0" t="n">
        <v>9495750.80592242</v>
      </c>
      <c r="Q922" s="0" t="n">
        <v>3200868.1621382</v>
      </c>
      <c r="R922" s="0" t="n">
        <v>3520954.97835202</v>
      </c>
    </row>
    <row r="923" customFormat="false" ht="13.8" hidden="true" customHeight="false" outlineLevel="0" collapsed="false">
      <c r="A923" s="0" t="s">
        <v>150</v>
      </c>
      <c r="B923" s="0" t="s">
        <v>21</v>
      </c>
      <c r="C923" s="0" t="s">
        <v>166</v>
      </c>
      <c r="D923" s="0" t="s">
        <v>37</v>
      </c>
      <c r="E923" s="0" t="s">
        <v>13</v>
      </c>
      <c r="F923" s="0" t="s">
        <v>13</v>
      </c>
      <c r="G923" s="0" t="s">
        <v>153</v>
      </c>
      <c r="H923" s="0" t="n">
        <v>129383.266941982</v>
      </c>
      <c r="I923" s="0" t="n">
        <v>11572.1008158508</v>
      </c>
      <c r="J923" s="0" t="n">
        <v>6735.92498543123</v>
      </c>
      <c r="K923" s="0" t="n">
        <v>130186.134178321</v>
      </c>
      <c r="L923" s="0" t="n">
        <v>159116.386217948</v>
      </c>
      <c r="M923" s="0" t="n">
        <v>2903627.32203048</v>
      </c>
      <c r="N923" s="0" t="n">
        <v>3266580.7372843</v>
      </c>
      <c r="O923" s="0" t="n">
        <v>864523.906393995</v>
      </c>
      <c r="P923" s="0" t="n">
        <v>1106590.60018431</v>
      </c>
      <c r="Q923" s="0" t="n">
        <v>260372.268356643</v>
      </c>
      <c r="R923" s="0" t="n">
        <v>289302.52039627</v>
      </c>
    </row>
    <row r="924" customFormat="false" ht="13.8" hidden="true" customHeight="false" outlineLevel="0" collapsed="false">
      <c r="A924" s="0" t="s">
        <v>159</v>
      </c>
      <c r="B924" s="0" t="s">
        <v>6</v>
      </c>
      <c r="C924" s="0" t="s">
        <v>162</v>
      </c>
      <c r="D924" s="0" t="s">
        <v>18</v>
      </c>
      <c r="E924" s="0" t="s">
        <v>8</v>
      </c>
      <c r="F924" s="0" t="s">
        <v>8</v>
      </c>
      <c r="G924" s="0" t="s">
        <v>153</v>
      </c>
      <c r="H924" s="0" t="n">
        <v>3721922.56861916</v>
      </c>
      <c r="I924" s="0" t="n">
        <v>97250.095050973</v>
      </c>
      <c r="J924" s="0" t="n">
        <v>52591.5201348453</v>
      </c>
      <c r="K924" s="0" t="n">
        <v>249768.092464568</v>
      </c>
      <c r="L924" s="0" t="n">
        <v>333024.123286091</v>
      </c>
      <c r="M924" s="0" t="n">
        <v>0</v>
      </c>
      <c r="N924" s="0" t="n">
        <v>0</v>
      </c>
      <c r="O924" s="0" t="n">
        <v>1805278.55633068</v>
      </c>
      <c r="P924" s="0" t="n">
        <v>2527389.97886296</v>
      </c>
      <c r="Q924" s="0" t="n">
        <v>499536.184929136</v>
      </c>
      <c r="R924" s="0" t="n">
        <v>582792.215750659</v>
      </c>
    </row>
    <row r="925" customFormat="false" ht="13.8" hidden="true" customHeight="false" outlineLevel="0" collapsed="false">
      <c r="A925" s="0" t="s">
        <v>159</v>
      </c>
      <c r="B925" s="0" t="s">
        <v>6</v>
      </c>
      <c r="C925" s="0" t="s">
        <v>162</v>
      </c>
      <c r="D925" s="0" t="s">
        <v>20</v>
      </c>
      <c r="E925" s="0" t="s">
        <v>13</v>
      </c>
      <c r="F925" s="0" t="s">
        <v>13</v>
      </c>
      <c r="G925" s="0" t="s">
        <v>154</v>
      </c>
      <c r="H925" s="0" t="n">
        <v>33357113.9082818</v>
      </c>
      <c r="I925" s="0" t="n">
        <v>389616.848048749</v>
      </c>
      <c r="J925" s="0" t="n">
        <v>228664.711962617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</row>
    <row r="926" customFormat="false" ht="13.8" hidden="true" customHeight="false" outlineLevel="0" collapsed="false">
      <c r="A926" s="0" t="s">
        <v>159</v>
      </c>
      <c r="B926" s="0" t="s">
        <v>52</v>
      </c>
      <c r="C926" s="0" t="s">
        <v>158</v>
      </c>
      <c r="D926" s="0" t="s">
        <v>53</v>
      </c>
      <c r="E926" s="0" t="s">
        <v>8</v>
      </c>
      <c r="F926" s="0" t="s">
        <v>8</v>
      </c>
      <c r="G926" s="0" t="s">
        <v>153</v>
      </c>
      <c r="H926" s="0" t="n">
        <v>3510532.52708367</v>
      </c>
      <c r="I926" s="0" t="n">
        <v>72264.8440455356</v>
      </c>
      <c r="J926" s="0" t="n">
        <v>41761.8358955764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2047503.91462351</v>
      </c>
      <c r="R926" s="0" t="n">
        <v>2288386.72810863</v>
      </c>
    </row>
    <row r="927" customFormat="false" ht="13.8" hidden="true" customHeight="false" outlineLevel="0" collapsed="false">
      <c r="A927" s="0" t="s">
        <v>150</v>
      </c>
      <c r="B927" s="0" t="s">
        <v>21</v>
      </c>
      <c r="C927" s="0" t="s">
        <v>173</v>
      </c>
      <c r="D927" s="0" t="s">
        <v>40</v>
      </c>
      <c r="E927" s="0" t="s">
        <v>9</v>
      </c>
      <c r="F927" s="0" t="s">
        <v>9</v>
      </c>
      <c r="G927" s="0" t="s">
        <v>154</v>
      </c>
      <c r="H927" s="0" t="n">
        <v>309532.25940076</v>
      </c>
      <c r="I927" s="0" t="n">
        <v>28685.692955115</v>
      </c>
      <c r="J927" s="0" t="n">
        <v>18094.7270451355</v>
      </c>
      <c r="K927" s="0" t="n">
        <v>322714.045745044</v>
      </c>
      <c r="L927" s="0" t="n">
        <v>394428.278132832</v>
      </c>
      <c r="M927" s="0" t="n">
        <v>7197704.47400182</v>
      </c>
      <c r="N927" s="0" t="n">
        <v>8097417.53325205</v>
      </c>
      <c r="O927" s="0" t="n">
        <v>2143039.34314207</v>
      </c>
      <c r="P927" s="0" t="n">
        <v>2743090.35922185</v>
      </c>
      <c r="Q927" s="0" t="n">
        <v>645428.091490088</v>
      </c>
      <c r="R927" s="0" t="n">
        <v>717142.323877876</v>
      </c>
    </row>
    <row r="928" customFormat="false" ht="13.8" hidden="true" customHeight="false" outlineLevel="0" collapsed="false">
      <c r="A928" s="0" t="s">
        <v>159</v>
      </c>
      <c r="B928" s="0" t="s">
        <v>90</v>
      </c>
      <c r="C928" s="0" t="s">
        <v>92</v>
      </c>
      <c r="D928" s="0" t="s">
        <v>92</v>
      </c>
      <c r="E928" s="0" t="s">
        <v>194</v>
      </c>
      <c r="F928" s="0" t="s">
        <v>8</v>
      </c>
      <c r="G928" s="0" t="s">
        <v>172</v>
      </c>
      <c r="H928" s="0" t="n">
        <v>11993890.5521133</v>
      </c>
      <c r="I928" s="0" t="n">
        <v>131866.006944444</v>
      </c>
      <c r="J928" s="0" t="n">
        <v>196405.500694444</v>
      </c>
      <c r="K928" s="0" t="n">
        <v>0</v>
      </c>
      <c r="L928" s="0" t="n">
        <v>0</v>
      </c>
      <c r="M928" s="0" t="n">
        <v>8263974.19037752</v>
      </c>
      <c r="N928" s="0" t="n">
        <v>10329967.7379719</v>
      </c>
      <c r="O928" s="0" t="n">
        <v>0</v>
      </c>
      <c r="P928" s="0" t="n">
        <v>0</v>
      </c>
      <c r="Q928" s="0" t="n">
        <v>0</v>
      </c>
      <c r="R928" s="0" t="n">
        <v>0</v>
      </c>
    </row>
    <row r="929" customFormat="false" ht="13.8" hidden="true" customHeight="false" outlineLevel="0" collapsed="false">
      <c r="A929" s="0" t="s">
        <v>159</v>
      </c>
      <c r="B929" s="0" t="s">
        <v>21</v>
      </c>
      <c r="C929" s="0" t="s">
        <v>173</v>
      </c>
      <c r="D929" s="0" t="s">
        <v>47</v>
      </c>
      <c r="E929" s="0" t="s">
        <v>9</v>
      </c>
      <c r="F929" s="0" t="s">
        <v>9</v>
      </c>
      <c r="G929" s="0" t="s">
        <v>153</v>
      </c>
      <c r="H929" s="0" t="n">
        <v>52539.2685797565</v>
      </c>
      <c r="I929" s="0" t="n">
        <v>375.333333333333</v>
      </c>
      <c r="J929" s="0" t="n">
        <v>223.323333333333</v>
      </c>
      <c r="K929" s="0" t="n">
        <v>0</v>
      </c>
      <c r="L929" s="0" t="n">
        <v>0</v>
      </c>
      <c r="M929" s="0" t="n">
        <v>82281.4074741333</v>
      </c>
      <c r="N929" s="0" t="n">
        <v>102851.759342666</v>
      </c>
      <c r="O929" s="0" t="n">
        <v>0</v>
      </c>
      <c r="P929" s="0" t="n">
        <v>0</v>
      </c>
      <c r="Q929" s="0" t="n">
        <v>3284.16666666666</v>
      </c>
      <c r="R929" s="0" t="n">
        <v>4222.49999999999</v>
      </c>
    </row>
    <row r="930" customFormat="false" ht="13.8" hidden="true" customHeight="false" outlineLevel="0" collapsed="false">
      <c r="A930" s="0" t="s">
        <v>155</v>
      </c>
      <c r="B930" s="0" t="s">
        <v>90</v>
      </c>
      <c r="C930" s="0" t="s">
        <v>94</v>
      </c>
      <c r="D930" s="0" t="s">
        <v>94</v>
      </c>
      <c r="E930" s="0" t="s">
        <v>152</v>
      </c>
      <c r="F930" s="0" t="s">
        <v>8</v>
      </c>
      <c r="G930" s="0" t="s">
        <v>164</v>
      </c>
      <c r="H930" s="0" t="n">
        <v>3318631.5090808</v>
      </c>
      <c r="I930" s="0" t="n">
        <v>269172.036718945</v>
      </c>
      <c r="J930" s="0" t="n">
        <v>1154623.25516836</v>
      </c>
      <c r="K930" s="0" t="n">
        <v>2355255.32129077</v>
      </c>
      <c r="L930" s="0" t="n">
        <v>3028185.41308813</v>
      </c>
      <c r="M930" s="0" t="n">
        <v>17162445.4128835</v>
      </c>
      <c r="N930" s="0" t="n">
        <v>20976322.171302</v>
      </c>
      <c r="O930" s="0" t="n">
        <v>9788950.35647727</v>
      </c>
      <c r="P930" s="0" t="n">
        <v>13348568.6679235</v>
      </c>
      <c r="Q930" s="0" t="n">
        <v>4710510.64258154</v>
      </c>
      <c r="R930" s="0" t="n">
        <v>5383440.7343789</v>
      </c>
    </row>
    <row r="931" customFormat="false" ht="13.8" hidden="true" customHeight="false" outlineLevel="0" collapsed="false">
      <c r="A931" s="0" t="s">
        <v>155</v>
      </c>
      <c r="B931" s="0" t="s">
        <v>117</v>
      </c>
      <c r="C931" s="0" t="s">
        <v>187</v>
      </c>
      <c r="D931" s="0" t="s">
        <v>109</v>
      </c>
      <c r="E931" s="0" t="s">
        <v>13</v>
      </c>
      <c r="F931" s="0" t="s">
        <v>13</v>
      </c>
      <c r="G931" s="0" t="s">
        <v>164</v>
      </c>
      <c r="H931" s="0" t="n">
        <v>25514894.3531782</v>
      </c>
      <c r="I931" s="0" t="n">
        <v>159036.245883096</v>
      </c>
      <c r="J931" s="0" t="n">
        <v>470453.231107214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</row>
    <row r="932" customFormat="false" ht="13.8" hidden="true" customHeight="false" outlineLevel="0" collapsed="false">
      <c r="A932" s="0" t="s">
        <v>159</v>
      </c>
      <c r="B932" s="0" t="s">
        <v>117</v>
      </c>
      <c r="C932" s="0" t="s">
        <v>196</v>
      </c>
      <c r="D932" s="0" t="s">
        <v>109</v>
      </c>
      <c r="E932" s="0" t="s">
        <v>9</v>
      </c>
      <c r="F932" s="0" t="s">
        <v>9</v>
      </c>
      <c r="G932" s="0" t="s">
        <v>153</v>
      </c>
      <c r="H932" s="0" t="n">
        <v>15058.956831508</v>
      </c>
      <c r="I932" s="0" t="n">
        <v>85.8211050087452</v>
      </c>
      <c r="J932" s="0" t="n">
        <v>85.8211050087452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</row>
    <row r="933" customFormat="false" ht="13.8" hidden="true" customHeight="false" outlineLevel="0" collapsed="false">
      <c r="A933" s="0" t="s">
        <v>150</v>
      </c>
      <c r="B933" s="0" t="s">
        <v>103</v>
      </c>
      <c r="C933" s="0" t="s">
        <v>177</v>
      </c>
      <c r="D933" s="0" t="s">
        <v>116</v>
      </c>
      <c r="E933" s="0" t="s">
        <v>13</v>
      </c>
      <c r="F933" s="0" t="s">
        <v>13</v>
      </c>
      <c r="G933" s="0" t="s">
        <v>153</v>
      </c>
      <c r="H933" s="0" t="n">
        <v>2100772.73580889</v>
      </c>
      <c r="I933" s="0" t="n">
        <v>79654.485</v>
      </c>
      <c r="J933" s="0" t="n">
        <v>96789.885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12090412.8989409</v>
      </c>
      <c r="P933" s="0" t="n">
        <v>15475728.5106443</v>
      </c>
      <c r="Q933" s="0" t="n">
        <v>6372358.8</v>
      </c>
      <c r="R933" s="0" t="n">
        <v>7168903.65</v>
      </c>
    </row>
    <row r="934" customFormat="false" ht="13.8" hidden="true" customHeight="false" outlineLevel="0" collapsed="false">
      <c r="A934" s="0" t="s">
        <v>150</v>
      </c>
      <c r="B934" s="0" t="s">
        <v>103</v>
      </c>
      <c r="C934" s="0" t="s">
        <v>179</v>
      </c>
      <c r="D934" s="0" t="s">
        <v>22</v>
      </c>
      <c r="E934" s="0" t="s">
        <v>8</v>
      </c>
      <c r="F934" s="0" t="s">
        <v>8</v>
      </c>
      <c r="G934" s="0" t="s">
        <v>172</v>
      </c>
      <c r="H934" s="0" t="n">
        <v>505390.712732612</v>
      </c>
      <c r="I934" s="0" t="n">
        <v>45425</v>
      </c>
      <c r="J934" s="0" t="n">
        <v>60004.625</v>
      </c>
      <c r="K934" s="0" t="n">
        <v>2044125</v>
      </c>
      <c r="L934" s="0" t="n">
        <v>2498375</v>
      </c>
      <c r="M934" s="0" t="n">
        <v>7052231.25</v>
      </c>
      <c r="N934" s="0" t="n">
        <v>8585325</v>
      </c>
      <c r="O934" s="0" t="n">
        <v>367942.5</v>
      </c>
      <c r="P934" s="0" t="n">
        <v>551913.75</v>
      </c>
      <c r="Q934" s="0" t="n">
        <v>0</v>
      </c>
      <c r="R934" s="0" t="n">
        <v>0</v>
      </c>
    </row>
    <row r="935" customFormat="false" ht="13.8" hidden="true" customHeight="false" outlineLevel="0" collapsed="false">
      <c r="A935" s="0" t="s">
        <v>159</v>
      </c>
      <c r="B935" s="0" t="s">
        <v>103</v>
      </c>
      <c r="C935" s="0" t="s">
        <v>177</v>
      </c>
      <c r="D935" s="0" t="s">
        <v>116</v>
      </c>
      <c r="E935" s="0" t="s">
        <v>9</v>
      </c>
      <c r="F935" s="0" t="s">
        <v>9</v>
      </c>
      <c r="G935" s="0" t="s">
        <v>172</v>
      </c>
      <c r="H935" s="0" t="n">
        <v>2944626.45487716</v>
      </c>
      <c r="I935" s="0" t="n">
        <v>48952.59</v>
      </c>
      <c r="J935" s="0" t="n">
        <v>122368.65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5944243.07002992</v>
      </c>
      <c r="P935" s="0" t="n">
        <v>8321940.29804189</v>
      </c>
      <c r="Q935" s="0" t="n">
        <v>0</v>
      </c>
      <c r="R935" s="0" t="n">
        <v>0</v>
      </c>
    </row>
    <row r="936" customFormat="false" ht="13.8" hidden="true" customHeight="false" outlineLevel="0" collapsed="false">
      <c r="A936" s="0" t="s">
        <v>150</v>
      </c>
      <c r="B936" s="0" t="s">
        <v>103</v>
      </c>
      <c r="C936" s="0" t="s">
        <v>179</v>
      </c>
      <c r="D936" s="0" t="s">
        <v>116</v>
      </c>
      <c r="E936" s="0" t="s">
        <v>9</v>
      </c>
      <c r="F936" s="0" t="s">
        <v>9</v>
      </c>
      <c r="G936" s="0" t="s">
        <v>164</v>
      </c>
      <c r="H936" s="0" t="n">
        <v>1171158.22019801</v>
      </c>
      <c r="I936" s="0" t="n">
        <v>24920.818070825</v>
      </c>
      <c r="J936" s="0" t="n">
        <v>30875.203877525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3782624.17057447</v>
      </c>
      <c r="P936" s="0" t="n">
        <v>4841758.93833533</v>
      </c>
      <c r="Q936" s="0" t="n">
        <v>1993665.445666</v>
      </c>
      <c r="R936" s="0" t="n">
        <v>2242873.62637425</v>
      </c>
    </row>
    <row r="937" customFormat="false" ht="13.8" hidden="true" customHeight="false" outlineLevel="0" collapsed="false">
      <c r="A937" s="0" t="s">
        <v>159</v>
      </c>
      <c r="B937" s="0" t="s">
        <v>52</v>
      </c>
      <c r="C937" s="0" t="s">
        <v>169</v>
      </c>
      <c r="D937" s="0" t="s">
        <v>55</v>
      </c>
      <c r="E937" s="0" t="s">
        <v>8</v>
      </c>
      <c r="F937" s="0" t="s">
        <v>8</v>
      </c>
      <c r="G937" s="0" t="s">
        <v>154</v>
      </c>
      <c r="H937" s="0" t="n">
        <v>2878813.16568707</v>
      </c>
      <c r="I937" s="0" t="n">
        <v>57012.3907129999</v>
      </c>
      <c r="J937" s="0" t="n">
        <v>35536.3779375267</v>
      </c>
      <c r="K937" s="0" t="n">
        <v>0</v>
      </c>
      <c r="L937" s="0" t="n">
        <v>0</v>
      </c>
      <c r="M937" s="0" t="n">
        <v>4541987.13440398</v>
      </c>
      <c r="N937" s="0" t="n">
        <v>6812980.70160597</v>
      </c>
      <c r="O937" s="0" t="n">
        <v>600292.963217151</v>
      </c>
      <c r="P937" s="0" t="n">
        <v>771805.238422051</v>
      </c>
      <c r="Q937" s="0" t="n">
        <v>190041.302376666</v>
      </c>
      <c r="R937" s="0" t="n">
        <v>380082.604753333</v>
      </c>
    </row>
    <row r="938" customFormat="false" ht="13.8" hidden="true" customHeight="false" outlineLevel="0" collapsed="false">
      <c r="A938" s="0" t="s">
        <v>155</v>
      </c>
      <c r="B938" s="0" t="s">
        <v>72</v>
      </c>
      <c r="C938" s="0" t="s">
        <v>151</v>
      </c>
      <c r="D938" s="0" t="s">
        <v>85</v>
      </c>
      <c r="E938" s="0" t="s">
        <v>170</v>
      </c>
      <c r="F938" s="0" t="s">
        <v>13</v>
      </c>
      <c r="G938" s="0" t="s">
        <v>153</v>
      </c>
      <c r="H938" s="0" t="n">
        <v>833066.377722363</v>
      </c>
      <c r="I938" s="0" t="n">
        <v>63961.9292643684</v>
      </c>
      <c r="J938" s="0" t="n">
        <v>63961.9292643684</v>
      </c>
      <c r="K938" s="0" t="n">
        <v>0</v>
      </c>
      <c r="L938" s="0" t="n">
        <v>0</v>
      </c>
      <c r="M938" s="0" t="n">
        <v>2794563.44022963</v>
      </c>
      <c r="N938" s="0" t="n">
        <v>3415577.53805844</v>
      </c>
      <c r="O938" s="0" t="n">
        <v>1366231.01522337</v>
      </c>
      <c r="P938" s="0" t="n">
        <v>1863042.29348642</v>
      </c>
      <c r="Q938" s="0" t="n">
        <v>2238667.52425289</v>
      </c>
      <c r="R938" s="0" t="n">
        <v>2558477.17057473</v>
      </c>
    </row>
    <row r="939" customFormat="false" ht="13.8" hidden="true" customHeight="false" outlineLevel="0" collapsed="false">
      <c r="A939" s="0" t="s">
        <v>155</v>
      </c>
      <c r="B939" s="0" t="s">
        <v>72</v>
      </c>
      <c r="C939" s="0" t="s">
        <v>151</v>
      </c>
      <c r="D939" s="0" t="s">
        <v>78</v>
      </c>
      <c r="E939" s="0" t="s">
        <v>170</v>
      </c>
      <c r="F939" s="0" t="s">
        <v>13</v>
      </c>
      <c r="G939" s="0" t="s">
        <v>153</v>
      </c>
      <c r="H939" s="0" t="n">
        <v>1989061.74098439</v>
      </c>
      <c r="I939" s="0" t="n">
        <v>214635.327625666</v>
      </c>
      <c r="J939" s="0" t="n">
        <v>214635.327625666</v>
      </c>
      <c r="K939" s="0" t="n">
        <v>0</v>
      </c>
      <c r="L939" s="0" t="n">
        <v>0</v>
      </c>
      <c r="M939" s="0" t="n">
        <v>9377641.45739326</v>
      </c>
      <c r="N939" s="0" t="n">
        <v>11461561.7812584</v>
      </c>
      <c r="O939" s="0" t="n">
        <v>4584624.71250337</v>
      </c>
      <c r="P939" s="0" t="n">
        <v>6251760.97159551</v>
      </c>
      <c r="Q939" s="0" t="n">
        <v>6215529.05745907</v>
      </c>
      <c r="R939" s="0" t="n">
        <v>7103461.77995322</v>
      </c>
    </row>
    <row r="940" customFormat="false" ht="13.8" hidden="true" customHeight="false" outlineLevel="0" collapsed="false">
      <c r="A940" s="0" t="s">
        <v>155</v>
      </c>
      <c r="B940" s="0" t="s">
        <v>21</v>
      </c>
      <c r="C940" s="0" t="s">
        <v>173</v>
      </c>
      <c r="D940" s="0" t="s">
        <v>26</v>
      </c>
      <c r="E940" s="0" t="s">
        <v>8</v>
      </c>
      <c r="F940" s="0" t="s">
        <v>8</v>
      </c>
      <c r="G940" s="0" t="s">
        <v>153</v>
      </c>
      <c r="H940" s="0" t="n">
        <v>353613.227259283</v>
      </c>
      <c r="I940" s="0" t="n">
        <v>20931.921018981</v>
      </c>
      <c r="J940" s="0" t="n">
        <v>13227.7680062937</v>
      </c>
      <c r="K940" s="0" t="n">
        <v>0</v>
      </c>
      <c r="L940" s="0" t="n">
        <v>0</v>
      </c>
      <c r="M940" s="0" t="n">
        <v>3626649.12938156</v>
      </c>
      <c r="N940" s="0" t="n">
        <v>4231090.65094515</v>
      </c>
      <c r="O940" s="0" t="n">
        <v>997987.478014211</v>
      </c>
      <c r="P940" s="0" t="n">
        <v>1219762.47312848</v>
      </c>
      <c r="Q940" s="0" t="n">
        <v>418638.42037962</v>
      </c>
      <c r="R940" s="0" t="n">
        <v>470968.222927072</v>
      </c>
    </row>
    <row r="941" customFormat="false" ht="13.8" hidden="true" customHeight="false" outlineLevel="0" collapsed="false">
      <c r="A941" s="0" t="s">
        <v>150</v>
      </c>
      <c r="B941" s="0" t="s">
        <v>52</v>
      </c>
      <c r="C941" s="0" t="s">
        <v>158</v>
      </c>
      <c r="D941" s="0" t="s">
        <v>59</v>
      </c>
      <c r="E941" s="0" t="s">
        <v>8</v>
      </c>
      <c r="F941" s="0" t="s">
        <v>8</v>
      </c>
      <c r="G941" s="0" t="s">
        <v>172</v>
      </c>
      <c r="H941" s="0" t="n">
        <v>450067.27826529</v>
      </c>
      <c r="I941" s="0" t="n">
        <v>41822.8537705872</v>
      </c>
      <c r="J941" s="0" t="n">
        <v>38978.3419940006</v>
      </c>
      <c r="K941" s="0" t="n">
        <v>557638.050274496</v>
      </c>
      <c r="L941" s="0" t="n">
        <v>836457.075411745</v>
      </c>
      <c r="M941" s="0" t="n">
        <v>7496746.55092462</v>
      </c>
      <c r="N941" s="0" t="n">
        <v>9995662.06789949</v>
      </c>
      <c r="O941" s="0" t="n">
        <v>503268.339815095</v>
      </c>
      <c r="P941" s="0" t="n">
        <v>629085.424768868</v>
      </c>
      <c r="Q941" s="0" t="n">
        <v>209114.268852936</v>
      </c>
      <c r="R941" s="0" t="n">
        <v>348523.78142156</v>
      </c>
    </row>
    <row r="942" customFormat="false" ht="13.8" hidden="true" customHeight="false" outlineLevel="0" collapsed="false">
      <c r="A942" s="0" t="s">
        <v>159</v>
      </c>
      <c r="B942" s="0" t="s">
        <v>117</v>
      </c>
      <c r="C942" s="0" t="s">
        <v>182</v>
      </c>
      <c r="D942" s="0" t="s">
        <v>109</v>
      </c>
      <c r="E942" s="0" t="s">
        <v>13</v>
      </c>
      <c r="F942" s="0" t="s">
        <v>13</v>
      </c>
      <c r="G942" s="0" t="s">
        <v>154</v>
      </c>
      <c r="H942" s="0" t="n">
        <v>7560205.570535</v>
      </c>
      <c r="I942" s="0" t="n">
        <v>35655.0104973671</v>
      </c>
      <c r="J942" s="0" t="n">
        <v>36515.5965269281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</row>
    <row r="943" customFormat="false" ht="13.8" hidden="true" customHeight="false" outlineLevel="0" collapsed="false">
      <c r="A943" s="0" t="s">
        <v>159</v>
      </c>
      <c r="B943" s="0" t="s">
        <v>103</v>
      </c>
      <c r="C943" s="0" t="s">
        <v>178</v>
      </c>
      <c r="D943" s="0" t="s">
        <v>105</v>
      </c>
      <c r="E943" s="0" t="s">
        <v>13</v>
      </c>
      <c r="F943" s="0" t="s">
        <v>13</v>
      </c>
      <c r="G943" s="0" t="s">
        <v>157</v>
      </c>
      <c r="H943" s="0" t="n">
        <v>2932552.22189375</v>
      </c>
      <c r="I943" s="0" t="n">
        <v>120520.390836</v>
      </c>
      <c r="J943" s="0" t="n">
        <v>38305.10408428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5423417.58762</v>
      </c>
      <c r="R943" s="0" t="n">
        <v>6026019.5418</v>
      </c>
    </row>
    <row r="944" customFormat="false" ht="13.8" hidden="true" customHeight="false" outlineLevel="0" collapsed="false">
      <c r="A944" s="0" t="s">
        <v>159</v>
      </c>
      <c r="B944" s="0" t="s">
        <v>96</v>
      </c>
      <c r="C944" s="0" t="s">
        <v>99</v>
      </c>
      <c r="D944" s="0" t="s">
        <v>99</v>
      </c>
      <c r="E944" s="0" t="s">
        <v>191</v>
      </c>
      <c r="F944" s="0" t="s">
        <v>9</v>
      </c>
      <c r="G944" s="0" t="s">
        <v>153</v>
      </c>
      <c r="H944" s="0" t="n">
        <v>1170244.37607239</v>
      </c>
      <c r="I944" s="0" t="n">
        <v>16023.5140848916</v>
      </c>
      <c r="J944" s="0" t="n">
        <v>16023.5140848916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</row>
    <row r="945" customFormat="false" ht="13.8" hidden="true" customHeight="false" outlineLevel="0" collapsed="false">
      <c r="A945" s="0" t="s">
        <v>150</v>
      </c>
      <c r="B945" s="0" t="s">
        <v>72</v>
      </c>
      <c r="C945" s="0" t="s">
        <v>175</v>
      </c>
      <c r="D945" s="0" t="s">
        <v>88</v>
      </c>
      <c r="E945" s="0" t="s">
        <v>174</v>
      </c>
      <c r="F945" s="0" t="s">
        <v>8</v>
      </c>
      <c r="G945" s="0" t="s">
        <v>153</v>
      </c>
      <c r="H945" s="0" t="n">
        <v>164758.070588767</v>
      </c>
      <c r="I945" s="0" t="n">
        <v>18604.7814466216</v>
      </c>
      <c r="J945" s="0" t="n">
        <v>37767.3125817666</v>
      </c>
      <c r="K945" s="0" t="n">
        <v>325583.675315878</v>
      </c>
      <c r="L945" s="0" t="n">
        <v>418607.582548987</v>
      </c>
      <c r="M945" s="0" t="n">
        <v>2530250.27674054</v>
      </c>
      <c r="N945" s="0" t="n">
        <v>3479094.13051824</v>
      </c>
      <c r="O945" s="0" t="n">
        <v>790703.21148142</v>
      </c>
      <c r="P945" s="0" t="n">
        <v>1012100.11069621</v>
      </c>
      <c r="Q945" s="0" t="n">
        <v>279071.721699324</v>
      </c>
      <c r="R945" s="0" t="n">
        <v>372095.628932433</v>
      </c>
    </row>
    <row r="946" customFormat="false" ht="13.8" hidden="true" customHeight="false" outlineLevel="0" collapsed="false">
      <c r="A946" s="0" t="s">
        <v>159</v>
      </c>
      <c r="B946" s="0" t="s">
        <v>90</v>
      </c>
      <c r="C946" s="0" t="s">
        <v>94</v>
      </c>
      <c r="D946" s="0" t="s">
        <v>94</v>
      </c>
      <c r="E946" s="0" t="s">
        <v>156</v>
      </c>
      <c r="F946" s="0" t="s">
        <v>9</v>
      </c>
      <c r="G946" s="0" t="s">
        <v>153</v>
      </c>
      <c r="H946" s="0" t="n">
        <v>1129289.10152313</v>
      </c>
      <c r="I946" s="0" t="n">
        <v>16634.6621574912</v>
      </c>
      <c r="J946" s="0" t="n">
        <v>19251.520867942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</row>
    <row r="947" customFormat="false" ht="13.8" hidden="true" customHeight="false" outlineLevel="0" collapsed="false">
      <c r="A947" s="0" t="s">
        <v>150</v>
      </c>
      <c r="B947" s="0" t="s">
        <v>72</v>
      </c>
      <c r="C947" s="0" t="s">
        <v>171</v>
      </c>
      <c r="D947" s="0" t="s">
        <v>80</v>
      </c>
      <c r="E947" s="0" t="s">
        <v>174</v>
      </c>
      <c r="F947" s="0" t="s">
        <v>8</v>
      </c>
      <c r="G947" s="0" t="s">
        <v>164</v>
      </c>
      <c r="H947" s="0" t="n">
        <v>14472669.4848698</v>
      </c>
      <c r="I947" s="0" t="n">
        <v>1780222.21913229</v>
      </c>
      <c r="J947" s="0" t="n">
        <v>2363775.55590803</v>
      </c>
      <c r="K947" s="0" t="n">
        <v>27198176.8225269</v>
      </c>
      <c r="L947" s="0" t="n">
        <v>34969084.486106</v>
      </c>
      <c r="M947" s="0" t="n">
        <v>171647455.99021</v>
      </c>
      <c r="N947" s="0" t="n">
        <v>221480588.374465</v>
      </c>
      <c r="O947" s="0" t="n">
        <v>64598504.8683765</v>
      </c>
      <c r="P947" s="0" t="n">
        <v>82686086.2315219</v>
      </c>
      <c r="Q947" s="0" t="n">
        <v>23312722.9907373</v>
      </c>
      <c r="R947" s="0" t="n">
        <v>31083630.6543164</v>
      </c>
    </row>
    <row r="948" customFormat="false" ht="13.8" hidden="true" customHeight="false" outlineLevel="0" collapsed="false">
      <c r="A948" s="0" t="s">
        <v>155</v>
      </c>
      <c r="B948" s="0" t="s">
        <v>96</v>
      </c>
      <c r="C948" s="0" t="s">
        <v>184</v>
      </c>
      <c r="D948" s="0" t="s">
        <v>101</v>
      </c>
      <c r="E948" s="0" t="s">
        <v>191</v>
      </c>
      <c r="F948" s="0" t="s">
        <v>9</v>
      </c>
      <c r="G948" s="0" t="s">
        <v>154</v>
      </c>
      <c r="H948" s="0" t="n">
        <v>76847848.310747</v>
      </c>
      <c r="I948" s="0" t="n">
        <v>3301417.94991074</v>
      </c>
      <c r="J948" s="0" t="n">
        <v>2943342.04213701</v>
      </c>
      <c r="K948" s="0" t="n">
        <v>32246050.89409</v>
      </c>
      <c r="L948" s="0" t="n">
        <v>41459208.2924014</v>
      </c>
      <c r="M948" s="0" t="n">
        <v>103530941.654108</v>
      </c>
      <c r="N948" s="0" t="n">
        <v>144943318.315751</v>
      </c>
      <c r="O948" s="0" t="n">
        <v>60047946.4234962</v>
      </c>
      <c r="P948" s="0" t="n">
        <v>81883563.3047675</v>
      </c>
      <c r="Q948" s="0" t="n">
        <v>64492101.78818</v>
      </c>
      <c r="R948" s="0" t="n">
        <v>73705259.1864914</v>
      </c>
    </row>
    <row r="949" customFormat="false" ht="13.8" hidden="true" customHeight="false" outlineLevel="0" collapsed="false">
      <c r="A949" s="0" t="s">
        <v>159</v>
      </c>
      <c r="B949" s="0" t="s">
        <v>96</v>
      </c>
      <c r="C949" s="0" t="s">
        <v>184</v>
      </c>
      <c r="D949" s="0" t="s">
        <v>101</v>
      </c>
      <c r="E949" s="0" t="s">
        <v>197</v>
      </c>
      <c r="F949" s="0" t="s">
        <v>8</v>
      </c>
      <c r="G949" s="0" t="s">
        <v>164</v>
      </c>
      <c r="H949" s="0" t="n">
        <v>676129257.802193</v>
      </c>
      <c r="I949" s="0" t="n">
        <v>6905856.76289988</v>
      </c>
      <c r="J949" s="0" t="n">
        <v>5819197.03134972</v>
      </c>
      <c r="K949" s="0" t="n">
        <v>0</v>
      </c>
      <c r="L949" s="0" t="n">
        <v>0</v>
      </c>
      <c r="M949" s="0" t="n">
        <v>216564477.578715</v>
      </c>
      <c r="N949" s="0" t="n">
        <v>303190268.610202</v>
      </c>
      <c r="O949" s="0" t="n">
        <v>114188543.225567</v>
      </c>
      <c r="P949" s="0" t="n">
        <v>159863960.515793</v>
      </c>
      <c r="Q949" s="0" t="n">
        <v>0</v>
      </c>
      <c r="R949" s="0" t="n">
        <v>0</v>
      </c>
    </row>
    <row r="950" customFormat="false" ht="13.8" hidden="true" customHeight="false" outlineLevel="0" collapsed="false">
      <c r="A950" s="0" t="s">
        <v>159</v>
      </c>
      <c r="B950" s="0" t="s">
        <v>96</v>
      </c>
      <c r="C950" s="0" t="s">
        <v>184</v>
      </c>
      <c r="D950" s="0" t="s">
        <v>100</v>
      </c>
      <c r="E950" s="0" t="s">
        <v>199</v>
      </c>
      <c r="F950" s="0" t="s">
        <v>8</v>
      </c>
      <c r="G950" s="0" t="s">
        <v>164</v>
      </c>
      <c r="H950" s="0" t="n">
        <v>213853434.759493</v>
      </c>
      <c r="I950" s="0" t="n">
        <v>1929367.73619165</v>
      </c>
      <c r="J950" s="0" t="n">
        <v>1540372.0617821</v>
      </c>
      <c r="K950" s="0" t="n">
        <v>0</v>
      </c>
      <c r="L950" s="0" t="n">
        <v>0</v>
      </c>
      <c r="M950" s="0" t="n">
        <v>37853901.7201843</v>
      </c>
      <c r="N950" s="0" t="n">
        <v>52995462.408258</v>
      </c>
      <c r="O950" s="0" t="n">
        <v>0</v>
      </c>
      <c r="P950" s="0" t="n">
        <v>0</v>
      </c>
      <c r="Q950" s="0" t="n">
        <v>0</v>
      </c>
      <c r="R950" s="0" t="n">
        <v>0</v>
      </c>
    </row>
    <row r="951" customFormat="false" ht="13.8" hidden="true" customHeight="false" outlineLevel="0" collapsed="false">
      <c r="A951" s="0" t="s">
        <v>155</v>
      </c>
      <c r="B951" s="0" t="s">
        <v>6</v>
      </c>
      <c r="C951" s="0" t="s">
        <v>163</v>
      </c>
      <c r="D951" s="0" t="s">
        <v>15</v>
      </c>
      <c r="E951" s="0" t="s">
        <v>9</v>
      </c>
      <c r="F951" s="0" t="s">
        <v>9</v>
      </c>
      <c r="G951" s="0" t="s">
        <v>172</v>
      </c>
      <c r="H951" s="0" t="n">
        <v>1511239.48305874</v>
      </c>
      <c r="I951" s="0" t="n">
        <v>78370.2042852126</v>
      </c>
      <c r="J951" s="0" t="n">
        <v>55554.6363165537</v>
      </c>
      <c r="K951" s="0" t="n">
        <v>0</v>
      </c>
      <c r="L951" s="0" t="n">
        <v>0</v>
      </c>
      <c r="M951" s="0" t="n">
        <v>2821327.35426765</v>
      </c>
      <c r="N951" s="0" t="n">
        <v>4231991.03140148</v>
      </c>
      <c r="O951" s="0" t="n">
        <v>752353.961138041</v>
      </c>
      <c r="P951" s="0" t="n">
        <v>940442.451422552</v>
      </c>
      <c r="Q951" s="0" t="n">
        <v>279870.49035112</v>
      </c>
      <c r="R951" s="0" t="n">
        <v>466450.817251867</v>
      </c>
    </row>
    <row r="952" customFormat="false" ht="13.8" hidden="true" customHeight="false" outlineLevel="0" collapsed="false">
      <c r="A952" s="0" t="s">
        <v>150</v>
      </c>
      <c r="B952" s="0" t="s">
        <v>72</v>
      </c>
      <c r="C952" s="0" t="s">
        <v>151</v>
      </c>
      <c r="D952" s="0" t="s">
        <v>83</v>
      </c>
      <c r="E952" s="0" t="s">
        <v>152</v>
      </c>
      <c r="F952" s="0" t="s">
        <v>8</v>
      </c>
      <c r="G952" s="0" t="s">
        <v>153</v>
      </c>
      <c r="H952" s="0" t="n">
        <v>105872.914528611</v>
      </c>
      <c r="I952" s="0" t="n">
        <v>6992.17094124826</v>
      </c>
      <c r="J952" s="0" t="n">
        <v>6992.17094124826</v>
      </c>
      <c r="K952" s="0" t="n">
        <v>81575.3276478964</v>
      </c>
      <c r="L952" s="0" t="n">
        <v>104882.564118724</v>
      </c>
      <c r="M952" s="0" t="n">
        <v>547674.358099754</v>
      </c>
      <c r="N952" s="0" t="n">
        <v>753052.242387162</v>
      </c>
      <c r="O952" s="0" t="n">
        <v>171148.236032151</v>
      </c>
      <c r="P952" s="0" t="n">
        <v>219069.742121154</v>
      </c>
      <c r="Q952" s="0" t="n">
        <v>186457.89176662</v>
      </c>
      <c r="R952" s="0" t="n">
        <v>209765.128237448</v>
      </c>
    </row>
    <row r="953" customFormat="false" ht="13.8" hidden="true" customHeight="false" outlineLevel="0" collapsed="false">
      <c r="A953" s="0" t="s">
        <v>155</v>
      </c>
      <c r="B953" s="0" t="s">
        <v>21</v>
      </c>
      <c r="C953" s="0" t="s">
        <v>166</v>
      </c>
      <c r="D953" s="0" t="s">
        <v>37</v>
      </c>
      <c r="E953" s="0" t="s">
        <v>8</v>
      </c>
      <c r="F953" s="0" t="s">
        <v>8</v>
      </c>
      <c r="G953" s="0" t="s">
        <v>157</v>
      </c>
      <c r="H953" s="0" t="n">
        <v>14212594.9362727</v>
      </c>
      <c r="I953" s="0" t="n">
        <v>1444940.81865076</v>
      </c>
      <c r="J953" s="0" t="n">
        <v>647386.18037922</v>
      </c>
      <c r="K953" s="0" t="n">
        <v>16255584.209821</v>
      </c>
      <c r="L953" s="0" t="n">
        <v>19867936.256448</v>
      </c>
      <c r="M953" s="0" t="n">
        <v>181279514.692984</v>
      </c>
      <c r="N953" s="0" t="n">
        <v>226599393.366231</v>
      </c>
      <c r="O953" s="0" t="n">
        <v>43179225.6540673</v>
      </c>
      <c r="P953" s="0" t="n">
        <v>69086761.0465076</v>
      </c>
      <c r="Q953" s="0" t="n">
        <v>28898816.3730152</v>
      </c>
      <c r="R953" s="0" t="n">
        <v>32511168.4196421</v>
      </c>
    </row>
    <row r="954" customFormat="false" ht="13.8" hidden="true" customHeight="false" outlineLevel="0" collapsed="false">
      <c r="A954" s="0" t="s">
        <v>155</v>
      </c>
      <c r="B954" s="0" t="s">
        <v>90</v>
      </c>
      <c r="C954" s="0" t="s">
        <v>93</v>
      </c>
      <c r="D954" s="0" t="s">
        <v>93</v>
      </c>
      <c r="E954" s="0" t="s">
        <v>167</v>
      </c>
      <c r="F954" s="0" t="s">
        <v>9</v>
      </c>
      <c r="G954" s="0" t="s">
        <v>154</v>
      </c>
      <c r="H954" s="0" t="n">
        <v>23251853.2874852</v>
      </c>
      <c r="I954" s="0" t="n">
        <v>1457608.85662295</v>
      </c>
      <c r="J954" s="0" t="n">
        <v>2128412.85056743</v>
      </c>
      <c r="K954" s="0" t="n">
        <v>12977398.2246174</v>
      </c>
      <c r="L954" s="0" t="n">
        <v>16685226.2887939</v>
      </c>
      <c r="M954" s="0" t="n">
        <v>82610966.7096493</v>
      </c>
      <c r="N954" s="0" t="n">
        <v>103263708.387061</v>
      </c>
      <c r="O954" s="0" t="n">
        <v>0</v>
      </c>
      <c r="P954" s="0" t="n">
        <v>0</v>
      </c>
      <c r="Q954" s="0" t="n">
        <v>0</v>
      </c>
      <c r="R954" s="0" t="n">
        <v>0</v>
      </c>
    </row>
    <row r="955" customFormat="false" ht="13.8" hidden="true" customHeight="false" outlineLevel="0" collapsed="false">
      <c r="A955" s="0" t="s">
        <v>150</v>
      </c>
      <c r="B955" s="0" t="s">
        <v>21</v>
      </c>
      <c r="C955" s="0" t="s">
        <v>166</v>
      </c>
      <c r="D955" s="0" t="s">
        <v>36</v>
      </c>
      <c r="E955" s="0" t="s">
        <v>9</v>
      </c>
      <c r="F955" s="0" t="s">
        <v>9</v>
      </c>
      <c r="G955" s="0" t="s">
        <v>164</v>
      </c>
      <c r="H955" s="0" t="n">
        <v>996895.890505378</v>
      </c>
      <c r="I955" s="0" t="n">
        <v>95516.7186877335</v>
      </c>
      <c r="J955" s="0" t="n">
        <v>90396.124141599</v>
      </c>
      <c r="K955" s="0" t="n">
        <v>1074563.085237</v>
      </c>
      <c r="L955" s="0" t="n">
        <v>1313354.88195633</v>
      </c>
      <c r="M955" s="0" t="n">
        <v>26395632.500717</v>
      </c>
      <c r="N955" s="0" t="n">
        <v>29695086.5633067</v>
      </c>
      <c r="O955" s="0" t="n">
        <v>7903713.67099731</v>
      </c>
      <c r="P955" s="0" t="n">
        <v>10116753.4988765</v>
      </c>
      <c r="Q955" s="0" t="n">
        <v>2149126.170474</v>
      </c>
      <c r="R955" s="0" t="n">
        <v>2387917.96719333</v>
      </c>
    </row>
    <row r="956" customFormat="false" ht="13.8" hidden="true" customHeight="false" outlineLevel="0" collapsed="false">
      <c r="A956" s="0" t="s">
        <v>159</v>
      </c>
      <c r="B956" s="0" t="s">
        <v>72</v>
      </c>
      <c r="C956" s="0" t="s">
        <v>151</v>
      </c>
      <c r="D956" s="0" t="s">
        <v>84</v>
      </c>
      <c r="E956" s="0" t="s">
        <v>156</v>
      </c>
      <c r="F956" s="0" t="s">
        <v>9</v>
      </c>
      <c r="G956" s="0" t="s">
        <v>164</v>
      </c>
      <c r="H956" s="0" t="n">
        <v>277257062.073745</v>
      </c>
      <c r="I956" s="0" t="n">
        <v>6181744.66793423</v>
      </c>
      <c r="J956" s="0" t="n">
        <v>7749882.67901861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</row>
    <row r="957" customFormat="false" ht="13.8" hidden="true" customHeight="false" outlineLevel="0" collapsed="false">
      <c r="A957" s="0" t="s">
        <v>150</v>
      </c>
      <c r="B957" s="0" t="s">
        <v>21</v>
      </c>
      <c r="C957" s="0" t="s">
        <v>181</v>
      </c>
      <c r="D957" s="0" t="s">
        <v>42</v>
      </c>
      <c r="E957" s="0" t="s">
        <v>9</v>
      </c>
      <c r="F957" s="0" t="s">
        <v>9</v>
      </c>
      <c r="G957" s="0" t="s">
        <v>172</v>
      </c>
      <c r="H957" s="0" t="n">
        <v>554674.332804553</v>
      </c>
      <c r="I957" s="0" t="n">
        <v>31740</v>
      </c>
      <c r="J957" s="0" t="n">
        <v>49863.8</v>
      </c>
      <c r="K957" s="0" t="n">
        <v>1428300</v>
      </c>
      <c r="L957" s="0" t="n">
        <v>1745700</v>
      </c>
      <c r="M957" s="0" t="n">
        <v>12319087.5</v>
      </c>
      <c r="N957" s="0" t="n">
        <v>14997150</v>
      </c>
      <c r="O957" s="0" t="n">
        <v>642735</v>
      </c>
      <c r="P957" s="0" t="n">
        <v>964102.5</v>
      </c>
      <c r="Q957" s="0" t="n">
        <v>0</v>
      </c>
      <c r="R957" s="0" t="n">
        <v>0</v>
      </c>
    </row>
    <row r="958" customFormat="false" ht="13.8" hidden="true" customHeight="false" outlineLevel="0" collapsed="false">
      <c r="A958" s="0" t="s">
        <v>155</v>
      </c>
      <c r="B958" s="0" t="s">
        <v>52</v>
      </c>
      <c r="C958" s="0" t="s">
        <v>158</v>
      </c>
      <c r="D958" s="0" t="s">
        <v>63</v>
      </c>
      <c r="E958" s="0" t="s">
        <v>9</v>
      </c>
      <c r="F958" s="0" t="s">
        <v>9</v>
      </c>
      <c r="G958" s="0" t="s">
        <v>172</v>
      </c>
      <c r="H958" s="0" t="n">
        <v>1848608.32442212</v>
      </c>
      <c r="I958" s="0" t="n">
        <v>126294.200537433</v>
      </c>
      <c r="J958" s="0" t="n">
        <v>295081.501067234</v>
      </c>
      <c r="K958" s="0" t="n">
        <v>5683239.02418451</v>
      </c>
      <c r="L958" s="0" t="n">
        <v>6946181.02955885</v>
      </c>
      <c r="M958" s="0" t="n">
        <v>25495641.7334944</v>
      </c>
      <c r="N958" s="0" t="n">
        <v>30863145.2563353</v>
      </c>
      <c r="O958" s="0" t="n">
        <v>236801.626007688</v>
      </c>
      <c r="P958" s="0" t="n">
        <v>378882.6016123</v>
      </c>
      <c r="Q958" s="0" t="n">
        <v>0</v>
      </c>
      <c r="R958" s="0" t="n">
        <v>0</v>
      </c>
    </row>
    <row r="959" customFormat="false" ht="13.8" hidden="true" customHeight="false" outlineLevel="0" collapsed="false">
      <c r="A959" s="0" t="s">
        <v>155</v>
      </c>
      <c r="B959" s="0" t="s">
        <v>21</v>
      </c>
      <c r="C959" s="0" t="s">
        <v>166</v>
      </c>
      <c r="D959" s="0" t="s">
        <v>43</v>
      </c>
      <c r="E959" s="0" t="s">
        <v>8</v>
      </c>
      <c r="F959" s="0" t="s">
        <v>8</v>
      </c>
      <c r="G959" s="0" t="s">
        <v>164</v>
      </c>
      <c r="H959" s="0" t="n">
        <v>2401478.96452461</v>
      </c>
      <c r="I959" s="0" t="n">
        <v>75645.3062342188</v>
      </c>
      <c r="J959" s="0" t="n">
        <v>54580.8613760268</v>
      </c>
      <c r="K959" s="0" t="n">
        <v>0</v>
      </c>
      <c r="L959" s="0" t="n">
        <v>0</v>
      </c>
      <c r="M959" s="0" t="n">
        <v>18680188.119477</v>
      </c>
      <c r="N959" s="0" t="n">
        <v>23350235.1493462</v>
      </c>
      <c r="O959" s="0" t="n">
        <v>3916220.54276146</v>
      </c>
      <c r="P959" s="0" t="n">
        <v>6265952.86841833</v>
      </c>
      <c r="Q959" s="0" t="n">
        <v>756453.062342188</v>
      </c>
      <c r="R959" s="0" t="n">
        <v>945566.327927735</v>
      </c>
    </row>
    <row r="960" customFormat="false" ht="13.8" hidden="true" customHeight="false" outlineLevel="0" collapsed="false">
      <c r="A960" s="0" t="s">
        <v>150</v>
      </c>
      <c r="B960" s="0" t="s">
        <v>52</v>
      </c>
      <c r="C960" s="0" t="s">
        <v>165</v>
      </c>
      <c r="D960" s="0" t="s">
        <v>65</v>
      </c>
      <c r="E960" s="0" t="s">
        <v>13</v>
      </c>
      <c r="F960" s="0" t="s">
        <v>13</v>
      </c>
      <c r="G960" s="0" t="s">
        <v>172</v>
      </c>
      <c r="H960" s="0" t="n">
        <v>56398.8707466593</v>
      </c>
      <c r="I960" s="0" t="n">
        <v>5688.19999999999</v>
      </c>
      <c r="J960" s="0" t="n">
        <v>4863.23475294857</v>
      </c>
      <c r="K960" s="0" t="n">
        <v>255968.999999999</v>
      </c>
      <c r="L960" s="0" t="n">
        <v>312850.999999999</v>
      </c>
      <c r="M960" s="0" t="n">
        <v>1390053.87499999</v>
      </c>
      <c r="N960" s="0" t="n">
        <v>1692239.49999999</v>
      </c>
      <c r="O960" s="0" t="n">
        <v>12798.4499999999</v>
      </c>
      <c r="P960" s="0" t="n">
        <v>19197.6749999999</v>
      </c>
      <c r="Q960" s="0" t="n">
        <v>0</v>
      </c>
      <c r="R960" s="0" t="n">
        <v>0</v>
      </c>
    </row>
    <row r="961" customFormat="false" ht="13.8" hidden="true" customHeight="false" outlineLevel="0" collapsed="false">
      <c r="A961" s="0" t="s">
        <v>159</v>
      </c>
      <c r="B961" s="0" t="s">
        <v>52</v>
      </c>
      <c r="C961" s="0" t="s">
        <v>158</v>
      </c>
      <c r="D961" s="0" t="s">
        <v>66</v>
      </c>
      <c r="E961" s="0" t="s">
        <v>8</v>
      </c>
      <c r="F961" s="0" t="s">
        <v>8</v>
      </c>
      <c r="G961" s="0" t="s">
        <v>164</v>
      </c>
      <c r="H961" s="0" t="n">
        <v>19268289.7125855</v>
      </c>
      <c r="I961" s="0" t="n">
        <v>496181.458823341</v>
      </c>
      <c r="J961" s="0" t="n">
        <v>2205452.99989571</v>
      </c>
      <c r="K961" s="0" t="n">
        <v>19847258.3529336</v>
      </c>
      <c r="L961" s="0" t="n">
        <v>24809072.941167</v>
      </c>
      <c r="M961" s="0" t="n">
        <v>100166631.999962</v>
      </c>
      <c r="N961" s="0" t="n">
        <v>121254343.999954</v>
      </c>
      <c r="O961" s="0" t="n">
        <v>0</v>
      </c>
      <c r="P961" s="0" t="n">
        <v>0</v>
      </c>
      <c r="Q961" s="0" t="n">
        <v>0</v>
      </c>
      <c r="R961" s="0" t="n">
        <v>0</v>
      </c>
    </row>
    <row r="962" customFormat="false" ht="13.8" hidden="true" customHeight="false" outlineLevel="0" collapsed="false">
      <c r="A962" s="0" t="s">
        <v>155</v>
      </c>
      <c r="B962" s="0" t="s">
        <v>72</v>
      </c>
      <c r="C962" s="0" t="s">
        <v>175</v>
      </c>
      <c r="D962" s="0" t="s">
        <v>88</v>
      </c>
      <c r="E962" s="0" t="s">
        <v>152</v>
      </c>
      <c r="F962" s="0" t="s">
        <v>8</v>
      </c>
      <c r="G962" s="0" t="s">
        <v>157</v>
      </c>
      <c r="H962" s="0" t="n">
        <v>1870908.36686495</v>
      </c>
      <c r="I962" s="0" t="n">
        <v>219771.255079325</v>
      </c>
      <c r="J962" s="0" t="n">
        <v>387394.488508181</v>
      </c>
      <c r="K962" s="0" t="n">
        <v>3824072.57330437</v>
      </c>
      <c r="L962" s="0" t="n">
        <v>4916664.73710562</v>
      </c>
      <c r="M962" s="0" t="n">
        <v>16812501.0135683</v>
      </c>
      <c r="N962" s="0" t="n">
        <v>20548612.3499168</v>
      </c>
      <c r="O962" s="0" t="n">
        <v>8219444.93996675</v>
      </c>
      <c r="P962" s="0" t="n">
        <v>11208334.0090455</v>
      </c>
      <c r="Q962" s="0" t="n">
        <v>7648145.14660875</v>
      </c>
      <c r="R962" s="0" t="n">
        <v>8740737.31041</v>
      </c>
    </row>
    <row r="963" customFormat="false" ht="13.8" hidden="true" customHeight="false" outlineLevel="0" collapsed="false">
      <c r="A963" s="0" t="s">
        <v>150</v>
      </c>
      <c r="B963" s="0" t="s">
        <v>52</v>
      </c>
      <c r="C963" s="0" t="s">
        <v>169</v>
      </c>
      <c r="D963" s="0" t="s">
        <v>70</v>
      </c>
      <c r="E963" s="0" t="s">
        <v>9</v>
      </c>
      <c r="F963" s="0" t="s">
        <v>9</v>
      </c>
      <c r="G963" s="0" t="s">
        <v>164</v>
      </c>
      <c r="H963" s="0" t="n">
        <v>33678763.4360462</v>
      </c>
      <c r="I963" s="0" t="n">
        <v>2121788.28032189</v>
      </c>
      <c r="J963" s="0" t="n">
        <v>1720268.03578413</v>
      </c>
      <c r="K963" s="0" t="n">
        <v>74262589.8112664</v>
      </c>
      <c r="L963" s="0" t="n">
        <v>95480472.6144854</v>
      </c>
      <c r="M963" s="0" t="n">
        <v>73201695.6711055</v>
      </c>
      <c r="N963" s="0" t="n">
        <v>89115107.7735197</v>
      </c>
      <c r="O963" s="0" t="n">
        <v>70797002.2089418</v>
      </c>
      <c r="P963" s="0" t="n">
        <v>77233093.3188456</v>
      </c>
      <c r="Q963" s="0" t="n">
        <v>254614593.638627</v>
      </c>
      <c r="R963" s="0" t="n">
        <v>275832476.441846</v>
      </c>
    </row>
    <row r="964" customFormat="false" ht="13.8" hidden="true" customHeight="false" outlineLevel="0" collapsed="false">
      <c r="A964" s="0" t="s">
        <v>155</v>
      </c>
      <c r="B964" s="0" t="s">
        <v>6</v>
      </c>
      <c r="C964" s="0" t="s">
        <v>162</v>
      </c>
      <c r="D964" s="0" t="s">
        <v>20</v>
      </c>
      <c r="E964" s="0" t="s">
        <v>13</v>
      </c>
      <c r="F964" s="0" t="s">
        <v>13</v>
      </c>
      <c r="G964" s="0" t="s">
        <v>172</v>
      </c>
      <c r="H964" s="0" t="n">
        <v>8281391.04447292</v>
      </c>
      <c r="I964" s="0" t="n">
        <v>345222.99783548</v>
      </c>
      <c r="J964" s="0" t="n">
        <v>182520.354341707</v>
      </c>
      <c r="K964" s="0" t="n">
        <v>0</v>
      </c>
      <c r="L964" s="0" t="n">
        <v>0</v>
      </c>
      <c r="M964" s="0" t="n">
        <v>94606649.543037</v>
      </c>
      <c r="N964" s="0" t="n">
        <v>114523838.920518</v>
      </c>
      <c r="O964" s="0" t="n">
        <v>94606649.543037</v>
      </c>
      <c r="P964" s="0" t="n">
        <v>114523838.920518</v>
      </c>
      <c r="Q964" s="0" t="n">
        <v>1797897.88955419</v>
      </c>
      <c r="R964" s="0" t="n">
        <v>2054740.44520479</v>
      </c>
    </row>
    <row r="965" customFormat="false" ht="13.8" hidden="true" customHeight="false" outlineLevel="0" collapsed="false">
      <c r="A965" s="0" t="s">
        <v>150</v>
      </c>
      <c r="B965" s="0" t="s">
        <v>52</v>
      </c>
      <c r="C965" s="0" t="s">
        <v>165</v>
      </c>
      <c r="D965" s="0" t="s">
        <v>62</v>
      </c>
      <c r="E965" s="0" t="s">
        <v>8</v>
      </c>
      <c r="F965" s="0" t="s">
        <v>8</v>
      </c>
      <c r="G965" s="0" t="s">
        <v>172</v>
      </c>
      <c r="H965" s="0" t="n">
        <v>5093229.79868281</v>
      </c>
      <c r="I965" s="0" t="n">
        <v>125708.799999999</v>
      </c>
      <c r="J965" s="0" t="n">
        <v>758402.167690047</v>
      </c>
      <c r="K965" s="0" t="n">
        <v>5656895.99999999</v>
      </c>
      <c r="L965" s="0" t="n">
        <v>6913983.99999999</v>
      </c>
      <c r="M965" s="0" t="n">
        <v>30720087.9999999</v>
      </c>
      <c r="N965" s="0" t="n">
        <v>37398367.9999999</v>
      </c>
      <c r="O965" s="0" t="n">
        <v>282844.799999999</v>
      </c>
      <c r="P965" s="0" t="n">
        <v>424267.199999999</v>
      </c>
      <c r="Q965" s="0" t="n">
        <v>0</v>
      </c>
      <c r="R965" s="0" t="n">
        <v>0</v>
      </c>
    </row>
    <row r="966" customFormat="false" ht="13.8" hidden="true" customHeight="false" outlineLevel="0" collapsed="false">
      <c r="A966" s="0" t="s">
        <v>150</v>
      </c>
      <c r="B966" s="0" t="s">
        <v>6</v>
      </c>
      <c r="C966" s="0" t="s">
        <v>162</v>
      </c>
      <c r="D966" s="0" t="s">
        <v>19</v>
      </c>
      <c r="E966" s="0" t="s">
        <v>8</v>
      </c>
      <c r="F966" s="0" t="s">
        <v>8</v>
      </c>
      <c r="G966" s="0" t="s">
        <v>154</v>
      </c>
      <c r="H966" s="0" t="n">
        <v>1943336.64092361</v>
      </c>
      <c r="I966" s="0" t="n">
        <v>423698.638583333</v>
      </c>
      <c r="J966" s="0" t="n">
        <v>249653.317101941</v>
      </c>
      <c r="K966" s="0" t="n">
        <v>1284995.26761111</v>
      </c>
      <c r="L966" s="0" t="n">
        <v>1652136.77264285</v>
      </c>
      <c r="M966" s="0" t="n">
        <v>71132561.1988351</v>
      </c>
      <c r="N966" s="0" t="n">
        <v>97807271.6483983</v>
      </c>
      <c r="O966" s="0" t="n">
        <v>11114462.6873179</v>
      </c>
      <c r="P966" s="0" t="n">
        <v>14226512.239767</v>
      </c>
      <c r="Q966" s="0" t="n">
        <v>2937132.04025396</v>
      </c>
      <c r="R966" s="0" t="n">
        <v>3304273.54528571</v>
      </c>
    </row>
    <row r="967" customFormat="false" ht="13.8" hidden="true" customHeight="false" outlineLevel="0" collapsed="false">
      <c r="A967" s="0" t="s">
        <v>150</v>
      </c>
      <c r="B967" s="0" t="s">
        <v>21</v>
      </c>
      <c r="C967" s="0" t="s">
        <v>173</v>
      </c>
      <c r="D967" s="0" t="s">
        <v>40</v>
      </c>
      <c r="E967" s="0" t="s">
        <v>13</v>
      </c>
      <c r="F967" s="0" t="s">
        <v>13</v>
      </c>
      <c r="G967" s="0" t="s">
        <v>172</v>
      </c>
      <c r="H967" s="0" t="n">
        <v>38590.9278293841</v>
      </c>
      <c r="I967" s="0" t="n">
        <v>5016.6534090909</v>
      </c>
      <c r="J967" s="0" t="n">
        <v>2876.25602272727</v>
      </c>
      <c r="K967" s="0" t="n">
        <v>56437.3508522727</v>
      </c>
      <c r="L967" s="0" t="n">
        <v>68978.984375</v>
      </c>
      <c r="M967" s="0" t="n">
        <v>1258759.50577974</v>
      </c>
      <c r="N967" s="0" t="n">
        <v>1416104.44400221</v>
      </c>
      <c r="O967" s="0" t="n">
        <v>374782.148139551</v>
      </c>
      <c r="P967" s="0" t="n">
        <v>479721.149618626</v>
      </c>
      <c r="Q967" s="0" t="n">
        <v>112874.701704545</v>
      </c>
      <c r="R967" s="0" t="n">
        <v>125416.335227272</v>
      </c>
    </row>
    <row r="968" customFormat="false" ht="13.8" hidden="true" customHeight="false" outlineLevel="0" collapsed="false">
      <c r="A968" s="0" t="s">
        <v>155</v>
      </c>
      <c r="B968" s="0" t="s">
        <v>117</v>
      </c>
      <c r="C968" s="0" t="s">
        <v>182</v>
      </c>
      <c r="D968" s="0" t="s">
        <v>109</v>
      </c>
      <c r="E968" s="0" t="s">
        <v>8</v>
      </c>
      <c r="F968" s="0" t="s">
        <v>8</v>
      </c>
      <c r="G968" s="0" t="s">
        <v>164</v>
      </c>
      <c r="H968" s="0" t="n">
        <v>327760894.402864</v>
      </c>
      <c r="I968" s="0" t="n">
        <v>1876048.1930833</v>
      </c>
      <c r="J968" s="0" t="n">
        <v>3868602.67637243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</row>
    <row r="969" customFormat="false" ht="13.8" hidden="true" customHeight="false" outlineLevel="0" collapsed="false">
      <c r="A969" s="0" t="s">
        <v>159</v>
      </c>
      <c r="B969" s="0" t="s">
        <v>117</v>
      </c>
      <c r="C969" s="0" t="s">
        <v>182</v>
      </c>
      <c r="D969" s="0" t="s">
        <v>109</v>
      </c>
      <c r="E969" s="0" t="s">
        <v>9</v>
      </c>
      <c r="F969" s="0" t="s">
        <v>9</v>
      </c>
      <c r="G969" s="0" t="s">
        <v>154</v>
      </c>
      <c r="H969" s="0" t="n">
        <v>11510529.9437996</v>
      </c>
      <c r="I969" s="0" t="n">
        <v>53587.9795541618</v>
      </c>
      <c r="J969" s="0" t="n">
        <v>53587.9795541618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</row>
    <row r="970" customFormat="false" ht="13.8" hidden="true" customHeight="false" outlineLevel="0" collapsed="false">
      <c r="A970" s="0" t="s">
        <v>150</v>
      </c>
      <c r="B970" s="0" t="s">
        <v>117</v>
      </c>
      <c r="C970" s="0" t="s">
        <v>196</v>
      </c>
      <c r="D970" s="0" t="s">
        <v>109</v>
      </c>
      <c r="E970" s="0" t="s">
        <v>9</v>
      </c>
      <c r="F970" s="0" t="s">
        <v>9</v>
      </c>
      <c r="G970" s="0" t="s">
        <v>153</v>
      </c>
      <c r="H970" s="0" t="n">
        <v>15058.956831508</v>
      </c>
      <c r="I970" s="0" t="n">
        <v>85.8211050087452</v>
      </c>
      <c r="J970" s="0" t="n">
        <v>85.8211050087452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</row>
    <row r="971" customFormat="false" ht="13.8" hidden="true" customHeight="false" outlineLevel="0" collapsed="false">
      <c r="A971" s="0" t="s">
        <v>150</v>
      </c>
      <c r="B971" s="0" t="s">
        <v>117</v>
      </c>
      <c r="C971" s="0" t="s">
        <v>190</v>
      </c>
      <c r="D971" s="0" t="s">
        <v>109</v>
      </c>
      <c r="E971" s="0" t="s">
        <v>8</v>
      </c>
      <c r="F971" s="0" t="s">
        <v>8</v>
      </c>
      <c r="G971" s="0" t="s">
        <v>172</v>
      </c>
      <c r="H971" s="0" t="n">
        <v>14725029.1577185</v>
      </c>
      <c r="I971" s="0" t="n">
        <v>86164.2257886769</v>
      </c>
      <c r="J971" s="0" t="n">
        <v>172765.34493687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</row>
    <row r="972" customFormat="false" ht="13.8" hidden="true" customHeight="false" outlineLevel="0" collapsed="false">
      <c r="A972" s="0" t="s">
        <v>150</v>
      </c>
      <c r="B972" s="0" t="s">
        <v>103</v>
      </c>
      <c r="C972" s="0" t="s">
        <v>177</v>
      </c>
      <c r="D972" s="0" t="s">
        <v>114</v>
      </c>
      <c r="E972" s="0" t="s">
        <v>8</v>
      </c>
      <c r="F972" s="0" t="s">
        <v>8</v>
      </c>
      <c r="G972" s="0" t="s">
        <v>153</v>
      </c>
      <c r="H972" s="0" t="n">
        <v>748991.721993056</v>
      </c>
      <c r="I972" s="0" t="n">
        <v>236518.12</v>
      </c>
      <c r="J972" s="0" t="n">
        <v>419132.55435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</row>
    <row r="973" customFormat="false" ht="13.8" hidden="true" customHeight="false" outlineLevel="0" collapsed="false">
      <c r="A973" s="0" t="s">
        <v>150</v>
      </c>
      <c r="B973" s="0" t="s">
        <v>103</v>
      </c>
      <c r="C973" s="0" t="s">
        <v>178</v>
      </c>
      <c r="D973" s="0" t="s">
        <v>107</v>
      </c>
      <c r="E973" s="0" t="s">
        <v>8</v>
      </c>
      <c r="F973" s="0" t="s">
        <v>8</v>
      </c>
      <c r="G973" s="0" t="s">
        <v>157</v>
      </c>
      <c r="H973" s="0" t="n">
        <v>1842194.56338815</v>
      </c>
      <c r="I973" s="0" t="n">
        <v>328815.787637233</v>
      </c>
      <c r="J973" s="0" t="n">
        <v>312927.192388396</v>
      </c>
      <c r="K973" s="0" t="n">
        <v>2004167.73706288</v>
      </c>
      <c r="L973" s="0" t="n">
        <v>2576787.09050942</v>
      </c>
      <c r="M973" s="0" t="n">
        <v>44192841.8584441</v>
      </c>
      <c r="N973" s="0" t="n">
        <v>63132631.2263488</v>
      </c>
      <c r="O973" s="0" t="n">
        <v>11837368.3549404</v>
      </c>
      <c r="P973" s="0" t="n">
        <v>15151831.4943237</v>
      </c>
      <c r="Q973" s="0" t="n">
        <v>1717858.06033961</v>
      </c>
      <c r="R973" s="0" t="n">
        <v>2290477.41378615</v>
      </c>
    </row>
    <row r="974" customFormat="false" ht="13.8" hidden="true" customHeight="false" outlineLevel="0" collapsed="false">
      <c r="A974" s="0" t="s">
        <v>150</v>
      </c>
      <c r="B974" s="0" t="s">
        <v>103</v>
      </c>
      <c r="C974" s="0" t="s">
        <v>177</v>
      </c>
      <c r="D974" s="0" t="s">
        <v>106</v>
      </c>
      <c r="E974" s="0" t="s">
        <v>8</v>
      </c>
      <c r="F974" s="0" t="s">
        <v>8</v>
      </c>
      <c r="G974" s="0" t="s">
        <v>153</v>
      </c>
      <c r="H974" s="0" t="n">
        <v>769978.517915697</v>
      </c>
      <c r="I974" s="0" t="n">
        <v>315021.92</v>
      </c>
      <c r="J974" s="0" t="n">
        <v>423840.794275</v>
      </c>
      <c r="K974" s="0" t="n">
        <v>3891180.1425</v>
      </c>
      <c r="L974" s="0" t="n">
        <v>5002945.8975</v>
      </c>
      <c r="M974" s="0" t="n">
        <v>4813802.98975172</v>
      </c>
      <c r="N974" s="0" t="n">
        <v>6876861.41393104</v>
      </c>
      <c r="O974" s="0" t="n">
        <v>27793981.8367413</v>
      </c>
      <c r="P974" s="0" t="n">
        <v>35576296.7510289</v>
      </c>
      <c r="Q974" s="0" t="n">
        <v>8894126.03999999</v>
      </c>
      <c r="R974" s="0" t="n">
        <v>10005891.795</v>
      </c>
    </row>
    <row r="975" customFormat="false" ht="13.8" hidden="true" customHeight="false" outlineLevel="0" collapsed="false">
      <c r="A975" s="0" t="s">
        <v>159</v>
      </c>
      <c r="B975" s="0" t="s">
        <v>103</v>
      </c>
      <c r="C975" s="0" t="s">
        <v>177</v>
      </c>
      <c r="D975" s="0" t="s">
        <v>106</v>
      </c>
      <c r="E975" s="0" t="s">
        <v>13</v>
      </c>
      <c r="F975" s="0" t="s">
        <v>13</v>
      </c>
      <c r="G975" s="0" t="s">
        <v>153</v>
      </c>
      <c r="H975" s="0" t="n">
        <v>1973316.65807789</v>
      </c>
      <c r="I975" s="0" t="n">
        <v>247669.065</v>
      </c>
      <c r="J975" s="0" t="n">
        <v>197133.367575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</row>
    <row r="976" customFormat="false" ht="13.8" hidden="true" customHeight="false" outlineLevel="0" collapsed="false">
      <c r="A976" s="0" t="s">
        <v>159</v>
      </c>
      <c r="B976" s="0" t="s">
        <v>103</v>
      </c>
      <c r="C976" s="0" t="s">
        <v>177</v>
      </c>
      <c r="D976" s="0" t="s">
        <v>114</v>
      </c>
      <c r="E976" s="0" t="s">
        <v>13</v>
      </c>
      <c r="F976" s="0" t="s">
        <v>13</v>
      </c>
      <c r="G976" s="0" t="s">
        <v>172</v>
      </c>
      <c r="H976" s="0" t="n">
        <v>16060.1212776008</v>
      </c>
      <c r="I976" s="0" t="n">
        <v>1625.47</v>
      </c>
      <c r="J976" s="0" t="n">
        <v>1711.97545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</row>
    <row r="977" customFormat="false" ht="13.8" hidden="true" customHeight="false" outlineLevel="0" collapsed="false">
      <c r="A977" s="0" t="s">
        <v>150</v>
      </c>
      <c r="B977" s="0" t="s">
        <v>72</v>
      </c>
      <c r="C977" s="0" t="s">
        <v>175</v>
      </c>
      <c r="D977" s="0" t="s">
        <v>79</v>
      </c>
      <c r="E977" s="0" t="s">
        <v>152</v>
      </c>
      <c r="F977" s="0" t="s">
        <v>8</v>
      </c>
      <c r="G977" s="0" t="s">
        <v>153</v>
      </c>
      <c r="H977" s="0" t="n">
        <v>883771.329512957</v>
      </c>
      <c r="I977" s="0" t="n">
        <v>87634.6256437957</v>
      </c>
      <c r="J977" s="0" t="n">
        <v>45031.9571532259</v>
      </c>
      <c r="K977" s="0" t="n">
        <v>1533605.94876642</v>
      </c>
      <c r="L977" s="0" t="n">
        <v>1971779.0769854</v>
      </c>
      <c r="M977" s="0" t="n">
        <v>11259970.6480399</v>
      </c>
      <c r="N977" s="0" t="n">
        <v>15482459.6410548</v>
      </c>
      <c r="O977" s="0" t="n">
        <v>3518740.82751247</v>
      </c>
      <c r="P977" s="0" t="n">
        <v>4503988.25921597</v>
      </c>
      <c r="Q977" s="0" t="n">
        <v>3505385.02575182</v>
      </c>
      <c r="R977" s="0" t="n">
        <v>3943558.1539708</v>
      </c>
    </row>
    <row r="978" customFormat="false" ht="13.8" hidden="true" customHeight="false" outlineLevel="0" collapsed="false">
      <c r="A978" s="0" t="s">
        <v>155</v>
      </c>
      <c r="B978" s="0" t="s">
        <v>21</v>
      </c>
      <c r="C978" s="0" t="s">
        <v>166</v>
      </c>
      <c r="D978" s="0" t="s">
        <v>38</v>
      </c>
      <c r="E978" s="0" t="s">
        <v>13</v>
      </c>
      <c r="F978" s="0" t="s">
        <v>13</v>
      </c>
      <c r="G978" s="0" t="s">
        <v>172</v>
      </c>
      <c r="H978" s="0" t="n">
        <v>790057.511255667</v>
      </c>
      <c r="I978" s="0" t="n">
        <v>6777.35185185185</v>
      </c>
      <c r="J978" s="0" t="n">
        <v>4032.52435185185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</row>
    <row r="979" customFormat="false" ht="13.8" hidden="true" customHeight="false" outlineLevel="0" collapsed="false">
      <c r="A979" s="0" t="s">
        <v>150</v>
      </c>
      <c r="B979" s="0" t="s">
        <v>21</v>
      </c>
      <c r="C979" s="0" t="s">
        <v>166</v>
      </c>
      <c r="D979" s="0" t="s">
        <v>45</v>
      </c>
      <c r="E979" s="0" t="s">
        <v>8</v>
      </c>
      <c r="F979" s="0" t="s">
        <v>8</v>
      </c>
      <c r="G979" s="0" t="s">
        <v>153</v>
      </c>
      <c r="H979" s="0" t="n">
        <v>428255.997910591</v>
      </c>
      <c r="I979" s="0" t="n">
        <v>5736</v>
      </c>
      <c r="J979" s="0" t="n">
        <v>3321.72</v>
      </c>
      <c r="K979" s="0" t="n">
        <v>0</v>
      </c>
      <c r="L979" s="0" t="n">
        <v>0</v>
      </c>
      <c r="M979" s="0" t="n">
        <v>3423627.1973232</v>
      </c>
      <c r="N979" s="0" t="n">
        <v>4157261.5967496</v>
      </c>
      <c r="O979" s="0" t="n">
        <v>0</v>
      </c>
      <c r="P979" s="0" t="n">
        <v>0</v>
      </c>
      <c r="Q979" s="0" t="n">
        <v>57360</v>
      </c>
      <c r="R979" s="0" t="n">
        <v>71700</v>
      </c>
    </row>
    <row r="980" customFormat="false" ht="13.8" hidden="true" customHeight="false" outlineLevel="0" collapsed="false">
      <c r="A980" s="0" t="s">
        <v>150</v>
      </c>
      <c r="B980" s="0" t="s">
        <v>72</v>
      </c>
      <c r="C980" s="0" t="s">
        <v>151</v>
      </c>
      <c r="D980" s="0" t="s">
        <v>84</v>
      </c>
      <c r="E980" s="0" t="s">
        <v>174</v>
      </c>
      <c r="F980" s="0" t="s">
        <v>8</v>
      </c>
      <c r="G980" s="0" t="s">
        <v>172</v>
      </c>
      <c r="H980" s="0" t="n">
        <v>4291779.70043698</v>
      </c>
      <c r="I980" s="0" t="n">
        <v>511021.982258223</v>
      </c>
      <c r="J980" s="0" t="n">
        <v>539766.173481581</v>
      </c>
      <c r="K980" s="0" t="n">
        <v>8489687.68135008</v>
      </c>
      <c r="L980" s="0" t="n">
        <v>10915312.7331643</v>
      </c>
      <c r="M980" s="0" t="n">
        <v>38452199.7183042</v>
      </c>
      <c r="N980" s="0" t="n">
        <v>49615741.5720054</v>
      </c>
      <c r="O980" s="0" t="n">
        <v>12403935.3930013</v>
      </c>
      <c r="P980" s="0" t="n">
        <v>15877037.3030417</v>
      </c>
      <c r="Q980" s="0" t="n">
        <v>19405000.4145144</v>
      </c>
      <c r="R980" s="0" t="n">
        <v>21830625.4663287</v>
      </c>
    </row>
    <row r="981" customFormat="false" ht="13.8" hidden="true" customHeight="false" outlineLevel="0" collapsed="false">
      <c r="A981" s="0" t="s">
        <v>150</v>
      </c>
      <c r="B981" s="0" t="s">
        <v>21</v>
      </c>
      <c r="C981" s="0" t="s">
        <v>166</v>
      </c>
      <c r="D981" s="0" t="s">
        <v>25</v>
      </c>
      <c r="E981" s="0" t="s">
        <v>13</v>
      </c>
      <c r="F981" s="0" t="s">
        <v>13</v>
      </c>
      <c r="G981" s="0" t="s">
        <v>172</v>
      </c>
      <c r="H981" s="0" t="n">
        <v>950603.110938545</v>
      </c>
      <c r="I981" s="0" t="n">
        <v>15841.4509803921</v>
      </c>
      <c r="J981" s="0" t="n">
        <v>9250.07950980392</v>
      </c>
      <c r="K981" s="0" t="n">
        <v>0</v>
      </c>
      <c r="L981" s="0" t="n">
        <v>0</v>
      </c>
      <c r="M981" s="0" t="n">
        <v>4717965.45954681</v>
      </c>
      <c r="N981" s="0" t="n">
        <v>5728958.05802113</v>
      </c>
      <c r="O981" s="0" t="n">
        <v>0</v>
      </c>
      <c r="P981" s="0" t="n">
        <v>0</v>
      </c>
      <c r="Q981" s="0" t="n">
        <v>158414.509803921</v>
      </c>
      <c r="R981" s="0" t="n">
        <v>198018.137254901</v>
      </c>
    </row>
    <row r="982" customFormat="false" ht="13.8" hidden="true" customHeight="false" outlineLevel="0" collapsed="false">
      <c r="A982" s="0" t="s">
        <v>155</v>
      </c>
      <c r="B982" s="0" t="s">
        <v>21</v>
      </c>
      <c r="C982" s="0" t="s">
        <v>173</v>
      </c>
      <c r="D982" s="0" t="s">
        <v>41</v>
      </c>
      <c r="E982" s="0" t="s">
        <v>8</v>
      </c>
      <c r="F982" s="0" t="s">
        <v>8</v>
      </c>
      <c r="G982" s="0" t="s">
        <v>153</v>
      </c>
      <c r="H982" s="0" t="n">
        <v>45446.5461367865</v>
      </c>
      <c r="I982" s="0" t="n">
        <v>696</v>
      </c>
      <c r="J982" s="0" t="n">
        <v>414.12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</row>
    <row r="983" customFormat="false" ht="13.8" hidden="true" customHeight="false" outlineLevel="0" collapsed="false">
      <c r="A983" s="0" t="s">
        <v>155</v>
      </c>
      <c r="B983" s="0" t="s">
        <v>96</v>
      </c>
      <c r="C983" s="0" t="s">
        <v>97</v>
      </c>
      <c r="D983" s="0" t="s">
        <v>97</v>
      </c>
      <c r="E983" s="0" t="s">
        <v>8</v>
      </c>
      <c r="F983" s="0" t="s">
        <v>8</v>
      </c>
      <c r="G983" s="0" t="s">
        <v>164</v>
      </c>
      <c r="H983" s="0" t="n">
        <v>55830399.4411314</v>
      </c>
      <c r="I983" s="0" t="n">
        <v>3546394.09439114</v>
      </c>
      <c r="J983" s="0" t="n">
        <v>141552225.635491</v>
      </c>
      <c r="K983" s="0" t="n">
        <v>0</v>
      </c>
      <c r="L983" s="0" t="n">
        <v>0</v>
      </c>
      <c r="M983" s="0" t="n">
        <v>135180198.922165</v>
      </c>
      <c r="N983" s="0" t="n">
        <v>202770298.383247</v>
      </c>
      <c r="O983" s="0" t="n">
        <v>39427557.8416451</v>
      </c>
      <c r="P983" s="0" t="n">
        <v>39427557.8416451</v>
      </c>
      <c r="Q983" s="0" t="n">
        <v>61125200.6746756</v>
      </c>
      <c r="R983" s="0" t="n">
        <v>61125200.6746756</v>
      </c>
    </row>
    <row r="984" customFormat="false" ht="13.8" hidden="true" customHeight="false" outlineLevel="0" collapsed="false">
      <c r="A984" s="0" t="s">
        <v>150</v>
      </c>
      <c r="B984" s="0" t="s">
        <v>72</v>
      </c>
      <c r="C984" s="0" t="s">
        <v>151</v>
      </c>
      <c r="D984" s="0" t="s">
        <v>76</v>
      </c>
      <c r="E984" s="0" t="s">
        <v>174</v>
      </c>
      <c r="F984" s="0" t="s">
        <v>8</v>
      </c>
      <c r="G984" s="0" t="s">
        <v>164</v>
      </c>
      <c r="H984" s="0" t="n">
        <v>613845.308224592</v>
      </c>
      <c r="I984" s="0" t="n">
        <v>10010.7304666964</v>
      </c>
      <c r="J984" s="0" t="n">
        <v>10010.7304666964</v>
      </c>
      <c r="K984" s="0" t="n">
        <v>350375.566334377</v>
      </c>
      <c r="L984" s="0" t="n">
        <v>450482.871001341</v>
      </c>
      <c r="M984" s="0" t="n">
        <v>1073385.85125996</v>
      </c>
      <c r="N984" s="0" t="n">
        <v>1385014.00162576</v>
      </c>
      <c r="O984" s="0" t="n">
        <v>346253.50040644</v>
      </c>
      <c r="P984" s="0" t="n">
        <v>443204.480520243</v>
      </c>
      <c r="Q984" s="0" t="n">
        <v>800858.437335719</v>
      </c>
      <c r="R984" s="0" t="n">
        <v>900965.742002683</v>
      </c>
    </row>
    <row r="985" customFormat="false" ht="13.8" hidden="true" customHeight="false" outlineLevel="0" collapsed="false">
      <c r="A985" s="0" t="s">
        <v>150</v>
      </c>
      <c r="B985" s="0" t="s">
        <v>52</v>
      </c>
      <c r="C985" s="0" t="s">
        <v>54</v>
      </c>
      <c r="D985" s="0" t="s">
        <v>54</v>
      </c>
      <c r="E985" s="0" t="s">
        <v>13</v>
      </c>
      <c r="F985" s="0" t="s">
        <v>13</v>
      </c>
      <c r="G985" s="0" t="s">
        <v>157</v>
      </c>
      <c r="H985" s="0" t="n">
        <v>1733693.075</v>
      </c>
      <c r="I985" s="0" t="n">
        <v>122400</v>
      </c>
      <c r="J985" s="0" t="n">
        <v>63327</v>
      </c>
      <c r="K985" s="0" t="n">
        <v>4284000</v>
      </c>
      <c r="L985" s="0" t="n">
        <v>5508000</v>
      </c>
      <c r="M985" s="0" t="n">
        <v>469199.95308</v>
      </c>
      <c r="N985" s="0" t="n">
        <v>571199.94288</v>
      </c>
      <c r="O985" s="0" t="n">
        <v>2827440</v>
      </c>
      <c r="P985" s="0" t="n">
        <v>3084480</v>
      </c>
      <c r="Q985" s="0" t="n">
        <v>14688000</v>
      </c>
      <c r="R985" s="0" t="n">
        <v>15912000</v>
      </c>
    </row>
    <row r="986" customFormat="false" ht="13.8" hidden="true" customHeight="false" outlineLevel="0" collapsed="false">
      <c r="A986" s="0" t="s">
        <v>159</v>
      </c>
      <c r="B986" s="0" t="s">
        <v>52</v>
      </c>
      <c r="C986" s="0" t="s">
        <v>158</v>
      </c>
      <c r="D986" s="0" t="s">
        <v>58</v>
      </c>
      <c r="E986" s="0" t="s">
        <v>13</v>
      </c>
      <c r="F986" s="0" t="s">
        <v>13</v>
      </c>
      <c r="G986" s="0" t="s">
        <v>164</v>
      </c>
      <c r="H986" s="0" t="n">
        <v>14718915.0049719</v>
      </c>
      <c r="I986" s="0" t="n">
        <v>352014.019236103</v>
      </c>
      <c r="J986" s="0" t="n">
        <v>219363.399064171</v>
      </c>
      <c r="K986" s="0" t="n">
        <v>0</v>
      </c>
      <c r="L986" s="0" t="n">
        <v>0</v>
      </c>
      <c r="M986" s="0" t="n">
        <v>28043783.5794114</v>
      </c>
      <c r="N986" s="0" t="n">
        <v>42065675.3691171</v>
      </c>
      <c r="O986" s="0" t="n">
        <v>3706414.2734333</v>
      </c>
      <c r="P986" s="0" t="n">
        <v>4765389.78012853</v>
      </c>
      <c r="Q986" s="0" t="n">
        <v>1173380.06412034</v>
      </c>
      <c r="R986" s="0" t="n">
        <v>2346760.12824068</v>
      </c>
    </row>
    <row r="987" customFormat="false" ht="13.8" hidden="true" customHeight="false" outlineLevel="0" collapsed="false">
      <c r="A987" s="0" t="s">
        <v>150</v>
      </c>
      <c r="B987" s="0" t="s">
        <v>52</v>
      </c>
      <c r="C987" s="0" t="s">
        <v>161</v>
      </c>
      <c r="D987" s="0" t="s">
        <v>58</v>
      </c>
      <c r="E987" s="0" t="s">
        <v>8</v>
      </c>
      <c r="F987" s="0" t="s">
        <v>8</v>
      </c>
      <c r="G987" s="0" t="s">
        <v>164</v>
      </c>
      <c r="H987" s="0" t="n">
        <v>6252086.92126915</v>
      </c>
      <c r="I987" s="0" t="n">
        <v>485722.827467281</v>
      </c>
      <c r="J987" s="0" t="n">
        <v>604179.39523827</v>
      </c>
      <c r="K987" s="0" t="n">
        <v>6476304.36623042</v>
      </c>
      <c r="L987" s="0" t="n">
        <v>9714456.54934563</v>
      </c>
      <c r="M987" s="0" t="n">
        <v>87065816.9692271</v>
      </c>
      <c r="N987" s="0" t="n">
        <v>116087755.958969</v>
      </c>
      <c r="O987" s="0" t="n">
        <v>5844864.68404665</v>
      </c>
      <c r="P987" s="0" t="n">
        <v>7306080.85505831</v>
      </c>
      <c r="Q987" s="0" t="n">
        <v>2428614.1373364</v>
      </c>
      <c r="R987" s="0" t="n">
        <v>4047690.22889401</v>
      </c>
    </row>
    <row r="988" customFormat="false" ht="13.8" hidden="true" customHeight="false" outlineLevel="0" collapsed="false">
      <c r="A988" s="0" t="s">
        <v>155</v>
      </c>
      <c r="B988" s="0" t="s">
        <v>52</v>
      </c>
      <c r="C988" s="0" t="s">
        <v>161</v>
      </c>
      <c r="D988" s="0" t="s">
        <v>60</v>
      </c>
      <c r="E988" s="0" t="s">
        <v>13</v>
      </c>
      <c r="F988" s="0" t="s">
        <v>13</v>
      </c>
      <c r="G988" s="0" t="s">
        <v>164</v>
      </c>
      <c r="H988" s="0" t="n">
        <v>17671425.5677562</v>
      </c>
      <c r="I988" s="0" t="n">
        <v>517013.008439615</v>
      </c>
      <c r="J988" s="0" t="n">
        <v>412874.690199541</v>
      </c>
      <c r="K988" s="0" t="n">
        <v>0</v>
      </c>
      <c r="L988" s="0" t="n">
        <v>0</v>
      </c>
      <c r="M988" s="0" t="n">
        <v>41188703.0746244</v>
      </c>
      <c r="N988" s="0" t="n">
        <v>61783054.6119367</v>
      </c>
      <c r="O988" s="0" t="n">
        <v>6221389.86132987</v>
      </c>
      <c r="P988" s="0" t="n">
        <v>7776737.32666233</v>
      </c>
      <c r="Q988" s="0" t="n">
        <v>2585065.04219807</v>
      </c>
      <c r="R988" s="0" t="n">
        <v>4308441.73699679</v>
      </c>
    </row>
    <row r="989" customFormat="false" ht="13.8" hidden="true" customHeight="false" outlineLevel="0" collapsed="false">
      <c r="A989" s="0" t="s">
        <v>159</v>
      </c>
      <c r="B989" s="0" t="s">
        <v>21</v>
      </c>
      <c r="C989" s="0" t="s">
        <v>168</v>
      </c>
      <c r="D989" s="0" t="s">
        <v>30</v>
      </c>
      <c r="E989" s="0" t="s">
        <v>9</v>
      </c>
      <c r="F989" s="0" t="s">
        <v>9</v>
      </c>
      <c r="G989" s="0" t="s">
        <v>153</v>
      </c>
      <c r="H989" s="0" t="n">
        <v>4278381.48446087</v>
      </c>
      <c r="I989" s="0" t="n">
        <v>57050</v>
      </c>
      <c r="J989" s="0" t="n">
        <v>34270.25</v>
      </c>
      <c r="K989" s="0" t="n">
        <v>0</v>
      </c>
      <c r="L989" s="0" t="n">
        <v>0</v>
      </c>
      <c r="M989" s="0" t="n">
        <v>3149160</v>
      </c>
      <c r="N989" s="0" t="n">
        <v>4723740</v>
      </c>
      <c r="O989" s="0" t="n">
        <v>323473.5</v>
      </c>
      <c r="P989" s="0" t="n">
        <v>415894.5</v>
      </c>
      <c r="Q989" s="0" t="n">
        <v>0</v>
      </c>
      <c r="R989" s="0" t="n">
        <v>0</v>
      </c>
    </row>
    <row r="990" customFormat="false" ht="13.8" hidden="true" customHeight="false" outlineLevel="0" collapsed="false">
      <c r="A990" s="0" t="s">
        <v>155</v>
      </c>
      <c r="B990" s="0" t="s">
        <v>6</v>
      </c>
      <c r="C990" s="0" t="s">
        <v>162</v>
      </c>
      <c r="D990" s="0" t="s">
        <v>7</v>
      </c>
      <c r="E990" s="0" t="s">
        <v>13</v>
      </c>
      <c r="F990" s="0" t="s">
        <v>13</v>
      </c>
      <c r="G990" s="0" t="s">
        <v>157</v>
      </c>
      <c r="H990" s="0" t="n">
        <v>27730280.4524415</v>
      </c>
      <c r="I990" s="0" t="n">
        <v>1990512.98275135</v>
      </c>
      <c r="J990" s="0" t="n">
        <v>1689522.73201953</v>
      </c>
      <c r="K990" s="0" t="n">
        <v>0</v>
      </c>
      <c r="L990" s="0" t="n">
        <v>0</v>
      </c>
      <c r="M990" s="0" t="n">
        <v>170615398.095006</v>
      </c>
      <c r="N990" s="0" t="n">
        <v>238861557.333008</v>
      </c>
      <c r="O990" s="0" t="n">
        <v>58862312.4572315</v>
      </c>
      <c r="P990" s="0" t="n">
        <v>79336160.2684425</v>
      </c>
      <c r="Q990" s="0" t="n">
        <v>0</v>
      </c>
      <c r="R990" s="0" t="n">
        <v>0</v>
      </c>
    </row>
    <row r="991" customFormat="false" ht="13.8" hidden="true" customHeight="false" outlineLevel="0" collapsed="false">
      <c r="A991" s="0" t="s">
        <v>159</v>
      </c>
      <c r="B991" s="0" t="s">
        <v>6</v>
      </c>
      <c r="C991" s="0" t="s">
        <v>162</v>
      </c>
      <c r="D991" s="0" t="s">
        <v>7</v>
      </c>
      <c r="E991" s="0" t="s">
        <v>13</v>
      </c>
      <c r="F991" s="0" t="s">
        <v>13</v>
      </c>
      <c r="G991" s="0" t="s">
        <v>164</v>
      </c>
      <c r="H991" s="0" t="n">
        <v>136616676.707596</v>
      </c>
      <c r="I991" s="0" t="n">
        <v>2770318.96690499</v>
      </c>
      <c r="J991" s="0" t="n">
        <v>2875628.40950597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</row>
    <row r="992" customFormat="false" ht="13.8" hidden="true" customHeight="false" outlineLevel="0" collapsed="false">
      <c r="A992" s="0" t="s">
        <v>150</v>
      </c>
      <c r="B992" s="0" t="s">
        <v>6</v>
      </c>
      <c r="C992" s="0" t="s">
        <v>163</v>
      </c>
      <c r="D992" s="0" t="s">
        <v>7</v>
      </c>
      <c r="E992" s="0" t="s">
        <v>9</v>
      </c>
      <c r="F992" s="0" t="s">
        <v>9</v>
      </c>
      <c r="G992" s="0" t="s">
        <v>154</v>
      </c>
      <c r="H992" s="0" t="n">
        <v>3513956.38991027</v>
      </c>
      <c r="I992" s="0" t="n">
        <v>367470.895031041</v>
      </c>
      <c r="J992" s="0" t="n">
        <v>221582.245479515</v>
      </c>
      <c r="K992" s="0" t="n">
        <v>0</v>
      </c>
      <c r="L992" s="0" t="n">
        <v>0</v>
      </c>
      <c r="M992" s="0" t="n">
        <v>50396008.3354099</v>
      </c>
      <c r="N992" s="0" t="n">
        <v>69294511.4611887</v>
      </c>
      <c r="O992" s="0" t="n">
        <v>11811564.4765786</v>
      </c>
      <c r="P992" s="0" t="n">
        <v>15118802.5300206</v>
      </c>
      <c r="Q992" s="0" t="n">
        <v>11189026.4573842</v>
      </c>
      <c r="R992" s="0" t="n">
        <v>12587654.7645572</v>
      </c>
    </row>
    <row r="993" customFormat="false" ht="13.8" hidden="true" customHeight="false" outlineLevel="0" collapsed="false">
      <c r="A993" s="0" t="s">
        <v>150</v>
      </c>
      <c r="B993" s="0" t="s">
        <v>6</v>
      </c>
      <c r="C993" s="0" t="s">
        <v>162</v>
      </c>
      <c r="D993" s="0" t="s">
        <v>15</v>
      </c>
      <c r="E993" s="0" t="s">
        <v>13</v>
      </c>
      <c r="F993" s="0" t="s">
        <v>13</v>
      </c>
      <c r="G993" s="0" t="s">
        <v>172</v>
      </c>
      <c r="H993" s="0" t="n">
        <v>4776527.74970741</v>
      </c>
      <c r="I993" s="0" t="n">
        <v>689365.953848747</v>
      </c>
      <c r="J993" s="0" t="n">
        <v>1332041.59884557</v>
      </c>
      <c r="K993" s="0" t="n">
        <v>0</v>
      </c>
      <c r="L993" s="0" t="n">
        <v>0</v>
      </c>
      <c r="M993" s="0" t="n">
        <v>43430055.0924711</v>
      </c>
      <c r="N993" s="0" t="n">
        <v>62042935.8463872</v>
      </c>
      <c r="O993" s="0" t="n">
        <v>20680978.6154624</v>
      </c>
      <c r="P993" s="0" t="n">
        <v>26471652.6277919</v>
      </c>
      <c r="Q993" s="0" t="n">
        <v>13842741.995439</v>
      </c>
      <c r="R993" s="0" t="n">
        <v>15573084.7448689</v>
      </c>
    </row>
    <row r="994" customFormat="false" ht="13.8" hidden="true" customHeight="false" outlineLevel="0" collapsed="false">
      <c r="A994" s="0" t="s">
        <v>159</v>
      </c>
      <c r="B994" s="0" t="s">
        <v>52</v>
      </c>
      <c r="C994" s="0" t="s">
        <v>165</v>
      </c>
      <c r="D994" s="0" t="s">
        <v>62</v>
      </c>
      <c r="E994" s="0" t="s">
        <v>13</v>
      </c>
      <c r="F994" s="0" t="s">
        <v>13</v>
      </c>
      <c r="G994" s="0" t="s">
        <v>172</v>
      </c>
      <c r="H994" s="0" t="n">
        <v>2026903.68242124</v>
      </c>
      <c r="I994" s="0" t="n">
        <v>23853.1999999999</v>
      </c>
      <c r="J994" s="0" t="n">
        <v>35152.3321081809</v>
      </c>
      <c r="K994" s="0" t="n">
        <v>954127.999999999</v>
      </c>
      <c r="L994" s="0" t="n">
        <v>1192659.99999999</v>
      </c>
      <c r="M994" s="0" t="n">
        <v>4815364.74999999</v>
      </c>
      <c r="N994" s="0" t="n">
        <v>5829125.74999999</v>
      </c>
      <c r="O994" s="0" t="n">
        <v>0</v>
      </c>
      <c r="P994" s="0" t="n">
        <v>0</v>
      </c>
      <c r="Q994" s="0" t="n">
        <v>0</v>
      </c>
      <c r="R994" s="0" t="n">
        <v>0</v>
      </c>
    </row>
    <row r="995" customFormat="false" ht="13.8" hidden="true" customHeight="false" outlineLevel="0" collapsed="false">
      <c r="A995" s="0" t="s">
        <v>159</v>
      </c>
      <c r="B995" s="0" t="s">
        <v>52</v>
      </c>
      <c r="C995" s="0" t="s">
        <v>165</v>
      </c>
      <c r="D995" s="0" t="s">
        <v>62</v>
      </c>
      <c r="E995" s="0" t="s">
        <v>9</v>
      </c>
      <c r="F995" s="0" t="s">
        <v>9</v>
      </c>
      <c r="G995" s="0" t="s">
        <v>164</v>
      </c>
      <c r="H995" s="0" t="n">
        <v>15032723.8784818</v>
      </c>
      <c r="I995" s="0" t="n">
        <v>177169.199999999</v>
      </c>
      <c r="J995" s="0" t="n">
        <v>213678.702882071</v>
      </c>
      <c r="K995" s="0" t="n">
        <v>7086767.99999999</v>
      </c>
      <c r="L995" s="0" t="n">
        <v>8858459.99999999</v>
      </c>
      <c r="M995" s="0" t="n">
        <v>35766032.2499999</v>
      </c>
      <c r="N995" s="0" t="n">
        <v>43295723.2499999</v>
      </c>
      <c r="O995" s="0" t="n">
        <v>0</v>
      </c>
      <c r="P995" s="0" t="n">
        <v>0</v>
      </c>
      <c r="Q995" s="0" t="n">
        <v>0</v>
      </c>
      <c r="R995" s="0" t="n">
        <v>0</v>
      </c>
    </row>
    <row r="996" customFormat="false" ht="13.8" hidden="true" customHeight="false" outlineLevel="0" collapsed="false">
      <c r="A996" s="0" t="s">
        <v>159</v>
      </c>
      <c r="B996" s="0" t="s">
        <v>90</v>
      </c>
      <c r="C996" s="0" t="s">
        <v>93</v>
      </c>
      <c r="D996" s="0" t="s">
        <v>93</v>
      </c>
      <c r="E996" s="0" t="s">
        <v>194</v>
      </c>
      <c r="F996" s="0" t="s">
        <v>8</v>
      </c>
      <c r="G996" s="0" t="s">
        <v>157</v>
      </c>
      <c r="H996" s="0" t="n">
        <v>30515618.5607354</v>
      </c>
      <c r="I996" s="0" t="n">
        <v>433513.499999999</v>
      </c>
      <c r="J996" s="0" t="n">
        <v>356610.235333333</v>
      </c>
      <c r="K996" s="0" t="n">
        <v>0</v>
      </c>
      <c r="L996" s="0" t="n">
        <v>0</v>
      </c>
      <c r="M996" s="0" t="n">
        <v>24569670.4942205</v>
      </c>
      <c r="N996" s="0" t="n">
        <v>30712088.1177757</v>
      </c>
      <c r="O996" s="0" t="n">
        <v>0</v>
      </c>
      <c r="P996" s="0" t="n">
        <v>0</v>
      </c>
      <c r="Q996" s="0" t="n">
        <v>0</v>
      </c>
      <c r="R996" s="0" t="n">
        <v>0</v>
      </c>
    </row>
    <row r="997" customFormat="false" ht="13.8" hidden="true" customHeight="false" outlineLevel="0" collapsed="false">
      <c r="A997" s="0" t="s">
        <v>150</v>
      </c>
      <c r="B997" s="0" t="s">
        <v>21</v>
      </c>
      <c r="C997" s="0" t="s">
        <v>173</v>
      </c>
      <c r="D997" s="0" t="s">
        <v>46</v>
      </c>
      <c r="E997" s="0" t="s">
        <v>13</v>
      </c>
      <c r="F997" s="0" t="s">
        <v>13</v>
      </c>
      <c r="G997" s="0" t="s">
        <v>154</v>
      </c>
      <c r="H997" s="0" t="n">
        <v>202461.417233926</v>
      </c>
      <c r="I997" s="0" t="n">
        <v>11425.8000675124</v>
      </c>
      <c r="J997" s="0" t="n">
        <v>12699.827584428</v>
      </c>
      <c r="K997" s="0" t="n">
        <v>142822.500843906</v>
      </c>
      <c r="L997" s="0" t="n">
        <v>157104.750928296</v>
      </c>
      <c r="M997" s="0" t="n">
        <v>5643075.6989947</v>
      </c>
      <c r="N997" s="0" t="n">
        <v>6348460.16136904</v>
      </c>
      <c r="O997" s="0" t="n">
        <v>1478807.97796401</v>
      </c>
      <c r="P997" s="0" t="n">
        <v>1892874.21179394</v>
      </c>
      <c r="Q997" s="0" t="n">
        <v>128540.250759515</v>
      </c>
      <c r="R997" s="0" t="n">
        <v>157104.750928296</v>
      </c>
    </row>
    <row r="998" customFormat="false" ht="13.8" hidden="true" customHeight="false" outlineLevel="0" collapsed="false">
      <c r="A998" s="0" t="s">
        <v>159</v>
      </c>
      <c r="B998" s="0" t="s">
        <v>21</v>
      </c>
      <c r="C998" s="0" t="s">
        <v>166</v>
      </c>
      <c r="D998" s="0" t="s">
        <v>44</v>
      </c>
      <c r="E998" s="0" t="s">
        <v>8</v>
      </c>
      <c r="F998" s="0" t="s">
        <v>8</v>
      </c>
      <c r="G998" s="0" t="s">
        <v>153</v>
      </c>
      <c r="H998" s="0" t="n">
        <v>3557232.04787923</v>
      </c>
      <c r="I998" s="0" t="n">
        <v>22125</v>
      </c>
      <c r="J998" s="0" t="n">
        <v>12976.9125</v>
      </c>
      <c r="K998" s="0" t="n">
        <v>0</v>
      </c>
      <c r="L998" s="0" t="n">
        <v>0</v>
      </c>
      <c r="M998" s="0" t="n">
        <v>4850291.6706</v>
      </c>
      <c r="N998" s="0" t="n">
        <v>6062864.58825</v>
      </c>
      <c r="O998" s="0" t="n">
        <v>0</v>
      </c>
      <c r="P998" s="0" t="n">
        <v>0</v>
      </c>
      <c r="Q998" s="0" t="n">
        <v>193593.75</v>
      </c>
      <c r="R998" s="0" t="n">
        <v>248906.25</v>
      </c>
    </row>
    <row r="999" customFormat="false" ht="13.8" hidden="true" customHeight="false" outlineLevel="0" collapsed="false">
      <c r="A999" s="0" t="s">
        <v>155</v>
      </c>
      <c r="B999" s="0" t="s">
        <v>6</v>
      </c>
      <c r="C999" s="0" t="s">
        <v>162</v>
      </c>
      <c r="D999" s="0" t="s">
        <v>20</v>
      </c>
      <c r="E999" s="0" t="s">
        <v>9</v>
      </c>
      <c r="F999" s="0" t="s">
        <v>9</v>
      </c>
      <c r="G999" s="0" t="s">
        <v>153</v>
      </c>
      <c r="H999" s="0" t="n">
        <v>944853.614292623</v>
      </c>
      <c r="I999" s="0" t="n">
        <v>81472.18624715</v>
      </c>
      <c r="J999" s="0" t="n">
        <v>43195.5298405397</v>
      </c>
      <c r="K999" s="0" t="n">
        <v>0</v>
      </c>
      <c r="L999" s="0" t="n">
        <v>0</v>
      </c>
      <c r="M999" s="0" t="n">
        <v>11751078.0905103</v>
      </c>
      <c r="N999" s="0" t="n">
        <v>16451509.3267145</v>
      </c>
      <c r="O999" s="0" t="n">
        <v>2585237.17991227</v>
      </c>
      <c r="P999" s="0" t="n">
        <v>3525323.4271531</v>
      </c>
      <c r="Q999" s="0" t="n">
        <v>431714.896650041</v>
      </c>
      <c r="R999" s="0" t="n">
        <v>493388.453314333</v>
      </c>
    </row>
    <row r="1000" customFormat="false" ht="13.8" hidden="true" customHeight="false" outlineLevel="0" collapsed="false">
      <c r="A1000" s="0" t="s">
        <v>155</v>
      </c>
      <c r="B1000" s="0" t="s">
        <v>90</v>
      </c>
      <c r="C1000" s="0" t="s">
        <v>94</v>
      </c>
      <c r="D1000" s="0" t="s">
        <v>94</v>
      </c>
      <c r="E1000" s="0" t="s">
        <v>170</v>
      </c>
      <c r="F1000" s="0" t="s">
        <v>13</v>
      </c>
      <c r="G1000" s="0" t="s">
        <v>154</v>
      </c>
      <c r="H1000" s="0" t="n">
        <v>2745304.01031902</v>
      </c>
      <c r="I1000" s="0" t="n">
        <v>190710.961786304</v>
      </c>
      <c r="J1000" s="0" t="n">
        <v>972765.443958536</v>
      </c>
      <c r="K1000" s="0" t="n">
        <v>0</v>
      </c>
      <c r="L1000" s="0" t="n">
        <v>0</v>
      </c>
      <c r="M1000" s="0" t="n">
        <v>12159756.6790101</v>
      </c>
      <c r="N1000" s="0" t="n">
        <v>14861924.8299012</v>
      </c>
      <c r="O1000" s="0" t="n">
        <v>6935564.92761333</v>
      </c>
      <c r="P1000" s="0" t="n">
        <v>9457588.53765455</v>
      </c>
      <c r="Q1000" s="0" t="n">
        <v>0</v>
      </c>
      <c r="R1000" s="0" t="n">
        <v>0</v>
      </c>
    </row>
    <row r="1001" customFormat="false" ht="13.8" hidden="true" customHeight="false" outlineLevel="0" collapsed="false">
      <c r="A1001" s="0" t="s">
        <v>150</v>
      </c>
      <c r="B1001" s="0" t="s">
        <v>52</v>
      </c>
      <c r="C1001" s="0" t="s">
        <v>161</v>
      </c>
      <c r="D1001" s="0" t="s">
        <v>60</v>
      </c>
      <c r="E1001" s="0" t="s">
        <v>9</v>
      </c>
      <c r="F1001" s="0" t="s">
        <v>9</v>
      </c>
      <c r="G1001" s="0" t="s">
        <v>153</v>
      </c>
      <c r="H1001" s="0" t="n">
        <v>822401.458923672</v>
      </c>
      <c r="I1001" s="0" t="n">
        <v>51341.6654545454</v>
      </c>
      <c r="J1001" s="0" t="n">
        <v>38900.1210208581</v>
      </c>
      <c r="K1001" s="0" t="n">
        <v>684555.539393939</v>
      </c>
      <c r="L1001" s="0" t="n">
        <v>1026833.3090909</v>
      </c>
      <c r="M1001" s="0" t="n">
        <v>9202993.54812977</v>
      </c>
      <c r="N1001" s="0" t="n">
        <v>12270658.064173</v>
      </c>
      <c r="O1001" s="0" t="n">
        <v>617811.373618474</v>
      </c>
      <c r="P1001" s="0" t="n">
        <v>772264.217023093</v>
      </c>
      <c r="Q1001" s="0" t="n">
        <v>256708.327272727</v>
      </c>
      <c r="R1001" s="0" t="n">
        <v>427847.212121212</v>
      </c>
    </row>
    <row r="1002" customFormat="false" ht="13.8" hidden="true" customHeight="false" outlineLevel="0" collapsed="false">
      <c r="A1002" s="0" t="s">
        <v>155</v>
      </c>
      <c r="B1002" s="0" t="s">
        <v>21</v>
      </c>
      <c r="C1002" s="0" t="s">
        <v>173</v>
      </c>
      <c r="D1002" s="0" t="s">
        <v>27</v>
      </c>
      <c r="E1002" s="0" t="s">
        <v>9</v>
      </c>
      <c r="F1002" s="0" t="s">
        <v>9</v>
      </c>
      <c r="G1002" s="0" t="s">
        <v>154</v>
      </c>
      <c r="H1002" s="0" t="n">
        <v>273085.520127234</v>
      </c>
      <c r="I1002" s="0" t="n">
        <v>13732.125</v>
      </c>
      <c r="J1002" s="0" t="n">
        <v>10126.974375</v>
      </c>
      <c r="K1002" s="0" t="n">
        <v>0</v>
      </c>
      <c r="L1002" s="0" t="n">
        <v>0</v>
      </c>
      <c r="M1002" s="0" t="n">
        <v>2195132.37980355</v>
      </c>
      <c r="N1002" s="0" t="n">
        <v>2560987.77643747</v>
      </c>
      <c r="O1002" s="0" t="n">
        <v>602466.870648802</v>
      </c>
      <c r="P1002" s="0" t="n">
        <v>736348.397459647</v>
      </c>
      <c r="Q1002" s="0" t="n">
        <v>274642.5</v>
      </c>
      <c r="R1002" s="0" t="n">
        <v>308972.8125</v>
      </c>
    </row>
    <row r="1003" customFormat="false" ht="13.8" hidden="true" customHeight="false" outlineLevel="0" collapsed="false">
      <c r="A1003" s="0" t="s">
        <v>159</v>
      </c>
      <c r="B1003" s="0" t="s">
        <v>21</v>
      </c>
      <c r="C1003" s="0" t="s">
        <v>166</v>
      </c>
      <c r="D1003" s="0" t="s">
        <v>33</v>
      </c>
      <c r="E1003" s="0" t="s">
        <v>8</v>
      </c>
      <c r="F1003" s="0" t="s">
        <v>8</v>
      </c>
      <c r="G1003" s="0" t="s">
        <v>164</v>
      </c>
      <c r="H1003" s="0" t="n">
        <v>40547052.2932893</v>
      </c>
      <c r="I1003" s="0" t="n">
        <v>654580.197993187</v>
      </c>
      <c r="J1003" s="0" t="n">
        <v>981274.472242143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</row>
    <row r="1004" customFormat="false" ht="13.8" hidden="true" customHeight="false" outlineLevel="0" collapsed="false">
      <c r="A1004" s="0" t="s">
        <v>159</v>
      </c>
      <c r="B1004" s="0" t="s">
        <v>21</v>
      </c>
      <c r="C1004" s="0" t="s">
        <v>173</v>
      </c>
      <c r="D1004" s="0" t="s">
        <v>47</v>
      </c>
      <c r="E1004" s="0" t="s">
        <v>8</v>
      </c>
      <c r="F1004" s="0" t="s">
        <v>8</v>
      </c>
      <c r="G1004" s="0" t="s">
        <v>153</v>
      </c>
      <c r="H1004" s="0" t="n">
        <v>279855.666831307</v>
      </c>
      <c r="I1004" s="0" t="n">
        <v>1896</v>
      </c>
      <c r="J1004" s="0" t="n">
        <v>1128.12</v>
      </c>
      <c r="K1004" s="0" t="n">
        <v>0</v>
      </c>
      <c r="L1004" s="0" t="n">
        <v>0</v>
      </c>
      <c r="M1004" s="0" t="n">
        <v>415645.3336704</v>
      </c>
      <c r="N1004" s="0" t="n">
        <v>519556.667088</v>
      </c>
      <c r="O1004" s="0" t="n">
        <v>0</v>
      </c>
      <c r="P1004" s="0" t="n">
        <v>0</v>
      </c>
      <c r="Q1004" s="0" t="n">
        <v>16590</v>
      </c>
      <c r="R1004" s="0" t="n">
        <v>21330</v>
      </c>
    </row>
    <row r="1005" customFormat="false" ht="13.8" hidden="true" customHeight="false" outlineLevel="0" collapsed="false">
      <c r="A1005" s="0" t="s">
        <v>159</v>
      </c>
      <c r="B1005" s="0" t="s">
        <v>72</v>
      </c>
      <c r="C1005" s="0" t="s">
        <v>151</v>
      </c>
      <c r="D1005" s="0" t="s">
        <v>82</v>
      </c>
      <c r="E1005" s="0" t="s">
        <v>170</v>
      </c>
      <c r="F1005" s="0" t="s">
        <v>13</v>
      </c>
      <c r="G1005" s="0" t="s">
        <v>164</v>
      </c>
      <c r="H1005" s="0" t="n">
        <v>892004.128821107</v>
      </c>
      <c r="I1005" s="0" t="n">
        <v>11234.283953329</v>
      </c>
      <c r="J1005" s="0" t="n">
        <v>11234.283953329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</row>
    <row r="1006" customFormat="false" ht="13.8" hidden="true" customHeight="false" outlineLevel="0" collapsed="false">
      <c r="A1006" s="0" t="s">
        <v>155</v>
      </c>
      <c r="B1006" s="0" t="s">
        <v>103</v>
      </c>
      <c r="C1006" s="0" t="s">
        <v>177</v>
      </c>
      <c r="D1006" s="0" t="s">
        <v>22</v>
      </c>
      <c r="E1006" s="0" t="s">
        <v>9</v>
      </c>
      <c r="F1006" s="0" t="s">
        <v>9</v>
      </c>
      <c r="G1006" s="0" t="s">
        <v>164</v>
      </c>
      <c r="H1006" s="0" t="n">
        <v>395031.669364435</v>
      </c>
      <c r="I1006" s="0" t="n">
        <v>32665</v>
      </c>
      <c r="J1006" s="0" t="n">
        <v>38611.4275</v>
      </c>
      <c r="K1006" s="0" t="n">
        <v>1469925</v>
      </c>
      <c r="L1006" s="0" t="n">
        <v>1796575</v>
      </c>
      <c r="M1006" s="0" t="n">
        <v>4189286.25</v>
      </c>
      <c r="N1006" s="0" t="n">
        <v>5071241.25</v>
      </c>
      <c r="O1006" s="0" t="n">
        <v>220488.75</v>
      </c>
      <c r="P1006" s="0" t="n">
        <v>352782</v>
      </c>
      <c r="Q1006" s="0" t="n">
        <v>0</v>
      </c>
      <c r="R1006" s="0" t="n">
        <v>0</v>
      </c>
    </row>
    <row r="1007" customFormat="false" ht="13.8" hidden="true" customHeight="false" outlineLevel="0" collapsed="false">
      <c r="A1007" s="0" t="s">
        <v>159</v>
      </c>
      <c r="B1007" s="0" t="s">
        <v>103</v>
      </c>
      <c r="C1007" s="0" t="s">
        <v>179</v>
      </c>
      <c r="D1007" s="0" t="s">
        <v>115</v>
      </c>
      <c r="E1007" s="0" t="s">
        <v>8</v>
      </c>
      <c r="F1007" s="0" t="s">
        <v>8</v>
      </c>
      <c r="G1007" s="0" t="s">
        <v>154</v>
      </c>
      <c r="H1007" s="0" t="n">
        <v>29512994.3352582</v>
      </c>
      <c r="I1007" s="0" t="n">
        <v>412996.37</v>
      </c>
      <c r="J1007" s="0" t="n">
        <v>432018.9155</v>
      </c>
      <c r="K1007" s="0" t="n">
        <v>0</v>
      </c>
      <c r="L1007" s="0" t="n">
        <v>0</v>
      </c>
      <c r="M1007" s="0" t="n">
        <v>7433934.66</v>
      </c>
      <c r="N1007" s="0" t="n">
        <v>11150901.99</v>
      </c>
      <c r="O1007" s="0" t="n">
        <v>35311189.635</v>
      </c>
      <c r="P1007" s="0" t="n">
        <v>49435665.489</v>
      </c>
      <c r="Q1007" s="0" t="n">
        <v>24779782.2</v>
      </c>
      <c r="R1007" s="0" t="n">
        <v>28909745.9</v>
      </c>
    </row>
    <row r="1008" customFormat="false" ht="13.8" hidden="true" customHeight="false" outlineLevel="0" collapsed="false">
      <c r="A1008" s="0" t="s">
        <v>150</v>
      </c>
      <c r="B1008" s="0" t="s">
        <v>103</v>
      </c>
      <c r="C1008" s="0" t="s">
        <v>177</v>
      </c>
      <c r="D1008" s="0" t="s">
        <v>115</v>
      </c>
      <c r="E1008" s="0" t="s">
        <v>9</v>
      </c>
      <c r="F1008" s="0" t="s">
        <v>9</v>
      </c>
      <c r="G1008" s="0" t="s">
        <v>164</v>
      </c>
      <c r="H1008" s="0" t="n">
        <v>49739192.3204057</v>
      </c>
      <c r="I1008" s="0" t="n">
        <v>1740107.715</v>
      </c>
      <c r="J1008" s="0" t="n">
        <v>4391150.79585</v>
      </c>
      <c r="K1008" s="0" t="n">
        <v>0</v>
      </c>
      <c r="L1008" s="0" t="n">
        <v>0</v>
      </c>
      <c r="M1008" s="0" t="n">
        <v>54813393.0225</v>
      </c>
      <c r="N1008" s="0" t="n">
        <v>78304847.175</v>
      </c>
      <c r="O1008" s="0" t="n">
        <v>185974012.040625</v>
      </c>
      <c r="P1008" s="0" t="n">
        <v>238046735.412</v>
      </c>
      <c r="Q1008" s="0" t="n">
        <v>139208617.2</v>
      </c>
      <c r="R1008" s="0" t="n">
        <v>156609694.35</v>
      </c>
    </row>
    <row r="1009" customFormat="false" ht="13.8" hidden="true" customHeight="false" outlineLevel="0" collapsed="false">
      <c r="A1009" s="0" t="s">
        <v>155</v>
      </c>
      <c r="B1009" s="0" t="s">
        <v>103</v>
      </c>
      <c r="C1009" s="0" t="s">
        <v>177</v>
      </c>
      <c r="D1009" s="0" t="s">
        <v>113</v>
      </c>
      <c r="E1009" s="0" t="s">
        <v>8</v>
      </c>
      <c r="F1009" s="0" t="s">
        <v>8</v>
      </c>
      <c r="G1009" s="0" t="s">
        <v>172</v>
      </c>
      <c r="H1009" s="0" t="n">
        <v>1567863.62551384</v>
      </c>
      <c r="I1009" s="0" t="n">
        <v>31361.565</v>
      </c>
      <c r="J1009" s="0" t="n">
        <v>68354.9854</v>
      </c>
      <c r="K1009" s="0" t="n">
        <v>0</v>
      </c>
      <c r="L1009" s="0" t="n">
        <v>0</v>
      </c>
      <c r="M1009" s="0" t="n">
        <v>389779.456090554</v>
      </c>
      <c r="N1009" s="0" t="n">
        <v>584669.184135831</v>
      </c>
      <c r="O1009" s="0" t="n">
        <v>2036597.63047496</v>
      </c>
      <c r="P1009" s="0" t="n">
        <v>2777178.58701131</v>
      </c>
      <c r="Q1009" s="0" t="n">
        <v>2195309.55</v>
      </c>
      <c r="R1009" s="0" t="n">
        <v>2508925.2</v>
      </c>
    </row>
    <row r="1010" customFormat="false" ht="13.8" hidden="true" customHeight="false" outlineLevel="0" collapsed="false">
      <c r="A1010" s="0" t="s">
        <v>155</v>
      </c>
      <c r="B1010" s="0" t="s">
        <v>103</v>
      </c>
      <c r="C1010" s="0" t="s">
        <v>178</v>
      </c>
      <c r="D1010" s="0" t="s">
        <v>107</v>
      </c>
      <c r="E1010" s="0" t="s">
        <v>8</v>
      </c>
      <c r="F1010" s="0" t="s">
        <v>8</v>
      </c>
      <c r="G1010" s="0" t="s">
        <v>164</v>
      </c>
      <c r="H1010" s="0" t="n">
        <v>3812455.01943015</v>
      </c>
      <c r="I1010" s="0" t="n">
        <v>208484.369307699</v>
      </c>
      <c r="J1010" s="0" t="n">
        <v>441848.383071717</v>
      </c>
      <c r="K1010" s="0" t="n">
        <v>0</v>
      </c>
      <c r="L1010" s="0" t="n">
        <v>0</v>
      </c>
      <c r="M1010" s="0" t="n">
        <v>16011599.5628313</v>
      </c>
      <c r="N1010" s="0" t="n">
        <v>24017399.344247</v>
      </c>
      <c r="O1010" s="0" t="n">
        <v>6604784.81966793</v>
      </c>
      <c r="P1010" s="0" t="n">
        <v>9006524.75409263</v>
      </c>
      <c r="Q1010" s="0" t="n">
        <v>1137486.58225092</v>
      </c>
      <c r="R1010" s="0" t="n">
        <v>1592481.21515129</v>
      </c>
    </row>
    <row r="1011" customFormat="false" ht="13.8" hidden="true" customHeight="false" outlineLevel="0" collapsed="false">
      <c r="A1011" s="0" t="s">
        <v>150</v>
      </c>
      <c r="B1011" s="0" t="s">
        <v>103</v>
      </c>
      <c r="C1011" s="0" t="s">
        <v>178</v>
      </c>
      <c r="D1011" s="0" t="s">
        <v>107</v>
      </c>
      <c r="E1011" s="0" t="s">
        <v>13</v>
      </c>
      <c r="F1011" s="0" t="s">
        <v>13</v>
      </c>
      <c r="G1011" s="0" t="s">
        <v>172</v>
      </c>
      <c r="H1011" s="0" t="n">
        <v>762738.75472505</v>
      </c>
      <c r="I1011" s="0" t="n">
        <v>135279.599944185</v>
      </c>
      <c r="J1011" s="0" t="n">
        <v>95052.1047740034</v>
      </c>
      <c r="K1011" s="0" t="n">
        <v>0</v>
      </c>
      <c r="L1011" s="0" t="n">
        <v>0</v>
      </c>
      <c r="M1011" s="0" t="n">
        <v>20778946.5514268</v>
      </c>
      <c r="N1011" s="0" t="n">
        <v>28571051.5082118</v>
      </c>
      <c r="O1011" s="0" t="n">
        <v>4870065.59799066</v>
      </c>
      <c r="P1011" s="0" t="n">
        <v>6233683.96542804</v>
      </c>
      <c r="Q1011" s="0" t="n">
        <v>1967634.06377701</v>
      </c>
      <c r="R1011" s="0" t="n">
        <v>2213588.32174914</v>
      </c>
    </row>
    <row r="1012" customFormat="false" ht="13.8" hidden="true" customHeight="false" outlineLevel="0" collapsed="false">
      <c r="A1012" s="0" t="s">
        <v>150</v>
      </c>
      <c r="B1012" s="0" t="s">
        <v>103</v>
      </c>
      <c r="C1012" s="0" t="s">
        <v>193</v>
      </c>
      <c r="D1012" s="0" t="s">
        <v>107</v>
      </c>
      <c r="E1012" s="0" t="s">
        <v>8</v>
      </c>
      <c r="F1012" s="0" t="s">
        <v>8</v>
      </c>
      <c r="G1012" s="0" t="s">
        <v>153</v>
      </c>
      <c r="H1012" s="0" t="n">
        <v>661976.922507466</v>
      </c>
      <c r="I1012" s="0" t="n">
        <v>127286.31702292</v>
      </c>
      <c r="J1012" s="0" t="n">
        <v>86475.8978695145</v>
      </c>
      <c r="K1012" s="0" t="n">
        <v>930856.184826493</v>
      </c>
      <c r="L1012" s="0" t="n">
        <v>1196815.09477692</v>
      </c>
      <c r="M1012" s="0" t="n">
        <v>17107281.0078804</v>
      </c>
      <c r="N1012" s="0" t="n">
        <v>24438972.8684006</v>
      </c>
      <c r="O1012" s="0" t="n">
        <v>4582307.41282512</v>
      </c>
      <c r="P1012" s="0" t="n">
        <v>5865353.48841615</v>
      </c>
      <c r="Q1012" s="0" t="n">
        <v>797876.72985128</v>
      </c>
      <c r="R1012" s="0" t="n">
        <v>1063835.6398017</v>
      </c>
    </row>
    <row r="1013" customFormat="false" ht="13.8" hidden="true" customHeight="false" outlineLevel="0" collapsed="false">
      <c r="A1013" s="0" t="s">
        <v>159</v>
      </c>
      <c r="B1013" s="0" t="s">
        <v>103</v>
      </c>
      <c r="C1013" s="0" t="s">
        <v>178</v>
      </c>
      <c r="D1013" s="0" t="s">
        <v>111</v>
      </c>
      <c r="E1013" s="0" t="s">
        <v>13</v>
      </c>
      <c r="F1013" s="0" t="s">
        <v>13</v>
      </c>
      <c r="G1013" s="0" t="s">
        <v>154</v>
      </c>
      <c r="H1013" s="0" t="n">
        <v>855793.857143347</v>
      </c>
      <c r="I1013" s="0" t="n">
        <v>35188.5062222248</v>
      </c>
      <c r="J1013" s="0" t="n">
        <v>20706.6957965006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</row>
    <row r="1014" customFormat="false" ht="13.8" hidden="true" customHeight="false" outlineLevel="0" collapsed="false">
      <c r="A1014" s="0" t="s">
        <v>155</v>
      </c>
      <c r="B1014" s="0" t="s">
        <v>103</v>
      </c>
      <c r="C1014" s="0" t="s">
        <v>177</v>
      </c>
      <c r="D1014" s="0" t="s">
        <v>115</v>
      </c>
      <c r="E1014" s="0" t="s">
        <v>9</v>
      </c>
      <c r="F1014" s="0" t="s">
        <v>9</v>
      </c>
      <c r="G1014" s="0" t="s">
        <v>172</v>
      </c>
      <c r="H1014" s="0" t="n">
        <v>366451.92195702</v>
      </c>
      <c r="I1014" s="0" t="n">
        <v>13282.59</v>
      </c>
      <c r="J1014" s="0" t="n">
        <v>11688.2555</v>
      </c>
      <c r="K1014" s="0" t="n">
        <v>0</v>
      </c>
      <c r="L1014" s="0" t="n">
        <v>0</v>
      </c>
      <c r="M1014" s="0" t="n">
        <v>239086.62</v>
      </c>
      <c r="N1014" s="0" t="n">
        <v>358629.93</v>
      </c>
      <c r="O1014" s="0" t="n">
        <v>1249227.5895</v>
      </c>
      <c r="P1014" s="0" t="n">
        <v>1703492.1675</v>
      </c>
      <c r="Q1014" s="0" t="n">
        <v>929781.3</v>
      </c>
      <c r="R1014" s="0" t="n">
        <v>1062607.2</v>
      </c>
    </row>
    <row r="1015" customFormat="false" ht="13.8" hidden="true" customHeight="false" outlineLevel="0" collapsed="false">
      <c r="A1015" s="0" t="s">
        <v>150</v>
      </c>
      <c r="B1015" s="0" t="s">
        <v>21</v>
      </c>
      <c r="C1015" s="0" t="s">
        <v>168</v>
      </c>
      <c r="D1015" s="0" t="s">
        <v>29</v>
      </c>
      <c r="E1015" s="0" t="s">
        <v>9</v>
      </c>
      <c r="F1015" s="0" t="s">
        <v>9</v>
      </c>
      <c r="G1015" s="0" t="s">
        <v>153</v>
      </c>
      <c r="H1015" s="0" t="n">
        <v>247979.815617531</v>
      </c>
      <c r="I1015" s="0" t="n">
        <v>9100</v>
      </c>
      <c r="J1015" s="0" t="n">
        <v>5380.75</v>
      </c>
      <c r="K1015" s="0" t="n">
        <v>318500</v>
      </c>
      <c r="L1015" s="0" t="n">
        <v>409500</v>
      </c>
      <c r="M1015" s="0" t="n">
        <v>2637180</v>
      </c>
      <c r="N1015" s="0" t="n">
        <v>3210480</v>
      </c>
      <c r="O1015" s="0" t="n">
        <v>348348</v>
      </c>
      <c r="P1015" s="0" t="n">
        <v>380016</v>
      </c>
      <c r="Q1015" s="0" t="n">
        <v>1092000</v>
      </c>
      <c r="R1015" s="0" t="n">
        <v>1183000</v>
      </c>
    </row>
    <row r="1016" customFormat="false" ht="13.8" hidden="true" customHeight="false" outlineLevel="0" collapsed="false">
      <c r="A1016" s="0" t="s">
        <v>155</v>
      </c>
      <c r="B1016" s="0" t="s">
        <v>21</v>
      </c>
      <c r="C1016" s="0" t="s">
        <v>173</v>
      </c>
      <c r="D1016" s="0" t="s">
        <v>41</v>
      </c>
      <c r="E1016" s="0" t="s">
        <v>9</v>
      </c>
      <c r="F1016" s="0" t="s">
        <v>9</v>
      </c>
      <c r="G1016" s="0" t="s">
        <v>154</v>
      </c>
      <c r="H1016" s="0" t="n">
        <v>270739.561572167</v>
      </c>
      <c r="I1016" s="0" t="n">
        <v>3099.12195121951</v>
      </c>
      <c r="J1016" s="0" t="n">
        <v>1843.9775609756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</row>
    <row r="1017" customFormat="false" ht="13.8" hidden="true" customHeight="false" outlineLevel="0" collapsed="false">
      <c r="A1017" s="0" t="s">
        <v>159</v>
      </c>
      <c r="B1017" s="0" t="s">
        <v>21</v>
      </c>
      <c r="C1017" s="0" t="s">
        <v>173</v>
      </c>
      <c r="D1017" s="0" t="s">
        <v>48</v>
      </c>
      <c r="E1017" s="0" t="s">
        <v>8</v>
      </c>
      <c r="F1017" s="0" t="s">
        <v>8</v>
      </c>
      <c r="G1017" s="0" t="s">
        <v>153</v>
      </c>
      <c r="H1017" s="0" t="n">
        <v>211331.413669782</v>
      </c>
      <c r="I1017" s="0" t="n">
        <v>1340</v>
      </c>
      <c r="J1017" s="0" t="n">
        <v>797.3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</row>
    <row r="1018" customFormat="false" ht="13.8" hidden="true" customHeight="false" outlineLevel="0" collapsed="false">
      <c r="A1018" s="0" t="s">
        <v>159</v>
      </c>
      <c r="B1018" s="0" t="s">
        <v>117</v>
      </c>
      <c r="C1018" s="0" t="s">
        <v>189</v>
      </c>
      <c r="D1018" s="0" t="s">
        <v>109</v>
      </c>
      <c r="E1018" s="0" t="s">
        <v>13</v>
      </c>
      <c r="F1018" s="0" t="s">
        <v>13</v>
      </c>
      <c r="G1018" s="0" t="s">
        <v>153</v>
      </c>
      <c r="H1018" s="0" t="n">
        <v>9158.51268294608</v>
      </c>
      <c r="I1018" s="0" t="n">
        <v>61.6667426046589</v>
      </c>
      <c r="J1018" s="0" t="n">
        <v>61.6667426046589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</row>
    <row r="1019" customFormat="false" ht="13.8" hidden="true" customHeight="false" outlineLevel="0" collapsed="false">
      <c r="A1019" s="0" t="s">
        <v>150</v>
      </c>
      <c r="B1019" s="0" t="s">
        <v>117</v>
      </c>
      <c r="C1019" s="0" t="s">
        <v>176</v>
      </c>
      <c r="D1019" s="0" t="s">
        <v>109</v>
      </c>
      <c r="E1019" s="0" t="s">
        <v>13</v>
      </c>
      <c r="F1019" s="0" t="s">
        <v>13</v>
      </c>
      <c r="G1019" s="0" t="s">
        <v>164</v>
      </c>
      <c r="H1019" s="0" t="n">
        <v>10624103.4448064</v>
      </c>
      <c r="I1019" s="0" t="n">
        <v>71653.917069491</v>
      </c>
      <c r="J1019" s="0" t="n">
        <v>202669.091722516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</row>
    <row r="1020" customFormat="false" ht="13.8" hidden="true" customHeight="false" outlineLevel="0" collapsed="false">
      <c r="A1020" s="0" t="s">
        <v>150</v>
      </c>
      <c r="B1020" s="0" t="s">
        <v>72</v>
      </c>
      <c r="C1020" s="0" t="s">
        <v>171</v>
      </c>
      <c r="D1020" s="0" t="s">
        <v>74</v>
      </c>
      <c r="E1020" s="0" t="s">
        <v>152</v>
      </c>
      <c r="F1020" s="0" t="s">
        <v>8</v>
      </c>
      <c r="G1020" s="0" t="s">
        <v>154</v>
      </c>
      <c r="H1020" s="0" t="n">
        <v>20148511.0226091</v>
      </c>
      <c r="I1020" s="0" t="n">
        <v>309377.147310889</v>
      </c>
      <c r="J1020" s="0" t="n">
        <v>679538.919145698</v>
      </c>
      <c r="K1020" s="0" t="n">
        <v>10828200.1558811</v>
      </c>
      <c r="L1020" s="0" t="n">
        <v>13921971.62899</v>
      </c>
      <c r="M1020" s="0" t="n">
        <v>44026187.9424709</v>
      </c>
      <c r="N1020" s="0" t="n">
        <v>60536008.4208975</v>
      </c>
      <c r="O1020" s="0" t="n">
        <v>13758183.7320221</v>
      </c>
      <c r="P1020" s="0" t="n">
        <v>17610475.1769883</v>
      </c>
      <c r="Q1020" s="0" t="n">
        <v>24750171.7848711</v>
      </c>
      <c r="R1020" s="0" t="n">
        <v>27843943.25798</v>
      </c>
    </row>
    <row r="1021" customFormat="false" ht="13.8" hidden="true" customHeight="false" outlineLevel="0" collapsed="false">
      <c r="A1021" s="0" t="s">
        <v>150</v>
      </c>
      <c r="B1021" s="0" t="s">
        <v>90</v>
      </c>
      <c r="C1021" s="0" t="s">
        <v>160</v>
      </c>
      <c r="D1021" s="0" t="s">
        <v>91</v>
      </c>
      <c r="E1021" s="0" t="s">
        <v>201</v>
      </c>
      <c r="F1021" s="0" t="s">
        <v>9</v>
      </c>
      <c r="G1021" s="0" t="s">
        <v>154</v>
      </c>
      <c r="H1021" s="0" t="n">
        <v>19632893.8793691</v>
      </c>
      <c r="I1021" s="0" t="n">
        <v>2913892.12613375</v>
      </c>
      <c r="J1021" s="0" t="n">
        <v>6354022.58767929</v>
      </c>
      <c r="K1021" s="0" t="n">
        <v>32816419.4961151</v>
      </c>
      <c r="L1021" s="0" t="n">
        <v>42192539.352148</v>
      </c>
      <c r="M1021" s="0" t="n">
        <v>342397699.97252</v>
      </c>
      <c r="N1021" s="0" t="n">
        <v>410877239.967024</v>
      </c>
      <c r="O1021" s="0" t="n">
        <v>133154660.979012</v>
      </c>
      <c r="P1021" s="0" t="n">
        <v>170437966.053135</v>
      </c>
      <c r="Q1021" s="0" t="n">
        <v>75008958.8482632</v>
      </c>
      <c r="R1021" s="0" t="n">
        <v>84385078.7042961</v>
      </c>
    </row>
    <row r="1022" customFormat="false" ht="13.8" hidden="true" customHeight="false" outlineLevel="0" collapsed="false">
      <c r="A1022" s="0" t="s">
        <v>150</v>
      </c>
      <c r="B1022" s="0" t="s">
        <v>52</v>
      </c>
      <c r="C1022" s="0" t="s">
        <v>161</v>
      </c>
      <c r="D1022" s="0" t="s">
        <v>58</v>
      </c>
      <c r="E1022" s="0" t="s">
        <v>8</v>
      </c>
      <c r="F1022" s="0" t="s">
        <v>8</v>
      </c>
      <c r="G1022" s="0" t="s">
        <v>157</v>
      </c>
      <c r="H1022" s="0" t="n">
        <v>5848317.68310482</v>
      </c>
      <c r="I1022" s="0" t="n">
        <v>514317.012620252</v>
      </c>
      <c r="J1022" s="0" t="n">
        <v>263380.490324282</v>
      </c>
      <c r="K1022" s="0" t="n">
        <v>6857560.16827003</v>
      </c>
      <c r="L1022" s="0" t="n">
        <v>10286340.252405</v>
      </c>
      <c r="M1022" s="0" t="n">
        <v>92191324.6664753</v>
      </c>
      <c r="N1022" s="0" t="n">
        <v>122921766.221967</v>
      </c>
      <c r="O1022" s="0" t="n">
        <v>6188948.04500614</v>
      </c>
      <c r="P1022" s="0" t="n">
        <v>7736185.05625768</v>
      </c>
      <c r="Q1022" s="0" t="n">
        <v>2571585.06310126</v>
      </c>
      <c r="R1022" s="0" t="n">
        <v>4285975.10516877</v>
      </c>
    </row>
    <row r="1023" customFormat="false" ht="13.8" hidden="true" customHeight="false" outlineLevel="0" collapsed="false">
      <c r="A1023" s="0" t="s">
        <v>150</v>
      </c>
      <c r="B1023" s="0" t="s">
        <v>21</v>
      </c>
      <c r="C1023" s="0" t="s">
        <v>181</v>
      </c>
      <c r="D1023" s="0" t="s">
        <v>42</v>
      </c>
      <c r="E1023" s="0" t="s">
        <v>8</v>
      </c>
      <c r="F1023" s="0" t="s">
        <v>8</v>
      </c>
      <c r="G1023" s="0" t="s">
        <v>157</v>
      </c>
      <c r="H1023" s="0" t="n">
        <v>4065890.70939885</v>
      </c>
      <c r="I1023" s="0" t="n">
        <v>476940</v>
      </c>
      <c r="J1023" s="0" t="n">
        <v>719047.6</v>
      </c>
      <c r="K1023" s="0" t="n">
        <v>21462300</v>
      </c>
      <c r="L1023" s="0" t="n">
        <v>26231700</v>
      </c>
      <c r="M1023" s="0" t="n">
        <v>185112337.5</v>
      </c>
      <c r="N1023" s="0" t="n">
        <v>225354150</v>
      </c>
      <c r="O1023" s="0" t="n">
        <v>9658035</v>
      </c>
      <c r="P1023" s="0" t="n">
        <v>14487052.5</v>
      </c>
      <c r="Q1023" s="0" t="n">
        <v>0</v>
      </c>
      <c r="R1023" s="0" t="n">
        <v>0</v>
      </c>
    </row>
    <row r="1024" customFormat="false" ht="13.8" hidden="true" customHeight="false" outlineLevel="0" collapsed="false">
      <c r="A1024" s="0" t="s">
        <v>150</v>
      </c>
      <c r="B1024" s="0" t="s">
        <v>21</v>
      </c>
      <c r="C1024" s="0" t="s">
        <v>181</v>
      </c>
      <c r="D1024" s="0" t="s">
        <v>42</v>
      </c>
      <c r="E1024" s="0" t="s">
        <v>13</v>
      </c>
      <c r="F1024" s="0" t="s">
        <v>13</v>
      </c>
      <c r="G1024" s="0" t="s">
        <v>164</v>
      </c>
      <c r="H1024" s="0" t="n">
        <v>704950.891098978</v>
      </c>
      <c r="I1024" s="0" t="n">
        <v>81550</v>
      </c>
      <c r="J1024" s="0" t="n">
        <v>54604.65</v>
      </c>
      <c r="K1024" s="0" t="n">
        <v>3669750</v>
      </c>
      <c r="L1024" s="0" t="n">
        <v>4485250</v>
      </c>
      <c r="M1024" s="0" t="n">
        <v>31651593.75</v>
      </c>
      <c r="N1024" s="0" t="n">
        <v>38532375</v>
      </c>
      <c r="O1024" s="0" t="n">
        <v>1651387.5</v>
      </c>
      <c r="P1024" s="0" t="n">
        <v>2477081.25</v>
      </c>
      <c r="Q1024" s="0" t="n">
        <v>0</v>
      </c>
      <c r="R1024" s="0" t="n">
        <v>0</v>
      </c>
    </row>
    <row r="1025" customFormat="false" ht="13.8" hidden="true" customHeight="false" outlineLevel="0" collapsed="false">
      <c r="A1025" s="0" t="s">
        <v>159</v>
      </c>
      <c r="B1025" s="0" t="s">
        <v>72</v>
      </c>
      <c r="C1025" s="0" t="s">
        <v>151</v>
      </c>
      <c r="D1025" s="0" t="s">
        <v>84</v>
      </c>
      <c r="E1025" s="0" t="s">
        <v>152</v>
      </c>
      <c r="F1025" s="0" t="s">
        <v>8</v>
      </c>
      <c r="G1025" s="0" t="s">
        <v>164</v>
      </c>
      <c r="H1025" s="0" t="n">
        <v>200199205.647941</v>
      </c>
      <c r="I1025" s="0" t="n">
        <v>6732943.78964712</v>
      </c>
      <c r="J1025" s="0" t="n">
        <v>9502171.75827677</v>
      </c>
      <c r="K1025" s="0" t="n">
        <v>85828416.6117863</v>
      </c>
      <c r="L1025" s="0" t="n">
        <v>114437888.815715</v>
      </c>
      <c r="M1025" s="0" t="n">
        <v>326854822.966468</v>
      </c>
      <c r="N1025" s="0" t="n">
        <v>457596752.153056</v>
      </c>
      <c r="O1025" s="0" t="n">
        <v>130741929.186587</v>
      </c>
      <c r="P1025" s="0" t="n">
        <v>183038700.861222</v>
      </c>
      <c r="Q1025" s="0" t="n">
        <v>0</v>
      </c>
      <c r="R1025" s="0" t="n">
        <v>0</v>
      </c>
    </row>
    <row r="1026" customFormat="false" ht="13.8" hidden="true" customHeight="false" outlineLevel="0" collapsed="false">
      <c r="A1026" s="0" t="s">
        <v>159</v>
      </c>
      <c r="B1026" s="0" t="s">
        <v>21</v>
      </c>
      <c r="C1026" s="0" t="s">
        <v>166</v>
      </c>
      <c r="D1026" s="0" t="s">
        <v>36</v>
      </c>
      <c r="E1026" s="0" t="s">
        <v>9</v>
      </c>
      <c r="F1026" s="0" t="s">
        <v>9</v>
      </c>
      <c r="G1026" s="0" t="s">
        <v>157</v>
      </c>
      <c r="H1026" s="0" t="n">
        <v>4618649.59429419</v>
      </c>
      <c r="I1026" s="0" t="n">
        <v>47297.9219110638</v>
      </c>
      <c r="J1026" s="0" t="n">
        <v>16148.7963067076</v>
      </c>
      <c r="K1026" s="0" t="n">
        <v>472979.219110638</v>
      </c>
      <c r="L1026" s="0" t="n">
        <v>591224.023888298</v>
      </c>
      <c r="M1026" s="0" t="n">
        <v>6535288.17763075</v>
      </c>
      <c r="N1026" s="0" t="n">
        <v>8169110.22203843</v>
      </c>
      <c r="O1026" s="0" t="n">
        <v>0</v>
      </c>
      <c r="P1026" s="0" t="n">
        <v>0</v>
      </c>
      <c r="Q1026" s="0" t="n">
        <v>0</v>
      </c>
      <c r="R1026" s="0" t="n">
        <v>0</v>
      </c>
    </row>
    <row r="1027" customFormat="false" ht="13.8" hidden="true" customHeight="false" outlineLevel="0" collapsed="false">
      <c r="A1027" s="0" t="s">
        <v>150</v>
      </c>
      <c r="B1027" s="0" t="s">
        <v>90</v>
      </c>
      <c r="C1027" s="0" t="s">
        <v>93</v>
      </c>
      <c r="D1027" s="0" t="s">
        <v>93</v>
      </c>
      <c r="E1027" s="0" t="s">
        <v>194</v>
      </c>
      <c r="F1027" s="0" t="s">
        <v>8</v>
      </c>
      <c r="G1027" s="0" t="s">
        <v>154</v>
      </c>
      <c r="H1027" s="0" t="n">
        <v>5492543.90156568</v>
      </c>
      <c r="I1027" s="0" t="n">
        <v>702028.291666666</v>
      </c>
      <c r="J1027" s="0" t="n">
        <v>1010368.74666666</v>
      </c>
      <c r="K1027" s="0" t="n">
        <v>6058908.69791666</v>
      </c>
      <c r="L1027" s="0" t="n">
        <v>7790025.46874999</v>
      </c>
      <c r="M1027" s="0" t="n">
        <v>74602364.475979</v>
      </c>
      <c r="N1027" s="0" t="n">
        <v>89522837.3711749</v>
      </c>
      <c r="O1027" s="0" t="n">
        <v>29012030.6587986</v>
      </c>
      <c r="P1027" s="0" t="n">
        <v>37135399.2432622</v>
      </c>
      <c r="Q1027" s="0" t="n">
        <v>13848934.1666666</v>
      </c>
      <c r="R1027" s="0" t="n">
        <v>15580050.9374999</v>
      </c>
    </row>
    <row r="1028" customFormat="false" ht="13.8" hidden="true" customHeight="false" outlineLevel="0" collapsed="false">
      <c r="A1028" s="0" t="s">
        <v>159</v>
      </c>
      <c r="B1028" s="0" t="s">
        <v>72</v>
      </c>
      <c r="C1028" s="0" t="s">
        <v>151</v>
      </c>
      <c r="D1028" s="0" t="s">
        <v>85</v>
      </c>
      <c r="E1028" s="0" t="s">
        <v>156</v>
      </c>
      <c r="F1028" s="0" t="s">
        <v>9</v>
      </c>
      <c r="G1028" s="0" t="s">
        <v>154</v>
      </c>
      <c r="H1028" s="0" t="n">
        <v>50784595.2849445</v>
      </c>
      <c r="I1028" s="0" t="n">
        <v>1175547.41742696</v>
      </c>
      <c r="J1028" s="0" t="n">
        <v>1275458.10971618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</row>
    <row r="1029" customFormat="false" ht="13.8" hidden="true" customHeight="false" outlineLevel="0" collapsed="false">
      <c r="A1029" s="0" t="s">
        <v>159</v>
      </c>
      <c r="B1029" s="0" t="s">
        <v>21</v>
      </c>
      <c r="C1029" s="0" t="s">
        <v>166</v>
      </c>
      <c r="D1029" s="0" t="s">
        <v>43</v>
      </c>
      <c r="E1029" s="0" t="s">
        <v>8</v>
      </c>
      <c r="F1029" s="0" t="s">
        <v>8</v>
      </c>
      <c r="G1029" s="0" t="s">
        <v>164</v>
      </c>
      <c r="H1029" s="0" t="n">
        <v>12505184.3896488</v>
      </c>
      <c r="I1029" s="0" t="n">
        <v>75645.3062342188</v>
      </c>
      <c r="J1029" s="0" t="n">
        <v>54580.8613760268</v>
      </c>
      <c r="K1029" s="0" t="n">
        <v>0</v>
      </c>
      <c r="L1029" s="0" t="n">
        <v>0</v>
      </c>
      <c r="M1029" s="0" t="n">
        <v>18680188.119477</v>
      </c>
      <c r="N1029" s="0" t="n">
        <v>23350235.1493462</v>
      </c>
      <c r="O1029" s="0" t="n">
        <v>0</v>
      </c>
      <c r="P1029" s="0" t="n">
        <v>0</v>
      </c>
      <c r="Q1029" s="0" t="n">
        <v>661896.429549414</v>
      </c>
      <c r="R1029" s="0" t="n">
        <v>851009.695134962</v>
      </c>
    </row>
    <row r="1030" customFormat="false" ht="13.8" hidden="true" customHeight="false" outlineLevel="0" collapsed="false">
      <c r="A1030" s="0" t="s">
        <v>159</v>
      </c>
      <c r="B1030" s="0" t="s">
        <v>52</v>
      </c>
      <c r="C1030" s="0" t="s">
        <v>165</v>
      </c>
      <c r="D1030" s="0" t="s">
        <v>65</v>
      </c>
      <c r="E1030" s="0" t="s">
        <v>8</v>
      </c>
      <c r="F1030" s="0" t="s">
        <v>8</v>
      </c>
      <c r="G1030" s="0" t="s">
        <v>157</v>
      </c>
      <c r="H1030" s="0" t="n">
        <v>4741538.74854249</v>
      </c>
      <c r="I1030" s="0" t="n">
        <v>175402.199999999</v>
      </c>
      <c r="J1030" s="0" t="n">
        <v>177807.600558188</v>
      </c>
      <c r="K1030" s="0" t="n">
        <v>7016087.99999999</v>
      </c>
      <c r="L1030" s="0" t="n">
        <v>8770109.99999999</v>
      </c>
      <c r="M1030" s="0" t="n">
        <v>35409319.1249999</v>
      </c>
      <c r="N1030" s="0" t="n">
        <v>42863912.6249999</v>
      </c>
      <c r="O1030" s="0" t="n">
        <v>0</v>
      </c>
      <c r="P1030" s="0" t="n">
        <v>0</v>
      </c>
      <c r="Q1030" s="0" t="n">
        <v>0</v>
      </c>
      <c r="R1030" s="0" t="n">
        <v>0</v>
      </c>
    </row>
    <row r="1031" customFormat="false" ht="13.8" hidden="true" customHeight="false" outlineLevel="0" collapsed="false">
      <c r="A1031" s="0" t="s">
        <v>159</v>
      </c>
      <c r="B1031" s="0" t="s">
        <v>21</v>
      </c>
      <c r="C1031" s="0" t="s">
        <v>173</v>
      </c>
      <c r="D1031" s="0" t="s">
        <v>46</v>
      </c>
      <c r="E1031" s="0" t="s">
        <v>13</v>
      </c>
      <c r="F1031" s="0" t="s">
        <v>13</v>
      </c>
      <c r="G1031" s="0" t="s">
        <v>164</v>
      </c>
      <c r="H1031" s="0" t="n">
        <v>3832296.78053864</v>
      </c>
      <c r="I1031" s="0" t="n">
        <v>25114.0980583743</v>
      </c>
      <c r="J1031" s="0" t="n">
        <v>19640.3164340776</v>
      </c>
      <c r="K1031" s="0" t="n">
        <v>0</v>
      </c>
      <c r="L1031" s="0" t="n">
        <v>0</v>
      </c>
      <c r="M1031" s="0" t="n">
        <v>6201786.99163237</v>
      </c>
      <c r="N1031" s="0" t="n">
        <v>7752233.73954047</v>
      </c>
      <c r="O1031" s="0" t="n">
        <v>0</v>
      </c>
      <c r="P1031" s="0" t="n">
        <v>0</v>
      </c>
      <c r="Q1031" s="0" t="n">
        <v>219748.358010775</v>
      </c>
      <c r="R1031" s="0" t="n">
        <v>282533.603156711</v>
      </c>
    </row>
    <row r="1032" customFormat="false" ht="13.8" hidden="true" customHeight="false" outlineLevel="0" collapsed="false">
      <c r="A1032" s="0" t="s">
        <v>155</v>
      </c>
      <c r="B1032" s="0" t="s">
        <v>21</v>
      </c>
      <c r="C1032" s="0" t="s">
        <v>181</v>
      </c>
      <c r="D1032" s="0" t="s">
        <v>51</v>
      </c>
      <c r="E1032" s="0" t="s">
        <v>8</v>
      </c>
      <c r="F1032" s="0" t="s">
        <v>8</v>
      </c>
      <c r="G1032" s="0" t="s">
        <v>153</v>
      </c>
      <c r="H1032" s="0" t="n">
        <v>5893857.35428888</v>
      </c>
      <c r="I1032" s="0" t="n">
        <v>159605</v>
      </c>
      <c r="J1032" s="0" t="n">
        <v>110245.325</v>
      </c>
      <c r="K1032" s="0" t="n">
        <v>7182225</v>
      </c>
      <c r="L1032" s="0" t="n">
        <v>8778275</v>
      </c>
      <c r="M1032" s="0" t="n">
        <v>28429640.625</v>
      </c>
      <c r="N1032" s="0" t="n">
        <v>34414828.125</v>
      </c>
      <c r="O1032" s="0" t="n">
        <v>1496296.875</v>
      </c>
      <c r="P1032" s="0" t="n">
        <v>2394075</v>
      </c>
      <c r="Q1032" s="0" t="n">
        <v>0</v>
      </c>
      <c r="R1032" s="0" t="n">
        <v>0</v>
      </c>
    </row>
    <row r="1033" customFormat="false" ht="13.8" hidden="true" customHeight="false" outlineLevel="0" collapsed="false">
      <c r="A1033" s="0" t="s">
        <v>150</v>
      </c>
      <c r="B1033" s="0" t="s">
        <v>6</v>
      </c>
      <c r="C1033" s="0" t="s">
        <v>163</v>
      </c>
      <c r="D1033" s="0" t="s">
        <v>19</v>
      </c>
      <c r="E1033" s="0" t="s">
        <v>8</v>
      </c>
      <c r="F1033" s="0" t="s">
        <v>8</v>
      </c>
      <c r="G1033" s="0" t="s">
        <v>172</v>
      </c>
      <c r="H1033" s="0" t="n">
        <v>9704500.83716527</v>
      </c>
      <c r="I1033" s="0" t="n">
        <v>2162850.06543908</v>
      </c>
      <c r="J1033" s="0" t="n">
        <v>1269426.98288083</v>
      </c>
      <c r="K1033" s="0" t="n">
        <v>6420112.82313599</v>
      </c>
      <c r="L1033" s="0" t="n">
        <v>8254430.77260342</v>
      </c>
      <c r="M1033" s="0" t="n">
        <v>363109650.666228</v>
      </c>
      <c r="N1033" s="0" t="n">
        <v>499275769.666063</v>
      </c>
      <c r="O1033" s="0" t="n">
        <v>56735882.9165981</v>
      </c>
      <c r="P1033" s="0" t="n">
        <v>72621930.1332456</v>
      </c>
      <c r="Q1033" s="0" t="n">
        <v>14674543.5957394</v>
      </c>
      <c r="R1033" s="0" t="n">
        <v>16508861.5452068</v>
      </c>
    </row>
    <row r="1034" customFormat="false" ht="13.8" hidden="true" customHeight="false" outlineLevel="0" collapsed="false">
      <c r="A1034" s="0" t="s">
        <v>159</v>
      </c>
      <c r="B1034" s="0" t="s">
        <v>52</v>
      </c>
      <c r="C1034" s="0" t="s">
        <v>169</v>
      </c>
      <c r="D1034" s="0" t="s">
        <v>70</v>
      </c>
      <c r="E1034" s="0" t="s">
        <v>13</v>
      </c>
      <c r="F1034" s="0" t="s">
        <v>13</v>
      </c>
      <c r="G1034" s="0" t="s">
        <v>154</v>
      </c>
      <c r="H1034" s="0" t="n">
        <v>68905494.1607524</v>
      </c>
      <c r="I1034" s="0" t="n">
        <v>933509.881569999</v>
      </c>
      <c r="J1034" s="0" t="n">
        <v>557114.447798307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84015889.3412999</v>
      </c>
      <c r="R1034" s="0" t="n">
        <v>93350988.1569999</v>
      </c>
    </row>
    <row r="1035" customFormat="false" ht="13.8" hidden="true" customHeight="false" outlineLevel="0" collapsed="false">
      <c r="A1035" s="0" t="s">
        <v>150</v>
      </c>
      <c r="B1035" s="0" t="s">
        <v>72</v>
      </c>
      <c r="C1035" s="0" t="s">
        <v>151</v>
      </c>
      <c r="D1035" s="0" t="s">
        <v>75</v>
      </c>
      <c r="E1035" s="0" t="s">
        <v>152</v>
      </c>
      <c r="F1035" s="0" t="s">
        <v>8</v>
      </c>
      <c r="G1035" s="0" t="s">
        <v>172</v>
      </c>
      <c r="H1035" s="0" t="n">
        <v>7584392.65602047</v>
      </c>
      <c r="I1035" s="0" t="n">
        <v>104000.573512932</v>
      </c>
      <c r="J1035" s="0" t="n">
        <v>180252.535911259</v>
      </c>
      <c r="K1035" s="0" t="n">
        <v>3640020.07295263</v>
      </c>
      <c r="L1035" s="0" t="n">
        <v>4680025.80808195</v>
      </c>
      <c r="M1035" s="0" t="n">
        <v>11511028.1689607</v>
      </c>
      <c r="N1035" s="0" t="n">
        <v>15827663.7323209</v>
      </c>
      <c r="O1035" s="0" t="n">
        <v>3597196.30280022</v>
      </c>
      <c r="P1035" s="0" t="n">
        <v>4604411.26758428</v>
      </c>
      <c r="Q1035" s="0" t="n">
        <v>8320045.88103459</v>
      </c>
      <c r="R1035" s="0" t="n">
        <v>9360051.61616391</v>
      </c>
    </row>
    <row r="1036" customFormat="false" ht="13.8" hidden="true" customHeight="false" outlineLevel="0" collapsed="false">
      <c r="A1036" s="0" t="s">
        <v>159</v>
      </c>
      <c r="B1036" s="0" t="s">
        <v>21</v>
      </c>
      <c r="C1036" s="0" t="s">
        <v>181</v>
      </c>
      <c r="D1036" s="0" t="s">
        <v>31</v>
      </c>
      <c r="E1036" s="0" t="s">
        <v>9</v>
      </c>
      <c r="F1036" s="0" t="s">
        <v>9</v>
      </c>
      <c r="G1036" s="0" t="s">
        <v>164</v>
      </c>
      <c r="H1036" s="0" t="n">
        <v>2221832.30052927</v>
      </c>
      <c r="I1036" s="0" t="n">
        <v>28750</v>
      </c>
      <c r="J1036" s="0" t="n">
        <v>16821.25</v>
      </c>
      <c r="K1036" s="0" t="n">
        <v>0</v>
      </c>
      <c r="L1036" s="0" t="n">
        <v>0</v>
      </c>
      <c r="M1036" s="0" t="n">
        <v>1587000</v>
      </c>
      <c r="N1036" s="0" t="n">
        <v>2380500</v>
      </c>
      <c r="O1036" s="0" t="n">
        <v>163012.5</v>
      </c>
      <c r="P1036" s="0" t="n">
        <v>209587.5</v>
      </c>
      <c r="Q1036" s="0" t="n">
        <v>0</v>
      </c>
      <c r="R1036" s="0" t="n">
        <v>0</v>
      </c>
    </row>
    <row r="1037" customFormat="false" ht="13.8" hidden="true" customHeight="false" outlineLevel="0" collapsed="false">
      <c r="A1037" s="0" t="s">
        <v>159</v>
      </c>
      <c r="B1037" s="0" t="s">
        <v>52</v>
      </c>
      <c r="C1037" s="0" t="s">
        <v>158</v>
      </c>
      <c r="D1037" s="0" t="s">
        <v>66</v>
      </c>
      <c r="E1037" s="0" t="s">
        <v>13</v>
      </c>
      <c r="F1037" s="0" t="s">
        <v>13</v>
      </c>
      <c r="G1037" s="0" t="s">
        <v>172</v>
      </c>
      <c r="H1037" s="0" t="n">
        <v>1453807.14274125</v>
      </c>
      <c r="I1037" s="0" t="n">
        <v>38865.593016733</v>
      </c>
      <c r="J1037" s="0" t="n">
        <v>103681.486060962</v>
      </c>
      <c r="K1037" s="0" t="n">
        <v>1554623.72066932</v>
      </c>
      <c r="L1037" s="0" t="n">
        <v>1943279.65083665</v>
      </c>
      <c r="M1037" s="0" t="n">
        <v>7845991.59025297</v>
      </c>
      <c r="N1037" s="0" t="n">
        <v>9497779.29346412</v>
      </c>
      <c r="O1037" s="0" t="n">
        <v>0</v>
      </c>
      <c r="P1037" s="0" t="n">
        <v>0</v>
      </c>
      <c r="Q1037" s="0" t="n">
        <v>0</v>
      </c>
      <c r="R1037" s="0" t="n">
        <v>0</v>
      </c>
    </row>
    <row r="1038" customFormat="false" ht="13.8" hidden="true" customHeight="false" outlineLevel="0" collapsed="false">
      <c r="A1038" s="0" t="s">
        <v>159</v>
      </c>
      <c r="B1038" s="0" t="s">
        <v>52</v>
      </c>
      <c r="C1038" s="0" t="s">
        <v>158</v>
      </c>
      <c r="D1038" s="0" t="s">
        <v>71</v>
      </c>
      <c r="E1038" s="0" t="s">
        <v>8</v>
      </c>
      <c r="F1038" s="0" t="s">
        <v>8</v>
      </c>
      <c r="G1038" s="0" t="s">
        <v>172</v>
      </c>
      <c r="H1038" s="0" t="n">
        <v>5541084.71680828</v>
      </c>
      <c r="I1038" s="0" t="n">
        <v>71096.4811091489</v>
      </c>
      <c r="J1038" s="0" t="n">
        <v>108462.483636146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6398683.2998234</v>
      </c>
      <c r="R1038" s="0" t="n">
        <v>7109648.11091489</v>
      </c>
    </row>
    <row r="1039" customFormat="false" ht="13.8" hidden="true" customHeight="false" outlineLevel="0" collapsed="false">
      <c r="A1039" s="0" t="s">
        <v>155</v>
      </c>
      <c r="B1039" s="0" t="s">
        <v>72</v>
      </c>
      <c r="C1039" s="0" t="s">
        <v>151</v>
      </c>
      <c r="D1039" s="0" t="s">
        <v>73</v>
      </c>
      <c r="E1039" s="0" t="s">
        <v>174</v>
      </c>
      <c r="F1039" s="0" t="s">
        <v>8</v>
      </c>
      <c r="G1039" s="0" t="s">
        <v>153</v>
      </c>
      <c r="H1039" s="0" t="n">
        <v>1366010.22134272</v>
      </c>
      <c r="I1039" s="0" t="n">
        <v>19670.4305030716</v>
      </c>
      <c r="J1039" s="0" t="n">
        <v>19670.4305030716</v>
      </c>
      <c r="K1039" s="0" t="n">
        <v>688465.067607506</v>
      </c>
      <c r="L1039" s="0" t="n">
        <v>885169.372638222</v>
      </c>
      <c r="M1039" s="0" t="n">
        <v>1156621.31210532</v>
      </c>
      <c r="N1039" s="0" t="n">
        <v>1428767.50318893</v>
      </c>
      <c r="O1039" s="0" t="n">
        <v>598721.620383934</v>
      </c>
      <c r="P1039" s="0" t="n">
        <v>816438.57325082</v>
      </c>
      <c r="Q1039" s="0" t="n">
        <v>1376930.13521501</v>
      </c>
      <c r="R1039" s="0" t="n">
        <v>1573634.44024572</v>
      </c>
    </row>
    <row r="1040" customFormat="false" ht="13.8" hidden="true" customHeight="false" outlineLevel="0" collapsed="false">
      <c r="A1040" s="0" t="s">
        <v>155</v>
      </c>
      <c r="B1040" s="0" t="s">
        <v>6</v>
      </c>
      <c r="C1040" s="0" t="s">
        <v>162</v>
      </c>
      <c r="D1040" s="0" t="s">
        <v>18</v>
      </c>
      <c r="E1040" s="0" t="s">
        <v>9</v>
      </c>
      <c r="F1040" s="0" t="s">
        <v>9</v>
      </c>
      <c r="G1040" s="0" t="s">
        <v>164</v>
      </c>
      <c r="H1040" s="0" t="n">
        <v>5873131.87442504</v>
      </c>
      <c r="I1040" s="0" t="n">
        <v>1778183.17613945</v>
      </c>
      <c r="J1040" s="0" t="n">
        <v>1038973.38419667</v>
      </c>
      <c r="K1040" s="0" t="n">
        <v>5140498.07968572</v>
      </c>
      <c r="L1040" s="0" t="n">
        <v>6609211.81673878</v>
      </c>
      <c r="M1040" s="0" t="n">
        <v>165044360.904222</v>
      </c>
      <c r="N1040" s="0" t="n">
        <v>231062105.265912</v>
      </c>
      <c r="O1040" s="0" t="n">
        <v>36309759.398929</v>
      </c>
      <c r="P1040" s="0" t="n">
        <v>49513308.2712668</v>
      </c>
      <c r="Q1040" s="0" t="n">
        <v>10280996.1593714</v>
      </c>
      <c r="R1040" s="0" t="n">
        <v>11749709.8964245</v>
      </c>
    </row>
    <row r="1041" customFormat="false" ht="13.8" hidden="true" customHeight="false" outlineLevel="0" collapsed="false">
      <c r="A1041" s="0" t="s">
        <v>155</v>
      </c>
      <c r="B1041" s="0" t="s">
        <v>6</v>
      </c>
      <c r="C1041" s="0" t="s">
        <v>162</v>
      </c>
      <c r="D1041" s="0" t="s">
        <v>18</v>
      </c>
      <c r="E1041" s="0" t="s">
        <v>9</v>
      </c>
      <c r="F1041" s="0" t="s">
        <v>9</v>
      </c>
      <c r="G1041" s="0" t="s">
        <v>153</v>
      </c>
      <c r="H1041" s="0" t="n">
        <v>170652.032000294</v>
      </c>
      <c r="I1041" s="0" t="n">
        <v>69977.0451754178</v>
      </c>
      <c r="J1041" s="0" t="n">
        <v>45273.7322064922</v>
      </c>
      <c r="K1041" s="0" t="n">
        <v>225568.743581079</v>
      </c>
      <c r="L1041" s="0" t="n">
        <v>290016.956032816</v>
      </c>
      <c r="M1041" s="0" t="n">
        <v>6495009.54340206</v>
      </c>
      <c r="N1041" s="0" t="n">
        <v>9093013.36076289</v>
      </c>
      <c r="O1041" s="0" t="n">
        <v>1428902.09954845</v>
      </c>
      <c r="P1041" s="0" t="n">
        <v>1948502.86302062</v>
      </c>
      <c r="Q1041" s="0" t="n">
        <v>451137.487162159</v>
      </c>
      <c r="R1041" s="0" t="n">
        <v>515585.699613896</v>
      </c>
    </row>
    <row r="1042" customFormat="false" ht="13.8" hidden="true" customHeight="false" outlineLevel="0" collapsed="false">
      <c r="A1042" s="0" t="s">
        <v>159</v>
      </c>
      <c r="B1042" s="0" t="s">
        <v>21</v>
      </c>
      <c r="C1042" s="0" t="s">
        <v>166</v>
      </c>
      <c r="D1042" s="0" t="s">
        <v>23</v>
      </c>
      <c r="E1042" s="0" t="s">
        <v>9</v>
      </c>
      <c r="F1042" s="0" t="s">
        <v>9</v>
      </c>
      <c r="G1042" s="0" t="s">
        <v>154</v>
      </c>
      <c r="H1042" s="0" t="n">
        <v>7515696.65646568</v>
      </c>
      <c r="I1042" s="0" t="n">
        <v>128034.726485528</v>
      </c>
      <c r="J1042" s="0" t="n">
        <v>117958.382964987</v>
      </c>
      <c r="K1042" s="0" t="n">
        <v>0</v>
      </c>
      <c r="L1042" s="0" t="n">
        <v>0</v>
      </c>
      <c r="M1042" s="0" t="n">
        <v>22183201.8627572</v>
      </c>
      <c r="N1042" s="0" t="n">
        <v>25880402.1732167</v>
      </c>
      <c r="O1042" s="0" t="n">
        <v>0</v>
      </c>
      <c r="P1042" s="0" t="n">
        <v>0</v>
      </c>
      <c r="Q1042" s="0" t="n">
        <v>0</v>
      </c>
      <c r="R1042" s="0" t="n">
        <v>0</v>
      </c>
    </row>
    <row r="1043" customFormat="false" ht="13.8" hidden="true" customHeight="false" outlineLevel="0" collapsed="false">
      <c r="A1043" s="0" t="s">
        <v>150</v>
      </c>
      <c r="B1043" s="0" t="s">
        <v>21</v>
      </c>
      <c r="C1043" s="0" t="s">
        <v>168</v>
      </c>
      <c r="D1043" s="0" t="s">
        <v>29</v>
      </c>
      <c r="E1043" s="0" t="s">
        <v>9</v>
      </c>
      <c r="F1043" s="0" t="s">
        <v>9</v>
      </c>
      <c r="G1043" s="0" t="s">
        <v>172</v>
      </c>
      <c r="H1043" s="0" t="n">
        <v>647968.974129234</v>
      </c>
      <c r="I1043" s="0" t="n">
        <v>21850</v>
      </c>
      <c r="J1043" s="0" t="n">
        <v>15380.75</v>
      </c>
      <c r="K1043" s="0" t="n">
        <v>764750</v>
      </c>
      <c r="L1043" s="0" t="n">
        <v>983250</v>
      </c>
      <c r="M1043" s="0" t="n">
        <v>6332130</v>
      </c>
      <c r="N1043" s="0" t="n">
        <v>7708680</v>
      </c>
      <c r="O1043" s="0" t="n">
        <v>836418</v>
      </c>
      <c r="P1043" s="0" t="n">
        <v>912456</v>
      </c>
      <c r="Q1043" s="0" t="n">
        <v>2622000</v>
      </c>
      <c r="R1043" s="0" t="n">
        <v>2840500</v>
      </c>
    </row>
    <row r="1044" customFormat="false" ht="13.8" hidden="true" customHeight="false" outlineLevel="0" collapsed="false">
      <c r="A1044" s="0" t="s">
        <v>155</v>
      </c>
      <c r="B1044" s="0" t="s">
        <v>72</v>
      </c>
      <c r="C1044" s="0" t="s">
        <v>151</v>
      </c>
      <c r="D1044" s="0" t="s">
        <v>78</v>
      </c>
      <c r="E1044" s="0" t="s">
        <v>170</v>
      </c>
      <c r="F1044" s="0" t="s">
        <v>13</v>
      </c>
      <c r="G1044" s="0" t="s">
        <v>157</v>
      </c>
      <c r="H1044" s="0" t="n">
        <v>4047706.214358</v>
      </c>
      <c r="I1044" s="0" t="n">
        <v>456064.459424365</v>
      </c>
      <c r="J1044" s="0" t="n">
        <v>275148.446900668</v>
      </c>
      <c r="K1044" s="0" t="n">
        <v>0</v>
      </c>
      <c r="L1044" s="0" t="n">
        <v>0</v>
      </c>
      <c r="M1044" s="0" t="n">
        <v>19925932.1811203</v>
      </c>
      <c r="N1044" s="0" t="n">
        <v>24353917.1102582</v>
      </c>
      <c r="O1044" s="0" t="n">
        <v>9741566.84410328</v>
      </c>
      <c r="P1044" s="0" t="n">
        <v>13283954.7874135</v>
      </c>
      <c r="Q1044" s="0" t="n">
        <v>13354652.7740051</v>
      </c>
      <c r="R1044" s="0" t="n">
        <v>15262460.3131487</v>
      </c>
    </row>
    <row r="1045" customFormat="false" ht="13.8" hidden="true" customHeight="false" outlineLevel="0" collapsed="false">
      <c r="A1045" s="0" t="s">
        <v>159</v>
      </c>
      <c r="B1045" s="0" t="s">
        <v>52</v>
      </c>
      <c r="C1045" s="0" t="s">
        <v>169</v>
      </c>
      <c r="D1045" s="0" t="s">
        <v>55</v>
      </c>
      <c r="E1045" s="0" t="s">
        <v>9</v>
      </c>
      <c r="F1045" s="0" t="s">
        <v>9</v>
      </c>
      <c r="G1045" s="0" t="s">
        <v>164</v>
      </c>
      <c r="H1045" s="0" t="n">
        <v>2292066.61859437</v>
      </c>
      <c r="I1045" s="0" t="n">
        <v>45625.61051</v>
      </c>
      <c r="J1045" s="0" t="n">
        <v>27410.9675858529</v>
      </c>
      <c r="K1045" s="0" t="n">
        <v>0</v>
      </c>
      <c r="L1045" s="0" t="n">
        <v>0</v>
      </c>
      <c r="M1045" s="0" t="n">
        <v>3634840.31004674</v>
      </c>
      <c r="N1045" s="0" t="n">
        <v>5452260.46507012</v>
      </c>
      <c r="O1045" s="0" t="n">
        <v>480399.656795909</v>
      </c>
      <c r="P1045" s="0" t="n">
        <v>617656.70159474</v>
      </c>
      <c r="Q1045" s="0" t="n">
        <v>152085.368366666</v>
      </c>
      <c r="R1045" s="0" t="n">
        <v>304170.736733333</v>
      </c>
    </row>
    <row r="1046" customFormat="false" ht="13.8" hidden="true" customHeight="false" outlineLevel="0" collapsed="false">
      <c r="A1046" s="0" t="s">
        <v>155</v>
      </c>
      <c r="B1046" s="0" t="s">
        <v>72</v>
      </c>
      <c r="C1046" s="0" t="s">
        <v>151</v>
      </c>
      <c r="D1046" s="0" t="s">
        <v>76</v>
      </c>
      <c r="E1046" s="0" t="s">
        <v>174</v>
      </c>
      <c r="F1046" s="0" t="s">
        <v>8</v>
      </c>
      <c r="G1046" s="0" t="s">
        <v>153</v>
      </c>
      <c r="H1046" s="0" t="n">
        <v>328264.215997515</v>
      </c>
      <c r="I1046" s="0" t="n">
        <v>4436.89244056931</v>
      </c>
      <c r="J1046" s="0" t="n">
        <v>4436.89244056931</v>
      </c>
      <c r="K1046" s="0" t="n">
        <v>155291.235419926</v>
      </c>
      <c r="L1046" s="0" t="n">
        <v>199660.159825619</v>
      </c>
      <c r="M1046" s="0" t="n">
        <v>260889.275172708</v>
      </c>
      <c r="N1046" s="0" t="n">
        <v>322274.986978052</v>
      </c>
      <c r="O1046" s="0" t="n">
        <v>135048.565971755</v>
      </c>
      <c r="P1046" s="0" t="n">
        <v>184157.135416029</v>
      </c>
      <c r="Q1046" s="0" t="n">
        <v>310582.470839852</v>
      </c>
      <c r="R1046" s="0" t="n">
        <v>354951.395245545</v>
      </c>
    </row>
    <row r="1047" customFormat="false" ht="13.8" hidden="true" customHeight="false" outlineLevel="0" collapsed="false">
      <c r="A1047" s="0" t="s">
        <v>150</v>
      </c>
      <c r="B1047" s="0" t="s">
        <v>96</v>
      </c>
      <c r="C1047" s="0" t="s">
        <v>99</v>
      </c>
      <c r="D1047" s="0" t="s">
        <v>99</v>
      </c>
      <c r="E1047" s="0" t="s">
        <v>197</v>
      </c>
      <c r="F1047" s="0" t="s">
        <v>8</v>
      </c>
      <c r="G1047" s="0" t="s">
        <v>153</v>
      </c>
      <c r="H1047" s="0" t="n">
        <v>186936.269318181</v>
      </c>
      <c r="I1047" s="0" t="n">
        <v>19053.6881046</v>
      </c>
      <c r="J1047" s="0" t="n">
        <v>19053.6881046</v>
      </c>
      <c r="K1047" s="0" t="n">
        <v>326111.387598187</v>
      </c>
      <c r="L1047" s="0" t="n">
        <v>326111.387598187</v>
      </c>
      <c r="M1047" s="0" t="n">
        <v>1743076.21732618</v>
      </c>
      <c r="N1047" s="0" t="n">
        <v>2396729.79882349</v>
      </c>
      <c r="O1047" s="0" t="n">
        <v>635496.537566836</v>
      </c>
      <c r="P1047" s="0" t="n">
        <v>813435.56808555</v>
      </c>
      <c r="Q1047" s="0" t="n">
        <v>579753.577952333</v>
      </c>
      <c r="R1047" s="0" t="n">
        <v>652222.775196375</v>
      </c>
    </row>
    <row r="1048" customFormat="false" ht="13.8" hidden="true" customHeight="false" outlineLevel="0" collapsed="false">
      <c r="A1048" s="0" t="s">
        <v>159</v>
      </c>
      <c r="B1048" s="0" t="s">
        <v>117</v>
      </c>
      <c r="C1048" s="0" t="s">
        <v>187</v>
      </c>
      <c r="D1048" s="0" t="s">
        <v>109</v>
      </c>
      <c r="E1048" s="0" t="s">
        <v>9</v>
      </c>
      <c r="F1048" s="0" t="s">
        <v>9</v>
      </c>
      <c r="G1048" s="0" t="s">
        <v>154</v>
      </c>
      <c r="H1048" s="0" t="n">
        <v>22587229.735377</v>
      </c>
      <c r="I1048" s="0" t="n">
        <v>110349.616778338</v>
      </c>
      <c r="J1048" s="0" t="n">
        <v>217239.54748905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</row>
    <row r="1049" customFormat="false" ht="13.8" hidden="true" customHeight="false" outlineLevel="0" collapsed="false">
      <c r="A1049" s="0" t="s">
        <v>155</v>
      </c>
      <c r="B1049" s="0" t="s">
        <v>117</v>
      </c>
      <c r="C1049" s="0" t="s">
        <v>176</v>
      </c>
      <c r="D1049" s="0" t="s">
        <v>109</v>
      </c>
      <c r="E1049" s="0" t="s">
        <v>13</v>
      </c>
      <c r="F1049" s="0" t="s">
        <v>13</v>
      </c>
      <c r="G1049" s="0" t="s">
        <v>154</v>
      </c>
      <c r="H1049" s="0" t="n">
        <v>2805154.40584601</v>
      </c>
      <c r="I1049" s="0" t="n">
        <v>16356.5976065233</v>
      </c>
      <c r="J1049" s="0" t="n">
        <v>16901.9327628327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</row>
    <row r="1050" customFormat="false" ht="13.8" hidden="true" customHeight="false" outlineLevel="0" collapsed="false">
      <c r="A1050" s="0" t="s">
        <v>155</v>
      </c>
      <c r="B1050" s="0" t="s">
        <v>103</v>
      </c>
      <c r="C1050" s="0" t="s">
        <v>177</v>
      </c>
      <c r="D1050" s="0" t="s">
        <v>106</v>
      </c>
      <c r="E1050" s="0" t="s">
        <v>8</v>
      </c>
      <c r="F1050" s="0" t="s">
        <v>8</v>
      </c>
      <c r="G1050" s="0" t="s">
        <v>153</v>
      </c>
      <c r="H1050" s="0" t="n">
        <v>5002499.31418131</v>
      </c>
      <c r="I1050" s="0" t="n">
        <v>315021.92</v>
      </c>
      <c r="J1050" s="0" t="n">
        <v>423840.794275</v>
      </c>
      <c r="K1050" s="0" t="n">
        <v>0</v>
      </c>
      <c r="L1050" s="0" t="n">
        <v>0</v>
      </c>
      <c r="M1050" s="0" t="n">
        <v>2750744.56557241</v>
      </c>
      <c r="N1050" s="0" t="n">
        <v>4126116.84835862</v>
      </c>
      <c r="O1050" s="0" t="n">
        <v>24458704.0163324</v>
      </c>
      <c r="P1050" s="0" t="n">
        <v>33352778.2040896</v>
      </c>
      <c r="Q1050" s="0" t="n">
        <v>7782360.285</v>
      </c>
      <c r="R1050" s="0" t="n">
        <v>8894126.03999999</v>
      </c>
    </row>
    <row r="1051" customFormat="false" ht="13.8" hidden="true" customHeight="false" outlineLevel="0" collapsed="false">
      <c r="A1051" s="0" t="s">
        <v>155</v>
      </c>
      <c r="B1051" s="0" t="s">
        <v>103</v>
      </c>
      <c r="C1051" s="0" t="s">
        <v>178</v>
      </c>
      <c r="D1051" s="0" t="s">
        <v>108</v>
      </c>
      <c r="E1051" s="0" t="s">
        <v>13</v>
      </c>
      <c r="F1051" s="0" t="s">
        <v>13</v>
      </c>
      <c r="G1051" s="0" t="s">
        <v>157</v>
      </c>
      <c r="H1051" s="0" t="n">
        <v>1262182.96945537</v>
      </c>
      <c r="I1051" s="0" t="n">
        <v>204105.02738</v>
      </c>
      <c r="J1051" s="0" t="n">
        <v>85523.3624552532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10103198.85531</v>
      </c>
      <c r="P1051" s="0" t="n">
        <v>13777089.34815</v>
      </c>
      <c r="Q1051" s="0" t="n">
        <v>5124849.02045293</v>
      </c>
      <c r="R1051" s="0" t="n">
        <v>5856970.30908906</v>
      </c>
    </row>
    <row r="1052" customFormat="false" ht="13.8" hidden="true" customHeight="false" outlineLevel="0" collapsed="false">
      <c r="A1052" s="0" t="s">
        <v>159</v>
      </c>
      <c r="B1052" s="0" t="s">
        <v>103</v>
      </c>
      <c r="C1052" s="0" t="s">
        <v>178</v>
      </c>
      <c r="D1052" s="0" t="s">
        <v>111</v>
      </c>
      <c r="E1052" s="0" t="s">
        <v>8</v>
      </c>
      <c r="F1052" s="0" t="s">
        <v>8</v>
      </c>
      <c r="G1052" s="0" t="s">
        <v>154</v>
      </c>
      <c r="H1052" s="0" t="n">
        <v>1557713.65619253</v>
      </c>
      <c r="I1052" s="0" t="n">
        <v>78134.7206415622</v>
      </c>
      <c r="J1052" s="0" t="n">
        <v>48238.1205227666</v>
      </c>
      <c r="K1052" s="0" t="n">
        <v>2344041.61924686</v>
      </c>
      <c r="L1052" s="0" t="n">
        <v>3125388.82566249</v>
      </c>
      <c r="M1052" s="0" t="n">
        <v>7500933.18158997</v>
      </c>
      <c r="N1052" s="0" t="n">
        <v>11251399.7723849</v>
      </c>
      <c r="O1052" s="0" t="n">
        <v>1531440.52457462</v>
      </c>
      <c r="P1052" s="0" t="n">
        <v>1968994.96016736</v>
      </c>
      <c r="Q1052" s="0" t="n">
        <v>3125388.82566249</v>
      </c>
      <c r="R1052" s="0" t="n">
        <v>3906736.03207811</v>
      </c>
    </row>
    <row r="1053" customFormat="false" ht="13.8" hidden="true" customHeight="false" outlineLevel="0" collapsed="false">
      <c r="A1053" s="0" t="s">
        <v>155</v>
      </c>
      <c r="B1053" s="0" t="s">
        <v>72</v>
      </c>
      <c r="C1053" s="0" t="s">
        <v>175</v>
      </c>
      <c r="D1053" s="0" t="s">
        <v>89</v>
      </c>
      <c r="E1053" s="0" t="s">
        <v>174</v>
      </c>
      <c r="F1053" s="0" t="s">
        <v>8</v>
      </c>
      <c r="G1053" s="0" t="s">
        <v>157</v>
      </c>
      <c r="H1053" s="0" t="n">
        <v>3496948.51525824</v>
      </c>
      <c r="I1053" s="0" t="n">
        <v>252120.777594018</v>
      </c>
      <c r="J1053" s="0" t="n">
        <v>181320.025919438</v>
      </c>
      <c r="K1053" s="0" t="n">
        <v>2941409.07193021</v>
      </c>
      <c r="L1053" s="0" t="n">
        <v>3781811.66391027</v>
      </c>
      <c r="M1053" s="0" t="n">
        <v>18221859.2333854</v>
      </c>
      <c r="N1053" s="0" t="n">
        <v>22271161.2852488</v>
      </c>
      <c r="O1053" s="0" t="n">
        <v>8908464.51409955</v>
      </c>
      <c r="P1053" s="0" t="n">
        <v>12147906.1555903</v>
      </c>
      <c r="Q1053" s="0" t="n">
        <v>2101006.47995015</v>
      </c>
      <c r="R1053" s="0" t="n">
        <v>2941409.07193021</v>
      </c>
    </row>
    <row r="1054" customFormat="false" ht="13.8" hidden="true" customHeight="false" outlineLevel="0" collapsed="false">
      <c r="A1054" s="0" t="s">
        <v>150</v>
      </c>
      <c r="B1054" s="0" t="s">
        <v>72</v>
      </c>
      <c r="C1054" s="0" t="s">
        <v>175</v>
      </c>
      <c r="D1054" s="0" t="s">
        <v>87</v>
      </c>
      <c r="E1054" s="0" t="s">
        <v>152</v>
      </c>
      <c r="F1054" s="0" t="s">
        <v>8</v>
      </c>
      <c r="G1054" s="0" t="s">
        <v>164</v>
      </c>
      <c r="H1054" s="0" t="n">
        <v>937784.655985764</v>
      </c>
      <c r="I1054" s="0" t="n">
        <v>146794.350130031</v>
      </c>
      <c r="J1054" s="0" t="n">
        <v>393064.122870674</v>
      </c>
      <c r="K1054" s="0" t="n">
        <v>2552130.29393682</v>
      </c>
      <c r="L1054" s="0" t="n">
        <v>3281310.37791877</v>
      </c>
      <c r="M1054" s="0" t="n">
        <v>19964031.6176842</v>
      </c>
      <c r="N1054" s="0" t="n">
        <v>27450543.4743158</v>
      </c>
      <c r="O1054" s="0" t="n">
        <v>6238759.88052633</v>
      </c>
      <c r="P1054" s="0" t="n">
        <v>7985612.64707371</v>
      </c>
      <c r="Q1054" s="0" t="n">
        <v>5833440.67185559</v>
      </c>
      <c r="R1054" s="0" t="n">
        <v>6562620.75583754</v>
      </c>
    </row>
    <row r="1055" customFormat="false" ht="13.8" hidden="true" customHeight="false" outlineLevel="0" collapsed="false">
      <c r="A1055" s="0" t="s">
        <v>155</v>
      </c>
      <c r="B1055" s="0" t="s">
        <v>52</v>
      </c>
      <c r="C1055" s="0" t="s">
        <v>183</v>
      </c>
      <c r="D1055" s="0" t="s">
        <v>57</v>
      </c>
      <c r="E1055" s="0" t="s">
        <v>13</v>
      </c>
      <c r="F1055" s="0" t="s">
        <v>13</v>
      </c>
      <c r="G1055" s="0" t="s">
        <v>172</v>
      </c>
      <c r="H1055" s="0" t="n">
        <v>1255185.49426493</v>
      </c>
      <c r="I1055" s="0" t="n">
        <v>34267.25</v>
      </c>
      <c r="J1055" s="0" t="n">
        <v>24367.1874252367</v>
      </c>
      <c r="K1055" s="0" t="n">
        <v>0</v>
      </c>
      <c r="L1055" s="0" t="n">
        <v>0</v>
      </c>
      <c r="M1055" s="0" t="n">
        <v>1120396.30564296</v>
      </c>
      <c r="N1055" s="0" t="n">
        <v>1356269.21209411</v>
      </c>
      <c r="O1055" s="0" t="n">
        <v>1103305.50493929</v>
      </c>
      <c r="P1055" s="0" t="n">
        <v>1219442.92651185</v>
      </c>
      <c r="Q1055" s="0" t="n">
        <v>3769397.5</v>
      </c>
      <c r="R1055" s="0" t="n">
        <v>4112070</v>
      </c>
    </row>
    <row r="1056" customFormat="false" ht="13.8" hidden="true" customHeight="false" outlineLevel="0" collapsed="false">
      <c r="A1056" s="0" t="s">
        <v>150</v>
      </c>
      <c r="B1056" s="0" t="s">
        <v>72</v>
      </c>
      <c r="C1056" s="0" t="s">
        <v>151</v>
      </c>
      <c r="D1056" s="0" t="s">
        <v>78</v>
      </c>
      <c r="E1056" s="0" t="s">
        <v>170</v>
      </c>
      <c r="F1056" s="0" t="s">
        <v>13</v>
      </c>
      <c r="G1056" s="0" t="s">
        <v>153</v>
      </c>
      <c r="H1056" s="0" t="n">
        <v>1252019.36702777</v>
      </c>
      <c r="I1056" s="0" t="n">
        <v>214635.327625666</v>
      </c>
      <c r="J1056" s="0" t="n">
        <v>214635.327625666</v>
      </c>
      <c r="K1056" s="0" t="n">
        <v>3107764.52872953</v>
      </c>
      <c r="L1056" s="0" t="n">
        <v>3995697.25122369</v>
      </c>
      <c r="M1056" s="0" t="n">
        <v>16671362.5909213</v>
      </c>
      <c r="N1056" s="0" t="n">
        <v>22923123.5625168</v>
      </c>
      <c r="O1056" s="0" t="n">
        <v>5209800.80966292</v>
      </c>
      <c r="P1056" s="0" t="n">
        <v>6668545.03636854</v>
      </c>
      <c r="Q1056" s="0" t="n">
        <v>7103461.77995322</v>
      </c>
      <c r="R1056" s="0" t="n">
        <v>7991394.50244738</v>
      </c>
    </row>
    <row r="1057" customFormat="false" ht="13.8" hidden="true" customHeight="false" outlineLevel="0" collapsed="false">
      <c r="A1057" s="0" t="s">
        <v>159</v>
      </c>
      <c r="B1057" s="0" t="s">
        <v>52</v>
      </c>
      <c r="C1057" s="0" t="s">
        <v>161</v>
      </c>
      <c r="D1057" s="0" t="s">
        <v>60</v>
      </c>
      <c r="E1057" s="0" t="s">
        <v>13</v>
      </c>
      <c r="F1057" s="0" t="s">
        <v>13</v>
      </c>
      <c r="G1057" s="0" t="s">
        <v>172</v>
      </c>
      <c r="H1057" s="0" t="n">
        <v>1204216.95801046</v>
      </c>
      <c r="I1057" s="0" t="n">
        <v>19250.9416666666</v>
      </c>
      <c r="J1057" s="0" t="n">
        <v>15090.2471336391</v>
      </c>
      <c r="K1057" s="0" t="n">
        <v>0</v>
      </c>
      <c r="L1057" s="0" t="n">
        <v>0</v>
      </c>
      <c r="M1057" s="0" t="n">
        <v>1533658.35534456</v>
      </c>
      <c r="N1057" s="0" t="n">
        <v>2300487.53301685</v>
      </c>
      <c r="O1057" s="0" t="n">
        <v>202696.373074016</v>
      </c>
      <c r="P1057" s="0" t="n">
        <v>260609.622523735</v>
      </c>
      <c r="Q1057" s="0" t="n">
        <v>64169.8055555555</v>
      </c>
      <c r="R1057" s="0" t="n">
        <v>128339.611111111</v>
      </c>
    </row>
    <row r="1058" customFormat="false" ht="13.8" hidden="true" customHeight="false" outlineLevel="0" collapsed="false">
      <c r="A1058" s="0" t="s">
        <v>155</v>
      </c>
      <c r="B1058" s="0" t="s">
        <v>117</v>
      </c>
      <c r="C1058" s="0" t="s">
        <v>196</v>
      </c>
      <c r="D1058" s="0" t="s">
        <v>109</v>
      </c>
      <c r="E1058" s="0" t="s">
        <v>9</v>
      </c>
      <c r="F1058" s="0" t="s">
        <v>9</v>
      </c>
      <c r="G1058" s="0" t="s">
        <v>154</v>
      </c>
      <c r="H1058" s="0" t="n">
        <v>1074119.59923102</v>
      </c>
      <c r="I1058" s="0" t="n">
        <v>5191.43212290607</v>
      </c>
      <c r="J1058" s="0" t="n">
        <v>5191.43212290607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</row>
    <row r="1059" customFormat="false" ht="13.8" hidden="true" customHeight="false" outlineLevel="0" collapsed="false">
      <c r="A1059" s="0" t="s">
        <v>150</v>
      </c>
      <c r="B1059" s="0" t="s">
        <v>52</v>
      </c>
      <c r="C1059" s="0" t="s">
        <v>158</v>
      </c>
      <c r="D1059" s="0" t="s">
        <v>59</v>
      </c>
      <c r="E1059" s="0" t="s">
        <v>9</v>
      </c>
      <c r="F1059" s="0" t="s">
        <v>9</v>
      </c>
      <c r="G1059" s="0" t="s">
        <v>153</v>
      </c>
      <c r="H1059" s="0" t="n">
        <v>74186.6579824784</v>
      </c>
      <c r="I1059" s="0" t="n">
        <v>8492.02848491462</v>
      </c>
      <c r="J1059" s="0" t="n">
        <v>4980.31104661107</v>
      </c>
      <c r="K1059" s="0" t="n">
        <v>113227.046465528</v>
      </c>
      <c r="L1059" s="0" t="n">
        <v>169840.569698292</v>
      </c>
      <c r="M1059" s="0" t="n">
        <v>1522196.10846855</v>
      </c>
      <c r="N1059" s="0" t="n">
        <v>2029594.8112914</v>
      </c>
      <c r="O1059" s="0" t="n">
        <v>102187.409321912</v>
      </c>
      <c r="P1059" s="0" t="n">
        <v>127734.26165239</v>
      </c>
      <c r="Q1059" s="0" t="n">
        <v>42460.1424245731</v>
      </c>
      <c r="R1059" s="0" t="n">
        <v>70766.9040409551</v>
      </c>
    </row>
    <row r="1060" customFormat="false" ht="13.8" hidden="true" customHeight="false" outlineLevel="0" collapsed="false">
      <c r="A1060" s="0" t="s">
        <v>159</v>
      </c>
      <c r="B1060" s="0" t="s">
        <v>103</v>
      </c>
      <c r="C1060" s="0" t="s">
        <v>177</v>
      </c>
      <c r="D1060" s="0" t="s">
        <v>110</v>
      </c>
      <c r="E1060" s="0" t="s">
        <v>8</v>
      </c>
      <c r="F1060" s="0" t="s">
        <v>8</v>
      </c>
      <c r="G1060" s="0" t="s">
        <v>154</v>
      </c>
      <c r="H1060" s="0" t="n">
        <v>1046587.44964041</v>
      </c>
      <c r="I1060" s="0" t="n">
        <v>33825.225</v>
      </c>
      <c r="J1060" s="0" t="n">
        <v>33635.1216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</row>
    <row r="1061" customFormat="false" ht="13.8" hidden="true" customHeight="false" outlineLevel="0" collapsed="false">
      <c r="A1061" s="0" t="s">
        <v>155</v>
      </c>
      <c r="B1061" s="0" t="s">
        <v>117</v>
      </c>
      <c r="C1061" s="0" t="s">
        <v>196</v>
      </c>
      <c r="D1061" s="0" t="s">
        <v>109</v>
      </c>
      <c r="E1061" s="0" t="s">
        <v>13</v>
      </c>
      <c r="F1061" s="0" t="s">
        <v>13</v>
      </c>
      <c r="G1061" s="0" t="s">
        <v>154</v>
      </c>
      <c r="H1061" s="0" t="n">
        <v>467231.406930345</v>
      </c>
      <c r="I1061" s="0" t="n">
        <v>2015.7215835129</v>
      </c>
      <c r="J1061" s="0" t="n">
        <v>2015.7215835129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</row>
    <row r="1062" customFormat="false" ht="13.8" hidden="true" customHeight="false" outlineLevel="0" collapsed="false">
      <c r="A1062" s="0" t="s">
        <v>155</v>
      </c>
      <c r="B1062" s="0" t="s">
        <v>72</v>
      </c>
      <c r="C1062" s="0" t="s">
        <v>175</v>
      </c>
      <c r="D1062" s="0" t="s">
        <v>79</v>
      </c>
      <c r="E1062" s="0" t="s">
        <v>170</v>
      </c>
      <c r="F1062" s="0" t="s">
        <v>13</v>
      </c>
      <c r="G1062" s="0" t="s">
        <v>154</v>
      </c>
      <c r="H1062" s="0" t="n">
        <v>258303.812257424</v>
      </c>
      <c r="I1062" s="0" t="n">
        <v>24519.4992597794</v>
      </c>
      <c r="J1062" s="0" t="n">
        <v>13613.7249644475</v>
      </c>
      <c r="K1062" s="0" t="n">
        <v>0</v>
      </c>
      <c r="L1062" s="0" t="n">
        <v>0</v>
      </c>
      <c r="M1062" s="0" t="n">
        <v>1772130.27918013</v>
      </c>
      <c r="N1062" s="0" t="n">
        <v>2165937.00788683</v>
      </c>
      <c r="O1062" s="0" t="n">
        <v>866374.803154733</v>
      </c>
      <c r="P1062" s="0" t="n">
        <v>1181420.18612009</v>
      </c>
      <c r="Q1062" s="0" t="n">
        <v>0</v>
      </c>
      <c r="R1062" s="0" t="n">
        <v>0</v>
      </c>
    </row>
    <row r="1063" customFormat="false" ht="13.8" hidden="true" customHeight="false" outlineLevel="0" collapsed="false">
      <c r="A1063" s="0" t="s">
        <v>150</v>
      </c>
      <c r="B1063" s="0" t="s">
        <v>21</v>
      </c>
      <c r="C1063" s="0" t="s">
        <v>173</v>
      </c>
      <c r="D1063" s="0" t="s">
        <v>34</v>
      </c>
      <c r="E1063" s="0" t="s">
        <v>8</v>
      </c>
      <c r="F1063" s="0" t="s">
        <v>8</v>
      </c>
      <c r="G1063" s="0" t="s">
        <v>164</v>
      </c>
      <c r="H1063" s="0" t="n">
        <v>139103.069483209</v>
      </c>
      <c r="I1063" s="0" t="n">
        <v>12146</v>
      </c>
      <c r="J1063" s="0" t="n">
        <v>7226.87</v>
      </c>
      <c r="K1063" s="0" t="n">
        <v>0</v>
      </c>
      <c r="L1063" s="0" t="n">
        <v>0</v>
      </c>
      <c r="M1063" s="0" t="n">
        <v>8950823.635736</v>
      </c>
      <c r="N1063" s="0" t="n">
        <v>10896654.860896</v>
      </c>
      <c r="O1063" s="0" t="n">
        <v>1579557.1080805</v>
      </c>
      <c r="P1063" s="0" t="n">
        <v>1922939.088098</v>
      </c>
      <c r="Q1063" s="0" t="n">
        <v>242920</v>
      </c>
      <c r="R1063" s="0" t="n">
        <v>273285</v>
      </c>
    </row>
    <row r="1064" customFormat="false" ht="13.8" hidden="true" customHeight="false" outlineLevel="0" collapsed="false">
      <c r="A1064" s="0" t="s">
        <v>155</v>
      </c>
      <c r="B1064" s="0" t="s">
        <v>21</v>
      </c>
      <c r="C1064" s="0" t="s">
        <v>166</v>
      </c>
      <c r="D1064" s="0" t="s">
        <v>24</v>
      </c>
      <c r="E1064" s="0" t="s">
        <v>9</v>
      </c>
      <c r="F1064" s="0" t="s">
        <v>9</v>
      </c>
      <c r="G1064" s="0" t="s">
        <v>172</v>
      </c>
      <c r="H1064" s="0" t="n">
        <v>485428.781865734</v>
      </c>
      <c r="I1064" s="0" t="n">
        <v>23912.2305481874</v>
      </c>
      <c r="J1064" s="0" t="n">
        <v>19356.2155382404</v>
      </c>
      <c r="K1064" s="0" t="n">
        <v>0</v>
      </c>
      <c r="L1064" s="0" t="n">
        <v>0</v>
      </c>
      <c r="M1064" s="0" t="n">
        <v>3822460.94829852</v>
      </c>
      <c r="N1064" s="0" t="n">
        <v>4459537.77301494</v>
      </c>
      <c r="O1064" s="0" t="n">
        <v>1049096.67721486</v>
      </c>
      <c r="P1064" s="0" t="n">
        <v>1282229.2721515</v>
      </c>
      <c r="Q1064" s="0" t="n">
        <v>478244.610963748</v>
      </c>
      <c r="R1064" s="0" t="n">
        <v>538025.187334217</v>
      </c>
    </row>
    <row r="1065" customFormat="false" ht="13.8" hidden="true" customHeight="false" outlineLevel="0" collapsed="false">
      <c r="A1065" s="0" t="s">
        <v>155</v>
      </c>
      <c r="B1065" s="0" t="s">
        <v>96</v>
      </c>
      <c r="C1065" s="0" t="s">
        <v>97</v>
      </c>
      <c r="D1065" s="0" t="s">
        <v>97</v>
      </c>
      <c r="E1065" s="0" t="s">
        <v>8</v>
      </c>
      <c r="F1065" s="0" t="s">
        <v>8</v>
      </c>
      <c r="G1065" s="0" t="s">
        <v>172</v>
      </c>
      <c r="H1065" s="0" t="n">
        <v>23638059.6849056</v>
      </c>
      <c r="I1065" s="0" t="n">
        <v>1434798.35904883</v>
      </c>
      <c r="J1065" s="0" t="n">
        <v>91800629.1484173</v>
      </c>
      <c r="K1065" s="0" t="n">
        <v>0</v>
      </c>
      <c r="L1065" s="0" t="n">
        <v>0</v>
      </c>
      <c r="M1065" s="0" t="n">
        <v>54691137.6533625</v>
      </c>
      <c r="N1065" s="0" t="n">
        <v>82036706.4800438</v>
      </c>
      <c r="O1065" s="0" t="n">
        <v>15951581.7438241</v>
      </c>
      <c r="P1065" s="0" t="n">
        <v>15951581.7438241</v>
      </c>
      <c r="Q1065" s="0" t="n">
        <v>21200524.1396329</v>
      </c>
      <c r="R1065" s="0" t="n">
        <v>21200524.1396329</v>
      </c>
    </row>
    <row r="1066" customFormat="false" ht="13.8" hidden="true" customHeight="false" outlineLevel="0" collapsed="false">
      <c r="A1066" s="0" t="s">
        <v>155</v>
      </c>
      <c r="B1066" s="0" t="s">
        <v>72</v>
      </c>
      <c r="C1066" s="0" t="s">
        <v>175</v>
      </c>
      <c r="D1066" s="0" t="s">
        <v>79</v>
      </c>
      <c r="E1066" s="0" t="s">
        <v>152</v>
      </c>
      <c r="F1066" s="0" t="s">
        <v>8</v>
      </c>
      <c r="G1066" s="0" t="s">
        <v>164</v>
      </c>
      <c r="H1066" s="0" t="n">
        <v>13007632.0222235</v>
      </c>
      <c r="I1066" s="0" t="n">
        <v>1267020.22293578</v>
      </c>
      <c r="J1066" s="0" t="n">
        <v>1492453.72958953</v>
      </c>
      <c r="K1066" s="0" t="n">
        <v>22172853.9013761</v>
      </c>
      <c r="L1066" s="0" t="n">
        <v>28507955.0160551</v>
      </c>
      <c r="M1066" s="0" t="n">
        <v>91573032.4510003</v>
      </c>
      <c r="N1066" s="0" t="n">
        <v>111922595.217889</v>
      </c>
      <c r="O1066" s="0" t="n">
        <v>44769038.0871557</v>
      </c>
      <c r="P1066" s="0" t="n">
        <v>61048688.3006669</v>
      </c>
      <c r="Q1066" s="0" t="n">
        <v>44345707.8027523</v>
      </c>
      <c r="R1066" s="0" t="n">
        <v>50680808.9174313</v>
      </c>
    </row>
    <row r="1067" customFormat="false" ht="13.8" hidden="true" customHeight="false" outlineLevel="0" collapsed="false">
      <c r="A1067" s="0" t="s">
        <v>155</v>
      </c>
      <c r="B1067" s="0" t="s">
        <v>52</v>
      </c>
      <c r="C1067" s="0" t="s">
        <v>54</v>
      </c>
      <c r="D1067" s="0" t="s">
        <v>54</v>
      </c>
      <c r="E1067" s="0" t="s">
        <v>8</v>
      </c>
      <c r="F1067" s="0" t="s">
        <v>8</v>
      </c>
      <c r="G1067" s="0" t="s">
        <v>164</v>
      </c>
      <c r="H1067" s="0" t="n">
        <v>67612901.85</v>
      </c>
      <c r="I1067" s="0" t="n">
        <v>1988900</v>
      </c>
      <c r="J1067" s="0" t="n">
        <v>3932100</v>
      </c>
      <c r="K1067" s="0" t="n">
        <v>0</v>
      </c>
      <c r="L1067" s="0" t="n">
        <v>0</v>
      </c>
      <c r="M1067" s="0" t="n">
        <v>6298182.703515</v>
      </c>
      <c r="N1067" s="0" t="n">
        <v>7624115.904255</v>
      </c>
      <c r="O1067" s="0" t="n">
        <v>39678555</v>
      </c>
      <c r="P1067" s="0" t="n">
        <v>43855245</v>
      </c>
      <c r="Q1067" s="0" t="n">
        <v>218779000</v>
      </c>
      <c r="R1067" s="0" t="n">
        <v>238668000</v>
      </c>
    </row>
    <row r="1068" customFormat="false" ht="13.8" hidden="true" customHeight="false" outlineLevel="0" collapsed="false">
      <c r="A1068" s="0" t="s">
        <v>159</v>
      </c>
      <c r="B1068" s="0" t="s">
        <v>52</v>
      </c>
      <c r="C1068" s="0" t="s">
        <v>158</v>
      </c>
      <c r="D1068" s="0" t="s">
        <v>58</v>
      </c>
      <c r="E1068" s="0" t="s">
        <v>8</v>
      </c>
      <c r="F1068" s="0" t="s">
        <v>8</v>
      </c>
      <c r="G1068" s="0" t="s">
        <v>157</v>
      </c>
      <c r="H1068" s="0" t="n">
        <v>43082552.8092339</v>
      </c>
      <c r="I1068" s="0" t="n">
        <v>963634.084134104</v>
      </c>
      <c r="J1068" s="0" t="n">
        <v>502583.78186896</v>
      </c>
      <c r="K1068" s="0" t="n">
        <v>0</v>
      </c>
      <c r="L1068" s="0" t="n">
        <v>0</v>
      </c>
      <c r="M1068" s="0" t="n">
        <v>76769515.4978348</v>
      </c>
      <c r="N1068" s="0" t="n">
        <v>115154273.246752</v>
      </c>
      <c r="O1068" s="0" t="n">
        <v>10146263.8662862</v>
      </c>
      <c r="P1068" s="0" t="n">
        <v>13045196.3995109</v>
      </c>
      <c r="Q1068" s="0" t="n">
        <v>3212113.61378034</v>
      </c>
      <c r="R1068" s="0" t="n">
        <v>6424227.22756069</v>
      </c>
    </row>
    <row r="1069" customFormat="false" ht="13.8" hidden="true" customHeight="false" outlineLevel="0" collapsed="false">
      <c r="A1069" s="0" t="s">
        <v>155</v>
      </c>
      <c r="B1069" s="0" t="s">
        <v>6</v>
      </c>
      <c r="C1069" s="0" t="s">
        <v>163</v>
      </c>
      <c r="D1069" s="0" t="s">
        <v>7</v>
      </c>
      <c r="E1069" s="0" t="s">
        <v>9</v>
      </c>
      <c r="F1069" s="0" t="s">
        <v>9</v>
      </c>
      <c r="G1069" s="0" t="s">
        <v>154</v>
      </c>
      <c r="H1069" s="0" t="n">
        <v>5441187.66795404</v>
      </c>
      <c r="I1069" s="0" t="n">
        <v>367470.895031041</v>
      </c>
      <c r="J1069" s="0" t="n">
        <v>221582.245479515</v>
      </c>
      <c r="K1069" s="0" t="n">
        <v>0</v>
      </c>
      <c r="L1069" s="0" t="n">
        <v>0</v>
      </c>
      <c r="M1069" s="0" t="n">
        <v>31497505.2096312</v>
      </c>
      <c r="N1069" s="0" t="n">
        <v>44096507.2934837</v>
      </c>
      <c r="O1069" s="0" t="n">
        <v>10394176.7393892</v>
      </c>
      <c r="P1069" s="0" t="n">
        <v>14173877.3718943</v>
      </c>
      <c r="Q1069" s="0" t="n">
        <v>9790398.15021122</v>
      </c>
      <c r="R1069" s="0" t="n">
        <v>11189026.4573842</v>
      </c>
    </row>
    <row r="1070" customFormat="false" ht="13.8" hidden="true" customHeight="false" outlineLevel="0" collapsed="false">
      <c r="A1070" s="0" t="s">
        <v>150</v>
      </c>
      <c r="B1070" s="0" t="s">
        <v>6</v>
      </c>
      <c r="C1070" s="0" t="s">
        <v>162</v>
      </c>
      <c r="D1070" s="0" t="s">
        <v>7</v>
      </c>
      <c r="E1070" s="0" t="s">
        <v>8</v>
      </c>
      <c r="F1070" s="0" t="s">
        <v>8</v>
      </c>
      <c r="G1070" s="0" t="s">
        <v>153</v>
      </c>
      <c r="H1070" s="0" t="n">
        <v>2475541.01867259</v>
      </c>
      <c r="I1070" s="0" t="n">
        <v>265515.634552525</v>
      </c>
      <c r="J1070" s="0" t="n">
        <v>166640.695778321</v>
      </c>
      <c r="K1070" s="0" t="n">
        <v>3833359.19523754</v>
      </c>
      <c r="L1070" s="0" t="n">
        <v>4928604.67959112</v>
      </c>
      <c r="M1070" s="0" t="n">
        <v>31861876.0666483</v>
      </c>
      <c r="N1070" s="0" t="n">
        <v>45516965.8094976</v>
      </c>
      <c r="O1070" s="0" t="n">
        <v>8534431.10587553</v>
      </c>
      <c r="P1070" s="0" t="n">
        <v>10924071.8155206</v>
      </c>
      <c r="Q1070" s="0" t="n">
        <v>3285736.45306074</v>
      </c>
      <c r="R1070" s="0" t="n">
        <v>4380981.93741433</v>
      </c>
    </row>
    <row r="1071" customFormat="false" ht="13.8" hidden="true" customHeight="false" outlineLevel="0" collapsed="false">
      <c r="A1071" s="0" t="s">
        <v>159</v>
      </c>
      <c r="B1071" s="0" t="s">
        <v>52</v>
      </c>
      <c r="C1071" s="0" t="s">
        <v>165</v>
      </c>
      <c r="D1071" s="0" t="s">
        <v>62</v>
      </c>
      <c r="E1071" s="0" t="s">
        <v>13</v>
      </c>
      <c r="F1071" s="0" t="s">
        <v>13</v>
      </c>
      <c r="G1071" s="0" t="s">
        <v>157</v>
      </c>
      <c r="H1071" s="0" t="n">
        <v>15319352.7743234</v>
      </c>
      <c r="I1071" s="0" t="n">
        <v>228500.699999999</v>
      </c>
      <c r="J1071" s="0" t="n">
        <v>128140.299101647</v>
      </c>
      <c r="K1071" s="0" t="n">
        <v>9140027.99999999</v>
      </c>
      <c r="L1071" s="0" t="n">
        <v>11425034.9999999</v>
      </c>
      <c r="M1071" s="0" t="n">
        <v>46128578.8124999</v>
      </c>
      <c r="N1071" s="0" t="n">
        <v>55839858.5624999</v>
      </c>
      <c r="O1071" s="0" t="n">
        <v>0</v>
      </c>
      <c r="P1071" s="0" t="n">
        <v>0</v>
      </c>
      <c r="Q1071" s="0" t="n">
        <v>0</v>
      </c>
      <c r="R1071" s="0" t="n">
        <v>0</v>
      </c>
    </row>
    <row r="1072" customFormat="false" ht="13.8" hidden="true" customHeight="false" outlineLevel="0" collapsed="false">
      <c r="A1072" s="0" t="s">
        <v>150</v>
      </c>
      <c r="B1072" s="0" t="s">
        <v>52</v>
      </c>
      <c r="C1072" s="0" t="s">
        <v>165</v>
      </c>
      <c r="D1072" s="0" t="s">
        <v>62</v>
      </c>
      <c r="E1072" s="0" t="s">
        <v>8</v>
      </c>
      <c r="F1072" s="0" t="s">
        <v>8</v>
      </c>
      <c r="G1072" s="0" t="s">
        <v>164</v>
      </c>
      <c r="H1072" s="0" t="n">
        <v>17808258.1653568</v>
      </c>
      <c r="I1072" s="0" t="n">
        <v>420235.399999999</v>
      </c>
      <c r="J1072" s="0" t="n">
        <v>1002167.10808681</v>
      </c>
      <c r="K1072" s="0" t="n">
        <v>18910592.9999999</v>
      </c>
      <c r="L1072" s="0" t="n">
        <v>23112946.9999999</v>
      </c>
      <c r="M1072" s="0" t="n">
        <v>102695025.874999</v>
      </c>
      <c r="N1072" s="0" t="n">
        <v>125020031.499999</v>
      </c>
      <c r="O1072" s="0" t="n">
        <v>945529.649999999</v>
      </c>
      <c r="P1072" s="0" t="n">
        <v>1418294.47499999</v>
      </c>
      <c r="Q1072" s="0" t="n">
        <v>0</v>
      </c>
      <c r="R1072" s="0" t="n">
        <v>0</v>
      </c>
    </row>
    <row r="1073" customFormat="false" ht="13.8" hidden="true" customHeight="false" outlineLevel="0" collapsed="false">
      <c r="A1073" s="0" t="s">
        <v>159</v>
      </c>
      <c r="B1073" s="0" t="s">
        <v>90</v>
      </c>
      <c r="C1073" s="0" t="s">
        <v>93</v>
      </c>
      <c r="D1073" s="0" t="s">
        <v>93</v>
      </c>
      <c r="E1073" s="0" t="s">
        <v>200</v>
      </c>
      <c r="F1073" s="0" t="s">
        <v>8</v>
      </c>
      <c r="G1073" s="0" t="s">
        <v>172</v>
      </c>
      <c r="H1073" s="0" t="n">
        <v>6012687.84858549</v>
      </c>
      <c r="I1073" s="0" t="n">
        <v>174200.674873737</v>
      </c>
      <c r="J1073" s="0" t="n">
        <v>221642.113118686</v>
      </c>
      <c r="K1073" s="0" t="n">
        <v>1584313.03030303</v>
      </c>
      <c r="L1073" s="0" t="n">
        <v>2112417.37373737</v>
      </c>
      <c r="M1073" s="0" t="n">
        <v>9872940.93844501</v>
      </c>
      <c r="N1073" s="0" t="n">
        <v>12341176.1730562</v>
      </c>
      <c r="O1073" s="0" t="n">
        <v>5759215.55323294</v>
      </c>
      <c r="P1073" s="0" t="n">
        <v>8062901.77452612</v>
      </c>
      <c r="Q1073" s="0" t="n">
        <v>0</v>
      </c>
      <c r="R1073" s="0" t="n">
        <v>0</v>
      </c>
    </row>
    <row r="1074" customFormat="false" ht="13.8" hidden="true" customHeight="false" outlineLevel="0" collapsed="false">
      <c r="A1074" s="0" t="s">
        <v>150</v>
      </c>
      <c r="B1074" s="0" t="s">
        <v>90</v>
      </c>
      <c r="C1074" s="0" t="s">
        <v>92</v>
      </c>
      <c r="D1074" s="0" t="s">
        <v>92</v>
      </c>
      <c r="E1074" s="0" t="s">
        <v>200</v>
      </c>
      <c r="F1074" s="0" t="s">
        <v>8</v>
      </c>
      <c r="G1074" s="0" t="s">
        <v>164</v>
      </c>
      <c r="H1074" s="0" t="n">
        <v>9746155.4570041</v>
      </c>
      <c r="I1074" s="0" t="n">
        <v>1363702.65991851</v>
      </c>
      <c r="J1074" s="0" t="n">
        <v>3602954.85642114</v>
      </c>
      <c r="K1074" s="0" t="n">
        <v>15244191.1990493</v>
      </c>
      <c r="L1074" s="0" t="n">
        <v>19599674.3987776</v>
      </c>
      <c r="M1074" s="0" t="n">
        <v>160242258.11751</v>
      </c>
      <c r="N1074" s="0" t="n">
        <v>192290709.741012</v>
      </c>
      <c r="O1074" s="0" t="n">
        <v>62316433.6555441</v>
      </c>
      <c r="P1074" s="0" t="n">
        <v>79765035.0790965</v>
      </c>
      <c r="Q1074" s="0" t="n">
        <v>34843865.597827</v>
      </c>
      <c r="R1074" s="0" t="n">
        <v>39199348.7975553</v>
      </c>
    </row>
    <row r="1075" customFormat="false" ht="13.8" hidden="true" customHeight="false" outlineLevel="0" collapsed="false">
      <c r="A1075" s="0" t="s">
        <v>150</v>
      </c>
      <c r="B1075" s="0" t="s">
        <v>52</v>
      </c>
      <c r="C1075" s="0" t="s">
        <v>158</v>
      </c>
      <c r="D1075" s="0" t="s">
        <v>63</v>
      </c>
      <c r="E1075" s="0" t="s">
        <v>13</v>
      </c>
      <c r="F1075" s="0" t="s">
        <v>13</v>
      </c>
      <c r="G1075" s="0" t="s">
        <v>154</v>
      </c>
      <c r="H1075" s="0" t="n">
        <v>11537640.6490578</v>
      </c>
      <c r="I1075" s="0" t="n">
        <v>1302768.66911258</v>
      </c>
      <c r="J1075" s="0" t="n">
        <v>999391.79835899</v>
      </c>
      <c r="K1075" s="0" t="n">
        <v>58624590.1100664</v>
      </c>
      <c r="L1075" s="0" t="n">
        <v>71652276.8011923</v>
      </c>
      <c r="M1075" s="0" t="n">
        <v>318364093.514388</v>
      </c>
      <c r="N1075" s="0" t="n">
        <v>387573679.060994</v>
      </c>
      <c r="O1075" s="0" t="n">
        <v>2931229.50550332</v>
      </c>
      <c r="P1075" s="0" t="n">
        <v>4396844.25825498</v>
      </c>
      <c r="Q1075" s="0" t="n">
        <v>0</v>
      </c>
      <c r="R1075" s="0" t="n">
        <v>0</v>
      </c>
    </row>
    <row r="1076" customFormat="false" ht="13.8" hidden="true" customHeight="false" outlineLevel="0" collapsed="false">
      <c r="A1076" s="0" t="s">
        <v>159</v>
      </c>
      <c r="B1076" s="0" t="s">
        <v>52</v>
      </c>
      <c r="C1076" s="0" t="s">
        <v>165</v>
      </c>
      <c r="D1076" s="0" t="s">
        <v>65</v>
      </c>
      <c r="E1076" s="0" t="s">
        <v>13</v>
      </c>
      <c r="F1076" s="0" t="s">
        <v>13</v>
      </c>
      <c r="G1076" s="0" t="s">
        <v>164</v>
      </c>
      <c r="H1076" s="0" t="n">
        <v>1595051.93643362</v>
      </c>
      <c r="I1076" s="0" t="n">
        <v>42862.2999999999</v>
      </c>
      <c r="J1076" s="0" t="n">
        <v>33643.8706797245</v>
      </c>
      <c r="K1076" s="0" t="n">
        <v>1714491.99999999</v>
      </c>
      <c r="L1076" s="0" t="n">
        <v>2143114.99999999</v>
      </c>
      <c r="M1076" s="0" t="n">
        <v>8652826.81249999</v>
      </c>
      <c r="N1076" s="0" t="n">
        <v>10474474.5624999</v>
      </c>
      <c r="O1076" s="0" t="n">
        <v>0</v>
      </c>
      <c r="P1076" s="0" t="n">
        <v>0</v>
      </c>
      <c r="Q1076" s="0" t="n">
        <v>0</v>
      </c>
      <c r="R1076" s="0" t="n">
        <v>0</v>
      </c>
    </row>
    <row r="1077" customFormat="false" ht="13.8" hidden="true" customHeight="false" outlineLevel="0" collapsed="false">
      <c r="A1077" s="0" t="s">
        <v>159</v>
      </c>
      <c r="B1077" s="0" t="s">
        <v>52</v>
      </c>
      <c r="C1077" s="0" t="s">
        <v>161</v>
      </c>
      <c r="D1077" s="0" t="s">
        <v>68</v>
      </c>
      <c r="E1077" s="0" t="s">
        <v>13</v>
      </c>
      <c r="F1077" s="0" t="s">
        <v>13</v>
      </c>
      <c r="G1077" s="0" t="s">
        <v>153</v>
      </c>
      <c r="H1077" s="0" t="n">
        <v>7378313.00626317</v>
      </c>
      <c r="I1077" s="0" t="n">
        <v>177059.217165875</v>
      </c>
      <c r="J1077" s="0" t="n">
        <v>213182.070090766</v>
      </c>
      <c r="K1077" s="0" t="n">
        <v>7082368.68663502</v>
      </c>
      <c r="L1077" s="0" t="n">
        <v>8852960.85829377</v>
      </c>
      <c r="M1077" s="0" t="n">
        <v>35743829.4653611</v>
      </c>
      <c r="N1077" s="0" t="n">
        <v>43268846.1949108</v>
      </c>
      <c r="O1077" s="0" t="n">
        <v>0</v>
      </c>
      <c r="P1077" s="0" t="n">
        <v>0</v>
      </c>
      <c r="Q1077" s="0" t="n">
        <v>0</v>
      </c>
      <c r="R1077" s="0" t="n">
        <v>0</v>
      </c>
    </row>
    <row r="1078" customFormat="false" ht="13.8" hidden="true" customHeight="false" outlineLevel="0" collapsed="false">
      <c r="A1078" s="0" t="s">
        <v>159</v>
      </c>
      <c r="B1078" s="0" t="s">
        <v>52</v>
      </c>
      <c r="C1078" s="0" t="s">
        <v>169</v>
      </c>
      <c r="D1078" s="0" t="s">
        <v>69</v>
      </c>
      <c r="E1078" s="0" t="s">
        <v>8</v>
      </c>
      <c r="F1078" s="0" t="s">
        <v>8</v>
      </c>
      <c r="G1078" s="0" t="s">
        <v>154</v>
      </c>
      <c r="H1078" s="0" t="n">
        <v>6554585.65977676</v>
      </c>
      <c r="I1078" s="0" t="n">
        <v>234226.90875</v>
      </c>
      <c r="J1078" s="0" t="n">
        <v>259575.506156159</v>
      </c>
      <c r="K1078" s="0" t="n">
        <v>9369076.35</v>
      </c>
      <c r="L1078" s="0" t="n">
        <v>11711345.4375</v>
      </c>
      <c r="M1078" s="0" t="n">
        <v>63046076.1977031</v>
      </c>
      <c r="N1078" s="0" t="n">
        <v>76318934.344588</v>
      </c>
      <c r="O1078" s="0" t="n">
        <v>0</v>
      </c>
      <c r="P1078" s="0" t="n">
        <v>0</v>
      </c>
      <c r="Q1078" s="0" t="n">
        <v>0</v>
      </c>
      <c r="R1078" s="0" t="n">
        <v>0</v>
      </c>
    </row>
    <row r="1079" customFormat="false" ht="13.8" hidden="true" customHeight="false" outlineLevel="0" collapsed="false">
      <c r="A1079" s="0" t="s">
        <v>159</v>
      </c>
      <c r="B1079" s="0" t="s">
        <v>52</v>
      </c>
      <c r="C1079" s="0" t="s">
        <v>169</v>
      </c>
      <c r="D1079" s="0" t="s">
        <v>70</v>
      </c>
      <c r="E1079" s="0" t="s">
        <v>8</v>
      </c>
      <c r="F1079" s="0" t="s">
        <v>8</v>
      </c>
      <c r="G1079" s="0" t="s">
        <v>157</v>
      </c>
      <c r="H1079" s="0" t="n">
        <v>125284592.432527</v>
      </c>
      <c r="I1079" s="0" t="n">
        <v>1623444.85607889</v>
      </c>
      <c r="J1079" s="0" t="n">
        <v>759902.328225052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146110037.0471</v>
      </c>
      <c r="R1079" s="0" t="n">
        <v>162344485.607889</v>
      </c>
    </row>
    <row r="1080" customFormat="false" ht="13.8" hidden="true" customHeight="false" outlineLevel="0" collapsed="false">
      <c r="A1080" s="0" t="s">
        <v>155</v>
      </c>
      <c r="B1080" s="0" t="s">
        <v>96</v>
      </c>
      <c r="C1080" s="0" t="s">
        <v>98</v>
      </c>
      <c r="D1080" s="0" t="s">
        <v>98</v>
      </c>
      <c r="E1080" s="0" t="s">
        <v>156</v>
      </c>
      <c r="F1080" s="0" t="s">
        <v>9</v>
      </c>
      <c r="G1080" s="0" t="s">
        <v>154</v>
      </c>
      <c r="H1080" s="0" t="n">
        <v>18491981.9465131</v>
      </c>
      <c r="I1080" s="0" t="n">
        <v>1427506.0274665</v>
      </c>
      <c r="J1080" s="0" t="n">
        <v>1753876.20212863</v>
      </c>
      <c r="K1080" s="0" t="n">
        <v>15939224.3128337</v>
      </c>
      <c r="L1080" s="0" t="n">
        <v>20493288.4022148</v>
      </c>
      <c r="M1080" s="0" t="n">
        <v>70691219.9288766</v>
      </c>
      <c r="N1080" s="0" t="n">
        <v>88364024.9110958</v>
      </c>
      <c r="O1080" s="0" t="n">
        <v>0</v>
      </c>
      <c r="P1080" s="0" t="n">
        <v>0</v>
      </c>
      <c r="Q1080" s="0" t="n">
        <v>0</v>
      </c>
      <c r="R1080" s="0" t="n">
        <v>0</v>
      </c>
    </row>
    <row r="1081" customFormat="false" ht="13.8" hidden="true" customHeight="false" outlineLevel="0" collapsed="false">
      <c r="A1081" s="0" t="s">
        <v>155</v>
      </c>
      <c r="B1081" s="0" t="s">
        <v>6</v>
      </c>
      <c r="C1081" s="0" t="s">
        <v>163</v>
      </c>
      <c r="D1081" s="0" t="s">
        <v>15</v>
      </c>
      <c r="E1081" s="0" t="s">
        <v>9</v>
      </c>
      <c r="F1081" s="0" t="s">
        <v>9</v>
      </c>
      <c r="G1081" s="0" t="s">
        <v>153</v>
      </c>
      <c r="H1081" s="0" t="n">
        <v>973707.097610681</v>
      </c>
      <c r="I1081" s="0" t="n">
        <v>57374.6878287922</v>
      </c>
      <c r="J1081" s="0" t="n">
        <v>42311.2770608788</v>
      </c>
      <c r="K1081" s="0" t="n">
        <v>0</v>
      </c>
      <c r="L1081" s="0" t="n">
        <v>0</v>
      </c>
      <c r="M1081" s="0" t="n">
        <v>2065488.76183652</v>
      </c>
      <c r="N1081" s="0" t="n">
        <v>3098233.14275478</v>
      </c>
      <c r="O1081" s="0" t="n">
        <v>550797.003156405</v>
      </c>
      <c r="P1081" s="0" t="n">
        <v>688496.253945506</v>
      </c>
      <c r="Q1081" s="0" t="n">
        <v>202151.801292142</v>
      </c>
      <c r="R1081" s="0" t="n">
        <v>336919.668820238</v>
      </c>
    </row>
    <row r="1082" customFormat="false" ht="13.8" hidden="true" customHeight="false" outlineLevel="0" collapsed="false">
      <c r="A1082" s="0" t="s">
        <v>159</v>
      </c>
      <c r="B1082" s="0" t="s">
        <v>52</v>
      </c>
      <c r="C1082" s="0" t="s">
        <v>158</v>
      </c>
      <c r="D1082" s="0" t="s">
        <v>53</v>
      </c>
      <c r="E1082" s="0" t="s">
        <v>13</v>
      </c>
      <c r="F1082" s="0" t="s">
        <v>13</v>
      </c>
      <c r="G1082" s="0" t="s">
        <v>164</v>
      </c>
      <c r="H1082" s="0" t="n">
        <v>20430662.5717542</v>
      </c>
      <c r="I1082" s="0" t="n">
        <v>429509.136737538</v>
      </c>
      <c r="J1082" s="0" t="n">
        <v>260220.844636592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12169425.5408969</v>
      </c>
      <c r="R1082" s="0" t="n">
        <v>13601122.6633553</v>
      </c>
    </row>
    <row r="1083" customFormat="false" ht="13.8" hidden="true" customHeight="false" outlineLevel="0" collapsed="false">
      <c r="A1083" s="0" t="s">
        <v>159</v>
      </c>
      <c r="B1083" s="0" t="s">
        <v>21</v>
      </c>
      <c r="C1083" s="0" t="s">
        <v>166</v>
      </c>
      <c r="D1083" s="0" t="s">
        <v>37</v>
      </c>
      <c r="E1083" s="0" t="s">
        <v>9</v>
      </c>
      <c r="F1083" s="0" t="s">
        <v>9</v>
      </c>
      <c r="G1083" s="0" t="s">
        <v>164</v>
      </c>
      <c r="H1083" s="0" t="n">
        <v>35981810.6282724</v>
      </c>
      <c r="I1083" s="0" t="n">
        <v>350530.190472966</v>
      </c>
      <c r="J1083" s="0" t="n">
        <v>304693.010333996</v>
      </c>
      <c r="K1083" s="0" t="n">
        <v>3505301.90472966</v>
      </c>
      <c r="L1083" s="0" t="n">
        <v>4381627.38091208</v>
      </c>
      <c r="M1083" s="0" t="n">
        <v>43976848.0438624</v>
      </c>
      <c r="N1083" s="0" t="n">
        <v>54971060.0548281</v>
      </c>
      <c r="O1083" s="0" t="n">
        <v>0</v>
      </c>
      <c r="P1083" s="0" t="n">
        <v>0</v>
      </c>
      <c r="Q1083" s="0" t="n">
        <v>0</v>
      </c>
      <c r="R1083" s="0" t="n">
        <v>0</v>
      </c>
    </row>
    <row r="1084" customFormat="false" ht="13.8" hidden="true" customHeight="false" outlineLevel="0" collapsed="false">
      <c r="A1084" s="0" t="s">
        <v>155</v>
      </c>
      <c r="B1084" s="0" t="s">
        <v>72</v>
      </c>
      <c r="C1084" s="0" t="s">
        <v>171</v>
      </c>
      <c r="D1084" s="0" t="s">
        <v>86</v>
      </c>
      <c r="E1084" s="0" t="s">
        <v>174</v>
      </c>
      <c r="F1084" s="0" t="s">
        <v>8</v>
      </c>
      <c r="G1084" s="0" t="s">
        <v>164</v>
      </c>
      <c r="H1084" s="0" t="n">
        <v>13227294.6934423</v>
      </c>
      <c r="I1084" s="0" t="n">
        <v>1229175.77656577</v>
      </c>
      <c r="J1084" s="0" t="n">
        <v>1801770.4844549</v>
      </c>
      <c r="K1084" s="0" t="n">
        <v>18918320.7990143</v>
      </c>
      <c r="L1084" s="0" t="n">
        <v>24323555.3130184</v>
      </c>
      <c r="M1084" s="0" t="n">
        <v>64992669.3395622</v>
      </c>
      <c r="N1084" s="0" t="n">
        <v>80285062.1253415</v>
      </c>
      <c r="O1084" s="0" t="n">
        <v>39250474.7717638</v>
      </c>
      <c r="P1084" s="0" t="n">
        <v>53523374.6887689</v>
      </c>
      <c r="Q1084" s="0" t="n">
        <v>13513086.2850102</v>
      </c>
      <c r="R1084" s="0" t="n">
        <v>18918320.7990143</v>
      </c>
    </row>
    <row r="1085" customFormat="false" ht="13.8" hidden="true" customHeight="false" outlineLevel="0" collapsed="false">
      <c r="A1085" s="0" t="s">
        <v>150</v>
      </c>
      <c r="B1085" s="0" t="s">
        <v>21</v>
      </c>
      <c r="C1085" s="0" t="s">
        <v>166</v>
      </c>
      <c r="D1085" s="0" t="s">
        <v>36</v>
      </c>
      <c r="E1085" s="0" t="s">
        <v>13</v>
      </c>
      <c r="F1085" s="0" t="s">
        <v>13</v>
      </c>
      <c r="G1085" s="0" t="s">
        <v>154</v>
      </c>
      <c r="H1085" s="0" t="n">
        <v>144049.321910645</v>
      </c>
      <c r="I1085" s="0" t="n">
        <v>15497.3180638703</v>
      </c>
      <c r="J1085" s="0" t="n">
        <v>10442.1417323288</v>
      </c>
      <c r="K1085" s="0" t="n">
        <v>174344.82821854</v>
      </c>
      <c r="L1085" s="0" t="n">
        <v>213088.123378216</v>
      </c>
      <c r="M1085" s="0" t="n">
        <v>4282616.88613866</v>
      </c>
      <c r="N1085" s="0" t="n">
        <v>4817943.996906</v>
      </c>
      <c r="O1085" s="0" t="n">
        <v>1282355.23925022</v>
      </c>
      <c r="P1085" s="0" t="n">
        <v>1641414.70624029</v>
      </c>
      <c r="Q1085" s="0" t="n">
        <v>348689.656437081</v>
      </c>
      <c r="R1085" s="0" t="n">
        <v>387432.951596757</v>
      </c>
    </row>
    <row r="1086" customFormat="false" ht="13.8" hidden="true" customHeight="false" outlineLevel="0" collapsed="false">
      <c r="A1086" s="0" t="s">
        <v>150</v>
      </c>
      <c r="B1086" s="0" t="s">
        <v>21</v>
      </c>
      <c r="C1086" s="0" t="s">
        <v>173</v>
      </c>
      <c r="D1086" s="0" t="s">
        <v>46</v>
      </c>
      <c r="E1086" s="0" t="s">
        <v>8</v>
      </c>
      <c r="F1086" s="0" t="s">
        <v>8</v>
      </c>
      <c r="G1086" s="0" t="s">
        <v>154</v>
      </c>
      <c r="H1086" s="0" t="n">
        <v>926768.218964722</v>
      </c>
      <c r="I1086" s="0" t="n">
        <v>55404.4987735341</v>
      </c>
      <c r="J1086" s="0" t="n">
        <v>99817.2907878647</v>
      </c>
      <c r="K1086" s="0" t="n">
        <v>692556.234669176</v>
      </c>
      <c r="L1086" s="0" t="n">
        <v>761811.858136094</v>
      </c>
      <c r="M1086" s="0" t="n">
        <v>27363666.3337817</v>
      </c>
      <c r="N1086" s="0" t="n">
        <v>30784124.6255044</v>
      </c>
      <c r="O1086" s="0" t="n">
        <v>7170842.68211229</v>
      </c>
      <c r="P1086" s="0" t="n">
        <v>9178678.63310373</v>
      </c>
      <c r="Q1086" s="0" t="n">
        <v>623300.611202259</v>
      </c>
      <c r="R1086" s="0" t="n">
        <v>761811.858136094</v>
      </c>
    </row>
    <row r="1087" customFormat="false" ht="13.8" hidden="true" customHeight="false" outlineLevel="0" collapsed="false">
      <c r="A1087" s="0" t="s">
        <v>155</v>
      </c>
      <c r="B1087" s="0" t="s">
        <v>117</v>
      </c>
      <c r="C1087" s="0" t="s">
        <v>187</v>
      </c>
      <c r="D1087" s="0" t="s">
        <v>109</v>
      </c>
      <c r="E1087" s="0" t="s">
        <v>8</v>
      </c>
      <c r="F1087" s="0" t="s">
        <v>8</v>
      </c>
      <c r="G1087" s="0" t="s">
        <v>154</v>
      </c>
      <c r="H1087" s="0" t="n">
        <v>645332308.347629</v>
      </c>
      <c r="I1087" s="0" t="n">
        <v>3125965.07911098</v>
      </c>
      <c r="J1087" s="0" t="n">
        <v>7255274.42300003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</row>
    <row r="1088" customFormat="false" ht="13.8" hidden="true" customHeight="false" outlineLevel="0" collapsed="false">
      <c r="A1088" s="0" t="s">
        <v>159</v>
      </c>
      <c r="B1088" s="0" t="s">
        <v>103</v>
      </c>
      <c r="C1088" s="0" t="s">
        <v>177</v>
      </c>
      <c r="D1088" s="0" t="s">
        <v>115</v>
      </c>
      <c r="E1088" s="0" t="s">
        <v>13</v>
      </c>
      <c r="F1088" s="0" t="s">
        <v>13</v>
      </c>
      <c r="G1088" s="0" t="s">
        <v>153</v>
      </c>
      <c r="H1088" s="0" t="n">
        <v>10450414.3196411</v>
      </c>
      <c r="I1088" s="0" t="n">
        <v>213817.985</v>
      </c>
      <c r="J1088" s="0" t="n">
        <v>364337.08475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</row>
    <row r="1089" customFormat="false" ht="13.8" hidden="true" customHeight="false" outlineLevel="0" collapsed="false">
      <c r="A1089" s="0" t="s">
        <v>150</v>
      </c>
      <c r="B1089" s="0" t="s">
        <v>103</v>
      </c>
      <c r="C1089" s="0" t="s">
        <v>177</v>
      </c>
      <c r="D1089" s="0" t="s">
        <v>109</v>
      </c>
      <c r="E1089" s="0" t="s">
        <v>8</v>
      </c>
      <c r="F1089" s="0" t="s">
        <v>8</v>
      </c>
      <c r="G1089" s="0" t="s">
        <v>180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</row>
    <row r="1090" customFormat="false" ht="13.8" hidden="true" customHeight="false" outlineLevel="0" collapsed="false">
      <c r="A1090" s="0" t="s">
        <v>155</v>
      </c>
      <c r="B1090" s="0" t="s">
        <v>103</v>
      </c>
      <c r="C1090" s="0" t="s">
        <v>178</v>
      </c>
      <c r="D1090" s="0" t="s">
        <v>104</v>
      </c>
      <c r="E1090" s="0" t="s">
        <v>13</v>
      </c>
      <c r="F1090" s="0" t="s">
        <v>13</v>
      </c>
      <c r="G1090" s="0" t="s">
        <v>154</v>
      </c>
      <c r="H1090" s="0" t="n">
        <v>2766686.24608391</v>
      </c>
      <c r="I1090" s="0" t="n">
        <v>260199.781026587</v>
      </c>
      <c r="J1090" s="0" t="n">
        <v>176823.966308589</v>
      </c>
      <c r="K1090" s="0" t="n">
        <v>0</v>
      </c>
      <c r="L1090" s="0" t="n">
        <v>0</v>
      </c>
      <c r="M1090" s="0" t="n">
        <v>35595330.0444371</v>
      </c>
      <c r="N1090" s="0" t="n">
        <v>43089083.7380028</v>
      </c>
      <c r="O1090" s="0" t="n">
        <v>8305577.01036865</v>
      </c>
      <c r="P1090" s="0" t="n">
        <v>9179848.27461798</v>
      </c>
      <c r="Q1090" s="0" t="n">
        <v>10980286.4283634</v>
      </c>
      <c r="R1090" s="0" t="n">
        <v>11978494.2854873</v>
      </c>
    </row>
    <row r="1091" customFormat="false" ht="13.8" hidden="true" customHeight="false" outlineLevel="0" collapsed="false">
      <c r="A1091" s="0" t="s">
        <v>155</v>
      </c>
      <c r="B1091" s="0" t="s">
        <v>103</v>
      </c>
      <c r="C1091" s="0" t="s">
        <v>178</v>
      </c>
      <c r="D1091" s="0" t="s">
        <v>105</v>
      </c>
      <c r="E1091" s="0" t="s">
        <v>13</v>
      </c>
      <c r="F1091" s="0" t="s">
        <v>13</v>
      </c>
      <c r="G1091" s="0" t="s">
        <v>164</v>
      </c>
      <c r="H1091" s="0" t="n">
        <v>4657751.11805706</v>
      </c>
      <c r="I1091" s="0" t="n">
        <v>261514.099417</v>
      </c>
      <c r="J1091" s="0" t="n">
        <v>230500.99269988</v>
      </c>
      <c r="K1091" s="0" t="n">
        <v>0</v>
      </c>
      <c r="L1091" s="0" t="n">
        <v>0</v>
      </c>
      <c r="M1091" s="0" t="n">
        <v>11738714.1375805</v>
      </c>
      <c r="N1091" s="0" t="n">
        <v>14210022.3770712</v>
      </c>
      <c r="O1091" s="0" t="n">
        <v>6651938.01129566</v>
      </c>
      <c r="P1091" s="0" t="n">
        <v>7352142.01248468</v>
      </c>
      <c r="Q1091" s="0" t="n">
        <v>14383275.467935</v>
      </c>
      <c r="R1091" s="0" t="n">
        <v>15690845.96502</v>
      </c>
    </row>
    <row r="1092" customFormat="false" ht="13.8" hidden="true" customHeight="false" outlineLevel="0" collapsed="false">
      <c r="A1092" s="0" t="s">
        <v>155</v>
      </c>
      <c r="B1092" s="0" t="s">
        <v>96</v>
      </c>
      <c r="C1092" s="0" t="s">
        <v>98</v>
      </c>
      <c r="D1092" s="0" t="s">
        <v>98</v>
      </c>
      <c r="E1092" s="0" t="s">
        <v>156</v>
      </c>
      <c r="F1092" s="0" t="s">
        <v>9</v>
      </c>
      <c r="G1092" s="0" t="s">
        <v>172</v>
      </c>
      <c r="H1092" s="0" t="n">
        <v>4984629.5046104</v>
      </c>
      <c r="I1092" s="0" t="n">
        <v>368271.118247243</v>
      </c>
      <c r="J1092" s="0" t="n">
        <v>570700.060860961</v>
      </c>
      <c r="K1092" s="0" t="n">
        <v>3250142.05780561</v>
      </c>
      <c r="L1092" s="0" t="n">
        <v>4178754.0743215</v>
      </c>
      <c r="M1092" s="0" t="n">
        <v>18237075.089394</v>
      </c>
      <c r="N1092" s="0" t="n">
        <v>22796343.8617425</v>
      </c>
      <c r="O1092" s="0" t="n">
        <v>0</v>
      </c>
      <c r="P1092" s="0" t="n">
        <v>0</v>
      </c>
      <c r="Q1092" s="0" t="n">
        <v>0</v>
      </c>
      <c r="R1092" s="0" t="n">
        <v>0</v>
      </c>
    </row>
    <row r="1093" customFormat="false" ht="13.8" hidden="true" customHeight="false" outlineLevel="0" collapsed="false">
      <c r="A1093" s="0" t="s">
        <v>150</v>
      </c>
      <c r="B1093" s="0" t="s">
        <v>72</v>
      </c>
      <c r="C1093" s="0" t="s">
        <v>175</v>
      </c>
      <c r="D1093" s="0" t="s">
        <v>89</v>
      </c>
      <c r="E1093" s="0" t="s">
        <v>152</v>
      </c>
      <c r="F1093" s="0" t="s">
        <v>8</v>
      </c>
      <c r="G1093" s="0" t="s">
        <v>153</v>
      </c>
      <c r="H1093" s="0" t="n">
        <v>2139698.87898056</v>
      </c>
      <c r="I1093" s="0" t="n">
        <v>272021.784557321</v>
      </c>
      <c r="J1093" s="0" t="n">
        <v>175929.36281552</v>
      </c>
      <c r="K1093" s="0" t="n">
        <v>3173587.48650208</v>
      </c>
      <c r="L1093" s="0" t="n">
        <v>4080326.76835981</v>
      </c>
      <c r="M1093" s="0" t="n">
        <v>34951450.8362566</v>
      </c>
      <c r="N1093" s="0" t="n">
        <v>48058244.8998528</v>
      </c>
      <c r="O1093" s="0" t="n">
        <v>10922328.3863301</v>
      </c>
      <c r="P1093" s="0" t="n">
        <v>13980580.3345026</v>
      </c>
      <c r="Q1093" s="0" t="n">
        <v>7253914.2548619</v>
      </c>
      <c r="R1093" s="0" t="n">
        <v>8160653.53671963</v>
      </c>
    </row>
    <row r="1094" customFormat="false" ht="13.8" hidden="true" customHeight="false" outlineLevel="0" collapsed="false">
      <c r="A1094" s="0" t="s">
        <v>155</v>
      </c>
      <c r="B1094" s="0" t="s">
        <v>117</v>
      </c>
      <c r="C1094" s="0" t="s">
        <v>188</v>
      </c>
      <c r="D1094" s="0" t="s">
        <v>109</v>
      </c>
      <c r="E1094" s="0" t="s">
        <v>13</v>
      </c>
      <c r="F1094" s="0" t="s">
        <v>13</v>
      </c>
      <c r="G1094" s="0" t="s">
        <v>157</v>
      </c>
      <c r="H1094" s="0" t="n">
        <v>63310.1049570751</v>
      </c>
      <c r="I1094" s="0" t="n">
        <v>1516.93538253651</v>
      </c>
      <c r="J1094" s="0" t="n">
        <v>1516.93538253651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</row>
    <row r="1095" customFormat="false" ht="13.8" hidden="true" customHeight="false" outlineLevel="0" collapsed="false">
      <c r="A1095" s="0" t="s">
        <v>150</v>
      </c>
      <c r="B1095" s="0" t="s">
        <v>96</v>
      </c>
      <c r="C1095" s="0" t="s">
        <v>97</v>
      </c>
      <c r="D1095" s="0" t="s">
        <v>97</v>
      </c>
      <c r="E1095" s="0" t="s">
        <v>156</v>
      </c>
      <c r="F1095" s="0" t="s">
        <v>9</v>
      </c>
      <c r="G1095" s="0" t="s">
        <v>157</v>
      </c>
      <c r="H1095" s="0" t="n">
        <v>6182589.27665749</v>
      </c>
      <c r="I1095" s="0" t="n">
        <v>782407.341572391</v>
      </c>
      <c r="J1095" s="0" t="n">
        <v>1044594.49833531</v>
      </c>
      <c r="K1095" s="0" t="n">
        <v>9428166.98447862</v>
      </c>
      <c r="L1095" s="0" t="n">
        <v>14142250.4767179</v>
      </c>
      <c r="M1095" s="0" t="n">
        <v>67102935.7786791</v>
      </c>
      <c r="N1095" s="0" t="n">
        <v>89470581.0382389</v>
      </c>
      <c r="O1095" s="0" t="n">
        <v>6958822.93834451</v>
      </c>
      <c r="P1095" s="0" t="n">
        <v>8698528.67293063</v>
      </c>
      <c r="Q1095" s="0" t="n">
        <v>3535562.61917948</v>
      </c>
      <c r="R1095" s="0" t="n">
        <v>5892604.36529913</v>
      </c>
    </row>
    <row r="1096" customFormat="false" ht="13.8" hidden="true" customHeight="false" outlineLevel="0" collapsed="false">
      <c r="A1096" s="0" t="s">
        <v>155</v>
      </c>
      <c r="B1096" s="0" t="s">
        <v>72</v>
      </c>
      <c r="C1096" s="0" t="s">
        <v>151</v>
      </c>
      <c r="D1096" s="0" t="s">
        <v>73</v>
      </c>
      <c r="E1096" s="0" t="s">
        <v>152</v>
      </c>
      <c r="F1096" s="0" t="s">
        <v>8</v>
      </c>
      <c r="G1096" s="0" t="s">
        <v>172</v>
      </c>
      <c r="H1096" s="0" t="n">
        <v>18549722.8107645</v>
      </c>
      <c r="I1096" s="0" t="n">
        <v>237205.604567039</v>
      </c>
      <c r="J1096" s="0" t="n">
        <v>646474.179926651</v>
      </c>
      <c r="K1096" s="0" t="n">
        <v>8302196.15984636</v>
      </c>
      <c r="L1096" s="0" t="n">
        <v>10674252.2055167</v>
      </c>
      <c r="M1096" s="0" t="n">
        <v>14768141.8560897</v>
      </c>
      <c r="N1096" s="0" t="n">
        <v>18049951.157443</v>
      </c>
      <c r="O1096" s="0" t="n">
        <v>7219980.46297723</v>
      </c>
      <c r="P1096" s="0" t="n">
        <v>9845427.90405986</v>
      </c>
      <c r="Q1096" s="0" t="n">
        <v>16604392.3196927</v>
      </c>
      <c r="R1096" s="0" t="n">
        <v>18976448.3653631</v>
      </c>
    </row>
    <row r="1097" customFormat="false" ht="13.8" hidden="true" customHeight="false" outlineLevel="0" collapsed="false">
      <c r="A1097" s="0" t="s">
        <v>159</v>
      </c>
      <c r="B1097" s="0" t="s">
        <v>72</v>
      </c>
      <c r="C1097" s="0" t="s">
        <v>171</v>
      </c>
      <c r="D1097" s="0" t="s">
        <v>74</v>
      </c>
      <c r="E1097" s="0" t="s">
        <v>152</v>
      </c>
      <c r="F1097" s="0" t="s">
        <v>8</v>
      </c>
      <c r="G1097" s="0" t="s">
        <v>153</v>
      </c>
      <c r="H1097" s="0" t="n">
        <v>3122984.32910671</v>
      </c>
      <c r="I1097" s="0" t="n">
        <v>14462.2007274239</v>
      </c>
      <c r="J1097" s="0" t="n">
        <v>21086.6569323144</v>
      </c>
      <c r="K1097" s="0" t="n">
        <v>0</v>
      </c>
      <c r="L1097" s="0" t="n">
        <v>0</v>
      </c>
      <c r="M1097" s="0" t="n">
        <v>1286285.14747624</v>
      </c>
      <c r="N1097" s="0" t="n">
        <v>1800799.20646674</v>
      </c>
      <c r="O1097" s="0" t="n">
        <v>514514.058990498</v>
      </c>
      <c r="P1097" s="0" t="n">
        <v>720319.682586697</v>
      </c>
      <c r="Q1097" s="0" t="n">
        <v>0</v>
      </c>
      <c r="R1097" s="0" t="n">
        <v>0</v>
      </c>
    </row>
    <row r="1098" customFormat="false" ht="13.8" hidden="true" customHeight="false" outlineLevel="0" collapsed="false">
      <c r="A1098" s="0" t="s">
        <v>159</v>
      </c>
      <c r="B1098" s="0" t="s">
        <v>72</v>
      </c>
      <c r="C1098" s="0" t="s">
        <v>151</v>
      </c>
      <c r="D1098" s="0" t="s">
        <v>78</v>
      </c>
      <c r="E1098" s="0" t="s">
        <v>156</v>
      </c>
      <c r="F1098" s="0" t="s">
        <v>9</v>
      </c>
      <c r="G1098" s="0" t="s">
        <v>164</v>
      </c>
      <c r="H1098" s="0" t="n">
        <v>302665196.451396</v>
      </c>
      <c r="I1098" s="0" t="n">
        <v>7118812.70266213</v>
      </c>
      <c r="J1098" s="0" t="n">
        <v>9158453.6373162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</row>
    <row r="1099" customFormat="false" ht="13.8" hidden="true" customHeight="false" outlineLevel="0" collapsed="false">
      <c r="A1099" s="0" t="s">
        <v>150</v>
      </c>
      <c r="B1099" s="0" t="s">
        <v>72</v>
      </c>
      <c r="C1099" s="0" t="s">
        <v>151</v>
      </c>
      <c r="D1099" s="0" t="s">
        <v>78</v>
      </c>
      <c r="E1099" s="0" t="s">
        <v>174</v>
      </c>
      <c r="F1099" s="0" t="s">
        <v>8</v>
      </c>
      <c r="G1099" s="0" t="s">
        <v>154</v>
      </c>
      <c r="H1099" s="0" t="n">
        <v>6305528.23517094</v>
      </c>
      <c r="I1099" s="0" t="n">
        <v>1072930.75716172</v>
      </c>
      <c r="J1099" s="0" t="n">
        <v>1122563.49254426</v>
      </c>
      <c r="K1099" s="0" t="n">
        <v>15631756.367402</v>
      </c>
      <c r="L1099" s="0" t="n">
        <v>20097972.472374</v>
      </c>
      <c r="M1099" s="0" t="n">
        <v>80733411.0677194</v>
      </c>
      <c r="N1099" s="0" t="n">
        <v>104172143.313186</v>
      </c>
      <c r="O1099" s="0" t="n">
        <v>26043035.8282965</v>
      </c>
      <c r="P1099" s="0" t="n">
        <v>33335085.8602196</v>
      </c>
      <c r="Q1099" s="0" t="n">
        <v>35729728.839776</v>
      </c>
      <c r="R1099" s="0" t="n">
        <v>40195944.944748</v>
      </c>
    </row>
    <row r="1100" customFormat="false" ht="13.8" hidden="true" customHeight="false" outlineLevel="0" collapsed="false">
      <c r="A1100" s="0" t="s">
        <v>150</v>
      </c>
      <c r="B1100" s="0" t="s">
        <v>21</v>
      </c>
      <c r="C1100" s="0" t="s">
        <v>166</v>
      </c>
      <c r="D1100" s="0" t="s">
        <v>23</v>
      </c>
      <c r="E1100" s="0" t="s">
        <v>8</v>
      </c>
      <c r="F1100" s="0" t="s">
        <v>8</v>
      </c>
      <c r="G1100" s="0" t="s">
        <v>154</v>
      </c>
      <c r="H1100" s="0" t="n">
        <v>4410689.25964054</v>
      </c>
      <c r="I1100" s="0" t="n">
        <v>402981.897319981</v>
      </c>
      <c r="J1100" s="0" t="n">
        <v>317672.376184431</v>
      </c>
      <c r="K1100" s="0" t="n">
        <v>5037273.71649976</v>
      </c>
      <c r="L1100" s="0" t="n">
        <v>5541001.08814974</v>
      </c>
      <c r="M1100" s="0" t="n">
        <v>69820345.0006704</v>
      </c>
      <c r="N1100" s="0" t="n">
        <v>81457069.1674488</v>
      </c>
      <c r="O1100" s="0" t="n">
        <v>25617708.4448874</v>
      </c>
      <c r="P1100" s="0" t="n">
        <v>29887326.5190353</v>
      </c>
      <c r="Q1100" s="0" t="n">
        <v>10074547.4329995</v>
      </c>
      <c r="R1100" s="0" t="n">
        <v>11082002.1762994</v>
      </c>
    </row>
    <row r="1101" customFormat="false" ht="13.8" hidden="true" customHeight="false" outlineLevel="0" collapsed="false">
      <c r="A1101" s="0" t="s">
        <v>159</v>
      </c>
      <c r="B1101" s="0" t="s">
        <v>52</v>
      </c>
      <c r="C1101" s="0" t="s">
        <v>161</v>
      </c>
      <c r="D1101" s="0" t="s">
        <v>60</v>
      </c>
      <c r="E1101" s="0" t="s">
        <v>8</v>
      </c>
      <c r="F1101" s="0" t="s">
        <v>8</v>
      </c>
      <c r="G1101" s="0" t="s">
        <v>164</v>
      </c>
      <c r="H1101" s="0" t="n">
        <v>92436114.391586</v>
      </c>
      <c r="I1101" s="0" t="n">
        <v>1476320.58309834</v>
      </c>
      <c r="J1101" s="0" t="n">
        <v>1293304.53277135</v>
      </c>
      <c r="K1101" s="0" t="n">
        <v>0</v>
      </c>
      <c r="L1101" s="0" t="n">
        <v>0</v>
      </c>
      <c r="M1101" s="0" t="n">
        <v>117613539.983677</v>
      </c>
      <c r="N1101" s="0" t="n">
        <v>176420309.975516</v>
      </c>
      <c r="O1101" s="0" t="n">
        <v>15544425.4556492</v>
      </c>
      <c r="P1101" s="0" t="n">
        <v>19985689.871549</v>
      </c>
      <c r="Q1101" s="0" t="n">
        <v>4921068.61032782</v>
      </c>
      <c r="R1101" s="0" t="n">
        <v>9842137.22065564</v>
      </c>
    </row>
    <row r="1102" customFormat="false" ht="13.8" hidden="true" customHeight="false" outlineLevel="0" collapsed="false">
      <c r="A1102" s="0" t="s">
        <v>150</v>
      </c>
      <c r="B1102" s="0" t="s">
        <v>21</v>
      </c>
      <c r="C1102" s="0" t="s">
        <v>168</v>
      </c>
      <c r="D1102" s="0" t="s">
        <v>29</v>
      </c>
      <c r="E1102" s="0" t="s">
        <v>8</v>
      </c>
      <c r="F1102" s="0" t="s">
        <v>8</v>
      </c>
      <c r="G1102" s="0" t="s">
        <v>164</v>
      </c>
      <c r="H1102" s="0" t="n">
        <v>36847066.2539109</v>
      </c>
      <c r="I1102" s="0" t="n">
        <v>988250</v>
      </c>
      <c r="J1102" s="0" t="n">
        <v>2632211.75</v>
      </c>
      <c r="K1102" s="0" t="n">
        <v>34588750</v>
      </c>
      <c r="L1102" s="0" t="n">
        <v>44471250</v>
      </c>
      <c r="M1102" s="0" t="n">
        <v>286394850</v>
      </c>
      <c r="N1102" s="0" t="n">
        <v>348654600</v>
      </c>
      <c r="O1102" s="0" t="n">
        <v>37830210</v>
      </c>
      <c r="P1102" s="0" t="n">
        <v>41269320</v>
      </c>
      <c r="Q1102" s="0" t="n">
        <v>118590000</v>
      </c>
      <c r="R1102" s="0" t="n">
        <v>128472500</v>
      </c>
    </row>
    <row r="1103" customFormat="false" ht="13.8" hidden="true" customHeight="false" outlineLevel="0" collapsed="false">
      <c r="A1103" s="0" t="s">
        <v>159</v>
      </c>
      <c r="B1103" s="0" t="s">
        <v>6</v>
      </c>
      <c r="C1103" s="0" t="s">
        <v>162</v>
      </c>
      <c r="D1103" s="0" t="s">
        <v>15</v>
      </c>
      <c r="E1103" s="0" t="s">
        <v>13</v>
      </c>
      <c r="F1103" s="0" t="s">
        <v>13</v>
      </c>
      <c r="G1103" s="0" t="s">
        <v>153</v>
      </c>
      <c r="H1103" s="0" t="n">
        <v>5168706.25465455</v>
      </c>
      <c r="I1103" s="0" t="n">
        <v>196230.142066341</v>
      </c>
      <c r="J1103" s="0" t="n">
        <v>139042.279914555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</row>
    <row r="1104" customFormat="false" ht="13.8" hidden="true" customHeight="false" outlineLevel="0" collapsed="false">
      <c r="A1104" s="0" t="s">
        <v>159</v>
      </c>
      <c r="B1104" s="0" t="s">
        <v>6</v>
      </c>
      <c r="C1104" s="0" t="s">
        <v>162</v>
      </c>
      <c r="D1104" s="0" t="s">
        <v>17</v>
      </c>
      <c r="E1104" s="0" t="s">
        <v>8</v>
      </c>
      <c r="F1104" s="0" t="s">
        <v>8</v>
      </c>
      <c r="G1104" s="0" t="s">
        <v>154</v>
      </c>
      <c r="H1104" s="0" t="n">
        <v>211272171.267166</v>
      </c>
      <c r="I1104" s="0" t="n">
        <v>1248446.14720001</v>
      </c>
      <c r="J1104" s="0" t="n">
        <v>3930371.55027359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</row>
    <row r="1105" customFormat="false" ht="13.8" hidden="true" customHeight="false" outlineLevel="0" collapsed="false">
      <c r="A1105" s="0" t="s">
        <v>155</v>
      </c>
      <c r="B1105" s="0" t="s">
        <v>52</v>
      </c>
      <c r="C1105" s="0" t="s">
        <v>165</v>
      </c>
      <c r="D1105" s="0" t="s">
        <v>62</v>
      </c>
      <c r="E1105" s="0" t="s">
        <v>13</v>
      </c>
      <c r="F1105" s="0" t="s">
        <v>13</v>
      </c>
      <c r="G1105" s="0" t="s">
        <v>157</v>
      </c>
      <c r="H1105" s="0" t="n">
        <v>7519699.25723269</v>
      </c>
      <c r="I1105" s="0" t="n">
        <v>228500.699999999</v>
      </c>
      <c r="J1105" s="0" t="n">
        <v>128140.299101647</v>
      </c>
      <c r="K1105" s="0" t="n">
        <v>10282531.4999999</v>
      </c>
      <c r="L1105" s="0" t="n">
        <v>12567538.4999999</v>
      </c>
      <c r="M1105" s="0" t="n">
        <v>46128578.8124999</v>
      </c>
      <c r="N1105" s="0" t="n">
        <v>55839858.5624999</v>
      </c>
      <c r="O1105" s="0" t="n">
        <v>428438.812499999</v>
      </c>
      <c r="P1105" s="0" t="n">
        <v>685502.099999999</v>
      </c>
      <c r="Q1105" s="0" t="n">
        <v>0</v>
      </c>
      <c r="R1105" s="0" t="n">
        <v>0</v>
      </c>
    </row>
    <row r="1106" customFormat="false" ht="13.8" hidden="true" customHeight="false" outlineLevel="0" collapsed="false">
      <c r="A1106" s="0" t="s">
        <v>150</v>
      </c>
      <c r="B1106" s="0" t="s">
        <v>21</v>
      </c>
      <c r="C1106" s="0" t="s">
        <v>173</v>
      </c>
      <c r="D1106" s="0" t="s">
        <v>39</v>
      </c>
      <c r="E1106" s="0" t="s">
        <v>13</v>
      </c>
      <c r="F1106" s="0" t="s">
        <v>13</v>
      </c>
      <c r="G1106" s="0" t="s">
        <v>157</v>
      </c>
      <c r="H1106" s="0" t="n">
        <v>929926.461080643</v>
      </c>
      <c r="I1106" s="0" t="n">
        <v>111008.232818874</v>
      </c>
      <c r="J1106" s="0" t="n">
        <v>50656.4935454683</v>
      </c>
      <c r="K1106" s="0" t="n">
        <v>1248842.61921233</v>
      </c>
      <c r="L1106" s="0" t="n">
        <v>1526363.20125952</v>
      </c>
      <c r="M1106" s="0" t="n">
        <v>30676645.4951235</v>
      </c>
      <c r="N1106" s="0" t="n">
        <v>34511226.182014</v>
      </c>
      <c r="O1106" s="0" t="n">
        <v>9185588.65272729</v>
      </c>
      <c r="P1106" s="0" t="n">
        <v>11757553.4754909</v>
      </c>
      <c r="Q1106" s="0" t="n">
        <v>2497685.23842467</v>
      </c>
      <c r="R1106" s="0" t="n">
        <v>2775205.82047186</v>
      </c>
    </row>
    <row r="1107" customFormat="false" ht="13.8" hidden="true" customHeight="false" outlineLevel="0" collapsed="false">
      <c r="A1107" s="0" t="s">
        <v>155</v>
      </c>
      <c r="B1107" s="0" t="s">
        <v>21</v>
      </c>
      <c r="C1107" s="0" t="s">
        <v>173</v>
      </c>
      <c r="D1107" s="0" t="s">
        <v>47</v>
      </c>
      <c r="E1107" s="0" t="s">
        <v>8</v>
      </c>
      <c r="F1107" s="0" t="s">
        <v>8</v>
      </c>
      <c r="G1107" s="0" t="s">
        <v>157</v>
      </c>
      <c r="H1107" s="0" t="n">
        <v>317694.20653706</v>
      </c>
      <c r="I1107" s="0" t="n">
        <v>18938.9999999999</v>
      </c>
      <c r="J1107" s="0" t="n">
        <v>5073.43333333333</v>
      </c>
      <c r="K1107" s="0" t="n">
        <v>0</v>
      </c>
      <c r="L1107" s="0" t="n">
        <v>0</v>
      </c>
      <c r="M1107" s="0" t="n">
        <v>4151849.67003359</v>
      </c>
      <c r="N1107" s="0" t="n">
        <v>5189812.08754199</v>
      </c>
      <c r="O1107" s="0" t="n">
        <v>867248.374684349</v>
      </c>
      <c r="P1107" s="0" t="n">
        <v>1387597.39949495</v>
      </c>
      <c r="Q1107" s="0" t="n">
        <v>189389.999999999</v>
      </c>
      <c r="R1107" s="0" t="n">
        <v>236737.499999999</v>
      </c>
    </row>
    <row r="1108" customFormat="false" ht="13.8" hidden="true" customHeight="false" outlineLevel="0" collapsed="false">
      <c r="A1108" s="0" t="s">
        <v>150</v>
      </c>
      <c r="B1108" s="0" t="s">
        <v>21</v>
      </c>
      <c r="C1108" s="0" t="s">
        <v>168</v>
      </c>
      <c r="D1108" s="0" t="s">
        <v>50</v>
      </c>
      <c r="E1108" s="0" t="s">
        <v>8</v>
      </c>
      <c r="F1108" s="0" t="s">
        <v>8</v>
      </c>
      <c r="G1108" s="0" t="s">
        <v>157</v>
      </c>
      <c r="H1108" s="0" t="n">
        <v>12585877.2986816</v>
      </c>
      <c r="I1108" s="0" t="n">
        <v>725570</v>
      </c>
      <c r="J1108" s="0" t="n">
        <v>2652914.63</v>
      </c>
      <c r="K1108" s="0" t="n">
        <v>32650650</v>
      </c>
      <c r="L1108" s="0" t="n">
        <v>39906350</v>
      </c>
      <c r="M1108" s="0" t="n">
        <v>156451031.25</v>
      </c>
      <c r="N1108" s="0" t="n">
        <v>190462125</v>
      </c>
      <c r="O1108" s="0" t="n">
        <v>8162662.5</v>
      </c>
      <c r="P1108" s="0" t="n">
        <v>12243993.75</v>
      </c>
      <c r="Q1108" s="0" t="n">
        <v>0</v>
      </c>
      <c r="R1108" s="0" t="n">
        <v>0</v>
      </c>
    </row>
    <row r="1109" customFormat="false" ht="13.8" hidden="true" customHeight="false" outlineLevel="0" collapsed="false">
      <c r="A1109" s="0" t="s">
        <v>155</v>
      </c>
      <c r="B1109" s="0" t="s">
        <v>21</v>
      </c>
      <c r="C1109" s="0" t="s">
        <v>168</v>
      </c>
      <c r="D1109" s="0" t="s">
        <v>50</v>
      </c>
      <c r="E1109" s="0" t="s">
        <v>9</v>
      </c>
      <c r="F1109" s="0" t="s">
        <v>9</v>
      </c>
      <c r="G1109" s="0" t="s">
        <v>154</v>
      </c>
      <c r="H1109" s="0" t="n">
        <v>2764176.83040342</v>
      </c>
      <c r="I1109" s="0" t="n">
        <v>91055</v>
      </c>
      <c r="J1109" s="0" t="n">
        <v>123201.975</v>
      </c>
      <c r="K1109" s="0" t="n">
        <v>4097475</v>
      </c>
      <c r="L1109" s="0" t="n">
        <v>5008025</v>
      </c>
      <c r="M1109" s="0" t="n">
        <v>16219171.875</v>
      </c>
      <c r="N1109" s="0" t="n">
        <v>19633734.375</v>
      </c>
      <c r="O1109" s="0" t="n">
        <v>853640.625</v>
      </c>
      <c r="P1109" s="0" t="n">
        <v>1365825</v>
      </c>
      <c r="Q1109" s="0" t="n">
        <v>0</v>
      </c>
      <c r="R1109" s="0" t="n">
        <v>0</v>
      </c>
    </row>
    <row r="1110" customFormat="false" ht="13.8" hidden="true" customHeight="false" outlineLevel="0" collapsed="false">
      <c r="A1110" s="0" t="s">
        <v>159</v>
      </c>
      <c r="B1110" s="0" t="s">
        <v>21</v>
      </c>
      <c r="C1110" s="0" t="s">
        <v>168</v>
      </c>
      <c r="D1110" s="0" t="s">
        <v>49</v>
      </c>
      <c r="E1110" s="0" t="s">
        <v>13</v>
      </c>
      <c r="F1110" s="0" t="s">
        <v>13</v>
      </c>
      <c r="G1110" s="0" t="s">
        <v>157</v>
      </c>
      <c r="H1110" s="0" t="n">
        <v>2460592.75499299</v>
      </c>
      <c r="I1110" s="0" t="n">
        <v>31735</v>
      </c>
      <c r="J1110" s="0" t="n">
        <v>12669.571</v>
      </c>
      <c r="K1110" s="0" t="n">
        <v>1269400</v>
      </c>
      <c r="L1110" s="0" t="n">
        <v>1586750</v>
      </c>
      <c r="M1110" s="0" t="n">
        <v>5652796.875</v>
      </c>
      <c r="N1110" s="0" t="n">
        <v>6842859.375</v>
      </c>
      <c r="O1110" s="0" t="n">
        <v>0</v>
      </c>
      <c r="P1110" s="0" t="n">
        <v>0</v>
      </c>
      <c r="Q1110" s="0" t="n">
        <v>0</v>
      </c>
      <c r="R1110" s="0" t="n">
        <v>0</v>
      </c>
    </row>
    <row r="1111" customFormat="false" ht="13.8" hidden="true" customHeight="false" outlineLevel="0" collapsed="false">
      <c r="A1111" s="0" t="s">
        <v>150</v>
      </c>
      <c r="B1111" s="0" t="s">
        <v>21</v>
      </c>
      <c r="C1111" s="0" t="s">
        <v>181</v>
      </c>
      <c r="D1111" s="0" t="s">
        <v>51</v>
      </c>
      <c r="E1111" s="0" t="s">
        <v>13</v>
      </c>
      <c r="F1111" s="0" t="s">
        <v>13</v>
      </c>
      <c r="G1111" s="0" t="s">
        <v>157</v>
      </c>
      <c r="H1111" s="0" t="n">
        <v>1959509.0260778</v>
      </c>
      <c r="I1111" s="0" t="n">
        <v>97025</v>
      </c>
      <c r="J1111" s="0" t="n">
        <v>22935.85</v>
      </c>
      <c r="K1111" s="0" t="n">
        <v>4366125</v>
      </c>
      <c r="L1111" s="0" t="n">
        <v>5336375</v>
      </c>
      <c r="M1111" s="0" t="n">
        <v>20921015.625</v>
      </c>
      <c r="N1111" s="0" t="n">
        <v>25469062.5</v>
      </c>
      <c r="O1111" s="0" t="n">
        <v>1091531.25</v>
      </c>
      <c r="P1111" s="0" t="n">
        <v>1637296.875</v>
      </c>
      <c r="Q1111" s="0" t="n">
        <v>0</v>
      </c>
      <c r="R1111" s="0" t="n">
        <v>0</v>
      </c>
    </row>
    <row r="1112" customFormat="false" ht="13.8" hidden="true" customHeight="false" outlineLevel="0" collapsed="false">
      <c r="A1112" s="0" t="s">
        <v>155</v>
      </c>
      <c r="B1112" s="0" t="s">
        <v>52</v>
      </c>
      <c r="C1112" s="0" t="s">
        <v>169</v>
      </c>
      <c r="D1112" s="0" t="s">
        <v>69</v>
      </c>
      <c r="E1112" s="0" t="s">
        <v>13</v>
      </c>
      <c r="F1112" s="0" t="s">
        <v>13</v>
      </c>
      <c r="G1112" s="0" t="s">
        <v>164</v>
      </c>
      <c r="H1112" s="0" t="n">
        <v>4288506.7969904</v>
      </c>
      <c r="I1112" s="0" t="n">
        <v>322864.641561099</v>
      </c>
      <c r="J1112" s="0" t="n">
        <v>259303.87825079</v>
      </c>
      <c r="K1112" s="0" t="n">
        <v>14528908.8702494</v>
      </c>
      <c r="L1112" s="0" t="n">
        <v>17757555.2858604</v>
      </c>
      <c r="M1112" s="0" t="n">
        <v>86904399.2512889</v>
      </c>
      <c r="N1112" s="0" t="n">
        <v>105200062.25156</v>
      </c>
      <c r="O1112" s="0" t="n">
        <v>807161.603902749</v>
      </c>
      <c r="P1112" s="0" t="n">
        <v>1291458.56624439</v>
      </c>
      <c r="Q1112" s="0" t="n">
        <v>0</v>
      </c>
      <c r="R1112" s="0" t="n">
        <v>0</v>
      </c>
    </row>
    <row r="1113" customFormat="false" ht="13.8" hidden="true" customHeight="false" outlineLevel="0" collapsed="false">
      <c r="A1113" s="0" t="s">
        <v>159</v>
      </c>
      <c r="B1113" s="0" t="s">
        <v>6</v>
      </c>
      <c r="C1113" s="0" t="s">
        <v>162</v>
      </c>
      <c r="D1113" s="0" t="s">
        <v>18</v>
      </c>
      <c r="E1113" s="0" t="s">
        <v>13</v>
      </c>
      <c r="F1113" s="0" t="s">
        <v>13</v>
      </c>
      <c r="G1113" s="0" t="s">
        <v>154</v>
      </c>
      <c r="H1113" s="0" t="n">
        <v>24824803.4378895</v>
      </c>
      <c r="I1113" s="0" t="n">
        <v>497349.425052906</v>
      </c>
      <c r="J1113" s="0" t="n">
        <v>277811.879836565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</row>
    <row r="1114" customFormat="false" ht="13.8" hidden="true" customHeight="false" outlineLevel="0" collapsed="false">
      <c r="A1114" s="0" t="s">
        <v>159</v>
      </c>
      <c r="B1114" s="0" t="s">
        <v>72</v>
      </c>
      <c r="C1114" s="0" t="s">
        <v>151</v>
      </c>
      <c r="D1114" s="0" t="s">
        <v>78</v>
      </c>
      <c r="E1114" s="0" t="s">
        <v>174</v>
      </c>
      <c r="F1114" s="0" t="s">
        <v>8</v>
      </c>
      <c r="G1114" s="0" t="s">
        <v>157</v>
      </c>
      <c r="H1114" s="0" t="n">
        <v>16744774.1769219</v>
      </c>
      <c r="I1114" s="0" t="n">
        <v>468195.534495241</v>
      </c>
      <c r="J1114" s="0" t="n">
        <v>252468.798391275</v>
      </c>
      <c r="K1114" s="0" t="n">
        <v>0</v>
      </c>
      <c r="L1114" s="0" t="n">
        <v>0</v>
      </c>
      <c r="M1114" s="0" t="n">
        <v>20455951.5109569</v>
      </c>
      <c r="N1114" s="0" t="n">
        <v>27274602.0146092</v>
      </c>
      <c r="O1114" s="0" t="n">
        <v>9091534.00486973</v>
      </c>
      <c r="P1114" s="0" t="n">
        <v>12728147.6068176</v>
      </c>
      <c r="Q1114" s="0" t="n">
        <v>11990374.6202138</v>
      </c>
      <c r="R1114" s="0" t="n">
        <v>13988770.3902495</v>
      </c>
    </row>
    <row r="1115" customFormat="false" ht="13.8" hidden="true" customHeight="false" outlineLevel="0" collapsed="false">
      <c r="A1115" s="0" t="s">
        <v>150</v>
      </c>
      <c r="B1115" s="0" t="s">
        <v>52</v>
      </c>
      <c r="C1115" s="0" t="s">
        <v>183</v>
      </c>
      <c r="D1115" s="0" t="s">
        <v>57</v>
      </c>
      <c r="E1115" s="0" t="s">
        <v>13</v>
      </c>
      <c r="F1115" s="0" t="s">
        <v>13</v>
      </c>
      <c r="G1115" s="0" t="s">
        <v>164</v>
      </c>
      <c r="H1115" s="0" t="n">
        <v>14388356.9677917</v>
      </c>
      <c r="I1115" s="0" t="n">
        <v>1056726.62904761</v>
      </c>
      <c r="J1115" s="0" t="n">
        <v>707717.539681696</v>
      </c>
      <c r="K1115" s="0" t="n">
        <v>36985432.0166666</v>
      </c>
      <c r="L1115" s="0" t="n">
        <v>47552698.3071428</v>
      </c>
      <c r="M1115" s="0" t="n">
        <v>41824359.777259</v>
      </c>
      <c r="N1115" s="0" t="n">
        <v>50916611.9027502</v>
      </c>
      <c r="O1115" s="0" t="n">
        <v>39395649.375166</v>
      </c>
      <c r="P1115" s="0" t="n">
        <v>42977072.0456357</v>
      </c>
      <c r="Q1115" s="0" t="n">
        <v>126807195.485714</v>
      </c>
      <c r="R1115" s="0" t="n">
        <v>137374461.77619</v>
      </c>
    </row>
    <row r="1116" customFormat="false" ht="13.8" hidden="true" customHeight="false" outlineLevel="0" collapsed="false">
      <c r="A1116" s="0" t="s">
        <v>159</v>
      </c>
      <c r="B1116" s="0" t="s">
        <v>72</v>
      </c>
      <c r="C1116" s="0" t="s">
        <v>151</v>
      </c>
      <c r="D1116" s="0" t="s">
        <v>75</v>
      </c>
      <c r="E1116" s="0" t="s">
        <v>174</v>
      </c>
      <c r="F1116" s="0" t="s">
        <v>8</v>
      </c>
      <c r="G1116" s="0" t="s">
        <v>172</v>
      </c>
      <c r="H1116" s="0" t="n">
        <v>13710237.9386526</v>
      </c>
      <c r="I1116" s="0" t="n">
        <v>52500.7874050635</v>
      </c>
      <c r="J1116" s="0" t="n">
        <v>65884.443535232</v>
      </c>
      <c r="K1116" s="0" t="n">
        <v>0</v>
      </c>
      <c r="L1116" s="0" t="n">
        <v>0</v>
      </c>
      <c r="M1116" s="0" t="n">
        <v>3268637.25403783</v>
      </c>
      <c r="N1116" s="0" t="n">
        <v>4358183.00538377</v>
      </c>
      <c r="O1116" s="0" t="n">
        <v>1452727.66846125</v>
      </c>
      <c r="P1116" s="0" t="n">
        <v>2033818.73584576</v>
      </c>
      <c r="Q1116" s="0" t="n">
        <v>3150047.24430381</v>
      </c>
      <c r="R1116" s="0" t="n">
        <v>3675055.11835444</v>
      </c>
    </row>
    <row r="1117" customFormat="false" ht="13.8" hidden="true" customHeight="false" outlineLevel="0" collapsed="false">
      <c r="A1117" s="0" t="s">
        <v>150</v>
      </c>
      <c r="B1117" s="0" t="s">
        <v>72</v>
      </c>
      <c r="C1117" s="0" t="s">
        <v>175</v>
      </c>
      <c r="D1117" s="0" t="s">
        <v>87</v>
      </c>
      <c r="E1117" s="0" t="s">
        <v>170</v>
      </c>
      <c r="F1117" s="0" t="s">
        <v>13</v>
      </c>
      <c r="G1117" s="0" t="s">
        <v>164</v>
      </c>
      <c r="H1117" s="0" t="n">
        <v>644346.076755107</v>
      </c>
      <c r="I1117" s="0" t="n">
        <v>123288.266170021</v>
      </c>
      <c r="J1117" s="0" t="n">
        <v>492073.92500517</v>
      </c>
      <c r="K1117" s="0" t="n">
        <v>2157544.65797537</v>
      </c>
      <c r="L1117" s="0" t="n">
        <v>2773985.98882548</v>
      </c>
      <c r="M1117" s="0" t="n">
        <v>16767204.1991229</v>
      </c>
      <c r="N1117" s="0" t="n">
        <v>23054905.773794</v>
      </c>
      <c r="O1117" s="0" t="n">
        <v>5239751.31222591</v>
      </c>
      <c r="P1117" s="0" t="n">
        <v>6706881.67964917</v>
      </c>
      <c r="Q1117" s="0" t="n">
        <v>4931530.64680086</v>
      </c>
      <c r="R1117" s="0" t="n">
        <v>5547971.97765097</v>
      </c>
    </row>
    <row r="1118" customFormat="false" ht="13.8" hidden="true" customHeight="false" outlineLevel="0" collapsed="false">
      <c r="A1118" s="0" t="s">
        <v>159</v>
      </c>
      <c r="B1118" s="0" t="s">
        <v>6</v>
      </c>
      <c r="C1118" s="0" t="s">
        <v>163</v>
      </c>
      <c r="D1118" s="0" t="s">
        <v>15</v>
      </c>
      <c r="E1118" s="0" t="s">
        <v>13</v>
      </c>
      <c r="F1118" s="0" t="s">
        <v>13</v>
      </c>
      <c r="G1118" s="0" t="s">
        <v>172</v>
      </c>
      <c r="H1118" s="0" t="n">
        <v>1693859.52326853</v>
      </c>
      <c r="I1118" s="0" t="n">
        <v>56702.3177655516</v>
      </c>
      <c r="J1118" s="0" t="n">
        <v>47125.2387829503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</row>
    <row r="1119" customFormat="false" ht="13.8" hidden="true" customHeight="false" outlineLevel="0" collapsed="false">
      <c r="A1119" s="0" t="s">
        <v>150</v>
      </c>
      <c r="B1119" s="0" t="s">
        <v>21</v>
      </c>
      <c r="C1119" s="0" t="s">
        <v>173</v>
      </c>
      <c r="D1119" s="0" t="s">
        <v>40</v>
      </c>
      <c r="E1119" s="0" t="s">
        <v>9</v>
      </c>
      <c r="F1119" s="0" t="s">
        <v>9</v>
      </c>
      <c r="G1119" s="0" t="s">
        <v>172</v>
      </c>
      <c r="H1119" s="0" t="n">
        <v>82223.3280026662</v>
      </c>
      <c r="I1119" s="0" t="n">
        <v>7431.06939690546</v>
      </c>
      <c r="J1119" s="0" t="n">
        <v>4421.48629115875</v>
      </c>
      <c r="K1119" s="0" t="n">
        <v>83599.5307151864</v>
      </c>
      <c r="L1119" s="0" t="n">
        <v>102177.20420745</v>
      </c>
      <c r="M1119" s="0" t="n">
        <v>1864575.54044156</v>
      </c>
      <c r="N1119" s="0" t="n">
        <v>2097647.48299676</v>
      </c>
      <c r="O1119" s="0" t="n">
        <v>555157.377725044</v>
      </c>
      <c r="P1119" s="0" t="n">
        <v>710601.443488056</v>
      </c>
      <c r="Q1119" s="0" t="n">
        <v>167199.061430372</v>
      </c>
      <c r="R1119" s="0" t="n">
        <v>185776.734922636</v>
      </c>
    </row>
    <row r="1120" customFormat="false" ht="13.8" hidden="true" customHeight="false" outlineLevel="0" collapsed="false">
      <c r="A1120" s="0" t="s">
        <v>155</v>
      </c>
      <c r="B1120" s="0" t="s">
        <v>117</v>
      </c>
      <c r="C1120" s="0" t="s">
        <v>196</v>
      </c>
      <c r="D1120" s="0" t="s">
        <v>109</v>
      </c>
      <c r="E1120" s="0" t="s">
        <v>9</v>
      </c>
      <c r="F1120" s="0" t="s">
        <v>9</v>
      </c>
      <c r="G1120" s="0" t="s">
        <v>157</v>
      </c>
      <c r="H1120" s="0" t="n">
        <v>73719.8792866119</v>
      </c>
      <c r="I1120" s="0" t="n">
        <v>1191.73006949176</v>
      </c>
      <c r="J1120" s="0" t="n">
        <v>1191.73006949176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</row>
    <row r="1121" customFormat="false" ht="13.8" hidden="true" customHeight="false" outlineLevel="0" collapsed="false">
      <c r="A1121" s="0" t="s">
        <v>155</v>
      </c>
      <c r="B1121" s="0" t="s">
        <v>103</v>
      </c>
      <c r="C1121" s="0" t="s">
        <v>177</v>
      </c>
      <c r="D1121" s="0" t="s">
        <v>113</v>
      </c>
      <c r="E1121" s="0" t="s">
        <v>9</v>
      </c>
      <c r="F1121" s="0" t="s">
        <v>9</v>
      </c>
      <c r="G1121" s="0" t="s">
        <v>164</v>
      </c>
      <c r="H1121" s="0" t="n">
        <v>65688233.2417357</v>
      </c>
      <c r="I1121" s="0" t="n">
        <v>2323785.65</v>
      </c>
      <c r="J1121" s="0" t="n">
        <v>2834303.8306</v>
      </c>
      <c r="K1121" s="0" t="n">
        <v>0</v>
      </c>
      <c r="L1121" s="0" t="n">
        <v>0</v>
      </c>
      <c r="M1121" s="0" t="n">
        <v>28881336.3340775</v>
      </c>
      <c r="N1121" s="0" t="n">
        <v>43322004.5011163</v>
      </c>
      <c r="O1121" s="0" t="n">
        <v>150904980.300623</v>
      </c>
      <c r="P1121" s="0" t="n">
        <v>205779518.591759</v>
      </c>
      <c r="Q1121" s="0" t="n">
        <v>162664995.5</v>
      </c>
      <c r="R1121" s="0" t="n">
        <v>185902852</v>
      </c>
    </row>
    <row r="1122" customFormat="false" ht="13.8" hidden="true" customHeight="false" outlineLevel="0" collapsed="false">
      <c r="A1122" s="0" t="s">
        <v>155</v>
      </c>
      <c r="B1122" s="0" t="s">
        <v>103</v>
      </c>
      <c r="C1122" s="0" t="s">
        <v>177</v>
      </c>
      <c r="D1122" s="0" t="s">
        <v>115</v>
      </c>
      <c r="E1122" s="0" t="s">
        <v>13</v>
      </c>
      <c r="F1122" s="0" t="s">
        <v>13</v>
      </c>
      <c r="G1122" s="0" t="s">
        <v>164</v>
      </c>
      <c r="H1122" s="0" t="n">
        <v>40971979.3848911</v>
      </c>
      <c r="I1122" s="0" t="n">
        <v>1358505.965</v>
      </c>
      <c r="J1122" s="0" t="n">
        <v>2772617.9038</v>
      </c>
      <c r="K1122" s="0" t="n">
        <v>0</v>
      </c>
      <c r="L1122" s="0" t="n">
        <v>0</v>
      </c>
      <c r="M1122" s="0" t="n">
        <v>30566384.2125</v>
      </c>
      <c r="N1122" s="0" t="n">
        <v>42792937.8975</v>
      </c>
      <c r="O1122" s="0" t="n">
        <v>127767486.00825</v>
      </c>
      <c r="P1122" s="0" t="n">
        <v>174228390.01125</v>
      </c>
      <c r="Q1122" s="0" t="n">
        <v>95095417.55</v>
      </c>
      <c r="R1122" s="0" t="n">
        <v>108680477.2</v>
      </c>
    </row>
    <row r="1123" customFormat="false" ht="13.8" hidden="true" customHeight="false" outlineLevel="0" collapsed="false">
      <c r="A1123" s="0" t="s">
        <v>159</v>
      </c>
      <c r="B1123" s="0" t="s">
        <v>103</v>
      </c>
      <c r="C1123" s="0" t="s">
        <v>179</v>
      </c>
      <c r="D1123" s="0" t="s">
        <v>115</v>
      </c>
      <c r="E1123" s="0" t="s">
        <v>9</v>
      </c>
      <c r="F1123" s="0" t="s">
        <v>9</v>
      </c>
      <c r="G1123" s="0" t="s">
        <v>164</v>
      </c>
      <c r="H1123" s="0" t="n">
        <v>40130592.5387737</v>
      </c>
      <c r="I1123" s="0" t="n">
        <v>712417.695</v>
      </c>
      <c r="J1123" s="0" t="n">
        <v>906584.564675</v>
      </c>
      <c r="K1123" s="0" t="n">
        <v>0</v>
      </c>
      <c r="L1123" s="0" t="n">
        <v>0</v>
      </c>
      <c r="M1123" s="0" t="n">
        <v>12823518.51</v>
      </c>
      <c r="N1123" s="0" t="n">
        <v>19235277.765</v>
      </c>
      <c r="O1123" s="0" t="n">
        <v>60911712.9225</v>
      </c>
      <c r="P1123" s="0" t="n">
        <v>85276398.0915</v>
      </c>
      <c r="Q1123" s="0" t="n">
        <v>0</v>
      </c>
      <c r="R1123" s="0" t="n">
        <v>0</v>
      </c>
    </row>
    <row r="1124" customFormat="false" ht="13.8" hidden="true" customHeight="false" outlineLevel="0" collapsed="false">
      <c r="A1124" s="0" t="s">
        <v>155</v>
      </c>
      <c r="B1124" s="0" t="s">
        <v>103</v>
      </c>
      <c r="C1124" s="0" t="s">
        <v>177</v>
      </c>
      <c r="D1124" s="0" t="s">
        <v>114</v>
      </c>
      <c r="E1124" s="0" t="s">
        <v>13</v>
      </c>
      <c r="F1124" s="0" t="s">
        <v>13</v>
      </c>
      <c r="G1124" s="0" t="s">
        <v>164</v>
      </c>
      <c r="H1124" s="0" t="n">
        <v>1849240.66693312</v>
      </c>
      <c r="I1124" s="0" t="n">
        <v>466405.18</v>
      </c>
      <c r="J1124" s="0" t="n">
        <v>1110842.960645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</row>
    <row r="1125" customFormat="false" ht="13.8" hidden="true" customHeight="false" outlineLevel="0" collapsed="false">
      <c r="A1125" s="0" t="s">
        <v>150</v>
      </c>
      <c r="B1125" s="0" t="s">
        <v>103</v>
      </c>
      <c r="C1125" s="0" t="s">
        <v>177</v>
      </c>
      <c r="D1125" s="0" t="s">
        <v>109</v>
      </c>
      <c r="E1125" s="0" t="s">
        <v>9</v>
      </c>
      <c r="F1125" s="0" t="s">
        <v>9</v>
      </c>
      <c r="G1125" s="0" t="s">
        <v>180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</row>
    <row r="1126" customFormat="false" ht="13.8" hidden="true" customHeight="false" outlineLevel="0" collapsed="false">
      <c r="A1126" s="0" t="s">
        <v>159</v>
      </c>
      <c r="B1126" s="0" t="s">
        <v>103</v>
      </c>
      <c r="C1126" s="0" t="s">
        <v>177</v>
      </c>
      <c r="D1126" s="0" t="s">
        <v>106</v>
      </c>
      <c r="E1126" s="0" t="s">
        <v>8</v>
      </c>
      <c r="F1126" s="0" t="s">
        <v>8</v>
      </c>
      <c r="G1126" s="0" t="s">
        <v>153</v>
      </c>
      <c r="H1126" s="0" t="n">
        <v>7876069.203676</v>
      </c>
      <c r="I1126" s="0" t="n">
        <v>315021.92</v>
      </c>
      <c r="J1126" s="0" t="n">
        <v>423840.794275</v>
      </c>
      <c r="K1126" s="0" t="n">
        <v>0</v>
      </c>
      <c r="L1126" s="0" t="n">
        <v>0</v>
      </c>
      <c r="M1126" s="0" t="n">
        <v>2750744.56557241</v>
      </c>
      <c r="N1126" s="0" t="n">
        <v>4126116.84835862</v>
      </c>
      <c r="O1126" s="0" t="n">
        <v>22235185.4693931</v>
      </c>
      <c r="P1126" s="0" t="n">
        <v>31129259.6571503</v>
      </c>
      <c r="Q1126" s="0" t="n">
        <v>6670594.53</v>
      </c>
      <c r="R1126" s="0" t="n">
        <v>7782360.285</v>
      </c>
    </row>
    <row r="1127" customFormat="false" ht="13.8" hidden="true" customHeight="false" outlineLevel="0" collapsed="false">
      <c r="A1127" s="0" t="s">
        <v>150</v>
      </c>
      <c r="B1127" s="0" t="s">
        <v>21</v>
      </c>
      <c r="C1127" s="0" t="s">
        <v>166</v>
      </c>
      <c r="D1127" s="0" t="s">
        <v>36</v>
      </c>
      <c r="E1127" s="0" t="s">
        <v>9</v>
      </c>
      <c r="F1127" s="0" t="s">
        <v>9</v>
      </c>
      <c r="G1127" s="0" t="s">
        <v>153</v>
      </c>
      <c r="H1127" s="0" t="n">
        <v>22329.3090804383</v>
      </c>
      <c r="I1127" s="0" t="n">
        <v>1642.5</v>
      </c>
      <c r="J1127" s="0" t="n">
        <v>977.2875</v>
      </c>
      <c r="K1127" s="0" t="n">
        <v>18478.125</v>
      </c>
      <c r="L1127" s="0" t="n">
        <v>22584.375</v>
      </c>
      <c r="M1127" s="0" t="n">
        <v>453897.778086</v>
      </c>
      <c r="N1127" s="0" t="n">
        <v>510635.00034675</v>
      </c>
      <c r="O1127" s="0" t="n">
        <v>135911.805629062</v>
      </c>
      <c r="P1127" s="0" t="n">
        <v>173967.1112052</v>
      </c>
      <c r="Q1127" s="0" t="n">
        <v>36956.25</v>
      </c>
      <c r="R1127" s="0" t="n">
        <v>41062.5</v>
      </c>
    </row>
    <row r="1128" customFormat="false" ht="13.8" hidden="true" customHeight="false" outlineLevel="0" collapsed="false">
      <c r="A1128" s="0" t="s">
        <v>159</v>
      </c>
      <c r="B1128" s="0" t="s">
        <v>21</v>
      </c>
      <c r="C1128" s="0" t="s">
        <v>181</v>
      </c>
      <c r="D1128" s="0" t="s">
        <v>31</v>
      </c>
      <c r="E1128" s="0" t="s">
        <v>8</v>
      </c>
      <c r="F1128" s="0" t="s">
        <v>8</v>
      </c>
      <c r="G1128" s="0" t="s">
        <v>153</v>
      </c>
      <c r="H1128" s="0" t="n">
        <v>830553.279727827</v>
      </c>
      <c r="I1128" s="0" t="n">
        <v>8500</v>
      </c>
      <c r="J1128" s="0" t="n">
        <v>4986.25</v>
      </c>
      <c r="K1128" s="0" t="n">
        <v>0</v>
      </c>
      <c r="L1128" s="0" t="n">
        <v>0</v>
      </c>
      <c r="M1128" s="0" t="n">
        <v>469200</v>
      </c>
      <c r="N1128" s="0" t="n">
        <v>703800</v>
      </c>
      <c r="O1128" s="0" t="n">
        <v>48195</v>
      </c>
      <c r="P1128" s="0" t="n">
        <v>61965</v>
      </c>
      <c r="Q1128" s="0" t="n">
        <v>0</v>
      </c>
      <c r="R1128" s="0" t="n">
        <v>0</v>
      </c>
    </row>
    <row r="1129" customFormat="false" ht="13.8" hidden="true" customHeight="false" outlineLevel="0" collapsed="false">
      <c r="A1129" s="0" t="s">
        <v>155</v>
      </c>
      <c r="B1129" s="0" t="s">
        <v>21</v>
      </c>
      <c r="C1129" s="0" t="s">
        <v>173</v>
      </c>
      <c r="D1129" s="0" t="s">
        <v>40</v>
      </c>
      <c r="E1129" s="0" t="s">
        <v>9</v>
      </c>
      <c r="F1129" s="0" t="s">
        <v>9</v>
      </c>
      <c r="G1129" s="0" t="s">
        <v>153</v>
      </c>
      <c r="H1129" s="0" t="n">
        <v>50789.7620208682</v>
      </c>
      <c r="I1129" s="0" t="n">
        <v>5059.67852062588</v>
      </c>
      <c r="J1129" s="0" t="n">
        <v>3010.5087197724</v>
      </c>
      <c r="K1129" s="0" t="n">
        <v>56921.3833570412</v>
      </c>
      <c r="L1129" s="0" t="n">
        <v>69570.5796586059</v>
      </c>
      <c r="M1129" s="0" t="n">
        <v>634777.601187878</v>
      </c>
      <c r="N1129" s="0" t="n">
        <v>793472.001484847</v>
      </c>
      <c r="O1129" s="0" t="n">
        <v>151198.580425698</v>
      </c>
      <c r="P1129" s="0" t="n">
        <v>241917.728681118</v>
      </c>
      <c r="Q1129" s="0" t="n">
        <v>101193.570412517</v>
      </c>
      <c r="R1129" s="0" t="n">
        <v>113842.766714082</v>
      </c>
    </row>
    <row r="1130" customFormat="false" ht="13.8" hidden="true" customHeight="false" outlineLevel="0" collapsed="false">
      <c r="A1130" s="0" t="s">
        <v>155</v>
      </c>
      <c r="B1130" s="0" t="s">
        <v>21</v>
      </c>
      <c r="C1130" s="0" t="s">
        <v>168</v>
      </c>
      <c r="D1130" s="0" t="s">
        <v>29</v>
      </c>
      <c r="E1130" s="0" t="s">
        <v>13</v>
      </c>
      <c r="F1130" s="0" t="s">
        <v>13</v>
      </c>
      <c r="G1130" s="0" t="s">
        <v>153</v>
      </c>
      <c r="H1130" s="0" t="n">
        <v>144730.052433576</v>
      </c>
      <c r="I1130" s="0" t="n">
        <v>2900</v>
      </c>
      <c r="J1130" s="0" t="n">
        <v>1725.5</v>
      </c>
      <c r="K1130" s="0" t="n">
        <v>0</v>
      </c>
      <c r="L1130" s="0" t="n">
        <v>0</v>
      </c>
      <c r="M1130" s="0" t="n">
        <v>694260</v>
      </c>
      <c r="N1130" s="0" t="n">
        <v>840420</v>
      </c>
      <c r="O1130" s="0" t="n">
        <v>95874</v>
      </c>
      <c r="P1130" s="0" t="n">
        <v>105966</v>
      </c>
      <c r="Q1130" s="0" t="n">
        <v>319000</v>
      </c>
      <c r="R1130" s="0" t="n">
        <v>348000</v>
      </c>
    </row>
    <row r="1131" customFormat="false" ht="13.8" hidden="true" customHeight="false" outlineLevel="0" collapsed="false">
      <c r="A1131" s="0" t="s">
        <v>159</v>
      </c>
      <c r="B1131" s="0" t="s">
        <v>52</v>
      </c>
      <c r="C1131" s="0" t="s">
        <v>169</v>
      </c>
      <c r="D1131" s="0" t="s">
        <v>55</v>
      </c>
      <c r="E1131" s="0" t="s">
        <v>9</v>
      </c>
      <c r="F1131" s="0" t="s">
        <v>9</v>
      </c>
      <c r="G1131" s="0" t="s">
        <v>172</v>
      </c>
      <c r="H1131" s="0" t="n">
        <v>93763.3456773598</v>
      </c>
      <c r="I1131" s="0" t="n">
        <v>1730.749426</v>
      </c>
      <c r="J1131" s="0" t="n">
        <v>949.561382122561</v>
      </c>
      <c r="K1131" s="0" t="n">
        <v>0</v>
      </c>
      <c r="L1131" s="0" t="n">
        <v>0</v>
      </c>
      <c r="M1131" s="0" t="n">
        <v>137883.037835433</v>
      </c>
      <c r="N1131" s="0" t="n">
        <v>206824.556753149</v>
      </c>
      <c r="O1131" s="0" t="n">
        <v>18223.3491443995</v>
      </c>
      <c r="P1131" s="0" t="n">
        <v>23430.0203285137</v>
      </c>
      <c r="Q1131" s="0" t="n">
        <v>5769.16475333333</v>
      </c>
      <c r="R1131" s="0" t="n">
        <v>11538.3295066666</v>
      </c>
    </row>
    <row r="1132" customFormat="false" ht="13.8" hidden="true" customHeight="false" outlineLevel="0" collapsed="false">
      <c r="A1132" s="0" t="s">
        <v>155</v>
      </c>
      <c r="B1132" s="0" t="s">
        <v>72</v>
      </c>
      <c r="C1132" s="0" t="s">
        <v>151</v>
      </c>
      <c r="D1132" s="0" t="s">
        <v>73</v>
      </c>
      <c r="E1132" s="0" t="s">
        <v>152</v>
      </c>
      <c r="F1132" s="0" t="s">
        <v>8</v>
      </c>
      <c r="G1132" s="0" t="s">
        <v>153</v>
      </c>
      <c r="H1132" s="0" t="n">
        <v>8080240.36191722</v>
      </c>
      <c r="I1132" s="0" t="n">
        <v>112955.212195835</v>
      </c>
      <c r="J1132" s="0" t="n">
        <v>118929.84421288</v>
      </c>
      <c r="K1132" s="0" t="n">
        <v>3953432.42685422</v>
      </c>
      <c r="L1132" s="0" t="n">
        <v>5082984.54881257</v>
      </c>
      <c r="M1132" s="0" t="n">
        <v>7032458.61385778</v>
      </c>
      <c r="N1132" s="0" t="n">
        <v>8595227.19471506</v>
      </c>
      <c r="O1132" s="0" t="n">
        <v>3438090.87788602</v>
      </c>
      <c r="P1132" s="0" t="n">
        <v>4688305.74257185</v>
      </c>
      <c r="Q1132" s="0" t="n">
        <v>7906864.85370845</v>
      </c>
      <c r="R1132" s="0" t="n">
        <v>9036416.9756668</v>
      </c>
    </row>
    <row r="1133" customFormat="false" ht="13.8" hidden="true" customHeight="false" outlineLevel="0" collapsed="false">
      <c r="A1133" s="0" t="s">
        <v>150</v>
      </c>
      <c r="B1133" s="0" t="s">
        <v>72</v>
      </c>
      <c r="C1133" s="0" t="s">
        <v>171</v>
      </c>
      <c r="D1133" s="0" t="s">
        <v>77</v>
      </c>
      <c r="E1133" s="0" t="s">
        <v>156</v>
      </c>
      <c r="F1133" s="0" t="s">
        <v>9</v>
      </c>
      <c r="G1133" s="0" t="s">
        <v>154</v>
      </c>
      <c r="H1133" s="0" t="n">
        <v>5776797.01199402</v>
      </c>
      <c r="I1133" s="0" t="n">
        <v>93510.3297337241</v>
      </c>
      <c r="J1133" s="0" t="n">
        <v>209465.421562066</v>
      </c>
      <c r="K1133" s="0" t="n">
        <v>3272861.54068034</v>
      </c>
      <c r="L1133" s="0" t="n">
        <v>4207964.83801758</v>
      </c>
      <c r="M1133" s="0" t="n">
        <v>13307069.9862725</v>
      </c>
      <c r="N1133" s="0" t="n">
        <v>18297221.2311247</v>
      </c>
      <c r="O1133" s="0" t="n">
        <v>4158459.37071017</v>
      </c>
      <c r="P1133" s="0" t="n">
        <v>5322827.99450902</v>
      </c>
      <c r="Q1133" s="0" t="n">
        <v>7480826.37869793</v>
      </c>
      <c r="R1133" s="0" t="n">
        <v>8415929.67603517</v>
      </c>
    </row>
    <row r="1134" customFormat="false" ht="13.8" hidden="true" customHeight="false" outlineLevel="0" collapsed="false">
      <c r="A1134" s="0" t="s">
        <v>150</v>
      </c>
      <c r="B1134" s="0" t="s">
        <v>72</v>
      </c>
      <c r="C1134" s="0" t="s">
        <v>171</v>
      </c>
      <c r="D1134" s="0" t="s">
        <v>77</v>
      </c>
      <c r="E1134" s="0" t="s">
        <v>156</v>
      </c>
      <c r="F1134" s="0" t="s">
        <v>9</v>
      </c>
      <c r="G1134" s="0" t="s">
        <v>157</v>
      </c>
      <c r="H1134" s="0" t="n">
        <v>1697358.2442357</v>
      </c>
      <c r="I1134" s="0" t="n">
        <v>22502.9364798102</v>
      </c>
      <c r="J1134" s="0" t="n">
        <v>25459.4837396435</v>
      </c>
      <c r="K1134" s="0" t="n">
        <v>787602.776793358</v>
      </c>
      <c r="L1134" s="0" t="n">
        <v>1012632.14159146</v>
      </c>
      <c r="M1134" s="0" t="n">
        <v>3202300.23235054</v>
      </c>
      <c r="N1134" s="0" t="n">
        <v>4403162.819482</v>
      </c>
      <c r="O1134" s="0" t="n">
        <v>1000718.82260954</v>
      </c>
      <c r="P1134" s="0" t="n">
        <v>1280920.09294021</v>
      </c>
      <c r="Q1134" s="0" t="n">
        <v>1800234.91838481</v>
      </c>
      <c r="R1134" s="0" t="n">
        <v>2025264.28318292</v>
      </c>
    </row>
    <row r="1135" customFormat="false" ht="13.8" hidden="true" customHeight="false" outlineLevel="0" collapsed="false">
      <c r="A1135" s="0" t="s">
        <v>159</v>
      </c>
      <c r="B1135" s="0" t="s">
        <v>72</v>
      </c>
      <c r="C1135" s="0" t="s">
        <v>151</v>
      </c>
      <c r="D1135" s="0" t="s">
        <v>76</v>
      </c>
      <c r="E1135" s="0" t="s">
        <v>174</v>
      </c>
      <c r="F1135" s="0" t="s">
        <v>8</v>
      </c>
      <c r="G1135" s="0" t="s">
        <v>172</v>
      </c>
      <c r="H1135" s="0" t="n">
        <v>2023277.92306726</v>
      </c>
      <c r="I1135" s="0" t="n">
        <v>7553.60060150435</v>
      </c>
      <c r="J1135" s="0" t="n">
        <v>8594.43077813026</v>
      </c>
      <c r="K1135" s="0" t="n">
        <v>0</v>
      </c>
      <c r="L1135" s="0" t="n">
        <v>0</v>
      </c>
      <c r="M1135" s="0" t="n">
        <v>470278.286260873</v>
      </c>
      <c r="N1135" s="0" t="n">
        <v>627037.715014497</v>
      </c>
      <c r="O1135" s="0" t="n">
        <v>209012.571671499</v>
      </c>
      <c r="P1135" s="0" t="n">
        <v>292617.600340099</v>
      </c>
      <c r="Q1135" s="0" t="n">
        <v>453216.036090261</v>
      </c>
      <c r="R1135" s="0" t="n">
        <v>528752.042105304</v>
      </c>
    </row>
    <row r="1136" customFormat="false" ht="13.8" hidden="true" customHeight="false" outlineLevel="0" collapsed="false">
      <c r="A1136" s="0" t="s">
        <v>150</v>
      </c>
      <c r="B1136" s="0" t="s">
        <v>52</v>
      </c>
      <c r="C1136" s="0" t="s">
        <v>161</v>
      </c>
      <c r="D1136" s="0" t="s">
        <v>60</v>
      </c>
      <c r="E1136" s="0" t="s">
        <v>8</v>
      </c>
      <c r="F1136" s="0" t="s">
        <v>8</v>
      </c>
      <c r="G1136" s="0" t="s">
        <v>157</v>
      </c>
      <c r="H1136" s="0" t="n">
        <v>29002763.9301258</v>
      </c>
      <c r="I1136" s="0" t="n">
        <v>1702479.90110081</v>
      </c>
      <c r="J1136" s="0" t="n">
        <v>772029.852874692</v>
      </c>
      <c r="K1136" s="0" t="n">
        <v>22699732.0146775</v>
      </c>
      <c r="L1136" s="0" t="n">
        <v>34049598.0220163</v>
      </c>
      <c r="M1136" s="0" t="n">
        <v>305169522.783065</v>
      </c>
      <c r="N1136" s="0" t="n">
        <v>406892697.044086</v>
      </c>
      <c r="O1136" s="0" t="n">
        <v>20486508.1205467</v>
      </c>
      <c r="P1136" s="0" t="n">
        <v>25608135.1506834</v>
      </c>
      <c r="Q1136" s="0" t="n">
        <v>8512399.50550407</v>
      </c>
      <c r="R1136" s="0" t="n">
        <v>14187332.5091734</v>
      </c>
    </row>
    <row r="1137" customFormat="false" ht="13.8" hidden="true" customHeight="false" outlineLevel="0" collapsed="false">
      <c r="A1137" s="0" t="s">
        <v>159</v>
      </c>
      <c r="B1137" s="0" t="s">
        <v>21</v>
      </c>
      <c r="C1137" s="0" t="s">
        <v>168</v>
      </c>
      <c r="D1137" s="0" t="s">
        <v>30</v>
      </c>
      <c r="E1137" s="0" t="s">
        <v>9</v>
      </c>
      <c r="F1137" s="0" t="s">
        <v>9</v>
      </c>
      <c r="G1137" s="0" t="s">
        <v>157</v>
      </c>
      <c r="H1137" s="0" t="n">
        <v>90819901.7694639</v>
      </c>
      <c r="I1137" s="0" t="n">
        <v>1039700</v>
      </c>
      <c r="J1137" s="0" t="n">
        <v>753949.21</v>
      </c>
      <c r="K1137" s="0" t="n">
        <v>0</v>
      </c>
      <c r="L1137" s="0" t="n">
        <v>0</v>
      </c>
      <c r="M1137" s="0" t="n">
        <v>57391440</v>
      </c>
      <c r="N1137" s="0" t="n">
        <v>86087160</v>
      </c>
      <c r="O1137" s="0" t="n">
        <v>5895099</v>
      </c>
      <c r="P1137" s="0" t="n">
        <v>7579413</v>
      </c>
      <c r="Q1137" s="0" t="n">
        <v>0</v>
      </c>
      <c r="R1137" s="0" t="n">
        <v>0</v>
      </c>
    </row>
    <row r="1138" customFormat="false" ht="13.8" hidden="true" customHeight="false" outlineLevel="0" collapsed="false">
      <c r="A1138" s="0" t="s">
        <v>150</v>
      </c>
      <c r="B1138" s="0" t="s">
        <v>96</v>
      </c>
      <c r="C1138" s="0" t="s">
        <v>184</v>
      </c>
      <c r="D1138" s="0" t="s">
        <v>101</v>
      </c>
      <c r="E1138" s="0" t="s">
        <v>197</v>
      </c>
      <c r="F1138" s="0" t="s">
        <v>8</v>
      </c>
      <c r="G1138" s="0" t="s">
        <v>157</v>
      </c>
      <c r="H1138" s="0" t="n">
        <v>50812982.8366404</v>
      </c>
      <c r="I1138" s="0" t="n">
        <v>2250478.50669084</v>
      </c>
      <c r="J1138" s="0" t="n">
        <v>1050369.39147583</v>
      </c>
      <c r="K1138" s="0" t="n">
        <v>21771112.7436915</v>
      </c>
      <c r="L1138" s="0" t="n">
        <v>27991430.6704605</v>
      </c>
      <c r="M1138" s="0" t="n">
        <v>112918345.998007</v>
      </c>
      <c r="N1138" s="0" t="n">
        <v>155262725.74726</v>
      </c>
      <c r="O1138" s="0" t="n">
        <v>46514659.7776318</v>
      </c>
      <c r="P1138" s="0" t="n">
        <v>59538764.5153687</v>
      </c>
      <c r="Q1138" s="0" t="n">
        <v>49762543.414152</v>
      </c>
      <c r="R1138" s="0" t="n">
        <v>55982861.340921</v>
      </c>
    </row>
    <row r="1139" customFormat="false" ht="13.8" hidden="true" customHeight="false" outlineLevel="0" collapsed="false">
      <c r="A1139" s="0" t="s">
        <v>155</v>
      </c>
      <c r="B1139" s="0" t="s">
        <v>96</v>
      </c>
      <c r="C1139" s="0" t="s">
        <v>184</v>
      </c>
      <c r="D1139" s="0" t="s">
        <v>101</v>
      </c>
      <c r="E1139" s="0" t="s">
        <v>170</v>
      </c>
      <c r="F1139" s="0" t="s">
        <v>13</v>
      </c>
      <c r="G1139" s="0" t="s">
        <v>153</v>
      </c>
      <c r="H1139" s="0" t="n">
        <v>3251355.04652539</v>
      </c>
      <c r="I1139" s="0" t="n">
        <v>118808.758325828</v>
      </c>
      <c r="J1139" s="0" t="n">
        <v>105476.810745086</v>
      </c>
      <c r="K1139" s="0" t="n">
        <v>1002354.33963761</v>
      </c>
      <c r="L1139" s="0" t="n">
        <v>1288741.29381979</v>
      </c>
      <c r="M1139" s="0" t="n">
        <v>3725787.77145164</v>
      </c>
      <c r="N1139" s="0" t="n">
        <v>5216102.8800323</v>
      </c>
      <c r="O1139" s="0" t="n">
        <v>2160956.91694665</v>
      </c>
      <c r="P1139" s="0" t="n">
        <v>2946759.43219998</v>
      </c>
      <c r="Q1139" s="0" t="n">
        <v>2004708.67927523</v>
      </c>
      <c r="R1139" s="0" t="n">
        <v>2291095.63345741</v>
      </c>
    </row>
    <row r="1140" customFormat="false" ht="13.8" hidden="true" customHeight="false" outlineLevel="0" collapsed="false">
      <c r="A1140" s="0" t="s">
        <v>159</v>
      </c>
      <c r="B1140" s="0" t="s">
        <v>21</v>
      </c>
      <c r="C1140" s="0" t="s">
        <v>166</v>
      </c>
      <c r="D1140" s="0" t="s">
        <v>36</v>
      </c>
      <c r="E1140" s="0" t="s">
        <v>9</v>
      </c>
      <c r="F1140" s="0" t="s">
        <v>9</v>
      </c>
      <c r="G1140" s="0" t="s">
        <v>164</v>
      </c>
      <c r="H1140" s="0" t="n">
        <v>10633854.8685072</v>
      </c>
      <c r="I1140" s="0" t="n">
        <v>95516.7186877335</v>
      </c>
      <c r="J1140" s="0" t="n">
        <v>90396.124141599</v>
      </c>
      <c r="K1140" s="0" t="n">
        <v>955167.186877335</v>
      </c>
      <c r="L1140" s="0" t="n">
        <v>1193958.98359666</v>
      </c>
      <c r="M1140" s="0" t="n">
        <v>13197816.2503585</v>
      </c>
      <c r="N1140" s="0" t="n">
        <v>16497270.3129481</v>
      </c>
      <c r="O1140" s="0" t="n">
        <v>0</v>
      </c>
      <c r="P1140" s="0" t="n">
        <v>0</v>
      </c>
      <c r="Q1140" s="0" t="n">
        <v>0</v>
      </c>
      <c r="R1140" s="0" t="n">
        <v>0</v>
      </c>
    </row>
    <row r="1141" customFormat="false" ht="13.8" hidden="true" customHeight="false" outlineLevel="0" collapsed="false">
      <c r="A1141" s="0" t="s">
        <v>159</v>
      </c>
      <c r="B1141" s="0" t="s">
        <v>21</v>
      </c>
      <c r="C1141" s="0" t="s">
        <v>166</v>
      </c>
      <c r="D1141" s="0" t="s">
        <v>43</v>
      </c>
      <c r="E1141" s="0" t="s">
        <v>13</v>
      </c>
      <c r="F1141" s="0" t="s">
        <v>13</v>
      </c>
      <c r="G1141" s="0" t="s">
        <v>157</v>
      </c>
      <c r="H1141" s="0" t="n">
        <v>2393466.56138199</v>
      </c>
      <c r="I1141" s="0" t="n">
        <v>18950.4334415584</v>
      </c>
      <c r="J1141" s="0" t="n">
        <v>4643.72719155844</v>
      </c>
      <c r="K1141" s="0" t="n">
        <v>0</v>
      </c>
      <c r="L1141" s="0" t="n">
        <v>0</v>
      </c>
      <c r="M1141" s="0" t="n">
        <v>4679704.25736482</v>
      </c>
      <c r="N1141" s="0" t="n">
        <v>5849630.32170603</v>
      </c>
      <c r="O1141" s="0" t="n">
        <v>0</v>
      </c>
      <c r="P1141" s="0" t="n">
        <v>0</v>
      </c>
      <c r="Q1141" s="0" t="n">
        <v>165816.292613636</v>
      </c>
      <c r="R1141" s="0" t="n">
        <v>213192.376217532</v>
      </c>
    </row>
    <row r="1142" customFormat="false" ht="13.8" hidden="true" customHeight="false" outlineLevel="0" collapsed="false">
      <c r="A1142" s="0" t="s">
        <v>150</v>
      </c>
      <c r="B1142" s="0" t="s">
        <v>21</v>
      </c>
      <c r="C1142" s="0" t="s">
        <v>168</v>
      </c>
      <c r="D1142" s="0" t="s">
        <v>49</v>
      </c>
      <c r="E1142" s="0" t="s">
        <v>9</v>
      </c>
      <c r="F1142" s="0" t="s">
        <v>9</v>
      </c>
      <c r="G1142" s="0" t="s">
        <v>164</v>
      </c>
      <c r="H1142" s="0" t="n">
        <v>1001230.00952445</v>
      </c>
      <c r="I1142" s="0" t="n">
        <v>49385</v>
      </c>
      <c r="J1142" s="0" t="n">
        <v>85990.775</v>
      </c>
      <c r="K1142" s="0" t="n">
        <v>2222325</v>
      </c>
      <c r="L1142" s="0" t="n">
        <v>2716175</v>
      </c>
      <c r="M1142" s="0" t="n">
        <v>10648640.625</v>
      </c>
      <c r="N1142" s="0" t="n">
        <v>12963562.5</v>
      </c>
      <c r="O1142" s="0" t="n">
        <v>555581.25</v>
      </c>
      <c r="P1142" s="0" t="n">
        <v>833371.875</v>
      </c>
      <c r="Q1142" s="0" t="n">
        <v>0</v>
      </c>
      <c r="R1142" s="0" t="n">
        <v>0</v>
      </c>
    </row>
    <row r="1143" customFormat="false" ht="13.8" hidden="true" customHeight="false" outlineLevel="0" collapsed="false">
      <c r="A1143" s="0" t="s">
        <v>159</v>
      </c>
      <c r="B1143" s="0" t="s">
        <v>21</v>
      </c>
      <c r="C1143" s="0" t="s">
        <v>181</v>
      </c>
      <c r="D1143" s="0" t="s">
        <v>51</v>
      </c>
      <c r="E1143" s="0" t="s">
        <v>8</v>
      </c>
      <c r="F1143" s="0" t="s">
        <v>8</v>
      </c>
      <c r="G1143" s="0" t="s">
        <v>172</v>
      </c>
      <c r="H1143" s="0" t="n">
        <v>35700025.4382172</v>
      </c>
      <c r="I1143" s="0" t="n">
        <v>337495</v>
      </c>
      <c r="J1143" s="0" t="n">
        <v>557525.575</v>
      </c>
      <c r="K1143" s="0" t="n">
        <v>13499800</v>
      </c>
      <c r="L1143" s="0" t="n">
        <v>16874750</v>
      </c>
      <c r="M1143" s="0" t="n">
        <v>60116296.875</v>
      </c>
      <c r="N1143" s="0" t="n">
        <v>72772359.375</v>
      </c>
      <c r="O1143" s="0" t="n">
        <v>0</v>
      </c>
      <c r="P1143" s="0" t="n">
        <v>0</v>
      </c>
      <c r="Q1143" s="0" t="n">
        <v>0</v>
      </c>
      <c r="R1143" s="0" t="n">
        <v>0</v>
      </c>
    </row>
    <row r="1144" customFormat="false" ht="13.8" hidden="true" customHeight="false" outlineLevel="0" collapsed="false">
      <c r="A1144" s="0" t="s">
        <v>155</v>
      </c>
      <c r="B1144" s="0" t="s">
        <v>21</v>
      </c>
      <c r="C1144" s="0" t="s">
        <v>181</v>
      </c>
      <c r="D1144" s="0" t="s">
        <v>51</v>
      </c>
      <c r="E1144" s="0" t="s">
        <v>13</v>
      </c>
      <c r="F1144" s="0" t="s">
        <v>13</v>
      </c>
      <c r="G1144" s="0" t="s">
        <v>154</v>
      </c>
      <c r="H1144" s="0" t="n">
        <v>4458504.75376611</v>
      </c>
      <c r="I1144" s="0" t="n">
        <v>156885</v>
      </c>
      <c r="J1144" s="0" t="n">
        <v>94787.575</v>
      </c>
      <c r="K1144" s="0" t="n">
        <v>7059825</v>
      </c>
      <c r="L1144" s="0" t="n">
        <v>8628675</v>
      </c>
      <c r="M1144" s="0" t="n">
        <v>27945140.625</v>
      </c>
      <c r="N1144" s="0" t="n">
        <v>33828328.125</v>
      </c>
      <c r="O1144" s="0" t="n">
        <v>1470796.875</v>
      </c>
      <c r="P1144" s="0" t="n">
        <v>2353275</v>
      </c>
      <c r="Q1144" s="0" t="n">
        <v>0</v>
      </c>
      <c r="R1144" s="0" t="n">
        <v>0</v>
      </c>
    </row>
    <row r="1145" customFormat="false" ht="13.8" hidden="true" customHeight="false" outlineLevel="0" collapsed="false">
      <c r="A1145" s="0" t="s">
        <v>159</v>
      </c>
      <c r="B1145" s="0" t="s">
        <v>52</v>
      </c>
      <c r="C1145" s="0" t="s">
        <v>158</v>
      </c>
      <c r="D1145" s="0" t="s">
        <v>71</v>
      </c>
      <c r="E1145" s="0" t="s">
        <v>9</v>
      </c>
      <c r="F1145" s="0" t="s">
        <v>9</v>
      </c>
      <c r="G1145" s="0" t="s">
        <v>164</v>
      </c>
      <c r="H1145" s="0" t="n">
        <v>31777590.9975703</v>
      </c>
      <c r="I1145" s="0" t="n">
        <v>408251.659320653</v>
      </c>
      <c r="J1145" s="0" t="n">
        <v>561437.128640279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36742649.3388587</v>
      </c>
      <c r="R1145" s="0" t="n">
        <v>40825165.9320653</v>
      </c>
    </row>
    <row r="1146" customFormat="false" ht="13.8" hidden="true" customHeight="false" outlineLevel="0" collapsed="false">
      <c r="A1146" s="0" t="s">
        <v>155</v>
      </c>
      <c r="B1146" s="0" t="s">
        <v>72</v>
      </c>
      <c r="C1146" s="0" t="s">
        <v>151</v>
      </c>
      <c r="D1146" s="0" t="s">
        <v>76</v>
      </c>
      <c r="E1146" s="0" t="s">
        <v>152</v>
      </c>
      <c r="F1146" s="0" t="s">
        <v>8</v>
      </c>
      <c r="G1146" s="0" t="s">
        <v>157</v>
      </c>
      <c r="H1146" s="0" t="n">
        <v>611285.248887264</v>
      </c>
      <c r="I1146" s="0" t="n">
        <v>8635.41925905531</v>
      </c>
      <c r="J1146" s="0" t="n">
        <v>4389.89750692896</v>
      </c>
      <c r="K1146" s="0" t="n">
        <v>302239.674066936</v>
      </c>
      <c r="L1146" s="0" t="n">
        <v>388593.866657489</v>
      </c>
      <c r="M1146" s="0" t="n">
        <v>537631.043066254</v>
      </c>
      <c r="N1146" s="0" t="n">
        <v>657104.608192089</v>
      </c>
      <c r="O1146" s="0" t="n">
        <v>262841.843276835</v>
      </c>
      <c r="P1146" s="0" t="n">
        <v>358420.695377503</v>
      </c>
      <c r="Q1146" s="0" t="n">
        <v>604479.348133872</v>
      </c>
      <c r="R1146" s="0" t="n">
        <v>690833.540724425</v>
      </c>
    </row>
    <row r="1147" customFormat="false" ht="13.8" hidden="true" customHeight="false" outlineLevel="0" collapsed="false">
      <c r="A1147" s="0" t="s">
        <v>150</v>
      </c>
      <c r="B1147" s="0" t="s">
        <v>72</v>
      </c>
      <c r="C1147" s="0" t="s">
        <v>175</v>
      </c>
      <c r="D1147" s="0" t="s">
        <v>79</v>
      </c>
      <c r="E1147" s="0" t="s">
        <v>152</v>
      </c>
      <c r="F1147" s="0" t="s">
        <v>8</v>
      </c>
      <c r="G1147" s="0" t="s">
        <v>172</v>
      </c>
      <c r="H1147" s="0" t="n">
        <v>1905296.7836064</v>
      </c>
      <c r="I1147" s="0" t="n">
        <v>198379.656665474</v>
      </c>
      <c r="J1147" s="0" t="n">
        <v>196831.447036654</v>
      </c>
      <c r="K1147" s="0" t="n">
        <v>3471643.9916458</v>
      </c>
      <c r="L1147" s="0" t="n">
        <v>4463542.27497317</v>
      </c>
      <c r="M1147" s="0" t="n">
        <v>25489343.9072917</v>
      </c>
      <c r="N1147" s="0" t="n">
        <v>35047847.8725262</v>
      </c>
      <c r="O1147" s="0" t="n">
        <v>7965419.97102868</v>
      </c>
      <c r="P1147" s="0" t="n">
        <v>10195737.5629167</v>
      </c>
      <c r="Q1147" s="0" t="n">
        <v>7935186.26661898</v>
      </c>
      <c r="R1147" s="0" t="n">
        <v>8927084.54994635</v>
      </c>
    </row>
    <row r="1148" customFormat="false" ht="13.8" hidden="true" customHeight="false" outlineLevel="0" collapsed="false">
      <c r="A1148" s="0" t="s">
        <v>150</v>
      </c>
      <c r="B1148" s="0" t="s">
        <v>21</v>
      </c>
      <c r="C1148" s="0" t="s">
        <v>173</v>
      </c>
      <c r="D1148" s="0" t="s">
        <v>39</v>
      </c>
      <c r="E1148" s="0" t="s">
        <v>13</v>
      </c>
      <c r="F1148" s="0" t="s">
        <v>13</v>
      </c>
      <c r="G1148" s="0" t="s">
        <v>153</v>
      </c>
      <c r="H1148" s="0" t="n">
        <v>84431.1398424563</v>
      </c>
      <c r="I1148" s="0" t="n">
        <v>8035.74177827332</v>
      </c>
      <c r="J1148" s="0" t="n">
        <v>10266.3654489817</v>
      </c>
      <c r="K1148" s="0" t="n">
        <v>90402.0950055749</v>
      </c>
      <c r="L1148" s="0" t="n">
        <v>110491.449451258</v>
      </c>
      <c r="M1148" s="0" t="n">
        <v>2220642.51959275</v>
      </c>
      <c r="N1148" s="0" t="n">
        <v>2498222.83454185</v>
      </c>
      <c r="O1148" s="0" t="n">
        <v>664932.830839586</v>
      </c>
      <c r="P1148" s="0" t="n">
        <v>851114.023474671</v>
      </c>
      <c r="Q1148" s="0" t="n">
        <v>180804.190011149</v>
      </c>
      <c r="R1148" s="0" t="n">
        <v>200893.544456833</v>
      </c>
    </row>
    <row r="1149" customFormat="false" ht="13.8" hidden="true" customHeight="false" outlineLevel="0" collapsed="false">
      <c r="A1149" s="0" t="s">
        <v>155</v>
      </c>
      <c r="B1149" s="0" t="s">
        <v>21</v>
      </c>
      <c r="C1149" s="0" t="s">
        <v>181</v>
      </c>
      <c r="D1149" s="0" t="s">
        <v>51</v>
      </c>
      <c r="E1149" s="0" t="s">
        <v>13</v>
      </c>
      <c r="F1149" s="0" t="s">
        <v>13</v>
      </c>
      <c r="G1149" s="0" t="s">
        <v>153</v>
      </c>
      <c r="H1149" s="0" t="n">
        <v>775622.222573412</v>
      </c>
      <c r="I1149" s="0" t="n">
        <v>22855</v>
      </c>
      <c r="J1149" s="0" t="n">
        <v>13467.475</v>
      </c>
      <c r="K1149" s="0" t="n">
        <v>1028475</v>
      </c>
      <c r="L1149" s="0" t="n">
        <v>1257025</v>
      </c>
      <c r="M1149" s="0" t="n">
        <v>4071046.875</v>
      </c>
      <c r="N1149" s="0" t="n">
        <v>4928109.375</v>
      </c>
      <c r="O1149" s="0" t="n">
        <v>214265.625</v>
      </c>
      <c r="P1149" s="0" t="n">
        <v>342825</v>
      </c>
      <c r="Q1149" s="0" t="n">
        <v>0</v>
      </c>
      <c r="R1149" s="0" t="n">
        <v>0</v>
      </c>
    </row>
    <row r="1150" customFormat="false" ht="13.8" hidden="true" customHeight="false" outlineLevel="0" collapsed="false">
      <c r="A1150" s="0" t="s">
        <v>159</v>
      </c>
      <c r="B1150" s="0" t="s">
        <v>6</v>
      </c>
      <c r="C1150" s="0" t="s">
        <v>162</v>
      </c>
      <c r="D1150" s="0" t="s">
        <v>19</v>
      </c>
      <c r="E1150" s="0" t="s">
        <v>9</v>
      </c>
      <c r="F1150" s="0" t="s">
        <v>9</v>
      </c>
      <c r="G1150" s="0" t="s">
        <v>164</v>
      </c>
      <c r="H1150" s="0" t="n">
        <v>59264737.9048296</v>
      </c>
      <c r="I1150" s="0" t="n">
        <v>932052.881209833</v>
      </c>
      <c r="J1150" s="0" t="n">
        <v>529400.232776645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</row>
    <row r="1151" customFormat="false" ht="13.8" hidden="true" customHeight="false" outlineLevel="0" collapsed="false">
      <c r="A1151" s="0" t="s">
        <v>159</v>
      </c>
      <c r="B1151" s="0" t="s">
        <v>90</v>
      </c>
      <c r="C1151" s="0" t="s">
        <v>93</v>
      </c>
      <c r="D1151" s="0" t="s">
        <v>93</v>
      </c>
      <c r="E1151" s="0" t="s">
        <v>185</v>
      </c>
      <c r="F1151" s="0" t="s">
        <v>9</v>
      </c>
      <c r="G1151" s="0" t="s">
        <v>172</v>
      </c>
      <c r="H1151" s="0" t="n">
        <v>3196907.65609712</v>
      </c>
      <c r="I1151" s="0" t="n">
        <v>46826.875</v>
      </c>
      <c r="J1151" s="0" t="n">
        <v>69541.6375</v>
      </c>
      <c r="K1151" s="0" t="n">
        <v>0</v>
      </c>
      <c r="L1151" s="0" t="n">
        <v>0</v>
      </c>
      <c r="M1151" s="0" t="n">
        <v>2653944.77686175</v>
      </c>
      <c r="N1151" s="0" t="n">
        <v>3317430.97107718</v>
      </c>
      <c r="O1151" s="0" t="n">
        <v>0</v>
      </c>
      <c r="P1151" s="0" t="n">
        <v>0</v>
      </c>
      <c r="Q1151" s="0" t="n">
        <v>0</v>
      </c>
      <c r="R1151" s="0" t="n">
        <v>0</v>
      </c>
    </row>
    <row r="1152" customFormat="false" ht="13.8" hidden="true" customHeight="false" outlineLevel="0" collapsed="false">
      <c r="A1152" s="0" t="s">
        <v>159</v>
      </c>
      <c r="B1152" s="0" t="s">
        <v>72</v>
      </c>
      <c r="C1152" s="0" t="s">
        <v>171</v>
      </c>
      <c r="D1152" s="0" t="s">
        <v>86</v>
      </c>
      <c r="E1152" s="0" t="s">
        <v>174</v>
      </c>
      <c r="F1152" s="0" t="s">
        <v>8</v>
      </c>
      <c r="G1152" s="0" t="s">
        <v>164</v>
      </c>
      <c r="H1152" s="0" t="n">
        <v>26776636.8066374</v>
      </c>
      <c r="I1152" s="0" t="n">
        <v>1229175.77656577</v>
      </c>
      <c r="J1152" s="0" t="n">
        <v>1801770.4844549</v>
      </c>
      <c r="K1152" s="0" t="n">
        <v>16215703.5420123</v>
      </c>
      <c r="L1152" s="0" t="n">
        <v>21620938.0560164</v>
      </c>
      <c r="M1152" s="0" t="n">
        <v>68815767.536007</v>
      </c>
      <c r="N1152" s="0" t="n">
        <v>91754356.714676</v>
      </c>
      <c r="O1152" s="0" t="n">
        <v>35682249.7925126</v>
      </c>
      <c r="P1152" s="0" t="n">
        <v>49955149.7095176</v>
      </c>
      <c r="Q1152" s="0" t="n">
        <v>10810469.0280082</v>
      </c>
      <c r="R1152" s="0" t="n">
        <v>16215703.5420123</v>
      </c>
    </row>
    <row r="1153" customFormat="false" ht="13.8" hidden="true" customHeight="false" outlineLevel="0" collapsed="false">
      <c r="A1153" s="0" t="s">
        <v>159</v>
      </c>
      <c r="B1153" s="0" t="s">
        <v>21</v>
      </c>
      <c r="C1153" s="0" t="s">
        <v>181</v>
      </c>
      <c r="D1153" s="0" t="s">
        <v>31</v>
      </c>
      <c r="E1153" s="0" t="s">
        <v>9</v>
      </c>
      <c r="F1153" s="0" t="s">
        <v>9</v>
      </c>
      <c r="G1153" s="0" t="s">
        <v>154</v>
      </c>
      <c r="H1153" s="0" t="n">
        <v>1395506.59473037</v>
      </c>
      <c r="I1153" s="0" t="n">
        <v>18850</v>
      </c>
      <c r="J1153" s="0" t="n">
        <v>10803.25</v>
      </c>
      <c r="K1153" s="0" t="n">
        <v>0</v>
      </c>
      <c r="L1153" s="0" t="n">
        <v>0</v>
      </c>
      <c r="M1153" s="0" t="n">
        <v>1040520</v>
      </c>
      <c r="N1153" s="0" t="n">
        <v>1560780</v>
      </c>
      <c r="O1153" s="0" t="n">
        <v>106879.5</v>
      </c>
      <c r="P1153" s="0" t="n">
        <v>137416.5</v>
      </c>
      <c r="Q1153" s="0" t="n">
        <v>0</v>
      </c>
      <c r="R1153" s="0" t="n">
        <v>0</v>
      </c>
    </row>
    <row r="1154" customFormat="false" ht="13.8" hidden="true" customHeight="false" outlineLevel="0" collapsed="false">
      <c r="A1154" s="0" t="s">
        <v>150</v>
      </c>
      <c r="B1154" s="0" t="s">
        <v>6</v>
      </c>
      <c r="C1154" s="0" t="s">
        <v>163</v>
      </c>
      <c r="D1154" s="0" t="s">
        <v>15</v>
      </c>
      <c r="E1154" s="0" t="s">
        <v>13</v>
      </c>
      <c r="F1154" s="0" t="s">
        <v>13</v>
      </c>
      <c r="G1154" s="0" t="s">
        <v>172</v>
      </c>
      <c r="H1154" s="0" t="n">
        <v>391931.635308654</v>
      </c>
      <c r="I1154" s="0" t="n">
        <v>56702.3177655516</v>
      </c>
      <c r="J1154" s="0" t="n">
        <v>47125.2387829503</v>
      </c>
      <c r="K1154" s="0" t="n">
        <v>0</v>
      </c>
      <c r="L1154" s="0" t="n">
        <v>0</v>
      </c>
      <c r="M1154" s="0" t="n">
        <v>3572246.01922975</v>
      </c>
      <c r="N1154" s="0" t="n">
        <v>5103208.59889965</v>
      </c>
      <c r="O1154" s="0" t="n">
        <v>1701069.53296655</v>
      </c>
      <c r="P1154" s="0" t="n">
        <v>2177369.00219718</v>
      </c>
      <c r="Q1154" s="0" t="n">
        <v>1105041.24358865</v>
      </c>
      <c r="R1154" s="0" t="n">
        <v>1243171.39903723</v>
      </c>
    </row>
    <row r="1155" customFormat="false" ht="13.8" hidden="true" customHeight="false" outlineLevel="0" collapsed="false">
      <c r="A1155" s="0" t="s">
        <v>159</v>
      </c>
      <c r="B1155" s="0" t="s">
        <v>72</v>
      </c>
      <c r="C1155" s="0" t="s">
        <v>151</v>
      </c>
      <c r="D1155" s="0" t="s">
        <v>76</v>
      </c>
      <c r="E1155" s="0" t="s">
        <v>156</v>
      </c>
      <c r="F1155" s="0" t="s">
        <v>9</v>
      </c>
      <c r="G1155" s="0" t="s">
        <v>154</v>
      </c>
      <c r="H1155" s="0" t="n">
        <v>2443264.9323692</v>
      </c>
      <c r="I1155" s="0" t="n">
        <v>10204.6035665419</v>
      </c>
      <c r="J1155" s="0" t="n">
        <v>12874.5735397389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</row>
    <row r="1156" customFormat="false" ht="13.8" hidden="true" customHeight="false" outlineLevel="0" collapsed="false">
      <c r="A1156" s="0" t="s">
        <v>159</v>
      </c>
      <c r="B1156" s="0" t="s">
        <v>72</v>
      </c>
      <c r="C1156" s="0" t="s">
        <v>151</v>
      </c>
      <c r="D1156" s="0" t="s">
        <v>84</v>
      </c>
      <c r="E1156" s="0" t="s">
        <v>174</v>
      </c>
      <c r="F1156" s="0" t="s">
        <v>8</v>
      </c>
      <c r="G1156" s="0" t="s">
        <v>157</v>
      </c>
      <c r="H1156" s="0" t="n">
        <v>18888963.0771272</v>
      </c>
      <c r="I1156" s="0" t="n">
        <v>590459.135485845</v>
      </c>
      <c r="J1156" s="0" t="n">
        <v>418280.928803448</v>
      </c>
      <c r="K1156" s="0" t="n">
        <v>0</v>
      </c>
      <c r="L1156" s="0" t="n">
        <v>0</v>
      </c>
      <c r="M1156" s="0" t="n">
        <v>25797775.8325303</v>
      </c>
      <c r="N1156" s="0" t="n">
        <v>34397034.4433738</v>
      </c>
      <c r="O1156" s="0" t="n">
        <v>11465678.1477912</v>
      </c>
      <c r="P1156" s="0" t="n">
        <v>16051949.4069077</v>
      </c>
      <c r="Q1156" s="0" t="n">
        <v>15169674.7143192</v>
      </c>
      <c r="R1156" s="0" t="n">
        <v>17697953.8333725</v>
      </c>
    </row>
    <row r="1157" customFormat="false" ht="13.8" hidden="true" customHeight="false" outlineLevel="0" collapsed="false">
      <c r="A1157" s="0" t="s">
        <v>159</v>
      </c>
      <c r="B1157" s="0" t="s">
        <v>21</v>
      </c>
      <c r="C1157" s="0" t="s">
        <v>173</v>
      </c>
      <c r="D1157" s="0" t="s">
        <v>40</v>
      </c>
      <c r="E1157" s="0" t="s">
        <v>13</v>
      </c>
      <c r="F1157" s="0" t="s">
        <v>13</v>
      </c>
      <c r="G1157" s="0" t="s">
        <v>154</v>
      </c>
      <c r="H1157" s="0" t="n">
        <v>1113207.08411037</v>
      </c>
      <c r="I1157" s="0" t="n">
        <v>11073.7738577212</v>
      </c>
      <c r="J1157" s="0" t="n">
        <v>6499.27044534412</v>
      </c>
      <c r="K1157" s="0" t="n">
        <v>110737.738577212</v>
      </c>
      <c r="L1157" s="0" t="n">
        <v>138422.173221515</v>
      </c>
      <c r="M1157" s="0" t="n">
        <v>1389294.51285212</v>
      </c>
      <c r="N1157" s="0" t="n">
        <v>1736618.14106515</v>
      </c>
      <c r="O1157" s="0" t="n">
        <v>0</v>
      </c>
      <c r="P1157" s="0" t="n">
        <v>0</v>
      </c>
      <c r="Q1157" s="0" t="n">
        <v>0</v>
      </c>
      <c r="R1157" s="0" t="n">
        <v>0</v>
      </c>
    </row>
    <row r="1158" customFormat="false" ht="13.8" hidden="true" customHeight="false" outlineLevel="0" collapsed="false">
      <c r="A1158" s="0" t="s">
        <v>155</v>
      </c>
      <c r="B1158" s="0" t="s">
        <v>21</v>
      </c>
      <c r="C1158" s="0" t="s">
        <v>173</v>
      </c>
      <c r="D1158" s="0" t="s">
        <v>47</v>
      </c>
      <c r="E1158" s="0" t="s">
        <v>9</v>
      </c>
      <c r="F1158" s="0" t="s">
        <v>9</v>
      </c>
      <c r="G1158" s="0" t="s">
        <v>153</v>
      </c>
      <c r="H1158" s="0" t="n">
        <v>10764.5508650195</v>
      </c>
      <c r="I1158" s="0" t="n">
        <v>375.333333333333</v>
      </c>
      <c r="J1158" s="0" t="n">
        <v>223.323333333333</v>
      </c>
      <c r="K1158" s="0" t="n">
        <v>0</v>
      </c>
      <c r="L1158" s="0" t="n">
        <v>0</v>
      </c>
      <c r="M1158" s="0" t="n">
        <v>82281.4074741333</v>
      </c>
      <c r="N1158" s="0" t="n">
        <v>102851.759342666</v>
      </c>
      <c r="O1158" s="0" t="n">
        <v>17187.1388826333</v>
      </c>
      <c r="P1158" s="0" t="n">
        <v>27499.4222122133</v>
      </c>
      <c r="Q1158" s="0" t="n">
        <v>3753.33333333333</v>
      </c>
      <c r="R1158" s="0" t="n">
        <v>4691.66666666666</v>
      </c>
    </row>
    <row r="1159" customFormat="false" ht="13.8" hidden="true" customHeight="false" outlineLevel="0" collapsed="false">
      <c r="A1159" s="0" t="s">
        <v>155</v>
      </c>
      <c r="B1159" s="0" t="s">
        <v>21</v>
      </c>
      <c r="C1159" s="0" t="s">
        <v>166</v>
      </c>
      <c r="D1159" s="0" t="s">
        <v>25</v>
      </c>
      <c r="E1159" s="0" t="s">
        <v>13</v>
      </c>
      <c r="F1159" s="0" t="s">
        <v>13</v>
      </c>
      <c r="G1159" s="0" t="s">
        <v>164</v>
      </c>
      <c r="H1159" s="0" t="n">
        <v>10399468.7588937</v>
      </c>
      <c r="I1159" s="0" t="n">
        <v>152094.842839829</v>
      </c>
      <c r="J1159" s="0" t="n">
        <v>100834.937633489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</row>
    <row r="1160" customFormat="false" ht="13.8" hidden="true" customHeight="false" outlineLevel="0" collapsed="false">
      <c r="A1160" s="0" t="s">
        <v>159</v>
      </c>
      <c r="B1160" s="0" t="s">
        <v>117</v>
      </c>
      <c r="C1160" s="0" t="s">
        <v>190</v>
      </c>
      <c r="D1160" s="0" t="s">
        <v>109</v>
      </c>
      <c r="E1160" s="0" t="s">
        <v>9</v>
      </c>
      <c r="F1160" s="0" t="s">
        <v>9</v>
      </c>
      <c r="G1160" s="0" t="s">
        <v>164</v>
      </c>
      <c r="H1160" s="0" t="n">
        <v>10825874.211511</v>
      </c>
      <c r="I1160" s="0" t="n">
        <v>67646.2589367378</v>
      </c>
      <c r="J1160" s="0" t="n">
        <v>86107.669993264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</row>
    <row r="1161" customFormat="false" ht="13.8" hidden="true" customHeight="false" outlineLevel="0" collapsed="false">
      <c r="A1161" s="0" t="s">
        <v>159</v>
      </c>
      <c r="B1161" s="0" t="s">
        <v>117</v>
      </c>
      <c r="C1161" s="0" t="s">
        <v>190</v>
      </c>
      <c r="D1161" s="0" t="s">
        <v>109</v>
      </c>
      <c r="E1161" s="0" t="s">
        <v>9</v>
      </c>
      <c r="F1161" s="0" t="s">
        <v>9</v>
      </c>
      <c r="G1161" s="0" t="s">
        <v>153</v>
      </c>
      <c r="H1161" s="0" t="n">
        <v>1216923.65625489</v>
      </c>
      <c r="I1161" s="0" t="n">
        <v>7290.22673723441</v>
      </c>
      <c r="J1161" s="0" t="n">
        <v>7290.22673723441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</row>
    <row r="1162" customFormat="false" ht="13.8" hidden="true" customHeight="false" outlineLevel="0" collapsed="false">
      <c r="A1162" s="0" t="s">
        <v>150</v>
      </c>
      <c r="B1162" s="0" t="s">
        <v>103</v>
      </c>
      <c r="C1162" s="0" t="s">
        <v>177</v>
      </c>
      <c r="D1162" s="0" t="s">
        <v>106</v>
      </c>
      <c r="E1162" s="0" t="s">
        <v>8</v>
      </c>
      <c r="F1162" s="0" t="s">
        <v>8</v>
      </c>
      <c r="G1162" s="0" t="s">
        <v>172</v>
      </c>
      <c r="H1162" s="0" t="n">
        <v>11477.0461861434</v>
      </c>
      <c r="I1162" s="0" t="n">
        <v>8242</v>
      </c>
      <c r="J1162" s="0" t="n">
        <v>5146.96</v>
      </c>
      <c r="K1162" s="0" t="n">
        <v>65853.6666666666</v>
      </c>
      <c r="L1162" s="0" t="n">
        <v>84669</v>
      </c>
      <c r="M1162" s="0" t="n">
        <v>125944.7731178</v>
      </c>
      <c r="N1162" s="0" t="n">
        <v>179921.104454</v>
      </c>
      <c r="O1162" s="0" t="n">
        <v>727181.13805675</v>
      </c>
      <c r="P1162" s="0" t="n">
        <v>930791.85671264</v>
      </c>
      <c r="Q1162" s="0" t="n">
        <v>150522.666666666</v>
      </c>
      <c r="R1162" s="0" t="n">
        <v>169338</v>
      </c>
    </row>
    <row r="1163" customFormat="false" ht="13.8" hidden="true" customHeight="false" outlineLevel="0" collapsed="false">
      <c r="A1163" s="0" t="s">
        <v>155</v>
      </c>
      <c r="B1163" s="0" t="s">
        <v>103</v>
      </c>
      <c r="C1163" s="0" t="s">
        <v>177</v>
      </c>
      <c r="D1163" s="0" t="s">
        <v>113</v>
      </c>
      <c r="E1163" s="0" t="s">
        <v>9</v>
      </c>
      <c r="F1163" s="0" t="s">
        <v>9</v>
      </c>
      <c r="G1163" s="0" t="s">
        <v>172</v>
      </c>
      <c r="H1163" s="0" t="n">
        <v>233729.284024133</v>
      </c>
      <c r="I1163" s="0" t="n">
        <v>16971.295</v>
      </c>
      <c r="J1163" s="0" t="n">
        <v>23991.767</v>
      </c>
      <c r="K1163" s="0" t="n">
        <v>0</v>
      </c>
      <c r="L1163" s="0" t="n">
        <v>0</v>
      </c>
      <c r="M1163" s="0" t="n">
        <v>210928.955052222</v>
      </c>
      <c r="N1163" s="0" t="n">
        <v>316393.432578333</v>
      </c>
      <c r="O1163" s="0" t="n">
        <v>1102103.77521312</v>
      </c>
      <c r="P1163" s="0" t="n">
        <v>1502868.78438152</v>
      </c>
      <c r="Q1163" s="0" t="n">
        <v>1187990.65</v>
      </c>
      <c r="R1163" s="0" t="n">
        <v>1357703.6</v>
      </c>
    </row>
    <row r="1164" customFormat="false" ht="13.8" hidden="true" customHeight="false" outlineLevel="0" collapsed="false">
      <c r="A1164" s="0" t="s">
        <v>150</v>
      </c>
      <c r="B1164" s="0" t="s">
        <v>103</v>
      </c>
      <c r="C1164" s="0" t="s">
        <v>179</v>
      </c>
      <c r="D1164" s="0" t="s">
        <v>22</v>
      </c>
      <c r="E1164" s="0" t="s">
        <v>9</v>
      </c>
      <c r="F1164" s="0" t="s">
        <v>9</v>
      </c>
      <c r="G1164" s="0" t="s">
        <v>172</v>
      </c>
      <c r="H1164" s="0" t="n">
        <v>199656.205060106</v>
      </c>
      <c r="I1164" s="0" t="n">
        <v>18900</v>
      </c>
      <c r="J1164" s="0" t="n">
        <v>22723.875</v>
      </c>
      <c r="K1164" s="0" t="n">
        <v>850500</v>
      </c>
      <c r="L1164" s="0" t="n">
        <v>1039500</v>
      </c>
      <c r="M1164" s="0" t="n">
        <v>2934225</v>
      </c>
      <c r="N1164" s="0" t="n">
        <v>3572100</v>
      </c>
      <c r="O1164" s="0" t="n">
        <v>153090</v>
      </c>
      <c r="P1164" s="0" t="n">
        <v>229635</v>
      </c>
      <c r="Q1164" s="0" t="n">
        <v>0</v>
      </c>
      <c r="R1164" s="0" t="n">
        <v>0</v>
      </c>
    </row>
    <row r="1165" customFormat="false" ht="13.8" hidden="true" customHeight="false" outlineLevel="0" collapsed="false">
      <c r="A1165" s="0" t="s">
        <v>159</v>
      </c>
      <c r="B1165" s="0" t="s">
        <v>103</v>
      </c>
      <c r="C1165" s="0" t="s">
        <v>178</v>
      </c>
      <c r="D1165" s="0" t="s">
        <v>104</v>
      </c>
      <c r="E1165" s="0" t="s">
        <v>13</v>
      </c>
      <c r="F1165" s="0" t="s">
        <v>13</v>
      </c>
      <c r="G1165" s="0" t="s">
        <v>154</v>
      </c>
      <c r="H1165" s="0" t="n">
        <v>8659629.25892781</v>
      </c>
      <c r="I1165" s="0" t="n">
        <v>260199.781026587</v>
      </c>
      <c r="J1165" s="0" t="n">
        <v>176823.966308589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8983870.71411554</v>
      </c>
      <c r="R1165" s="0" t="n">
        <v>9982078.57123949</v>
      </c>
    </row>
    <row r="1166" customFormat="false" ht="13.8" hidden="true" customHeight="false" outlineLevel="0" collapsed="false">
      <c r="A1166" s="0" t="s">
        <v>150</v>
      </c>
      <c r="B1166" s="0" t="s">
        <v>103</v>
      </c>
      <c r="C1166" s="0" t="s">
        <v>179</v>
      </c>
      <c r="D1166" s="0" t="s">
        <v>116</v>
      </c>
      <c r="E1166" s="0" t="s">
        <v>8</v>
      </c>
      <c r="F1166" s="0" t="s">
        <v>8</v>
      </c>
      <c r="G1166" s="0" t="s">
        <v>154</v>
      </c>
      <c r="H1166" s="0" t="n">
        <v>527959.145191925</v>
      </c>
      <c r="I1166" s="0" t="n">
        <v>22094.5630184599</v>
      </c>
      <c r="J1166" s="0" t="n">
        <v>36853.6519686549</v>
      </c>
      <c r="K1166" s="0" t="n">
        <v>773309.705646099</v>
      </c>
      <c r="L1166" s="0" t="n">
        <v>994255.335830699</v>
      </c>
      <c r="M1166" s="0" t="n">
        <v>0</v>
      </c>
      <c r="N1166" s="0" t="n">
        <v>0</v>
      </c>
      <c r="O1166" s="0" t="n">
        <v>3353639.02879858</v>
      </c>
      <c r="P1166" s="0" t="n">
        <v>4292657.95686219</v>
      </c>
      <c r="Q1166" s="0" t="n">
        <v>1767565.04147679</v>
      </c>
      <c r="R1166" s="0" t="n">
        <v>1988510.67166139</v>
      </c>
    </row>
    <row r="1167" customFormat="false" ht="13.8" hidden="true" customHeight="false" outlineLevel="0" collapsed="false">
      <c r="A1167" s="0" t="s">
        <v>155</v>
      </c>
      <c r="B1167" s="0" t="s">
        <v>103</v>
      </c>
      <c r="C1167" s="0" t="s">
        <v>178</v>
      </c>
      <c r="D1167" s="0" t="s">
        <v>111</v>
      </c>
      <c r="E1167" s="0" t="s">
        <v>9</v>
      </c>
      <c r="F1167" s="0" t="s">
        <v>9</v>
      </c>
      <c r="G1167" s="0" t="s">
        <v>157</v>
      </c>
      <c r="H1167" s="0" t="n">
        <v>954305.388638416</v>
      </c>
      <c r="I1167" s="0" t="n">
        <v>37187.1272981822</v>
      </c>
      <c r="J1167" s="0" t="n">
        <v>10103.9178685961</v>
      </c>
      <c r="K1167" s="0" t="n">
        <v>0</v>
      </c>
      <c r="L1167" s="0" t="n">
        <v>0</v>
      </c>
      <c r="M1167" s="0" t="n">
        <v>3569964.22062549</v>
      </c>
      <c r="N1167" s="0" t="n">
        <v>5354946.33093824</v>
      </c>
      <c r="O1167" s="0" t="n">
        <v>832991.651479281</v>
      </c>
      <c r="P1167" s="0" t="n">
        <v>1041239.5643491</v>
      </c>
      <c r="Q1167" s="0" t="n">
        <v>557806.909472733</v>
      </c>
      <c r="R1167" s="0" t="n">
        <v>929678.182454555</v>
      </c>
    </row>
    <row r="1168" customFormat="false" ht="13.8" hidden="true" customHeight="false" outlineLevel="0" collapsed="false">
      <c r="A1168" s="0" t="s">
        <v>155</v>
      </c>
      <c r="B1168" s="0" t="s">
        <v>103</v>
      </c>
      <c r="C1168" s="0" t="s">
        <v>177</v>
      </c>
      <c r="D1168" s="0" t="s">
        <v>22</v>
      </c>
      <c r="E1168" s="0" t="s">
        <v>13</v>
      </c>
      <c r="F1168" s="0" t="s">
        <v>13</v>
      </c>
      <c r="G1168" s="0" t="s">
        <v>164</v>
      </c>
      <c r="H1168" s="0" t="n">
        <v>556831.481062426</v>
      </c>
      <c r="I1168" s="0" t="n">
        <v>46312</v>
      </c>
      <c r="J1168" s="0" t="n">
        <v>45247.647</v>
      </c>
      <c r="K1168" s="0" t="n">
        <v>2084040</v>
      </c>
      <c r="L1168" s="0" t="n">
        <v>2547160</v>
      </c>
      <c r="M1168" s="0" t="n">
        <v>5939514</v>
      </c>
      <c r="N1168" s="0" t="n">
        <v>7189938</v>
      </c>
      <c r="O1168" s="0" t="n">
        <v>312606</v>
      </c>
      <c r="P1168" s="0" t="n">
        <v>500169.6</v>
      </c>
      <c r="Q1168" s="0" t="n">
        <v>0</v>
      </c>
      <c r="R1168" s="0" t="n">
        <v>0</v>
      </c>
    </row>
    <row r="1169" customFormat="false" ht="13.8" hidden="true" customHeight="false" outlineLevel="0" collapsed="false">
      <c r="A1169" s="0" t="s">
        <v>159</v>
      </c>
      <c r="B1169" s="0" t="s">
        <v>21</v>
      </c>
      <c r="C1169" s="0" t="s">
        <v>166</v>
      </c>
      <c r="D1169" s="0" t="s">
        <v>33</v>
      </c>
      <c r="E1169" s="0" t="s">
        <v>13</v>
      </c>
      <c r="F1169" s="0" t="s">
        <v>13</v>
      </c>
      <c r="G1169" s="0" t="s">
        <v>164</v>
      </c>
      <c r="H1169" s="0" t="n">
        <v>6801526.44960426</v>
      </c>
      <c r="I1169" s="0" t="n">
        <v>103550.847619047</v>
      </c>
      <c r="J1169" s="0" t="n">
        <v>60319.7543333333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</row>
    <row r="1170" customFormat="false" ht="13.8" hidden="true" customHeight="false" outlineLevel="0" collapsed="false">
      <c r="A1170" s="0" t="s">
        <v>150</v>
      </c>
      <c r="B1170" s="0" t="s">
        <v>21</v>
      </c>
      <c r="C1170" s="0" t="s">
        <v>166</v>
      </c>
      <c r="D1170" s="0" t="s">
        <v>36</v>
      </c>
      <c r="E1170" s="0" t="s">
        <v>13</v>
      </c>
      <c r="F1170" s="0" t="s">
        <v>13</v>
      </c>
      <c r="G1170" s="0" t="s">
        <v>153</v>
      </c>
      <c r="H1170" s="0" t="n">
        <v>9213.54152313973</v>
      </c>
      <c r="I1170" s="0" t="n">
        <v>1767.5</v>
      </c>
      <c r="J1170" s="0" t="n">
        <v>961.85</v>
      </c>
      <c r="K1170" s="0" t="n">
        <v>19884.375</v>
      </c>
      <c r="L1170" s="0" t="n">
        <v>24303.125</v>
      </c>
      <c r="M1170" s="0" t="n">
        <v>488440.987986</v>
      </c>
      <c r="N1170" s="0" t="n">
        <v>549496.11148425</v>
      </c>
      <c r="O1170" s="0" t="n">
        <v>146255.169832187</v>
      </c>
      <c r="P1170" s="0" t="n">
        <v>187206.6173852</v>
      </c>
      <c r="Q1170" s="0" t="n">
        <v>39768.75</v>
      </c>
      <c r="R1170" s="0" t="n">
        <v>44187.5</v>
      </c>
    </row>
    <row r="1171" customFormat="false" ht="13.8" hidden="true" customHeight="false" outlineLevel="0" collapsed="false">
      <c r="A1171" s="0" t="s">
        <v>159</v>
      </c>
      <c r="B1171" s="0" t="s">
        <v>52</v>
      </c>
      <c r="C1171" s="0" t="s">
        <v>158</v>
      </c>
      <c r="D1171" s="0" t="s">
        <v>53</v>
      </c>
      <c r="E1171" s="0" t="s">
        <v>9</v>
      </c>
      <c r="F1171" s="0" t="s">
        <v>9</v>
      </c>
      <c r="G1171" s="0" t="s">
        <v>172</v>
      </c>
      <c r="H1171" s="0" t="n">
        <v>1726873.187382</v>
      </c>
      <c r="I1171" s="0" t="n">
        <v>38087.5187273512</v>
      </c>
      <c r="J1171" s="0" t="n">
        <v>23273.0146325656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1079146.36394161</v>
      </c>
      <c r="R1171" s="0" t="n">
        <v>1206104.75969945</v>
      </c>
    </row>
    <row r="1172" customFormat="false" ht="13.8" hidden="true" customHeight="false" outlineLevel="0" collapsed="false">
      <c r="A1172" s="0" t="s">
        <v>150</v>
      </c>
      <c r="B1172" s="0" t="s">
        <v>21</v>
      </c>
      <c r="C1172" s="0" t="s">
        <v>173</v>
      </c>
      <c r="D1172" s="0" t="s">
        <v>41</v>
      </c>
      <c r="E1172" s="0" t="s">
        <v>8</v>
      </c>
      <c r="F1172" s="0" t="s">
        <v>8</v>
      </c>
      <c r="G1172" s="0" t="s">
        <v>172</v>
      </c>
      <c r="H1172" s="0" t="n">
        <v>1384742.84839933</v>
      </c>
      <c r="I1172" s="0" t="n">
        <v>27346.8853093343</v>
      </c>
      <c r="J1172" s="0" t="n">
        <v>36042.3851847745</v>
      </c>
      <c r="K1172" s="0" t="n">
        <v>0</v>
      </c>
      <c r="L1172" s="0" t="n">
        <v>0</v>
      </c>
      <c r="M1172" s="0" t="n">
        <v>9500510.52031162</v>
      </c>
      <c r="N1172" s="0" t="n">
        <v>11536334.2032355</v>
      </c>
      <c r="O1172" s="0" t="n">
        <v>0</v>
      </c>
      <c r="P1172" s="0" t="n">
        <v>0</v>
      </c>
      <c r="Q1172" s="0" t="n">
        <v>273468.853093343</v>
      </c>
      <c r="R1172" s="0" t="n">
        <v>341836.066366679</v>
      </c>
    </row>
    <row r="1173" customFormat="false" ht="13.8" hidden="true" customHeight="false" outlineLevel="0" collapsed="false">
      <c r="A1173" s="0" t="s">
        <v>150</v>
      </c>
      <c r="B1173" s="0" t="s">
        <v>72</v>
      </c>
      <c r="C1173" s="0" t="s">
        <v>175</v>
      </c>
      <c r="D1173" s="0" t="s">
        <v>87</v>
      </c>
      <c r="E1173" s="0" t="s">
        <v>174</v>
      </c>
      <c r="F1173" s="0" t="s">
        <v>8</v>
      </c>
      <c r="G1173" s="0" t="s">
        <v>154</v>
      </c>
      <c r="H1173" s="0" t="n">
        <v>97.321085963079</v>
      </c>
      <c r="I1173" s="0" t="n">
        <v>40</v>
      </c>
      <c r="J1173" s="0" t="n">
        <v>40</v>
      </c>
      <c r="K1173" s="0" t="n">
        <v>700</v>
      </c>
      <c r="L1173" s="0" t="n">
        <v>900</v>
      </c>
      <c r="M1173" s="0" t="n">
        <v>5440</v>
      </c>
      <c r="N1173" s="0" t="n">
        <v>7480</v>
      </c>
      <c r="O1173" s="0" t="n">
        <v>1700</v>
      </c>
      <c r="P1173" s="0" t="n">
        <v>2176</v>
      </c>
      <c r="Q1173" s="0" t="n">
        <v>600</v>
      </c>
      <c r="R1173" s="0" t="n">
        <v>800</v>
      </c>
    </row>
    <row r="1174" customFormat="false" ht="13.8" hidden="true" customHeight="false" outlineLevel="0" collapsed="false">
      <c r="A1174" s="0" t="s">
        <v>150</v>
      </c>
      <c r="B1174" s="0" t="s">
        <v>72</v>
      </c>
      <c r="C1174" s="0" t="s">
        <v>151</v>
      </c>
      <c r="D1174" s="0" t="s">
        <v>76</v>
      </c>
      <c r="E1174" s="0" t="s">
        <v>170</v>
      </c>
      <c r="F1174" s="0" t="s">
        <v>13</v>
      </c>
      <c r="G1174" s="0" t="s">
        <v>154</v>
      </c>
      <c r="H1174" s="0" t="n">
        <v>148903.087812257</v>
      </c>
      <c r="I1174" s="0" t="n">
        <v>3064.85702252021</v>
      </c>
      <c r="J1174" s="0" t="n">
        <v>3064.85702252021</v>
      </c>
      <c r="K1174" s="0" t="n">
        <v>107269.995788207</v>
      </c>
      <c r="L1174" s="0" t="n">
        <v>137918.566013409</v>
      </c>
      <c r="M1174" s="0" t="n">
        <v>339225.586248139</v>
      </c>
      <c r="N1174" s="0" t="n">
        <v>466435.181091192</v>
      </c>
      <c r="O1174" s="0" t="n">
        <v>106007.995702543</v>
      </c>
      <c r="P1174" s="0" t="n">
        <v>135690.234499255</v>
      </c>
      <c r="Q1174" s="0" t="n">
        <v>245188.561801617</v>
      </c>
      <c r="R1174" s="0" t="n">
        <v>275837.132026819</v>
      </c>
    </row>
    <row r="1175" customFormat="false" ht="13.8" hidden="true" customHeight="false" outlineLevel="0" collapsed="false">
      <c r="A1175" s="0" t="s">
        <v>155</v>
      </c>
      <c r="B1175" s="0" t="s">
        <v>96</v>
      </c>
      <c r="C1175" s="0" t="s">
        <v>97</v>
      </c>
      <c r="D1175" s="0" t="s">
        <v>97</v>
      </c>
      <c r="E1175" s="0" t="s">
        <v>170</v>
      </c>
      <c r="F1175" s="0" t="s">
        <v>13</v>
      </c>
      <c r="G1175" s="0" t="s">
        <v>154</v>
      </c>
      <c r="H1175" s="0" t="n">
        <v>6225878.25260753</v>
      </c>
      <c r="I1175" s="0" t="n">
        <v>657490.604692849</v>
      </c>
      <c r="J1175" s="0" t="n">
        <v>818819.699302274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16081446.6596655</v>
      </c>
      <c r="P1175" s="0" t="n">
        <v>21929245.4449985</v>
      </c>
      <c r="Q1175" s="0" t="n">
        <v>14028679.5603346</v>
      </c>
      <c r="R1175" s="0" t="n">
        <v>16032776.6403825</v>
      </c>
    </row>
    <row r="1176" customFormat="false" ht="13.8" hidden="true" customHeight="false" outlineLevel="0" collapsed="false">
      <c r="A1176" s="0" t="s">
        <v>159</v>
      </c>
      <c r="B1176" s="0" t="s">
        <v>72</v>
      </c>
      <c r="C1176" s="0" t="s">
        <v>171</v>
      </c>
      <c r="D1176" s="0" t="s">
        <v>74</v>
      </c>
      <c r="E1176" s="0" t="s">
        <v>170</v>
      </c>
      <c r="F1176" s="0" t="s">
        <v>13</v>
      </c>
      <c r="G1176" s="0" t="s">
        <v>157</v>
      </c>
      <c r="H1176" s="0" t="n">
        <v>5608682.17135784</v>
      </c>
      <c r="I1176" s="0" t="n">
        <v>24601.3114966209</v>
      </c>
      <c r="J1176" s="0" t="n">
        <v>14861.2574622855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</row>
    <row r="1177" customFormat="false" ht="13.8" hidden="true" customHeight="false" outlineLevel="0" collapsed="false">
      <c r="A1177" s="0" t="s">
        <v>155</v>
      </c>
      <c r="B1177" s="0" t="s">
        <v>72</v>
      </c>
      <c r="C1177" s="0" t="s">
        <v>171</v>
      </c>
      <c r="D1177" s="0" t="s">
        <v>80</v>
      </c>
      <c r="E1177" s="0" t="s">
        <v>152</v>
      </c>
      <c r="F1177" s="0" t="s">
        <v>8</v>
      </c>
      <c r="G1177" s="0" t="s">
        <v>164</v>
      </c>
      <c r="H1177" s="0" t="n">
        <v>179810838.342039</v>
      </c>
      <c r="I1177" s="0" t="n">
        <v>8517780.24004595</v>
      </c>
      <c r="J1177" s="0" t="n">
        <v>31330146.6723281</v>
      </c>
      <c r="K1177" s="0" t="n">
        <v>0</v>
      </c>
      <c r="L1177" s="0" t="n">
        <v>0</v>
      </c>
      <c r="M1177" s="0" t="n">
        <v>476870433.095808</v>
      </c>
      <c r="N1177" s="0" t="n">
        <v>582841640.450432</v>
      </c>
      <c r="O1177" s="0" t="n">
        <v>271992765.231216</v>
      </c>
      <c r="P1177" s="0" t="n">
        <v>370899225.315295</v>
      </c>
      <c r="Q1177" s="0" t="n">
        <v>258743526.490547</v>
      </c>
      <c r="R1177" s="0" t="n">
        <v>295706887.417768</v>
      </c>
    </row>
    <row r="1178" customFormat="false" ht="13.8" hidden="true" customHeight="false" outlineLevel="0" collapsed="false">
      <c r="A1178" s="0" t="s">
        <v>150</v>
      </c>
      <c r="B1178" s="0" t="s">
        <v>90</v>
      </c>
      <c r="C1178" s="0" t="s">
        <v>160</v>
      </c>
      <c r="D1178" s="0" t="s">
        <v>91</v>
      </c>
      <c r="E1178" s="0" t="s">
        <v>8</v>
      </c>
      <c r="F1178" s="0" t="s">
        <v>8</v>
      </c>
      <c r="G1178" s="0" t="s">
        <v>153</v>
      </c>
      <c r="H1178" s="0" t="n">
        <v>1508892.00066826</v>
      </c>
      <c r="I1178" s="0" t="n">
        <v>184701.599959907</v>
      </c>
      <c r="J1178" s="0" t="n">
        <v>208785.131612114</v>
      </c>
      <c r="K1178" s="0" t="n">
        <v>2015809.73736767</v>
      </c>
      <c r="L1178" s="0" t="n">
        <v>2591755.37661558</v>
      </c>
      <c r="M1178" s="0" t="n">
        <v>21703412.5732812</v>
      </c>
      <c r="N1178" s="0" t="n">
        <v>26044095.0879375</v>
      </c>
      <c r="O1178" s="0" t="n">
        <v>8440215.99302459</v>
      </c>
      <c r="P1178" s="0" t="n">
        <v>10803476.4710714</v>
      </c>
      <c r="Q1178" s="0" t="n">
        <v>4607565.11398326</v>
      </c>
      <c r="R1178" s="0" t="n">
        <v>5183510.75323117</v>
      </c>
    </row>
    <row r="1179" customFormat="false" ht="13.8" hidden="true" customHeight="false" outlineLevel="0" collapsed="false">
      <c r="A1179" s="0" t="s">
        <v>155</v>
      </c>
      <c r="B1179" s="0" t="s">
        <v>21</v>
      </c>
      <c r="C1179" s="0" t="s">
        <v>166</v>
      </c>
      <c r="D1179" s="0" t="s">
        <v>25</v>
      </c>
      <c r="E1179" s="0" t="s">
        <v>8</v>
      </c>
      <c r="F1179" s="0" t="s">
        <v>8</v>
      </c>
      <c r="G1179" s="0" t="s">
        <v>157</v>
      </c>
      <c r="H1179" s="0" t="n">
        <v>54946001.1441452</v>
      </c>
      <c r="I1179" s="0" t="n">
        <v>916532.765879965</v>
      </c>
      <c r="J1179" s="0" t="n">
        <v>485657.820411921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</row>
    <row r="1180" customFormat="false" ht="13.8" hidden="true" customHeight="false" outlineLevel="0" collapsed="false">
      <c r="A1180" s="0" t="s">
        <v>150</v>
      </c>
      <c r="B1180" s="0" t="s">
        <v>52</v>
      </c>
      <c r="C1180" s="0" t="s">
        <v>158</v>
      </c>
      <c r="D1180" s="0" t="s">
        <v>59</v>
      </c>
      <c r="E1180" s="0" t="s">
        <v>13</v>
      </c>
      <c r="F1180" s="0" t="s">
        <v>13</v>
      </c>
      <c r="G1180" s="0" t="s">
        <v>157</v>
      </c>
      <c r="H1180" s="0" t="n">
        <v>924176.052730001</v>
      </c>
      <c r="I1180" s="0" t="n">
        <v>92355.4475548946</v>
      </c>
      <c r="J1180" s="0" t="n">
        <v>30537.4476185115</v>
      </c>
      <c r="K1180" s="0" t="n">
        <v>1231405.96739859</v>
      </c>
      <c r="L1180" s="0" t="n">
        <v>1847108.95109789</v>
      </c>
      <c r="M1180" s="0" t="n">
        <v>16554714.0019214</v>
      </c>
      <c r="N1180" s="0" t="n">
        <v>22072952.0025619</v>
      </c>
      <c r="O1180" s="0" t="n">
        <v>1111343.88434582</v>
      </c>
      <c r="P1180" s="0" t="n">
        <v>1389179.85543228</v>
      </c>
      <c r="Q1180" s="0" t="n">
        <v>461777.237774473</v>
      </c>
      <c r="R1180" s="0" t="n">
        <v>769628.729624121</v>
      </c>
    </row>
    <row r="1181" customFormat="false" ht="13.8" hidden="true" customHeight="false" outlineLevel="0" collapsed="false">
      <c r="A1181" s="0" t="s">
        <v>159</v>
      </c>
      <c r="B1181" s="0" t="s">
        <v>6</v>
      </c>
      <c r="C1181" s="0" t="s">
        <v>162</v>
      </c>
      <c r="D1181" s="0" t="s">
        <v>7</v>
      </c>
      <c r="E1181" s="0" t="s">
        <v>9</v>
      </c>
      <c r="F1181" s="0" t="s">
        <v>9</v>
      </c>
      <c r="G1181" s="0" t="s">
        <v>154</v>
      </c>
      <c r="H1181" s="0" t="n">
        <v>38657327.3509262</v>
      </c>
      <c r="I1181" s="0" t="n">
        <v>876177.169170193</v>
      </c>
      <c r="J1181" s="0" t="n">
        <v>605102.074802847</v>
      </c>
      <c r="K1181" s="0" t="n">
        <v>0</v>
      </c>
      <c r="L1181" s="0" t="n">
        <v>0</v>
      </c>
      <c r="M1181" s="0" t="n">
        <v>75100900.0268357</v>
      </c>
      <c r="N1181" s="0" t="n">
        <v>105141260.03757</v>
      </c>
      <c r="O1181" s="0" t="n">
        <v>0</v>
      </c>
      <c r="P1181" s="0" t="n">
        <v>0</v>
      </c>
      <c r="Q1181" s="0" t="n">
        <v>0</v>
      </c>
      <c r="R1181" s="0" t="n">
        <v>0</v>
      </c>
    </row>
    <row r="1182" customFormat="false" ht="13.8" hidden="true" customHeight="false" outlineLevel="0" collapsed="false">
      <c r="A1182" s="0" t="s">
        <v>155</v>
      </c>
      <c r="B1182" s="0" t="s">
        <v>21</v>
      </c>
      <c r="C1182" s="0" t="s">
        <v>173</v>
      </c>
      <c r="D1182" s="0" t="s">
        <v>39</v>
      </c>
      <c r="E1182" s="0" t="s">
        <v>9</v>
      </c>
      <c r="F1182" s="0" t="s">
        <v>9</v>
      </c>
      <c r="G1182" s="0" t="s">
        <v>157</v>
      </c>
      <c r="H1182" s="0" t="n">
        <v>1622550.17421881</v>
      </c>
      <c r="I1182" s="0" t="n">
        <v>137330.313753536</v>
      </c>
      <c r="J1182" s="0" t="n">
        <v>82772.6543417267</v>
      </c>
      <c r="K1182" s="0" t="n">
        <v>1544966.02972728</v>
      </c>
      <c r="L1182" s="0" t="n">
        <v>1888291.81411112</v>
      </c>
      <c r="M1182" s="0" t="n">
        <v>18975319.414485</v>
      </c>
      <c r="N1182" s="0" t="n">
        <v>23719149.2681062</v>
      </c>
      <c r="O1182" s="0" t="n">
        <v>4545463.84410319</v>
      </c>
      <c r="P1182" s="0" t="n">
        <v>7272742.15056511</v>
      </c>
      <c r="Q1182" s="0" t="n">
        <v>2746606.27507072</v>
      </c>
      <c r="R1182" s="0" t="n">
        <v>3089932.05945456</v>
      </c>
    </row>
    <row r="1183" customFormat="false" ht="13.8" hidden="true" customHeight="false" outlineLevel="0" collapsed="false">
      <c r="A1183" s="0" t="s">
        <v>155</v>
      </c>
      <c r="B1183" s="0" t="s">
        <v>72</v>
      </c>
      <c r="C1183" s="0" t="s">
        <v>151</v>
      </c>
      <c r="D1183" s="0" t="s">
        <v>84</v>
      </c>
      <c r="E1183" s="0" t="s">
        <v>156</v>
      </c>
      <c r="F1183" s="0" t="s">
        <v>9</v>
      </c>
      <c r="G1183" s="0" t="s">
        <v>154</v>
      </c>
      <c r="H1183" s="0" t="n">
        <v>20002826.4400898</v>
      </c>
      <c r="I1183" s="0" t="n">
        <v>2105001.39937109</v>
      </c>
      <c r="J1183" s="0" t="n">
        <v>2528826.27248167</v>
      </c>
      <c r="K1183" s="0" t="n">
        <v>0</v>
      </c>
      <c r="L1183" s="0" t="n">
        <v>0</v>
      </c>
      <c r="M1183" s="0" t="n">
        <v>91969707.9179835</v>
      </c>
      <c r="N1183" s="0" t="n">
        <v>112407420.788646</v>
      </c>
      <c r="O1183" s="0" t="n">
        <v>44962968.3154586</v>
      </c>
      <c r="P1183" s="0" t="n">
        <v>61313138.611989</v>
      </c>
      <c r="Q1183" s="0" t="n">
        <v>63367895.2132257</v>
      </c>
      <c r="R1183" s="0" t="n">
        <v>72420451.672258</v>
      </c>
    </row>
    <row r="1184" customFormat="false" ht="13.8" hidden="true" customHeight="false" outlineLevel="0" collapsed="false">
      <c r="A1184" s="0" t="s">
        <v>150</v>
      </c>
      <c r="B1184" s="0" t="s">
        <v>21</v>
      </c>
      <c r="C1184" s="0" t="s">
        <v>166</v>
      </c>
      <c r="D1184" s="0" t="s">
        <v>37</v>
      </c>
      <c r="E1184" s="0" t="s">
        <v>8</v>
      </c>
      <c r="F1184" s="0" t="s">
        <v>8</v>
      </c>
      <c r="G1184" s="0" t="s">
        <v>157</v>
      </c>
      <c r="H1184" s="0" t="n">
        <v>10559887.3300722</v>
      </c>
      <c r="I1184" s="0" t="n">
        <v>1444940.81865076</v>
      </c>
      <c r="J1184" s="0" t="n">
        <v>647386.18037922</v>
      </c>
      <c r="K1184" s="0" t="n">
        <v>16255584.209821</v>
      </c>
      <c r="L1184" s="0" t="n">
        <v>19867936.256448</v>
      </c>
      <c r="M1184" s="0" t="n">
        <v>362559029.385969</v>
      </c>
      <c r="N1184" s="0" t="n">
        <v>407878908.059215</v>
      </c>
      <c r="O1184" s="0" t="n">
        <v>107948064.135168</v>
      </c>
      <c r="P1184" s="0" t="n">
        <v>138173522.093015</v>
      </c>
      <c r="Q1184" s="0" t="n">
        <v>32511168.4196421</v>
      </c>
      <c r="R1184" s="0" t="n">
        <v>36123520.466269</v>
      </c>
    </row>
    <row r="1185" customFormat="false" ht="13.8" hidden="true" customHeight="false" outlineLevel="0" collapsed="false">
      <c r="A1185" s="0" t="s">
        <v>159</v>
      </c>
      <c r="B1185" s="0" t="s">
        <v>52</v>
      </c>
      <c r="C1185" s="0" t="s">
        <v>161</v>
      </c>
      <c r="D1185" s="0" t="s">
        <v>68</v>
      </c>
      <c r="E1185" s="0" t="s">
        <v>8</v>
      </c>
      <c r="F1185" s="0" t="s">
        <v>8</v>
      </c>
      <c r="G1185" s="0" t="s">
        <v>157</v>
      </c>
      <c r="H1185" s="0" t="n">
        <v>146600539.490383</v>
      </c>
      <c r="I1185" s="0" t="n">
        <v>3093649.18156459</v>
      </c>
      <c r="J1185" s="0" t="n">
        <v>6482082.478887</v>
      </c>
      <c r="K1185" s="0" t="n">
        <v>123745967.262583</v>
      </c>
      <c r="L1185" s="0" t="n">
        <v>154682459.078229</v>
      </c>
      <c r="M1185" s="0" t="n">
        <v>624530428.528351</v>
      </c>
      <c r="N1185" s="0" t="n">
        <v>756010518.744847</v>
      </c>
      <c r="O1185" s="0" t="n">
        <v>0</v>
      </c>
      <c r="P1185" s="0" t="n">
        <v>0</v>
      </c>
      <c r="Q1185" s="0" t="n">
        <v>0</v>
      </c>
      <c r="R1185" s="0" t="n">
        <v>0</v>
      </c>
    </row>
    <row r="1186" customFormat="false" ht="13.8" hidden="true" customHeight="false" outlineLevel="0" collapsed="false">
      <c r="A1186" s="0" t="s">
        <v>155</v>
      </c>
      <c r="B1186" s="0" t="s">
        <v>52</v>
      </c>
      <c r="C1186" s="0" t="s">
        <v>161</v>
      </c>
      <c r="D1186" s="0" t="s">
        <v>68</v>
      </c>
      <c r="E1186" s="0" t="s">
        <v>8</v>
      </c>
      <c r="F1186" s="0" t="s">
        <v>8</v>
      </c>
      <c r="G1186" s="0" t="s">
        <v>157</v>
      </c>
      <c r="H1186" s="0" t="n">
        <v>56711132.4376441</v>
      </c>
      <c r="I1186" s="0" t="n">
        <v>3093649.18156459</v>
      </c>
      <c r="J1186" s="0" t="n">
        <v>6482082.478887</v>
      </c>
      <c r="K1186" s="0" t="n">
        <v>139214213.170406</v>
      </c>
      <c r="L1186" s="0" t="n">
        <v>170150704.986052</v>
      </c>
      <c r="M1186" s="0" t="n">
        <v>624530428.528351</v>
      </c>
      <c r="N1186" s="0" t="n">
        <v>756010518.744847</v>
      </c>
      <c r="O1186" s="0" t="n">
        <v>5800592.2154336</v>
      </c>
      <c r="P1186" s="0" t="n">
        <v>9280947.54469377</v>
      </c>
      <c r="Q1186" s="0" t="n">
        <v>0</v>
      </c>
      <c r="R1186" s="0" t="n">
        <v>0</v>
      </c>
    </row>
    <row r="1187" customFormat="false" ht="13.8" hidden="true" customHeight="false" outlineLevel="0" collapsed="false">
      <c r="A1187" s="0" t="s">
        <v>155</v>
      </c>
      <c r="B1187" s="0" t="s">
        <v>21</v>
      </c>
      <c r="C1187" s="0" t="s">
        <v>168</v>
      </c>
      <c r="D1187" s="0" t="s">
        <v>50</v>
      </c>
      <c r="E1187" s="0" t="s">
        <v>8</v>
      </c>
      <c r="F1187" s="0" t="s">
        <v>8</v>
      </c>
      <c r="G1187" s="0" t="s">
        <v>157</v>
      </c>
      <c r="H1187" s="0" t="n">
        <v>14802887.2395814</v>
      </c>
      <c r="I1187" s="0" t="n">
        <v>725570</v>
      </c>
      <c r="J1187" s="0" t="n">
        <v>2652914.63</v>
      </c>
      <c r="K1187" s="0" t="n">
        <v>32650650</v>
      </c>
      <c r="L1187" s="0" t="n">
        <v>39906350</v>
      </c>
      <c r="M1187" s="0" t="n">
        <v>129242156.25</v>
      </c>
      <c r="N1187" s="0" t="n">
        <v>156451031.25</v>
      </c>
      <c r="O1187" s="0" t="n">
        <v>6802218.75</v>
      </c>
      <c r="P1187" s="0" t="n">
        <v>10883550</v>
      </c>
      <c r="Q1187" s="0" t="n">
        <v>0</v>
      </c>
      <c r="R1187" s="0" t="n">
        <v>0</v>
      </c>
    </row>
    <row r="1188" customFormat="false" ht="13.8" hidden="true" customHeight="false" outlineLevel="0" collapsed="false">
      <c r="A1188" s="0" t="s">
        <v>159</v>
      </c>
      <c r="B1188" s="0" t="s">
        <v>21</v>
      </c>
      <c r="C1188" s="0" t="s">
        <v>181</v>
      </c>
      <c r="D1188" s="0" t="s">
        <v>51</v>
      </c>
      <c r="E1188" s="0" t="s">
        <v>8</v>
      </c>
      <c r="F1188" s="0" t="s">
        <v>8</v>
      </c>
      <c r="G1188" s="0" t="s">
        <v>154</v>
      </c>
      <c r="H1188" s="0" t="n">
        <v>128656714.832934</v>
      </c>
      <c r="I1188" s="0" t="n">
        <v>1483765</v>
      </c>
      <c r="J1188" s="0" t="n">
        <v>2021068.075</v>
      </c>
      <c r="K1188" s="0" t="n">
        <v>59350600</v>
      </c>
      <c r="L1188" s="0" t="n">
        <v>74188250</v>
      </c>
      <c r="M1188" s="0" t="n">
        <v>264295640.625</v>
      </c>
      <c r="N1188" s="0" t="n">
        <v>319936828.125</v>
      </c>
      <c r="O1188" s="0" t="n">
        <v>0</v>
      </c>
      <c r="P1188" s="0" t="n">
        <v>0</v>
      </c>
      <c r="Q1188" s="0" t="n">
        <v>0</v>
      </c>
      <c r="R1188" s="0" t="n">
        <v>0</v>
      </c>
    </row>
    <row r="1189" customFormat="false" ht="13.8" hidden="true" customHeight="false" outlineLevel="0" collapsed="false">
      <c r="A1189" s="0" t="s">
        <v>155</v>
      </c>
      <c r="B1189" s="0" t="s">
        <v>72</v>
      </c>
      <c r="C1189" s="0" t="s">
        <v>175</v>
      </c>
      <c r="D1189" s="0" t="s">
        <v>88</v>
      </c>
      <c r="E1189" s="0" t="s">
        <v>156</v>
      </c>
      <c r="F1189" s="0" t="s">
        <v>9</v>
      </c>
      <c r="G1189" s="0" t="s">
        <v>157</v>
      </c>
      <c r="H1189" s="0" t="n">
        <v>1930209.78335964</v>
      </c>
      <c r="I1189" s="0" t="n">
        <v>186836.327874872</v>
      </c>
      <c r="J1189" s="0" t="n">
        <v>384125.422631766</v>
      </c>
      <c r="K1189" s="0" t="n">
        <v>0</v>
      </c>
      <c r="L1189" s="0" t="n">
        <v>0</v>
      </c>
      <c r="M1189" s="0" t="n">
        <v>14292979.0824277</v>
      </c>
      <c r="N1189" s="0" t="n">
        <v>17469196.6563005</v>
      </c>
      <c r="O1189" s="0" t="n">
        <v>6987678.66252022</v>
      </c>
      <c r="P1189" s="0" t="n">
        <v>9528652.72161848</v>
      </c>
      <c r="Q1189" s="0" t="n">
        <v>0</v>
      </c>
      <c r="R1189" s="0" t="n">
        <v>0</v>
      </c>
    </row>
    <row r="1190" customFormat="false" ht="13.8" hidden="true" customHeight="false" outlineLevel="0" collapsed="false">
      <c r="A1190" s="0" t="s">
        <v>150</v>
      </c>
      <c r="B1190" s="0" t="s">
        <v>6</v>
      </c>
      <c r="C1190" s="0" t="s">
        <v>162</v>
      </c>
      <c r="D1190" s="0" t="s">
        <v>20</v>
      </c>
      <c r="E1190" s="0" t="s">
        <v>8</v>
      </c>
      <c r="F1190" s="0" t="s">
        <v>8</v>
      </c>
      <c r="G1190" s="0" t="s">
        <v>157</v>
      </c>
      <c r="H1190" s="0" t="n">
        <v>8860784.64333417</v>
      </c>
      <c r="I1190" s="0" t="n">
        <v>1991595.91687121</v>
      </c>
      <c r="J1190" s="0" t="n">
        <v>1590619.36134735</v>
      </c>
      <c r="K1190" s="0" t="n">
        <v>5854393.50320385</v>
      </c>
      <c r="L1190" s="0" t="n">
        <v>7527077.36126209</v>
      </c>
      <c r="M1190" s="0" t="n">
        <v>402158826.351606</v>
      </c>
      <c r="N1190" s="0" t="n">
        <v>574512609.073723</v>
      </c>
      <c r="O1190" s="0" t="n">
        <v>71814076.1342154</v>
      </c>
      <c r="P1190" s="0" t="n">
        <v>91922017.4517958</v>
      </c>
      <c r="Q1190" s="0" t="n">
        <v>13381470.8644659</v>
      </c>
      <c r="R1190" s="0" t="n">
        <v>15054154.7225241</v>
      </c>
    </row>
    <row r="1191" customFormat="false" ht="13.8" hidden="true" customHeight="false" outlineLevel="0" collapsed="false">
      <c r="A1191" s="0" t="s">
        <v>150</v>
      </c>
      <c r="B1191" s="0" t="s">
        <v>52</v>
      </c>
      <c r="C1191" s="0" t="s">
        <v>169</v>
      </c>
      <c r="D1191" s="0" t="s">
        <v>70</v>
      </c>
      <c r="E1191" s="0" t="s">
        <v>13</v>
      </c>
      <c r="F1191" s="0" t="s">
        <v>13</v>
      </c>
      <c r="G1191" s="0" t="s">
        <v>154</v>
      </c>
      <c r="H1191" s="0" t="n">
        <v>14753089.2796177</v>
      </c>
      <c r="I1191" s="0" t="n">
        <v>933509.881569999</v>
      </c>
      <c r="J1191" s="0" t="n">
        <v>557114.447798307</v>
      </c>
      <c r="K1191" s="0" t="n">
        <v>32672845.8549499</v>
      </c>
      <c r="L1191" s="0" t="n">
        <v>42007944.6706499</v>
      </c>
      <c r="M1191" s="0" t="n">
        <v>32206090.9141649</v>
      </c>
      <c r="N1191" s="0" t="n">
        <v>39207415.0259399</v>
      </c>
      <c r="O1191" s="0" t="n">
        <v>31148113.0141569</v>
      </c>
      <c r="P1191" s="0" t="n">
        <v>33979759.6518076</v>
      </c>
      <c r="Q1191" s="0" t="n">
        <v>112021185.788399</v>
      </c>
      <c r="R1191" s="0" t="n">
        <v>121356284.604099</v>
      </c>
    </row>
    <row r="1192" customFormat="false" ht="13.8" hidden="true" customHeight="false" outlineLevel="0" collapsed="false">
      <c r="A1192" s="0" t="s">
        <v>150</v>
      </c>
      <c r="B1192" s="0" t="s">
        <v>96</v>
      </c>
      <c r="C1192" s="0" t="s">
        <v>98</v>
      </c>
      <c r="D1192" s="0" t="s">
        <v>98</v>
      </c>
      <c r="E1192" s="0" t="s">
        <v>170</v>
      </c>
      <c r="F1192" s="0" t="s">
        <v>13</v>
      </c>
      <c r="G1192" s="0" t="s">
        <v>164</v>
      </c>
      <c r="H1192" s="0" t="n">
        <v>12842819.5738242</v>
      </c>
      <c r="I1192" s="0" t="n">
        <v>2757020.44267236</v>
      </c>
      <c r="J1192" s="0" t="n">
        <v>4858551.81168566</v>
      </c>
      <c r="K1192" s="0" t="n">
        <v>30733987.1890761</v>
      </c>
      <c r="L1192" s="0" t="n">
        <v>39515126.385955</v>
      </c>
      <c r="M1192" s="0" t="n">
        <v>255993409.193241</v>
      </c>
      <c r="N1192" s="0" t="n">
        <v>307192091.031889</v>
      </c>
      <c r="O1192" s="0" t="n">
        <v>99552992.6937899</v>
      </c>
      <c r="P1192" s="0" t="n">
        <v>127427830.648051</v>
      </c>
      <c r="Q1192" s="0" t="n">
        <v>70249113.5750312</v>
      </c>
      <c r="R1192" s="0" t="n">
        <v>79030252.7719101</v>
      </c>
    </row>
    <row r="1193" customFormat="false" ht="13.8" hidden="true" customHeight="false" outlineLevel="0" collapsed="false">
      <c r="A1193" s="0" t="s">
        <v>150</v>
      </c>
      <c r="B1193" s="0" t="s">
        <v>72</v>
      </c>
      <c r="C1193" s="0" t="s">
        <v>151</v>
      </c>
      <c r="D1193" s="0" t="s">
        <v>75</v>
      </c>
      <c r="E1193" s="0" t="s">
        <v>152</v>
      </c>
      <c r="F1193" s="0" t="s">
        <v>8</v>
      </c>
      <c r="G1193" s="0" t="s">
        <v>154</v>
      </c>
      <c r="H1193" s="0" t="n">
        <v>1867087.79239965</v>
      </c>
      <c r="I1193" s="0" t="n">
        <v>30378.2954956241</v>
      </c>
      <c r="J1193" s="0" t="n">
        <v>37183.4395119655</v>
      </c>
      <c r="K1193" s="0" t="n">
        <v>1063240.34234684</v>
      </c>
      <c r="L1193" s="0" t="n">
        <v>1367023.29730308</v>
      </c>
      <c r="M1193" s="0" t="n">
        <v>3362341.21950932</v>
      </c>
      <c r="N1193" s="0" t="n">
        <v>4623219.17682532</v>
      </c>
      <c r="O1193" s="0" t="n">
        <v>1050731.63109666</v>
      </c>
      <c r="P1193" s="0" t="n">
        <v>1344936.48780373</v>
      </c>
      <c r="Q1193" s="0" t="n">
        <v>2430263.63964993</v>
      </c>
      <c r="R1193" s="0" t="n">
        <v>2734046.59460617</v>
      </c>
    </row>
    <row r="1194" customFormat="false" ht="13.8" hidden="true" customHeight="false" outlineLevel="0" collapsed="false">
      <c r="A1194" s="0" t="s">
        <v>159</v>
      </c>
      <c r="B1194" s="0" t="s">
        <v>21</v>
      </c>
      <c r="C1194" s="0" t="s">
        <v>166</v>
      </c>
      <c r="D1194" s="0" t="s">
        <v>24</v>
      </c>
      <c r="E1194" s="0" t="s">
        <v>9</v>
      </c>
      <c r="F1194" s="0" t="s">
        <v>9</v>
      </c>
      <c r="G1194" s="0" t="s">
        <v>157</v>
      </c>
      <c r="H1194" s="0" t="n">
        <v>3725593.98671375</v>
      </c>
      <c r="I1194" s="0" t="n">
        <v>81505.6675863902</v>
      </c>
      <c r="J1194" s="0" t="n">
        <v>20522.7984299272</v>
      </c>
      <c r="K1194" s="0" t="n">
        <v>0</v>
      </c>
      <c r="L1194" s="0" t="n">
        <v>0</v>
      </c>
      <c r="M1194" s="0" t="n">
        <v>13028990.7830281</v>
      </c>
      <c r="N1194" s="0" t="n">
        <v>15200489.2468661</v>
      </c>
      <c r="O1194" s="0" t="n">
        <v>0</v>
      </c>
      <c r="P1194" s="0" t="n">
        <v>0</v>
      </c>
      <c r="Q1194" s="0" t="n">
        <v>0</v>
      </c>
      <c r="R1194" s="0" t="n">
        <v>0</v>
      </c>
    </row>
    <row r="1195" customFormat="false" ht="13.8" hidden="true" customHeight="false" outlineLevel="0" collapsed="false">
      <c r="A1195" s="0" t="s">
        <v>155</v>
      </c>
      <c r="B1195" s="0" t="s">
        <v>52</v>
      </c>
      <c r="C1195" s="0" t="s">
        <v>165</v>
      </c>
      <c r="D1195" s="0" t="s">
        <v>62</v>
      </c>
      <c r="E1195" s="0" t="s">
        <v>8</v>
      </c>
      <c r="F1195" s="0" t="s">
        <v>8</v>
      </c>
      <c r="G1195" s="0" t="s">
        <v>172</v>
      </c>
      <c r="H1195" s="0" t="n">
        <v>5958112.37295894</v>
      </c>
      <c r="I1195" s="0" t="n">
        <v>125708.799999999</v>
      </c>
      <c r="J1195" s="0" t="n">
        <v>758402.167690047</v>
      </c>
      <c r="K1195" s="0" t="n">
        <v>5656895.99999999</v>
      </c>
      <c r="L1195" s="0" t="n">
        <v>6913983.99999999</v>
      </c>
      <c r="M1195" s="0" t="n">
        <v>25377463.9999999</v>
      </c>
      <c r="N1195" s="0" t="n">
        <v>30720087.9999999</v>
      </c>
      <c r="O1195" s="0" t="n">
        <v>235703.999999999</v>
      </c>
      <c r="P1195" s="0" t="n">
        <v>377126.399999999</v>
      </c>
      <c r="Q1195" s="0" t="n">
        <v>0</v>
      </c>
      <c r="R1195" s="0" t="n">
        <v>0</v>
      </c>
    </row>
    <row r="1196" customFormat="false" ht="13.8" hidden="true" customHeight="false" outlineLevel="0" collapsed="false">
      <c r="A1196" s="0" t="s">
        <v>155</v>
      </c>
      <c r="B1196" s="0" t="s">
        <v>72</v>
      </c>
      <c r="C1196" s="0" t="s">
        <v>175</v>
      </c>
      <c r="D1196" s="0" t="s">
        <v>89</v>
      </c>
      <c r="E1196" s="0" t="s">
        <v>156</v>
      </c>
      <c r="F1196" s="0" t="s">
        <v>9</v>
      </c>
      <c r="G1196" s="0" t="s">
        <v>157</v>
      </c>
      <c r="H1196" s="0" t="n">
        <v>9492089.20925199</v>
      </c>
      <c r="I1196" s="0" t="n">
        <v>742758.865370108</v>
      </c>
      <c r="J1196" s="0" t="n">
        <v>653415.457403349</v>
      </c>
      <c r="K1196" s="0" t="n">
        <v>0</v>
      </c>
      <c r="L1196" s="0" t="n">
        <v>0</v>
      </c>
      <c r="M1196" s="0" t="n">
        <v>53682396.2637355</v>
      </c>
      <c r="N1196" s="0" t="n">
        <v>65611817.6556767</v>
      </c>
      <c r="O1196" s="0" t="n">
        <v>26244727.0622706</v>
      </c>
      <c r="P1196" s="0" t="n">
        <v>35788264.1758236</v>
      </c>
      <c r="Q1196" s="0" t="n">
        <v>0</v>
      </c>
      <c r="R1196" s="0" t="n">
        <v>0</v>
      </c>
    </row>
    <row r="1197" customFormat="false" ht="13.8" hidden="true" customHeight="false" outlineLevel="0" collapsed="false">
      <c r="A1197" s="0" t="s">
        <v>159</v>
      </c>
      <c r="B1197" s="0" t="s">
        <v>72</v>
      </c>
      <c r="C1197" s="0" t="s">
        <v>151</v>
      </c>
      <c r="D1197" s="0" t="s">
        <v>76</v>
      </c>
      <c r="E1197" s="0" t="s">
        <v>174</v>
      </c>
      <c r="F1197" s="0" t="s">
        <v>8</v>
      </c>
      <c r="G1197" s="0" t="s">
        <v>153</v>
      </c>
      <c r="H1197" s="0" t="n">
        <v>1150137.58325072</v>
      </c>
      <c r="I1197" s="0" t="n">
        <v>4436.89244056931</v>
      </c>
      <c r="J1197" s="0" t="n">
        <v>4436.89244056931</v>
      </c>
      <c r="K1197" s="0" t="n">
        <v>0</v>
      </c>
      <c r="L1197" s="0" t="n">
        <v>0</v>
      </c>
      <c r="M1197" s="0" t="n">
        <v>276235.703124044</v>
      </c>
      <c r="N1197" s="0" t="n">
        <v>368314.270832059</v>
      </c>
      <c r="O1197" s="0" t="n">
        <v>122771.423610686</v>
      </c>
      <c r="P1197" s="0" t="n">
        <v>171879.993054961</v>
      </c>
      <c r="Q1197" s="0" t="n">
        <v>266213.546434159</v>
      </c>
      <c r="R1197" s="0" t="n">
        <v>310582.470839852</v>
      </c>
    </row>
    <row r="1198" customFormat="false" ht="13.8" hidden="true" customHeight="false" outlineLevel="0" collapsed="false">
      <c r="A1198" s="0" t="s">
        <v>150</v>
      </c>
      <c r="B1198" s="0" t="s">
        <v>72</v>
      </c>
      <c r="C1198" s="0" t="s">
        <v>151</v>
      </c>
      <c r="D1198" s="0" t="s">
        <v>83</v>
      </c>
      <c r="E1198" s="0" t="s">
        <v>152</v>
      </c>
      <c r="F1198" s="0" t="s">
        <v>8</v>
      </c>
      <c r="G1198" s="0" t="s">
        <v>172</v>
      </c>
      <c r="H1198" s="0" t="n">
        <v>312469.559311309</v>
      </c>
      <c r="I1198" s="0" t="n">
        <v>19694.7240634606</v>
      </c>
      <c r="J1198" s="0" t="n">
        <v>27060.0896355767</v>
      </c>
      <c r="K1198" s="0" t="n">
        <v>229771.780740374</v>
      </c>
      <c r="L1198" s="0" t="n">
        <v>295420.860951909</v>
      </c>
      <c r="M1198" s="0" t="n">
        <v>1542624.66550653</v>
      </c>
      <c r="N1198" s="0" t="n">
        <v>2121108.91507148</v>
      </c>
      <c r="O1198" s="0" t="n">
        <v>482070.20550895</v>
      </c>
      <c r="P1198" s="0" t="n">
        <v>617049.863051456</v>
      </c>
      <c r="Q1198" s="0" t="n">
        <v>525192.641692283</v>
      </c>
      <c r="R1198" s="0" t="n">
        <v>590841.721903819</v>
      </c>
    </row>
    <row r="1199" customFormat="false" ht="13.8" hidden="true" customHeight="false" outlineLevel="0" collapsed="false">
      <c r="A1199" s="0" t="s">
        <v>155</v>
      </c>
      <c r="B1199" s="0" t="s">
        <v>21</v>
      </c>
      <c r="C1199" s="0" t="s">
        <v>173</v>
      </c>
      <c r="D1199" s="0" t="s">
        <v>47</v>
      </c>
      <c r="E1199" s="0" t="s">
        <v>13</v>
      </c>
      <c r="F1199" s="0" t="s">
        <v>13</v>
      </c>
      <c r="G1199" s="0" t="s">
        <v>157</v>
      </c>
      <c r="H1199" s="0" t="n">
        <v>88325.0340052777</v>
      </c>
      <c r="I1199" s="0" t="n">
        <v>4674.99999999999</v>
      </c>
      <c r="J1199" s="0" t="n">
        <v>1111.07999999999</v>
      </c>
      <c r="K1199" s="0" t="n">
        <v>0</v>
      </c>
      <c r="L1199" s="0" t="n">
        <v>0</v>
      </c>
      <c r="M1199" s="0" t="n">
        <v>1024863.88971999</v>
      </c>
      <c r="N1199" s="0" t="n">
        <v>1281079.86214999</v>
      </c>
      <c r="O1199" s="0" t="n">
        <v>214076.041588749</v>
      </c>
      <c r="P1199" s="0" t="n">
        <v>342521.666541999</v>
      </c>
      <c r="Q1199" s="0" t="n">
        <v>46749.9999999999</v>
      </c>
      <c r="R1199" s="0" t="n">
        <v>58437.4999999999</v>
      </c>
    </row>
    <row r="1200" customFormat="false" ht="13.8" hidden="true" customHeight="false" outlineLevel="0" collapsed="false">
      <c r="A1200" s="0" t="s">
        <v>155</v>
      </c>
      <c r="B1200" s="0" t="s">
        <v>72</v>
      </c>
      <c r="C1200" s="0" t="s">
        <v>151</v>
      </c>
      <c r="D1200" s="0" t="s">
        <v>82</v>
      </c>
      <c r="E1200" s="0" t="s">
        <v>170</v>
      </c>
      <c r="F1200" s="0" t="s">
        <v>13</v>
      </c>
      <c r="G1200" s="0" t="s">
        <v>157</v>
      </c>
      <c r="H1200" s="0" t="n">
        <v>52464.6498910479</v>
      </c>
      <c r="I1200" s="0" t="n">
        <v>2501.58292526185</v>
      </c>
      <c r="J1200" s="0" t="n">
        <v>1250.79146263092</v>
      </c>
      <c r="K1200" s="0" t="n">
        <v>0</v>
      </c>
      <c r="L1200" s="0" t="n">
        <v>0</v>
      </c>
      <c r="M1200" s="0" t="n">
        <v>110216.800949963</v>
      </c>
      <c r="N1200" s="0" t="n">
        <v>134709.423383288</v>
      </c>
      <c r="O1200" s="0" t="n">
        <v>53883.7690781413</v>
      </c>
      <c r="P1200" s="0" t="n">
        <v>73477.8669247381</v>
      </c>
      <c r="Q1200" s="0" t="n">
        <v>58370.26825611</v>
      </c>
      <c r="R1200" s="0" t="n">
        <v>66708.8780069828</v>
      </c>
    </row>
    <row r="1201" customFormat="false" ht="13.8" hidden="true" customHeight="false" outlineLevel="0" collapsed="false">
      <c r="A1201" s="0" t="s">
        <v>155</v>
      </c>
      <c r="B1201" s="0" t="s">
        <v>117</v>
      </c>
      <c r="C1201" s="0" t="s">
        <v>188</v>
      </c>
      <c r="D1201" s="0" t="s">
        <v>109</v>
      </c>
      <c r="E1201" s="0" t="s">
        <v>8</v>
      </c>
      <c r="F1201" s="0" t="s">
        <v>8</v>
      </c>
      <c r="G1201" s="0" t="s">
        <v>157</v>
      </c>
      <c r="H1201" s="0" t="n">
        <v>894314.064569892</v>
      </c>
      <c r="I1201" s="0" t="n">
        <v>14297.3444638832</v>
      </c>
      <c r="J1201" s="0" t="n">
        <v>14297.3444638832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</row>
    <row r="1202" customFormat="false" ht="13.8" hidden="true" customHeight="false" outlineLevel="0" collapsed="false">
      <c r="A1202" s="0" t="s">
        <v>150</v>
      </c>
      <c r="B1202" s="0" t="s">
        <v>117</v>
      </c>
      <c r="C1202" s="0" t="s">
        <v>190</v>
      </c>
      <c r="D1202" s="0" t="s">
        <v>109</v>
      </c>
      <c r="E1202" s="0" t="s">
        <v>9</v>
      </c>
      <c r="F1202" s="0" t="s">
        <v>9</v>
      </c>
      <c r="G1202" s="0" t="s">
        <v>172</v>
      </c>
      <c r="H1202" s="0" t="n">
        <v>937586.827437686</v>
      </c>
      <c r="I1202" s="0" t="n">
        <v>5365.56865388369</v>
      </c>
      <c r="J1202" s="0" t="n">
        <v>6976.71575790626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</row>
    <row r="1203" customFormat="false" ht="13.8" hidden="true" customHeight="false" outlineLevel="0" collapsed="false">
      <c r="A1203" s="0" t="s">
        <v>155</v>
      </c>
      <c r="B1203" s="0" t="s">
        <v>103</v>
      </c>
      <c r="C1203" s="0" t="s">
        <v>177</v>
      </c>
      <c r="D1203" s="0" t="s">
        <v>113</v>
      </c>
      <c r="E1203" s="0" t="s">
        <v>13</v>
      </c>
      <c r="F1203" s="0" t="s">
        <v>13</v>
      </c>
      <c r="G1203" s="0" t="s">
        <v>157</v>
      </c>
      <c r="H1203" s="0" t="n">
        <v>4034857.48667588</v>
      </c>
      <c r="I1203" s="0" t="n">
        <v>380696.76</v>
      </c>
      <c r="J1203" s="0" t="n">
        <v>203786.67586</v>
      </c>
      <c r="K1203" s="0" t="n">
        <v>0</v>
      </c>
      <c r="L1203" s="0" t="n">
        <v>0</v>
      </c>
      <c r="M1203" s="0" t="n">
        <v>5914396.17443502</v>
      </c>
      <c r="N1203" s="0" t="n">
        <v>8280154.64420902</v>
      </c>
      <c r="O1203" s="0" t="n">
        <v>24722175.6741252</v>
      </c>
      <c r="P1203" s="0" t="n">
        <v>33712057.7374435</v>
      </c>
      <c r="Q1203" s="0" t="n">
        <v>26648773.2</v>
      </c>
      <c r="R1203" s="0" t="n">
        <v>30455740.8</v>
      </c>
    </row>
    <row r="1204" customFormat="false" ht="13.8" hidden="true" customHeight="false" outlineLevel="0" collapsed="false">
      <c r="A1204" s="0" t="s">
        <v>150</v>
      </c>
      <c r="B1204" s="0" t="s">
        <v>103</v>
      </c>
      <c r="C1204" s="0" t="s">
        <v>177</v>
      </c>
      <c r="D1204" s="0" t="s">
        <v>106</v>
      </c>
      <c r="E1204" s="0" t="s">
        <v>8</v>
      </c>
      <c r="F1204" s="0" t="s">
        <v>8</v>
      </c>
      <c r="G1204" s="0" t="s">
        <v>157</v>
      </c>
      <c r="H1204" s="0" t="n">
        <v>514212.311328603</v>
      </c>
      <c r="I1204" s="0" t="n">
        <v>297523.87</v>
      </c>
      <c r="J1204" s="0" t="n">
        <v>102884.5843725</v>
      </c>
      <c r="K1204" s="0" t="n">
        <v>3644689.11041666</v>
      </c>
      <c r="L1204" s="0" t="n">
        <v>4686028.85625</v>
      </c>
      <c r="M1204" s="0" t="n">
        <v>4546417.89666098</v>
      </c>
      <c r="N1204" s="0" t="n">
        <v>6494882.70951569</v>
      </c>
      <c r="O1204" s="0" t="n">
        <v>26250151.2236894</v>
      </c>
      <c r="P1204" s="0" t="n">
        <v>33600193.5663225</v>
      </c>
      <c r="Q1204" s="0" t="n">
        <v>8330717.96666666</v>
      </c>
      <c r="R1204" s="0" t="n">
        <v>9372057.7125</v>
      </c>
    </row>
    <row r="1205" customFormat="false" ht="13.8" hidden="true" customHeight="false" outlineLevel="0" collapsed="false">
      <c r="A1205" s="0" t="s">
        <v>159</v>
      </c>
      <c r="B1205" s="0" t="s">
        <v>103</v>
      </c>
      <c r="C1205" s="0" t="s">
        <v>193</v>
      </c>
      <c r="D1205" s="0" t="s">
        <v>107</v>
      </c>
      <c r="E1205" s="0" t="s">
        <v>13</v>
      </c>
      <c r="F1205" s="0" t="s">
        <v>13</v>
      </c>
      <c r="G1205" s="0" t="s">
        <v>172</v>
      </c>
      <c r="H1205" s="0" t="n">
        <v>4292110.55687811</v>
      </c>
      <c r="I1205" s="0" t="n">
        <v>101234.3829096</v>
      </c>
      <c r="J1205" s="0" t="n">
        <v>90296.7624987939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</row>
    <row r="1206" customFormat="false" ht="13.8" hidden="true" customHeight="false" outlineLevel="0" collapsed="false">
      <c r="A1206" s="0" t="s">
        <v>150</v>
      </c>
      <c r="B1206" s="0" t="s">
        <v>103</v>
      </c>
      <c r="C1206" s="0" t="s">
        <v>178</v>
      </c>
      <c r="D1206" s="0" t="s">
        <v>111</v>
      </c>
      <c r="E1206" s="0" t="s">
        <v>8</v>
      </c>
      <c r="F1206" s="0" t="s">
        <v>8</v>
      </c>
      <c r="G1206" s="0" t="s">
        <v>157</v>
      </c>
      <c r="H1206" s="0" t="n">
        <v>939521.229448514</v>
      </c>
      <c r="I1206" s="0" t="n">
        <v>78266.5536895857</v>
      </c>
      <c r="J1206" s="0" t="n">
        <v>21160.6614164218</v>
      </c>
      <c r="K1206" s="0" t="n">
        <v>2347996.61068757</v>
      </c>
      <c r="L1206" s="0" t="n">
        <v>3130662.14758342</v>
      </c>
      <c r="M1206" s="0" t="n">
        <v>16905575.5969505</v>
      </c>
      <c r="N1206" s="0" t="n">
        <v>22540767.4626006</v>
      </c>
      <c r="O1206" s="0" t="n">
        <v>1753170.80264671</v>
      </c>
      <c r="P1206" s="0" t="n">
        <v>2191463.50330839</v>
      </c>
      <c r="Q1206" s="0" t="n">
        <v>3521994.91603135</v>
      </c>
      <c r="R1206" s="0" t="n">
        <v>4304660.45292721</v>
      </c>
    </row>
    <row r="1207" customFormat="false" ht="13.8" hidden="true" customHeight="false" outlineLevel="0" collapsed="false">
      <c r="A1207" s="0" t="s">
        <v>150</v>
      </c>
      <c r="B1207" s="0" t="s">
        <v>21</v>
      </c>
      <c r="C1207" s="0" t="s">
        <v>173</v>
      </c>
      <c r="D1207" s="0" t="s">
        <v>47</v>
      </c>
      <c r="E1207" s="0" t="s">
        <v>8</v>
      </c>
      <c r="F1207" s="0" t="s">
        <v>8</v>
      </c>
      <c r="G1207" s="0" t="s">
        <v>164</v>
      </c>
      <c r="H1207" s="0" t="n">
        <v>137019.830392146</v>
      </c>
      <c r="I1207" s="0" t="n">
        <v>9003.5</v>
      </c>
      <c r="J1207" s="0" t="n">
        <v>6148.35</v>
      </c>
      <c r="K1207" s="0" t="n">
        <v>112543.75</v>
      </c>
      <c r="L1207" s="0" t="n">
        <v>123798.125</v>
      </c>
      <c r="M1207" s="0" t="n">
        <v>3947534.5587568</v>
      </c>
      <c r="N1207" s="0" t="n">
        <v>4440976.3786014</v>
      </c>
      <c r="O1207" s="0" t="n">
        <v>1030713.17670818</v>
      </c>
      <c r="P1207" s="0" t="n">
        <v>1319312.86618648</v>
      </c>
      <c r="Q1207" s="0" t="n">
        <v>101289.375</v>
      </c>
      <c r="R1207" s="0" t="n">
        <v>123798.125</v>
      </c>
    </row>
    <row r="1208" customFormat="false" ht="13.8" hidden="true" customHeight="false" outlineLevel="0" collapsed="false">
      <c r="A1208" s="0" t="s">
        <v>159</v>
      </c>
      <c r="B1208" s="0" t="s">
        <v>72</v>
      </c>
      <c r="C1208" s="0" t="s">
        <v>151</v>
      </c>
      <c r="D1208" s="0" t="s">
        <v>75</v>
      </c>
      <c r="E1208" s="0" t="s">
        <v>152</v>
      </c>
      <c r="F1208" s="0" t="s">
        <v>8</v>
      </c>
      <c r="G1208" s="0" t="s">
        <v>157</v>
      </c>
      <c r="H1208" s="0" t="n">
        <v>3204585.25856</v>
      </c>
      <c r="I1208" s="0" t="n">
        <v>14667.2294388692</v>
      </c>
      <c r="J1208" s="0" t="n">
        <v>7427.23999353868</v>
      </c>
      <c r="K1208" s="0" t="n">
        <v>440016.883166076</v>
      </c>
      <c r="L1208" s="0" t="n">
        <v>586689.177554768</v>
      </c>
      <c r="M1208" s="0" t="n">
        <v>1014627.16459466</v>
      </c>
      <c r="N1208" s="0" t="n">
        <v>1420478.03043253</v>
      </c>
      <c r="O1208" s="0" t="n">
        <v>405850.865837867</v>
      </c>
      <c r="P1208" s="0" t="n">
        <v>568191.212173014</v>
      </c>
      <c r="Q1208" s="0" t="n">
        <v>0</v>
      </c>
      <c r="R1208" s="0" t="n">
        <v>0</v>
      </c>
    </row>
    <row r="1209" customFormat="false" ht="13.8" hidden="true" customHeight="false" outlineLevel="0" collapsed="false">
      <c r="A1209" s="0" t="s">
        <v>155</v>
      </c>
      <c r="B1209" s="0" t="s">
        <v>72</v>
      </c>
      <c r="C1209" s="0" t="s">
        <v>151</v>
      </c>
      <c r="D1209" s="0" t="s">
        <v>81</v>
      </c>
      <c r="E1209" s="0" t="s">
        <v>170</v>
      </c>
      <c r="F1209" s="0" t="s">
        <v>13</v>
      </c>
      <c r="G1209" s="0" t="s">
        <v>157</v>
      </c>
      <c r="H1209" s="0" t="n">
        <v>38355.0882421645</v>
      </c>
      <c r="I1209" s="0" t="n">
        <v>3197.70504455499</v>
      </c>
      <c r="J1209" s="0" t="n">
        <v>2625.78873166365</v>
      </c>
      <c r="K1209" s="0" t="n">
        <v>0</v>
      </c>
      <c r="L1209" s="0" t="n">
        <v>0</v>
      </c>
      <c r="M1209" s="0" t="n">
        <v>140887.122642763</v>
      </c>
      <c r="N1209" s="0" t="n">
        <v>172195.372118933</v>
      </c>
      <c r="O1209" s="0" t="n">
        <v>68878.1484958259</v>
      </c>
      <c r="P1209" s="0" t="n">
        <v>93924.7479488535</v>
      </c>
      <c r="Q1209" s="0" t="n">
        <v>74613.1177062832</v>
      </c>
      <c r="R1209" s="0" t="n">
        <v>85272.1345214665</v>
      </c>
    </row>
    <row r="1210" customFormat="false" ht="13.8" hidden="true" customHeight="false" outlineLevel="0" collapsed="false">
      <c r="A1210" s="0" t="s">
        <v>155</v>
      </c>
      <c r="B1210" s="0" t="s">
        <v>52</v>
      </c>
      <c r="C1210" s="0" t="s">
        <v>158</v>
      </c>
      <c r="D1210" s="0" t="s">
        <v>53</v>
      </c>
      <c r="E1210" s="0" t="s">
        <v>9</v>
      </c>
      <c r="F1210" s="0" t="s">
        <v>9</v>
      </c>
      <c r="G1210" s="0" t="s">
        <v>153</v>
      </c>
      <c r="H1210" s="0" t="n">
        <v>722926.500897295</v>
      </c>
      <c r="I1210" s="0" t="n">
        <v>37074.8028761268</v>
      </c>
      <c r="J1210" s="0" t="n">
        <v>22033.8375449808</v>
      </c>
      <c r="K1210" s="0" t="n">
        <v>0</v>
      </c>
      <c r="L1210" s="0" t="n">
        <v>0</v>
      </c>
      <c r="M1210" s="0" t="n">
        <v>778570.849276222</v>
      </c>
      <c r="N1210" s="0" t="n">
        <v>951586.593559827</v>
      </c>
      <c r="O1210" s="0" t="n">
        <v>945407.472228989</v>
      </c>
      <c r="P1210" s="0" t="n">
        <v>1050452.74692109</v>
      </c>
      <c r="Q1210" s="0" t="n">
        <v>1235826.76253756</v>
      </c>
      <c r="R1210" s="0" t="n">
        <v>1359409.43879131</v>
      </c>
    </row>
    <row r="1211" customFormat="false" ht="13.8" hidden="true" customHeight="false" outlineLevel="0" collapsed="false">
      <c r="A1211" s="0" t="s">
        <v>155</v>
      </c>
      <c r="B1211" s="0" t="s">
        <v>117</v>
      </c>
      <c r="C1211" s="0" t="s">
        <v>190</v>
      </c>
      <c r="D1211" s="0" t="s">
        <v>109</v>
      </c>
      <c r="E1211" s="0" t="s">
        <v>9</v>
      </c>
      <c r="F1211" s="0" t="s">
        <v>9</v>
      </c>
      <c r="G1211" s="0" t="s">
        <v>154</v>
      </c>
      <c r="H1211" s="0" t="n">
        <v>7437448.85054635</v>
      </c>
      <c r="I1211" s="0" t="n">
        <v>35601.097891502</v>
      </c>
      <c r="J1211" s="0" t="n">
        <v>41354.9275362821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</row>
    <row r="1212" customFormat="false" ht="13.8" hidden="true" customHeight="false" outlineLevel="0" collapsed="false">
      <c r="A1212" s="0" t="s">
        <v>159</v>
      </c>
      <c r="B1212" s="0" t="s">
        <v>21</v>
      </c>
      <c r="C1212" s="0" t="s">
        <v>173</v>
      </c>
      <c r="D1212" s="0" t="s">
        <v>40</v>
      </c>
      <c r="E1212" s="0" t="s">
        <v>9</v>
      </c>
      <c r="F1212" s="0" t="s">
        <v>9</v>
      </c>
      <c r="G1212" s="0" t="s">
        <v>164</v>
      </c>
      <c r="H1212" s="0" t="n">
        <v>7607123.50965644</v>
      </c>
      <c r="I1212" s="0" t="n">
        <v>75024.8616560403</v>
      </c>
      <c r="J1212" s="0" t="n">
        <v>74944.5779409197</v>
      </c>
      <c r="K1212" s="0" t="n">
        <v>750248.616560403</v>
      </c>
      <c r="L1212" s="0" t="n">
        <v>937810.770700504</v>
      </c>
      <c r="M1212" s="0" t="n">
        <v>9412475.81587111</v>
      </c>
      <c r="N1212" s="0" t="n">
        <v>11765594.7698388</v>
      </c>
      <c r="O1212" s="0" t="n">
        <v>0</v>
      </c>
      <c r="P1212" s="0" t="n">
        <v>0</v>
      </c>
      <c r="Q1212" s="0" t="n">
        <v>0</v>
      </c>
      <c r="R1212" s="0" t="n">
        <v>0</v>
      </c>
    </row>
    <row r="1213" customFormat="false" ht="13.8" hidden="true" customHeight="false" outlineLevel="0" collapsed="false">
      <c r="A1213" s="0" t="s">
        <v>155</v>
      </c>
      <c r="B1213" s="0" t="s">
        <v>21</v>
      </c>
      <c r="C1213" s="0" t="s">
        <v>173</v>
      </c>
      <c r="D1213" s="0" t="s">
        <v>48</v>
      </c>
      <c r="E1213" s="0" t="s">
        <v>8</v>
      </c>
      <c r="F1213" s="0" t="s">
        <v>8</v>
      </c>
      <c r="G1213" s="0" t="s">
        <v>154</v>
      </c>
      <c r="H1213" s="0" t="n">
        <v>209299.934332844</v>
      </c>
      <c r="I1213" s="0" t="n">
        <v>1818</v>
      </c>
      <c r="J1213" s="0" t="n">
        <v>1081.71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</row>
    <row r="1214" customFormat="false" ht="13.8" hidden="true" customHeight="false" outlineLevel="0" collapsed="false">
      <c r="A1214" s="0" t="s">
        <v>159</v>
      </c>
      <c r="B1214" s="0" t="s">
        <v>72</v>
      </c>
      <c r="C1214" s="0" t="s">
        <v>151</v>
      </c>
      <c r="D1214" s="0" t="s">
        <v>83</v>
      </c>
      <c r="E1214" s="0" t="s">
        <v>170</v>
      </c>
      <c r="F1214" s="0" t="s">
        <v>13</v>
      </c>
      <c r="G1214" s="0" t="s">
        <v>172</v>
      </c>
      <c r="H1214" s="0" t="n">
        <v>698237.511617702</v>
      </c>
      <c r="I1214" s="0" t="n">
        <v>7269.27275141537</v>
      </c>
      <c r="J1214" s="0" t="n">
        <v>8142.93965813328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</row>
    <row r="1215" customFormat="false" ht="13.8" hidden="true" customHeight="false" outlineLevel="0" collapsed="false">
      <c r="A1215" s="0" t="s">
        <v>155</v>
      </c>
      <c r="B1215" s="0" t="s">
        <v>96</v>
      </c>
      <c r="C1215" s="0" t="s">
        <v>99</v>
      </c>
      <c r="D1215" s="0" t="s">
        <v>99</v>
      </c>
      <c r="E1215" s="0" t="s">
        <v>192</v>
      </c>
      <c r="F1215" s="0" t="s">
        <v>8</v>
      </c>
      <c r="G1215" s="0" t="s">
        <v>172</v>
      </c>
      <c r="H1215" s="0" t="n">
        <v>334104.539931441</v>
      </c>
      <c r="I1215" s="0" t="n">
        <v>21980.0447782756</v>
      </c>
      <c r="J1215" s="0" t="n">
        <v>21980.0447782756</v>
      </c>
      <c r="K1215" s="0" t="n">
        <v>224466.329309698</v>
      </c>
      <c r="L1215" s="0" t="n">
        <v>288599.566255326</v>
      </c>
      <c r="M1215" s="0" t="n">
        <v>1005393.105483</v>
      </c>
      <c r="N1215" s="0" t="n">
        <v>1256741.38185375</v>
      </c>
      <c r="O1215" s="0" t="n">
        <v>645127.242684927</v>
      </c>
      <c r="P1215" s="0" t="n">
        <v>879718.967297628</v>
      </c>
      <c r="Q1215" s="0" t="n">
        <v>160333.09236407</v>
      </c>
      <c r="R1215" s="0" t="n">
        <v>224466.329309698</v>
      </c>
    </row>
    <row r="1216" customFormat="false" ht="13.8" hidden="true" customHeight="false" outlineLevel="0" collapsed="false">
      <c r="A1216" s="0" t="s">
        <v>150</v>
      </c>
      <c r="B1216" s="0" t="s">
        <v>96</v>
      </c>
      <c r="C1216" s="0" t="s">
        <v>97</v>
      </c>
      <c r="D1216" s="0" t="s">
        <v>97</v>
      </c>
      <c r="E1216" s="0" t="s">
        <v>156</v>
      </c>
      <c r="F1216" s="0" t="s">
        <v>9</v>
      </c>
      <c r="G1216" s="0" t="s">
        <v>164</v>
      </c>
      <c r="H1216" s="0" t="n">
        <v>23674623.4866639</v>
      </c>
      <c r="I1216" s="0" t="n">
        <v>3105346.33831155</v>
      </c>
      <c r="J1216" s="0" t="n">
        <v>43765835.3604705</v>
      </c>
      <c r="K1216" s="0" t="n">
        <v>37948761.8773415</v>
      </c>
      <c r="L1216" s="0" t="n">
        <v>56923142.8160123</v>
      </c>
      <c r="M1216" s="0" t="n">
        <v>266329116.354536</v>
      </c>
      <c r="N1216" s="0" t="n">
        <v>355105488.472715</v>
      </c>
      <c r="O1216" s="0" t="n">
        <v>27619315.6458862</v>
      </c>
      <c r="P1216" s="0" t="n">
        <v>34524144.5573577</v>
      </c>
      <c r="Q1216" s="0" t="n">
        <v>14230785.704003</v>
      </c>
      <c r="R1216" s="0" t="n">
        <v>23717976.1733384</v>
      </c>
    </row>
    <row r="1217" customFormat="false" ht="13.8" hidden="true" customHeight="false" outlineLevel="0" collapsed="false">
      <c r="A1217" s="0" t="s">
        <v>150</v>
      </c>
      <c r="B1217" s="0" t="s">
        <v>72</v>
      </c>
      <c r="C1217" s="0" t="s">
        <v>171</v>
      </c>
      <c r="D1217" s="0" t="s">
        <v>77</v>
      </c>
      <c r="E1217" s="0" t="s">
        <v>152</v>
      </c>
      <c r="F1217" s="0" t="s">
        <v>8</v>
      </c>
      <c r="G1217" s="0" t="s">
        <v>164</v>
      </c>
      <c r="H1217" s="0" t="n">
        <v>11971540.6411423</v>
      </c>
      <c r="I1217" s="0" t="n">
        <v>201485.680442937</v>
      </c>
      <c r="J1217" s="0" t="n">
        <v>939339.603484089</v>
      </c>
      <c r="K1217" s="0" t="n">
        <v>7051998.81550279</v>
      </c>
      <c r="L1217" s="0" t="n">
        <v>9066855.61993217</v>
      </c>
      <c r="M1217" s="0" t="n">
        <v>28672597.5463965</v>
      </c>
      <c r="N1217" s="0" t="n">
        <v>39424821.6262953</v>
      </c>
      <c r="O1217" s="0" t="n">
        <v>8960186.73324893</v>
      </c>
      <c r="P1217" s="0" t="n">
        <v>11469039.0185586</v>
      </c>
      <c r="Q1217" s="0" t="n">
        <v>16118854.4354349</v>
      </c>
      <c r="R1217" s="0" t="n">
        <v>18133711.2398643</v>
      </c>
    </row>
    <row r="1218" customFormat="false" ht="13.8" hidden="true" customHeight="false" outlineLevel="0" collapsed="false">
      <c r="A1218" s="0" t="s">
        <v>159</v>
      </c>
      <c r="B1218" s="0" t="s">
        <v>72</v>
      </c>
      <c r="C1218" s="0" t="s">
        <v>151</v>
      </c>
      <c r="D1218" s="0" t="s">
        <v>76</v>
      </c>
      <c r="E1218" s="0" t="s">
        <v>152</v>
      </c>
      <c r="F1218" s="0" t="s">
        <v>8</v>
      </c>
      <c r="G1218" s="0" t="s">
        <v>154</v>
      </c>
      <c r="H1218" s="0" t="n">
        <v>3077479.77787746</v>
      </c>
      <c r="I1218" s="0" t="n">
        <v>14501.7780615382</v>
      </c>
      <c r="J1218" s="0" t="n">
        <v>22502.0067007933</v>
      </c>
      <c r="K1218" s="0" t="n">
        <v>435053.341846148</v>
      </c>
      <c r="L1218" s="0" t="n">
        <v>580071.122461531</v>
      </c>
      <c r="M1218" s="0" t="n">
        <v>1003181.82227155</v>
      </c>
      <c r="N1218" s="0" t="n">
        <v>1404454.55118017</v>
      </c>
      <c r="O1218" s="0" t="n">
        <v>401272.72890862</v>
      </c>
      <c r="P1218" s="0" t="n">
        <v>561781.820472068</v>
      </c>
      <c r="Q1218" s="0" t="n">
        <v>0</v>
      </c>
      <c r="R1218" s="0" t="n">
        <v>0</v>
      </c>
    </row>
    <row r="1219" customFormat="false" ht="13.8" hidden="true" customHeight="false" outlineLevel="0" collapsed="false">
      <c r="A1219" s="0" t="s">
        <v>150</v>
      </c>
      <c r="B1219" s="0" t="s">
        <v>52</v>
      </c>
      <c r="C1219" s="0" t="s">
        <v>158</v>
      </c>
      <c r="D1219" s="0" t="s">
        <v>53</v>
      </c>
      <c r="E1219" s="0" t="s">
        <v>8</v>
      </c>
      <c r="F1219" s="0" t="s">
        <v>8</v>
      </c>
      <c r="G1219" s="0" t="s">
        <v>164</v>
      </c>
      <c r="H1219" s="0" t="n">
        <v>7646765.18329329</v>
      </c>
      <c r="I1219" s="0" t="n">
        <v>718580.564137968</v>
      </c>
      <c r="J1219" s="0" t="n">
        <v>457545.666596648</v>
      </c>
      <c r="K1219" s="0" t="n">
        <v>8383439.91494296</v>
      </c>
      <c r="L1219" s="0" t="n">
        <v>10778708.4620695</v>
      </c>
      <c r="M1219" s="0" t="n">
        <v>18443567.5493949</v>
      </c>
      <c r="N1219" s="0" t="n">
        <v>22635287.4469847</v>
      </c>
      <c r="O1219" s="0" t="n">
        <v>19341793.4952919</v>
      </c>
      <c r="P1219" s="0" t="n">
        <v>21377771.7579542</v>
      </c>
      <c r="Q1219" s="0" t="n">
        <v>26347954.0183921</v>
      </c>
      <c r="R1219" s="0" t="n">
        <v>28743222.5655187</v>
      </c>
    </row>
    <row r="1220" customFormat="false" ht="13.8" hidden="true" customHeight="false" outlineLevel="0" collapsed="false">
      <c r="A1220" s="0" t="s">
        <v>159</v>
      </c>
      <c r="B1220" s="0" t="s">
        <v>52</v>
      </c>
      <c r="C1220" s="0" t="s">
        <v>158</v>
      </c>
      <c r="D1220" s="0" t="s">
        <v>56</v>
      </c>
      <c r="E1220" s="0" t="s">
        <v>8</v>
      </c>
      <c r="F1220" s="0" t="s">
        <v>8</v>
      </c>
      <c r="G1220" s="0" t="s">
        <v>153</v>
      </c>
      <c r="H1220" s="0" t="n">
        <v>34737748.9786061</v>
      </c>
      <c r="I1220" s="0" t="n">
        <v>424991.5392032</v>
      </c>
      <c r="J1220" s="0" t="n">
        <v>253913.431723185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36124280.832272</v>
      </c>
      <c r="R1220" s="0" t="n">
        <v>40374196.224304</v>
      </c>
    </row>
    <row r="1221" customFormat="false" ht="13.8" hidden="true" customHeight="false" outlineLevel="0" collapsed="false">
      <c r="A1221" s="0" t="s">
        <v>155</v>
      </c>
      <c r="B1221" s="0" t="s">
        <v>52</v>
      </c>
      <c r="C1221" s="0" t="s">
        <v>161</v>
      </c>
      <c r="D1221" s="0" t="s">
        <v>58</v>
      </c>
      <c r="E1221" s="0" t="s">
        <v>13</v>
      </c>
      <c r="F1221" s="0" t="s">
        <v>13</v>
      </c>
      <c r="G1221" s="0" t="s">
        <v>164</v>
      </c>
      <c r="H1221" s="0" t="n">
        <v>3402754.40507068</v>
      </c>
      <c r="I1221" s="0" t="n">
        <v>135443.778357832</v>
      </c>
      <c r="J1221" s="0" t="n">
        <v>88898.6717278238</v>
      </c>
      <c r="K1221" s="0" t="n">
        <v>0</v>
      </c>
      <c r="L1221" s="0" t="n">
        <v>0</v>
      </c>
      <c r="M1221" s="0" t="n">
        <v>10790354.3605664</v>
      </c>
      <c r="N1221" s="0" t="n">
        <v>16185531.5408497</v>
      </c>
      <c r="O1221" s="0" t="n">
        <v>1629840.13109999</v>
      </c>
      <c r="P1221" s="0" t="n">
        <v>2037300.16387499</v>
      </c>
      <c r="Q1221" s="0" t="n">
        <v>677218.891789161</v>
      </c>
      <c r="R1221" s="0" t="n">
        <v>1128698.15298193</v>
      </c>
    </row>
    <row r="1222" customFormat="false" ht="13.8" hidden="true" customHeight="false" outlineLevel="0" collapsed="false">
      <c r="A1222" s="0" t="s">
        <v>150</v>
      </c>
      <c r="B1222" s="0" t="s">
        <v>6</v>
      </c>
      <c r="C1222" s="0" t="s">
        <v>163</v>
      </c>
      <c r="D1222" s="0" t="s">
        <v>7</v>
      </c>
      <c r="E1222" s="0" t="s">
        <v>8</v>
      </c>
      <c r="F1222" s="0" t="s">
        <v>8</v>
      </c>
      <c r="G1222" s="0" t="s">
        <v>153</v>
      </c>
      <c r="H1222" s="0" t="n">
        <v>1415921.81935332</v>
      </c>
      <c r="I1222" s="0" t="n">
        <v>179894.57668629</v>
      </c>
      <c r="J1222" s="0" t="n">
        <v>108591.036447786</v>
      </c>
      <c r="K1222" s="0" t="n">
        <v>2252808.68135069</v>
      </c>
      <c r="L1222" s="0" t="n">
        <v>2896468.30459374</v>
      </c>
      <c r="M1222" s="0" t="n">
        <v>21587349.1483864</v>
      </c>
      <c r="N1222" s="0" t="n">
        <v>30839070.2119806</v>
      </c>
      <c r="O1222" s="0" t="n">
        <v>5782325.67598979</v>
      </c>
      <c r="P1222" s="0" t="n">
        <v>7401376.86526693</v>
      </c>
      <c r="Q1222" s="0" t="n">
        <v>1930978.86972916</v>
      </c>
      <c r="R1222" s="0" t="n">
        <v>2574638.49297222</v>
      </c>
    </row>
    <row r="1223" customFormat="false" ht="13.8" hidden="true" customHeight="false" outlineLevel="0" collapsed="false">
      <c r="A1223" s="0" t="s">
        <v>150</v>
      </c>
      <c r="B1223" s="0" t="s">
        <v>6</v>
      </c>
      <c r="C1223" s="0" t="s">
        <v>163</v>
      </c>
      <c r="D1223" s="0" t="s">
        <v>7</v>
      </c>
      <c r="E1223" s="0" t="s">
        <v>13</v>
      </c>
      <c r="F1223" s="0" t="s">
        <v>13</v>
      </c>
      <c r="G1223" s="0" t="s">
        <v>164</v>
      </c>
      <c r="H1223" s="0" t="n">
        <v>4794896.68690762</v>
      </c>
      <c r="I1223" s="0" t="n">
        <v>586721.376637582</v>
      </c>
      <c r="J1223" s="0" t="n">
        <v>375402.83573178</v>
      </c>
      <c r="K1223" s="0" t="n">
        <v>0</v>
      </c>
      <c r="L1223" s="0" t="n">
        <v>0</v>
      </c>
      <c r="M1223" s="0" t="n">
        <v>80464645.7377069</v>
      </c>
      <c r="N1223" s="0" t="n">
        <v>110638887.889346</v>
      </c>
      <c r="O1223" s="0" t="n">
        <v>18858901.3814451</v>
      </c>
      <c r="P1223" s="0" t="n">
        <v>24139393.7682497</v>
      </c>
      <c r="Q1223" s="0" t="n">
        <v>18182318.1667536</v>
      </c>
      <c r="R1223" s="0" t="n">
        <v>20455107.9375978</v>
      </c>
    </row>
    <row r="1224" customFormat="false" ht="13.8" hidden="true" customHeight="false" outlineLevel="0" collapsed="false">
      <c r="A1224" s="0" t="s">
        <v>159</v>
      </c>
      <c r="B1224" s="0" t="s">
        <v>6</v>
      </c>
      <c r="C1224" s="0" t="s">
        <v>162</v>
      </c>
      <c r="D1224" s="0" t="s">
        <v>15</v>
      </c>
      <c r="E1224" s="0" t="s">
        <v>13</v>
      </c>
      <c r="F1224" s="0" t="s">
        <v>13</v>
      </c>
      <c r="G1224" s="0" t="s">
        <v>164</v>
      </c>
      <c r="H1224" s="0" t="n">
        <v>120293006.86045</v>
      </c>
      <c r="I1224" s="0" t="n">
        <v>4434940.35879535</v>
      </c>
      <c r="J1224" s="0" t="n">
        <v>6848679.73927014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</row>
    <row r="1225" customFormat="false" ht="13.8" hidden="true" customHeight="false" outlineLevel="0" collapsed="false">
      <c r="A1225" s="0" t="s">
        <v>159</v>
      </c>
      <c r="B1225" s="0" t="s">
        <v>6</v>
      </c>
      <c r="C1225" s="0" t="s">
        <v>163</v>
      </c>
      <c r="D1225" s="0" t="s">
        <v>15</v>
      </c>
      <c r="E1225" s="0" t="s">
        <v>13</v>
      </c>
      <c r="F1225" s="0" t="s">
        <v>13</v>
      </c>
      <c r="G1225" s="0" t="s">
        <v>157</v>
      </c>
      <c r="H1225" s="0" t="n">
        <v>20760777.3049753</v>
      </c>
      <c r="I1225" s="0" t="n">
        <v>804928.337089691</v>
      </c>
      <c r="J1225" s="0" t="n">
        <v>502107.02089391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</row>
    <row r="1226" customFormat="false" ht="13.8" hidden="true" customHeight="false" outlineLevel="0" collapsed="false">
      <c r="A1226" s="0" t="s">
        <v>155</v>
      </c>
      <c r="B1226" s="0" t="s">
        <v>6</v>
      </c>
      <c r="C1226" s="0" t="s">
        <v>162</v>
      </c>
      <c r="D1226" s="0" t="s">
        <v>17</v>
      </c>
      <c r="E1226" s="0" t="s">
        <v>13</v>
      </c>
      <c r="F1226" s="0" t="s">
        <v>13</v>
      </c>
      <c r="G1226" s="0" t="s">
        <v>164</v>
      </c>
      <c r="H1226" s="0" t="n">
        <v>64179214.3511497</v>
      </c>
      <c r="I1226" s="0" t="n">
        <v>522856.678842729</v>
      </c>
      <c r="J1226" s="0" t="n">
        <v>769761.928505466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</row>
    <row r="1227" customFormat="false" ht="13.8" hidden="true" customHeight="false" outlineLevel="0" collapsed="false">
      <c r="A1227" s="0" t="s">
        <v>150</v>
      </c>
      <c r="B1227" s="0" t="s">
        <v>52</v>
      </c>
      <c r="C1227" s="0" t="s">
        <v>165</v>
      </c>
      <c r="D1227" s="0" t="s">
        <v>62</v>
      </c>
      <c r="E1227" s="0" t="s">
        <v>13</v>
      </c>
      <c r="F1227" s="0" t="s">
        <v>13</v>
      </c>
      <c r="G1227" s="0" t="s">
        <v>153</v>
      </c>
      <c r="H1227" s="0" t="n">
        <v>1607445.19945242</v>
      </c>
      <c r="I1227" s="0" t="n">
        <v>48848.0999999999</v>
      </c>
      <c r="J1227" s="0" t="n">
        <v>44471.0714222809</v>
      </c>
      <c r="K1227" s="0" t="n">
        <v>2198164.49999999</v>
      </c>
      <c r="L1227" s="0" t="n">
        <v>2686645.49999999</v>
      </c>
      <c r="M1227" s="0" t="n">
        <v>11937254.4374999</v>
      </c>
      <c r="N1227" s="0" t="n">
        <v>14532309.7499999</v>
      </c>
      <c r="O1227" s="0" t="n">
        <v>109908.224999999</v>
      </c>
      <c r="P1227" s="0" t="n">
        <v>164862.337499999</v>
      </c>
      <c r="Q1227" s="0" t="n">
        <v>0</v>
      </c>
      <c r="R1227" s="0" t="n">
        <v>0</v>
      </c>
    </row>
    <row r="1228" customFormat="false" ht="13.8" hidden="true" customHeight="false" outlineLevel="0" collapsed="false">
      <c r="A1228" s="0" t="s">
        <v>150</v>
      </c>
      <c r="B1228" s="0" t="s">
        <v>21</v>
      </c>
      <c r="C1228" s="0" t="s">
        <v>166</v>
      </c>
      <c r="D1228" s="0" t="s">
        <v>36</v>
      </c>
      <c r="E1228" s="0" t="s">
        <v>13</v>
      </c>
      <c r="F1228" s="0" t="s">
        <v>13</v>
      </c>
      <c r="G1228" s="0" t="s">
        <v>172</v>
      </c>
      <c r="H1228" s="0" t="n">
        <v>364099.8517062</v>
      </c>
      <c r="I1228" s="0" t="n">
        <v>22279.8320919482</v>
      </c>
      <c r="J1228" s="0" t="n">
        <v>26509.2990875557</v>
      </c>
      <c r="K1228" s="0" t="n">
        <v>250648.111034417</v>
      </c>
      <c r="L1228" s="0" t="n">
        <v>306347.691264288</v>
      </c>
      <c r="M1228" s="0" t="n">
        <v>6156935.33191138</v>
      </c>
      <c r="N1228" s="0" t="n">
        <v>6926552.24840031</v>
      </c>
      <c r="O1228" s="0" t="n">
        <v>1843587.34169194</v>
      </c>
      <c r="P1228" s="0" t="n">
        <v>2359791.79736568</v>
      </c>
      <c r="Q1228" s="0" t="n">
        <v>501296.222068835</v>
      </c>
      <c r="R1228" s="0" t="n">
        <v>556995.802298705</v>
      </c>
    </row>
    <row r="1229" customFormat="false" ht="13.8" hidden="true" customHeight="false" outlineLevel="0" collapsed="false">
      <c r="A1229" s="0" t="s">
        <v>150</v>
      </c>
      <c r="B1229" s="0" t="s">
        <v>21</v>
      </c>
      <c r="C1229" s="0" t="s">
        <v>166</v>
      </c>
      <c r="D1229" s="0" t="s">
        <v>36</v>
      </c>
      <c r="E1229" s="0" t="s">
        <v>9</v>
      </c>
      <c r="F1229" s="0" t="s">
        <v>9</v>
      </c>
      <c r="G1229" s="0" t="s">
        <v>157</v>
      </c>
      <c r="H1229" s="0" t="n">
        <v>405030.318797708</v>
      </c>
      <c r="I1229" s="0" t="n">
        <v>47297.9219110638</v>
      </c>
      <c r="J1229" s="0" t="n">
        <v>16148.7963067076</v>
      </c>
      <c r="K1229" s="0" t="n">
        <v>532101.621499468</v>
      </c>
      <c r="L1229" s="0" t="n">
        <v>650346.426277127</v>
      </c>
      <c r="M1229" s="0" t="n">
        <v>13070576.3552615</v>
      </c>
      <c r="N1229" s="0" t="n">
        <v>14704398.3996691</v>
      </c>
      <c r="O1229" s="0" t="n">
        <v>3913757.05901679</v>
      </c>
      <c r="P1229" s="0" t="n">
        <v>5009609.03554149</v>
      </c>
      <c r="Q1229" s="0" t="n">
        <v>1064203.24299893</v>
      </c>
      <c r="R1229" s="0" t="n">
        <v>1182448.04777659</v>
      </c>
    </row>
    <row r="1230" customFormat="false" ht="13.8" hidden="true" customHeight="false" outlineLevel="0" collapsed="false">
      <c r="A1230" s="0" t="s">
        <v>150</v>
      </c>
      <c r="B1230" s="0" t="s">
        <v>72</v>
      </c>
      <c r="C1230" s="0" t="s">
        <v>151</v>
      </c>
      <c r="D1230" s="0" t="s">
        <v>85</v>
      </c>
      <c r="E1230" s="0" t="s">
        <v>174</v>
      </c>
      <c r="F1230" s="0" t="s">
        <v>8</v>
      </c>
      <c r="G1230" s="0" t="s">
        <v>164</v>
      </c>
      <c r="H1230" s="0" t="n">
        <v>12912866.1058479</v>
      </c>
      <c r="I1230" s="0" t="n">
        <v>2008555.38635561</v>
      </c>
      <c r="J1230" s="0" t="n">
        <v>2079508.46498508</v>
      </c>
      <c r="K1230" s="0" t="n">
        <v>29723308.044129</v>
      </c>
      <c r="L1230" s="0" t="n">
        <v>38215681.771023</v>
      </c>
      <c r="M1230" s="0" t="n">
        <v>151135128.317034</v>
      </c>
      <c r="N1230" s="0" t="n">
        <v>195013068.796173</v>
      </c>
      <c r="O1230" s="0" t="n">
        <v>48753267.1990434</v>
      </c>
      <c r="P1230" s="0" t="n">
        <v>62404182.0147755</v>
      </c>
      <c r="Q1230" s="0" t="n">
        <v>67938989.815152</v>
      </c>
      <c r="R1230" s="0" t="n">
        <v>76431363.5420461</v>
      </c>
    </row>
    <row r="1231" customFormat="false" ht="13.8" hidden="true" customHeight="false" outlineLevel="0" collapsed="false">
      <c r="A1231" s="0" t="s">
        <v>150</v>
      </c>
      <c r="B1231" s="0" t="s">
        <v>72</v>
      </c>
      <c r="C1231" s="0" t="s">
        <v>151</v>
      </c>
      <c r="D1231" s="0" t="s">
        <v>84</v>
      </c>
      <c r="E1231" s="0" t="s">
        <v>156</v>
      </c>
      <c r="F1231" s="0" t="s">
        <v>9</v>
      </c>
      <c r="G1231" s="0" t="s">
        <v>164</v>
      </c>
      <c r="H1231" s="0" t="n">
        <v>42083389.7119581</v>
      </c>
      <c r="I1231" s="0" t="n">
        <v>6181744.66793423</v>
      </c>
      <c r="J1231" s="0" t="n">
        <v>7749882.67901861</v>
      </c>
      <c r="K1231" s="0" t="n">
        <v>96132112.2292857</v>
      </c>
      <c r="L1231" s="0" t="n">
        <v>123598430.009081</v>
      </c>
      <c r="M1231" s="0" t="n">
        <v>480154445.885834</v>
      </c>
      <c r="N1231" s="0" t="n">
        <v>660212363.093022</v>
      </c>
      <c r="O1231" s="0" t="n">
        <v>150048264.339323</v>
      </c>
      <c r="P1231" s="0" t="n">
        <v>192061778.354333</v>
      </c>
      <c r="Q1231" s="0" t="n">
        <v>219730542.238367</v>
      </c>
      <c r="R1231" s="0" t="n">
        <v>247196860.018163</v>
      </c>
    </row>
    <row r="1232" customFormat="false" ht="13.8" hidden="true" customHeight="false" outlineLevel="0" collapsed="false">
      <c r="A1232" s="0" t="s">
        <v>159</v>
      </c>
      <c r="B1232" s="0" t="s">
        <v>52</v>
      </c>
      <c r="C1232" s="0" t="s">
        <v>183</v>
      </c>
      <c r="D1232" s="0" t="s">
        <v>64</v>
      </c>
      <c r="E1232" s="0" t="s">
        <v>8</v>
      </c>
      <c r="F1232" s="0" t="s">
        <v>8</v>
      </c>
      <c r="G1232" s="0" t="s">
        <v>164</v>
      </c>
      <c r="H1232" s="0" t="n">
        <v>563441374.701491</v>
      </c>
      <c r="I1232" s="0" t="n">
        <v>8734041.07389456</v>
      </c>
      <c r="J1232" s="0" t="n">
        <v>66076253.8413571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786063696.65051</v>
      </c>
      <c r="R1232" s="0" t="n">
        <v>873404107.389456</v>
      </c>
    </row>
    <row r="1233" customFormat="false" ht="13.8" hidden="true" customHeight="false" outlineLevel="0" collapsed="false">
      <c r="A1233" s="0" t="s">
        <v>159</v>
      </c>
      <c r="B1233" s="0" t="s">
        <v>52</v>
      </c>
      <c r="C1233" s="0" t="s">
        <v>158</v>
      </c>
      <c r="D1233" s="0" t="s">
        <v>65</v>
      </c>
      <c r="E1233" s="0" t="s">
        <v>9</v>
      </c>
      <c r="F1233" s="0" t="s">
        <v>9</v>
      </c>
      <c r="G1233" s="0" t="s">
        <v>154</v>
      </c>
      <c r="H1233" s="0" t="n">
        <v>14219706.1187542</v>
      </c>
      <c r="I1233" s="0" t="n">
        <v>428412.213375759</v>
      </c>
      <c r="J1233" s="0" t="n">
        <v>359337.598936896</v>
      </c>
      <c r="K1233" s="0" t="n">
        <v>17136488.5350303</v>
      </c>
      <c r="L1233" s="0" t="n">
        <v>21420610.6687879</v>
      </c>
      <c r="M1233" s="0" t="n">
        <v>86485715.5752314</v>
      </c>
      <c r="N1233" s="0" t="n">
        <v>104693234.643701</v>
      </c>
      <c r="O1233" s="0" t="n">
        <v>0</v>
      </c>
      <c r="P1233" s="0" t="n">
        <v>0</v>
      </c>
      <c r="Q1233" s="0" t="n">
        <v>0</v>
      </c>
      <c r="R1233" s="0" t="n">
        <v>0</v>
      </c>
    </row>
    <row r="1234" customFormat="false" ht="13.8" hidden="true" customHeight="false" outlineLevel="0" collapsed="false">
      <c r="A1234" s="0" t="s">
        <v>150</v>
      </c>
      <c r="B1234" s="0" t="s">
        <v>52</v>
      </c>
      <c r="C1234" s="0" t="s">
        <v>165</v>
      </c>
      <c r="D1234" s="0" t="s">
        <v>65</v>
      </c>
      <c r="E1234" s="0" t="s">
        <v>13</v>
      </c>
      <c r="F1234" s="0" t="s">
        <v>13</v>
      </c>
      <c r="G1234" s="0" t="s">
        <v>157</v>
      </c>
      <c r="H1234" s="0" t="n">
        <v>349135.657424009</v>
      </c>
      <c r="I1234" s="0" t="n">
        <v>69763.2999999999</v>
      </c>
      <c r="J1234" s="0" t="n">
        <v>29857.5968417791</v>
      </c>
      <c r="K1234" s="0" t="n">
        <v>3139348.49999999</v>
      </c>
      <c r="L1234" s="0" t="n">
        <v>3836981.49999999</v>
      </c>
      <c r="M1234" s="0" t="n">
        <v>17048406.4374999</v>
      </c>
      <c r="N1234" s="0" t="n">
        <v>20754581.7499999</v>
      </c>
      <c r="O1234" s="0" t="n">
        <v>156967.424999999</v>
      </c>
      <c r="P1234" s="0" t="n">
        <v>235451.137499999</v>
      </c>
      <c r="Q1234" s="0" t="n">
        <v>0</v>
      </c>
      <c r="R1234" s="0" t="n">
        <v>0</v>
      </c>
    </row>
    <row r="1235" customFormat="false" ht="13.8" hidden="true" customHeight="false" outlineLevel="0" collapsed="false">
      <c r="A1235" s="0" t="s">
        <v>150</v>
      </c>
      <c r="B1235" s="0" t="s">
        <v>52</v>
      </c>
      <c r="C1235" s="0" t="s">
        <v>161</v>
      </c>
      <c r="D1235" s="0" t="s">
        <v>68</v>
      </c>
      <c r="E1235" s="0" t="s">
        <v>8</v>
      </c>
      <c r="F1235" s="0" t="s">
        <v>8</v>
      </c>
      <c r="G1235" s="0" t="s">
        <v>154</v>
      </c>
      <c r="H1235" s="0" t="n">
        <v>43550680.0639675</v>
      </c>
      <c r="I1235" s="0" t="n">
        <v>2735219.24940375</v>
      </c>
      <c r="J1235" s="0" t="n">
        <v>7322729.83963557</v>
      </c>
      <c r="K1235" s="0" t="n">
        <v>123084866.223168</v>
      </c>
      <c r="L1235" s="0" t="n">
        <v>150437058.717206</v>
      </c>
      <c r="M1235" s="0" t="n">
        <v>668419204.073042</v>
      </c>
      <c r="N1235" s="0" t="n">
        <v>813727726.697616</v>
      </c>
      <c r="O1235" s="0" t="n">
        <v>6154243.31115844</v>
      </c>
      <c r="P1235" s="0" t="n">
        <v>9231364.96673767</v>
      </c>
      <c r="Q1235" s="0" t="n">
        <v>0</v>
      </c>
      <c r="R1235" s="0" t="n">
        <v>0</v>
      </c>
    </row>
    <row r="1236" customFormat="false" ht="13.8" hidden="true" customHeight="false" outlineLevel="0" collapsed="false">
      <c r="A1236" s="0" t="s">
        <v>155</v>
      </c>
      <c r="B1236" s="0" t="s">
        <v>52</v>
      </c>
      <c r="C1236" s="0" t="s">
        <v>161</v>
      </c>
      <c r="D1236" s="0" t="s">
        <v>68</v>
      </c>
      <c r="E1236" s="0" t="s">
        <v>13</v>
      </c>
      <c r="F1236" s="0" t="s">
        <v>13</v>
      </c>
      <c r="G1236" s="0" t="s">
        <v>164</v>
      </c>
      <c r="H1236" s="0" t="n">
        <v>29335024.3419978</v>
      </c>
      <c r="I1236" s="0" t="n">
        <v>1340236.92232069</v>
      </c>
      <c r="J1236" s="0" t="n">
        <v>1932777.24205022</v>
      </c>
      <c r="K1236" s="0" t="n">
        <v>60310661.5044313</v>
      </c>
      <c r="L1236" s="0" t="n">
        <v>73713030.7276383</v>
      </c>
      <c r="M1236" s="0" t="n">
        <v>270560328.69349</v>
      </c>
      <c r="N1236" s="0" t="n">
        <v>327520397.89212</v>
      </c>
      <c r="O1236" s="0" t="n">
        <v>2512944.2293513</v>
      </c>
      <c r="P1236" s="0" t="n">
        <v>4020710.76696209</v>
      </c>
      <c r="Q1236" s="0" t="n">
        <v>0</v>
      </c>
      <c r="R1236" s="0" t="n">
        <v>0</v>
      </c>
    </row>
    <row r="1237" customFormat="false" ht="13.8" hidden="true" customHeight="false" outlineLevel="0" collapsed="false">
      <c r="A1237" s="0" t="s">
        <v>155</v>
      </c>
      <c r="B1237" s="0" t="s">
        <v>21</v>
      </c>
      <c r="C1237" s="0" t="s">
        <v>181</v>
      </c>
      <c r="D1237" s="0" t="s">
        <v>51</v>
      </c>
      <c r="E1237" s="0" t="s">
        <v>8</v>
      </c>
      <c r="F1237" s="0" t="s">
        <v>8</v>
      </c>
      <c r="G1237" s="0" t="s">
        <v>154</v>
      </c>
      <c r="H1237" s="0" t="n">
        <v>44631322.0437517</v>
      </c>
      <c r="I1237" s="0" t="n">
        <v>1483765</v>
      </c>
      <c r="J1237" s="0" t="n">
        <v>2021068.075</v>
      </c>
      <c r="K1237" s="0" t="n">
        <v>66769425</v>
      </c>
      <c r="L1237" s="0" t="n">
        <v>81607075</v>
      </c>
      <c r="M1237" s="0" t="n">
        <v>264295640.625</v>
      </c>
      <c r="N1237" s="0" t="n">
        <v>319936828.125</v>
      </c>
      <c r="O1237" s="0" t="n">
        <v>13910296.875</v>
      </c>
      <c r="P1237" s="0" t="n">
        <v>22256475</v>
      </c>
      <c r="Q1237" s="0" t="n">
        <v>0</v>
      </c>
      <c r="R1237" s="0" t="n">
        <v>0</v>
      </c>
    </row>
    <row r="1238" customFormat="false" ht="13.8" hidden="true" customHeight="false" outlineLevel="0" collapsed="false">
      <c r="A1238" s="0" t="s">
        <v>155</v>
      </c>
      <c r="B1238" s="0" t="s">
        <v>52</v>
      </c>
      <c r="C1238" s="0" t="s">
        <v>158</v>
      </c>
      <c r="D1238" s="0" t="s">
        <v>71</v>
      </c>
      <c r="E1238" s="0" t="s">
        <v>8</v>
      </c>
      <c r="F1238" s="0" t="s">
        <v>8</v>
      </c>
      <c r="G1238" s="0" t="s">
        <v>153</v>
      </c>
      <c r="H1238" s="0" t="n">
        <v>2818987.27422561</v>
      </c>
      <c r="I1238" s="0" t="n">
        <v>62201.2935488054</v>
      </c>
      <c r="J1238" s="0" t="n">
        <v>65967.6228631093</v>
      </c>
      <c r="K1238" s="0" t="n">
        <v>0</v>
      </c>
      <c r="L1238" s="0" t="n">
        <v>0</v>
      </c>
      <c r="M1238" s="0" t="n">
        <v>1772736.86614095</v>
      </c>
      <c r="N1238" s="0" t="n">
        <v>2145944.62743378</v>
      </c>
      <c r="O1238" s="0" t="n">
        <v>1792433.9404617</v>
      </c>
      <c r="P1238" s="0" t="n">
        <v>1981111.1973524</v>
      </c>
      <c r="Q1238" s="0" t="n">
        <v>6842142.29036859</v>
      </c>
      <c r="R1238" s="0" t="n">
        <v>7464155.22585665</v>
      </c>
    </row>
    <row r="1239" customFormat="false" ht="13.8" hidden="true" customHeight="false" outlineLevel="0" collapsed="false">
      <c r="A1239" s="0" t="s">
        <v>150</v>
      </c>
      <c r="B1239" s="0" t="s">
        <v>52</v>
      </c>
      <c r="C1239" s="0" t="s">
        <v>169</v>
      </c>
      <c r="D1239" s="0" t="s">
        <v>70</v>
      </c>
      <c r="E1239" s="0" t="s">
        <v>13</v>
      </c>
      <c r="F1239" s="0" t="s">
        <v>13</v>
      </c>
      <c r="G1239" s="0" t="s">
        <v>157</v>
      </c>
      <c r="H1239" s="0" t="n">
        <v>13383852.535399</v>
      </c>
      <c r="I1239" s="0" t="n">
        <v>898889.403745299</v>
      </c>
      <c r="J1239" s="0" t="n">
        <v>318190.408735401</v>
      </c>
      <c r="K1239" s="0" t="n">
        <v>31461129.1310854</v>
      </c>
      <c r="L1239" s="0" t="n">
        <v>40450023.1685384</v>
      </c>
      <c r="M1239" s="0" t="n">
        <v>31011684.4292128</v>
      </c>
      <c r="N1239" s="0" t="n">
        <v>37753354.9573025</v>
      </c>
      <c r="O1239" s="0" t="n">
        <v>29992943.0720088</v>
      </c>
      <c r="P1239" s="0" t="n">
        <v>32719574.2603733</v>
      </c>
      <c r="Q1239" s="0" t="n">
        <v>107866728.449435</v>
      </c>
      <c r="R1239" s="0" t="n">
        <v>116855622.486888</v>
      </c>
    </row>
    <row r="1240" customFormat="false" ht="13.8" hidden="true" customHeight="false" outlineLevel="0" collapsed="false">
      <c r="A1240" s="0" t="s">
        <v>159</v>
      </c>
      <c r="B1240" s="0" t="s">
        <v>72</v>
      </c>
      <c r="C1240" s="0" t="s">
        <v>151</v>
      </c>
      <c r="D1240" s="0" t="s">
        <v>76</v>
      </c>
      <c r="E1240" s="0" t="s">
        <v>174</v>
      </c>
      <c r="F1240" s="0" t="s">
        <v>8</v>
      </c>
      <c r="G1240" s="0" t="s">
        <v>157</v>
      </c>
      <c r="H1240" s="0" t="n">
        <v>1181512.09322849</v>
      </c>
      <c r="I1240" s="0" t="n">
        <v>4715.48228367758</v>
      </c>
      <c r="J1240" s="0" t="n">
        <v>2377.3238280665</v>
      </c>
      <c r="K1240" s="0" t="n">
        <v>0</v>
      </c>
      <c r="L1240" s="0" t="n">
        <v>0</v>
      </c>
      <c r="M1240" s="0" t="n">
        <v>293580.378981085</v>
      </c>
      <c r="N1240" s="0" t="n">
        <v>391440.505308114</v>
      </c>
      <c r="O1240" s="0" t="n">
        <v>130480.168436038</v>
      </c>
      <c r="P1240" s="0" t="n">
        <v>182672.235810453</v>
      </c>
      <c r="Q1240" s="0" t="n">
        <v>282928.937020655</v>
      </c>
      <c r="R1240" s="0" t="n">
        <v>330083.759857431</v>
      </c>
    </row>
    <row r="1241" customFormat="false" ht="13.8" hidden="true" customHeight="false" outlineLevel="0" collapsed="false">
      <c r="A1241" s="0" t="s">
        <v>150</v>
      </c>
      <c r="B1241" s="0" t="s">
        <v>21</v>
      </c>
      <c r="C1241" s="0" t="s">
        <v>181</v>
      </c>
      <c r="D1241" s="0" t="s">
        <v>31</v>
      </c>
      <c r="E1241" s="0" t="s">
        <v>9</v>
      </c>
      <c r="F1241" s="0" t="s">
        <v>9</v>
      </c>
      <c r="G1241" s="0" t="s">
        <v>164</v>
      </c>
      <c r="H1241" s="0" t="n">
        <v>681937.529257325</v>
      </c>
      <c r="I1241" s="0" t="n">
        <v>28750</v>
      </c>
      <c r="J1241" s="0" t="n">
        <v>16821.25</v>
      </c>
      <c r="K1241" s="0" t="n">
        <v>1150000</v>
      </c>
      <c r="L1241" s="0" t="n">
        <v>1725000</v>
      </c>
      <c r="M1241" s="0" t="n">
        <v>3570750</v>
      </c>
      <c r="N1241" s="0" t="n">
        <v>4761000</v>
      </c>
      <c r="O1241" s="0" t="n">
        <v>186300</v>
      </c>
      <c r="P1241" s="0" t="n">
        <v>232875</v>
      </c>
      <c r="Q1241" s="0" t="n">
        <v>0</v>
      </c>
      <c r="R1241" s="0" t="n">
        <v>0</v>
      </c>
    </row>
    <row r="1242" customFormat="false" ht="13.8" hidden="true" customHeight="false" outlineLevel="0" collapsed="false">
      <c r="A1242" s="0" t="s">
        <v>155</v>
      </c>
      <c r="B1242" s="0" t="s">
        <v>52</v>
      </c>
      <c r="C1242" s="0" t="s">
        <v>158</v>
      </c>
      <c r="D1242" s="0" t="s">
        <v>66</v>
      </c>
      <c r="E1242" s="0" t="s">
        <v>8</v>
      </c>
      <c r="F1242" s="0" t="s">
        <v>8</v>
      </c>
      <c r="G1242" s="0" t="s">
        <v>172</v>
      </c>
      <c r="H1242" s="0" t="n">
        <v>4538864.59067739</v>
      </c>
      <c r="I1242" s="0" t="n">
        <v>308588.374875474</v>
      </c>
      <c r="J1242" s="0" t="n">
        <v>9269069.33386902</v>
      </c>
      <c r="K1242" s="0" t="n">
        <v>13886476.8693963</v>
      </c>
      <c r="L1242" s="0" t="n">
        <v>16972360.6181511</v>
      </c>
      <c r="M1242" s="0" t="n">
        <v>62296278.1779864</v>
      </c>
      <c r="N1242" s="0" t="n">
        <v>75411284.1101941</v>
      </c>
      <c r="O1242" s="0" t="n">
        <v>578603.202891514</v>
      </c>
      <c r="P1242" s="0" t="n">
        <v>925765.124626423</v>
      </c>
      <c r="Q1242" s="0" t="n">
        <v>0</v>
      </c>
      <c r="R1242" s="0" t="n">
        <v>0</v>
      </c>
    </row>
    <row r="1243" customFormat="false" ht="13.8" hidden="true" customHeight="false" outlineLevel="0" collapsed="false">
      <c r="A1243" s="0" t="s">
        <v>155</v>
      </c>
      <c r="B1243" s="0" t="s">
        <v>21</v>
      </c>
      <c r="C1243" s="0" t="s">
        <v>181</v>
      </c>
      <c r="D1243" s="0" t="s">
        <v>51</v>
      </c>
      <c r="E1243" s="0" t="s">
        <v>13</v>
      </c>
      <c r="F1243" s="0" t="s">
        <v>13</v>
      </c>
      <c r="G1243" s="0" t="s">
        <v>172</v>
      </c>
      <c r="H1243" s="0" t="n">
        <v>944194.95478487</v>
      </c>
      <c r="I1243" s="0" t="n">
        <v>23010</v>
      </c>
      <c r="J1243" s="0" t="n">
        <v>13681.95</v>
      </c>
      <c r="K1243" s="0" t="n">
        <v>1035450</v>
      </c>
      <c r="L1243" s="0" t="n">
        <v>1265550</v>
      </c>
      <c r="M1243" s="0" t="n">
        <v>4098656.25</v>
      </c>
      <c r="N1243" s="0" t="n">
        <v>4961531.25</v>
      </c>
      <c r="O1243" s="0" t="n">
        <v>215718.75</v>
      </c>
      <c r="P1243" s="0" t="n">
        <v>345150</v>
      </c>
      <c r="Q1243" s="0" t="n">
        <v>0</v>
      </c>
      <c r="R1243" s="0" t="n">
        <v>0</v>
      </c>
    </row>
    <row r="1244" customFormat="false" ht="13.8" hidden="true" customHeight="false" outlineLevel="0" collapsed="false">
      <c r="A1244" s="0" t="s">
        <v>159</v>
      </c>
      <c r="B1244" s="0" t="s">
        <v>117</v>
      </c>
      <c r="C1244" s="0" t="s">
        <v>196</v>
      </c>
      <c r="D1244" s="0" t="s">
        <v>109</v>
      </c>
      <c r="E1244" s="0" t="s">
        <v>8</v>
      </c>
      <c r="F1244" s="0" t="s">
        <v>8</v>
      </c>
      <c r="G1244" s="0" t="s">
        <v>154</v>
      </c>
      <c r="H1244" s="0" t="n">
        <v>18503344.2674429</v>
      </c>
      <c r="I1244" s="0" t="n">
        <v>92973.7219245034</v>
      </c>
      <c r="J1244" s="0" t="n">
        <v>185543.215276059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</row>
    <row r="1245" customFormat="false" ht="13.8" hidden="true" customHeight="false" outlineLevel="0" collapsed="false">
      <c r="A1245" s="0" t="s">
        <v>159</v>
      </c>
      <c r="B1245" s="0" t="s">
        <v>103</v>
      </c>
      <c r="C1245" s="0" t="s">
        <v>177</v>
      </c>
      <c r="D1245" s="0" t="s">
        <v>106</v>
      </c>
      <c r="E1245" s="0" t="s">
        <v>9</v>
      </c>
      <c r="F1245" s="0" t="s">
        <v>9</v>
      </c>
      <c r="G1245" s="0" t="s">
        <v>157</v>
      </c>
      <c r="H1245" s="0" t="n">
        <v>4819664.71915946</v>
      </c>
      <c r="I1245" s="0" t="n">
        <v>687975.515</v>
      </c>
      <c r="J1245" s="0" t="n">
        <v>239986.600975</v>
      </c>
      <c r="K1245" s="0" t="n">
        <v>0</v>
      </c>
      <c r="L1245" s="0" t="n">
        <v>0</v>
      </c>
      <c r="M1245" s="0" t="n">
        <v>6007343.58146612</v>
      </c>
      <c r="N1245" s="0" t="n">
        <v>9011015.37219918</v>
      </c>
      <c r="O1245" s="0" t="n">
        <v>48559361.1213665</v>
      </c>
      <c r="P1245" s="0" t="n">
        <v>67983105.5699131</v>
      </c>
      <c r="Q1245" s="0" t="n">
        <v>0</v>
      </c>
      <c r="R1245" s="0" t="n">
        <v>0</v>
      </c>
    </row>
    <row r="1246" customFormat="false" ht="13.8" hidden="true" customHeight="false" outlineLevel="0" collapsed="false">
      <c r="A1246" s="0" t="s">
        <v>155</v>
      </c>
      <c r="B1246" s="0" t="s">
        <v>103</v>
      </c>
      <c r="C1246" s="0" t="s">
        <v>177</v>
      </c>
      <c r="D1246" s="0" t="s">
        <v>106</v>
      </c>
      <c r="E1246" s="0" t="s">
        <v>13</v>
      </c>
      <c r="F1246" s="0" t="s">
        <v>13</v>
      </c>
      <c r="G1246" s="0" t="s">
        <v>157</v>
      </c>
      <c r="H1246" s="0" t="n">
        <v>528401.061953565</v>
      </c>
      <c r="I1246" s="0" t="n">
        <v>257541.045</v>
      </c>
      <c r="J1246" s="0" t="n">
        <v>88551.688426</v>
      </c>
      <c r="K1246" s="0" t="n">
        <v>0</v>
      </c>
      <c r="L1246" s="0" t="n">
        <v>0</v>
      </c>
      <c r="M1246" s="0" t="n">
        <v>2811033.0780537</v>
      </c>
      <c r="N1246" s="0" t="n">
        <v>3935446.30927519</v>
      </c>
      <c r="O1246" s="0" t="n">
        <v>19995815.5029718</v>
      </c>
      <c r="P1246" s="0" t="n">
        <v>27267021.1404161</v>
      </c>
      <c r="Q1246" s="0" t="n">
        <v>6455510.43666666</v>
      </c>
      <c r="R1246" s="0" t="n">
        <v>7377726.21333333</v>
      </c>
    </row>
    <row r="1247" customFormat="false" ht="13.8" hidden="true" customHeight="false" outlineLevel="0" collapsed="false">
      <c r="A1247" s="0" t="s">
        <v>159</v>
      </c>
      <c r="B1247" s="0" t="s">
        <v>103</v>
      </c>
      <c r="C1247" s="0" t="s">
        <v>178</v>
      </c>
      <c r="D1247" s="0" t="s">
        <v>107</v>
      </c>
      <c r="E1247" s="0" t="s">
        <v>8</v>
      </c>
      <c r="F1247" s="0" t="s">
        <v>8</v>
      </c>
      <c r="G1247" s="0" t="s">
        <v>153</v>
      </c>
      <c r="H1247" s="0" t="n">
        <v>3896311.56201074</v>
      </c>
      <c r="I1247" s="0" t="n">
        <v>130567.280114394</v>
      </c>
      <c r="J1247" s="0" t="n">
        <v>307278.949441938</v>
      </c>
      <c r="K1247" s="0" t="n">
        <v>0</v>
      </c>
      <c r="L1247" s="0" t="n">
        <v>0</v>
      </c>
      <c r="M1247" s="0" t="n">
        <v>10027567.1127855</v>
      </c>
      <c r="N1247" s="0" t="n">
        <v>15041350.6691783</v>
      </c>
      <c r="O1247" s="0" t="n">
        <v>3760337.66729457</v>
      </c>
      <c r="P1247" s="0" t="n">
        <v>5264472.7342124</v>
      </c>
      <c r="Q1247" s="0" t="n">
        <v>411576.131046664</v>
      </c>
      <c r="R1247" s="0" t="n">
        <v>617364.196569996</v>
      </c>
    </row>
    <row r="1248" customFormat="false" ht="13.8" hidden="true" customHeight="false" outlineLevel="0" collapsed="false">
      <c r="A1248" s="0" t="s">
        <v>155</v>
      </c>
      <c r="B1248" s="0" t="s">
        <v>21</v>
      </c>
      <c r="C1248" s="0" t="s">
        <v>166</v>
      </c>
      <c r="D1248" s="0" t="s">
        <v>32</v>
      </c>
      <c r="E1248" s="0" t="s">
        <v>8</v>
      </c>
      <c r="F1248" s="0" t="s">
        <v>8</v>
      </c>
      <c r="G1248" s="0" t="s">
        <v>154</v>
      </c>
      <c r="H1248" s="0" t="n">
        <v>1397320.75904552</v>
      </c>
      <c r="I1248" s="0" t="n">
        <v>49256.6666666666</v>
      </c>
      <c r="J1248" s="0" t="n">
        <v>37250.9666666666</v>
      </c>
      <c r="K1248" s="0" t="n">
        <v>0</v>
      </c>
      <c r="L1248" s="0" t="n">
        <v>0</v>
      </c>
      <c r="M1248" s="0" t="n">
        <v>29986136.0266533</v>
      </c>
      <c r="N1248" s="0" t="n">
        <v>36299006.7691066</v>
      </c>
      <c r="O1248" s="0" t="n">
        <v>5291671.04976416</v>
      </c>
      <c r="P1248" s="0" t="n">
        <v>6405707.06024083</v>
      </c>
      <c r="Q1248" s="0" t="n">
        <v>861991.666666666</v>
      </c>
      <c r="R1248" s="0" t="n">
        <v>985133.333333333</v>
      </c>
    </row>
    <row r="1249" customFormat="false" ht="13.8" hidden="true" customHeight="false" outlineLevel="0" collapsed="false">
      <c r="A1249" s="0" t="s">
        <v>150</v>
      </c>
      <c r="B1249" s="0" t="s">
        <v>21</v>
      </c>
      <c r="C1249" s="0" t="s">
        <v>173</v>
      </c>
      <c r="D1249" s="0" t="s">
        <v>46</v>
      </c>
      <c r="E1249" s="0" t="s">
        <v>13</v>
      </c>
      <c r="F1249" s="0" t="s">
        <v>13</v>
      </c>
      <c r="G1249" s="0" t="s">
        <v>153</v>
      </c>
      <c r="H1249" s="0" t="n">
        <v>33182.2701991209</v>
      </c>
      <c r="I1249" s="0" t="n">
        <v>2171.13645286115</v>
      </c>
      <c r="J1249" s="0" t="n">
        <v>1283.95118945238</v>
      </c>
      <c r="K1249" s="0" t="n">
        <v>27139.2056607644</v>
      </c>
      <c r="L1249" s="0" t="n">
        <v>29853.1262268408</v>
      </c>
      <c r="M1249" s="0" t="n">
        <v>1072300.17013676</v>
      </c>
      <c r="N1249" s="0" t="n">
        <v>1206337.69140386</v>
      </c>
      <c r="O1249" s="0" t="n">
        <v>281003.858702962</v>
      </c>
      <c r="P1249" s="0" t="n">
        <v>359684.939139792</v>
      </c>
      <c r="Q1249" s="0" t="n">
        <v>24425.2850946879</v>
      </c>
      <c r="R1249" s="0" t="n">
        <v>29853.1262268408</v>
      </c>
    </row>
    <row r="1250" customFormat="false" ht="13.8" hidden="true" customHeight="false" outlineLevel="0" collapsed="false">
      <c r="A1250" s="0" t="s">
        <v>150</v>
      </c>
      <c r="B1250" s="0" t="s">
        <v>21</v>
      </c>
      <c r="C1250" s="0" t="s">
        <v>166</v>
      </c>
      <c r="D1250" s="0" t="s">
        <v>38</v>
      </c>
      <c r="E1250" s="0" t="s">
        <v>13</v>
      </c>
      <c r="F1250" s="0" t="s">
        <v>13</v>
      </c>
      <c r="G1250" s="0" t="s">
        <v>172</v>
      </c>
      <c r="H1250" s="0" t="n">
        <v>491554.193777316</v>
      </c>
      <c r="I1250" s="0" t="n">
        <v>6777.35185185185</v>
      </c>
      <c r="J1250" s="0" t="n">
        <v>4032.52435185185</v>
      </c>
      <c r="K1250" s="0" t="n">
        <v>0</v>
      </c>
      <c r="L1250" s="0" t="n">
        <v>0</v>
      </c>
      <c r="M1250" s="0" t="n">
        <v>2354502.23453397</v>
      </c>
      <c r="N1250" s="0" t="n">
        <v>2859038.42764839</v>
      </c>
      <c r="O1250" s="0" t="n">
        <v>0</v>
      </c>
      <c r="P1250" s="0" t="n">
        <v>0</v>
      </c>
      <c r="Q1250" s="0" t="n">
        <v>67773.5185185185</v>
      </c>
      <c r="R1250" s="0" t="n">
        <v>84716.8981481481</v>
      </c>
    </row>
    <row r="1251" customFormat="false" ht="13.8" hidden="true" customHeight="false" outlineLevel="0" collapsed="false">
      <c r="A1251" s="0" t="s">
        <v>155</v>
      </c>
      <c r="B1251" s="0" t="s">
        <v>52</v>
      </c>
      <c r="C1251" s="0" t="s">
        <v>169</v>
      </c>
      <c r="D1251" s="0" t="s">
        <v>55</v>
      </c>
      <c r="E1251" s="0" t="s">
        <v>13</v>
      </c>
      <c r="F1251" s="0" t="s">
        <v>13</v>
      </c>
      <c r="G1251" s="0" t="s">
        <v>153</v>
      </c>
      <c r="H1251" s="0" t="n">
        <v>213921.255033493</v>
      </c>
      <c r="I1251" s="0" t="n">
        <v>6573.061625</v>
      </c>
      <c r="J1251" s="0" t="n">
        <v>3537.51945184587</v>
      </c>
      <c r="K1251" s="0" t="n">
        <v>0</v>
      </c>
      <c r="L1251" s="0" t="n">
        <v>0</v>
      </c>
      <c r="M1251" s="0" t="n">
        <v>523653.910334741</v>
      </c>
      <c r="N1251" s="0" t="n">
        <v>785480.865502112</v>
      </c>
      <c r="O1251" s="0" t="n">
        <v>79095.8414665258</v>
      </c>
      <c r="P1251" s="0" t="n">
        <v>98869.8018331573</v>
      </c>
      <c r="Q1251" s="0" t="n">
        <v>32865.308125</v>
      </c>
      <c r="R1251" s="0" t="n">
        <v>54775.5135416666</v>
      </c>
    </row>
    <row r="1252" customFormat="false" ht="13.8" hidden="true" customHeight="false" outlineLevel="0" collapsed="false">
      <c r="A1252" s="0" t="s">
        <v>159</v>
      </c>
      <c r="B1252" s="0" t="s">
        <v>21</v>
      </c>
      <c r="C1252" s="0" t="s">
        <v>166</v>
      </c>
      <c r="D1252" s="0" t="s">
        <v>45</v>
      </c>
      <c r="E1252" s="0" t="s">
        <v>8</v>
      </c>
      <c r="F1252" s="0" t="s">
        <v>8</v>
      </c>
      <c r="G1252" s="0" t="s">
        <v>153</v>
      </c>
      <c r="H1252" s="0" t="n">
        <v>964471.212423658</v>
      </c>
      <c r="I1252" s="0" t="n">
        <v>5736</v>
      </c>
      <c r="J1252" s="0" t="n">
        <v>3321.72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</row>
    <row r="1253" customFormat="false" ht="13.8" hidden="true" customHeight="false" outlineLevel="0" collapsed="false">
      <c r="A1253" s="0" t="s">
        <v>155</v>
      </c>
      <c r="B1253" s="0" t="s">
        <v>21</v>
      </c>
      <c r="C1253" s="0" t="s">
        <v>173</v>
      </c>
      <c r="D1253" s="0" t="s">
        <v>48</v>
      </c>
      <c r="E1253" s="0" t="s">
        <v>8</v>
      </c>
      <c r="F1253" s="0" t="s">
        <v>8</v>
      </c>
      <c r="G1253" s="0" t="s">
        <v>153</v>
      </c>
      <c r="H1253" s="0" t="n">
        <v>152978.253416698</v>
      </c>
      <c r="I1253" s="0" t="n">
        <v>1340</v>
      </c>
      <c r="J1253" s="0" t="n">
        <v>797.3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</row>
    <row r="1254" customFormat="false" ht="13.8" hidden="true" customHeight="false" outlineLevel="0" collapsed="false">
      <c r="A1254" s="0" t="s">
        <v>155</v>
      </c>
      <c r="B1254" s="0" t="s">
        <v>117</v>
      </c>
      <c r="C1254" s="0" t="s">
        <v>189</v>
      </c>
      <c r="D1254" s="0" t="s">
        <v>109</v>
      </c>
      <c r="E1254" s="0" t="s">
        <v>8</v>
      </c>
      <c r="F1254" s="0" t="s">
        <v>8</v>
      </c>
      <c r="G1254" s="0" t="s">
        <v>172</v>
      </c>
      <c r="H1254" s="0" t="n">
        <v>14385858.4766024</v>
      </c>
      <c r="I1254" s="0" t="n">
        <v>83558.5539938594</v>
      </c>
      <c r="J1254" s="0" t="n">
        <v>107100.599992347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</row>
    <row r="1255" customFormat="false" ht="13.8" hidden="true" customHeight="false" outlineLevel="0" collapsed="false">
      <c r="A1255" s="0" t="s">
        <v>159</v>
      </c>
      <c r="B1255" s="0" t="s">
        <v>21</v>
      </c>
      <c r="C1255" s="0" t="s">
        <v>166</v>
      </c>
      <c r="D1255" s="0" t="s">
        <v>24</v>
      </c>
      <c r="E1255" s="0" t="s">
        <v>9</v>
      </c>
      <c r="F1255" s="0" t="s">
        <v>9</v>
      </c>
      <c r="G1255" s="0" t="s">
        <v>153</v>
      </c>
      <c r="H1255" s="0" t="n">
        <v>409680.730116773</v>
      </c>
      <c r="I1255" s="0" t="n">
        <v>6311.66501240694</v>
      </c>
      <c r="J1255" s="0" t="n">
        <v>3755.44068238213</v>
      </c>
      <c r="K1255" s="0" t="n">
        <v>0</v>
      </c>
      <c r="L1255" s="0" t="n">
        <v>0</v>
      </c>
      <c r="M1255" s="0" t="n">
        <v>1008943.64413429</v>
      </c>
      <c r="N1255" s="0" t="n">
        <v>1177100.91815667</v>
      </c>
      <c r="O1255" s="0" t="n">
        <v>0</v>
      </c>
      <c r="P1255" s="0" t="n">
        <v>0</v>
      </c>
      <c r="Q1255" s="0" t="n">
        <v>0</v>
      </c>
      <c r="R1255" s="0" t="n">
        <v>0</v>
      </c>
    </row>
    <row r="1256" customFormat="false" ht="13.8" hidden="true" customHeight="false" outlineLevel="0" collapsed="false">
      <c r="A1256" s="0" t="s">
        <v>159</v>
      </c>
      <c r="B1256" s="0" t="s">
        <v>72</v>
      </c>
      <c r="C1256" s="0" t="s">
        <v>175</v>
      </c>
      <c r="D1256" s="0" t="s">
        <v>87</v>
      </c>
      <c r="E1256" s="0" t="s">
        <v>174</v>
      </c>
      <c r="F1256" s="0" t="s">
        <v>8</v>
      </c>
      <c r="G1256" s="0" t="s">
        <v>164</v>
      </c>
      <c r="H1256" s="0" t="n">
        <v>757817.033873343</v>
      </c>
      <c r="I1256" s="0" t="n">
        <v>19168.106063636</v>
      </c>
      <c r="J1256" s="0" t="n">
        <v>116317.348507458</v>
      </c>
      <c r="K1256" s="0" t="n">
        <v>0</v>
      </c>
      <c r="L1256" s="0" t="n">
        <v>0</v>
      </c>
      <c r="M1256" s="0" t="n">
        <v>1629289.01540906</v>
      </c>
      <c r="N1256" s="0" t="n">
        <v>2281004.62157269</v>
      </c>
      <c r="O1256" s="0" t="n">
        <v>651715.606163626</v>
      </c>
      <c r="P1256" s="0" t="n">
        <v>912401.848629076</v>
      </c>
      <c r="Q1256" s="0" t="n">
        <v>191681.06063636</v>
      </c>
      <c r="R1256" s="0" t="n">
        <v>287521.59095454</v>
      </c>
    </row>
    <row r="1257" customFormat="false" ht="13.8" hidden="true" customHeight="false" outlineLevel="0" collapsed="false">
      <c r="A1257" s="0" t="s">
        <v>150</v>
      </c>
      <c r="B1257" s="0" t="s">
        <v>117</v>
      </c>
      <c r="C1257" s="0" t="s">
        <v>188</v>
      </c>
      <c r="D1257" s="0" t="s">
        <v>109</v>
      </c>
      <c r="E1257" s="0" t="s">
        <v>13</v>
      </c>
      <c r="F1257" s="0" t="s">
        <v>13</v>
      </c>
      <c r="G1257" s="0" t="s">
        <v>157</v>
      </c>
      <c r="H1257" s="0" t="n">
        <v>63310.1049570751</v>
      </c>
      <c r="I1257" s="0" t="n">
        <v>1516.93538253651</v>
      </c>
      <c r="J1257" s="0" t="n">
        <v>1516.93538253651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</row>
    <row r="1258" customFormat="false" ht="13.8" hidden="true" customHeight="false" outlineLevel="0" collapsed="false">
      <c r="A1258" s="0" t="s">
        <v>155</v>
      </c>
      <c r="B1258" s="0" t="s">
        <v>72</v>
      </c>
      <c r="C1258" s="0" t="s">
        <v>151</v>
      </c>
      <c r="D1258" s="0" t="s">
        <v>73</v>
      </c>
      <c r="E1258" s="0" t="s">
        <v>152</v>
      </c>
      <c r="F1258" s="0" t="s">
        <v>8</v>
      </c>
      <c r="G1258" s="0" t="s">
        <v>154</v>
      </c>
      <c r="H1258" s="0" t="n">
        <v>7123226.78850406</v>
      </c>
      <c r="I1258" s="0" t="n">
        <v>107134.686192781</v>
      </c>
      <c r="J1258" s="0" t="n">
        <v>118500.050062405</v>
      </c>
      <c r="K1258" s="0" t="n">
        <v>3749714.01674735</v>
      </c>
      <c r="L1258" s="0" t="n">
        <v>4821060.87867517</v>
      </c>
      <c r="M1258" s="0" t="n">
        <v>6670079.51304754</v>
      </c>
      <c r="N1258" s="0" t="n">
        <v>8152319.40483589</v>
      </c>
      <c r="O1258" s="0" t="n">
        <v>3260927.76193435</v>
      </c>
      <c r="P1258" s="0" t="n">
        <v>4446719.67536503</v>
      </c>
      <c r="Q1258" s="0" t="n">
        <v>7499428.03349471</v>
      </c>
      <c r="R1258" s="0" t="n">
        <v>8570774.89542253</v>
      </c>
    </row>
    <row r="1259" customFormat="false" ht="13.8" hidden="true" customHeight="false" outlineLevel="0" collapsed="false">
      <c r="A1259" s="0" t="s">
        <v>159</v>
      </c>
      <c r="B1259" s="0" t="s">
        <v>72</v>
      </c>
      <c r="C1259" s="0" t="s">
        <v>171</v>
      </c>
      <c r="D1259" s="0" t="s">
        <v>74</v>
      </c>
      <c r="E1259" s="0" t="s">
        <v>170</v>
      </c>
      <c r="F1259" s="0" t="s">
        <v>13</v>
      </c>
      <c r="G1259" s="0" t="s">
        <v>154</v>
      </c>
      <c r="H1259" s="0" t="n">
        <v>17150962.860225</v>
      </c>
      <c r="I1259" s="0" t="n">
        <v>86320.9016798875</v>
      </c>
      <c r="J1259" s="0" t="n">
        <v>108675.519220527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</row>
    <row r="1260" customFormat="false" ht="13.8" hidden="true" customHeight="false" outlineLevel="0" collapsed="false">
      <c r="A1260" s="0" t="s">
        <v>155</v>
      </c>
      <c r="B1260" s="0" t="s">
        <v>52</v>
      </c>
      <c r="C1260" s="0" t="s">
        <v>158</v>
      </c>
      <c r="D1260" s="0" t="s">
        <v>56</v>
      </c>
      <c r="E1260" s="0" t="s">
        <v>13</v>
      </c>
      <c r="F1260" s="0" t="s">
        <v>13</v>
      </c>
      <c r="G1260" s="0" t="s">
        <v>157</v>
      </c>
      <c r="H1260" s="0" t="n">
        <v>96657774.199211</v>
      </c>
      <c r="I1260" s="0" t="n">
        <v>2205838.18295347</v>
      </c>
      <c r="J1260" s="0" t="n">
        <v>908202.64214264</v>
      </c>
      <c r="K1260" s="0" t="n">
        <v>0</v>
      </c>
      <c r="L1260" s="0" t="n">
        <v>0</v>
      </c>
      <c r="M1260" s="0" t="n">
        <v>56248873.0035622</v>
      </c>
      <c r="N1260" s="0" t="n">
        <v>68748622.5599093</v>
      </c>
      <c r="O1260" s="0" t="n">
        <v>55256246.4168094</v>
      </c>
      <c r="P1260" s="0" t="n">
        <v>61395829.3520105</v>
      </c>
      <c r="Q1260" s="0" t="n">
        <v>220583818.295347</v>
      </c>
      <c r="R1260" s="0" t="n">
        <v>242642200.124882</v>
      </c>
    </row>
    <row r="1261" customFormat="false" ht="13.8" hidden="true" customHeight="false" outlineLevel="0" collapsed="false">
      <c r="A1261" s="0" t="s">
        <v>155</v>
      </c>
      <c r="B1261" s="0" t="s">
        <v>52</v>
      </c>
      <c r="C1261" s="0" t="s">
        <v>183</v>
      </c>
      <c r="D1261" s="0" t="s">
        <v>57</v>
      </c>
      <c r="E1261" s="0" t="s">
        <v>9</v>
      </c>
      <c r="F1261" s="0" t="s">
        <v>9</v>
      </c>
      <c r="G1261" s="0" t="s">
        <v>164</v>
      </c>
      <c r="H1261" s="0" t="n">
        <v>40801062.6059436</v>
      </c>
      <c r="I1261" s="0" t="n">
        <v>1205487.91880952</v>
      </c>
      <c r="J1261" s="0" t="n">
        <v>832062.665120669</v>
      </c>
      <c r="K1261" s="0" t="n">
        <v>0</v>
      </c>
      <c r="L1261" s="0" t="n">
        <v>0</v>
      </c>
      <c r="M1261" s="0" t="n">
        <v>39414432.4604808</v>
      </c>
      <c r="N1261" s="0" t="n">
        <v>47712207.7153189</v>
      </c>
      <c r="O1261" s="0" t="n">
        <v>38813195.0174105</v>
      </c>
      <c r="P1261" s="0" t="n">
        <v>42898794.4929274</v>
      </c>
      <c r="Q1261" s="0" t="n">
        <v>132603671.069047</v>
      </c>
      <c r="R1261" s="0" t="n">
        <v>144658550.257142</v>
      </c>
    </row>
    <row r="1262" customFormat="false" ht="13.8" hidden="true" customHeight="false" outlineLevel="0" collapsed="false">
      <c r="A1262" s="0" t="s">
        <v>150</v>
      </c>
      <c r="B1262" s="0" t="s">
        <v>52</v>
      </c>
      <c r="C1262" s="0" t="s">
        <v>169</v>
      </c>
      <c r="D1262" s="0" t="s">
        <v>61</v>
      </c>
      <c r="E1262" s="0" t="s">
        <v>9</v>
      </c>
      <c r="F1262" s="0" t="s">
        <v>9</v>
      </c>
      <c r="G1262" s="0" t="s">
        <v>154</v>
      </c>
      <c r="H1262" s="0" t="n">
        <v>11317504.2451043</v>
      </c>
      <c r="I1262" s="0" t="n">
        <v>566314.526332</v>
      </c>
      <c r="J1262" s="0" t="n">
        <v>333947.02061301</v>
      </c>
      <c r="K1262" s="0" t="n">
        <v>19821008.42162</v>
      </c>
      <c r="L1262" s="0" t="n">
        <v>25484153.68494</v>
      </c>
      <c r="M1262" s="0" t="n">
        <v>18615230.1922175</v>
      </c>
      <c r="N1262" s="0" t="n">
        <v>22662019.3644387</v>
      </c>
      <c r="O1262" s="0" t="n">
        <v>14208359.516133</v>
      </c>
      <c r="P1262" s="0" t="n">
        <v>15500028.5630542</v>
      </c>
      <c r="Q1262" s="0" t="n">
        <v>67957743.15984</v>
      </c>
      <c r="R1262" s="0" t="n">
        <v>73620888.42316</v>
      </c>
    </row>
    <row r="1263" customFormat="false" ht="13.8" hidden="true" customHeight="false" outlineLevel="0" collapsed="false">
      <c r="A1263" s="0" t="s">
        <v>150</v>
      </c>
      <c r="B1263" s="0" t="s">
        <v>6</v>
      </c>
      <c r="C1263" s="0" t="s">
        <v>162</v>
      </c>
      <c r="D1263" s="0" t="s">
        <v>17</v>
      </c>
      <c r="E1263" s="0" t="s">
        <v>13</v>
      </c>
      <c r="F1263" s="0" t="s">
        <v>13</v>
      </c>
      <c r="G1263" s="0" t="s">
        <v>157</v>
      </c>
      <c r="H1263" s="0" t="n">
        <v>43174984.5154151</v>
      </c>
      <c r="I1263" s="0" t="n">
        <v>380067.599933558</v>
      </c>
      <c r="J1263" s="0" t="n">
        <v>481752.718235961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</row>
    <row r="1264" customFormat="false" ht="13.8" hidden="true" customHeight="false" outlineLevel="0" collapsed="false">
      <c r="A1264" s="0" t="s">
        <v>159</v>
      </c>
      <c r="B1264" s="0" t="s">
        <v>21</v>
      </c>
      <c r="C1264" s="0" t="s">
        <v>173</v>
      </c>
      <c r="D1264" s="0" t="s">
        <v>39</v>
      </c>
      <c r="E1264" s="0" t="s">
        <v>13</v>
      </c>
      <c r="F1264" s="0" t="s">
        <v>13</v>
      </c>
      <c r="G1264" s="0" t="s">
        <v>157</v>
      </c>
      <c r="H1264" s="0" t="n">
        <v>10652469.007796</v>
      </c>
      <c r="I1264" s="0" t="n">
        <v>111008.232818874</v>
      </c>
      <c r="J1264" s="0" t="n">
        <v>50656.4935454683</v>
      </c>
      <c r="K1264" s="0" t="n">
        <v>1110082.32818874</v>
      </c>
      <c r="L1264" s="0" t="n">
        <v>1387602.91023593</v>
      </c>
      <c r="M1264" s="0" t="n">
        <v>15338322.7475617</v>
      </c>
      <c r="N1264" s="0" t="n">
        <v>19172903.4344522</v>
      </c>
      <c r="O1264" s="0" t="n">
        <v>0</v>
      </c>
      <c r="P1264" s="0" t="n">
        <v>0</v>
      </c>
      <c r="Q1264" s="0" t="n">
        <v>0</v>
      </c>
      <c r="R1264" s="0" t="n">
        <v>0</v>
      </c>
    </row>
    <row r="1265" customFormat="false" ht="13.8" hidden="true" customHeight="false" outlineLevel="0" collapsed="false">
      <c r="A1265" s="0" t="s">
        <v>150</v>
      </c>
      <c r="B1265" s="0" t="s">
        <v>90</v>
      </c>
      <c r="C1265" s="0" t="s">
        <v>92</v>
      </c>
      <c r="D1265" s="0" t="s">
        <v>92</v>
      </c>
      <c r="E1265" s="0" t="s">
        <v>185</v>
      </c>
      <c r="F1265" s="0" t="s">
        <v>9</v>
      </c>
      <c r="G1265" s="0" t="s">
        <v>157</v>
      </c>
      <c r="H1265" s="0" t="n">
        <v>790422.744224413</v>
      </c>
      <c r="I1265" s="0" t="n">
        <v>110228.479166666</v>
      </c>
      <c r="J1265" s="0" t="n">
        <v>85073.4300833333</v>
      </c>
      <c r="K1265" s="0" t="n">
        <v>1219749.75694444</v>
      </c>
      <c r="L1265" s="0" t="n">
        <v>1568249.68749999</v>
      </c>
      <c r="M1265" s="0" t="n">
        <v>12952427.9226536</v>
      </c>
      <c r="N1265" s="0" t="n">
        <v>15542913.5071843</v>
      </c>
      <c r="O1265" s="0" t="n">
        <v>5037055.29866134</v>
      </c>
      <c r="P1265" s="0" t="n">
        <v>6447430.78228652</v>
      </c>
      <c r="Q1265" s="0" t="n">
        <v>2787999.44444444</v>
      </c>
      <c r="R1265" s="0" t="n">
        <v>3136499.37499999</v>
      </c>
    </row>
    <row r="1266" customFormat="false" ht="13.8" hidden="true" customHeight="false" outlineLevel="0" collapsed="false">
      <c r="A1266" s="0" t="s">
        <v>159</v>
      </c>
      <c r="B1266" s="0" t="s">
        <v>21</v>
      </c>
      <c r="C1266" s="0" t="s">
        <v>166</v>
      </c>
      <c r="D1266" s="0" t="s">
        <v>36</v>
      </c>
      <c r="E1266" s="0" t="s">
        <v>13</v>
      </c>
      <c r="F1266" s="0" t="s">
        <v>13</v>
      </c>
      <c r="G1266" s="0" t="s">
        <v>172</v>
      </c>
      <c r="H1266" s="0" t="n">
        <v>3299232.30416852</v>
      </c>
      <c r="I1266" s="0" t="n">
        <v>22279.8320919482</v>
      </c>
      <c r="J1266" s="0" t="n">
        <v>26509.2990875557</v>
      </c>
      <c r="K1266" s="0" t="n">
        <v>222798.320919482</v>
      </c>
      <c r="L1266" s="0" t="n">
        <v>278497.901149352</v>
      </c>
      <c r="M1266" s="0" t="n">
        <v>3078467.66595569</v>
      </c>
      <c r="N1266" s="0" t="n">
        <v>3848084.58244461</v>
      </c>
      <c r="O1266" s="0" t="n">
        <v>0</v>
      </c>
      <c r="P1266" s="0" t="n">
        <v>0</v>
      </c>
      <c r="Q1266" s="0" t="n">
        <v>0</v>
      </c>
      <c r="R1266" s="0" t="n">
        <v>0</v>
      </c>
    </row>
    <row r="1267" customFormat="false" ht="13.8" hidden="true" customHeight="false" outlineLevel="0" collapsed="false">
      <c r="A1267" s="0" t="s">
        <v>159</v>
      </c>
      <c r="B1267" s="0" t="s">
        <v>21</v>
      </c>
      <c r="C1267" s="0" t="s">
        <v>181</v>
      </c>
      <c r="D1267" s="0" t="s">
        <v>42</v>
      </c>
      <c r="E1267" s="0" t="s">
        <v>9</v>
      </c>
      <c r="F1267" s="0" t="s">
        <v>9</v>
      </c>
      <c r="G1267" s="0" t="s">
        <v>172</v>
      </c>
      <c r="H1267" s="0" t="n">
        <v>3350657.34167904</v>
      </c>
      <c r="I1267" s="0" t="n">
        <v>31740</v>
      </c>
      <c r="J1267" s="0" t="n">
        <v>49863.8</v>
      </c>
      <c r="K1267" s="0" t="n">
        <v>1269600</v>
      </c>
      <c r="L1267" s="0" t="n">
        <v>1587000</v>
      </c>
      <c r="M1267" s="0" t="n">
        <v>10176637.5</v>
      </c>
      <c r="N1267" s="0" t="n">
        <v>12319087.5</v>
      </c>
      <c r="O1267" s="0" t="n">
        <v>0</v>
      </c>
      <c r="P1267" s="0" t="n">
        <v>0</v>
      </c>
      <c r="Q1267" s="0" t="n">
        <v>0</v>
      </c>
      <c r="R1267" s="0" t="n">
        <v>0</v>
      </c>
    </row>
    <row r="1268" customFormat="false" ht="13.8" hidden="true" customHeight="false" outlineLevel="0" collapsed="false">
      <c r="A1268" s="0" t="s">
        <v>159</v>
      </c>
      <c r="B1268" s="0" t="s">
        <v>52</v>
      </c>
      <c r="C1268" s="0" t="s">
        <v>165</v>
      </c>
      <c r="D1268" s="0" t="s">
        <v>67</v>
      </c>
      <c r="E1268" s="0" t="s">
        <v>8</v>
      </c>
      <c r="F1268" s="0" t="s">
        <v>8</v>
      </c>
      <c r="G1268" s="0" t="s">
        <v>157</v>
      </c>
      <c r="H1268" s="0" t="n">
        <v>37042155.1306368</v>
      </c>
      <c r="I1268" s="0" t="n">
        <v>473953.699999999</v>
      </c>
      <c r="J1268" s="0" t="n">
        <v>436417.786317571</v>
      </c>
      <c r="K1268" s="0" t="n">
        <v>18958147.9999999</v>
      </c>
      <c r="L1268" s="0" t="n">
        <v>23697684.9999999</v>
      </c>
      <c r="M1268" s="0" t="n">
        <v>95679403.1874999</v>
      </c>
      <c r="N1268" s="0" t="n">
        <v>115822435.437499</v>
      </c>
      <c r="O1268" s="0" t="n">
        <v>0</v>
      </c>
      <c r="P1268" s="0" t="n">
        <v>0</v>
      </c>
      <c r="Q1268" s="0" t="n">
        <v>0</v>
      </c>
      <c r="R1268" s="0" t="n">
        <v>0</v>
      </c>
    </row>
    <row r="1269" customFormat="false" ht="13.8" hidden="true" customHeight="false" outlineLevel="0" collapsed="false">
      <c r="A1269" s="0" t="s">
        <v>159</v>
      </c>
      <c r="B1269" s="0" t="s">
        <v>52</v>
      </c>
      <c r="C1269" s="0" t="s">
        <v>165</v>
      </c>
      <c r="D1269" s="0" t="s">
        <v>67</v>
      </c>
      <c r="E1269" s="0" t="s">
        <v>13</v>
      </c>
      <c r="F1269" s="0" t="s">
        <v>13</v>
      </c>
      <c r="G1269" s="0" t="s">
        <v>153</v>
      </c>
      <c r="H1269" s="0" t="n">
        <v>3060716.45209693</v>
      </c>
      <c r="I1269" s="0" t="n">
        <v>39677.4999999999</v>
      </c>
      <c r="J1269" s="0" t="n">
        <v>29343.2448239951</v>
      </c>
      <c r="K1269" s="0" t="n">
        <v>1587099.99999999</v>
      </c>
      <c r="L1269" s="0" t="n">
        <v>1983874.99999999</v>
      </c>
      <c r="M1269" s="0" t="n">
        <v>8009895.31249999</v>
      </c>
      <c r="N1269" s="0" t="n">
        <v>9696189.06249999</v>
      </c>
      <c r="O1269" s="0" t="n">
        <v>0</v>
      </c>
      <c r="P1269" s="0" t="n">
        <v>0</v>
      </c>
      <c r="Q1269" s="0" t="n">
        <v>0</v>
      </c>
      <c r="R1269" s="0" t="n">
        <v>0</v>
      </c>
    </row>
    <row r="1270" customFormat="false" ht="13.8" hidden="true" customHeight="false" outlineLevel="0" collapsed="false">
      <c r="A1270" s="0" t="s">
        <v>155</v>
      </c>
      <c r="B1270" s="0" t="s">
        <v>52</v>
      </c>
      <c r="C1270" s="0" t="s">
        <v>165</v>
      </c>
      <c r="D1270" s="0" t="s">
        <v>67</v>
      </c>
      <c r="E1270" s="0" t="s">
        <v>9</v>
      </c>
      <c r="F1270" s="0" t="s">
        <v>9</v>
      </c>
      <c r="G1270" s="0" t="s">
        <v>172</v>
      </c>
      <c r="H1270" s="0" t="n">
        <v>1764145.32821477</v>
      </c>
      <c r="I1270" s="0" t="n">
        <v>30593.4999999999</v>
      </c>
      <c r="J1270" s="0" t="n">
        <v>37298.6458351846</v>
      </c>
      <c r="K1270" s="0" t="n">
        <v>1376707.49999999</v>
      </c>
      <c r="L1270" s="0" t="n">
        <v>1682642.49999999</v>
      </c>
      <c r="M1270" s="0" t="n">
        <v>6176062.81249999</v>
      </c>
      <c r="N1270" s="0" t="n">
        <v>7476286.56249999</v>
      </c>
      <c r="O1270" s="0" t="n">
        <v>57362.8124999999</v>
      </c>
      <c r="P1270" s="0" t="n">
        <v>91780.4999999999</v>
      </c>
      <c r="Q1270" s="0" t="n">
        <v>0</v>
      </c>
      <c r="R1270" s="0" t="n">
        <v>0</v>
      </c>
    </row>
    <row r="1271" customFormat="false" ht="13.8" hidden="true" customHeight="false" outlineLevel="0" collapsed="false">
      <c r="A1271" s="0" t="s">
        <v>150</v>
      </c>
      <c r="B1271" s="0" t="s">
        <v>21</v>
      </c>
      <c r="C1271" s="0" t="s">
        <v>168</v>
      </c>
      <c r="D1271" s="0" t="s">
        <v>50</v>
      </c>
      <c r="E1271" s="0" t="s">
        <v>13</v>
      </c>
      <c r="F1271" s="0" t="s">
        <v>13</v>
      </c>
      <c r="G1271" s="0" t="s">
        <v>164</v>
      </c>
      <c r="H1271" s="0" t="n">
        <v>924202.811611945</v>
      </c>
      <c r="I1271" s="0" t="n">
        <v>43015</v>
      </c>
      <c r="J1271" s="0" t="n">
        <v>39313.425</v>
      </c>
      <c r="K1271" s="0" t="n">
        <v>1935675</v>
      </c>
      <c r="L1271" s="0" t="n">
        <v>2365825</v>
      </c>
      <c r="M1271" s="0" t="n">
        <v>9275109.375</v>
      </c>
      <c r="N1271" s="0" t="n">
        <v>11291437.5</v>
      </c>
      <c r="O1271" s="0" t="n">
        <v>483918.75</v>
      </c>
      <c r="P1271" s="0" t="n">
        <v>725878.125</v>
      </c>
      <c r="Q1271" s="0" t="n">
        <v>0</v>
      </c>
      <c r="R1271" s="0" t="n">
        <v>0</v>
      </c>
    </row>
    <row r="1272" customFormat="false" ht="13.8" hidden="true" customHeight="false" outlineLevel="0" collapsed="false">
      <c r="A1272" s="0" t="s">
        <v>150</v>
      </c>
      <c r="B1272" s="0" t="s">
        <v>21</v>
      </c>
      <c r="C1272" s="0" t="s">
        <v>181</v>
      </c>
      <c r="D1272" s="0" t="s">
        <v>51</v>
      </c>
      <c r="E1272" s="0" t="s">
        <v>8</v>
      </c>
      <c r="F1272" s="0" t="s">
        <v>8</v>
      </c>
      <c r="G1272" s="0" t="s">
        <v>164</v>
      </c>
      <c r="H1272" s="0" t="n">
        <v>63592546.7556532</v>
      </c>
      <c r="I1272" s="0" t="n">
        <v>2377460</v>
      </c>
      <c r="J1272" s="0" t="n">
        <v>4891372.8</v>
      </c>
      <c r="K1272" s="0" t="n">
        <v>106985700</v>
      </c>
      <c r="L1272" s="0" t="n">
        <v>130760300</v>
      </c>
      <c r="M1272" s="0" t="n">
        <v>512639812.5</v>
      </c>
      <c r="N1272" s="0" t="n">
        <v>624083250</v>
      </c>
      <c r="O1272" s="0" t="n">
        <v>26746425</v>
      </c>
      <c r="P1272" s="0" t="n">
        <v>40119637.5</v>
      </c>
      <c r="Q1272" s="0" t="n">
        <v>0</v>
      </c>
      <c r="R1272" s="0" t="n">
        <v>0</v>
      </c>
    </row>
    <row r="1273" customFormat="false" ht="13.8" hidden="true" customHeight="false" outlineLevel="0" collapsed="false">
      <c r="A1273" s="0" t="s">
        <v>155</v>
      </c>
      <c r="B1273" s="0" t="s">
        <v>52</v>
      </c>
      <c r="C1273" s="0" t="s">
        <v>169</v>
      </c>
      <c r="D1273" s="0" t="s">
        <v>69</v>
      </c>
      <c r="E1273" s="0" t="s">
        <v>9</v>
      </c>
      <c r="F1273" s="0" t="s">
        <v>9</v>
      </c>
      <c r="G1273" s="0" t="s">
        <v>157</v>
      </c>
      <c r="H1273" s="0" t="n">
        <v>923366.030226001</v>
      </c>
      <c r="I1273" s="0" t="n">
        <v>117992.6700162</v>
      </c>
      <c r="J1273" s="0" t="n">
        <v>80934.115172974</v>
      </c>
      <c r="K1273" s="0" t="n">
        <v>5309670.150729</v>
      </c>
      <c r="L1273" s="0" t="n">
        <v>6489596.850891</v>
      </c>
      <c r="M1273" s="0" t="n">
        <v>31759693.6419961</v>
      </c>
      <c r="N1273" s="0" t="n">
        <v>38445944.9350479</v>
      </c>
      <c r="O1273" s="0" t="n">
        <v>294981.6750405</v>
      </c>
      <c r="P1273" s="0" t="n">
        <v>471970.6800648</v>
      </c>
      <c r="Q1273" s="0" t="n">
        <v>0</v>
      </c>
      <c r="R1273" s="0" t="n">
        <v>0</v>
      </c>
    </row>
    <row r="1274" customFormat="false" ht="13.8" hidden="true" customHeight="false" outlineLevel="0" collapsed="false">
      <c r="A1274" s="0" t="s">
        <v>150</v>
      </c>
      <c r="B1274" s="0" t="s">
        <v>52</v>
      </c>
      <c r="C1274" s="0" t="s">
        <v>169</v>
      </c>
      <c r="D1274" s="0" t="s">
        <v>69</v>
      </c>
      <c r="E1274" s="0" t="s">
        <v>13</v>
      </c>
      <c r="F1274" s="0" t="s">
        <v>13</v>
      </c>
      <c r="G1274" s="0" t="s">
        <v>157</v>
      </c>
      <c r="H1274" s="0" t="n">
        <v>514346.20981249</v>
      </c>
      <c r="I1274" s="0" t="n">
        <v>121331.7507706</v>
      </c>
      <c r="J1274" s="0" t="n">
        <v>89645.5106055253</v>
      </c>
      <c r="K1274" s="0" t="n">
        <v>5459928.784677</v>
      </c>
      <c r="L1274" s="0" t="n">
        <v>6673246.292383</v>
      </c>
      <c r="M1274" s="0" t="n">
        <v>39533928.7462433</v>
      </c>
      <c r="N1274" s="0" t="n">
        <v>48128261.0823831</v>
      </c>
      <c r="O1274" s="0" t="n">
        <v>363995.2523118</v>
      </c>
      <c r="P1274" s="0" t="n">
        <v>545992.8784677</v>
      </c>
      <c r="Q1274" s="0" t="n">
        <v>0</v>
      </c>
      <c r="R1274" s="0" t="n">
        <v>0</v>
      </c>
    </row>
    <row r="1275" customFormat="false" ht="13.8" hidden="true" customHeight="false" outlineLevel="0" collapsed="false">
      <c r="A1275" s="0" t="s">
        <v>150</v>
      </c>
      <c r="B1275" s="0" t="s">
        <v>52</v>
      </c>
      <c r="C1275" s="0" t="s">
        <v>158</v>
      </c>
      <c r="D1275" s="0" t="s">
        <v>71</v>
      </c>
      <c r="E1275" s="0" t="s">
        <v>9</v>
      </c>
      <c r="F1275" s="0" t="s">
        <v>9</v>
      </c>
      <c r="G1275" s="0" t="s">
        <v>154</v>
      </c>
      <c r="H1275" s="0" t="n">
        <v>4502098.09760566</v>
      </c>
      <c r="I1275" s="0" t="n">
        <v>279518.419545761</v>
      </c>
      <c r="J1275" s="0" t="n">
        <v>296269.506001197</v>
      </c>
      <c r="K1275" s="0" t="n">
        <v>9783144.68410164</v>
      </c>
      <c r="L1275" s="0" t="n">
        <v>12578328.8795592</v>
      </c>
      <c r="M1275" s="0" t="n">
        <v>9643385.47432876</v>
      </c>
      <c r="N1275" s="0" t="n">
        <v>11739773.6209219</v>
      </c>
      <c r="O1275" s="0" t="n">
        <v>9326597.92192788</v>
      </c>
      <c r="P1275" s="0" t="n">
        <v>10174470.4602849</v>
      </c>
      <c r="Q1275" s="0" t="n">
        <v>33542210.3454913</v>
      </c>
      <c r="R1275" s="0" t="n">
        <v>36337394.5409489</v>
      </c>
    </row>
    <row r="1276" customFormat="false" ht="13.8" hidden="true" customHeight="false" outlineLevel="0" collapsed="false">
      <c r="A1276" s="0" t="s">
        <v>150</v>
      </c>
      <c r="B1276" s="0" t="s">
        <v>52</v>
      </c>
      <c r="C1276" s="0" t="s">
        <v>169</v>
      </c>
      <c r="D1276" s="0" t="s">
        <v>69</v>
      </c>
      <c r="E1276" s="0" t="s">
        <v>8</v>
      </c>
      <c r="F1276" s="0" t="s">
        <v>8</v>
      </c>
      <c r="G1276" s="0" t="s">
        <v>172</v>
      </c>
      <c r="H1276" s="0" t="n">
        <v>3034474.32779456</v>
      </c>
      <c r="I1276" s="0" t="n">
        <v>336592.4979337</v>
      </c>
      <c r="J1276" s="0" t="n">
        <v>4578799.79810657</v>
      </c>
      <c r="K1276" s="0" t="n">
        <v>15146662.4070165</v>
      </c>
      <c r="L1276" s="0" t="n">
        <v>18512587.3863535</v>
      </c>
      <c r="M1276" s="0" t="n">
        <v>109673055.447703</v>
      </c>
      <c r="N1276" s="0" t="n">
        <v>133515024.023291</v>
      </c>
      <c r="O1276" s="0" t="n">
        <v>1009777.4938011</v>
      </c>
      <c r="P1276" s="0" t="n">
        <v>1514666.24070165</v>
      </c>
      <c r="Q1276" s="0" t="n">
        <v>0</v>
      </c>
      <c r="R1276" s="0" t="n">
        <v>0</v>
      </c>
    </row>
    <row r="1277" customFormat="false" ht="13.8" hidden="true" customHeight="false" outlineLevel="0" collapsed="false">
      <c r="A1277" s="0" t="s">
        <v>150</v>
      </c>
      <c r="B1277" s="0" t="s">
        <v>52</v>
      </c>
      <c r="C1277" s="0" t="s">
        <v>158</v>
      </c>
      <c r="D1277" s="0" t="s">
        <v>66</v>
      </c>
      <c r="E1277" s="0" t="s">
        <v>8</v>
      </c>
      <c r="F1277" s="0" t="s">
        <v>8</v>
      </c>
      <c r="G1277" s="0" t="s">
        <v>172</v>
      </c>
      <c r="H1277" s="0" t="n">
        <v>3292530.70824333</v>
      </c>
      <c r="I1277" s="0" t="n">
        <v>308588.374875474</v>
      </c>
      <c r="J1277" s="0" t="n">
        <v>9269069.33386902</v>
      </c>
      <c r="K1277" s="0" t="n">
        <v>13886476.8693963</v>
      </c>
      <c r="L1277" s="0" t="n">
        <v>16972360.6181511</v>
      </c>
      <c r="M1277" s="0" t="n">
        <v>75411284.1101941</v>
      </c>
      <c r="N1277" s="0" t="n">
        <v>91805041.5254536</v>
      </c>
      <c r="O1277" s="0" t="n">
        <v>694323.843469817</v>
      </c>
      <c r="P1277" s="0" t="n">
        <v>1041485.76520472</v>
      </c>
      <c r="Q1277" s="0" t="n">
        <v>0</v>
      </c>
      <c r="R1277" s="0" t="n">
        <v>0</v>
      </c>
    </row>
    <row r="1278" customFormat="false" ht="13.8" hidden="true" customHeight="false" outlineLevel="0" collapsed="false">
      <c r="A1278" s="0" t="s">
        <v>159</v>
      </c>
      <c r="B1278" s="0" t="s">
        <v>52</v>
      </c>
      <c r="C1278" s="0" t="s">
        <v>158</v>
      </c>
      <c r="D1278" s="0" t="s">
        <v>71</v>
      </c>
      <c r="E1278" s="0" t="s">
        <v>13</v>
      </c>
      <c r="F1278" s="0" t="s">
        <v>13</v>
      </c>
      <c r="G1278" s="0" t="s">
        <v>172</v>
      </c>
      <c r="H1278" s="0" t="n">
        <v>1242867.48745295</v>
      </c>
      <c r="I1278" s="0" t="n">
        <v>15662.5405729479</v>
      </c>
      <c r="J1278" s="0" t="n">
        <v>10780.5398544266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1409628.65156531</v>
      </c>
      <c r="R1278" s="0" t="n">
        <v>1566254.05729479</v>
      </c>
    </row>
    <row r="1279" customFormat="false" ht="13.8" hidden="true" customHeight="false" outlineLevel="0" collapsed="false">
      <c r="A1279" s="0" t="s">
        <v>155</v>
      </c>
      <c r="B1279" s="0" t="s">
        <v>72</v>
      </c>
      <c r="C1279" s="0" t="s">
        <v>151</v>
      </c>
      <c r="D1279" s="0" t="s">
        <v>75</v>
      </c>
      <c r="E1279" s="0" t="s">
        <v>156</v>
      </c>
      <c r="F1279" s="0" t="s">
        <v>9</v>
      </c>
      <c r="G1279" s="0" t="s">
        <v>154</v>
      </c>
      <c r="H1279" s="0" t="n">
        <v>2067649.05844817</v>
      </c>
      <c r="I1279" s="0" t="n">
        <v>28354.0947190813</v>
      </c>
      <c r="J1279" s="0" t="n">
        <v>31240.42578549</v>
      </c>
      <c r="K1279" s="0" t="n">
        <v>0</v>
      </c>
      <c r="L1279" s="0" t="n">
        <v>0</v>
      </c>
      <c r="M1279" s="0" t="n">
        <v>1765292.57719986</v>
      </c>
      <c r="N1279" s="0" t="n">
        <v>2157579.8165776</v>
      </c>
      <c r="O1279" s="0" t="n">
        <v>863031.926631043</v>
      </c>
      <c r="P1279" s="0" t="n">
        <v>1176861.71813324</v>
      </c>
      <c r="Q1279" s="0" t="n">
        <v>1984786.63033569</v>
      </c>
      <c r="R1279" s="0" t="n">
        <v>2268327.5775265</v>
      </c>
    </row>
    <row r="1280" customFormat="false" ht="13.8" hidden="true" customHeight="false" outlineLevel="0" collapsed="false">
      <c r="A1280" s="0" t="s">
        <v>159</v>
      </c>
      <c r="B1280" s="0" t="s">
        <v>72</v>
      </c>
      <c r="C1280" s="0" t="s">
        <v>151</v>
      </c>
      <c r="D1280" s="0" t="s">
        <v>85</v>
      </c>
      <c r="E1280" s="0" t="s">
        <v>152</v>
      </c>
      <c r="F1280" s="0" t="s">
        <v>8</v>
      </c>
      <c r="G1280" s="0" t="s">
        <v>153</v>
      </c>
      <c r="H1280" s="0" t="n">
        <v>10727581.7323203</v>
      </c>
      <c r="I1280" s="0" t="n">
        <v>370877.424183221</v>
      </c>
      <c r="J1280" s="0" t="n">
        <v>399486.736218648</v>
      </c>
      <c r="K1280" s="0" t="n">
        <v>4741386.19285459</v>
      </c>
      <c r="L1280" s="0" t="n">
        <v>6321848.25713946</v>
      </c>
      <c r="M1280" s="0" t="n">
        <v>18004468.5669387</v>
      </c>
      <c r="N1280" s="0" t="n">
        <v>25206255.9937141</v>
      </c>
      <c r="O1280" s="0" t="n">
        <v>7201787.42677548</v>
      </c>
      <c r="P1280" s="0" t="n">
        <v>10082502.3974856</v>
      </c>
      <c r="Q1280" s="0" t="n">
        <v>0</v>
      </c>
      <c r="R1280" s="0" t="n">
        <v>0</v>
      </c>
    </row>
    <row r="1281" customFormat="false" ht="13.8" hidden="true" customHeight="false" outlineLevel="0" collapsed="false">
      <c r="A1281" s="0" t="s">
        <v>155</v>
      </c>
      <c r="B1281" s="0" t="s">
        <v>90</v>
      </c>
      <c r="C1281" s="0" t="s">
        <v>92</v>
      </c>
      <c r="D1281" s="0" t="s">
        <v>92</v>
      </c>
      <c r="E1281" s="0" t="s">
        <v>170</v>
      </c>
      <c r="F1281" s="0" t="s">
        <v>13</v>
      </c>
      <c r="G1281" s="0" t="s">
        <v>164</v>
      </c>
      <c r="H1281" s="0" t="n">
        <v>1526192.14592367</v>
      </c>
      <c r="I1281" s="0" t="n">
        <v>84653.3333333333</v>
      </c>
      <c r="J1281" s="0" t="n">
        <v>109441.783333333</v>
      </c>
      <c r="K1281" s="0" t="n">
        <v>946310.555555555</v>
      </c>
      <c r="L1281" s="0" t="n">
        <v>1216684.99999999</v>
      </c>
      <c r="M1281" s="0" t="n">
        <v>5305180.44798933</v>
      </c>
      <c r="N1281" s="0" t="n">
        <v>6631475.55998666</v>
      </c>
      <c r="O1281" s="0" t="n">
        <v>0</v>
      </c>
      <c r="P1281" s="0" t="n">
        <v>0</v>
      </c>
      <c r="Q1281" s="0" t="n">
        <v>0</v>
      </c>
      <c r="R1281" s="0" t="n">
        <v>0</v>
      </c>
    </row>
    <row r="1282" customFormat="false" ht="13.8" hidden="true" customHeight="false" outlineLevel="0" collapsed="false">
      <c r="A1282" s="0" t="s">
        <v>150</v>
      </c>
      <c r="B1282" s="0" t="s">
        <v>52</v>
      </c>
      <c r="C1282" s="0" t="s">
        <v>169</v>
      </c>
      <c r="D1282" s="0" t="s">
        <v>61</v>
      </c>
      <c r="E1282" s="0" t="s">
        <v>13</v>
      </c>
      <c r="F1282" s="0" t="s">
        <v>13</v>
      </c>
      <c r="G1282" s="0" t="s">
        <v>164</v>
      </c>
      <c r="H1282" s="0" t="n">
        <v>22723394.1863126</v>
      </c>
      <c r="I1282" s="0" t="n">
        <v>1173278.73629099</v>
      </c>
      <c r="J1282" s="0" t="n">
        <v>695285.670766724</v>
      </c>
      <c r="K1282" s="0" t="n">
        <v>41064755.7701849</v>
      </c>
      <c r="L1282" s="0" t="n">
        <v>52797543.1330949</v>
      </c>
      <c r="M1282" s="0" t="n">
        <v>38566649.3444085</v>
      </c>
      <c r="N1282" s="0" t="n">
        <v>46950703.5497147</v>
      </c>
      <c r="O1282" s="0" t="n">
        <v>29436585.7182407</v>
      </c>
      <c r="P1282" s="0" t="n">
        <v>32112638.9653535</v>
      </c>
      <c r="Q1282" s="0" t="n">
        <v>140793448.354919</v>
      </c>
      <c r="R1282" s="0" t="n">
        <v>152526235.717829</v>
      </c>
    </row>
    <row r="1283" customFormat="false" ht="13.8" hidden="true" customHeight="false" outlineLevel="0" collapsed="false">
      <c r="A1283" s="0" t="s">
        <v>159</v>
      </c>
      <c r="B1283" s="0" t="s">
        <v>72</v>
      </c>
      <c r="C1283" s="0" t="s">
        <v>175</v>
      </c>
      <c r="D1283" s="0" t="s">
        <v>88</v>
      </c>
      <c r="E1283" s="0" t="s">
        <v>170</v>
      </c>
      <c r="F1283" s="0" t="s">
        <v>13</v>
      </c>
      <c r="G1283" s="0" t="s">
        <v>153</v>
      </c>
      <c r="H1283" s="0" t="n">
        <v>2146708.98157393</v>
      </c>
      <c r="I1283" s="0" t="n">
        <v>39147.8781039639</v>
      </c>
      <c r="J1283" s="0" t="n">
        <v>61582.1128076625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</row>
    <row r="1284" customFormat="false" ht="13.8" hidden="true" customHeight="false" outlineLevel="0" collapsed="false">
      <c r="A1284" s="0" t="s">
        <v>159</v>
      </c>
      <c r="B1284" s="0" t="s">
        <v>72</v>
      </c>
      <c r="C1284" s="0" t="s">
        <v>151</v>
      </c>
      <c r="D1284" s="0" t="s">
        <v>83</v>
      </c>
      <c r="E1284" s="0" t="s">
        <v>174</v>
      </c>
      <c r="F1284" s="0" t="s">
        <v>8</v>
      </c>
      <c r="G1284" s="0" t="s">
        <v>157</v>
      </c>
      <c r="H1284" s="0" t="n">
        <v>364781.240990598</v>
      </c>
      <c r="I1284" s="0" t="n">
        <v>3663.42820962942</v>
      </c>
      <c r="J1284" s="0" t="n">
        <v>1831.71410481471</v>
      </c>
      <c r="K1284" s="0" t="n">
        <v>0</v>
      </c>
      <c r="L1284" s="0" t="n">
        <v>0</v>
      </c>
      <c r="M1284" s="0" t="n">
        <v>161406.337442498</v>
      </c>
      <c r="N1284" s="0" t="n">
        <v>215208.44992333</v>
      </c>
      <c r="O1284" s="0" t="n">
        <v>71736.1496081008</v>
      </c>
      <c r="P1284" s="0" t="n">
        <v>100430.609451341</v>
      </c>
      <c r="Q1284" s="0" t="n">
        <v>73268.5641925885</v>
      </c>
      <c r="R1284" s="0" t="n">
        <v>85479.9915580199</v>
      </c>
    </row>
    <row r="1285" customFormat="false" ht="13.8" hidden="true" customHeight="false" outlineLevel="0" collapsed="false">
      <c r="A1285" s="0" t="s">
        <v>150</v>
      </c>
      <c r="B1285" s="0" t="s">
        <v>117</v>
      </c>
      <c r="C1285" s="0" t="s">
        <v>187</v>
      </c>
      <c r="D1285" s="0" t="s">
        <v>109</v>
      </c>
      <c r="E1285" s="0" t="s">
        <v>9</v>
      </c>
      <c r="F1285" s="0" t="s">
        <v>9</v>
      </c>
      <c r="G1285" s="0" t="s">
        <v>154</v>
      </c>
      <c r="H1285" s="0" t="n">
        <v>22587229.735377</v>
      </c>
      <c r="I1285" s="0" t="n">
        <v>110349.616778338</v>
      </c>
      <c r="J1285" s="0" t="n">
        <v>217239.54748905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</row>
    <row r="1286" customFormat="false" ht="13.8" hidden="true" customHeight="false" outlineLevel="0" collapsed="false">
      <c r="A1286" s="0" t="s">
        <v>155</v>
      </c>
      <c r="B1286" s="0" t="s">
        <v>117</v>
      </c>
      <c r="C1286" s="0" t="s">
        <v>196</v>
      </c>
      <c r="D1286" s="0" t="s">
        <v>109</v>
      </c>
      <c r="E1286" s="0" t="s">
        <v>9</v>
      </c>
      <c r="F1286" s="0" t="s">
        <v>9</v>
      </c>
      <c r="G1286" s="0" t="s">
        <v>153</v>
      </c>
      <c r="H1286" s="0" t="n">
        <v>15058.956831508</v>
      </c>
      <c r="I1286" s="0" t="n">
        <v>85.8211050087452</v>
      </c>
      <c r="J1286" s="0" t="n">
        <v>85.8211050087452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</row>
    <row r="1287" customFormat="false" ht="13.8" hidden="true" customHeight="false" outlineLevel="0" collapsed="false">
      <c r="A1287" s="0" t="s">
        <v>150</v>
      </c>
      <c r="B1287" s="0" t="s">
        <v>103</v>
      </c>
      <c r="C1287" s="0" t="s">
        <v>179</v>
      </c>
      <c r="D1287" s="0" t="s">
        <v>115</v>
      </c>
      <c r="E1287" s="0" t="s">
        <v>8</v>
      </c>
      <c r="F1287" s="0" t="s">
        <v>8</v>
      </c>
      <c r="G1287" s="0" t="s">
        <v>154</v>
      </c>
      <c r="H1287" s="0" t="n">
        <v>7442225.46257925</v>
      </c>
      <c r="I1287" s="0" t="n">
        <v>412996.37</v>
      </c>
      <c r="J1287" s="0" t="n">
        <v>432018.9155</v>
      </c>
      <c r="K1287" s="0" t="n">
        <v>14454872.95</v>
      </c>
      <c r="L1287" s="0" t="n">
        <v>18584836.65</v>
      </c>
      <c r="M1287" s="0" t="n">
        <v>13009385.655</v>
      </c>
      <c r="N1287" s="0" t="n">
        <v>18584836.65</v>
      </c>
      <c r="O1287" s="0" t="n">
        <v>44138987.04375</v>
      </c>
      <c r="P1287" s="0" t="n">
        <v>56497903.416</v>
      </c>
      <c r="Q1287" s="0" t="n">
        <v>33039709.6</v>
      </c>
      <c r="R1287" s="0" t="n">
        <v>37169673.3</v>
      </c>
    </row>
    <row r="1288" customFormat="false" ht="13.8" hidden="true" customHeight="false" outlineLevel="0" collapsed="false">
      <c r="A1288" s="0" t="s">
        <v>150</v>
      </c>
      <c r="B1288" s="0" t="s">
        <v>103</v>
      </c>
      <c r="C1288" s="0" t="s">
        <v>178</v>
      </c>
      <c r="D1288" s="0" t="s">
        <v>104</v>
      </c>
      <c r="E1288" s="0" t="s">
        <v>8</v>
      </c>
      <c r="F1288" s="0" t="s">
        <v>8</v>
      </c>
      <c r="G1288" s="0" t="s">
        <v>157</v>
      </c>
      <c r="H1288" s="0" t="n">
        <v>5785597.77348714</v>
      </c>
      <c r="I1288" s="0" t="n">
        <v>979681.029610566</v>
      </c>
      <c r="J1288" s="0" t="n">
        <v>2018503.75822448</v>
      </c>
      <c r="K1288" s="0" t="n">
        <v>8166250.13409738</v>
      </c>
      <c r="L1288" s="0" t="n">
        <v>10499464.4581252</v>
      </c>
      <c r="M1288" s="0" t="n">
        <v>162235178.503509</v>
      </c>
      <c r="N1288" s="0" t="n">
        <v>197503695.56949</v>
      </c>
      <c r="O1288" s="0" t="n">
        <v>36209010.8544065</v>
      </c>
      <c r="P1288" s="0" t="n">
        <v>39500739.113898</v>
      </c>
      <c r="Q1288" s="0" t="n">
        <v>27998571.8883339</v>
      </c>
      <c r="R1288" s="0" t="n">
        <v>30331786.2123617</v>
      </c>
    </row>
    <row r="1289" customFormat="false" ht="13.8" hidden="true" customHeight="false" outlineLevel="0" collapsed="false">
      <c r="A1289" s="0" t="s">
        <v>159</v>
      </c>
      <c r="B1289" s="0" t="s">
        <v>103</v>
      </c>
      <c r="C1289" s="0" t="s">
        <v>178</v>
      </c>
      <c r="D1289" s="0" t="s">
        <v>111</v>
      </c>
      <c r="E1289" s="0" t="s">
        <v>9</v>
      </c>
      <c r="F1289" s="0" t="s">
        <v>9</v>
      </c>
      <c r="G1289" s="0" t="s">
        <v>157</v>
      </c>
      <c r="H1289" s="0" t="n">
        <v>1332226.48899358</v>
      </c>
      <c r="I1289" s="0" t="n">
        <v>37187.1272981822</v>
      </c>
      <c r="J1289" s="0" t="n">
        <v>10103.9178685961</v>
      </c>
      <c r="K1289" s="0" t="n">
        <v>0</v>
      </c>
      <c r="L1289" s="0" t="n">
        <v>0</v>
      </c>
      <c r="M1289" s="0" t="n">
        <v>3569964.22062549</v>
      </c>
      <c r="N1289" s="0" t="n">
        <v>5354946.33093824</v>
      </c>
      <c r="O1289" s="0" t="n">
        <v>728867.695044371</v>
      </c>
      <c r="P1289" s="0" t="n">
        <v>937115.607914192</v>
      </c>
      <c r="Q1289" s="0" t="n">
        <v>371871.272981822</v>
      </c>
      <c r="R1289" s="0" t="n">
        <v>743742.545963644</v>
      </c>
    </row>
    <row r="1290" customFormat="false" ht="13.8" hidden="true" customHeight="false" outlineLevel="0" collapsed="false">
      <c r="A1290" s="0" t="s">
        <v>155</v>
      </c>
      <c r="B1290" s="0" t="s">
        <v>103</v>
      </c>
      <c r="C1290" s="0" t="s">
        <v>178</v>
      </c>
      <c r="D1290" s="0" t="s">
        <v>104</v>
      </c>
      <c r="E1290" s="0" t="s">
        <v>9</v>
      </c>
      <c r="F1290" s="0" t="s">
        <v>9</v>
      </c>
      <c r="G1290" s="0" t="s">
        <v>164</v>
      </c>
      <c r="H1290" s="0" t="n">
        <v>6018675.35039574</v>
      </c>
      <c r="I1290" s="0" t="n">
        <v>396670.623815167</v>
      </c>
      <c r="J1290" s="0" t="n">
        <v>233610.196758992</v>
      </c>
      <c r="K1290" s="0" t="n">
        <v>0</v>
      </c>
      <c r="L1290" s="0" t="n">
        <v>0</v>
      </c>
      <c r="M1290" s="0" t="n">
        <v>54264541.3379148</v>
      </c>
      <c r="N1290" s="0" t="n">
        <v>65688655.3037917</v>
      </c>
      <c r="O1290" s="0" t="n">
        <v>12661726.3121801</v>
      </c>
      <c r="P1290" s="0" t="n">
        <v>13994539.6081991</v>
      </c>
      <c r="Q1290" s="0" t="n">
        <v>16441451.0007777</v>
      </c>
      <c r="R1290" s="0" t="n">
        <v>17936128.3644848</v>
      </c>
    </row>
    <row r="1291" customFormat="false" ht="13.8" hidden="true" customHeight="false" outlineLevel="0" collapsed="false">
      <c r="A1291" s="0" t="s">
        <v>159</v>
      </c>
      <c r="B1291" s="0" t="s">
        <v>72</v>
      </c>
      <c r="C1291" s="0" t="s">
        <v>151</v>
      </c>
      <c r="D1291" s="0" t="s">
        <v>73</v>
      </c>
      <c r="E1291" s="0" t="s">
        <v>156</v>
      </c>
      <c r="F1291" s="0" t="s">
        <v>9</v>
      </c>
      <c r="G1291" s="0" t="s">
        <v>153</v>
      </c>
      <c r="H1291" s="0" t="n">
        <v>16583147.0764513</v>
      </c>
      <c r="I1291" s="0" t="n">
        <v>64341.5223208755</v>
      </c>
      <c r="J1291" s="0" t="n">
        <v>65013.0685497395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</row>
    <row r="1292" customFormat="false" ht="13.8" hidden="true" customHeight="false" outlineLevel="0" collapsed="false">
      <c r="A1292" s="0" t="s">
        <v>150</v>
      </c>
      <c r="B1292" s="0" t="s">
        <v>72</v>
      </c>
      <c r="C1292" s="0" t="s">
        <v>151</v>
      </c>
      <c r="D1292" s="0" t="s">
        <v>82</v>
      </c>
      <c r="E1292" s="0" t="s">
        <v>156</v>
      </c>
      <c r="F1292" s="0" t="s">
        <v>9</v>
      </c>
      <c r="G1292" s="0" t="s">
        <v>172</v>
      </c>
      <c r="H1292" s="0" t="n">
        <v>1135856.13874001</v>
      </c>
      <c r="I1292" s="0" t="n">
        <v>66388.3254794918</v>
      </c>
      <c r="J1292" s="0" t="n">
        <v>104397.569283013</v>
      </c>
      <c r="K1292" s="0" t="n">
        <v>774530.463927405</v>
      </c>
      <c r="L1292" s="0" t="n">
        <v>995824.882192378</v>
      </c>
      <c r="M1292" s="0" t="n">
        <v>5199984.93283508</v>
      </c>
      <c r="N1292" s="0" t="n">
        <v>7149979.28264823</v>
      </c>
      <c r="O1292" s="0" t="n">
        <v>1624995.28321242</v>
      </c>
      <c r="P1292" s="0" t="n">
        <v>2079993.9625119</v>
      </c>
      <c r="Q1292" s="0" t="n">
        <v>1770355.34611978</v>
      </c>
      <c r="R1292" s="0" t="n">
        <v>1991649.76438475</v>
      </c>
    </row>
    <row r="1293" customFormat="false" ht="13.8" hidden="true" customHeight="false" outlineLevel="0" collapsed="false">
      <c r="A1293" s="0" t="s">
        <v>150</v>
      </c>
      <c r="B1293" s="0" t="s">
        <v>103</v>
      </c>
      <c r="C1293" s="0" t="s">
        <v>179</v>
      </c>
      <c r="D1293" s="0" t="s">
        <v>116</v>
      </c>
      <c r="E1293" s="0" t="s">
        <v>13</v>
      </c>
      <c r="F1293" s="0" t="s">
        <v>13</v>
      </c>
      <c r="G1293" s="0" t="s">
        <v>154</v>
      </c>
      <c r="H1293" s="0" t="n">
        <v>259153.602059438</v>
      </c>
      <c r="I1293" s="0" t="n">
        <v>11229.25402033</v>
      </c>
      <c r="J1293" s="0" t="n">
        <v>13453.80280443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1704440.34197047</v>
      </c>
      <c r="P1293" s="0" t="n">
        <v>2181683.6377222</v>
      </c>
      <c r="Q1293" s="0" t="n">
        <v>898340.3216264</v>
      </c>
      <c r="R1293" s="0" t="n">
        <v>1010632.8618297</v>
      </c>
    </row>
    <row r="1294" customFormat="false" ht="13.8" hidden="true" customHeight="false" outlineLevel="0" collapsed="false">
      <c r="A1294" s="0" t="s">
        <v>155</v>
      </c>
      <c r="B1294" s="0" t="s">
        <v>72</v>
      </c>
      <c r="C1294" s="0" t="s">
        <v>151</v>
      </c>
      <c r="D1294" s="0" t="s">
        <v>81</v>
      </c>
      <c r="E1294" s="0" t="s">
        <v>152</v>
      </c>
      <c r="F1294" s="0" t="s">
        <v>8</v>
      </c>
      <c r="G1294" s="0" t="s">
        <v>164</v>
      </c>
      <c r="H1294" s="0" t="n">
        <v>125115.476842113</v>
      </c>
      <c r="I1294" s="0" t="n">
        <v>8683.47317548355</v>
      </c>
      <c r="J1294" s="0" t="n">
        <v>10742.8479344961</v>
      </c>
      <c r="K1294" s="0" t="n">
        <v>101307.187047308</v>
      </c>
      <c r="L1294" s="0" t="n">
        <v>130252.097632253</v>
      </c>
      <c r="M1294" s="0" t="n">
        <v>382583.613308135</v>
      </c>
      <c r="N1294" s="0" t="n">
        <v>467602.194043276</v>
      </c>
      <c r="O1294" s="0" t="n">
        <v>187040.876662128</v>
      </c>
      <c r="P1294" s="0" t="n">
        <v>255055.740902902</v>
      </c>
      <c r="Q1294" s="0" t="n">
        <v>202614.374094616</v>
      </c>
      <c r="R1294" s="0" t="n">
        <v>231559.284679561</v>
      </c>
    </row>
    <row r="1295" customFormat="false" ht="13.8" hidden="true" customHeight="false" outlineLevel="0" collapsed="false">
      <c r="A1295" s="0" t="s">
        <v>159</v>
      </c>
      <c r="B1295" s="0" t="s">
        <v>90</v>
      </c>
      <c r="C1295" s="0" t="s">
        <v>94</v>
      </c>
      <c r="D1295" s="0" t="s">
        <v>94</v>
      </c>
      <c r="E1295" s="0" t="s">
        <v>170</v>
      </c>
      <c r="F1295" s="0" t="s">
        <v>13</v>
      </c>
      <c r="G1295" s="0" t="s">
        <v>157</v>
      </c>
      <c r="H1295" s="0" t="n">
        <v>5151350.5728009</v>
      </c>
      <c r="I1295" s="0" t="n">
        <v>94933.7741124024</v>
      </c>
      <c r="J1295" s="0" t="n">
        <v>178590.805409866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</row>
    <row r="1296" customFormat="false" ht="13.8" hidden="true" customHeight="false" outlineLevel="0" collapsed="false">
      <c r="A1296" s="0" t="s">
        <v>155</v>
      </c>
      <c r="B1296" s="0" t="s">
        <v>117</v>
      </c>
      <c r="C1296" s="0" t="s">
        <v>182</v>
      </c>
      <c r="D1296" s="0" t="s">
        <v>109</v>
      </c>
      <c r="E1296" s="0" t="s">
        <v>8</v>
      </c>
      <c r="F1296" s="0" t="s">
        <v>8</v>
      </c>
      <c r="G1296" s="0" t="s">
        <v>172</v>
      </c>
      <c r="H1296" s="0" t="n">
        <v>45711897.0458751</v>
      </c>
      <c r="I1296" s="0" t="n">
        <v>265034.791399133</v>
      </c>
      <c r="J1296" s="0" t="n">
        <v>323311.530777006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</row>
    <row r="1297" customFormat="false" ht="13.8" hidden="true" customHeight="false" outlineLevel="0" collapsed="false">
      <c r="A1297" s="0" t="s">
        <v>159</v>
      </c>
      <c r="B1297" s="0" t="s">
        <v>103</v>
      </c>
      <c r="C1297" s="0" t="s">
        <v>177</v>
      </c>
      <c r="D1297" s="0" t="s">
        <v>110</v>
      </c>
      <c r="E1297" s="0" t="s">
        <v>13</v>
      </c>
      <c r="F1297" s="0" t="s">
        <v>13</v>
      </c>
      <c r="G1297" s="0" t="s">
        <v>154</v>
      </c>
      <c r="H1297" s="0" t="n">
        <v>2218.80786208806</v>
      </c>
      <c r="I1297" s="0" t="n">
        <v>189.9</v>
      </c>
      <c r="J1297" s="0" t="n">
        <v>171.8595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</row>
    <row r="1298" customFormat="false" ht="13.8" hidden="true" customHeight="false" outlineLevel="0" collapsed="false">
      <c r="A1298" s="0" t="s">
        <v>155</v>
      </c>
      <c r="B1298" s="0" t="s">
        <v>103</v>
      </c>
      <c r="C1298" s="0" t="s">
        <v>177</v>
      </c>
      <c r="D1298" s="0" t="s">
        <v>115</v>
      </c>
      <c r="E1298" s="0" t="s">
        <v>13</v>
      </c>
      <c r="F1298" s="0" t="s">
        <v>13</v>
      </c>
      <c r="G1298" s="0" t="s">
        <v>172</v>
      </c>
      <c r="H1298" s="0" t="n">
        <v>237292.02216035</v>
      </c>
      <c r="I1298" s="0" t="n">
        <v>9030.5</v>
      </c>
      <c r="J1298" s="0" t="n">
        <v>9620.381</v>
      </c>
      <c r="K1298" s="0" t="n">
        <v>0</v>
      </c>
      <c r="L1298" s="0" t="n">
        <v>0</v>
      </c>
      <c r="M1298" s="0" t="n">
        <v>203186.25</v>
      </c>
      <c r="N1298" s="0" t="n">
        <v>284460.75</v>
      </c>
      <c r="O1298" s="0" t="n">
        <v>849318.525</v>
      </c>
      <c r="P1298" s="0" t="n">
        <v>1158161.625</v>
      </c>
      <c r="Q1298" s="0" t="n">
        <v>632135</v>
      </c>
      <c r="R1298" s="0" t="n">
        <v>722440</v>
      </c>
    </row>
    <row r="1299" customFormat="false" ht="13.8" hidden="true" customHeight="false" outlineLevel="0" collapsed="false">
      <c r="A1299" s="0" t="s">
        <v>159</v>
      </c>
      <c r="B1299" s="0" t="s">
        <v>103</v>
      </c>
      <c r="C1299" s="0" t="s">
        <v>178</v>
      </c>
      <c r="D1299" s="0" t="s">
        <v>104</v>
      </c>
      <c r="E1299" s="0" t="s">
        <v>13</v>
      </c>
      <c r="F1299" s="0" t="s">
        <v>13</v>
      </c>
      <c r="G1299" s="0" t="s">
        <v>153</v>
      </c>
      <c r="H1299" s="0" t="n">
        <v>566070.034104155</v>
      </c>
      <c r="I1299" s="0" t="n">
        <v>13458.8314035527</v>
      </c>
      <c r="J1299" s="0" t="n">
        <v>9309.94333911411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210072.910559067</v>
      </c>
      <c r="R1299" s="0" t="n">
        <v>233414.34506563</v>
      </c>
    </row>
    <row r="1300" customFormat="false" ht="13.8" hidden="true" customHeight="false" outlineLevel="0" collapsed="false">
      <c r="A1300" s="0" t="s">
        <v>155</v>
      </c>
      <c r="B1300" s="0" t="s">
        <v>21</v>
      </c>
      <c r="C1300" s="0" t="s">
        <v>166</v>
      </c>
      <c r="D1300" s="0" t="s">
        <v>45</v>
      </c>
      <c r="E1300" s="0" t="s">
        <v>13</v>
      </c>
      <c r="F1300" s="0" t="s">
        <v>13</v>
      </c>
      <c r="G1300" s="0" t="s">
        <v>154</v>
      </c>
      <c r="H1300" s="0" t="n">
        <v>596580.154559975</v>
      </c>
      <c r="I1300" s="0" t="n">
        <v>4685</v>
      </c>
      <c r="J1300" s="0" t="n">
        <v>2675.825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</row>
    <row r="1301" customFormat="false" ht="13.8" hidden="true" customHeight="false" outlineLevel="0" collapsed="false">
      <c r="A1301" s="0" t="s">
        <v>159</v>
      </c>
      <c r="B1301" s="0" t="s">
        <v>117</v>
      </c>
      <c r="C1301" s="0" t="s">
        <v>196</v>
      </c>
      <c r="D1301" s="0" t="s">
        <v>109</v>
      </c>
      <c r="E1301" s="0" t="s">
        <v>13</v>
      </c>
      <c r="F1301" s="0" t="s">
        <v>13</v>
      </c>
      <c r="G1301" s="0" t="s">
        <v>172</v>
      </c>
      <c r="H1301" s="0" t="n">
        <v>22169.8669358864</v>
      </c>
      <c r="I1301" s="0" t="n">
        <v>131.451386259595</v>
      </c>
      <c r="J1301" s="0" t="n">
        <v>131.451386259595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</row>
    <row r="1302" customFormat="false" ht="13.8" hidden="true" customHeight="false" outlineLevel="0" collapsed="false">
      <c r="A1302" s="0" t="s">
        <v>155</v>
      </c>
      <c r="B1302" s="0" t="s">
        <v>72</v>
      </c>
      <c r="C1302" s="0" t="s">
        <v>175</v>
      </c>
      <c r="D1302" s="0" t="s">
        <v>87</v>
      </c>
      <c r="E1302" s="0" t="s">
        <v>174</v>
      </c>
      <c r="F1302" s="0" t="s">
        <v>8</v>
      </c>
      <c r="G1302" s="0" t="s">
        <v>153</v>
      </c>
      <c r="H1302" s="0" t="n">
        <v>14915.701441021</v>
      </c>
      <c r="I1302" s="0" t="n">
        <v>1337.59745326626</v>
      </c>
      <c r="J1302" s="0" t="n">
        <v>1337.59745326626</v>
      </c>
      <c r="K1302" s="0" t="n">
        <v>23407.9554321597</v>
      </c>
      <c r="L1302" s="0" t="n">
        <v>30095.942698491</v>
      </c>
      <c r="M1302" s="0" t="n">
        <v>102326.205174869</v>
      </c>
      <c r="N1302" s="0" t="n">
        <v>125065.361880396</v>
      </c>
      <c r="O1302" s="0" t="n">
        <v>50026.1447521584</v>
      </c>
      <c r="P1302" s="0" t="n">
        <v>68217.4701165797</v>
      </c>
      <c r="Q1302" s="0" t="n">
        <v>16719.9681658283</v>
      </c>
      <c r="R1302" s="0" t="n">
        <v>23407.9554321597</v>
      </c>
    </row>
    <row r="1303" customFormat="false" ht="13.8" hidden="true" customHeight="false" outlineLevel="0" collapsed="false">
      <c r="A1303" s="0" t="s">
        <v>159</v>
      </c>
      <c r="B1303" s="0" t="s">
        <v>72</v>
      </c>
      <c r="C1303" s="0" t="s">
        <v>171</v>
      </c>
      <c r="D1303" s="0" t="s">
        <v>74</v>
      </c>
      <c r="E1303" s="0" t="s">
        <v>152</v>
      </c>
      <c r="F1303" s="0" t="s">
        <v>8</v>
      </c>
      <c r="G1303" s="0" t="s">
        <v>157</v>
      </c>
      <c r="H1303" s="0" t="n">
        <v>23578903.9061262</v>
      </c>
      <c r="I1303" s="0" t="n">
        <v>99542.6786771059</v>
      </c>
      <c r="J1303" s="0" t="n">
        <v>134759.189577495</v>
      </c>
      <c r="K1303" s="0" t="n">
        <v>0</v>
      </c>
      <c r="L1303" s="0" t="n">
        <v>0</v>
      </c>
      <c r="M1303" s="0" t="n">
        <v>8853442.95350326</v>
      </c>
      <c r="N1303" s="0" t="n">
        <v>12394820.1349045</v>
      </c>
      <c r="O1303" s="0" t="n">
        <v>3541377.1814013</v>
      </c>
      <c r="P1303" s="0" t="n">
        <v>4957928.05396182</v>
      </c>
      <c r="Q1303" s="0" t="n">
        <v>0</v>
      </c>
      <c r="R1303" s="0" t="n">
        <v>0</v>
      </c>
    </row>
    <row r="1304" customFormat="false" ht="13.8" hidden="true" customHeight="false" outlineLevel="0" collapsed="false">
      <c r="A1304" s="0" t="s">
        <v>150</v>
      </c>
      <c r="B1304" s="0" t="s">
        <v>72</v>
      </c>
      <c r="C1304" s="0" t="s">
        <v>171</v>
      </c>
      <c r="D1304" s="0" t="s">
        <v>80</v>
      </c>
      <c r="E1304" s="0" t="s">
        <v>156</v>
      </c>
      <c r="F1304" s="0" t="s">
        <v>9</v>
      </c>
      <c r="G1304" s="0" t="s">
        <v>164</v>
      </c>
      <c r="H1304" s="0" t="n">
        <v>41408856.6319003</v>
      </c>
      <c r="I1304" s="0" t="n">
        <v>5190305.05593481</v>
      </c>
      <c r="J1304" s="0" t="n">
        <v>14881213.0781002</v>
      </c>
      <c r="K1304" s="0" t="n">
        <v>79176411.492168</v>
      </c>
      <c r="L1304" s="0" t="n">
        <v>101798243.347073</v>
      </c>
      <c r="M1304" s="0" t="n">
        <v>516588010.317819</v>
      </c>
      <c r="N1304" s="0" t="n">
        <v>710308514.187001</v>
      </c>
      <c r="O1304" s="0" t="n">
        <v>188339378.545442</v>
      </c>
      <c r="P1304" s="0" t="n">
        <v>241074404.538166</v>
      </c>
      <c r="Q1304" s="0" t="n">
        <v>180974654.839241</v>
      </c>
      <c r="R1304" s="0" t="n">
        <v>203596486.694146</v>
      </c>
    </row>
    <row r="1305" customFormat="false" ht="13.8" hidden="true" customHeight="false" outlineLevel="0" collapsed="false">
      <c r="A1305" s="0" t="s">
        <v>155</v>
      </c>
      <c r="B1305" s="0" t="s">
        <v>72</v>
      </c>
      <c r="C1305" s="0" t="s">
        <v>151</v>
      </c>
      <c r="D1305" s="0" t="s">
        <v>78</v>
      </c>
      <c r="E1305" s="0" t="s">
        <v>174</v>
      </c>
      <c r="F1305" s="0" t="s">
        <v>8</v>
      </c>
      <c r="G1305" s="0" t="s">
        <v>154</v>
      </c>
      <c r="H1305" s="0" t="n">
        <v>7988737.15658832</v>
      </c>
      <c r="I1305" s="0" t="n">
        <v>1072930.75716172</v>
      </c>
      <c r="J1305" s="0" t="n">
        <v>1122563.49254426</v>
      </c>
      <c r="K1305" s="0" t="n">
        <v>15631756.367402</v>
      </c>
      <c r="L1305" s="0" t="n">
        <v>20097972.472374</v>
      </c>
      <c r="M1305" s="0" t="n">
        <v>44273160.9081042</v>
      </c>
      <c r="N1305" s="0" t="n">
        <v>54690375.2394228</v>
      </c>
      <c r="O1305" s="0" t="n">
        <v>22917871.528901</v>
      </c>
      <c r="P1305" s="0" t="n">
        <v>31251642.9939559</v>
      </c>
      <c r="Q1305" s="0" t="n">
        <v>31263512.734804</v>
      </c>
      <c r="R1305" s="0" t="n">
        <v>35729728.839776</v>
      </c>
    </row>
    <row r="1306" customFormat="false" ht="13.8" hidden="true" customHeight="false" outlineLevel="0" collapsed="false">
      <c r="A1306" s="0" t="s">
        <v>155</v>
      </c>
      <c r="B1306" s="0" t="s">
        <v>96</v>
      </c>
      <c r="C1306" s="0" t="s">
        <v>99</v>
      </c>
      <c r="D1306" s="0" t="s">
        <v>99</v>
      </c>
      <c r="E1306" s="0" t="s">
        <v>170</v>
      </c>
      <c r="F1306" s="0" t="s">
        <v>13</v>
      </c>
      <c r="G1306" s="0" t="s">
        <v>157</v>
      </c>
      <c r="H1306" s="0" t="n">
        <v>1318666.78472225</v>
      </c>
      <c r="I1306" s="0" t="n">
        <v>87929.579950407</v>
      </c>
      <c r="J1306" s="0" t="n">
        <v>83430.3359020796</v>
      </c>
      <c r="K1306" s="0" t="n">
        <v>0</v>
      </c>
      <c r="L1306" s="0" t="n">
        <v>0</v>
      </c>
      <c r="M1306" s="0" t="n">
        <v>4524752.73070065</v>
      </c>
      <c r="N1306" s="0" t="n">
        <v>5530253.33752302</v>
      </c>
      <c r="O1306" s="0" t="n">
        <v>2580784.89084407</v>
      </c>
      <c r="P1306" s="0" t="n">
        <v>3519252.12387828</v>
      </c>
      <c r="Q1306" s="0" t="n">
        <v>2016893.36326969</v>
      </c>
      <c r="R1306" s="0" t="n">
        <v>2305020.98659394</v>
      </c>
    </row>
    <row r="1307" customFormat="false" ht="13.8" hidden="true" customHeight="false" outlineLevel="0" collapsed="false">
      <c r="A1307" s="0" t="s">
        <v>155</v>
      </c>
      <c r="B1307" s="0" t="s">
        <v>90</v>
      </c>
      <c r="C1307" s="0" t="s">
        <v>160</v>
      </c>
      <c r="D1307" s="0" t="s">
        <v>91</v>
      </c>
      <c r="E1307" s="0" t="s">
        <v>170</v>
      </c>
      <c r="F1307" s="0" t="s">
        <v>13</v>
      </c>
      <c r="G1307" s="0" t="s">
        <v>157</v>
      </c>
      <c r="H1307" s="0" t="n">
        <v>12722873.1189956</v>
      </c>
      <c r="I1307" s="0" t="n">
        <v>596336.614116151</v>
      </c>
      <c r="J1307" s="0" t="n">
        <v>460049.897757792</v>
      </c>
      <c r="K1307" s="0" t="n">
        <v>6700813.13876305</v>
      </c>
      <c r="L1307" s="0" t="n">
        <v>8615331.17840964</v>
      </c>
      <c r="M1307" s="0" t="n">
        <v>37372105.9886891</v>
      </c>
      <c r="N1307" s="0" t="n">
        <v>46715132.4858614</v>
      </c>
      <c r="O1307" s="0" t="n">
        <v>0</v>
      </c>
      <c r="P1307" s="0" t="n">
        <v>0</v>
      </c>
      <c r="Q1307" s="0" t="n">
        <v>0</v>
      </c>
      <c r="R1307" s="0" t="n">
        <v>0</v>
      </c>
    </row>
    <row r="1308" customFormat="false" ht="13.8" hidden="true" customHeight="false" outlineLevel="0" collapsed="false">
      <c r="A1308" s="0" t="s">
        <v>159</v>
      </c>
      <c r="B1308" s="0" t="s">
        <v>52</v>
      </c>
      <c r="C1308" s="0" t="s">
        <v>158</v>
      </c>
      <c r="D1308" s="0" t="s">
        <v>58</v>
      </c>
      <c r="E1308" s="0" t="s">
        <v>9</v>
      </c>
      <c r="F1308" s="0" t="s">
        <v>9</v>
      </c>
      <c r="G1308" s="0" t="s">
        <v>164</v>
      </c>
      <c r="H1308" s="0" t="n">
        <v>16050401.8308897</v>
      </c>
      <c r="I1308" s="0" t="n">
        <v>381423.332911234</v>
      </c>
      <c r="J1308" s="0" t="n">
        <v>249134.303809665</v>
      </c>
      <c r="K1308" s="0" t="n">
        <v>0</v>
      </c>
      <c r="L1308" s="0" t="n">
        <v>0</v>
      </c>
      <c r="M1308" s="0" t="n">
        <v>30386725.5727848</v>
      </c>
      <c r="N1308" s="0" t="n">
        <v>45580088.3591772</v>
      </c>
      <c r="O1308" s="0" t="n">
        <v>4016069.83832793</v>
      </c>
      <c r="P1308" s="0" t="n">
        <v>5163518.36356449</v>
      </c>
      <c r="Q1308" s="0" t="n">
        <v>1271411.10970411</v>
      </c>
      <c r="R1308" s="0" t="n">
        <v>2542822.21940823</v>
      </c>
    </row>
    <row r="1309" customFormat="false" ht="13.8" hidden="true" customHeight="false" outlineLevel="0" collapsed="false">
      <c r="A1309" s="0" t="s">
        <v>155</v>
      </c>
      <c r="B1309" s="0" t="s">
        <v>21</v>
      </c>
      <c r="C1309" s="0" t="s">
        <v>168</v>
      </c>
      <c r="D1309" s="0" t="s">
        <v>29</v>
      </c>
      <c r="E1309" s="0" t="s">
        <v>8</v>
      </c>
      <c r="F1309" s="0" t="s">
        <v>8</v>
      </c>
      <c r="G1309" s="0" t="s">
        <v>153</v>
      </c>
      <c r="H1309" s="0" t="n">
        <v>1778973.94536284</v>
      </c>
      <c r="I1309" s="0" t="n">
        <v>32200</v>
      </c>
      <c r="J1309" s="0" t="n">
        <v>23055.5</v>
      </c>
      <c r="K1309" s="0" t="n">
        <v>0</v>
      </c>
      <c r="L1309" s="0" t="n">
        <v>0</v>
      </c>
      <c r="M1309" s="0" t="n">
        <v>7708680</v>
      </c>
      <c r="N1309" s="0" t="n">
        <v>9331560</v>
      </c>
      <c r="O1309" s="0" t="n">
        <v>1064532</v>
      </c>
      <c r="P1309" s="0" t="n">
        <v>1176588</v>
      </c>
      <c r="Q1309" s="0" t="n">
        <v>3542000</v>
      </c>
      <c r="R1309" s="0" t="n">
        <v>3864000</v>
      </c>
    </row>
    <row r="1310" customFormat="false" ht="13.8" hidden="true" customHeight="false" outlineLevel="0" collapsed="false">
      <c r="A1310" s="0" t="s">
        <v>155</v>
      </c>
      <c r="B1310" s="0" t="s">
        <v>6</v>
      </c>
      <c r="C1310" s="0" t="s">
        <v>162</v>
      </c>
      <c r="D1310" s="0" t="s">
        <v>7</v>
      </c>
      <c r="E1310" s="0" t="s">
        <v>13</v>
      </c>
      <c r="F1310" s="0" t="s">
        <v>13</v>
      </c>
      <c r="G1310" s="0" t="s">
        <v>172</v>
      </c>
      <c r="H1310" s="0" t="n">
        <v>7398862.59696916</v>
      </c>
      <c r="I1310" s="0" t="n">
        <v>395949.528305939</v>
      </c>
      <c r="J1310" s="0" t="n">
        <v>433092.162726628</v>
      </c>
      <c r="K1310" s="0" t="n">
        <v>0</v>
      </c>
      <c r="L1310" s="0" t="n">
        <v>0</v>
      </c>
      <c r="M1310" s="0" t="n">
        <v>33938530.9128056</v>
      </c>
      <c r="N1310" s="0" t="n">
        <v>47513943.2779278</v>
      </c>
      <c r="O1310" s="0" t="n">
        <v>11708793.187685</v>
      </c>
      <c r="P1310" s="0" t="n">
        <v>15781416.9051407</v>
      </c>
      <c r="Q1310" s="0" t="n">
        <v>0</v>
      </c>
      <c r="R1310" s="0" t="n">
        <v>0</v>
      </c>
    </row>
    <row r="1311" customFormat="false" ht="13.8" hidden="true" customHeight="false" outlineLevel="0" collapsed="false">
      <c r="A1311" s="0" t="s">
        <v>155</v>
      </c>
      <c r="B1311" s="0" t="s">
        <v>21</v>
      </c>
      <c r="C1311" s="0" t="s">
        <v>181</v>
      </c>
      <c r="D1311" s="0" t="s">
        <v>42</v>
      </c>
      <c r="E1311" s="0" t="s">
        <v>13</v>
      </c>
      <c r="F1311" s="0" t="s">
        <v>13</v>
      </c>
      <c r="G1311" s="0" t="s">
        <v>164</v>
      </c>
      <c r="H1311" s="0" t="n">
        <v>1066001.75165321</v>
      </c>
      <c r="I1311" s="0" t="n">
        <v>81550</v>
      </c>
      <c r="J1311" s="0" t="n">
        <v>54604.65</v>
      </c>
      <c r="K1311" s="0" t="n">
        <v>3669750</v>
      </c>
      <c r="L1311" s="0" t="n">
        <v>4485250</v>
      </c>
      <c r="M1311" s="0" t="n">
        <v>26146968.75</v>
      </c>
      <c r="N1311" s="0" t="n">
        <v>31651593.75</v>
      </c>
      <c r="O1311" s="0" t="n">
        <v>1376156.25</v>
      </c>
      <c r="P1311" s="0" t="n">
        <v>2201850</v>
      </c>
      <c r="Q1311" s="0" t="n">
        <v>0</v>
      </c>
      <c r="R1311" s="0" t="n">
        <v>0</v>
      </c>
    </row>
    <row r="1312" customFormat="false" ht="13.8" hidden="true" customHeight="false" outlineLevel="0" collapsed="false">
      <c r="A1312" s="0" t="s">
        <v>155</v>
      </c>
      <c r="B1312" s="0" t="s">
        <v>52</v>
      </c>
      <c r="C1312" s="0" t="s">
        <v>165</v>
      </c>
      <c r="D1312" s="0" t="s">
        <v>62</v>
      </c>
      <c r="E1312" s="0" t="s">
        <v>9</v>
      </c>
      <c r="F1312" s="0" t="s">
        <v>9</v>
      </c>
      <c r="G1312" s="0" t="s">
        <v>172</v>
      </c>
      <c r="H1312" s="0" t="n">
        <v>1557765.77497145</v>
      </c>
      <c r="I1312" s="0" t="n">
        <v>32433.7999999999</v>
      </c>
      <c r="J1312" s="0" t="n">
        <v>82993.8074528576</v>
      </c>
      <c r="K1312" s="0" t="n">
        <v>1459520.99999999</v>
      </c>
      <c r="L1312" s="0" t="n">
        <v>1783858.99999999</v>
      </c>
      <c r="M1312" s="0" t="n">
        <v>6547573.37499999</v>
      </c>
      <c r="N1312" s="0" t="n">
        <v>7926009.87499999</v>
      </c>
      <c r="O1312" s="0" t="n">
        <v>60813.3749999999</v>
      </c>
      <c r="P1312" s="0" t="n">
        <v>97301.3999999999</v>
      </c>
      <c r="Q1312" s="0" t="n">
        <v>0</v>
      </c>
      <c r="R1312" s="0" t="n">
        <v>0</v>
      </c>
    </row>
    <row r="1313" customFormat="false" ht="13.8" hidden="true" customHeight="false" outlineLevel="0" collapsed="false">
      <c r="A1313" s="0" t="s">
        <v>150</v>
      </c>
      <c r="B1313" s="0" t="s">
        <v>90</v>
      </c>
      <c r="C1313" s="0" t="s">
        <v>93</v>
      </c>
      <c r="D1313" s="0" t="s">
        <v>93</v>
      </c>
      <c r="E1313" s="0" t="s">
        <v>194</v>
      </c>
      <c r="F1313" s="0" t="s">
        <v>8</v>
      </c>
      <c r="G1313" s="0" t="s">
        <v>153</v>
      </c>
      <c r="H1313" s="0" t="n">
        <v>460199.498284693</v>
      </c>
      <c r="I1313" s="0" t="n">
        <v>67568.7499999999</v>
      </c>
      <c r="J1313" s="0" t="n">
        <v>56566.0749999999</v>
      </c>
      <c r="K1313" s="0" t="n">
        <v>578991.874999999</v>
      </c>
      <c r="L1313" s="0" t="n">
        <v>744418.124999999</v>
      </c>
      <c r="M1313" s="0" t="n">
        <v>7180321.04193281</v>
      </c>
      <c r="N1313" s="0" t="n">
        <v>8616385.25031937</v>
      </c>
      <c r="O1313" s="0" t="n">
        <v>2792347.07467812</v>
      </c>
      <c r="P1313" s="0" t="n">
        <v>3574204.25558799</v>
      </c>
      <c r="Q1313" s="0" t="n">
        <v>1323409.99999999</v>
      </c>
      <c r="R1313" s="0" t="n">
        <v>1488836.24999999</v>
      </c>
    </row>
    <row r="1314" customFormat="false" ht="13.8" hidden="true" customHeight="false" outlineLevel="0" collapsed="false">
      <c r="A1314" s="0" t="s">
        <v>150</v>
      </c>
      <c r="B1314" s="0" t="s">
        <v>21</v>
      </c>
      <c r="C1314" s="0" t="s">
        <v>166</v>
      </c>
      <c r="D1314" s="0" t="s">
        <v>37</v>
      </c>
      <c r="E1314" s="0" t="s">
        <v>9</v>
      </c>
      <c r="F1314" s="0" t="s">
        <v>9</v>
      </c>
      <c r="G1314" s="0" t="s">
        <v>157</v>
      </c>
      <c r="H1314" s="0" t="n">
        <v>2560163.89332503</v>
      </c>
      <c r="I1314" s="0" t="n">
        <v>330050.46907197</v>
      </c>
      <c r="J1314" s="0" t="n">
        <v>96760.648023272</v>
      </c>
      <c r="K1314" s="0" t="n">
        <v>3713067.77705967</v>
      </c>
      <c r="L1314" s="0" t="n">
        <v>4538193.9497396</v>
      </c>
      <c r="M1314" s="0" t="n">
        <v>82815002.6427067</v>
      </c>
      <c r="N1314" s="0" t="n">
        <v>93166877.973045</v>
      </c>
      <c r="O1314" s="0" t="n">
        <v>24657279.207111</v>
      </c>
      <c r="P1314" s="0" t="n">
        <v>31561317.3851021</v>
      </c>
      <c r="Q1314" s="0" t="n">
        <v>7426135.55411934</v>
      </c>
      <c r="R1314" s="0" t="n">
        <v>8251261.72679927</v>
      </c>
    </row>
    <row r="1315" customFormat="false" ht="13.8" hidden="true" customHeight="false" outlineLevel="0" collapsed="false">
      <c r="A1315" s="0" t="s">
        <v>150</v>
      </c>
      <c r="B1315" s="0" t="s">
        <v>90</v>
      </c>
      <c r="C1315" s="0" t="s">
        <v>93</v>
      </c>
      <c r="D1315" s="0" t="s">
        <v>93</v>
      </c>
      <c r="E1315" s="0" t="s">
        <v>200</v>
      </c>
      <c r="F1315" s="0" t="s">
        <v>8</v>
      </c>
      <c r="G1315" s="0" t="s">
        <v>153</v>
      </c>
      <c r="H1315" s="0" t="n">
        <v>1661431.73278948</v>
      </c>
      <c r="I1315" s="0" t="n">
        <v>271566.027056277</v>
      </c>
      <c r="J1315" s="0" t="n">
        <v>231541.492186147</v>
      </c>
      <c r="K1315" s="0" t="n">
        <v>2294344.29924242</v>
      </c>
      <c r="L1315" s="0" t="n">
        <v>2949871.24188311</v>
      </c>
      <c r="M1315" s="0" t="n">
        <v>28858477.6001669</v>
      </c>
      <c r="N1315" s="0" t="n">
        <v>34630173.1202003</v>
      </c>
      <c r="O1315" s="0" t="n">
        <v>11222741.300269</v>
      </c>
      <c r="P1315" s="0" t="n">
        <v>14365108.8643444</v>
      </c>
      <c r="Q1315" s="0" t="n">
        <v>5244215.54112554</v>
      </c>
      <c r="R1315" s="0" t="n">
        <v>5899742.48376623</v>
      </c>
    </row>
    <row r="1316" customFormat="false" ht="13.8" hidden="true" customHeight="false" outlineLevel="0" collapsed="false">
      <c r="A1316" s="0" t="s">
        <v>150</v>
      </c>
      <c r="B1316" s="0" t="s">
        <v>52</v>
      </c>
      <c r="C1316" s="0" t="s">
        <v>165</v>
      </c>
      <c r="D1316" s="0" t="s">
        <v>62</v>
      </c>
      <c r="E1316" s="0" t="s">
        <v>9</v>
      </c>
      <c r="F1316" s="0" t="s">
        <v>9</v>
      </c>
      <c r="G1316" s="0" t="s">
        <v>153</v>
      </c>
      <c r="H1316" s="0" t="n">
        <v>1521809.92446216</v>
      </c>
      <c r="I1316" s="0" t="n">
        <v>46295.9999999999</v>
      </c>
      <c r="J1316" s="0" t="n">
        <v>41919.2273991884</v>
      </c>
      <c r="K1316" s="0" t="n">
        <v>2083319.99999999</v>
      </c>
      <c r="L1316" s="0" t="n">
        <v>2546279.99999999</v>
      </c>
      <c r="M1316" s="0" t="n">
        <v>11313584.9999999</v>
      </c>
      <c r="N1316" s="0" t="n">
        <v>13773059.9999999</v>
      </c>
      <c r="O1316" s="0" t="n">
        <v>104165.999999999</v>
      </c>
      <c r="P1316" s="0" t="n">
        <v>156248.999999999</v>
      </c>
      <c r="Q1316" s="0" t="n">
        <v>0</v>
      </c>
      <c r="R1316" s="0" t="n">
        <v>0</v>
      </c>
    </row>
    <row r="1317" customFormat="false" ht="13.8" hidden="true" customHeight="false" outlineLevel="0" collapsed="false">
      <c r="A1317" s="0" t="s">
        <v>150</v>
      </c>
      <c r="B1317" s="0" t="s">
        <v>52</v>
      </c>
      <c r="C1317" s="0" t="s">
        <v>158</v>
      </c>
      <c r="D1317" s="0" t="s">
        <v>66</v>
      </c>
      <c r="E1317" s="0" t="s">
        <v>9</v>
      </c>
      <c r="F1317" s="0" t="s">
        <v>9</v>
      </c>
      <c r="G1317" s="0" t="s">
        <v>154</v>
      </c>
      <c r="H1317" s="0" t="n">
        <v>1515244.25411984</v>
      </c>
      <c r="I1317" s="0" t="n">
        <v>168421.753387752</v>
      </c>
      <c r="J1317" s="0" t="n">
        <v>255390.980736314</v>
      </c>
      <c r="K1317" s="0" t="n">
        <v>7578978.90244887</v>
      </c>
      <c r="L1317" s="0" t="n">
        <v>9263196.4363264</v>
      </c>
      <c r="M1317" s="0" t="n">
        <v>41158065.984132</v>
      </c>
      <c r="N1317" s="0" t="n">
        <v>50105471.6328564</v>
      </c>
      <c r="O1317" s="0" t="n">
        <v>378948.945122443</v>
      </c>
      <c r="P1317" s="0" t="n">
        <v>568423.417683665</v>
      </c>
      <c r="Q1317" s="0" t="n">
        <v>0</v>
      </c>
      <c r="R1317" s="0" t="n">
        <v>0</v>
      </c>
    </row>
    <row r="1318" customFormat="false" ht="13.8" hidden="true" customHeight="false" outlineLevel="0" collapsed="false">
      <c r="A1318" s="0" t="s">
        <v>150</v>
      </c>
      <c r="B1318" s="0" t="s">
        <v>72</v>
      </c>
      <c r="C1318" s="0" t="s">
        <v>171</v>
      </c>
      <c r="D1318" s="0" t="s">
        <v>86</v>
      </c>
      <c r="E1318" s="0" t="s">
        <v>174</v>
      </c>
      <c r="F1318" s="0" t="s">
        <v>8</v>
      </c>
      <c r="G1318" s="0" t="s">
        <v>153</v>
      </c>
      <c r="H1318" s="0" t="n">
        <v>226856.518631191</v>
      </c>
      <c r="I1318" s="0" t="n">
        <v>23900.9319314138</v>
      </c>
      <c r="J1318" s="0" t="n">
        <v>23900.9319314138</v>
      </c>
      <c r="K1318" s="0" t="n">
        <v>313715.437317734</v>
      </c>
      <c r="L1318" s="0" t="n">
        <v>403348.419408516</v>
      </c>
      <c r="M1318" s="0" t="n">
        <v>2304506.77321733</v>
      </c>
      <c r="N1318" s="0" t="n">
        <v>2973557.12673204</v>
      </c>
      <c r="O1318" s="0" t="n">
        <v>867287.494300975</v>
      </c>
      <c r="P1318" s="0" t="n">
        <v>1110127.99270524</v>
      </c>
      <c r="Q1318" s="0" t="n">
        <v>268898.946272344</v>
      </c>
      <c r="R1318" s="0" t="n">
        <v>358531.928363125</v>
      </c>
    </row>
    <row r="1319" customFormat="false" ht="13.8" hidden="true" customHeight="false" outlineLevel="0" collapsed="false">
      <c r="A1319" s="0" t="s">
        <v>155</v>
      </c>
      <c r="B1319" s="0" t="s">
        <v>72</v>
      </c>
      <c r="C1319" s="0" t="s">
        <v>171</v>
      </c>
      <c r="D1319" s="0" t="s">
        <v>86</v>
      </c>
      <c r="E1319" s="0" t="s">
        <v>174</v>
      </c>
      <c r="F1319" s="0" t="s">
        <v>8</v>
      </c>
      <c r="G1319" s="0" t="s">
        <v>153</v>
      </c>
      <c r="H1319" s="0" t="n">
        <v>307604.964239964</v>
      </c>
      <c r="I1319" s="0" t="n">
        <v>23900.9319314138</v>
      </c>
      <c r="J1319" s="0" t="n">
        <v>23900.9319314138</v>
      </c>
      <c r="K1319" s="0" t="n">
        <v>313715.437317734</v>
      </c>
      <c r="L1319" s="0" t="n">
        <v>403348.419408516</v>
      </c>
      <c r="M1319" s="0" t="n">
        <v>1263761.77886112</v>
      </c>
      <c r="N1319" s="0" t="n">
        <v>1561117.49153432</v>
      </c>
      <c r="O1319" s="0" t="n">
        <v>763212.994984858</v>
      </c>
      <c r="P1319" s="0" t="n">
        <v>1040744.99316117</v>
      </c>
      <c r="Q1319" s="0" t="n">
        <v>224082.455226953</v>
      </c>
      <c r="R1319" s="0" t="n">
        <v>313715.437317734</v>
      </c>
    </row>
    <row r="1320" customFormat="false" ht="13.8" hidden="true" customHeight="false" outlineLevel="0" collapsed="false">
      <c r="A1320" s="0" t="s">
        <v>159</v>
      </c>
      <c r="B1320" s="0" t="s">
        <v>90</v>
      </c>
      <c r="C1320" s="0" t="s">
        <v>186</v>
      </c>
      <c r="D1320" s="0" t="s">
        <v>95</v>
      </c>
      <c r="E1320" s="0" t="s">
        <v>8</v>
      </c>
      <c r="F1320" s="0" t="s">
        <v>8</v>
      </c>
      <c r="G1320" s="0" t="s">
        <v>157</v>
      </c>
      <c r="H1320" s="0" t="n">
        <v>57674090.4130378</v>
      </c>
      <c r="I1320" s="0" t="n">
        <v>651003.523554114</v>
      </c>
      <c r="J1320" s="0" t="n">
        <v>979445.330440944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</row>
    <row r="1321" customFormat="false" ht="13.8" hidden="true" customHeight="false" outlineLevel="0" collapsed="false">
      <c r="A1321" s="0" t="s">
        <v>150</v>
      </c>
      <c r="B1321" s="0" t="s">
        <v>52</v>
      </c>
      <c r="C1321" s="0" t="s">
        <v>169</v>
      </c>
      <c r="D1321" s="0" t="s">
        <v>70</v>
      </c>
      <c r="E1321" s="0" t="s">
        <v>8</v>
      </c>
      <c r="F1321" s="0" t="s">
        <v>8</v>
      </c>
      <c r="G1321" s="0" t="s">
        <v>153</v>
      </c>
      <c r="H1321" s="0" t="n">
        <v>6327544.66403224</v>
      </c>
      <c r="I1321" s="0" t="n">
        <v>410674.987229</v>
      </c>
      <c r="J1321" s="0" t="n">
        <v>271764.446044633</v>
      </c>
      <c r="K1321" s="0" t="n">
        <v>14373624.553015</v>
      </c>
      <c r="L1321" s="0" t="n">
        <v>18480374.425305</v>
      </c>
      <c r="M1321" s="0" t="n">
        <v>14168287.0594005</v>
      </c>
      <c r="N1321" s="0" t="n">
        <v>17248349.463618</v>
      </c>
      <c r="O1321" s="0" t="n">
        <v>13702855.3921495</v>
      </c>
      <c r="P1321" s="0" t="n">
        <v>14948569.5187086</v>
      </c>
      <c r="Q1321" s="0" t="n">
        <v>49280998.46748</v>
      </c>
      <c r="R1321" s="0" t="n">
        <v>53387748.33977</v>
      </c>
    </row>
    <row r="1322" customFormat="false" ht="13.8" hidden="true" customHeight="false" outlineLevel="0" collapsed="false">
      <c r="A1322" s="0" t="s">
        <v>159</v>
      </c>
      <c r="B1322" s="0" t="s">
        <v>72</v>
      </c>
      <c r="C1322" s="0" t="s">
        <v>151</v>
      </c>
      <c r="D1322" s="0" t="s">
        <v>75</v>
      </c>
      <c r="E1322" s="0" t="s">
        <v>156</v>
      </c>
      <c r="F1322" s="0" t="s">
        <v>9</v>
      </c>
      <c r="G1322" s="0" t="s">
        <v>153</v>
      </c>
      <c r="H1322" s="0" t="n">
        <v>4514564.15536103</v>
      </c>
      <c r="I1322" s="0" t="n">
        <v>18272.4732655012</v>
      </c>
      <c r="J1322" s="0" t="n">
        <v>18272.4732655012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0</v>
      </c>
    </row>
    <row r="1323" customFormat="false" ht="13.8" hidden="true" customHeight="false" outlineLevel="0" collapsed="false">
      <c r="A1323" s="0" t="s">
        <v>150</v>
      </c>
      <c r="B1323" s="0" t="s">
        <v>52</v>
      </c>
      <c r="C1323" s="0" t="s">
        <v>158</v>
      </c>
      <c r="D1323" s="0" t="s">
        <v>59</v>
      </c>
      <c r="E1323" s="0" t="s">
        <v>9</v>
      </c>
      <c r="F1323" s="0" t="s">
        <v>9</v>
      </c>
      <c r="G1323" s="0" t="s">
        <v>172</v>
      </c>
      <c r="H1323" s="0" t="n">
        <v>90649.6842083085</v>
      </c>
      <c r="I1323" s="0" t="n">
        <v>8508.71682725747</v>
      </c>
      <c r="J1323" s="0" t="n">
        <v>5308.91707160319</v>
      </c>
      <c r="K1323" s="0" t="n">
        <v>113449.557696766</v>
      </c>
      <c r="L1323" s="0" t="n">
        <v>170174.336545149</v>
      </c>
      <c r="M1323" s="0" t="n">
        <v>1525187.49383851</v>
      </c>
      <c r="N1323" s="0" t="n">
        <v>2033583.32511802</v>
      </c>
      <c r="O1323" s="0" t="n">
        <v>102388.225707882</v>
      </c>
      <c r="P1323" s="0" t="n">
        <v>127985.282134852</v>
      </c>
      <c r="Q1323" s="0" t="n">
        <v>42543.5841362873</v>
      </c>
      <c r="R1323" s="0" t="n">
        <v>70905.9735604789</v>
      </c>
    </row>
    <row r="1324" customFormat="false" ht="13.8" hidden="true" customHeight="false" outlineLevel="0" collapsed="false">
      <c r="A1324" s="0" t="s">
        <v>159</v>
      </c>
      <c r="B1324" s="0" t="s">
        <v>72</v>
      </c>
      <c r="C1324" s="0" t="s">
        <v>151</v>
      </c>
      <c r="D1324" s="0" t="s">
        <v>83</v>
      </c>
      <c r="E1324" s="0" t="s">
        <v>152</v>
      </c>
      <c r="F1324" s="0" t="s">
        <v>8</v>
      </c>
      <c r="G1324" s="0" t="s">
        <v>164</v>
      </c>
      <c r="H1324" s="0" t="n">
        <v>2434133.3649951</v>
      </c>
      <c r="I1324" s="0" t="n">
        <v>34139.0689108482</v>
      </c>
      <c r="J1324" s="0" t="n">
        <v>42546.0541106997</v>
      </c>
      <c r="K1324" s="0" t="n">
        <v>341390.689108482</v>
      </c>
      <c r="L1324" s="0" t="n">
        <v>455187.585477976</v>
      </c>
      <c r="M1324" s="0" t="n">
        <v>1671252.46302029</v>
      </c>
      <c r="N1324" s="0" t="n">
        <v>2339753.4482284</v>
      </c>
      <c r="O1324" s="0" t="n">
        <v>668500.981794209</v>
      </c>
      <c r="P1324" s="0" t="n">
        <v>935901.374511893</v>
      </c>
      <c r="Q1324" s="0" t="n">
        <v>0</v>
      </c>
      <c r="R1324" s="0" t="n">
        <v>0</v>
      </c>
    </row>
    <row r="1325" customFormat="false" ht="13.8" hidden="true" customHeight="false" outlineLevel="0" collapsed="false">
      <c r="A1325" s="0" t="s">
        <v>155</v>
      </c>
      <c r="B1325" s="0" t="s">
        <v>90</v>
      </c>
      <c r="C1325" s="0" t="s">
        <v>186</v>
      </c>
      <c r="D1325" s="0" t="s">
        <v>95</v>
      </c>
      <c r="E1325" s="0" t="s">
        <v>13</v>
      </c>
      <c r="F1325" s="0" t="s">
        <v>13</v>
      </c>
      <c r="G1325" s="0" t="s">
        <v>157</v>
      </c>
      <c r="H1325" s="0" t="n">
        <v>4036372.43255957</v>
      </c>
      <c r="I1325" s="0" t="n">
        <v>65654.8044871794</v>
      </c>
      <c r="J1325" s="0" t="n">
        <v>45794.7535770461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</row>
    <row r="1326" customFormat="false" ht="13.8" hidden="true" customHeight="false" outlineLevel="0" collapsed="false">
      <c r="A1326" s="0" t="s">
        <v>159</v>
      </c>
      <c r="B1326" s="0" t="s">
        <v>96</v>
      </c>
      <c r="C1326" s="0" t="s">
        <v>184</v>
      </c>
      <c r="D1326" s="0" t="s">
        <v>102</v>
      </c>
      <c r="E1326" s="0" t="s">
        <v>198</v>
      </c>
      <c r="F1326" s="0" t="s">
        <v>8</v>
      </c>
      <c r="G1326" s="0" t="s">
        <v>172</v>
      </c>
      <c r="H1326" s="0" t="n">
        <v>224152079.782515</v>
      </c>
      <c r="I1326" s="0" t="n">
        <v>1803568.19921181</v>
      </c>
      <c r="J1326" s="0" t="n">
        <v>1663698.67668733</v>
      </c>
      <c r="K1326" s="0" t="n">
        <v>0</v>
      </c>
      <c r="L1326" s="0" t="n">
        <v>0</v>
      </c>
      <c r="M1326" s="0" t="n">
        <v>35385733.9261696</v>
      </c>
      <c r="N1326" s="0" t="n">
        <v>42462880.7114035</v>
      </c>
      <c r="O1326" s="0" t="n">
        <v>0</v>
      </c>
      <c r="P1326" s="0" t="n">
        <v>0</v>
      </c>
      <c r="Q1326" s="0" t="n">
        <v>9647185.57522579</v>
      </c>
      <c r="R1326" s="0" t="n">
        <v>12403524.3110045</v>
      </c>
    </row>
    <row r="1327" customFormat="false" ht="13.8" hidden="true" customHeight="false" outlineLevel="0" collapsed="false">
      <c r="A1327" s="0" t="s">
        <v>159</v>
      </c>
      <c r="B1327" s="0" t="s">
        <v>72</v>
      </c>
      <c r="C1327" s="0" t="s">
        <v>151</v>
      </c>
      <c r="D1327" s="0" t="s">
        <v>84</v>
      </c>
      <c r="E1327" s="0" t="s">
        <v>152</v>
      </c>
      <c r="F1327" s="0" t="s">
        <v>8</v>
      </c>
      <c r="G1327" s="0" t="s">
        <v>154</v>
      </c>
      <c r="H1327" s="0" t="n">
        <v>62896219.5727611</v>
      </c>
      <c r="I1327" s="0" t="n">
        <v>2206078.54318516</v>
      </c>
      <c r="J1327" s="0" t="n">
        <v>2417608.59277285</v>
      </c>
      <c r="K1327" s="0" t="n">
        <v>27940261.5007798</v>
      </c>
      <c r="L1327" s="0" t="n">
        <v>37253682.0010398</v>
      </c>
      <c r="M1327" s="0" t="n">
        <v>107095415.350363</v>
      </c>
      <c r="N1327" s="0" t="n">
        <v>149933581.490509</v>
      </c>
      <c r="O1327" s="0" t="n">
        <v>42838166.1401455</v>
      </c>
      <c r="P1327" s="0" t="n">
        <v>59973432.5962037</v>
      </c>
      <c r="Q1327" s="0" t="n">
        <v>0</v>
      </c>
      <c r="R1327" s="0" t="n">
        <v>0</v>
      </c>
    </row>
    <row r="1328" customFormat="false" ht="13.8" hidden="true" customHeight="false" outlineLevel="0" collapsed="false">
      <c r="A1328" s="0" t="s">
        <v>155</v>
      </c>
      <c r="B1328" s="0" t="s">
        <v>96</v>
      </c>
      <c r="C1328" s="0" t="s">
        <v>98</v>
      </c>
      <c r="D1328" s="0" t="s">
        <v>98</v>
      </c>
      <c r="E1328" s="0" t="s">
        <v>170</v>
      </c>
      <c r="F1328" s="0" t="s">
        <v>13</v>
      </c>
      <c r="G1328" s="0" t="s">
        <v>153</v>
      </c>
      <c r="H1328" s="0" t="n">
        <v>895865.73705376</v>
      </c>
      <c r="I1328" s="0" t="n">
        <v>66450.2019376195</v>
      </c>
      <c r="J1328" s="0" t="n">
        <v>66450.2019376195</v>
      </c>
      <c r="K1328" s="0" t="n">
        <v>762608.939264125</v>
      </c>
      <c r="L1328" s="0" t="n">
        <v>980497.207625303</v>
      </c>
      <c r="M1328" s="0" t="n">
        <v>3290666.20322956</v>
      </c>
      <c r="N1328" s="0" t="n">
        <v>4113332.75403695</v>
      </c>
      <c r="O1328" s="0" t="n">
        <v>0</v>
      </c>
      <c r="P1328" s="0" t="n">
        <v>0</v>
      </c>
      <c r="Q1328" s="0" t="n">
        <v>0</v>
      </c>
      <c r="R1328" s="0" t="n">
        <v>0</v>
      </c>
    </row>
    <row r="1329" customFormat="false" ht="13.8" hidden="true" customHeight="false" outlineLevel="0" collapsed="false">
      <c r="A1329" s="0" t="s">
        <v>159</v>
      </c>
      <c r="B1329" s="0" t="s">
        <v>21</v>
      </c>
      <c r="C1329" s="0" t="s">
        <v>166</v>
      </c>
      <c r="D1329" s="0" t="s">
        <v>43</v>
      </c>
      <c r="E1329" s="0" t="s">
        <v>8</v>
      </c>
      <c r="F1329" s="0" t="s">
        <v>8</v>
      </c>
      <c r="G1329" s="0" t="s">
        <v>172</v>
      </c>
      <c r="H1329" s="0" t="n">
        <v>2326460.52714215</v>
      </c>
      <c r="I1329" s="0" t="n">
        <v>11012.2619047619</v>
      </c>
      <c r="J1329" s="0" t="n">
        <v>12281.3708333333</v>
      </c>
      <c r="K1329" s="0" t="n">
        <v>0</v>
      </c>
      <c r="L1329" s="0" t="n">
        <v>0</v>
      </c>
      <c r="M1329" s="0" t="n">
        <v>2719416.89765871</v>
      </c>
      <c r="N1329" s="0" t="n">
        <v>3399271.12207339</v>
      </c>
      <c r="O1329" s="0" t="n">
        <v>0</v>
      </c>
      <c r="P1329" s="0" t="n">
        <v>0</v>
      </c>
      <c r="Q1329" s="0" t="n">
        <v>96357.2916666666</v>
      </c>
      <c r="R1329" s="0" t="n">
        <v>123887.946428571</v>
      </c>
    </row>
    <row r="1330" customFormat="false" ht="13.8" hidden="true" customHeight="false" outlineLevel="0" collapsed="false">
      <c r="A1330" s="0" t="s">
        <v>159</v>
      </c>
      <c r="B1330" s="0" t="s">
        <v>117</v>
      </c>
      <c r="C1330" s="0" t="s">
        <v>189</v>
      </c>
      <c r="D1330" s="0" t="s">
        <v>109</v>
      </c>
      <c r="E1330" s="0" t="s">
        <v>8</v>
      </c>
      <c r="F1330" s="0" t="s">
        <v>8</v>
      </c>
      <c r="G1330" s="0" t="s">
        <v>153</v>
      </c>
      <c r="H1330" s="0" t="n">
        <v>1969384.79650899</v>
      </c>
      <c r="I1330" s="0" t="n">
        <v>11292.5499569036</v>
      </c>
      <c r="J1330" s="0" t="n">
        <v>11292.5499569036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</row>
    <row r="1331" customFormat="false" ht="13.8" hidden="true" customHeight="false" outlineLevel="0" collapsed="false">
      <c r="A1331" s="0" t="s">
        <v>159</v>
      </c>
      <c r="B1331" s="0" t="s">
        <v>117</v>
      </c>
      <c r="C1331" s="0" t="s">
        <v>187</v>
      </c>
      <c r="D1331" s="0" t="s">
        <v>109</v>
      </c>
      <c r="E1331" s="0" t="s">
        <v>9</v>
      </c>
      <c r="F1331" s="0" t="s">
        <v>9</v>
      </c>
      <c r="G1331" s="0" t="s">
        <v>153</v>
      </c>
      <c r="H1331" s="0" t="n">
        <v>4687969.56652765</v>
      </c>
      <c r="I1331" s="0" t="n">
        <v>25286.9420820348</v>
      </c>
      <c r="J1331" s="0" t="n">
        <v>30938.6024602221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</row>
    <row r="1332" customFormat="false" ht="13.8" hidden="true" customHeight="false" outlineLevel="0" collapsed="false">
      <c r="A1332" s="0" t="s">
        <v>159</v>
      </c>
      <c r="B1332" s="0" t="s">
        <v>117</v>
      </c>
      <c r="C1332" s="0" t="s">
        <v>188</v>
      </c>
      <c r="D1332" s="0" t="s">
        <v>109</v>
      </c>
      <c r="E1332" s="0" t="s">
        <v>8</v>
      </c>
      <c r="F1332" s="0" t="s">
        <v>8</v>
      </c>
      <c r="G1332" s="0" t="s">
        <v>153</v>
      </c>
      <c r="H1332" s="0" t="n">
        <v>306328.808499801</v>
      </c>
      <c r="I1332" s="0" t="n">
        <v>1736.76941821022</v>
      </c>
      <c r="J1332" s="0" t="n">
        <v>1736.76941821022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</row>
    <row r="1333" customFormat="false" ht="13.8" hidden="true" customHeight="false" outlineLevel="0" collapsed="false">
      <c r="A1333" s="0" t="s">
        <v>150</v>
      </c>
      <c r="B1333" s="0" t="s">
        <v>103</v>
      </c>
      <c r="C1333" s="0" t="s">
        <v>179</v>
      </c>
      <c r="D1333" s="0" t="s">
        <v>116</v>
      </c>
      <c r="E1333" s="0" t="s">
        <v>13</v>
      </c>
      <c r="F1333" s="0" t="s">
        <v>13</v>
      </c>
      <c r="G1333" s="0" t="s">
        <v>157</v>
      </c>
      <c r="H1333" s="0" t="n">
        <v>394534.320640486</v>
      </c>
      <c r="I1333" s="0" t="n">
        <v>17022.124317455</v>
      </c>
      <c r="J1333" s="0" t="n">
        <v>8426.9025682102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2583715.2975772</v>
      </c>
      <c r="P1333" s="0" t="n">
        <v>3307155.58089881</v>
      </c>
      <c r="Q1333" s="0" t="n">
        <v>1361769.9453964</v>
      </c>
      <c r="R1333" s="0" t="n">
        <v>1531991.18857095</v>
      </c>
    </row>
    <row r="1334" customFormat="false" ht="13.8" hidden="true" customHeight="false" outlineLevel="0" collapsed="false">
      <c r="A1334" s="0" t="s">
        <v>159</v>
      </c>
      <c r="B1334" s="0" t="s">
        <v>103</v>
      </c>
      <c r="C1334" s="0" t="s">
        <v>193</v>
      </c>
      <c r="D1334" s="0" t="s">
        <v>107</v>
      </c>
      <c r="E1334" s="0" t="s">
        <v>9</v>
      </c>
      <c r="F1334" s="0" t="s">
        <v>9</v>
      </c>
      <c r="G1334" s="0" t="s">
        <v>172</v>
      </c>
      <c r="H1334" s="0" t="n">
        <v>3527469.47709107</v>
      </c>
      <c r="I1334" s="0" t="n">
        <v>102405.50204377</v>
      </c>
      <c r="J1334" s="0" t="n">
        <v>78298.3232777164</v>
      </c>
      <c r="K1334" s="0" t="n">
        <v>0</v>
      </c>
      <c r="L1334" s="0" t="n">
        <v>0</v>
      </c>
      <c r="M1334" s="0" t="n">
        <v>9830928.19620192</v>
      </c>
      <c r="N1334" s="0" t="n">
        <v>13763299.4746826</v>
      </c>
      <c r="O1334" s="0" t="n">
        <v>0</v>
      </c>
      <c r="P1334" s="0" t="n">
        <v>0</v>
      </c>
      <c r="Q1334" s="0" t="n">
        <v>0</v>
      </c>
      <c r="R1334" s="0" t="n">
        <v>0</v>
      </c>
    </row>
    <row r="1335" customFormat="false" ht="13.8" hidden="true" customHeight="false" outlineLevel="0" collapsed="false">
      <c r="A1335" s="0" t="s">
        <v>150</v>
      </c>
      <c r="B1335" s="0" t="s">
        <v>103</v>
      </c>
      <c r="C1335" s="0" t="s">
        <v>178</v>
      </c>
      <c r="D1335" s="0" t="s">
        <v>108</v>
      </c>
      <c r="E1335" s="0" t="s">
        <v>9</v>
      </c>
      <c r="F1335" s="0" t="s">
        <v>9</v>
      </c>
      <c r="G1335" s="0" t="s">
        <v>154</v>
      </c>
      <c r="H1335" s="0" t="n">
        <v>1062926.25505533</v>
      </c>
      <c r="I1335" s="0" t="n">
        <v>178653.4235261</v>
      </c>
      <c r="J1335" s="0" t="n">
        <v>105190.508109846</v>
      </c>
      <c r="K1335" s="0" t="n">
        <v>3088687.468594</v>
      </c>
      <c r="L1335" s="0" t="n">
        <v>3706424.9623128</v>
      </c>
      <c r="M1335" s="0" t="n">
        <v>8039404.0586745</v>
      </c>
      <c r="N1335" s="0" t="n">
        <v>10719205.411566</v>
      </c>
      <c r="O1335" s="0" t="n">
        <v>3215761.6234698</v>
      </c>
      <c r="P1335" s="0" t="n">
        <v>4019702.02933725</v>
      </c>
      <c r="Q1335" s="0" t="n">
        <v>926606.2405782</v>
      </c>
      <c r="R1335" s="0" t="n">
        <v>1544343.734297</v>
      </c>
    </row>
    <row r="1336" customFormat="false" ht="13.8" hidden="true" customHeight="false" outlineLevel="0" collapsed="false">
      <c r="A1336" s="0" t="s">
        <v>155</v>
      </c>
      <c r="B1336" s="0" t="s">
        <v>21</v>
      </c>
      <c r="C1336" s="0" t="s">
        <v>166</v>
      </c>
      <c r="D1336" s="0" t="s">
        <v>24</v>
      </c>
      <c r="E1336" s="0" t="s">
        <v>8</v>
      </c>
      <c r="F1336" s="0" t="s">
        <v>8</v>
      </c>
      <c r="G1336" s="0" t="s">
        <v>172</v>
      </c>
      <c r="H1336" s="0" t="n">
        <v>598195.002788829</v>
      </c>
      <c r="I1336" s="0" t="n">
        <v>33762.2994067482</v>
      </c>
      <c r="J1336" s="0" t="n">
        <v>19750.0931470152</v>
      </c>
      <c r="K1336" s="0" t="n">
        <v>0</v>
      </c>
      <c r="L1336" s="0" t="n">
        <v>0</v>
      </c>
      <c r="M1336" s="0" t="n">
        <v>5397031.89742121</v>
      </c>
      <c r="N1336" s="0" t="n">
        <v>6296537.21365807</v>
      </c>
      <c r="O1336" s="0" t="n">
        <v>1481246.84777421</v>
      </c>
      <c r="P1336" s="0" t="n">
        <v>1810412.81394626</v>
      </c>
      <c r="Q1336" s="0" t="n">
        <v>675245.988134964</v>
      </c>
      <c r="R1336" s="0" t="n">
        <v>759651.736651835</v>
      </c>
    </row>
    <row r="1337" customFormat="false" ht="13.8" hidden="true" customHeight="false" outlineLevel="0" collapsed="false">
      <c r="A1337" s="0" t="s">
        <v>159</v>
      </c>
      <c r="B1337" s="0" t="s">
        <v>96</v>
      </c>
      <c r="C1337" s="0" t="s">
        <v>99</v>
      </c>
      <c r="D1337" s="0" t="s">
        <v>99</v>
      </c>
      <c r="E1337" s="0" t="s">
        <v>197</v>
      </c>
      <c r="F1337" s="0" t="s">
        <v>8</v>
      </c>
      <c r="G1337" s="0" t="s">
        <v>172</v>
      </c>
      <c r="H1337" s="0" t="n">
        <v>16338258.1864364</v>
      </c>
      <c r="I1337" s="0" t="n">
        <v>179169.62863027</v>
      </c>
      <c r="J1337" s="0" t="n">
        <v>268266.780077195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</row>
    <row r="1338" customFormat="false" ht="13.8" hidden="true" customHeight="false" outlineLevel="0" collapsed="false">
      <c r="A1338" s="0" t="s">
        <v>159</v>
      </c>
      <c r="B1338" s="0" t="s">
        <v>90</v>
      </c>
      <c r="C1338" s="0" t="s">
        <v>93</v>
      </c>
      <c r="D1338" s="0" t="s">
        <v>93</v>
      </c>
      <c r="E1338" s="0" t="s">
        <v>194</v>
      </c>
      <c r="F1338" s="0" t="s">
        <v>8</v>
      </c>
      <c r="G1338" s="0" t="s">
        <v>172</v>
      </c>
      <c r="H1338" s="0" t="n">
        <v>2957791.10296645</v>
      </c>
      <c r="I1338" s="0" t="n">
        <v>33449.5833333333</v>
      </c>
      <c r="J1338" s="0" t="n">
        <v>30159.2583333333</v>
      </c>
      <c r="K1338" s="0" t="n">
        <v>0</v>
      </c>
      <c r="L1338" s="0" t="n">
        <v>0</v>
      </c>
      <c r="M1338" s="0" t="n">
        <v>1895777.73395516</v>
      </c>
      <c r="N1338" s="0" t="n">
        <v>2369722.16744395</v>
      </c>
      <c r="O1338" s="0" t="n">
        <v>0</v>
      </c>
      <c r="P1338" s="0" t="n">
        <v>0</v>
      </c>
      <c r="Q1338" s="0" t="n">
        <v>0</v>
      </c>
      <c r="R1338" s="0" t="n">
        <v>0</v>
      </c>
    </row>
    <row r="1339" customFormat="false" ht="13.8" hidden="true" customHeight="false" outlineLevel="0" collapsed="false">
      <c r="A1339" s="0" t="s">
        <v>159</v>
      </c>
      <c r="B1339" s="0" t="s">
        <v>117</v>
      </c>
      <c r="C1339" s="0" t="s">
        <v>196</v>
      </c>
      <c r="D1339" s="0" t="s">
        <v>109</v>
      </c>
      <c r="E1339" s="0" t="s">
        <v>9</v>
      </c>
      <c r="F1339" s="0" t="s">
        <v>9</v>
      </c>
      <c r="G1339" s="0" t="s">
        <v>164</v>
      </c>
      <c r="H1339" s="0" t="n">
        <v>1796612.90591663</v>
      </c>
      <c r="I1339" s="0" t="n">
        <v>9591.29877190494</v>
      </c>
      <c r="J1339" s="0" t="n">
        <v>19166.1613328018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</row>
    <row r="1340" customFormat="false" ht="13.8" hidden="true" customHeight="false" outlineLevel="0" collapsed="false">
      <c r="A1340" s="0" t="s">
        <v>155</v>
      </c>
      <c r="B1340" s="0" t="s">
        <v>52</v>
      </c>
      <c r="C1340" s="0" t="s">
        <v>169</v>
      </c>
      <c r="D1340" s="0" t="s">
        <v>61</v>
      </c>
      <c r="E1340" s="0" t="s">
        <v>13</v>
      </c>
      <c r="F1340" s="0" t="s">
        <v>13</v>
      </c>
      <c r="G1340" s="0" t="s">
        <v>153</v>
      </c>
      <c r="H1340" s="0" t="n">
        <v>4389354.98610242</v>
      </c>
      <c r="I1340" s="0" t="n">
        <v>94545.328897</v>
      </c>
      <c r="J1340" s="0" t="n">
        <v>56186.2732222397</v>
      </c>
      <c r="K1340" s="0" t="n">
        <v>0</v>
      </c>
      <c r="L1340" s="0" t="n">
        <v>0</v>
      </c>
      <c r="M1340" s="0" t="n">
        <v>2567299.5884846</v>
      </c>
      <c r="N1340" s="0" t="n">
        <v>3107783.71237609</v>
      </c>
      <c r="O1340" s="0" t="n">
        <v>2048600.30476885</v>
      </c>
      <c r="P1340" s="0" t="n">
        <v>2264242.44211294</v>
      </c>
      <c r="Q1340" s="0" t="n">
        <v>10399986.17867</v>
      </c>
      <c r="R1340" s="0" t="n">
        <v>11345439.46764</v>
      </c>
    </row>
    <row r="1341" customFormat="false" ht="13.8" hidden="true" customHeight="false" outlineLevel="0" collapsed="false">
      <c r="A1341" s="0" t="s">
        <v>155</v>
      </c>
      <c r="B1341" s="0" t="s">
        <v>21</v>
      </c>
      <c r="C1341" s="0" t="s">
        <v>173</v>
      </c>
      <c r="D1341" s="0" t="s">
        <v>27</v>
      </c>
      <c r="E1341" s="0" t="s">
        <v>8</v>
      </c>
      <c r="F1341" s="0" t="s">
        <v>8</v>
      </c>
      <c r="G1341" s="0" t="s">
        <v>164</v>
      </c>
      <c r="H1341" s="0" t="n">
        <v>483784.184457362</v>
      </c>
      <c r="I1341" s="0" t="n">
        <v>29898.7041666666</v>
      </c>
      <c r="J1341" s="0" t="n">
        <v>28433.6988541666</v>
      </c>
      <c r="K1341" s="0" t="n">
        <v>0</v>
      </c>
      <c r="L1341" s="0" t="n">
        <v>0</v>
      </c>
      <c r="M1341" s="0" t="n">
        <v>4779421.51199594</v>
      </c>
      <c r="N1341" s="0" t="n">
        <v>5575991.76399526</v>
      </c>
      <c r="O1341" s="0" t="n">
        <v>1311740.07924818</v>
      </c>
      <c r="P1341" s="0" t="n">
        <v>1603237.87463667</v>
      </c>
      <c r="Q1341" s="0" t="n">
        <v>597974.083333333</v>
      </c>
      <c r="R1341" s="0" t="n">
        <v>672720.843749999</v>
      </c>
    </row>
    <row r="1342" customFormat="false" ht="13.8" hidden="true" customHeight="false" outlineLevel="0" collapsed="false">
      <c r="A1342" s="0" t="s">
        <v>159</v>
      </c>
      <c r="B1342" s="0" t="s">
        <v>103</v>
      </c>
      <c r="C1342" s="0" t="s">
        <v>178</v>
      </c>
      <c r="D1342" s="0" t="s">
        <v>105</v>
      </c>
      <c r="E1342" s="0" t="s">
        <v>13</v>
      </c>
      <c r="F1342" s="0" t="s">
        <v>13</v>
      </c>
      <c r="G1342" s="0" t="s">
        <v>172</v>
      </c>
      <c r="H1342" s="0" t="n">
        <v>1042662.85876123</v>
      </c>
      <c r="I1342" s="0" t="n">
        <v>27850.741955</v>
      </c>
      <c r="J1342" s="0" t="n">
        <v>23031.4357966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1253283.387975</v>
      </c>
      <c r="R1342" s="0" t="n">
        <v>1392537.09775</v>
      </c>
    </row>
    <row r="1343" customFormat="false" ht="13.8" hidden="true" customHeight="false" outlineLevel="0" collapsed="false">
      <c r="A1343" s="0" t="s">
        <v>155</v>
      </c>
      <c r="B1343" s="0" t="s">
        <v>72</v>
      </c>
      <c r="C1343" s="0" t="s">
        <v>175</v>
      </c>
      <c r="D1343" s="0" t="s">
        <v>89</v>
      </c>
      <c r="E1343" s="0" t="s">
        <v>152</v>
      </c>
      <c r="F1343" s="0" t="s">
        <v>8</v>
      </c>
      <c r="G1343" s="0" t="s">
        <v>154</v>
      </c>
      <c r="H1343" s="0" t="n">
        <v>5113306.45146611</v>
      </c>
      <c r="I1343" s="0" t="n">
        <v>445861.373482412</v>
      </c>
      <c r="J1343" s="0" t="n">
        <v>342796.073000069</v>
      </c>
      <c r="K1343" s="0" t="n">
        <v>5201716.02396147</v>
      </c>
      <c r="L1343" s="0" t="n">
        <v>6687920.60223618</v>
      </c>
      <c r="M1343" s="0" t="n">
        <v>32224330.1909964</v>
      </c>
      <c r="N1343" s="0" t="n">
        <v>39385292.4556622</v>
      </c>
      <c r="O1343" s="0" t="n">
        <v>15754116.9822649</v>
      </c>
      <c r="P1343" s="0" t="n">
        <v>21482886.7939976</v>
      </c>
      <c r="Q1343" s="0" t="n">
        <v>10403432.0479229</v>
      </c>
      <c r="R1343" s="0" t="n">
        <v>11889636.6261976</v>
      </c>
    </row>
    <row r="1344" customFormat="false" ht="13.8" hidden="true" customHeight="false" outlineLevel="0" collapsed="false">
      <c r="A1344" s="0" t="s">
        <v>159</v>
      </c>
      <c r="B1344" s="0" t="s">
        <v>72</v>
      </c>
      <c r="C1344" s="0" t="s">
        <v>151</v>
      </c>
      <c r="D1344" s="0" t="s">
        <v>78</v>
      </c>
      <c r="E1344" s="0" t="s">
        <v>152</v>
      </c>
      <c r="F1344" s="0" t="s">
        <v>8</v>
      </c>
      <c r="G1344" s="0" t="s">
        <v>172</v>
      </c>
      <c r="H1344" s="0" t="n">
        <v>22216810.2971246</v>
      </c>
      <c r="I1344" s="0" t="n">
        <v>720130.200278121</v>
      </c>
      <c r="J1344" s="0" t="n">
        <v>854378.598603461</v>
      </c>
      <c r="K1344" s="0" t="n">
        <v>8514176.81317884</v>
      </c>
      <c r="L1344" s="0" t="n">
        <v>11352235.7509051</v>
      </c>
      <c r="M1344" s="0" t="n">
        <v>34959155.5311423</v>
      </c>
      <c r="N1344" s="0" t="n">
        <v>48942817.7435993</v>
      </c>
      <c r="O1344" s="0" t="n">
        <v>13983662.2124569</v>
      </c>
      <c r="P1344" s="0" t="n">
        <v>19577127.0974397</v>
      </c>
      <c r="Q1344" s="0" t="n">
        <v>0</v>
      </c>
      <c r="R1344" s="0" t="n">
        <v>0</v>
      </c>
    </row>
    <row r="1345" customFormat="false" ht="13.8" hidden="true" customHeight="false" outlineLevel="0" collapsed="false">
      <c r="A1345" s="0" t="s">
        <v>150</v>
      </c>
      <c r="B1345" s="0" t="s">
        <v>72</v>
      </c>
      <c r="C1345" s="0" t="s">
        <v>151</v>
      </c>
      <c r="D1345" s="0" t="s">
        <v>83</v>
      </c>
      <c r="E1345" s="0" t="s">
        <v>170</v>
      </c>
      <c r="F1345" s="0" t="s">
        <v>13</v>
      </c>
      <c r="G1345" s="0" t="s">
        <v>172</v>
      </c>
      <c r="H1345" s="0" t="n">
        <v>107652.558574043</v>
      </c>
      <c r="I1345" s="0" t="n">
        <v>7269.27275141537</v>
      </c>
      <c r="J1345" s="0" t="n">
        <v>8142.93965813328</v>
      </c>
      <c r="K1345" s="0" t="n">
        <v>84808.182099846</v>
      </c>
      <c r="L1345" s="0" t="n">
        <v>109039.09127123</v>
      </c>
      <c r="M1345" s="0" t="n">
        <v>569378.855499307</v>
      </c>
      <c r="N1345" s="0" t="n">
        <v>782895.926311547</v>
      </c>
      <c r="O1345" s="0" t="n">
        <v>177930.891434874</v>
      </c>
      <c r="P1345" s="0" t="n">
        <v>227751.541036639</v>
      </c>
      <c r="Q1345" s="0" t="n">
        <v>193847.273371076</v>
      </c>
      <c r="R1345" s="0" t="n">
        <v>218078.182542461</v>
      </c>
    </row>
    <row r="1346" customFormat="false" ht="13.8" hidden="true" customHeight="false" outlineLevel="0" collapsed="false">
      <c r="A1346" s="0" t="s">
        <v>159</v>
      </c>
      <c r="B1346" s="0" t="s">
        <v>90</v>
      </c>
      <c r="C1346" s="0" t="s">
        <v>94</v>
      </c>
      <c r="D1346" s="0" t="s">
        <v>94</v>
      </c>
      <c r="E1346" s="0" t="s">
        <v>152</v>
      </c>
      <c r="F1346" s="0" t="s">
        <v>8</v>
      </c>
      <c r="G1346" s="0" t="s">
        <v>153</v>
      </c>
      <c r="H1346" s="0" t="n">
        <v>792627.041069408</v>
      </c>
      <c r="I1346" s="0" t="n">
        <v>18625.8837722791</v>
      </c>
      <c r="J1346" s="0" t="n">
        <v>23556.3080935503</v>
      </c>
      <c r="K1346" s="0" t="n">
        <v>139694.128292093</v>
      </c>
      <c r="L1346" s="0" t="n">
        <v>186258.837722791</v>
      </c>
      <c r="M1346" s="0" t="n">
        <v>1319543.18305124</v>
      </c>
      <c r="N1346" s="0" t="n">
        <v>1847360.45627174</v>
      </c>
      <c r="O1346" s="0" t="n">
        <v>615786.81937811</v>
      </c>
      <c r="P1346" s="0" t="n">
        <v>862101.547129354</v>
      </c>
      <c r="Q1346" s="0" t="n">
        <v>0</v>
      </c>
      <c r="R1346" s="0" t="n">
        <v>0</v>
      </c>
    </row>
    <row r="1347" customFormat="false" ht="13.8" hidden="true" customHeight="false" outlineLevel="0" collapsed="false">
      <c r="A1347" s="0" t="s">
        <v>150</v>
      </c>
      <c r="B1347" s="0" t="s">
        <v>72</v>
      </c>
      <c r="C1347" s="0" t="s">
        <v>175</v>
      </c>
      <c r="D1347" s="0" t="s">
        <v>87</v>
      </c>
      <c r="E1347" s="0" t="s">
        <v>170</v>
      </c>
      <c r="F1347" s="0" t="s">
        <v>13</v>
      </c>
      <c r="G1347" s="0" t="s">
        <v>153</v>
      </c>
      <c r="H1347" s="0" t="n">
        <v>22200.2602100662</v>
      </c>
      <c r="I1347" s="0" t="n">
        <v>5694.13194422065</v>
      </c>
      <c r="J1347" s="0" t="n">
        <v>9198.81944406909</v>
      </c>
      <c r="K1347" s="0" t="n">
        <v>85355.6423575594</v>
      </c>
      <c r="L1347" s="0" t="n">
        <v>109742.968745433</v>
      </c>
      <c r="M1347" s="0" t="n">
        <v>774401.944414009</v>
      </c>
      <c r="N1347" s="0" t="n">
        <v>1064802.67356926</v>
      </c>
      <c r="O1347" s="0" t="n">
        <v>242000.607629378</v>
      </c>
      <c r="P1347" s="0" t="n">
        <v>309760.777765603</v>
      </c>
      <c r="Q1347" s="0" t="n">
        <v>195098.611102993</v>
      </c>
      <c r="R1347" s="0" t="n">
        <v>219485.937490867</v>
      </c>
    </row>
    <row r="1348" customFormat="false" ht="13.8" hidden="true" customHeight="false" outlineLevel="0" collapsed="false">
      <c r="A1348" s="0" t="s">
        <v>159</v>
      </c>
      <c r="B1348" s="0" t="s">
        <v>52</v>
      </c>
      <c r="C1348" s="0" t="s">
        <v>169</v>
      </c>
      <c r="D1348" s="0" t="s">
        <v>61</v>
      </c>
      <c r="E1348" s="0" t="s">
        <v>13</v>
      </c>
      <c r="F1348" s="0" t="s">
        <v>13</v>
      </c>
      <c r="G1348" s="0" t="s">
        <v>172</v>
      </c>
      <c r="H1348" s="0" t="n">
        <v>1728225.01371787</v>
      </c>
      <c r="I1348" s="0" t="n">
        <v>20967.631096</v>
      </c>
      <c r="J1348" s="0" t="n">
        <v>10860.5309983014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1887086.79864</v>
      </c>
      <c r="R1348" s="0" t="n">
        <v>2096763.1096</v>
      </c>
    </row>
    <row r="1349" customFormat="false" ht="13.8" hidden="true" customHeight="false" outlineLevel="0" collapsed="false">
      <c r="A1349" s="0" t="s">
        <v>155</v>
      </c>
      <c r="B1349" s="0" t="s">
        <v>72</v>
      </c>
      <c r="C1349" s="0" t="s">
        <v>171</v>
      </c>
      <c r="D1349" s="0" t="s">
        <v>77</v>
      </c>
      <c r="E1349" s="0" t="s">
        <v>156</v>
      </c>
      <c r="F1349" s="0" t="s">
        <v>9</v>
      </c>
      <c r="G1349" s="0" t="s">
        <v>157</v>
      </c>
      <c r="H1349" s="0" t="n">
        <v>1975535.77969424</v>
      </c>
      <c r="I1349" s="0" t="n">
        <v>22502.9364798102</v>
      </c>
      <c r="J1349" s="0" t="n">
        <v>25459.4837396435</v>
      </c>
      <c r="K1349" s="0" t="n">
        <v>0</v>
      </c>
      <c r="L1349" s="0" t="n">
        <v>0</v>
      </c>
      <c r="M1349" s="0" t="n">
        <v>1801293.88069718</v>
      </c>
      <c r="N1349" s="0" t="n">
        <v>2201581.409741</v>
      </c>
      <c r="O1349" s="0" t="n">
        <v>880632.5638964</v>
      </c>
      <c r="P1349" s="0" t="n">
        <v>1200862.58713145</v>
      </c>
      <c r="Q1349" s="0" t="n">
        <v>1575205.55358671</v>
      </c>
      <c r="R1349" s="0" t="n">
        <v>1800234.91838481</v>
      </c>
    </row>
    <row r="1350" customFormat="false" ht="13.8" hidden="true" customHeight="false" outlineLevel="0" collapsed="false">
      <c r="A1350" s="0" t="s">
        <v>150</v>
      </c>
      <c r="B1350" s="0" t="s">
        <v>72</v>
      </c>
      <c r="C1350" s="0" t="s">
        <v>151</v>
      </c>
      <c r="D1350" s="0" t="s">
        <v>76</v>
      </c>
      <c r="E1350" s="0" t="s">
        <v>156</v>
      </c>
      <c r="F1350" s="0" t="s">
        <v>9</v>
      </c>
      <c r="G1350" s="0" t="s">
        <v>164</v>
      </c>
      <c r="H1350" s="0" t="n">
        <v>1924764.75134528</v>
      </c>
      <c r="I1350" s="0" t="n">
        <v>31446.9590143824</v>
      </c>
      <c r="J1350" s="0" t="n">
        <v>38857.5928936283</v>
      </c>
      <c r="K1350" s="0" t="n">
        <v>1100643.56550338</v>
      </c>
      <c r="L1350" s="0" t="n">
        <v>1415113.15564721</v>
      </c>
      <c r="M1350" s="0" t="n">
        <v>3480623.41211702</v>
      </c>
      <c r="N1350" s="0" t="n">
        <v>4785857.1916609</v>
      </c>
      <c r="O1350" s="0" t="n">
        <v>1087694.81628656</v>
      </c>
      <c r="P1350" s="0" t="n">
        <v>1392249.3648468</v>
      </c>
      <c r="Q1350" s="0" t="n">
        <v>2515756.72115059</v>
      </c>
      <c r="R1350" s="0" t="n">
        <v>2830226.31129442</v>
      </c>
    </row>
    <row r="1351" customFormat="false" ht="13.8" hidden="true" customHeight="false" outlineLevel="0" collapsed="false">
      <c r="A1351" s="0" t="s">
        <v>155</v>
      </c>
      <c r="B1351" s="0" t="s">
        <v>52</v>
      </c>
      <c r="C1351" s="0" t="s">
        <v>183</v>
      </c>
      <c r="D1351" s="0" t="s">
        <v>57</v>
      </c>
      <c r="E1351" s="0" t="s">
        <v>9</v>
      </c>
      <c r="F1351" s="0" t="s">
        <v>9</v>
      </c>
      <c r="G1351" s="0" t="s">
        <v>157</v>
      </c>
      <c r="H1351" s="0" t="n">
        <v>36895315.1729266</v>
      </c>
      <c r="I1351" s="0" t="n">
        <v>1092187.55678571</v>
      </c>
      <c r="J1351" s="0" t="n">
        <v>444776.089885117</v>
      </c>
      <c r="K1351" s="0" t="n">
        <v>0</v>
      </c>
      <c r="L1351" s="0" t="n">
        <v>0</v>
      </c>
      <c r="M1351" s="0" t="n">
        <v>35709982.6712656</v>
      </c>
      <c r="N1351" s="0" t="n">
        <v>43227873.7599531</v>
      </c>
      <c r="O1351" s="0" t="n">
        <v>35165253.8160453</v>
      </c>
      <c r="P1351" s="0" t="n">
        <v>38866859.4808921</v>
      </c>
      <c r="Q1351" s="0" t="n">
        <v>120140631.246428</v>
      </c>
      <c r="R1351" s="0" t="n">
        <v>131062506.814285</v>
      </c>
    </row>
    <row r="1352" customFormat="false" ht="13.8" hidden="true" customHeight="false" outlineLevel="0" collapsed="false">
      <c r="A1352" s="0" t="s">
        <v>155</v>
      </c>
      <c r="B1352" s="0" t="s">
        <v>21</v>
      </c>
      <c r="C1352" s="0" t="s">
        <v>168</v>
      </c>
      <c r="D1352" s="0" t="s">
        <v>30</v>
      </c>
      <c r="E1352" s="0" t="s">
        <v>13</v>
      </c>
      <c r="F1352" s="0" t="s">
        <v>13</v>
      </c>
      <c r="G1352" s="0" t="s">
        <v>164</v>
      </c>
      <c r="H1352" s="0" t="n">
        <v>19510078.3505023</v>
      </c>
      <c r="I1352" s="0" t="n">
        <v>366050</v>
      </c>
      <c r="J1352" s="0" t="n">
        <v>290652.25</v>
      </c>
      <c r="K1352" s="0" t="n">
        <v>0</v>
      </c>
      <c r="L1352" s="0" t="n">
        <v>0</v>
      </c>
      <c r="M1352" s="0" t="n">
        <v>20205960</v>
      </c>
      <c r="N1352" s="0" t="n">
        <v>30308940</v>
      </c>
      <c r="O1352" s="0" t="n">
        <v>2372004</v>
      </c>
      <c r="P1352" s="0" t="n">
        <v>2965005</v>
      </c>
      <c r="Q1352" s="0" t="n">
        <v>0</v>
      </c>
      <c r="R1352" s="0" t="n">
        <v>0</v>
      </c>
    </row>
    <row r="1353" customFormat="false" ht="13.8" hidden="true" customHeight="false" outlineLevel="0" collapsed="false">
      <c r="A1353" s="0" t="s">
        <v>159</v>
      </c>
      <c r="B1353" s="0" t="s">
        <v>21</v>
      </c>
      <c r="C1353" s="0" t="s">
        <v>168</v>
      </c>
      <c r="D1353" s="0" t="s">
        <v>30</v>
      </c>
      <c r="E1353" s="0" t="s">
        <v>9</v>
      </c>
      <c r="F1353" s="0" t="s">
        <v>9</v>
      </c>
      <c r="G1353" s="0" t="s">
        <v>164</v>
      </c>
      <c r="H1353" s="0" t="n">
        <v>98470925.8494242</v>
      </c>
      <c r="I1353" s="0" t="n">
        <v>1000900</v>
      </c>
      <c r="J1353" s="0" t="n">
        <v>1590129</v>
      </c>
      <c r="K1353" s="0" t="n">
        <v>0</v>
      </c>
      <c r="L1353" s="0" t="n">
        <v>0</v>
      </c>
      <c r="M1353" s="0" t="n">
        <v>55249680</v>
      </c>
      <c r="N1353" s="0" t="n">
        <v>82874520</v>
      </c>
      <c r="O1353" s="0" t="n">
        <v>5675103</v>
      </c>
      <c r="P1353" s="0" t="n">
        <v>7296561</v>
      </c>
      <c r="Q1353" s="0" t="n">
        <v>0</v>
      </c>
      <c r="R1353" s="0" t="n">
        <v>0</v>
      </c>
    </row>
    <row r="1354" customFormat="false" ht="13.8" hidden="true" customHeight="false" outlineLevel="0" collapsed="false">
      <c r="A1354" s="0" t="s">
        <v>150</v>
      </c>
      <c r="B1354" s="0" t="s">
        <v>96</v>
      </c>
      <c r="C1354" s="0" t="s">
        <v>184</v>
      </c>
      <c r="D1354" s="0" t="s">
        <v>100</v>
      </c>
      <c r="E1354" s="0" t="s">
        <v>199</v>
      </c>
      <c r="F1354" s="0" t="s">
        <v>8</v>
      </c>
      <c r="G1354" s="0" t="s">
        <v>157</v>
      </c>
      <c r="H1354" s="0" t="n">
        <v>14727552.7036002</v>
      </c>
      <c r="I1354" s="0" t="n">
        <v>602789.679841907</v>
      </c>
      <c r="J1354" s="0" t="n">
        <v>271333.672927363</v>
      </c>
      <c r="K1354" s="0" t="n">
        <v>3719126.17423467</v>
      </c>
      <c r="L1354" s="0" t="n">
        <v>4781733.65258743</v>
      </c>
      <c r="M1354" s="0" t="n">
        <v>18922627.031147</v>
      </c>
      <c r="N1354" s="0" t="n">
        <v>26018612.1678271</v>
      </c>
      <c r="O1354" s="0" t="n">
        <v>7794832.10976762</v>
      </c>
      <c r="P1354" s="0" t="n">
        <v>9977385.10050256</v>
      </c>
      <c r="Q1354" s="0" t="n">
        <v>8500859.82682211</v>
      </c>
      <c r="R1354" s="0" t="n">
        <v>9563467.30517487</v>
      </c>
    </row>
    <row r="1355" customFormat="false" ht="13.8" hidden="true" customHeight="false" outlineLevel="0" collapsed="false">
      <c r="A1355" s="0" t="s">
        <v>150</v>
      </c>
      <c r="B1355" s="0" t="s">
        <v>6</v>
      </c>
      <c r="C1355" s="0" t="s">
        <v>162</v>
      </c>
      <c r="D1355" s="0" t="s">
        <v>7</v>
      </c>
      <c r="E1355" s="0" t="s">
        <v>13</v>
      </c>
      <c r="F1355" s="0" t="s">
        <v>13</v>
      </c>
      <c r="G1355" s="0" t="s">
        <v>164</v>
      </c>
      <c r="H1355" s="0" t="n">
        <v>22991290.591853</v>
      </c>
      <c r="I1355" s="0" t="n">
        <v>2770318.96690499</v>
      </c>
      <c r="J1355" s="0" t="n">
        <v>2875628.40950597</v>
      </c>
      <c r="K1355" s="0" t="n">
        <v>0</v>
      </c>
      <c r="L1355" s="0" t="n">
        <v>0</v>
      </c>
      <c r="M1355" s="0" t="n">
        <v>379929457.368575</v>
      </c>
      <c r="N1355" s="0" t="n">
        <v>522403003.881791</v>
      </c>
      <c r="O1355" s="0" t="n">
        <v>89045966.7439048</v>
      </c>
      <c r="P1355" s="0" t="n">
        <v>113978837.432198</v>
      </c>
      <c r="Q1355" s="0" t="n">
        <v>89658706.7859442</v>
      </c>
      <c r="R1355" s="0" t="n">
        <v>100866045.134187</v>
      </c>
    </row>
    <row r="1356" customFormat="false" ht="13.8" hidden="true" customHeight="false" outlineLevel="0" collapsed="false">
      <c r="A1356" s="0" t="s">
        <v>159</v>
      </c>
      <c r="B1356" s="0" t="s">
        <v>21</v>
      </c>
      <c r="C1356" s="0" t="s">
        <v>181</v>
      </c>
      <c r="D1356" s="0" t="s">
        <v>42</v>
      </c>
      <c r="E1356" s="0" t="s">
        <v>9</v>
      </c>
      <c r="F1356" s="0" t="s">
        <v>9</v>
      </c>
      <c r="G1356" s="0" t="s">
        <v>164</v>
      </c>
      <c r="H1356" s="0" t="n">
        <v>13822236.8333732</v>
      </c>
      <c r="I1356" s="0" t="n">
        <v>194130</v>
      </c>
      <c r="J1356" s="0" t="n">
        <v>242799.15</v>
      </c>
      <c r="K1356" s="0" t="n">
        <v>7765200</v>
      </c>
      <c r="L1356" s="0" t="n">
        <v>9706500</v>
      </c>
      <c r="M1356" s="0" t="n">
        <v>62242931.25</v>
      </c>
      <c r="N1356" s="0" t="n">
        <v>75346706.25</v>
      </c>
      <c r="O1356" s="0" t="n">
        <v>0</v>
      </c>
      <c r="P1356" s="0" t="n">
        <v>0</v>
      </c>
      <c r="Q1356" s="0" t="n">
        <v>0</v>
      </c>
      <c r="R1356" s="0" t="n">
        <v>0</v>
      </c>
    </row>
    <row r="1357" customFormat="false" ht="13.8" hidden="true" customHeight="false" outlineLevel="0" collapsed="false">
      <c r="A1357" s="0" t="s">
        <v>150</v>
      </c>
      <c r="B1357" s="0" t="s">
        <v>90</v>
      </c>
      <c r="C1357" s="0" t="s">
        <v>93</v>
      </c>
      <c r="D1357" s="0" t="s">
        <v>93</v>
      </c>
      <c r="E1357" s="0" t="s">
        <v>185</v>
      </c>
      <c r="F1357" s="0" t="s">
        <v>9</v>
      </c>
      <c r="G1357" s="0" t="s">
        <v>153</v>
      </c>
      <c r="H1357" s="0" t="n">
        <v>473015.216896925</v>
      </c>
      <c r="I1357" s="0" t="n">
        <v>74943.9444444444</v>
      </c>
      <c r="J1357" s="0" t="n">
        <v>61623.8427777777</v>
      </c>
      <c r="K1357" s="0" t="n">
        <v>639907.430555555</v>
      </c>
      <c r="L1357" s="0" t="n">
        <v>822738.124999999</v>
      </c>
      <c r="M1357" s="0" t="n">
        <v>7964060.03159579</v>
      </c>
      <c r="N1357" s="0" t="n">
        <v>9556872.03791494</v>
      </c>
      <c r="O1357" s="0" t="n">
        <v>3097134.45985436</v>
      </c>
      <c r="P1357" s="0" t="n">
        <v>3964332.10861358</v>
      </c>
      <c r="Q1357" s="0" t="n">
        <v>1462645.55555555</v>
      </c>
      <c r="R1357" s="0" t="n">
        <v>1645476.24999999</v>
      </c>
    </row>
    <row r="1358" customFormat="false" ht="13.8" hidden="true" customHeight="false" outlineLevel="0" collapsed="false">
      <c r="A1358" s="0" t="s">
        <v>155</v>
      </c>
      <c r="B1358" s="0" t="s">
        <v>21</v>
      </c>
      <c r="C1358" s="0" t="s">
        <v>173</v>
      </c>
      <c r="D1358" s="0" t="s">
        <v>40</v>
      </c>
      <c r="E1358" s="0" t="s">
        <v>13</v>
      </c>
      <c r="F1358" s="0" t="s">
        <v>13</v>
      </c>
      <c r="G1358" s="0" t="s">
        <v>157</v>
      </c>
      <c r="H1358" s="0" t="n">
        <v>534438.568994588</v>
      </c>
      <c r="I1358" s="0" t="n">
        <v>63595.2017826661</v>
      </c>
      <c r="J1358" s="0" t="n">
        <v>24289.4482095963</v>
      </c>
      <c r="K1358" s="0" t="n">
        <v>715446.020054993</v>
      </c>
      <c r="L1358" s="0" t="n">
        <v>874434.024511659</v>
      </c>
      <c r="M1358" s="0" t="n">
        <v>7978532.5233798</v>
      </c>
      <c r="N1358" s="0" t="n">
        <v>9973165.65422475</v>
      </c>
      <c r="O1358" s="0" t="n">
        <v>1900418.01909492</v>
      </c>
      <c r="P1358" s="0" t="n">
        <v>3040668.83055187</v>
      </c>
      <c r="Q1358" s="0" t="n">
        <v>1271904.03565332</v>
      </c>
      <c r="R1358" s="0" t="n">
        <v>1430892.04010998</v>
      </c>
    </row>
    <row r="1359" customFormat="false" ht="13.8" hidden="true" customHeight="false" outlineLevel="0" collapsed="false">
      <c r="A1359" s="0" t="s">
        <v>155</v>
      </c>
      <c r="B1359" s="0" t="s">
        <v>90</v>
      </c>
      <c r="C1359" s="0" t="s">
        <v>93</v>
      </c>
      <c r="D1359" s="0" t="s">
        <v>93</v>
      </c>
      <c r="E1359" s="0" t="s">
        <v>170</v>
      </c>
      <c r="F1359" s="0" t="s">
        <v>13</v>
      </c>
      <c r="G1359" s="0" t="s">
        <v>157</v>
      </c>
      <c r="H1359" s="0" t="n">
        <v>7168070.39259318</v>
      </c>
      <c r="I1359" s="0" t="n">
        <v>445882.676767676</v>
      </c>
      <c r="J1359" s="0" t="n">
        <v>324773.957454545</v>
      </c>
      <c r="K1359" s="0" t="n">
        <v>3960985.38667929</v>
      </c>
      <c r="L1359" s="0" t="n">
        <v>5092695.49715909</v>
      </c>
      <c r="M1359" s="0" t="n">
        <v>25270701.9441445</v>
      </c>
      <c r="N1359" s="0" t="n">
        <v>31588377.4301806</v>
      </c>
      <c r="O1359" s="0" t="n">
        <v>0</v>
      </c>
      <c r="P1359" s="0" t="n">
        <v>0</v>
      </c>
      <c r="Q1359" s="0" t="n">
        <v>0</v>
      </c>
      <c r="R1359" s="0" t="n">
        <v>0</v>
      </c>
    </row>
    <row r="1360" customFormat="false" ht="13.8" hidden="true" customHeight="false" outlineLevel="0" collapsed="false">
      <c r="A1360" s="0" t="s">
        <v>150</v>
      </c>
      <c r="B1360" s="0" t="s">
        <v>90</v>
      </c>
      <c r="C1360" s="0" t="s">
        <v>92</v>
      </c>
      <c r="D1360" s="0" t="s">
        <v>92</v>
      </c>
      <c r="E1360" s="0" t="s">
        <v>194</v>
      </c>
      <c r="F1360" s="0" t="s">
        <v>8</v>
      </c>
      <c r="G1360" s="0" t="s">
        <v>157</v>
      </c>
      <c r="H1360" s="0" t="n">
        <v>3193627.01458075</v>
      </c>
      <c r="I1360" s="0" t="n">
        <v>378659.842081529</v>
      </c>
      <c r="J1360" s="0" t="n">
        <v>301825.765872799</v>
      </c>
      <c r="K1360" s="0" t="n">
        <v>4254150.93539562</v>
      </c>
      <c r="L1360" s="0" t="n">
        <v>5469622.63122294</v>
      </c>
      <c r="M1360" s="0" t="n">
        <v>44494529.4432364</v>
      </c>
      <c r="N1360" s="0" t="n">
        <v>53393435.3318837</v>
      </c>
      <c r="O1360" s="0" t="n">
        <v>17303428.1010366</v>
      </c>
      <c r="P1360" s="0" t="n">
        <v>22148387.9693269</v>
      </c>
      <c r="Q1360" s="0" t="n">
        <v>9723773.56661856</v>
      </c>
      <c r="R1360" s="0" t="n">
        <v>10939245.2624458</v>
      </c>
    </row>
    <row r="1361" customFormat="false" ht="13.8" hidden="true" customHeight="false" outlineLevel="0" collapsed="false">
      <c r="A1361" s="0" t="s">
        <v>155</v>
      </c>
      <c r="B1361" s="0" t="s">
        <v>72</v>
      </c>
      <c r="C1361" s="0" t="s">
        <v>151</v>
      </c>
      <c r="D1361" s="0" t="s">
        <v>85</v>
      </c>
      <c r="E1361" s="0" t="s">
        <v>152</v>
      </c>
      <c r="F1361" s="0" t="s">
        <v>8</v>
      </c>
      <c r="G1361" s="0" t="s">
        <v>164</v>
      </c>
      <c r="H1361" s="0" t="n">
        <v>40349418.7820664</v>
      </c>
      <c r="I1361" s="0" t="n">
        <v>5021216.9027</v>
      </c>
      <c r="J1361" s="0" t="n">
        <v>7206147.05138802</v>
      </c>
      <c r="K1361" s="0" t="n">
        <v>75442929.1413936</v>
      </c>
      <c r="L1361" s="0" t="n">
        <v>96998051.7532204</v>
      </c>
      <c r="M1361" s="0" t="n">
        <v>219382206.620923</v>
      </c>
      <c r="N1361" s="0" t="n">
        <v>268133808.092239</v>
      </c>
      <c r="O1361" s="0" t="n">
        <v>107253523.236895</v>
      </c>
      <c r="P1361" s="0" t="n">
        <v>146254804.413948</v>
      </c>
      <c r="Q1361" s="0" t="n">
        <v>150885858.282787</v>
      </c>
      <c r="R1361" s="0" t="n">
        <v>172440980.894614</v>
      </c>
    </row>
    <row r="1362" customFormat="false" ht="13.8" hidden="true" customHeight="false" outlineLevel="0" collapsed="false">
      <c r="A1362" s="0" t="s">
        <v>155</v>
      </c>
      <c r="B1362" s="0" t="s">
        <v>21</v>
      </c>
      <c r="C1362" s="0" t="s">
        <v>181</v>
      </c>
      <c r="D1362" s="0" t="s">
        <v>42</v>
      </c>
      <c r="E1362" s="0" t="s">
        <v>8</v>
      </c>
      <c r="F1362" s="0" t="s">
        <v>8</v>
      </c>
      <c r="G1362" s="0" t="s">
        <v>153</v>
      </c>
      <c r="H1362" s="0" t="n">
        <v>2266561.77251255</v>
      </c>
      <c r="I1362" s="0" t="n">
        <v>110300</v>
      </c>
      <c r="J1362" s="0" t="n">
        <v>146506.8</v>
      </c>
      <c r="K1362" s="0" t="n">
        <v>4963500</v>
      </c>
      <c r="L1362" s="0" t="n">
        <v>6066500</v>
      </c>
      <c r="M1362" s="0" t="n">
        <v>35364937.5</v>
      </c>
      <c r="N1362" s="0" t="n">
        <v>42810187.5</v>
      </c>
      <c r="O1362" s="0" t="n">
        <v>1861312.5</v>
      </c>
      <c r="P1362" s="0" t="n">
        <v>2978100</v>
      </c>
      <c r="Q1362" s="0" t="n">
        <v>0</v>
      </c>
      <c r="R1362" s="0" t="n">
        <v>0</v>
      </c>
    </row>
    <row r="1363" customFormat="false" ht="13.8" hidden="true" customHeight="false" outlineLevel="0" collapsed="false">
      <c r="A1363" s="0" t="s">
        <v>150</v>
      </c>
      <c r="B1363" s="0" t="s">
        <v>52</v>
      </c>
      <c r="C1363" s="0" t="s">
        <v>158</v>
      </c>
      <c r="D1363" s="0" t="s">
        <v>63</v>
      </c>
      <c r="E1363" s="0" t="s">
        <v>9</v>
      </c>
      <c r="F1363" s="0" t="s">
        <v>9</v>
      </c>
      <c r="G1363" s="0" t="s">
        <v>172</v>
      </c>
      <c r="H1363" s="0" t="n">
        <v>1339320.03034163</v>
      </c>
      <c r="I1363" s="0" t="n">
        <v>126294.200537433</v>
      </c>
      <c r="J1363" s="0" t="n">
        <v>295081.501067234</v>
      </c>
      <c r="K1363" s="0" t="n">
        <v>5683239.02418451</v>
      </c>
      <c r="L1363" s="0" t="n">
        <v>6946181.02955885</v>
      </c>
      <c r="M1363" s="0" t="n">
        <v>30863145.2563353</v>
      </c>
      <c r="N1363" s="0" t="n">
        <v>37572524.6598865</v>
      </c>
      <c r="O1363" s="0" t="n">
        <v>284161.951209225</v>
      </c>
      <c r="P1363" s="0" t="n">
        <v>426242.926813838</v>
      </c>
      <c r="Q1363" s="0" t="n">
        <v>0</v>
      </c>
      <c r="R1363" s="0" t="n">
        <v>0</v>
      </c>
    </row>
    <row r="1364" customFormat="false" ht="13.8" hidden="true" customHeight="false" outlineLevel="0" collapsed="false">
      <c r="A1364" s="0" t="s">
        <v>150</v>
      </c>
      <c r="B1364" s="0" t="s">
        <v>21</v>
      </c>
      <c r="C1364" s="0" t="s">
        <v>168</v>
      </c>
      <c r="D1364" s="0" t="s">
        <v>49</v>
      </c>
      <c r="E1364" s="0" t="s">
        <v>8</v>
      </c>
      <c r="F1364" s="0" t="s">
        <v>8</v>
      </c>
      <c r="G1364" s="0" t="s">
        <v>157</v>
      </c>
      <c r="H1364" s="0" t="n">
        <v>5006628.46450751</v>
      </c>
      <c r="I1364" s="0" t="n">
        <v>298720</v>
      </c>
      <c r="J1364" s="0" t="n">
        <v>1050608.832</v>
      </c>
      <c r="K1364" s="0" t="n">
        <v>13442400</v>
      </c>
      <c r="L1364" s="0" t="n">
        <v>16429600</v>
      </c>
      <c r="M1364" s="0" t="n">
        <v>64411500</v>
      </c>
      <c r="N1364" s="0" t="n">
        <v>78414000</v>
      </c>
      <c r="O1364" s="0" t="n">
        <v>3360600</v>
      </c>
      <c r="P1364" s="0" t="n">
        <v>5040900</v>
      </c>
      <c r="Q1364" s="0" t="n">
        <v>0</v>
      </c>
      <c r="R1364" s="0" t="n">
        <v>0</v>
      </c>
    </row>
    <row r="1365" customFormat="false" ht="13.8" hidden="true" customHeight="false" outlineLevel="0" collapsed="false">
      <c r="A1365" s="0" t="s">
        <v>150</v>
      </c>
      <c r="B1365" s="0" t="s">
        <v>21</v>
      </c>
      <c r="C1365" s="0" t="s">
        <v>168</v>
      </c>
      <c r="D1365" s="0" t="s">
        <v>50</v>
      </c>
      <c r="E1365" s="0" t="s">
        <v>9</v>
      </c>
      <c r="F1365" s="0" t="s">
        <v>9</v>
      </c>
      <c r="G1365" s="0" t="s">
        <v>157</v>
      </c>
      <c r="H1365" s="0" t="n">
        <v>3632641.45751827</v>
      </c>
      <c r="I1365" s="0" t="n">
        <v>215740</v>
      </c>
      <c r="J1365" s="0" t="n">
        <v>212357.876</v>
      </c>
      <c r="K1365" s="0" t="n">
        <v>9708300</v>
      </c>
      <c r="L1365" s="0" t="n">
        <v>11865700</v>
      </c>
      <c r="M1365" s="0" t="n">
        <v>46518937.5</v>
      </c>
      <c r="N1365" s="0" t="n">
        <v>56631750</v>
      </c>
      <c r="O1365" s="0" t="n">
        <v>2427075</v>
      </c>
      <c r="P1365" s="0" t="n">
        <v>3640612.5</v>
      </c>
      <c r="Q1365" s="0" t="n">
        <v>0</v>
      </c>
      <c r="R1365" s="0" t="n">
        <v>0</v>
      </c>
    </row>
    <row r="1366" customFormat="false" ht="13.8" hidden="true" customHeight="false" outlineLevel="0" collapsed="false">
      <c r="A1366" s="0" t="s">
        <v>155</v>
      </c>
      <c r="B1366" s="0" t="s">
        <v>21</v>
      </c>
      <c r="C1366" s="0" t="s">
        <v>181</v>
      </c>
      <c r="D1366" s="0" t="s">
        <v>51</v>
      </c>
      <c r="E1366" s="0" t="s">
        <v>9</v>
      </c>
      <c r="F1366" s="0" t="s">
        <v>9</v>
      </c>
      <c r="G1366" s="0" t="s">
        <v>157</v>
      </c>
      <c r="H1366" s="0" t="n">
        <v>5606108.28830761</v>
      </c>
      <c r="I1366" s="0" t="n">
        <v>234035</v>
      </c>
      <c r="J1366" s="0" t="n">
        <v>63683.75</v>
      </c>
      <c r="K1366" s="0" t="n">
        <v>10531575</v>
      </c>
      <c r="L1366" s="0" t="n">
        <v>12871925</v>
      </c>
      <c r="M1366" s="0" t="n">
        <v>41687484.375</v>
      </c>
      <c r="N1366" s="0" t="n">
        <v>50463796.875</v>
      </c>
      <c r="O1366" s="0" t="n">
        <v>2194078.125</v>
      </c>
      <c r="P1366" s="0" t="n">
        <v>3510525</v>
      </c>
      <c r="Q1366" s="0" t="n">
        <v>0</v>
      </c>
      <c r="R1366" s="0" t="n">
        <v>0</v>
      </c>
    </row>
    <row r="1367" customFormat="false" ht="13.8" hidden="true" customHeight="false" outlineLevel="0" collapsed="false">
      <c r="A1367" s="0" t="s">
        <v>155</v>
      </c>
      <c r="B1367" s="0" t="s">
        <v>6</v>
      </c>
      <c r="C1367" s="0" t="s">
        <v>162</v>
      </c>
      <c r="D1367" s="0" t="s">
        <v>20</v>
      </c>
      <c r="E1367" s="0" t="s">
        <v>9</v>
      </c>
      <c r="F1367" s="0" t="s">
        <v>9</v>
      </c>
      <c r="G1367" s="0" t="s">
        <v>172</v>
      </c>
      <c r="H1367" s="0" t="n">
        <v>5110834.13809402</v>
      </c>
      <c r="I1367" s="0" t="n">
        <v>449136.957644695</v>
      </c>
      <c r="J1367" s="0" t="n">
        <v>245127.006154071</v>
      </c>
      <c r="K1367" s="0" t="n">
        <v>0</v>
      </c>
      <c r="L1367" s="0" t="n">
        <v>0</v>
      </c>
      <c r="M1367" s="0" t="n">
        <v>64780923.4749937</v>
      </c>
      <c r="N1367" s="0" t="n">
        <v>90693292.8649912</v>
      </c>
      <c r="O1367" s="0" t="n">
        <v>14251803.1644986</v>
      </c>
      <c r="P1367" s="0" t="n">
        <v>19434277.0424981</v>
      </c>
      <c r="Q1367" s="0" t="n">
        <v>2204356.34193896</v>
      </c>
      <c r="R1367" s="0" t="n">
        <v>2519264.39078738</v>
      </c>
    </row>
    <row r="1368" customFormat="false" ht="13.8" hidden="true" customHeight="false" outlineLevel="0" collapsed="false">
      <c r="A1368" s="0" t="s">
        <v>159</v>
      </c>
      <c r="B1368" s="0" t="s">
        <v>6</v>
      </c>
      <c r="C1368" s="0" t="s">
        <v>163</v>
      </c>
      <c r="D1368" s="0" t="s">
        <v>19</v>
      </c>
      <c r="E1368" s="0" t="s">
        <v>9</v>
      </c>
      <c r="F1368" s="0" t="s">
        <v>9</v>
      </c>
      <c r="G1368" s="0" t="s">
        <v>164</v>
      </c>
      <c r="H1368" s="0" t="n">
        <v>331692410.69749</v>
      </c>
      <c r="I1368" s="0" t="n">
        <v>5439520.15349296</v>
      </c>
      <c r="J1368" s="0" t="n">
        <v>3284592.78933076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</row>
    <row r="1369" customFormat="false" ht="13.8" hidden="true" customHeight="false" outlineLevel="0" collapsed="false">
      <c r="A1369" s="0" t="s">
        <v>150</v>
      </c>
      <c r="B1369" s="0" t="s">
        <v>52</v>
      </c>
      <c r="C1369" s="0" t="s">
        <v>169</v>
      </c>
      <c r="D1369" s="0" t="s">
        <v>70</v>
      </c>
      <c r="E1369" s="0" t="s">
        <v>9</v>
      </c>
      <c r="F1369" s="0" t="s">
        <v>9</v>
      </c>
      <c r="G1369" s="0" t="s">
        <v>157</v>
      </c>
      <c r="H1369" s="0" t="n">
        <v>13074248.1215468</v>
      </c>
      <c r="I1369" s="0" t="n">
        <v>844238.091779999</v>
      </c>
      <c r="J1369" s="0" t="n">
        <v>283908.825699053</v>
      </c>
      <c r="K1369" s="0" t="n">
        <v>29548333.2122999</v>
      </c>
      <c r="L1369" s="0" t="n">
        <v>37990714.1300999</v>
      </c>
      <c r="M1369" s="0" t="n">
        <v>29126214.1664099</v>
      </c>
      <c r="N1369" s="0" t="n">
        <v>35457999.8547599</v>
      </c>
      <c r="O1369" s="0" t="n">
        <v>28169410.9647706</v>
      </c>
      <c r="P1369" s="0" t="n">
        <v>30730266.5070224</v>
      </c>
      <c r="Q1369" s="0" t="n">
        <v>101308571.013599</v>
      </c>
      <c r="R1369" s="0" t="n">
        <v>109750951.931399</v>
      </c>
    </row>
    <row r="1370" customFormat="false" ht="13.8" hidden="true" customHeight="false" outlineLevel="0" collapsed="false">
      <c r="A1370" s="0" t="s">
        <v>155</v>
      </c>
      <c r="B1370" s="0" t="s">
        <v>21</v>
      </c>
      <c r="C1370" s="0" t="s">
        <v>173</v>
      </c>
      <c r="D1370" s="0" t="s">
        <v>40</v>
      </c>
      <c r="E1370" s="0" t="s">
        <v>13</v>
      </c>
      <c r="F1370" s="0" t="s">
        <v>13</v>
      </c>
      <c r="G1370" s="0" t="s">
        <v>164</v>
      </c>
      <c r="H1370" s="0" t="n">
        <v>461564.38496059</v>
      </c>
      <c r="I1370" s="0" t="n">
        <v>40392.1465654445</v>
      </c>
      <c r="J1370" s="0" t="n">
        <v>27999.6103797464</v>
      </c>
      <c r="K1370" s="0" t="n">
        <v>454411.648861251</v>
      </c>
      <c r="L1370" s="0" t="n">
        <v>555392.015274862</v>
      </c>
      <c r="M1370" s="0" t="n">
        <v>5067521.54294387</v>
      </c>
      <c r="N1370" s="0" t="n">
        <v>6334401.92867984</v>
      </c>
      <c r="O1370" s="0" t="n">
        <v>1207040.16987358</v>
      </c>
      <c r="P1370" s="0" t="n">
        <v>1931264.27179773</v>
      </c>
      <c r="Q1370" s="0" t="n">
        <v>807842.931308891</v>
      </c>
      <c r="R1370" s="0" t="n">
        <v>908823.297722503</v>
      </c>
    </row>
    <row r="1371" customFormat="false" ht="13.8" hidden="true" customHeight="false" outlineLevel="0" collapsed="false">
      <c r="A1371" s="0" t="s">
        <v>150</v>
      </c>
      <c r="B1371" s="0" t="s">
        <v>96</v>
      </c>
      <c r="C1371" s="0" t="s">
        <v>99</v>
      </c>
      <c r="D1371" s="0" t="s">
        <v>99</v>
      </c>
      <c r="E1371" s="0" t="s">
        <v>192</v>
      </c>
      <c r="F1371" s="0" t="s">
        <v>8</v>
      </c>
      <c r="G1371" s="0" t="s">
        <v>164</v>
      </c>
      <c r="H1371" s="0" t="n">
        <v>1492190.66678789</v>
      </c>
      <c r="I1371" s="0" t="n">
        <v>132020.171790698</v>
      </c>
      <c r="J1371" s="0" t="n">
        <v>172577.755123854</v>
      </c>
      <c r="K1371" s="0" t="n">
        <v>1496700.90968639</v>
      </c>
      <c r="L1371" s="0" t="n">
        <v>1924329.74102536</v>
      </c>
      <c r="M1371" s="0" t="n">
        <v>11322671.1866936</v>
      </c>
      <c r="N1371" s="0" t="n">
        <v>13587205.4240324</v>
      </c>
      <c r="O1371" s="0" t="n">
        <v>4403261.01704754</v>
      </c>
      <c r="P1371" s="0" t="n">
        <v>5636174.10182085</v>
      </c>
      <c r="Q1371" s="0" t="n">
        <v>1282886.49401691</v>
      </c>
      <c r="R1371" s="0" t="n">
        <v>1710515.32535588</v>
      </c>
    </row>
    <row r="1372" customFormat="false" ht="13.8" hidden="true" customHeight="false" outlineLevel="0" collapsed="false">
      <c r="A1372" s="0" t="s">
        <v>159</v>
      </c>
      <c r="B1372" s="0" t="s">
        <v>52</v>
      </c>
      <c r="C1372" s="0" t="s">
        <v>169</v>
      </c>
      <c r="D1372" s="0" t="s">
        <v>55</v>
      </c>
      <c r="E1372" s="0" t="s">
        <v>13</v>
      </c>
      <c r="F1372" s="0" t="s">
        <v>13</v>
      </c>
      <c r="G1372" s="0" t="s">
        <v>164</v>
      </c>
      <c r="H1372" s="0" t="n">
        <v>1920985.73558725</v>
      </c>
      <c r="I1372" s="0" t="n">
        <v>37662.245084</v>
      </c>
      <c r="J1372" s="0" t="n">
        <v>22056.7013291439</v>
      </c>
      <c r="K1372" s="0" t="n">
        <v>0</v>
      </c>
      <c r="L1372" s="0" t="n">
        <v>0</v>
      </c>
      <c r="M1372" s="0" t="n">
        <v>3000425.53004696</v>
      </c>
      <c r="N1372" s="0" t="n">
        <v>4500638.29507044</v>
      </c>
      <c r="O1372" s="0" t="n">
        <v>396552.05509089</v>
      </c>
      <c r="P1372" s="0" t="n">
        <v>509852.642259716</v>
      </c>
      <c r="Q1372" s="0" t="n">
        <v>125540.816946666</v>
      </c>
      <c r="R1372" s="0" t="n">
        <v>251081.633893333</v>
      </c>
    </row>
    <row r="1373" customFormat="false" ht="13.8" hidden="true" customHeight="false" outlineLevel="0" collapsed="false">
      <c r="A1373" s="0" t="s">
        <v>155</v>
      </c>
      <c r="B1373" s="0" t="s">
        <v>21</v>
      </c>
      <c r="C1373" s="0" t="s">
        <v>173</v>
      </c>
      <c r="D1373" s="0" t="s">
        <v>26</v>
      </c>
      <c r="E1373" s="0" t="s">
        <v>9</v>
      </c>
      <c r="F1373" s="0" t="s">
        <v>9</v>
      </c>
      <c r="G1373" s="0" t="s">
        <v>164</v>
      </c>
      <c r="H1373" s="0" t="n">
        <v>1794937.01099338</v>
      </c>
      <c r="I1373" s="0" t="n">
        <v>103546.878610433</v>
      </c>
      <c r="J1373" s="0" t="n">
        <v>78722.4515704436</v>
      </c>
      <c r="K1373" s="0" t="n">
        <v>0</v>
      </c>
      <c r="L1373" s="0" t="n">
        <v>0</v>
      </c>
      <c r="M1373" s="0" t="n">
        <v>17940455.480516</v>
      </c>
      <c r="N1373" s="0" t="n">
        <v>20930531.3939354</v>
      </c>
      <c r="O1373" s="0" t="n">
        <v>4936885.06405902</v>
      </c>
      <c r="P1373" s="0" t="n">
        <v>6033970.63384991</v>
      </c>
      <c r="Q1373" s="0" t="n">
        <v>2070937.57220867</v>
      </c>
      <c r="R1373" s="0" t="n">
        <v>2329804.76873476</v>
      </c>
    </row>
    <row r="1374" customFormat="false" ht="13.8" hidden="true" customHeight="false" outlineLevel="0" collapsed="false">
      <c r="A1374" s="0" t="s">
        <v>155</v>
      </c>
      <c r="B1374" s="0" t="s">
        <v>21</v>
      </c>
      <c r="C1374" s="0" t="s">
        <v>166</v>
      </c>
      <c r="D1374" s="0" t="s">
        <v>44</v>
      </c>
      <c r="E1374" s="0" t="s">
        <v>9</v>
      </c>
      <c r="F1374" s="0" t="s">
        <v>9</v>
      </c>
      <c r="G1374" s="0" t="s">
        <v>157</v>
      </c>
      <c r="H1374" s="0" t="n">
        <v>408527.482865044</v>
      </c>
      <c r="I1374" s="0" t="n">
        <v>21010.8333333333</v>
      </c>
      <c r="J1374" s="0" t="n">
        <v>5350.49333333333</v>
      </c>
      <c r="K1374" s="0" t="n">
        <v>0</v>
      </c>
      <c r="L1374" s="0" t="n">
        <v>0</v>
      </c>
      <c r="M1374" s="0" t="n">
        <v>4606041.57780933</v>
      </c>
      <c r="N1374" s="0" t="n">
        <v>5757551.97226166</v>
      </c>
      <c r="O1374" s="0" t="n">
        <v>962121.076038708</v>
      </c>
      <c r="P1374" s="0" t="n">
        <v>1539393.72166193</v>
      </c>
      <c r="Q1374" s="0" t="n">
        <v>210108.333333333</v>
      </c>
      <c r="R1374" s="0" t="n">
        <v>262635.416666666</v>
      </c>
    </row>
    <row r="1375" customFormat="false" ht="13.8" hidden="true" customHeight="false" outlineLevel="0" collapsed="false">
      <c r="A1375" s="0" t="s">
        <v>155</v>
      </c>
      <c r="B1375" s="0" t="s">
        <v>96</v>
      </c>
      <c r="C1375" s="0" t="s">
        <v>184</v>
      </c>
      <c r="D1375" s="0" t="s">
        <v>101</v>
      </c>
      <c r="E1375" s="0" t="s">
        <v>197</v>
      </c>
      <c r="F1375" s="0" t="s">
        <v>8</v>
      </c>
      <c r="G1375" s="0" t="s">
        <v>172</v>
      </c>
      <c r="H1375" s="0" t="n">
        <v>26004749.8948879</v>
      </c>
      <c r="I1375" s="0" t="n">
        <v>774880.749788634</v>
      </c>
      <c r="J1375" s="0" t="n">
        <v>533128.879153988</v>
      </c>
      <c r="K1375" s="0" t="n">
        <v>0</v>
      </c>
      <c r="L1375" s="0" t="n">
        <v>0</v>
      </c>
      <c r="M1375" s="0" t="n">
        <v>21869912.0866186</v>
      </c>
      <c r="N1375" s="0" t="n">
        <v>26729892.5503117</v>
      </c>
      <c r="O1375" s="0" t="n">
        <v>14093943.4067002</v>
      </c>
      <c r="P1375" s="0" t="n">
        <v>19219013.7364094</v>
      </c>
      <c r="Q1375" s="0" t="n">
        <v>8422476.61388788</v>
      </c>
      <c r="R1375" s="0" t="n">
        <v>9625687.55872901</v>
      </c>
    </row>
    <row r="1376" customFormat="false" ht="13.8" hidden="true" customHeight="false" outlineLevel="0" collapsed="false">
      <c r="A1376" s="0" t="s">
        <v>150</v>
      </c>
      <c r="B1376" s="0" t="s">
        <v>72</v>
      </c>
      <c r="C1376" s="0" t="s">
        <v>151</v>
      </c>
      <c r="D1376" s="0" t="s">
        <v>78</v>
      </c>
      <c r="E1376" s="0" t="s">
        <v>170</v>
      </c>
      <c r="F1376" s="0" t="s">
        <v>13</v>
      </c>
      <c r="G1376" s="0" t="s">
        <v>157</v>
      </c>
      <c r="H1376" s="0" t="n">
        <v>2519851.58202686</v>
      </c>
      <c r="I1376" s="0" t="n">
        <v>456064.459424365</v>
      </c>
      <c r="J1376" s="0" t="n">
        <v>275148.446900668</v>
      </c>
      <c r="K1376" s="0" t="n">
        <v>6677326.38700257</v>
      </c>
      <c r="L1376" s="0" t="n">
        <v>8585133.92614616</v>
      </c>
      <c r="M1376" s="0" t="n">
        <v>35423879.4331028</v>
      </c>
      <c r="N1376" s="0" t="n">
        <v>48707834.2205164</v>
      </c>
      <c r="O1376" s="0" t="n">
        <v>11069962.3228446</v>
      </c>
      <c r="P1376" s="0" t="n">
        <v>14169551.7732411</v>
      </c>
      <c r="Q1376" s="0" t="n">
        <v>15262460.3131487</v>
      </c>
      <c r="R1376" s="0" t="n">
        <v>17170267.8522923</v>
      </c>
    </row>
    <row r="1377" customFormat="false" ht="13.8" hidden="true" customHeight="false" outlineLevel="0" collapsed="false">
      <c r="A1377" s="0" t="s">
        <v>159</v>
      </c>
      <c r="B1377" s="0" t="s">
        <v>103</v>
      </c>
      <c r="C1377" s="0" t="s">
        <v>177</v>
      </c>
      <c r="D1377" s="0" t="s">
        <v>116</v>
      </c>
      <c r="E1377" s="0" t="s">
        <v>8</v>
      </c>
      <c r="F1377" s="0" t="s">
        <v>8</v>
      </c>
      <c r="G1377" s="0" t="s">
        <v>153</v>
      </c>
      <c r="H1377" s="0" t="n">
        <v>16087446.3635698</v>
      </c>
      <c r="I1377" s="0" t="n">
        <v>194853.85</v>
      </c>
      <c r="J1377" s="0" t="n">
        <v>350641.06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23660824.6372898</v>
      </c>
      <c r="P1377" s="0" t="n">
        <v>33125154.4922058</v>
      </c>
      <c r="Q1377" s="0" t="n">
        <v>11691231</v>
      </c>
      <c r="R1377" s="0" t="n">
        <v>13639769.5</v>
      </c>
    </row>
    <row r="1378" customFormat="false" ht="13.8" hidden="true" customHeight="false" outlineLevel="0" collapsed="false">
      <c r="A1378" s="0" t="s">
        <v>150</v>
      </c>
      <c r="B1378" s="0" t="s">
        <v>103</v>
      </c>
      <c r="C1378" s="0" t="s">
        <v>177</v>
      </c>
      <c r="D1378" s="0" t="s">
        <v>116</v>
      </c>
      <c r="E1378" s="0" t="s">
        <v>9</v>
      </c>
      <c r="F1378" s="0" t="s">
        <v>9</v>
      </c>
      <c r="G1378" s="0" t="s">
        <v>154</v>
      </c>
      <c r="H1378" s="0" t="n">
        <v>7243258.15151527</v>
      </c>
      <c r="I1378" s="0" t="n">
        <v>310962.93</v>
      </c>
      <c r="J1378" s="0" t="n">
        <v>471410.63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47199730.4353227</v>
      </c>
      <c r="P1378" s="0" t="n">
        <v>60415654.9572131</v>
      </c>
      <c r="Q1378" s="0" t="n">
        <v>24877034.4</v>
      </c>
      <c r="R1378" s="0" t="n">
        <v>27986663.7</v>
      </c>
    </row>
    <row r="1379" customFormat="false" ht="13.8" hidden="true" customHeight="false" outlineLevel="0" collapsed="false">
      <c r="A1379" s="0" t="s">
        <v>155</v>
      </c>
      <c r="B1379" s="0" t="s">
        <v>103</v>
      </c>
      <c r="C1379" s="0" t="s">
        <v>177</v>
      </c>
      <c r="D1379" s="0" t="s">
        <v>113</v>
      </c>
      <c r="E1379" s="0" t="s">
        <v>8</v>
      </c>
      <c r="F1379" s="0" t="s">
        <v>8</v>
      </c>
      <c r="G1379" s="0" t="s">
        <v>153</v>
      </c>
      <c r="H1379" s="0" t="n">
        <v>29384244.8754142</v>
      </c>
      <c r="I1379" s="0" t="n">
        <v>542369.65</v>
      </c>
      <c r="J1379" s="0" t="n">
        <v>1098258.095725</v>
      </c>
      <c r="K1379" s="0" t="n">
        <v>0</v>
      </c>
      <c r="L1379" s="0" t="n">
        <v>0</v>
      </c>
      <c r="M1379" s="0" t="n">
        <v>6740880.02869194</v>
      </c>
      <c r="N1379" s="0" t="n">
        <v>10111320.0430379</v>
      </c>
      <c r="O1379" s="0" t="n">
        <v>35221097.67263</v>
      </c>
      <c r="P1379" s="0" t="n">
        <v>48028769.5535864</v>
      </c>
      <c r="Q1379" s="0" t="n">
        <v>37965875.5</v>
      </c>
      <c r="R1379" s="0" t="n">
        <v>43389572</v>
      </c>
    </row>
    <row r="1380" customFormat="false" ht="13.8" hidden="true" customHeight="false" outlineLevel="0" collapsed="false">
      <c r="A1380" s="0" t="s">
        <v>155</v>
      </c>
      <c r="B1380" s="0" t="s">
        <v>103</v>
      </c>
      <c r="C1380" s="0" t="s">
        <v>179</v>
      </c>
      <c r="D1380" s="0" t="s">
        <v>115</v>
      </c>
      <c r="E1380" s="0" t="s">
        <v>13</v>
      </c>
      <c r="F1380" s="0" t="s">
        <v>13</v>
      </c>
      <c r="G1380" s="0" t="s">
        <v>154</v>
      </c>
      <c r="H1380" s="0" t="n">
        <v>2381243.86381191</v>
      </c>
      <c r="I1380" s="0" t="n">
        <v>108874.09</v>
      </c>
      <c r="J1380" s="0" t="n">
        <v>108045.913</v>
      </c>
      <c r="K1380" s="0" t="n">
        <v>0</v>
      </c>
      <c r="L1380" s="0" t="n">
        <v>0</v>
      </c>
      <c r="M1380" s="0" t="n">
        <v>2449667.025</v>
      </c>
      <c r="N1380" s="0" t="n">
        <v>3429533.835</v>
      </c>
      <c r="O1380" s="0" t="n">
        <v>10239608.1645</v>
      </c>
      <c r="P1380" s="0" t="n">
        <v>13963102.0425</v>
      </c>
      <c r="Q1380" s="0" t="n">
        <v>7621186.3</v>
      </c>
      <c r="R1380" s="0" t="n">
        <v>8709927.2</v>
      </c>
    </row>
    <row r="1381" customFormat="false" ht="13.8" hidden="true" customHeight="false" outlineLevel="0" collapsed="false">
      <c r="A1381" s="0" t="s">
        <v>155</v>
      </c>
      <c r="B1381" s="0" t="s">
        <v>103</v>
      </c>
      <c r="C1381" s="0" t="s">
        <v>193</v>
      </c>
      <c r="D1381" s="0" t="s">
        <v>107</v>
      </c>
      <c r="E1381" s="0" t="s">
        <v>13</v>
      </c>
      <c r="F1381" s="0" t="s">
        <v>13</v>
      </c>
      <c r="G1381" s="0" t="s">
        <v>154</v>
      </c>
      <c r="H1381" s="0" t="n">
        <v>3432106.97856797</v>
      </c>
      <c r="I1381" s="0" t="n">
        <v>274915.161356435</v>
      </c>
      <c r="J1381" s="0" t="n">
        <v>248697.503358091</v>
      </c>
      <c r="K1381" s="0" t="n">
        <v>0</v>
      </c>
      <c r="L1381" s="0" t="n">
        <v>0</v>
      </c>
      <c r="M1381" s="0" t="n">
        <v>26391855.4902177</v>
      </c>
      <c r="N1381" s="0" t="n">
        <v>36948597.6863048</v>
      </c>
      <c r="O1381" s="0" t="n">
        <v>9105190.14412512</v>
      </c>
      <c r="P1381" s="0" t="n">
        <v>12272212.8029512</v>
      </c>
      <c r="Q1381" s="0" t="n">
        <v>0</v>
      </c>
      <c r="R1381" s="0" t="n">
        <v>0</v>
      </c>
    </row>
    <row r="1382" customFormat="false" ht="13.8" hidden="true" customHeight="false" outlineLevel="0" collapsed="false">
      <c r="A1382" s="0" t="s">
        <v>159</v>
      </c>
      <c r="B1382" s="0" t="s">
        <v>103</v>
      </c>
      <c r="C1382" s="0" t="s">
        <v>178</v>
      </c>
      <c r="D1382" s="0" t="s">
        <v>107</v>
      </c>
      <c r="E1382" s="0" t="s">
        <v>9</v>
      </c>
      <c r="F1382" s="0" t="s">
        <v>9</v>
      </c>
      <c r="G1382" s="0" t="s">
        <v>157</v>
      </c>
      <c r="H1382" s="0" t="n">
        <v>3438155.08409864</v>
      </c>
      <c r="I1382" s="0" t="n">
        <v>100249.764707812</v>
      </c>
      <c r="J1382" s="0" t="n">
        <v>64582.8104625695</v>
      </c>
      <c r="K1382" s="0" t="n">
        <v>0</v>
      </c>
      <c r="L1382" s="0" t="n">
        <v>0</v>
      </c>
      <c r="M1382" s="0" t="n">
        <v>9623977.41194999</v>
      </c>
      <c r="N1382" s="0" t="n">
        <v>13473568.3767299</v>
      </c>
      <c r="O1382" s="0" t="n">
        <v>0</v>
      </c>
      <c r="P1382" s="0" t="n">
        <v>0</v>
      </c>
      <c r="Q1382" s="0" t="n">
        <v>0</v>
      </c>
      <c r="R1382" s="0" t="n">
        <v>0</v>
      </c>
    </row>
    <row r="1383" customFormat="false" ht="13.8" hidden="true" customHeight="false" outlineLevel="0" collapsed="false">
      <c r="A1383" s="0" t="s">
        <v>155</v>
      </c>
      <c r="B1383" s="0" t="s">
        <v>103</v>
      </c>
      <c r="C1383" s="0" t="s">
        <v>193</v>
      </c>
      <c r="D1383" s="0" t="s">
        <v>107</v>
      </c>
      <c r="E1383" s="0" t="s">
        <v>8</v>
      </c>
      <c r="F1383" s="0" t="s">
        <v>8</v>
      </c>
      <c r="G1383" s="0" t="s">
        <v>172</v>
      </c>
      <c r="H1383" s="0" t="n">
        <v>4779354.24283166</v>
      </c>
      <c r="I1383" s="0" t="n">
        <v>266678.122103055</v>
      </c>
      <c r="J1383" s="0" t="n">
        <v>241552.030583439</v>
      </c>
      <c r="K1383" s="0" t="n">
        <v>0</v>
      </c>
      <c r="L1383" s="0" t="n">
        <v>0</v>
      </c>
      <c r="M1383" s="0" t="n">
        <v>20480879.7775146</v>
      </c>
      <c r="N1383" s="0" t="n">
        <v>30721319.6662719</v>
      </c>
      <c r="O1383" s="0" t="n">
        <v>8448362.90822478</v>
      </c>
      <c r="P1383" s="0" t="n">
        <v>11520494.8748519</v>
      </c>
      <c r="Q1383" s="0" t="n">
        <v>1336877.90283224</v>
      </c>
      <c r="R1383" s="0" t="n">
        <v>1871629.06396513</v>
      </c>
    </row>
    <row r="1384" customFormat="false" ht="13.8" hidden="true" customHeight="false" outlineLevel="0" collapsed="false">
      <c r="A1384" s="0" t="s">
        <v>155</v>
      </c>
      <c r="B1384" s="0" t="s">
        <v>90</v>
      </c>
      <c r="C1384" s="0" t="s">
        <v>94</v>
      </c>
      <c r="D1384" s="0" t="s">
        <v>94</v>
      </c>
      <c r="E1384" s="0" t="s">
        <v>170</v>
      </c>
      <c r="F1384" s="0" t="s">
        <v>13</v>
      </c>
      <c r="G1384" s="0" t="s">
        <v>157</v>
      </c>
      <c r="H1384" s="0" t="n">
        <v>1358800.77571503</v>
      </c>
      <c r="I1384" s="0" t="n">
        <v>94933.7741124024</v>
      </c>
      <c r="J1384" s="0" t="n">
        <v>178590.805409866</v>
      </c>
      <c r="K1384" s="0" t="n">
        <v>0</v>
      </c>
      <c r="L1384" s="0" t="n">
        <v>0</v>
      </c>
      <c r="M1384" s="0" t="n">
        <v>6052990.25821297</v>
      </c>
      <c r="N1384" s="0" t="n">
        <v>7398099.20448252</v>
      </c>
      <c r="O1384" s="0" t="n">
        <v>3452446.29890608</v>
      </c>
      <c r="P1384" s="0" t="n">
        <v>4707881.31669011</v>
      </c>
      <c r="Q1384" s="0" t="n">
        <v>0</v>
      </c>
      <c r="R1384" s="0" t="n">
        <v>0</v>
      </c>
    </row>
    <row r="1385" customFormat="false" ht="13.8" hidden="true" customHeight="false" outlineLevel="0" collapsed="false">
      <c r="A1385" s="0" t="s">
        <v>150</v>
      </c>
      <c r="B1385" s="0" t="s">
        <v>117</v>
      </c>
      <c r="C1385" s="0" t="s">
        <v>190</v>
      </c>
      <c r="D1385" s="0" t="s">
        <v>109</v>
      </c>
      <c r="E1385" s="0" t="s">
        <v>9</v>
      </c>
      <c r="F1385" s="0" t="s">
        <v>9</v>
      </c>
      <c r="G1385" s="0" t="s">
        <v>154</v>
      </c>
      <c r="H1385" s="0" t="n">
        <v>7437448.85054635</v>
      </c>
      <c r="I1385" s="0" t="n">
        <v>35601.097891502</v>
      </c>
      <c r="J1385" s="0" t="n">
        <v>41354.9275362821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</row>
    <row r="1386" customFormat="false" ht="13.8" hidden="true" customHeight="false" outlineLevel="0" collapsed="false">
      <c r="A1386" s="0" t="s">
        <v>155</v>
      </c>
      <c r="B1386" s="0" t="s">
        <v>21</v>
      </c>
      <c r="C1386" s="0" t="s">
        <v>168</v>
      </c>
      <c r="D1386" s="0" t="s">
        <v>29</v>
      </c>
      <c r="E1386" s="0" t="s">
        <v>13</v>
      </c>
      <c r="F1386" s="0" t="s">
        <v>13</v>
      </c>
      <c r="G1386" s="0" t="s">
        <v>172</v>
      </c>
      <c r="H1386" s="0" t="n">
        <v>312295.746491925</v>
      </c>
      <c r="I1386" s="0" t="n">
        <v>6000</v>
      </c>
      <c r="J1386" s="0" t="n">
        <v>3570</v>
      </c>
      <c r="K1386" s="0" t="n">
        <v>0</v>
      </c>
      <c r="L1386" s="0" t="n">
        <v>0</v>
      </c>
      <c r="M1386" s="0" t="n">
        <v>1436400</v>
      </c>
      <c r="N1386" s="0" t="n">
        <v>1738800</v>
      </c>
      <c r="O1386" s="0" t="n">
        <v>198360</v>
      </c>
      <c r="P1386" s="0" t="n">
        <v>219240</v>
      </c>
      <c r="Q1386" s="0" t="n">
        <v>660000</v>
      </c>
      <c r="R1386" s="0" t="n">
        <v>720000</v>
      </c>
    </row>
    <row r="1387" customFormat="false" ht="13.8" hidden="true" customHeight="false" outlineLevel="0" collapsed="false">
      <c r="A1387" s="0" t="s">
        <v>155</v>
      </c>
      <c r="B1387" s="0" t="s">
        <v>72</v>
      </c>
      <c r="C1387" s="0" t="s">
        <v>175</v>
      </c>
      <c r="D1387" s="0" t="s">
        <v>87</v>
      </c>
      <c r="E1387" s="0" t="s">
        <v>156</v>
      </c>
      <c r="F1387" s="0" t="s">
        <v>9</v>
      </c>
      <c r="G1387" s="0" t="s">
        <v>153</v>
      </c>
      <c r="H1387" s="0" t="n">
        <v>349156.787477663</v>
      </c>
      <c r="I1387" s="0" t="n">
        <v>29859.7653784364</v>
      </c>
      <c r="J1387" s="0" t="n">
        <v>40373.8278779817</v>
      </c>
      <c r="K1387" s="0" t="n">
        <v>0</v>
      </c>
      <c r="L1387" s="0" t="n">
        <v>0</v>
      </c>
      <c r="M1387" s="0" t="n">
        <v>2284272.05145038</v>
      </c>
      <c r="N1387" s="0" t="n">
        <v>2791888.0628838</v>
      </c>
      <c r="O1387" s="0" t="n">
        <v>1116755.22515352</v>
      </c>
      <c r="P1387" s="0" t="n">
        <v>1522848.03430025</v>
      </c>
      <c r="Q1387" s="0" t="n">
        <v>0</v>
      </c>
      <c r="R1387" s="0" t="n">
        <v>0</v>
      </c>
    </row>
    <row r="1388" customFormat="false" ht="13.8" hidden="true" customHeight="false" outlineLevel="0" collapsed="false">
      <c r="A1388" s="0" t="s">
        <v>155</v>
      </c>
      <c r="B1388" s="0" t="s">
        <v>117</v>
      </c>
      <c r="C1388" s="0" t="s">
        <v>196</v>
      </c>
      <c r="D1388" s="0" t="s">
        <v>109</v>
      </c>
      <c r="E1388" s="0" t="s">
        <v>13</v>
      </c>
      <c r="F1388" s="0" t="s">
        <v>13</v>
      </c>
      <c r="G1388" s="0" t="s">
        <v>164</v>
      </c>
      <c r="H1388" s="0" t="n">
        <v>200220.531977904</v>
      </c>
      <c r="I1388" s="0" t="n">
        <v>1058.77397381967</v>
      </c>
      <c r="J1388" s="0" t="n">
        <v>1509.33984211333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</row>
    <row r="1389" customFormat="false" ht="13.8" hidden="true" customHeight="false" outlineLevel="0" collapsed="false">
      <c r="A1389" s="0" t="s">
        <v>150</v>
      </c>
      <c r="B1389" s="0" t="s">
        <v>21</v>
      </c>
      <c r="C1389" s="0" t="s">
        <v>166</v>
      </c>
      <c r="D1389" s="0" t="s">
        <v>23</v>
      </c>
      <c r="E1389" s="0" t="s">
        <v>9</v>
      </c>
      <c r="F1389" s="0" t="s">
        <v>9</v>
      </c>
      <c r="G1389" s="0" t="s">
        <v>153</v>
      </c>
      <c r="H1389" s="0" t="n">
        <v>218113.060627054</v>
      </c>
      <c r="I1389" s="0" t="n">
        <v>15842.7010254569</v>
      </c>
      <c r="J1389" s="0" t="n">
        <v>10773.3818508875</v>
      </c>
      <c r="K1389" s="0" t="n">
        <v>198033.762818211</v>
      </c>
      <c r="L1389" s="0" t="n">
        <v>217837.139100032</v>
      </c>
      <c r="M1389" s="0" t="n">
        <v>2744894.64339774</v>
      </c>
      <c r="N1389" s="0" t="n">
        <v>3202377.08396403</v>
      </c>
      <c r="O1389" s="0" t="n">
        <v>1007126.37105733</v>
      </c>
      <c r="P1389" s="0" t="n">
        <v>1174980.76623356</v>
      </c>
      <c r="Q1389" s="0" t="n">
        <v>396067.525636422</v>
      </c>
      <c r="R1389" s="0" t="n">
        <v>435674.278200064</v>
      </c>
    </row>
    <row r="1390" customFormat="false" ht="13.8" hidden="true" customHeight="false" outlineLevel="0" collapsed="false">
      <c r="A1390" s="0" t="s">
        <v>155</v>
      </c>
      <c r="B1390" s="0" t="s">
        <v>72</v>
      </c>
      <c r="C1390" s="0" t="s">
        <v>151</v>
      </c>
      <c r="D1390" s="0" t="s">
        <v>81</v>
      </c>
      <c r="E1390" s="0" t="s">
        <v>174</v>
      </c>
      <c r="F1390" s="0" t="s">
        <v>8</v>
      </c>
      <c r="G1390" s="0" t="s">
        <v>153</v>
      </c>
      <c r="H1390" s="0" t="n">
        <v>11253.9176363236</v>
      </c>
      <c r="I1390" s="0" t="n">
        <v>686.134386394683</v>
      </c>
      <c r="J1390" s="0" t="n">
        <v>686.134386394683</v>
      </c>
      <c r="K1390" s="0" t="n">
        <v>8004.90117460463</v>
      </c>
      <c r="L1390" s="0" t="n">
        <v>10292.0157959202</v>
      </c>
      <c r="M1390" s="0" t="n">
        <v>28550.8142675662</v>
      </c>
      <c r="N1390" s="0" t="n">
        <v>35268.6529187583</v>
      </c>
      <c r="O1390" s="0" t="n">
        <v>14779.2449571477</v>
      </c>
      <c r="P1390" s="0" t="n">
        <v>20153.515850656</v>
      </c>
      <c r="Q1390" s="0" t="n">
        <v>16009.8023492092</v>
      </c>
      <c r="R1390" s="0" t="n">
        <v>18296.9169705248</v>
      </c>
    </row>
    <row r="1391" customFormat="false" ht="13.8" hidden="true" customHeight="false" outlineLevel="0" collapsed="false">
      <c r="A1391" s="0" t="s">
        <v>155</v>
      </c>
      <c r="B1391" s="0" t="s">
        <v>103</v>
      </c>
      <c r="C1391" s="0" t="s">
        <v>177</v>
      </c>
      <c r="D1391" s="0" t="s">
        <v>22</v>
      </c>
      <c r="E1391" s="0" t="s">
        <v>8</v>
      </c>
      <c r="F1391" s="0" t="s">
        <v>8</v>
      </c>
      <c r="G1391" s="0" t="s">
        <v>172</v>
      </c>
      <c r="H1391" s="0" t="n">
        <v>6576.26942594634</v>
      </c>
      <c r="I1391" s="0" t="n">
        <v>586.8</v>
      </c>
      <c r="J1391" s="0" t="n">
        <v>920.766</v>
      </c>
      <c r="K1391" s="0" t="n">
        <v>26406</v>
      </c>
      <c r="L1391" s="0" t="n">
        <v>32274</v>
      </c>
      <c r="M1391" s="0" t="n">
        <v>75257.1</v>
      </c>
      <c r="N1391" s="0" t="n">
        <v>91100.7</v>
      </c>
      <c r="O1391" s="0" t="n">
        <v>3960.9</v>
      </c>
      <c r="P1391" s="0" t="n">
        <v>6337.44</v>
      </c>
      <c r="Q1391" s="0" t="n">
        <v>0</v>
      </c>
      <c r="R1391" s="0" t="n">
        <v>0</v>
      </c>
    </row>
    <row r="1392" customFormat="false" ht="13.8" hidden="true" customHeight="false" outlineLevel="0" collapsed="false">
      <c r="A1392" s="0" t="s">
        <v>159</v>
      </c>
      <c r="B1392" s="0" t="s">
        <v>52</v>
      </c>
      <c r="C1392" s="0" t="s">
        <v>169</v>
      </c>
      <c r="D1392" s="0" t="s">
        <v>55</v>
      </c>
      <c r="E1392" s="0" t="s">
        <v>8</v>
      </c>
      <c r="F1392" s="0" t="s">
        <v>8</v>
      </c>
      <c r="G1392" s="0" t="s">
        <v>172</v>
      </c>
      <c r="H1392" s="0" t="n">
        <v>561308.787207467</v>
      </c>
      <c r="I1392" s="0" t="n">
        <v>10117.9374569999</v>
      </c>
      <c r="J1392" s="0" t="n">
        <v>5551.12284399426</v>
      </c>
      <c r="K1392" s="0" t="n">
        <v>0</v>
      </c>
      <c r="L1392" s="0" t="n">
        <v>0</v>
      </c>
      <c r="M1392" s="0" t="n">
        <v>806062.352090058</v>
      </c>
      <c r="N1392" s="0" t="n">
        <v>1209093.52813508</v>
      </c>
      <c r="O1392" s="0" t="n">
        <v>106533.449689619</v>
      </c>
      <c r="P1392" s="0" t="n">
        <v>136971.578172368</v>
      </c>
      <c r="Q1392" s="0" t="n">
        <v>33726.4581899999</v>
      </c>
      <c r="R1392" s="0" t="n">
        <v>67452.9163799999</v>
      </c>
    </row>
    <row r="1393" customFormat="false" ht="13.8" hidden="true" customHeight="false" outlineLevel="0" collapsed="false">
      <c r="A1393" s="0" t="s">
        <v>150</v>
      </c>
      <c r="B1393" s="0" t="s">
        <v>21</v>
      </c>
      <c r="C1393" s="0" t="s">
        <v>166</v>
      </c>
      <c r="D1393" s="0" t="s">
        <v>33</v>
      </c>
      <c r="E1393" s="0" t="s">
        <v>9</v>
      </c>
      <c r="F1393" s="0" t="s">
        <v>9</v>
      </c>
      <c r="G1393" s="0" t="s">
        <v>153</v>
      </c>
      <c r="H1393" s="0" t="n">
        <v>93539.0510818845</v>
      </c>
      <c r="I1393" s="0" t="n">
        <v>6868.66666666666</v>
      </c>
      <c r="J1393" s="0" t="n">
        <v>4086.85666666666</v>
      </c>
      <c r="K1393" s="0" t="n">
        <v>0</v>
      </c>
      <c r="L1393" s="0" t="n">
        <v>0</v>
      </c>
      <c r="M1393" s="0" t="n">
        <v>3963196.81625196</v>
      </c>
      <c r="N1393" s="0" t="n">
        <v>4824761.34152413</v>
      </c>
      <c r="O1393" s="0" t="n">
        <v>699387.6762441</v>
      </c>
      <c r="P1393" s="0" t="n">
        <v>0</v>
      </c>
      <c r="Q1393" s="0" t="n">
        <v>137373.333333333</v>
      </c>
      <c r="R1393" s="0" t="n">
        <v>154545</v>
      </c>
    </row>
    <row r="1394" customFormat="false" ht="13.8" hidden="true" customHeight="false" outlineLevel="0" collapsed="false">
      <c r="A1394" s="0" t="s">
        <v>155</v>
      </c>
      <c r="B1394" s="0" t="s">
        <v>72</v>
      </c>
      <c r="C1394" s="0" t="s">
        <v>151</v>
      </c>
      <c r="D1394" s="0" t="s">
        <v>73</v>
      </c>
      <c r="E1394" s="0" t="s">
        <v>152</v>
      </c>
      <c r="F1394" s="0" t="s">
        <v>8</v>
      </c>
      <c r="G1394" s="0" t="s">
        <v>164</v>
      </c>
      <c r="H1394" s="0" t="n">
        <v>14666062.1419578</v>
      </c>
      <c r="I1394" s="0" t="n">
        <v>253361.858784803</v>
      </c>
      <c r="J1394" s="0" t="n">
        <v>463682.234293825</v>
      </c>
      <c r="K1394" s="0" t="n">
        <v>8867665.05746813</v>
      </c>
      <c r="L1394" s="0" t="n">
        <v>11401283.6453161</v>
      </c>
      <c r="M1394" s="0" t="n">
        <v>15774011.2350469</v>
      </c>
      <c r="N1394" s="0" t="n">
        <v>19279347.0650573</v>
      </c>
      <c r="O1394" s="0" t="n">
        <v>7711738.82602295</v>
      </c>
      <c r="P1394" s="0" t="n">
        <v>10516007.4900312</v>
      </c>
      <c r="Q1394" s="0" t="n">
        <v>17735330.1149362</v>
      </c>
      <c r="R1394" s="0" t="n">
        <v>20268948.7027843</v>
      </c>
    </row>
    <row r="1395" customFormat="false" ht="13.8" hidden="true" customHeight="false" outlineLevel="0" collapsed="false">
      <c r="A1395" s="0" t="s">
        <v>155</v>
      </c>
      <c r="B1395" s="0" t="s">
        <v>72</v>
      </c>
      <c r="C1395" s="0" t="s">
        <v>171</v>
      </c>
      <c r="D1395" s="0" t="s">
        <v>74</v>
      </c>
      <c r="E1395" s="0" t="s">
        <v>152</v>
      </c>
      <c r="F1395" s="0" t="s">
        <v>8</v>
      </c>
      <c r="G1395" s="0" t="s">
        <v>172</v>
      </c>
      <c r="H1395" s="0" t="n">
        <v>22919300.8237394</v>
      </c>
      <c r="I1395" s="0" t="n">
        <v>211967.916207748</v>
      </c>
      <c r="J1395" s="0" t="n">
        <v>1632592.48356352</v>
      </c>
      <c r="K1395" s="0" t="n">
        <v>0</v>
      </c>
      <c r="L1395" s="0" t="n">
        <v>0</v>
      </c>
      <c r="M1395" s="0" t="n">
        <v>16967408.2629935</v>
      </c>
      <c r="N1395" s="0" t="n">
        <v>20737943.4325476</v>
      </c>
      <c r="O1395" s="0" t="n">
        <v>8295177.37301906</v>
      </c>
      <c r="P1395" s="0" t="n">
        <v>11311605.5086623</v>
      </c>
      <c r="Q1395" s="0" t="n">
        <v>14837754.1345424</v>
      </c>
      <c r="R1395" s="0" t="n">
        <v>16957433.2966199</v>
      </c>
    </row>
    <row r="1396" customFormat="false" ht="13.8" hidden="true" customHeight="false" outlineLevel="0" collapsed="false">
      <c r="A1396" s="0" t="s">
        <v>155</v>
      </c>
      <c r="B1396" s="0" t="s">
        <v>96</v>
      </c>
      <c r="C1396" s="0" t="s">
        <v>98</v>
      </c>
      <c r="D1396" s="0" t="s">
        <v>98</v>
      </c>
      <c r="E1396" s="0" t="s">
        <v>8</v>
      </c>
      <c r="F1396" s="0" t="s">
        <v>8</v>
      </c>
      <c r="G1396" s="0" t="s">
        <v>157</v>
      </c>
      <c r="H1396" s="0" t="n">
        <v>16921181.2485555</v>
      </c>
      <c r="I1396" s="0" t="n">
        <v>1801054.25589959</v>
      </c>
      <c r="J1396" s="0" t="n">
        <v>1604010.34165849</v>
      </c>
      <c r="K1396" s="0" t="n">
        <v>20580566.8831901</v>
      </c>
      <c r="L1396" s="0" t="n">
        <v>26460728.8498158</v>
      </c>
      <c r="M1396" s="0" t="n">
        <v>89189621.6603715</v>
      </c>
      <c r="N1396" s="0" t="n">
        <v>111487027.075464</v>
      </c>
      <c r="O1396" s="0" t="n">
        <v>57230007.364149</v>
      </c>
      <c r="P1396" s="0" t="n">
        <v>78040919.1329305</v>
      </c>
      <c r="Q1396" s="0" t="n">
        <v>0</v>
      </c>
      <c r="R1396" s="0" t="n">
        <v>0</v>
      </c>
    </row>
    <row r="1397" customFormat="false" ht="13.8" hidden="true" customHeight="false" outlineLevel="0" collapsed="false">
      <c r="A1397" s="0" t="s">
        <v>150</v>
      </c>
      <c r="B1397" s="0" t="s">
        <v>52</v>
      </c>
      <c r="C1397" s="0" t="s">
        <v>158</v>
      </c>
      <c r="D1397" s="0" t="s">
        <v>53</v>
      </c>
      <c r="E1397" s="0" t="s">
        <v>9</v>
      </c>
      <c r="F1397" s="0" t="s">
        <v>9</v>
      </c>
      <c r="G1397" s="0" t="s">
        <v>164</v>
      </c>
      <c r="H1397" s="0" t="n">
        <v>4598341.37518191</v>
      </c>
      <c r="I1397" s="0" t="n">
        <v>470713.413420802</v>
      </c>
      <c r="J1397" s="0" t="n">
        <v>285672.241654389</v>
      </c>
      <c r="K1397" s="0" t="n">
        <v>5491656.48990936</v>
      </c>
      <c r="L1397" s="0" t="n">
        <v>7060701.20131203</v>
      </c>
      <c r="M1397" s="0" t="n">
        <v>12081644.1052056</v>
      </c>
      <c r="N1397" s="0" t="n">
        <v>14827472.3109342</v>
      </c>
      <c r="O1397" s="0" t="n">
        <v>12670036.0296706</v>
      </c>
      <c r="P1397" s="0" t="n">
        <v>14003724.0327938</v>
      </c>
      <c r="Q1397" s="0" t="n">
        <v>17259491.8254294</v>
      </c>
      <c r="R1397" s="0" t="n">
        <v>18828536.536832</v>
      </c>
    </row>
    <row r="1398" customFormat="false" ht="13.8" hidden="true" customHeight="false" outlineLevel="0" collapsed="false">
      <c r="A1398" s="0" t="s">
        <v>155</v>
      </c>
      <c r="B1398" s="0" t="s">
        <v>90</v>
      </c>
      <c r="C1398" s="0" t="s">
        <v>160</v>
      </c>
      <c r="D1398" s="0" t="s">
        <v>91</v>
      </c>
      <c r="E1398" s="0" t="s">
        <v>8</v>
      </c>
      <c r="F1398" s="0" t="s">
        <v>8</v>
      </c>
      <c r="G1398" s="0" t="s">
        <v>154</v>
      </c>
      <c r="H1398" s="0" t="n">
        <v>42789610.8963777</v>
      </c>
      <c r="I1398" s="0" t="n">
        <v>2678625.31660435</v>
      </c>
      <c r="J1398" s="0" t="n">
        <v>5777143.43679574</v>
      </c>
      <c r="K1398" s="0" t="n">
        <v>29944953.289714</v>
      </c>
      <c r="L1398" s="0" t="n">
        <v>38500654.2296322</v>
      </c>
      <c r="M1398" s="0" t="n">
        <v>167868057.84933</v>
      </c>
      <c r="N1398" s="0" t="n">
        <v>209835072.311663</v>
      </c>
      <c r="O1398" s="0" t="n">
        <v>107715337.02177</v>
      </c>
      <c r="P1398" s="0" t="n">
        <v>146884550.484232</v>
      </c>
      <c r="Q1398" s="0" t="n">
        <v>0</v>
      </c>
      <c r="R1398" s="0" t="n">
        <v>0</v>
      </c>
    </row>
    <row r="1399" customFormat="false" ht="13.8" hidden="true" customHeight="false" outlineLevel="0" collapsed="false">
      <c r="A1399" s="0" t="s">
        <v>159</v>
      </c>
      <c r="B1399" s="0" t="s">
        <v>52</v>
      </c>
      <c r="C1399" s="0" t="s">
        <v>158</v>
      </c>
      <c r="D1399" s="0" t="s">
        <v>56</v>
      </c>
      <c r="E1399" s="0" t="s">
        <v>8</v>
      </c>
      <c r="F1399" s="0" t="s">
        <v>8</v>
      </c>
      <c r="G1399" s="0" t="s">
        <v>154</v>
      </c>
      <c r="H1399" s="0" t="n">
        <v>276393459.65317</v>
      </c>
      <c r="I1399" s="0" t="n">
        <v>3372900.89344957</v>
      </c>
      <c r="J1399" s="0" t="n">
        <v>2311137.41171873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286696575.943214</v>
      </c>
      <c r="R1399" s="0" t="n">
        <v>320425584.87771</v>
      </c>
    </row>
    <row r="1400" customFormat="false" ht="13.8" hidden="true" customHeight="false" outlineLevel="0" collapsed="false">
      <c r="A1400" s="0" t="s">
        <v>159</v>
      </c>
      <c r="B1400" s="0" t="s">
        <v>52</v>
      </c>
      <c r="C1400" s="0" t="s">
        <v>158</v>
      </c>
      <c r="D1400" s="0" t="s">
        <v>56</v>
      </c>
      <c r="E1400" s="0" t="s">
        <v>13</v>
      </c>
      <c r="F1400" s="0" t="s">
        <v>13</v>
      </c>
      <c r="G1400" s="0" t="s">
        <v>164</v>
      </c>
      <c r="H1400" s="0" t="n">
        <v>200592862.312386</v>
      </c>
      <c r="I1400" s="0" t="n">
        <v>2482660.842471</v>
      </c>
      <c r="J1400" s="0" t="n">
        <v>1602921.19316081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211026171.610035</v>
      </c>
      <c r="R1400" s="0" t="n">
        <v>235852780.034745</v>
      </c>
    </row>
    <row r="1401" customFormat="false" ht="13.8" hidden="true" customHeight="false" outlineLevel="0" collapsed="false">
      <c r="A1401" s="0" t="s">
        <v>155</v>
      </c>
      <c r="B1401" s="0" t="s">
        <v>21</v>
      </c>
      <c r="C1401" s="0" t="s">
        <v>166</v>
      </c>
      <c r="D1401" s="0" t="s">
        <v>25</v>
      </c>
      <c r="E1401" s="0" t="s">
        <v>13</v>
      </c>
      <c r="F1401" s="0" t="s">
        <v>13</v>
      </c>
      <c r="G1401" s="0" t="s">
        <v>157</v>
      </c>
      <c r="H1401" s="0" t="n">
        <v>13399742.9443879</v>
      </c>
      <c r="I1401" s="0" t="n">
        <v>228012.2433171</v>
      </c>
      <c r="J1401" s="0" t="n">
        <v>60446.1141938839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</row>
    <row r="1402" customFormat="false" ht="13.8" hidden="true" customHeight="false" outlineLevel="0" collapsed="false">
      <c r="A1402" s="0" t="s">
        <v>159</v>
      </c>
      <c r="B1402" s="0" t="s">
        <v>52</v>
      </c>
      <c r="C1402" s="0" t="s">
        <v>158</v>
      </c>
      <c r="D1402" s="0" t="s">
        <v>58</v>
      </c>
      <c r="E1402" s="0" t="s">
        <v>13</v>
      </c>
      <c r="F1402" s="0" t="s">
        <v>13</v>
      </c>
      <c r="G1402" s="0" t="s">
        <v>157</v>
      </c>
      <c r="H1402" s="0" t="n">
        <v>12954035.6987704</v>
      </c>
      <c r="I1402" s="0" t="n">
        <v>320513.854687163</v>
      </c>
      <c r="J1402" s="0" t="n">
        <v>102420.115851599</v>
      </c>
      <c r="K1402" s="0" t="n">
        <v>0</v>
      </c>
      <c r="L1402" s="0" t="n">
        <v>0</v>
      </c>
      <c r="M1402" s="0" t="n">
        <v>25534270.4661458</v>
      </c>
      <c r="N1402" s="0" t="n">
        <v>38301405.6992188</v>
      </c>
      <c r="O1402" s="0" t="n">
        <v>3374743.7912376</v>
      </c>
      <c r="P1402" s="0" t="n">
        <v>4338956.30301977</v>
      </c>
      <c r="Q1402" s="0" t="n">
        <v>1068379.51562387</v>
      </c>
      <c r="R1402" s="0" t="n">
        <v>2136759.03124775</v>
      </c>
    </row>
    <row r="1403" customFormat="false" ht="13.8" hidden="true" customHeight="false" outlineLevel="0" collapsed="false">
      <c r="A1403" s="0" t="s">
        <v>159</v>
      </c>
      <c r="B1403" s="0" t="s">
        <v>52</v>
      </c>
      <c r="C1403" s="0" t="s">
        <v>158</v>
      </c>
      <c r="D1403" s="0" t="s">
        <v>59</v>
      </c>
      <c r="E1403" s="0" t="s">
        <v>13</v>
      </c>
      <c r="F1403" s="0" t="s">
        <v>13</v>
      </c>
      <c r="G1403" s="0" t="s">
        <v>164</v>
      </c>
      <c r="H1403" s="0" t="n">
        <v>5140663.86661569</v>
      </c>
      <c r="I1403" s="0" t="n">
        <v>115326.098223425</v>
      </c>
      <c r="J1403" s="0" t="n">
        <v>78741.5425776534</v>
      </c>
      <c r="K1403" s="0" t="n">
        <v>0</v>
      </c>
      <c r="L1403" s="0" t="n">
        <v>0</v>
      </c>
      <c r="M1403" s="0" t="n">
        <v>9187645.84050967</v>
      </c>
      <c r="N1403" s="0" t="n">
        <v>13781468.7607645</v>
      </c>
      <c r="O1403" s="0" t="n">
        <v>1214287.70786534</v>
      </c>
      <c r="P1403" s="0" t="n">
        <v>1561227.05296972</v>
      </c>
      <c r="Q1403" s="0" t="n">
        <v>384420.327411416</v>
      </c>
      <c r="R1403" s="0" t="n">
        <v>768840.654822833</v>
      </c>
    </row>
    <row r="1404" customFormat="false" ht="13.8" hidden="true" customHeight="false" outlineLevel="0" collapsed="false">
      <c r="A1404" s="0" t="s">
        <v>159</v>
      </c>
      <c r="B1404" s="0" t="s">
        <v>96</v>
      </c>
      <c r="C1404" s="0" t="s">
        <v>184</v>
      </c>
      <c r="D1404" s="0" t="s">
        <v>101</v>
      </c>
      <c r="E1404" s="0" t="s">
        <v>170</v>
      </c>
      <c r="F1404" s="0" t="s">
        <v>13</v>
      </c>
      <c r="G1404" s="0" t="s">
        <v>153</v>
      </c>
      <c r="H1404" s="0" t="n">
        <v>13435688.9848362</v>
      </c>
      <c r="I1404" s="0" t="n">
        <v>118808.758325828</v>
      </c>
      <c r="J1404" s="0" t="n">
        <v>105476.810745086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</row>
    <row r="1405" customFormat="false" ht="13.8" hidden="true" customHeight="false" outlineLevel="0" collapsed="false">
      <c r="A1405" s="0" t="s">
        <v>155</v>
      </c>
      <c r="B1405" s="0" t="s">
        <v>90</v>
      </c>
      <c r="C1405" s="0" t="s">
        <v>92</v>
      </c>
      <c r="D1405" s="0" t="s">
        <v>92</v>
      </c>
      <c r="E1405" s="0" t="s">
        <v>200</v>
      </c>
      <c r="F1405" s="0" t="s">
        <v>8</v>
      </c>
      <c r="G1405" s="0" t="s">
        <v>164</v>
      </c>
      <c r="H1405" s="0" t="n">
        <v>19002917.7961698</v>
      </c>
      <c r="I1405" s="0" t="n">
        <v>1363702.65991851</v>
      </c>
      <c r="J1405" s="0" t="n">
        <v>3602954.85642114</v>
      </c>
      <c r="K1405" s="0" t="n">
        <v>15244191.1990493</v>
      </c>
      <c r="L1405" s="0" t="n">
        <v>19599674.3987776</v>
      </c>
      <c r="M1405" s="0" t="n">
        <v>85462537.6626721</v>
      </c>
      <c r="N1405" s="0" t="n">
        <v>106828172.07834</v>
      </c>
      <c r="O1405" s="0" t="n">
        <v>54838461.6168788</v>
      </c>
      <c r="P1405" s="0" t="n">
        <v>74779720.386653</v>
      </c>
      <c r="Q1405" s="0" t="n">
        <v>0</v>
      </c>
      <c r="R1405" s="0" t="n">
        <v>0</v>
      </c>
    </row>
    <row r="1406" customFormat="false" ht="13.8" hidden="true" customHeight="false" outlineLevel="0" collapsed="false">
      <c r="A1406" s="0" t="s">
        <v>155</v>
      </c>
      <c r="B1406" s="0" t="s">
        <v>21</v>
      </c>
      <c r="C1406" s="0" t="s">
        <v>166</v>
      </c>
      <c r="D1406" s="0" t="s">
        <v>43</v>
      </c>
      <c r="E1406" s="0" t="s">
        <v>9</v>
      </c>
      <c r="F1406" s="0" t="s">
        <v>9</v>
      </c>
      <c r="G1406" s="0" t="s">
        <v>164</v>
      </c>
      <c r="H1406" s="0" t="n">
        <v>359433.498727484</v>
      </c>
      <c r="I1406" s="0" t="n">
        <v>12480.2001849283</v>
      </c>
      <c r="J1406" s="0" t="n">
        <v>7843.58577669902</v>
      </c>
      <c r="K1406" s="0" t="n">
        <v>0</v>
      </c>
      <c r="L1406" s="0" t="n">
        <v>0</v>
      </c>
      <c r="M1406" s="0" t="n">
        <v>3081916.1006679</v>
      </c>
      <c r="N1406" s="0" t="n">
        <v>3852395.12583488</v>
      </c>
      <c r="O1406" s="0" t="n">
        <v>646110.363948564</v>
      </c>
      <c r="P1406" s="0" t="n">
        <v>1033776.5823177</v>
      </c>
      <c r="Q1406" s="0" t="n">
        <v>124802.001849283</v>
      </c>
      <c r="R1406" s="0" t="n">
        <v>156002.502311604</v>
      </c>
    </row>
    <row r="1407" customFormat="false" ht="13.8" hidden="true" customHeight="false" outlineLevel="0" collapsed="false">
      <c r="A1407" s="0" t="s">
        <v>150</v>
      </c>
      <c r="B1407" s="0" t="s">
        <v>21</v>
      </c>
      <c r="C1407" s="0" t="s">
        <v>173</v>
      </c>
      <c r="D1407" s="0" t="s">
        <v>46</v>
      </c>
      <c r="E1407" s="0" t="s">
        <v>8</v>
      </c>
      <c r="F1407" s="0" t="s">
        <v>8</v>
      </c>
      <c r="G1407" s="0" t="s">
        <v>164</v>
      </c>
      <c r="H1407" s="0" t="n">
        <v>1542424.81425443</v>
      </c>
      <c r="I1407" s="0" t="n">
        <v>114697.442982685</v>
      </c>
      <c r="J1407" s="0" t="n">
        <v>191332.999590815</v>
      </c>
      <c r="K1407" s="0" t="n">
        <v>1433718.03728356</v>
      </c>
      <c r="L1407" s="0" t="n">
        <v>1577089.84101192</v>
      </c>
      <c r="M1407" s="0" t="n">
        <v>56647792.6629197</v>
      </c>
      <c r="N1407" s="0" t="n">
        <v>63728766.7457847</v>
      </c>
      <c r="O1407" s="0" t="n">
        <v>14844955.5158193</v>
      </c>
      <c r="P1407" s="0" t="n">
        <v>19001543.0602487</v>
      </c>
      <c r="Q1407" s="0" t="n">
        <v>1290346.2335552</v>
      </c>
      <c r="R1407" s="0" t="n">
        <v>1577089.84101192</v>
      </c>
    </row>
    <row r="1408" customFormat="false" ht="13.8" hidden="true" customHeight="false" outlineLevel="0" collapsed="false">
      <c r="A1408" s="0" t="s">
        <v>155</v>
      </c>
      <c r="B1408" s="0" t="s">
        <v>52</v>
      </c>
      <c r="C1408" s="0" t="s">
        <v>158</v>
      </c>
      <c r="D1408" s="0" t="s">
        <v>66</v>
      </c>
      <c r="E1408" s="0" t="s">
        <v>13</v>
      </c>
      <c r="F1408" s="0" t="s">
        <v>13</v>
      </c>
      <c r="G1408" s="0" t="s">
        <v>157</v>
      </c>
      <c r="H1408" s="0" t="n">
        <v>2040281.95689336</v>
      </c>
      <c r="I1408" s="0" t="n">
        <v>243908.26959984</v>
      </c>
      <c r="J1408" s="0" t="n">
        <v>216556.62224275</v>
      </c>
      <c r="K1408" s="0" t="n">
        <v>10975872.1319928</v>
      </c>
      <c r="L1408" s="0" t="n">
        <v>13414954.8279912</v>
      </c>
      <c r="M1408" s="0" t="n">
        <v>49238981.9254677</v>
      </c>
      <c r="N1408" s="0" t="n">
        <v>59605083.3834609</v>
      </c>
      <c r="O1408" s="0" t="n">
        <v>457328.0054997</v>
      </c>
      <c r="P1408" s="0" t="n">
        <v>731724.80879952</v>
      </c>
      <c r="Q1408" s="0" t="n">
        <v>0</v>
      </c>
      <c r="R1408" s="0" t="n">
        <v>0</v>
      </c>
    </row>
    <row r="1409" customFormat="false" ht="13.8" hidden="true" customHeight="false" outlineLevel="0" collapsed="false">
      <c r="A1409" s="0" t="s">
        <v>155</v>
      </c>
      <c r="B1409" s="0" t="s">
        <v>21</v>
      </c>
      <c r="C1409" s="0" t="s">
        <v>168</v>
      </c>
      <c r="D1409" s="0" t="s">
        <v>49</v>
      </c>
      <c r="E1409" s="0" t="s">
        <v>9</v>
      </c>
      <c r="F1409" s="0" t="s">
        <v>9</v>
      </c>
      <c r="G1409" s="0" t="s">
        <v>154</v>
      </c>
      <c r="H1409" s="0" t="n">
        <v>1020591.18079418</v>
      </c>
      <c r="I1409" s="0" t="n">
        <v>31945</v>
      </c>
      <c r="J1409" s="0" t="n">
        <v>35601.375</v>
      </c>
      <c r="K1409" s="0" t="n">
        <v>1437525</v>
      </c>
      <c r="L1409" s="0" t="n">
        <v>1756975</v>
      </c>
      <c r="M1409" s="0" t="n">
        <v>5690203.125</v>
      </c>
      <c r="N1409" s="0" t="n">
        <v>6888140.625</v>
      </c>
      <c r="O1409" s="0" t="n">
        <v>299484.375</v>
      </c>
      <c r="P1409" s="0" t="n">
        <v>479175</v>
      </c>
      <c r="Q1409" s="0" t="n">
        <v>0</v>
      </c>
      <c r="R1409" s="0" t="n">
        <v>0</v>
      </c>
    </row>
    <row r="1410" customFormat="false" ht="13.8" hidden="true" customHeight="false" outlineLevel="0" collapsed="false">
      <c r="A1410" s="0" t="s">
        <v>155</v>
      </c>
      <c r="B1410" s="0" t="s">
        <v>52</v>
      </c>
      <c r="C1410" s="0" t="s">
        <v>169</v>
      </c>
      <c r="D1410" s="0" t="s">
        <v>69</v>
      </c>
      <c r="E1410" s="0" t="s">
        <v>9</v>
      </c>
      <c r="F1410" s="0" t="s">
        <v>9</v>
      </c>
      <c r="G1410" s="0" t="s">
        <v>172</v>
      </c>
      <c r="H1410" s="0" t="n">
        <v>1049912.15254899</v>
      </c>
      <c r="I1410" s="0" t="n">
        <v>77191.7058428</v>
      </c>
      <c r="J1410" s="0" t="n">
        <v>205166.25303196</v>
      </c>
      <c r="K1410" s="0" t="n">
        <v>3473626.762926</v>
      </c>
      <c r="L1410" s="0" t="n">
        <v>4245543.821354</v>
      </c>
      <c r="M1410" s="0" t="n">
        <v>20777434.1315762</v>
      </c>
      <c r="N1410" s="0" t="n">
        <v>25151630.7908555</v>
      </c>
      <c r="O1410" s="0" t="n">
        <v>192979.264607</v>
      </c>
      <c r="P1410" s="0" t="n">
        <v>308766.8233712</v>
      </c>
      <c r="Q1410" s="0" t="n">
        <v>0</v>
      </c>
      <c r="R1410" s="0" t="n">
        <v>0</v>
      </c>
    </row>
    <row r="1411" customFormat="false" ht="13.8" hidden="true" customHeight="false" outlineLevel="0" collapsed="false">
      <c r="A1411" s="0" t="s">
        <v>159</v>
      </c>
      <c r="B1411" s="0" t="s">
        <v>90</v>
      </c>
      <c r="C1411" s="0" t="s">
        <v>186</v>
      </c>
      <c r="D1411" s="0" t="s">
        <v>95</v>
      </c>
      <c r="E1411" s="0" t="s">
        <v>8</v>
      </c>
      <c r="F1411" s="0" t="s">
        <v>8</v>
      </c>
      <c r="G1411" s="0" t="s">
        <v>164</v>
      </c>
      <c r="H1411" s="0" t="n">
        <v>218852430.987696</v>
      </c>
      <c r="I1411" s="0" t="n">
        <v>2454101.22877842</v>
      </c>
      <c r="J1411" s="0" t="n">
        <v>14797315.0064702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</row>
    <row r="1412" customFormat="false" ht="13.8" hidden="true" customHeight="false" outlineLevel="0" collapsed="false">
      <c r="A1412" s="0" t="s">
        <v>155</v>
      </c>
      <c r="B1412" s="0" t="s">
        <v>72</v>
      </c>
      <c r="C1412" s="0" t="s">
        <v>151</v>
      </c>
      <c r="D1412" s="0" t="s">
        <v>82</v>
      </c>
      <c r="E1412" s="0" t="s">
        <v>156</v>
      </c>
      <c r="F1412" s="0" t="s">
        <v>9</v>
      </c>
      <c r="G1412" s="0" t="s">
        <v>157</v>
      </c>
      <c r="H1412" s="0" t="n">
        <v>228268.524801242</v>
      </c>
      <c r="I1412" s="0" t="n">
        <v>12471.8543203281</v>
      </c>
      <c r="J1412" s="0" t="n">
        <v>6548.48319808019</v>
      </c>
      <c r="K1412" s="0" t="n">
        <v>0</v>
      </c>
      <c r="L1412" s="0" t="n">
        <v>0</v>
      </c>
      <c r="M1412" s="0" t="n">
        <v>549495.230087826</v>
      </c>
      <c r="N1412" s="0" t="n">
        <v>671605.281218454</v>
      </c>
      <c r="O1412" s="0" t="n">
        <v>268642.111115477</v>
      </c>
      <c r="P1412" s="0" t="n">
        <v>366330.151521106</v>
      </c>
      <c r="Q1412" s="0" t="n">
        <v>291009.934140989</v>
      </c>
      <c r="R1412" s="0" t="n">
        <v>332582.781875416</v>
      </c>
    </row>
    <row r="1413" customFormat="false" ht="13.8" hidden="true" customHeight="false" outlineLevel="0" collapsed="false">
      <c r="A1413" s="0" t="s">
        <v>159</v>
      </c>
      <c r="B1413" s="0" t="s">
        <v>6</v>
      </c>
      <c r="C1413" s="0" t="s">
        <v>163</v>
      </c>
      <c r="D1413" s="0" t="s">
        <v>19</v>
      </c>
      <c r="E1413" s="0" t="s">
        <v>13</v>
      </c>
      <c r="F1413" s="0" t="s">
        <v>13</v>
      </c>
      <c r="G1413" s="0" t="s">
        <v>157</v>
      </c>
      <c r="H1413" s="0" t="n">
        <v>187347009.259947</v>
      </c>
      <c r="I1413" s="0" t="n">
        <v>3069034.60421291</v>
      </c>
      <c r="J1413" s="0" t="n">
        <v>2384751.04740637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</row>
    <row r="1414" customFormat="false" ht="13.8" hidden="true" customHeight="false" outlineLevel="0" collapsed="false">
      <c r="A1414" s="0" t="s">
        <v>150</v>
      </c>
      <c r="B1414" s="0" t="s">
        <v>52</v>
      </c>
      <c r="C1414" s="0" t="s">
        <v>169</v>
      </c>
      <c r="D1414" s="0" t="s">
        <v>70</v>
      </c>
      <c r="E1414" s="0" t="s">
        <v>8</v>
      </c>
      <c r="F1414" s="0" t="s">
        <v>8</v>
      </c>
      <c r="G1414" s="0" t="s">
        <v>172</v>
      </c>
      <c r="H1414" s="0" t="n">
        <v>3585948.23063151</v>
      </c>
      <c r="I1414" s="0" t="n">
        <v>225457.0737369</v>
      </c>
      <c r="J1414" s="0" t="n">
        <v>210911.684418696</v>
      </c>
      <c r="K1414" s="0" t="n">
        <v>7890997.5807915</v>
      </c>
      <c r="L1414" s="0" t="n">
        <v>10145568.3181605</v>
      </c>
      <c r="M1414" s="0" t="n">
        <v>7778269.04392305</v>
      </c>
      <c r="N1414" s="0" t="n">
        <v>9469197.0969498</v>
      </c>
      <c r="O1414" s="0" t="n">
        <v>7522751.01875447</v>
      </c>
      <c r="P1414" s="0" t="n">
        <v>8206637.47500487</v>
      </c>
      <c r="Q1414" s="0" t="n">
        <v>27054848.848428</v>
      </c>
      <c r="R1414" s="0" t="n">
        <v>29309419.585797</v>
      </c>
    </row>
    <row r="1415" customFormat="false" ht="13.8" hidden="true" customHeight="false" outlineLevel="0" collapsed="false">
      <c r="A1415" s="0" t="s">
        <v>159</v>
      </c>
      <c r="B1415" s="0" t="s">
        <v>21</v>
      </c>
      <c r="C1415" s="0" t="s">
        <v>166</v>
      </c>
      <c r="D1415" s="0" t="s">
        <v>43</v>
      </c>
      <c r="E1415" s="0" t="s">
        <v>13</v>
      </c>
      <c r="F1415" s="0" t="s">
        <v>13</v>
      </c>
      <c r="G1415" s="0" t="s">
        <v>153</v>
      </c>
      <c r="H1415" s="0" t="n">
        <v>405689.45849587</v>
      </c>
      <c r="I1415" s="0" t="n">
        <v>2261</v>
      </c>
      <c r="J1415" s="0" t="n">
        <v>1345.295</v>
      </c>
      <c r="K1415" s="0" t="n">
        <v>0</v>
      </c>
      <c r="L1415" s="0" t="n">
        <v>0</v>
      </c>
      <c r="M1415" s="0" t="n">
        <v>558341.3887884</v>
      </c>
      <c r="N1415" s="0" t="n">
        <v>697926.7359855</v>
      </c>
      <c r="O1415" s="0" t="n">
        <v>0</v>
      </c>
      <c r="P1415" s="0" t="n">
        <v>0</v>
      </c>
      <c r="Q1415" s="0" t="n">
        <v>19783.75</v>
      </c>
      <c r="R1415" s="0" t="n">
        <v>25436.25</v>
      </c>
    </row>
    <row r="1416" customFormat="false" ht="13.8" hidden="true" customHeight="false" outlineLevel="0" collapsed="false">
      <c r="A1416" s="0" t="s">
        <v>159</v>
      </c>
      <c r="B1416" s="0" t="s">
        <v>21</v>
      </c>
      <c r="C1416" s="0" t="s">
        <v>166</v>
      </c>
      <c r="D1416" s="0" t="s">
        <v>25</v>
      </c>
      <c r="E1416" s="0" t="s">
        <v>9</v>
      </c>
      <c r="F1416" s="0" t="s">
        <v>9</v>
      </c>
      <c r="G1416" s="0" t="s">
        <v>164</v>
      </c>
      <c r="H1416" s="0" t="n">
        <v>23119258.9849511</v>
      </c>
      <c r="I1416" s="0" t="n">
        <v>222601.503330996</v>
      </c>
      <c r="J1416" s="0" t="n">
        <v>166151.013358181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</row>
    <row r="1417" customFormat="false" ht="13.8" hidden="true" customHeight="false" outlineLevel="0" collapsed="false">
      <c r="A1417" s="0" t="s">
        <v>155</v>
      </c>
      <c r="B1417" s="0" t="s">
        <v>72</v>
      </c>
      <c r="C1417" s="0" t="s">
        <v>151</v>
      </c>
      <c r="D1417" s="0" t="s">
        <v>81</v>
      </c>
      <c r="E1417" s="0" t="s">
        <v>156</v>
      </c>
      <c r="F1417" s="0" t="s">
        <v>9</v>
      </c>
      <c r="G1417" s="0" t="s">
        <v>154</v>
      </c>
      <c r="H1417" s="0" t="n">
        <v>121563.275525495</v>
      </c>
      <c r="I1417" s="0" t="n">
        <v>6912.95880029</v>
      </c>
      <c r="J1417" s="0" t="n">
        <v>8013.69101933066</v>
      </c>
      <c r="K1417" s="0" t="n">
        <v>0</v>
      </c>
      <c r="L1417" s="0" t="n">
        <v>0</v>
      </c>
      <c r="M1417" s="0" t="n">
        <v>304576.832681692</v>
      </c>
      <c r="N1417" s="0" t="n">
        <v>372260.573277624</v>
      </c>
      <c r="O1417" s="0" t="n">
        <v>148904.228550624</v>
      </c>
      <c r="P1417" s="0" t="n">
        <v>203051.220750851</v>
      </c>
      <c r="Q1417" s="0" t="n">
        <v>161302.372006766</v>
      </c>
      <c r="R1417" s="0" t="n">
        <v>184345.568007733</v>
      </c>
    </row>
    <row r="1418" customFormat="false" ht="13.8" hidden="true" customHeight="false" outlineLevel="0" collapsed="false">
      <c r="A1418" s="0" t="s">
        <v>150</v>
      </c>
      <c r="B1418" s="0" t="s">
        <v>117</v>
      </c>
      <c r="C1418" s="0" t="s">
        <v>190</v>
      </c>
      <c r="D1418" s="0" t="s">
        <v>109</v>
      </c>
      <c r="E1418" s="0" t="s">
        <v>9</v>
      </c>
      <c r="F1418" s="0" t="s">
        <v>9</v>
      </c>
      <c r="G1418" s="0" t="s">
        <v>164</v>
      </c>
      <c r="H1418" s="0" t="n">
        <v>10825874.211511</v>
      </c>
      <c r="I1418" s="0" t="n">
        <v>67646.2589367378</v>
      </c>
      <c r="J1418" s="0" t="n">
        <v>86107.669993264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</row>
    <row r="1419" customFormat="false" ht="13.8" hidden="true" customHeight="false" outlineLevel="0" collapsed="false">
      <c r="A1419" s="0" t="s">
        <v>155</v>
      </c>
      <c r="B1419" s="0" t="s">
        <v>117</v>
      </c>
      <c r="C1419" s="0" t="s">
        <v>190</v>
      </c>
      <c r="D1419" s="0" t="s">
        <v>109</v>
      </c>
      <c r="E1419" s="0" t="s">
        <v>8</v>
      </c>
      <c r="F1419" s="0" t="s">
        <v>8</v>
      </c>
      <c r="G1419" s="0" t="s">
        <v>172</v>
      </c>
      <c r="H1419" s="0" t="n">
        <v>14725029.1577185</v>
      </c>
      <c r="I1419" s="0" t="n">
        <v>86164.2257886769</v>
      </c>
      <c r="J1419" s="0" t="n">
        <v>172765.34493687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</row>
    <row r="1420" customFormat="false" ht="13.8" hidden="true" customHeight="false" outlineLevel="0" collapsed="false">
      <c r="A1420" s="0" t="s">
        <v>159</v>
      </c>
      <c r="B1420" s="0" t="s">
        <v>117</v>
      </c>
      <c r="C1420" s="0" t="s">
        <v>190</v>
      </c>
      <c r="D1420" s="0" t="s">
        <v>109</v>
      </c>
      <c r="E1420" s="0" t="s">
        <v>13</v>
      </c>
      <c r="F1420" s="0" t="s">
        <v>13</v>
      </c>
      <c r="G1420" s="0" t="s">
        <v>164</v>
      </c>
      <c r="H1420" s="0" t="n">
        <v>12146563.4291331</v>
      </c>
      <c r="I1420" s="0" t="n">
        <v>76416.7636423285</v>
      </c>
      <c r="J1420" s="0" t="n">
        <v>128079.676405286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</row>
    <row r="1421" customFormat="false" ht="13.8" hidden="true" customHeight="false" outlineLevel="0" collapsed="false">
      <c r="A1421" s="0" t="s">
        <v>150</v>
      </c>
      <c r="B1421" s="0" t="s">
        <v>103</v>
      </c>
      <c r="C1421" s="0" t="s">
        <v>177</v>
      </c>
      <c r="D1421" s="0" t="s">
        <v>113</v>
      </c>
      <c r="E1421" s="0" t="s">
        <v>8</v>
      </c>
      <c r="F1421" s="0" t="s">
        <v>8</v>
      </c>
      <c r="G1421" s="0" t="s">
        <v>153</v>
      </c>
      <c r="H1421" s="0" t="n">
        <v>6166113.3635617</v>
      </c>
      <c r="I1421" s="0" t="n">
        <v>542369.65</v>
      </c>
      <c r="J1421" s="0" t="n">
        <v>1098258.095725</v>
      </c>
      <c r="K1421" s="0" t="n">
        <v>18982937.75</v>
      </c>
      <c r="L1421" s="0" t="n">
        <v>24406634.25</v>
      </c>
      <c r="M1421" s="0" t="n">
        <v>11796540.0502108</v>
      </c>
      <c r="N1421" s="0" t="n">
        <v>16852200.0717298</v>
      </c>
      <c r="O1421" s="0" t="n">
        <v>40023974.6279887</v>
      </c>
      <c r="P1421" s="0" t="n">
        <v>51230687.5238255</v>
      </c>
      <c r="Q1421" s="0" t="n">
        <v>43389572</v>
      </c>
      <c r="R1421" s="0" t="n">
        <v>48813268.5</v>
      </c>
    </row>
    <row r="1422" customFormat="false" ht="13.8" hidden="true" customHeight="false" outlineLevel="0" collapsed="false">
      <c r="A1422" s="0" t="s">
        <v>159</v>
      </c>
      <c r="B1422" s="0" t="s">
        <v>103</v>
      </c>
      <c r="C1422" s="0" t="s">
        <v>177</v>
      </c>
      <c r="D1422" s="0" t="s">
        <v>115</v>
      </c>
      <c r="E1422" s="0" t="s">
        <v>8</v>
      </c>
      <c r="F1422" s="0" t="s">
        <v>8</v>
      </c>
      <c r="G1422" s="0" t="s">
        <v>157</v>
      </c>
      <c r="H1422" s="0" t="n">
        <v>17323431.2819466</v>
      </c>
      <c r="I1422" s="0" t="n">
        <v>245191.115</v>
      </c>
      <c r="J1422" s="0" t="n">
        <v>163674.887517</v>
      </c>
      <c r="K1422" s="0" t="n">
        <v>0</v>
      </c>
      <c r="L1422" s="0" t="n">
        <v>0</v>
      </c>
      <c r="M1422" s="0" t="n">
        <v>4413440.07</v>
      </c>
      <c r="N1422" s="0" t="n">
        <v>6620160.105</v>
      </c>
      <c r="O1422" s="0" t="n">
        <v>20963840.3325</v>
      </c>
      <c r="P1422" s="0" t="n">
        <v>29349376.4655</v>
      </c>
      <c r="Q1422" s="0" t="n">
        <v>14711466.9</v>
      </c>
      <c r="R1422" s="0" t="n">
        <v>17163378.05</v>
      </c>
    </row>
    <row r="1423" customFormat="false" ht="13.8" hidden="true" customHeight="false" outlineLevel="0" collapsed="false">
      <c r="A1423" s="0" t="s">
        <v>159</v>
      </c>
      <c r="B1423" s="0" t="s">
        <v>103</v>
      </c>
      <c r="C1423" s="0" t="s">
        <v>178</v>
      </c>
      <c r="D1423" s="0" t="s">
        <v>107</v>
      </c>
      <c r="E1423" s="0" t="s">
        <v>8</v>
      </c>
      <c r="F1423" s="0" t="s">
        <v>8</v>
      </c>
      <c r="G1423" s="0" t="s">
        <v>164</v>
      </c>
      <c r="H1423" s="0" t="n">
        <v>7253887.11621805</v>
      </c>
      <c r="I1423" s="0" t="n">
        <v>208484.369307699</v>
      </c>
      <c r="J1423" s="0" t="n">
        <v>441848.383071717</v>
      </c>
      <c r="K1423" s="0" t="n">
        <v>0</v>
      </c>
      <c r="L1423" s="0" t="n">
        <v>0</v>
      </c>
      <c r="M1423" s="0" t="n">
        <v>16011599.5628313</v>
      </c>
      <c r="N1423" s="0" t="n">
        <v>24017399.344247</v>
      </c>
      <c r="O1423" s="0" t="n">
        <v>6004349.83606175</v>
      </c>
      <c r="P1423" s="0" t="n">
        <v>8406089.77048646</v>
      </c>
      <c r="Q1423" s="0" t="n">
        <v>909989.26580074</v>
      </c>
      <c r="R1423" s="0" t="n">
        <v>1364983.89870111</v>
      </c>
    </row>
    <row r="1424" customFormat="false" ht="13.8" hidden="true" customHeight="false" outlineLevel="0" collapsed="false">
      <c r="A1424" s="0" t="s">
        <v>150</v>
      </c>
      <c r="B1424" s="0" t="s">
        <v>103</v>
      </c>
      <c r="C1424" s="0" t="s">
        <v>179</v>
      </c>
      <c r="D1424" s="0" t="s">
        <v>22</v>
      </c>
      <c r="E1424" s="0" t="s">
        <v>8</v>
      </c>
      <c r="F1424" s="0" t="s">
        <v>8</v>
      </c>
      <c r="G1424" s="0" t="s">
        <v>153</v>
      </c>
      <c r="H1424" s="0" t="n">
        <v>207833.405885559</v>
      </c>
      <c r="I1424" s="0" t="n">
        <v>23450</v>
      </c>
      <c r="J1424" s="0" t="n">
        <v>18646.5</v>
      </c>
      <c r="K1424" s="0" t="n">
        <v>1055250</v>
      </c>
      <c r="L1424" s="0" t="n">
        <v>1289750</v>
      </c>
      <c r="M1424" s="0" t="n">
        <v>3640612.5</v>
      </c>
      <c r="N1424" s="0" t="n">
        <v>4432050</v>
      </c>
      <c r="O1424" s="0" t="n">
        <v>189945</v>
      </c>
      <c r="P1424" s="0" t="n">
        <v>284917.5</v>
      </c>
      <c r="Q1424" s="0" t="n">
        <v>0</v>
      </c>
      <c r="R1424" s="0" t="n">
        <v>0</v>
      </c>
    </row>
    <row r="1425" customFormat="false" ht="13.8" hidden="true" customHeight="false" outlineLevel="0" collapsed="false">
      <c r="A1425" s="0" t="s">
        <v>155</v>
      </c>
      <c r="B1425" s="0" t="s">
        <v>103</v>
      </c>
      <c r="C1425" s="0" t="s">
        <v>177</v>
      </c>
      <c r="D1425" s="0" t="s">
        <v>116</v>
      </c>
      <c r="E1425" s="0" t="s">
        <v>13</v>
      </c>
      <c r="F1425" s="0" t="s">
        <v>13</v>
      </c>
      <c r="G1425" s="0" t="s">
        <v>172</v>
      </c>
      <c r="H1425" s="0" t="n">
        <v>2385026.77646878</v>
      </c>
      <c r="I1425" s="0" t="n">
        <v>65596.825</v>
      </c>
      <c r="J1425" s="0" t="n">
        <v>192086.605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8761861.62293838</v>
      </c>
      <c r="P1425" s="0" t="n">
        <v>11947993.1221887</v>
      </c>
      <c r="Q1425" s="0" t="n">
        <v>4591777.75</v>
      </c>
      <c r="R1425" s="0" t="n">
        <v>5247746</v>
      </c>
    </row>
    <row r="1426" customFormat="false" ht="13.8" hidden="true" customHeight="false" outlineLevel="0" collapsed="false">
      <c r="A1426" s="0" t="s">
        <v>155</v>
      </c>
      <c r="B1426" s="0" t="s">
        <v>103</v>
      </c>
      <c r="C1426" s="0" t="s">
        <v>178</v>
      </c>
      <c r="D1426" s="0" t="s">
        <v>112</v>
      </c>
      <c r="E1426" s="0" t="s">
        <v>13</v>
      </c>
      <c r="F1426" s="0" t="s">
        <v>13</v>
      </c>
      <c r="G1426" s="0" t="s">
        <v>172</v>
      </c>
      <c r="H1426" s="0" t="n">
        <v>1252488.26391857</v>
      </c>
      <c r="I1426" s="0" t="n">
        <v>68024.0222737</v>
      </c>
      <c r="J1426" s="0" t="n">
        <v>57446.420419744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3696425.37035285</v>
      </c>
      <c r="P1426" s="0" t="n">
        <v>5040580.05048117</v>
      </c>
      <c r="Q1426" s="0" t="n">
        <v>4761681.559159</v>
      </c>
      <c r="R1426" s="0" t="n">
        <v>5441921.781896</v>
      </c>
    </row>
    <row r="1427" customFormat="false" ht="13.8" hidden="true" customHeight="false" outlineLevel="0" collapsed="false">
      <c r="A1427" s="0" t="s">
        <v>159</v>
      </c>
      <c r="B1427" s="0" t="s">
        <v>117</v>
      </c>
      <c r="C1427" s="0" t="s">
        <v>182</v>
      </c>
      <c r="D1427" s="0" t="s">
        <v>109</v>
      </c>
      <c r="E1427" s="0" t="s">
        <v>13</v>
      </c>
      <c r="F1427" s="0" t="s">
        <v>13</v>
      </c>
      <c r="G1427" s="0" t="s">
        <v>164</v>
      </c>
      <c r="H1427" s="0" t="n">
        <v>21765164.1180685</v>
      </c>
      <c r="I1427" s="0" t="n">
        <v>125002.752874491</v>
      </c>
      <c r="J1427" s="0" t="n">
        <v>189667.019525787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</row>
    <row r="1428" customFormat="false" ht="13.8" hidden="true" customHeight="false" outlineLevel="0" collapsed="false">
      <c r="A1428" s="0" t="s">
        <v>155</v>
      </c>
      <c r="B1428" s="0" t="s">
        <v>52</v>
      </c>
      <c r="C1428" s="0" t="s">
        <v>169</v>
      </c>
      <c r="D1428" s="0" t="s">
        <v>55</v>
      </c>
      <c r="E1428" s="0" t="s">
        <v>9</v>
      </c>
      <c r="F1428" s="0" t="s">
        <v>9</v>
      </c>
      <c r="G1428" s="0" t="s">
        <v>154</v>
      </c>
      <c r="H1428" s="0" t="n">
        <v>768322.956354117</v>
      </c>
      <c r="I1428" s="0" t="n">
        <v>27245.742003</v>
      </c>
      <c r="J1428" s="0" t="n">
        <v>14622.6695518477</v>
      </c>
      <c r="K1428" s="0" t="n">
        <v>0</v>
      </c>
      <c r="L1428" s="0" t="n">
        <v>0</v>
      </c>
      <c r="M1428" s="0" t="n">
        <v>2170577.44987176</v>
      </c>
      <c r="N1428" s="0" t="n">
        <v>3255866.17480764</v>
      </c>
      <c r="O1428" s="0" t="n">
        <v>327857.095072823</v>
      </c>
      <c r="P1428" s="0" t="n">
        <v>409821.368841029</v>
      </c>
      <c r="Q1428" s="0" t="n">
        <v>136228.710015</v>
      </c>
      <c r="R1428" s="0" t="n">
        <v>227047.850025</v>
      </c>
    </row>
    <row r="1429" customFormat="false" ht="13.8" hidden="true" customHeight="false" outlineLevel="0" collapsed="false">
      <c r="A1429" s="0" t="s">
        <v>155</v>
      </c>
      <c r="B1429" s="0" t="s">
        <v>72</v>
      </c>
      <c r="C1429" s="0" t="s">
        <v>151</v>
      </c>
      <c r="D1429" s="0" t="s">
        <v>84</v>
      </c>
      <c r="E1429" s="0" t="s">
        <v>156</v>
      </c>
      <c r="F1429" s="0" t="s">
        <v>9</v>
      </c>
      <c r="G1429" s="0" t="s">
        <v>153</v>
      </c>
      <c r="H1429" s="0" t="n">
        <v>3624655.2987536</v>
      </c>
      <c r="I1429" s="0" t="n">
        <v>372316.999136377</v>
      </c>
      <c r="J1429" s="0" t="n">
        <v>418501.881482689</v>
      </c>
      <c r="K1429" s="0" t="n">
        <v>0</v>
      </c>
      <c r="L1429" s="0" t="n">
        <v>0</v>
      </c>
      <c r="M1429" s="0" t="n">
        <v>16266918.2422886</v>
      </c>
      <c r="N1429" s="0" t="n">
        <v>19881788.9627972</v>
      </c>
      <c r="O1429" s="0" t="n">
        <v>7952715.58511889</v>
      </c>
      <c r="P1429" s="0" t="n">
        <v>10844612.1615257</v>
      </c>
      <c r="Q1429" s="0" t="n">
        <v>10334305.79727</v>
      </c>
      <c r="R1429" s="0" t="n">
        <v>11810635.19688</v>
      </c>
    </row>
    <row r="1430" customFormat="false" ht="13.8" hidden="true" customHeight="false" outlineLevel="0" collapsed="false">
      <c r="A1430" s="0" t="s">
        <v>150</v>
      </c>
      <c r="B1430" s="0" t="s">
        <v>72</v>
      </c>
      <c r="C1430" s="0" t="s">
        <v>175</v>
      </c>
      <c r="D1430" s="0" t="s">
        <v>87</v>
      </c>
      <c r="E1430" s="0" t="s">
        <v>152</v>
      </c>
      <c r="F1430" s="0" t="s">
        <v>8</v>
      </c>
      <c r="G1430" s="0" t="s">
        <v>154</v>
      </c>
      <c r="H1430" s="0" t="n">
        <v>508.172410910832</v>
      </c>
      <c r="I1430" s="0" t="n">
        <v>115</v>
      </c>
      <c r="J1430" s="0" t="n">
        <v>115</v>
      </c>
      <c r="K1430" s="0" t="n">
        <v>2012.5</v>
      </c>
      <c r="L1430" s="0" t="n">
        <v>2587.5</v>
      </c>
      <c r="M1430" s="0" t="n">
        <v>15640</v>
      </c>
      <c r="N1430" s="0" t="n">
        <v>21505</v>
      </c>
      <c r="O1430" s="0" t="n">
        <v>4887.5</v>
      </c>
      <c r="P1430" s="0" t="n">
        <v>6256</v>
      </c>
      <c r="Q1430" s="0" t="n">
        <v>4600</v>
      </c>
      <c r="R1430" s="0" t="n">
        <v>5175</v>
      </c>
    </row>
    <row r="1431" customFormat="false" ht="13.8" hidden="true" customHeight="false" outlineLevel="0" collapsed="false">
      <c r="A1431" s="0" t="s">
        <v>155</v>
      </c>
      <c r="B1431" s="0" t="s">
        <v>72</v>
      </c>
      <c r="C1431" s="0" t="s">
        <v>151</v>
      </c>
      <c r="D1431" s="0" t="s">
        <v>81</v>
      </c>
      <c r="E1431" s="0" t="s">
        <v>170</v>
      </c>
      <c r="F1431" s="0" t="s">
        <v>13</v>
      </c>
      <c r="G1431" s="0" t="s">
        <v>164</v>
      </c>
      <c r="H1431" s="0" t="n">
        <v>145025.368537432</v>
      </c>
      <c r="I1431" s="0" t="n">
        <v>11396.2566674031</v>
      </c>
      <c r="J1431" s="0" t="n">
        <v>11396.2566674031</v>
      </c>
      <c r="K1431" s="0" t="n">
        <v>0</v>
      </c>
      <c r="L1431" s="0" t="n">
        <v>0</v>
      </c>
      <c r="M1431" s="0" t="n">
        <v>502105.66277925</v>
      </c>
      <c r="N1431" s="0" t="n">
        <v>613684.698952417</v>
      </c>
      <c r="O1431" s="0" t="n">
        <v>245473.878327378</v>
      </c>
      <c r="P1431" s="0" t="n">
        <v>334737.106810061</v>
      </c>
      <c r="Q1431" s="0" t="n">
        <v>265912.655572739</v>
      </c>
      <c r="R1431" s="0" t="n">
        <v>303900.177797416</v>
      </c>
    </row>
    <row r="1432" customFormat="false" ht="13.8" hidden="true" customHeight="false" outlineLevel="0" collapsed="false">
      <c r="A1432" s="0" t="s">
        <v>155</v>
      </c>
      <c r="B1432" s="0" t="s">
        <v>72</v>
      </c>
      <c r="C1432" s="0" t="s">
        <v>175</v>
      </c>
      <c r="D1432" s="0" t="s">
        <v>87</v>
      </c>
      <c r="E1432" s="0" t="s">
        <v>152</v>
      </c>
      <c r="F1432" s="0" t="s">
        <v>8</v>
      </c>
      <c r="G1432" s="0" t="s">
        <v>172</v>
      </c>
      <c r="H1432" s="0" t="n">
        <v>273892.361619409</v>
      </c>
      <c r="I1432" s="0" t="n">
        <v>29307.8901637296</v>
      </c>
      <c r="J1432" s="0" t="n">
        <v>58049.976233683</v>
      </c>
      <c r="K1432" s="0" t="n">
        <v>498372.641504726</v>
      </c>
      <c r="L1432" s="0" t="n">
        <v>640764.824791791</v>
      </c>
      <c r="M1432" s="0" t="n">
        <v>2242053.59752531</v>
      </c>
      <c r="N1432" s="0" t="n">
        <v>2740287.73030872</v>
      </c>
      <c r="O1432" s="0" t="n">
        <v>1096115.09212348</v>
      </c>
      <c r="P1432" s="0" t="n">
        <v>1494702.39835021</v>
      </c>
      <c r="Q1432" s="0" t="n">
        <v>996745.283009453</v>
      </c>
      <c r="R1432" s="0" t="n">
        <v>1139137.46629651</v>
      </c>
    </row>
    <row r="1433" customFormat="false" ht="13.8" hidden="true" customHeight="false" outlineLevel="0" collapsed="false">
      <c r="A1433" s="0" t="s">
        <v>155</v>
      </c>
      <c r="B1433" s="0" t="s">
        <v>21</v>
      </c>
      <c r="C1433" s="0" t="s">
        <v>166</v>
      </c>
      <c r="D1433" s="0" t="s">
        <v>24</v>
      </c>
      <c r="E1433" s="0" t="s">
        <v>9</v>
      </c>
      <c r="F1433" s="0" t="s">
        <v>9</v>
      </c>
      <c r="G1433" s="0" t="s">
        <v>153</v>
      </c>
      <c r="H1433" s="0" t="n">
        <v>116447.170877672</v>
      </c>
      <c r="I1433" s="0" t="n">
        <v>6311.66501240694</v>
      </c>
      <c r="J1433" s="0" t="n">
        <v>3755.44068238213</v>
      </c>
      <c r="K1433" s="0" t="n">
        <v>0</v>
      </c>
      <c r="L1433" s="0" t="n">
        <v>0</v>
      </c>
      <c r="M1433" s="0" t="n">
        <v>1008943.64413429</v>
      </c>
      <c r="N1433" s="0" t="n">
        <v>1177100.91815667</v>
      </c>
      <c r="O1433" s="0" t="n">
        <v>276910.461316682</v>
      </c>
      <c r="P1433" s="0" t="n">
        <v>338446.119387056</v>
      </c>
      <c r="Q1433" s="0" t="n">
        <v>126233.300248138</v>
      </c>
      <c r="R1433" s="0" t="n">
        <v>142012.462779156</v>
      </c>
    </row>
    <row r="1434" customFormat="false" ht="13.8" hidden="true" customHeight="false" outlineLevel="0" collapsed="false">
      <c r="A1434" s="0" t="s">
        <v>155</v>
      </c>
      <c r="B1434" s="0" t="s">
        <v>117</v>
      </c>
      <c r="C1434" s="0" t="s">
        <v>188</v>
      </c>
      <c r="D1434" s="0" t="s">
        <v>109</v>
      </c>
      <c r="E1434" s="0" t="s">
        <v>13</v>
      </c>
      <c r="F1434" s="0" t="s">
        <v>13</v>
      </c>
      <c r="G1434" s="0" t="s">
        <v>172</v>
      </c>
      <c r="H1434" s="0" t="n">
        <v>9541.93825956002</v>
      </c>
      <c r="I1434" s="0" t="n">
        <v>60.7281227443334</v>
      </c>
      <c r="J1434" s="0" t="n">
        <v>60.7281227443334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</row>
    <row r="1435" customFormat="false" ht="13.8" hidden="true" customHeight="false" outlineLevel="0" collapsed="false">
      <c r="A1435" s="0" t="s">
        <v>155</v>
      </c>
      <c r="B1435" s="0" t="s">
        <v>96</v>
      </c>
      <c r="C1435" s="0" t="s">
        <v>97</v>
      </c>
      <c r="D1435" s="0" t="s">
        <v>97</v>
      </c>
      <c r="E1435" s="0" t="s">
        <v>8</v>
      </c>
      <c r="F1435" s="0" t="s">
        <v>8</v>
      </c>
      <c r="G1435" s="0" t="s">
        <v>153</v>
      </c>
      <c r="H1435" s="0" t="n">
        <v>4368694.95966402</v>
      </c>
      <c r="I1435" s="0" t="n">
        <v>248498.649687096</v>
      </c>
      <c r="J1435" s="0" t="n">
        <v>865092.879740173</v>
      </c>
      <c r="K1435" s="0" t="n">
        <v>0</v>
      </c>
      <c r="L1435" s="0" t="n">
        <v>0</v>
      </c>
      <c r="M1435" s="0" t="n">
        <v>9472183.85844911</v>
      </c>
      <c r="N1435" s="0" t="n">
        <v>14208275.7876736</v>
      </c>
      <c r="O1435" s="0" t="n">
        <v>2762720.27962272</v>
      </c>
      <c r="P1435" s="0" t="n">
        <v>2762720.27962272</v>
      </c>
      <c r="Q1435" s="0" t="n">
        <v>4235849.03721575</v>
      </c>
      <c r="R1435" s="0" t="n">
        <v>4235849.03721575</v>
      </c>
    </row>
    <row r="1436" customFormat="false" ht="13.8" hidden="true" customHeight="false" outlineLevel="0" collapsed="false">
      <c r="A1436" s="0" t="s">
        <v>150</v>
      </c>
      <c r="B1436" s="0" t="s">
        <v>52</v>
      </c>
      <c r="C1436" s="0" t="s">
        <v>158</v>
      </c>
      <c r="D1436" s="0" t="s">
        <v>56</v>
      </c>
      <c r="E1436" s="0" t="s">
        <v>9</v>
      </c>
      <c r="F1436" s="0" t="s">
        <v>9</v>
      </c>
      <c r="G1436" s="0" t="s">
        <v>153</v>
      </c>
      <c r="H1436" s="0" t="n">
        <v>4145310.51399666</v>
      </c>
      <c r="I1436" s="0" t="n">
        <v>237653.334438455</v>
      </c>
      <c r="J1436" s="0" t="n">
        <v>141156.181506138</v>
      </c>
      <c r="K1436" s="0" t="n">
        <v>8317866.70534595</v>
      </c>
      <c r="L1436" s="0" t="n">
        <v>10694400.0497305</v>
      </c>
      <c r="M1436" s="0" t="n">
        <v>7406862.16952565</v>
      </c>
      <c r="N1436" s="0" t="n">
        <v>9090239.93532693</v>
      </c>
      <c r="O1436" s="0" t="n">
        <v>6283950.24391781</v>
      </c>
      <c r="P1436" s="0" t="n">
        <v>6945418.690646</v>
      </c>
      <c r="Q1436" s="0" t="n">
        <v>26141866.7882301</v>
      </c>
      <c r="R1436" s="0" t="n">
        <v>28518400.1326147</v>
      </c>
    </row>
    <row r="1437" customFormat="false" ht="13.8" hidden="true" customHeight="false" outlineLevel="0" collapsed="false">
      <c r="A1437" s="0" t="s">
        <v>159</v>
      </c>
      <c r="B1437" s="0" t="s">
        <v>52</v>
      </c>
      <c r="C1437" s="0" t="s">
        <v>158</v>
      </c>
      <c r="D1437" s="0" t="s">
        <v>56</v>
      </c>
      <c r="E1437" s="0" t="s">
        <v>9</v>
      </c>
      <c r="F1437" s="0" t="s">
        <v>9</v>
      </c>
      <c r="G1437" s="0" t="s">
        <v>157</v>
      </c>
      <c r="H1437" s="0" t="n">
        <v>164824968.860923</v>
      </c>
      <c r="I1437" s="0" t="n">
        <v>2062868.59106431</v>
      </c>
      <c r="J1437" s="0" t="n">
        <v>839870.787458871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175343830.240466</v>
      </c>
      <c r="R1437" s="0" t="n">
        <v>195972516.15111</v>
      </c>
    </row>
    <row r="1438" customFormat="false" ht="13.8" hidden="true" customHeight="false" outlineLevel="0" collapsed="false">
      <c r="A1438" s="0" t="s">
        <v>159</v>
      </c>
      <c r="B1438" s="0" t="s">
        <v>52</v>
      </c>
      <c r="C1438" s="0" t="s">
        <v>183</v>
      </c>
      <c r="D1438" s="0" t="s">
        <v>57</v>
      </c>
      <c r="E1438" s="0" t="s">
        <v>9</v>
      </c>
      <c r="F1438" s="0" t="s">
        <v>9</v>
      </c>
      <c r="G1438" s="0" t="s">
        <v>154</v>
      </c>
      <c r="H1438" s="0" t="n">
        <v>48224531.4459294</v>
      </c>
      <c r="I1438" s="0" t="n">
        <v>752721.274999999</v>
      </c>
      <c r="J1438" s="0" t="n">
        <v>519825.209575891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67744914.7499999</v>
      </c>
      <c r="R1438" s="0" t="n">
        <v>75272127.4999999</v>
      </c>
    </row>
    <row r="1439" customFormat="false" ht="13.8" hidden="true" customHeight="false" outlineLevel="0" collapsed="false">
      <c r="A1439" s="0" t="s">
        <v>155</v>
      </c>
      <c r="B1439" s="0" t="s">
        <v>21</v>
      </c>
      <c r="C1439" s="0" t="s">
        <v>166</v>
      </c>
      <c r="D1439" s="0" t="s">
        <v>23</v>
      </c>
      <c r="E1439" s="0" t="s">
        <v>8</v>
      </c>
      <c r="F1439" s="0" t="s">
        <v>8</v>
      </c>
      <c r="G1439" s="0" t="s">
        <v>154</v>
      </c>
      <c r="H1439" s="0" t="n">
        <v>6008412.59191826</v>
      </c>
      <c r="I1439" s="0" t="n">
        <v>402981.897319981</v>
      </c>
      <c r="J1439" s="0" t="n">
        <v>317672.376184431</v>
      </c>
      <c r="K1439" s="0" t="n">
        <v>0</v>
      </c>
      <c r="L1439" s="0" t="n">
        <v>0</v>
      </c>
      <c r="M1439" s="0" t="n">
        <v>69820345.0006704</v>
      </c>
      <c r="N1439" s="0" t="n">
        <v>81457069.1674488</v>
      </c>
      <c r="O1439" s="0" t="n">
        <v>19213281.3336655</v>
      </c>
      <c r="P1439" s="0" t="n">
        <v>23482899.4078134</v>
      </c>
      <c r="Q1439" s="0" t="n">
        <v>8059637.94639962</v>
      </c>
      <c r="R1439" s="0" t="n">
        <v>9067092.68969957</v>
      </c>
    </row>
    <row r="1440" customFormat="false" ht="13.8" hidden="true" customHeight="false" outlineLevel="0" collapsed="false">
      <c r="A1440" s="0" t="s">
        <v>155</v>
      </c>
      <c r="B1440" s="0" t="s">
        <v>21</v>
      </c>
      <c r="C1440" s="0" t="s">
        <v>168</v>
      </c>
      <c r="D1440" s="0" t="s">
        <v>29</v>
      </c>
      <c r="E1440" s="0" t="s">
        <v>8</v>
      </c>
      <c r="F1440" s="0" t="s">
        <v>8</v>
      </c>
      <c r="G1440" s="0" t="s">
        <v>154</v>
      </c>
      <c r="H1440" s="0" t="n">
        <v>32765424.2636841</v>
      </c>
      <c r="I1440" s="0" t="n">
        <v>473550</v>
      </c>
      <c r="J1440" s="0" t="n">
        <v>943203.75</v>
      </c>
      <c r="K1440" s="0" t="n">
        <v>0</v>
      </c>
      <c r="L1440" s="0" t="n">
        <v>0</v>
      </c>
      <c r="M1440" s="0" t="n">
        <v>113367870</v>
      </c>
      <c r="N1440" s="0" t="n">
        <v>137234790</v>
      </c>
      <c r="O1440" s="0" t="n">
        <v>15655563</v>
      </c>
      <c r="P1440" s="0" t="n">
        <v>17303517</v>
      </c>
      <c r="Q1440" s="0" t="n">
        <v>52090500</v>
      </c>
      <c r="R1440" s="0" t="n">
        <v>56826000</v>
      </c>
    </row>
    <row r="1441" customFormat="false" ht="13.8" hidden="true" customHeight="false" outlineLevel="0" collapsed="false">
      <c r="A1441" s="0" t="s">
        <v>155</v>
      </c>
      <c r="B1441" s="0" t="s">
        <v>21</v>
      </c>
      <c r="C1441" s="0" t="s">
        <v>173</v>
      </c>
      <c r="D1441" s="0" t="s">
        <v>39</v>
      </c>
      <c r="E1441" s="0" t="s">
        <v>9</v>
      </c>
      <c r="F1441" s="0" t="s">
        <v>9</v>
      </c>
      <c r="G1441" s="0" t="s">
        <v>154</v>
      </c>
      <c r="H1441" s="0" t="n">
        <v>107371.590815393</v>
      </c>
      <c r="I1441" s="0" t="n">
        <v>7077.6569676467</v>
      </c>
      <c r="J1441" s="0" t="n">
        <v>7535.16322789264</v>
      </c>
      <c r="K1441" s="0" t="n">
        <v>79623.6408860254</v>
      </c>
      <c r="L1441" s="0" t="n">
        <v>97317.7833051422</v>
      </c>
      <c r="M1441" s="0" t="n">
        <v>977939.96093447</v>
      </c>
      <c r="N1441" s="0" t="n">
        <v>1222424.95116808</v>
      </c>
      <c r="O1441" s="0" t="n">
        <v>234261.707907696</v>
      </c>
      <c r="P1441" s="0" t="n">
        <v>374818.732652314</v>
      </c>
      <c r="Q1441" s="0" t="n">
        <v>141553.139352934</v>
      </c>
      <c r="R1441" s="0" t="n">
        <v>159247.28177205</v>
      </c>
    </row>
    <row r="1442" customFormat="false" ht="13.8" hidden="true" customHeight="false" outlineLevel="0" collapsed="false">
      <c r="A1442" s="0" t="s">
        <v>159</v>
      </c>
      <c r="B1442" s="0" t="s">
        <v>21</v>
      </c>
      <c r="C1442" s="0" t="s">
        <v>173</v>
      </c>
      <c r="D1442" s="0" t="s">
        <v>40</v>
      </c>
      <c r="E1442" s="0" t="s">
        <v>8</v>
      </c>
      <c r="F1442" s="0" t="s">
        <v>8</v>
      </c>
      <c r="G1442" s="0" t="s">
        <v>153</v>
      </c>
      <c r="H1442" s="0" t="n">
        <v>1115944.12407159</v>
      </c>
      <c r="I1442" s="0" t="n">
        <v>12296.0033189033</v>
      </c>
      <c r="J1442" s="0" t="n">
        <v>7153.94786760461</v>
      </c>
      <c r="K1442" s="0" t="n">
        <v>122960.033189033</v>
      </c>
      <c r="L1442" s="0" t="n">
        <v>153700.041486291</v>
      </c>
      <c r="M1442" s="0" t="n">
        <v>1542633.08610486</v>
      </c>
      <c r="N1442" s="0" t="n">
        <v>1928291.35763108</v>
      </c>
      <c r="O1442" s="0" t="n">
        <v>0</v>
      </c>
      <c r="P1442" s="0" t="n">
        <v>0</v>
      </c>
      <c r="Q1442" s="0" t="n">
        <v>0</v>
      </c>
      <c r="R1442" s="0" t="n">
        <v>0</v>
      </c>
    </row>
    <row r="1443" customFormat="false" ht="13.8" hidden="true" customHeight="false" outlineLevel="0" collapsed="false">
      <c r="A1443" s="0" t="s">
        <v>159</v>
      </c>
      <c r="B1443" s="0" t="s">
        <v>52</v>
      </c>
      <c r="C1443" s="0" t="s">
        <v>165</v>
      </c>
      <c r="D1443" s="0" t="s">
        <v>62</v>
      </c>
      <c r="E1443" s="0" t="s">
        <v>13</v>
      </c>
      <c r="F1443" s="0" t="s">
        <v>13</v>
      </c>
      <c r="G1443" s="0" t="s">
        <v>153</v>
      </c>
      <c r="H1443" s="0" t="n">
        <v>3574476.72228679</v>
      </c>
      <c r="I1443" s="0" t="n">
        <v>48848.0999999999</v>
      </c>
      <c r="J1443" s="0" t="n">
        <v>44471.0714222809</v>
      </c>
      <c r="K1443" s="0" t="n">
        <v>1953923.99999999</v>
      </c>
      <c r="L1443" s="0" t="n">
        <v>2442404.99999999</v>
      </c>
      <c r="M1443" s="0" t="n">
        <v>9861210.18749999</v>
      </c>
      <c r="N1443" s="0" t="n">
        <v>11937254.4374999</v>
      </c>
      <c r="O1443" s="0" t="n">
        <v>0</v>
      </c>
      <c r="P1443" s="0" t="n">
        <v>0</v>
      </c>
      <c r="Q1443" s="0" t="n">
        <v>0</v>
      </c>
      <c r="R1443" s="0" t="n">
        <v>0</v>
      </c>
    </row>
    <row r="1444" customFormat="false" ht="13.8" hidden="true" customHeight="false" outlineLevel="0" collapsed="false">
      <c r="A1444" s="0" t="s">
        <v>159</v>
      </c>
      <c r="B1444" s="0" t="s">
        <v>90</v>
      </c>
      <c r="C1444" s="0" t="s">
        <v>93</v>
      </c>
      <c r="D1444" s="0" t="s">
        <v>93</v>
      </c>
      <c r="E1444" s="0" t="s">
        <v>200</v>
      </c>
      <c r="F1444" s="0" t="s">
        <v>8</v>
      </c>
      <c r="G1444" s="0" t="s">
        <v>154</v>
      </c>
      <c r="H1444" s="0" t="n">
        <v>91230810.3491611</v>
      </c>
      <c r="I1444" s="0" t="n">
        <v>3335260.86544011</v>
      </c>
      <c r="J1444" s="0" t="n">
        <v>5353404.2131746</v>
      </c>
      <c r="K1444" s="0" t="n">
        <v>24935997.0265151</v>
      </c>
      <c r="L1444" s="0" t="n">
        <v>33247996.0353535</v>
      </c>
      <c r="M1444" s="0" t="n">
        <v>189028162.851059</v>
      </c>
      <c r="N1444" s="0" t="n">
        <v>236285203.563824</v>
      </c>
      <c r="O1444" s="0" t="n">
        <v>110266428.440959</v>
      </c>
      <c r="P1444" s="0" t="n">
        <v>154372999.817343</v>
      </c>
      <c r="Q1444" s="0" t="n">
        <v>0</v>
      </c>
      <c r="R1444" s="0" t="n">
        <v>0</v>
      </c>
    </row>
    <row r="1445" customFormat="false" ht="13.8" hidden="true" customHeight="false" outlineLevel="0" collapsed="false">
      <c r="A1445" s="0" t="s">
        <v>159</v>
      </c>
      <c r="B1445" s="0" t="s">
        <v>52</v>
      </c>
      <c r="C1445" s="0" t="s">
        <v>158</v>
      </c>
      <c r="D1445" s="0" t="s">
        <v>65</v>
      </c>
      <c r="E1445" s="0" t="s">
        <v>9</v>
      </c>
      <c r="F1445" s="0" t="s">
        <v>9</v>
      </c>
      <c r="G1445" s="0" t="s">
        <v>153</v>
      </c>
      <c r="H1445" s="0" t="n">
        <v>1739794.34010647</v>
      </c>
      <c r="I1445" s="0" t="n">
        <v>57773.6020104984</v>
      </c>
      <c r="J1445" s="0" t="n">
        <v>42955.0220735729</v>
      </c>
      <c r="K1445" s="0" t="n">
        <v>2310944.08041993</v>
      </c>
      <c r="L1445" s="0" t="n">
        <v>2888680.10052492</v>
      </c>
      <c r="M1445" s="0" t="n">
        <v>11663045.9058693</v>
      </c>
      <c r="N1445" s="0" t="n">
        <v>14118423.9913155</v>
      </c>
      <c r="O1445" s="0" t="n">
        <v>0</v>
      </c>
      <c r="P1445" s="0" t="n">
        <v>0</v>
      </c>
      <c r="Q1445" s="0" t="n">
        <v>0</v>
      </c>
      <c r="R1445" s="0" t="n">
        <v>0</v>
      </c>
    </row>
    <row r="1446" customFormat="false" ht="13.8" hidden="true" customHeight="false" outlineLevel="0" collapsed="false">
      <c r="A1446" s="0" t="s">
        <v>159</v>
      </c>
      <c r="B1446" s="0" t="s">
        <v>52</v>
      </c>
      <c r="C1446" s="0" t="s">
        <v>165</v>
      </c>
      <c r="D1446" s="0" t="s">
        <v>65</v>
      </c>
      <c r="E1446" s="0" t="s">
        <v>13</v>
      </c>
      <c r="F1446" s="0" t="s">
        <v>13</v>
      </c>
      <c r="G1446" s="0" t="s">
        <v>154</v>
      </c>
      <c r="H1446" s="0" t="n">
        <v>819672.877020436</v>
      </c>
      <c r="I1446" s="0" t="n">
        <v>29431.6999999999</v>
      </c>
      <c r="J1446" s="0" t="n">
        <v>19242.3798834529</v>
      </c>
      <c r="K1446" s="0" t="n">
        <v>1177267.99999999</v>
      </c>
      <c r="L1446" s="0" t="n">
        <v>1471584.99999999</v>
      </c>
      <c r="M1446" s="0" t="n">
        <v>5941524.43749999</v>
      </c>
      <c r="N1446" s="0" t="n">
        <v>7192371.68749999</v>
      </c>
      <c r="O1446" s="0" t="n">
        <v>0</v>
      </c>
      <c r="P1446" s="0" t="n">
        <v>0</v>
      </c>
      <c r="Q1446" s="0" t="n">
        <v>0</v>
      </c>
      <c r="R1446" s="0" t="n">
        <v>0</v>
      </c>
    </row>
    <row r="1447" customFormat="false" ht="13.8" hidden="true" customHeight="false" outlineLevel="0" collapsed="false">
      <c r="A1447" s="0" t="s">
        <v>159</v>
      </c>
      <c r="B1447" s="0" t="s">
        <v>52</v>
      </c>
      <c r="C1447" s="0" t="s">
        <v>161</v>
      </c>
      <c r="D1447" s="0" t="s">
        <v>68</v>
      </c>
      <c r="E1447" s="0" t="s">
        <v>9</v>
      </c>
      <c r="F1447" s="0" t="s">
        <v>9</v>
      </c>
      <c r="G1447" s="0" t="s">
        <v>157</v>
      </c>
      <c r="H1447" s="0" t="n">
        <v>61110538.403058</v>
      </c>
      <c r="I1447" s="0" t="n">
        <v>1334366.14934655</v>
      </c>
      <c r="J1447" s="0" t="n">
        <v>1233417.43460717</v>
      </c>
      <c r="K1447" s="0" t="n">
        <v>53374645.9738622</v>
      </c>
      <c r="L1447" s="0" t="n">
        <v>66718307.4673278</v>
      </c>
      <c r="M1447" s="0" t="n">
        <v>269375166.399336</v>
      </c>
      <c r="N1447" s="0" t="n">
        <v>326085727.746564</v>
      </c>
      <c r="O1447" s="0" t="n">
        <v>0</v>
      </c>
      <c r="P1447" s="0" t="n">
        <v>0</v>
      </c>
      <c r="Q1447" s="0" t="n">
        <v>0</v>
      </c>
      <c r="R1447" s="0" t="n">
        <v>0</v>
      </c>
    </row>
    <row r="1448" customFormat="false" ht="13.8" hidden="true" customHeight="false" outlineLevel="0" collapsed="false">
      <c r="A1448" s="0" t="s">
        <v>155</v>
      </c>
      <c r="B1448" s="0" t="s">
        <v>52</v>
      </c>
      <c r="C1448" s="0" t="s">
        <v>165</v>
      </c>
      <c r="D1448" s="0" t="s">
        <v>67</v>
      </c>
      <c r="E1448" s="0" t="s">
        <v>9</v>
      </c>
      <c r="F1448" s="0" t="s">
        <v>9</v>
      </c>
      <c r="G1448" s="0" t="s">
        <v>153</v>
      </c>
      <c r="H1448" s="0" t="n">
        <v>1648056.34425831</v>
      </c>
      <c r="I1448" s="0" t="n">
        <v>36059.5999999999</v>
      </c>
      <c r="J1448" s="0" t="n">
        <v>26467.2824297472</v>
      </c>
      <c r="K1448" s="0" t="n">
        <v>1622681.99999999</v>
      </c>
      <c r="L1448" s="0" t="n">
        <v>1983277.99999999</v>
      </c>
      <c r="M1448" s="0" t="n">
        <v>7279531.74999999</v>
      </c>
      <c r="N1448" s="0" t="n">
        <v>8812064.74999999</v>
      </c>
      <c r="O1448" s="0" t="n">
        <v>67611.7499999999</v>
      </c>
      <c r="P1448" s="0" t="n">
        <v>108178.799999999</v>
      </c>
      <c r="Q1448" s="0" t="n">
        <v>0</v>
      </c>
      <c r="R1448" s="0" t="n">
        <v>0</v>
      </c>
    </row>
    <row r="1449" customFormat="false" ht="13.8" hidden="true" customHeight="false" outlineLevel="0" collapsed="false">
      <c r="A1449" s="0" t="s">
        <v>155</v>
      </c>
      <c r="B1449" s="0" t="s">
        <v>52</v>
      </c>
      <c r="C1449" s="0" t="s">
        <v>158</v>
      </c>
      <c r="D1449" s="0" t="s">
        <v>66</v>
      </c>
      <c r="E1449" s="0" t="s">
        <v>9</v>
      </c>
      <c r="F1449" s="0" t="s">
        <v>9</v>
      </c>
      <c r="G1449" s="0" t="s">
        <v>172</v>
      </c>
      <c r="H1449" s="0" t="n">
        <v>781440.593040748</v>
      </c>
      <c r="I1449" s="0" t="n">
        <v>53769.23488032</v>
      </c>
      <c r="J1449" s="0" t="n">
        <v>211115.387575033</v>
      </c>
      <c r="K1449" s="0" t="n">
        <v>2419615.5696144</v>
      </c>
      <c r="L1449" s="0" t="n">
        <v>2957307.9184176</v>
      </c>
      <c r="M1449" s="0" t="n">
        <v>10854664.2914646</v>
      </c>
      <c r="N1449" s="0" t="n">
        <v>13139856.7738782</v>
      </c>
      <c r="O1449" s="0" t="n">
        <v>100817.3154006</v>
      </c>
      <c r="P1449" s="0" t="n">
        <v>161307.70464096</v>
      </c>
      <c r="Q1449" s="0" t="n">
        <v>0</v>
      </c>
      <c r="R1449" s="0" t="n">
        <v>0</v>
      </c>
    </row>
    <row r="1450" customFormat="false" ht="13.8" hidden="true" customHeight="false" outlineLevel="0" collapsed="false">
      <c r="A1450" s="0" t="s">
        <v>150</v>
      </c>
      <c r="B1450" s="0" t="s">
        <v>72</v>
      </c>
      <c r="C1450" s="0" t="s">
        <v>171</v>
      </c>
      <c r="D1450" s="0" t="s">
        <v>77</v>
      </c>
      <c r="E1450" s="0" t="s">
        <v>170</v>
      </c>
      <c r="F1450" s="0" t="s">
        <v>13</v>
      </c>
      <c r="G1450" s="0" t="s">
        <v>153</v>
      </c>
      <c r="H1450" s="0" t="n">
        <v>48291.5287332545</v>
      </c>
      <c r="I1450" s="0" t="n">
        <v>716.14580334319</v>
      </c>
      <c r="J1450" s="0" t="n">
        <v>716.14580334319</v>
      </c>
      <c r="K1450" s="0" t="n">
        <v>25065.1031170116</v>
      </c>
      <c r="L1450" s="0" t="n">
        <v>32226.5611504435</v>
      </c>
      <c r="M1450" s="0" t="n">
        <v>101911.760471809</v>
      </c>
      <c r="N1450" s="0" t="n">
        <v>140128.670648738</v>
      </c>
      <c r="O1450" s="0" t="n">
        <v>31847.4251474404</v>
      </c>
      <c r="P1450" s="0" t="n">
        <v>40764.7041887238</v>
      </c>
      <c r="Q1450" s="0" t="n">
        <v>57291.6642674552</v>
      </c>
      <c r="R1450" s="0" t="n">
        <v>64453.1223008871</v>
      </c>
    </row>
    <row r="1451" customFormat="false" ht="13.8" hidden="true" customHeight="false" outlineLevel="0" collapsed="false">
      <c r="A1451" s="0" t="s">
        <v>159</v>
      </c>
      <c r="B1451" s="0" t="s">
        <v>21</v>
      </c>
      <c r="C1451" s="0" t="s">
        <v>166</v>
      </c>
      <c r="D1451" s="0" t="s">
        <v>36</v>
      </c>
      <c r="E1451" s="0" t="s">
        <v>9</v>
      </c>
      <c r="F1451" s="0" t="s">
        <v>9</v>
      </c>
      <c r="G1451" s="0" t="s">
        <v>154</v>
      </c>
      <c r="H1451" s="0" t="n">
        <v>3185851.03610024</v>
      </c>
      <c r="I1451" s="0" t="n">
        <v>28178.9365656405</v>
      </c>
      <c r="J1451" s="0" t="n">
        <v>33040.510022407</v>
      </c>
      <c r="K1451" s="0" t="n">
        <v>281789.365656405</v>
      </c>
      <c r="L1451" s="0" t="n">
        <v>352236.707070506</v>
      </c>
      <c r="M1451" s="0" t="n">
        <v>3893563.68218282</v>
      </c>
      <c r="N1451" s="0" t="n">
        <v>4866954.60272852</v>
      </c>
      <c r="O1451" s="0" t="n">
        <v>0</v>
      </c>
      <c r="P1451" s="0" t="n">
        <v>0</v>
      </c>
      <c r="Q1451" s="0" t="n">
        <v>0</v>
      </c>
      <c r="R1451" s="0" t="n">
        <v>0</v>
      </c>
    </row>
    <row r="1452" customFormat="false" ht="13.8" hidden="true" customHeight="false" outlineLevel="0" collapsed="false">
      <c r="A1452" s="0" t="s">
        <v>159</v>
      </c>
      <c r="B1452" s="0" t="s">
        <v>72</v>
      </c>
      <c r="C1452" s="0" t="s">
        <v>151</v>
      </c>
      <c r="D1452" s="0" t="s">
        <v>85</v>
      </c>
      <c r="E1452" s="0" t="s">
        <v>152</v>
      </c>
      <c r="F1452" s="0" t="s">
        <v>8</v>
      </c>
      <c r="G1452" s="0" t="s">
        <v>172</v>
      </c>
      <c r="H1452" s="0" t="n">
        <v>16423132.2202698</v>
      </c>
      <c r="I1452" s="0" t="n">
        <v>482061.832238415</v>
      </c>
      <c r="J1452" s="0" t="n">
        <v>591206.354377195</v>
      </c>
      <c r="K1452" s="0" t="n">
        <v>6373037.82286637</v>
      </c>
      <c r="L1452" s="0" t="n">
        <v>8497383.76382183</v>
      </c>
      <c r="M1452" s="0" t="n">
        <v>23401982.8113605</v>
      </c>
      <c r="N1452" s="0" t="n">
        <v>32762775.9359047</v>
      </c>
      <c r="O1452" s="0" t="n">
        <v>9360793.12454421</v>
      </c>
      <c r="P1452" s="0" t="n">
        <v>13105110.3743618</v>
      </c>
      <c r="Q1452" s="0" t="n">
        <v>0</v>
      </c>
      <c r="R1452" s="0" t="n">
        <v>0</v>
      </c>
    </row>
    <row r="1453" customFormat="false" ht="13.8" hidden="true" customHeight="false" outlineLevel="0" collapsed="false">
      <c r="A1453" s="0" t="s">
        <v>150</v>
      </c>
      <c r="B1453" s="0" t="s">
        <v>52</v>
      </c>
      <c r="C1453" s="0" t="s">
        <v>183</v>
      </c>
      <c r="D1453" s="0" t="s">
        <v>57</v>
      </c>
      <c r="E1453" s="0" t="s">
        <v>9</v>
      </c>
      <c r="F1453" s="0" t="s">
        <v>9</v>
      </c>
      <c r="G1453" s="0" t="s">
        <v>153</v>
      </c>
      <c r="H1453" s="0" t="n">
        <v>2144178.75781344</v>
      </c>
      <c r="I1453" s="0" t="n">
        <v>151495.979285714</v>
      </c>
      <c r="J1453" s="0" t="n">
        <v>102136.859739228</v>
      </c>
      <c r="K1453" s="0" t="n">
        <v>5302359.27499999</v>
      </c>
      <c r="L1453" s="0" t="n">
        <v>6817319.06785714</v>
      </c>
      <c r="M1453" s="0" t="n">
        <v>5996084.67155262</v>
      </c>
      <c r="N1453" s="0" t="n">
        <v>7299581.33928145</v>
      </c>
      <c r="O1453" s="0" t="n">
        <v>5647896.35997568</v>
      </c>
      <c r="P1453" s="0" t="n">
        <v>6161341.48360983</v>
      </c>
      <c r="Q1453" s="0" t="n">
        <v>18179517.5142857</v>
      </c>
      <c r="R1453" s="0" t="n">
        <v>19694477.3071428</v>
      </c>
    </row>
    <row r="1454" customFormat="false" ht="13.8" hidden="false" customHeight="false" outlineLevel="0" collapsed="false">
      <c r="A1454" s="0" t="s">
        <v>155</v>
      </c>
      <c r="B1454" s="0" t="s">
        <v>52</v>
      </c>
      <c r="C1454" s="0" t="s">
        <v>54</v>
      </c>
      <c r="D1454" s="0" t="s">
        <v>54</v>
      </c>
      <c r="E1454" s="0" t="s">
        <v>9</v>
      </c>
      <c r="F1454" s="0" t="s">
        <v>9</v>
      </c>
      <c r="G1454" s="0" t="s">
        <v>154</v>
      </c>
      <c r="H1454" s="0" t="n">
        <v>17724840.85</v>
      </c>
      <c r="I1454" s="0" t="n">
        <v>527700</v>
      </c>
      <c r="J1454" s="0" t="n">
        <v>593700</v>
      </c>
      <c r="K1454" s="0" t="n">
        <v>0</v>
      </c>
      <c r="L1454" s="0" t="n">
        <v>0</v>
      </c>
      <c r="M1454" s="0" t="n">
        <v>1671049.832895</v>
      </c>
      <c r="N1454" s="0" t="n">
        <v>2022849.797715</v>
      </c>
      <c r="O1454" s="0" t="n">
        <v>10527615</v>
      </c>
      <c r="P1454" s="0" t="n">
        <v>11635785</v>
      </c>
      <c r="Q1454" s="0" t="n">
        <v>58047000</v>
      </c>
      <c r="R1454" s="0" t="n">
        <v>63324000</v>
      </c>
    </row>
    <row r="1455" customFormat="false" ht="13.8" hidden="true" customHeight="false" outlineLevel="0" collapsed="false">
      <c r="A1455" s="0" t="s">
        <v>150</v>
      </c>
      <c r="B1455" s="0" t="s">
        <v>21</v>
      </c>
      <c r="C1455" s="0" t="s">
        <v>173</v>
      </c>
      <c r="D1455" s="0" t="s">
        <v>26</v>
      </c>
      <c r="E1455" s="0" t="s">
        <v>9</v>
      </c>
      <c r="F1455" s="0" t="s">
        <v>9</v>
      </c>
      <c r="G1455" s="0" t="s">
        <v>164</v>
      </c>
      <c r="H1455" s="0" t="n">
        <v>1353145.30389866</v>
      </c>
      <c r="I1455" s="0" t="n">
        <v>103546.878610433</v>
      </c>
      <c r="J1455" s="0" t="n">
        <v>78722.4515704436</v>
      </c>
      <c r="K1455" s="0" t="n">
        <v>1294335.98263042</v>
      </c>
      <c r="L1455" s="0" t="n">
        <v>1423769.58089346</v>
      </c>
      <c r="M1455" s="0" t="n">
        <v>17940455.480516</v>
      </c>
      <c r="N1455" s="0" t="n">
        <v>20930531.3939354</v>
      </c>
      <c r="O1455" s="0" t="n">
        <v>6582513.41874536</v>
      </c>
      <c r="P1455" s="0" t="n">
        <v>7679598.98853626</v>
      </c>
      <c r="Q1455" s="0" t="n">
        <v>2588671.96526084</v>
      </c>
      <c r="R1455" s="0" t="n">
        <v>2847539.16178693</v>
      </c>
    </row>
    <row r="1456" customFormat="false" ht="13.8" hidden="true" customHeight="false" outlineLevel="0" collapsed="false">
      <c r="A1456" s="0" t="s">
        <v>155</v>
      </c>
      <c r="B1456" s="0" t="s">
        <v>72</v>
      </c>
      <c r="C1456" s="0" t="s">
        <v>151</v>
      </c>
      <c r="D1456" s="0" t="s">
        <v>84</v>
      </c>
      <c r="E1456" s="0" t="s">
        <v>156</v>
      </c>
      <c r="F1456" s="0" t="s">
        <v>9</v>
      </c>
      <c r="G1456" s="0" t="s">
        <v>172</v>
      </c>
      <c r="H1456" s="0" t="n">
        <v>7602622.4110398</v>
      </c>
      <c r="I1456" s="0" t="n">
        <v>563170.428369022</v>
      </c>
      <c r="J1456" s="0" t="n">
        <v>764385.612792193</v>
      </c>
      <c r="K1456" s="0" t="n">
        <v>0</v>
      </c>
      <c r="L1456" s="0" t="n">
        <v>0</v>
      </c>
      <c r="M1456" s="0" t="n">
        <v>24605503.7401016</v>
      </c>
      <c r="N1456" s="0" t="n">
        <v>30073393.4601242</v>
      </c>
      <c r="O1456" s="0" t="n">
        <v>12029357.3840496</v>
      </c>
      <c r="P1456" s="0" t="n">
        <v>16403669.1600677</v>
      </c>
      <c r="Q1456" s="0" t="n">
        <v>18958779.7439266</v>
      </c>
      <c r="R1456" s="0" t="n">
        <v>21667176.8502019</v>
      </c>
    </row>
    <row r="1457" customFormat="false" ht="13.8" hidden="true" customHeight="false" outlineLevel="0" collapsed="false">
      <c r="A1457" s="0" t="s">
        <v>150</v>
      </c>
      <c r="B1457" s="0" t="s">
        <v>6</v>
      </c>
      <c r="C1457" s="0" t="s">
        <v>162</v>
      </c>
      <c r="D1457" s="0" t="s">
        <v>18</v>
      </c>
      <c r="E1457" s="0" t="s">
        <v>9</v>
      </c>
      <c r="F1457" s="0" t="s">
        <v>9</v>
      </c>
      <c r="G1457" s="0" t="s">
        <v>153</v>
      </c>
      <c r="H1457" s="0" t="n">
        <v>116193.538559295</v>
      </c>
      <c r="I1457" s="0" t="n">
        <v>69977.0451754178</v>
      </c>
      <c r="J1457" s="0" t="n">
        <v>45273.7322064922</v>
      </c>
      <c r="K1457" s="0" t="n">
        <v>225568.743581079</v>
      </c>
      <c r="L1457" s="0" t="n">
        <v>290016.956032816</v>
      </c>
      <c r="M1457" s="0" t="n">
        <v>10392015.2694433</v>
      </c>
      <c r="N1457" s="0" t="n">
        <v>14289020.9954845</v>
      </c>
      <c r="O1457" s="0" t="n">
        <v>1623752.38585051</v>
      </c>
      <c r="P1457" s="0" t="n">
        <v>2078403.05388866</v>
      </c>
      <c r="Q1457" s="0" t="n">
        <v>515585.699613896</v>
      </c>
      <c r="R1457" s="0" t="n">
        <v>580033.912065633</v>
      </c>
    </row>
    <row r="1458" customFormat="false" ht="13.8" hidden="true" customHeight="false" outlineLevel="0" collapsed="false">
      <c r="A1458" s="0" t="s">
        <v>155</v>
      </c>
      <c r="B1458" s="0" t="s">
        <v>21</v>
      </c>
      <c r="C1458" s="0" t="s">
        <v>166</v>
      </c>
      <c r="D1458" s="0" t="s">
        <v>33</v>
      </c>
      <c r="E1458" s="0" t="s">
        <v>8</v>
      </c>
      <c r="F1458" s="0" t="s">
        <v>8</v>
      </c>
      <c r="G1458" s="0" t="s">
        <v>164</v>
      </c>
      <c r="H1458" s="0" t="n">
        <v>10747432.2637095</v>
      </c>
      <c r="I1458" s="0" t="n">
        <v>654580.197993187</v>
      </c>
      <c r="J1458" s="0" t="n">
        <v>981274.472242143</v>
      </c>
      <c r="K1458" s="0" t="n">
        <v>0</v>
      </c>
      <c r="L1458" s="0" t="n">
        <v>0</v>
      </c>
      <c r="M1458" s="0" t="n">
        <v>312005196.734776</v>
      </c>
      <c r="N1458" s="0" t="n">
        <v>377690501.310518</v>
      </c>
      <c r="O1458" s="0" t="n">
        <v>55059740.8197315</v>
      </c>
      <c r="P1458" s="0" t="n">
        <v>66651265.2028329</v>
      </c>
      <c r="Q1458" s="0" t="n">
        <v>11455153.4648807</v>
      </c>
      <c r="R1458" s="0" t="n">
        <v>13091603.9598637</v>
      </c>
    </row>
    <row r="1459" customFormat="false" ht="13.8" hidden="true" customHeight="false" outlineLevel="0" collapsed="false">
      <c r="A1459" s="0" t="s">
        <v>159</v>
      </c>
      <c r="B1459" s="0" t="s">
        <v>21</v>
      </c>
      <c r="C1459" s="0" t="s">
        <v>166</v>
      </c>
      <c r="D1459" s="0" t="s">
        <v>37</v>
      </c>
      <c r="E1459" s="0" t="s">
        <v>13</v>
      </c>
      <c r="F1459" s="0" t="s">
        <v>13</v>
      </c>
      <c r="G1459" s="0" t="s">
        <v>153</v>
      </c>
      <c r="H1459" s="0" t="n">
        <v>1391402.47888593</v>
      </c>
      <c r="I1459" s="0" t="n">
        <v>11572.1008158508</v>
      </c>
      <c r="J1459" s="0" t="n">
        <v>6735.92498543123</v>
      </c>
      <c r="K1459" s="0" t="n">
        <v>115721.008158508</v>
      </c>
      <c r="L1459" s="0" t="n">
        <v>144651.260198135</v>
      </c>
      <c r="M1459" s="0" t="n">
        <v>1451813.66101524</v>
      </c>
      <c r="N1459" s="0" t="n">
        <v>1814767.07626905</v>
      </c>
      <c r="O1459" s="0" t="n">
        <v>0</v>
      </c>
      <c r="P1459" s="0" t="n">
        <v>0</v>
      </c>
      <c r="Q1459" s="0" t="n">
        <v>0</v>
      </c>
      <c r="R1459" s="0" t="n">
        <v>0</v>
      </c>
    </row>
    <row r="1460" customFormat="false" ht="13.8" hidden="true" customHeight="false" outlineLevel="0" collapsed="false">
      <c r="A1460" s="0" t="s">
        <v>150</v>
      </c>
      <c r="B1460" s="0" t="s">
        <v>72</v>
      </c>
      <c r="C1460" s="0" t="s">
        <v>175</v>
      </c>
      <c r="D1460" s="0" t="s">
        <v>89</v>
      </c>
      <c r="E1460" s="0" t="s">
        <v>170</v>
      </c>
      <c r="F1460" s="0" t="s">
        <v>13</v>
      </c>
      <c r="G1460" s="0" t="s">
        <v>172</v>
      </c>
      <c r="H1460" s="0" t="n">
        <v>5876908.90091545</v>
      </c>
      <c r="I1460" s="0" t="n">
        <v>661343.588325558</v>
      </c>
      <c r="J1460" s="0" t="n">
        <v>596069.477606214</v>
      </c>
      <c r="K1460" s="0" t="n">
        <v>7715675.19713151</v>
      </c>
      <c r="L1460" s="0" t="n">
        <v>9920153.82488337</v>
      </c>
      <c r="M1460" s="0" t="n">
        <v>84974510.2247994</v>
      </c>
      <c r="N1460" s="0" t="n">
        <v>116839951.559099</v>
      </c>
      <c r="O1460" s="0" t="n">
        <v>26554534.4452498</v>
      </c>
      <c r="P1460" s="0" t="n">
        <v>33989804.0899197</v>
      </c>
      <c r="Q1460" s="0" t="n">
        <v>17635829.0220148</v>
      </c>
      <c r="R1460" s="0" t="n">
        <v>19840307.6497667</v>
      </c>
    </row>
    <row r="1461" customFormat="false" ht="13.8" hidden="true" customHeight="false" outlineLevel="0" collapsed="false">
      <c r="A1461" s="0" t="s">
        <v>159</v>
      </c>
      <c r="B1461" s="0" t="s">
        <v>103</v>
      </c>
      <c r="C1461" s="0" t="s">
        <v>177</v>
      </c>
      <c r="D1461" s="0" t="s">
        <v>113</v>
      </c>
      <c r="E1461" s="0" t="s">
        <v>8</v>
      </c>
      <c r="F1461" s="0" t="s">
        <v>8</v>
      </c>
      <c r="G1461" s="0" t="s">
        <v>153</v>
      </c>
      <c r="H1461" s="0" t="n">
        <v>43310540.6719457</v>
      </c>
      <c r="I1461" s="0" t="n">
        <v>542369.65</v>
      </c>
      <c r="J1461" s="0" t="n">
        <v>1098258.095725</v>
      </c>
      <c r="K1461" s="0" t="n">
        <v>0</v>
      </c>
      <c r="L1461" s="0" t="n">
        <v>0</v>
      </c>
      <c r="M1461" s="0" t="n">
        <v>6740880.02869194</v>
      </c>
      <c r="N1461" s="0" t="n">
        <v>10111320.0430379</v>
      </c>
      <c r="O1461" s="0" t="n">
        <v>32019179.7023909</v>
      </c>
      <c r="P1461" s="0" t="n">
        <v>44826851.5833473</v>
      </c>
      <c r="Q1461" s="0" t="n">
        <v>32542179</v>
      </c>
      <c r="R1461" s="0" t="n">
        <v>37965875.5</v>
      </c>
    </row>
    <row r="1462" customFormat="false" ht="13.8" hidden="true" customHeight="false" outlineLevel="0" collapsed="false">
      <c r="A1462" s="0" t="s">
        <v>155</v>
      </c>
      <c r="B1462" s="0" t="s">
        <v>103</v>
      </c>
      <c r="C1462" s="0" t="s">
        <v>177</v>
      </c>
      <c r="D1462" s="0" t="s">
        <v>115</v>
      </c>
      <c r="E1462" s="0" t="s">
        <v>9</v>
      </c>
      <c r="F1462" s="0" t="s">
        <v>9</v>
      </c>
      <c r="G1462" s="0" t="s">
        <v>157</v>
      </c>
      <c r="H1462" s="0" t="n">
        <v>13975560.5010774</v>
      </c>
      <c r="I1462" s="0" t="n">
        <v>699001.27</v>
      </c>
      <c r="J1462" s="0" t="n">
        <v>740915.225113</v>
      </c>
      <c r="K1462" s="0" t="n">
        <v>0</v>
      </c>
      <c r="L1462" s="0" t="n">
        <v>0</v>
      </c>
      <c r="M1462" s="0" t="n">
        <v>12582022.86</v>
      </c>
      <c r="N1462" s="0" t="n">
        <v>18873034.29</v>
      </c>
      <c r="O1462" s="0" t="n">
        <v>65741069.4435</v>
      </c>
      <c r="P1462" s="0" t="n">
        <v>89646912.8775</v>
      </c>
      <c r="Q1462" s="0" t="n">
        <v>48930088.9</v>
      </c>
      <c r="R1462" s="0" t="n">
        <v>55920101.6</v>
      </c>
    </row>
    <row r="1463" customFormat="false" ht="13.8" hidden="true" customHeight="false" outlineLevel="0" collapsed="false">
      <c r="A1463" s="0" t="s">
        <v>159</v>
      </c>
      <c r="B1463" s="0" t="s">
        <v>103</v>
      </c>
      <c r="C1463" s="0" t="s">
        <v>178</v>
      </c>
      <c r="D1463" s="0" t="s">
        <v>112</v>
      </c>
      <c r="E1463" s="0" t="s">
        <v>8</v>
      </c>
      <c r="F1463" s="0" t="s">
        <v>8</v>
      </c>
      <c r="G1463" s="0" t="s">
        <v>172</v>
      </c>
      <c r="H1463" s="0" t="n">
        <v>4240086.21536803</v>
      </c>
      <c r="I1463" s="0" t="n">
        <v>132081.2757703</v>
      </c>
      <c r="J1463" s="0" t="n">
        <v>152957.037633306</v>
      </c>
      <c r="K1463" s="0" t="n">
        <v>3962438.273109</v>
      </c>
      <c r="L1463" s="0" t="n">
        <v>5283251.030812</v>
      </c>
      <c r="M1463" s="0" t="n">
        <v>1373645.26801112</v>
      </c>
      <c r="N1463" s="0" t="n">
        <v>2060467.90201668</v>
      </c>
      <c r="O1463" s="0" t="n">
        <v>2283685.25806848</v>
      </c>
      <c r="P1463" s="0" t="n">
        <v>2936166.76037376</v>
      </c>
      <c r="Q1463" s="0" t="n">
        <v>5283251.030812</v>
      </c>
      <c r="R1463" s="0" t="n">
        <v>6604063.788515</v>
      </c>
    </row>
    <row r="1464" customFormat="false" ht="13.8" hidden="true" customHeight="false" outlineLevel="0" collapsed="false">
      <c r="A1464" s="0" t="s">
        <v>150</v>
      </c>
      <c r="B1464" s="0" t="s">
        <v>103</v>
      </c>
      <c r="C1464" s="0" t="s">
        <v>177</v>
      </c>
      <c r="D1464" s="0" t="s">
        <v>22</v>
      </c>
      <c r="E1464" s="0" t="s">
        <v>9</v>
      </c>
      <c r="F1464" s="0" t="s">
        <v>9</v>
      </c>
      <c r="G1464" s="0" t="s">
        <v>157</v>
      </c>
      <c r="H1464" s="0" t="n">
        <v>383279.404069854</v>
      </c>
      <c r="I1464" s="0" t="n">
        <v>45925.3000117439</v>
      </c>
      <c r="J1464" s="0" t="n">
        <v>29773.0183472126</v>
      </c>
      <c r="K1464" s="0" t="n">
        <v>2066638.50052847</v>
      </c>
      <c r="L1464" s="0" t="n">
        <v>2525891.50064591</v>
      </c>
      <c r="M1464" s="0" t="n">
        <v>7129902.82682324</v>
      </c>
      <c r="N1464" s="0" t="n">
        <v>8679881.70221959</v>
      </c>
      <c r="O1464" s="0" t="n">
        <v>371994.930095125</v>
      </c>
      <c r="P1464" s="0" t="n">
        <v>557992.395142688</v>
      </c>
      <c r="Q1464" s="0" t="n">
        <v>0</v>
      </c>
      <c r="R1464" s="0" t="n">
        <v>0</v>
      </c>
    </row>
    <row r="1465" customFormat="false" ht="13.8" hidden="true" customHeight="false" outlineLevel="0" collapsed="false">
      <c r="A1465" s="0" t="s">
        <v>155</v>
      </c>
      <c r="B1465" s="0" t="s">
        <v>103</v>
      </c>
      <c r="C1465" s="0" t="s">
        <v>178</v>
      </c>
      <c r="D1465" s="0" t="s">
        <v>107</v>
      </c>
      <c r="E1465" s="0" t="s">
        <v>8</v>
      </c>
      <c r="F1465" s="0" t="s">
        <v>8</v>
      </c>
      <c r="G1465" s="0" t="s">
        <v>172</v>
      </c>
      <c r="H1465" s="0" t="n">
        <v>5467084.34207674</v>
      </c>
      <c r="I1465" s="0" t="n">
        <v>346455.554619809</v>
      </c>
      <c r="J1465" s="0" t="n">
        <v>600584.580470143</v>
      </c>
      <c r="K1465" s="0" t="n">
        <v>0</v>
      </c>
      <c r="L1465" s="0" t="n">
        <v>0</v>
      </c>
      <c r="M1465" s="0" t="n">
        <v>26607786.5948014</v>
      </c>
      <c r="N1465" s="0" t="n">
        <v>39911679.8922021</v>
      </c>
      <c r="O1465" s="0" t="n">
        <v>10975711.9703555</v>
      </c>
      <c r="P1465" s="0" t="n">
        <v>14966879.9595757</v>
      </c>
      <c r="Q1465" s="0" t="n">
        <v>1441087.96859149</v>
      </c>
      <c r="R1465" s="0" t="n">
        <v>2017523.15602809</v>
      </c>
    </row>
    <row r="1466" customFormat="false" ht="13.8" hidden="true" customHeight="false" outlineLevel="0" collapsed="false">
      <c r="A1466" s="0" t="s">
        <v>150</v>
      </c>
      <c r="B1466" s="0" t="s">
        <v>103</v>
      </c>
      <c r="C1466" s="0" t="s">
        <v>178</v>
      </c>
      <c r="D1466" s="0" t="s">
        <v>111</v>
      </c>
      <c r="E1466" s="0" t="s">
        <v>13</v>
      </c>
      <c r="F1466" s="0" t="s">
        <v>13</v>
      </c>
      <c r="G1466" s="0" t="s">
        <v>154</v>
      </c>
      <c r="H1466" s="0" t="n">
        <v>331173.423784424</v>
      </c>
      <c r="I1466" s="0" t="n">
        <v>35188.5062222248</v>
      </c>
      <c r="J1466" s="0" t="n">
        <v>20706.6957965006</v>
      </c>
      <c r="K1466" s="0" t="n">
        <v>0</v>
      </c>
      <c r="L1466" s="0" t="n">
        <v>0</v>
      </c>
      <c r="M1466" s="0" t="n">
        <v>5911669.04533377</v>
      </c>
      <c r="N1466" s="0" t="n">
        <v>8445241.49333396</v>
      </c>
      <c r="O1466" s="0" t="n">
        <v>2463195.43555574</v>
      </c>
      <c r="P1466" s="0" t="n">
        <v>3152890.15751134</v>
      </c>
      <c r="Q1466" s="0" t="n">
        <v>2815080.49777798</v>
      </c>
      <c r="R1466" s="0" t="n">
        <v>3166965.56000023</v>
      </c>
    </row>
    <row r="1467" customFormat="false" ht="13.8" hidden="true" customHeight="false" outlineLevel="0" collapsed="false">
      <c r="A1467" s="0" t="s">
        <v>159</v>
      </c>
      <c r="B1467" s="0" t="s">
        <v>103</v>
      </c>
      <c r="C1467" s="0" t="s">
        <v>177</v>
      </c>
      <c r="D1467" s="0" t="s">
        <v>22</v>
      </c>
      <c r="E1467" s="0" t="s">
        <v>13</v>
      </c>
      <c r="F1467" s="0" t="s">
        <v>13</v>
      </c>
      <c r="G1467" s="0" t="s">
        <v>164</v>
      </c>
      <c r="H1467" s="0" t="n">
        <v>2973547.67963655</v>
      </c>
      <c r="I1467" s="0" t="n">
        <v>46312</v>
      </c>
      <c r="J1467" s="0" t="n">
        <v>45247.647</v>
      </c>
      <c r="K1467" s="0" t="n">
        <v>1852480</v>
      </c>
      <c r="L1467" s="0" t="n">
        <v>2315600</v>
      </c>
      <c r="M1467" s="0" t="n">
        <v>5939514</v>
      </c>
      <c r="N1467" s="0" t="n">
        <v>7189938</v>
      </c>
      <c r="O1467" s="0" t="n">
        <v>0</v>
      </c>
      <c r="P1467" s="0" t="n">
        <v>0</v>
      </c>
      <c r="Q1467" s="0" t="n">
        <v>0</v>
      </c>
      <c r="R1467" s="0" t="n">
        <v>0</v>
      </c>
    </row>
    <row r="1468" customFormat="false" ht="13.8" hidden="true" customHeight="false" outlineLevel="0" collapsed="false">
      <c r="A1468" s="0" t="s">
        <v>159</v>
      </c>
      <c r="B1468" s="0" t="s">
        <v>103</v>
      </c>
      <c r="C1468" s="0" t="s">
        <v>177</v>
      </c>
      <c r="D1468" s="0" t="s">
        <v>22</v>
      </c>
      <c r="E1468" s="0" t="s">
        <v>8</v>
      </c>
      <c r="F1468" s="0" t="s">
        <v>8</v>
      </c>
      <c r="G1468" s="0" t="s">
        <v>157</v>
      </c>
      <c r="H1468" s="0" t="n">
        <v>800612.061184244</v>
      </c>
      <c r="I1468" s="0" t="n">
        <v>12606.0900007428</v>
      </c>
      <c r="J1468" s="0" t="n">
        <v>8792.94304641654</v>
      </c>
      <c r="K1468" s="0" t="n">
        <v>504243.600029712</v>
      </c>
      <c r="L1468" s="0" t="n">
        <v>630304.50003714</v>
      </c>
      <c r="M1468" s="0" t="n">
        <v>1616731.04259526</v>
      </c>
      <c r="N1468" s="0" t="n">
        <v>1957095.47261531</v>
      </c>
      <c r="O1468" s="0" t="n">
        <v>0</v>
      </c>
      <c r="P1468" s="0" t="n">
        <v>0</v>
      </c>
      <c r="Q1468" s="0" t="n">
        <v>0</v>
      </c>
      <c r="R1468" s="0" t="n">
        <v>0</v>
      </c>
    </row>
    <row r="1469" customFormat="false" ht="13.8" hidden="true" customHeight="false" outlineLevel="0" collapsed="false">
      <c r="A1469" s="0" t="s">
        <v>150</v>
      </c>
      <c r="B1469" s="0" t="s">
        <v>72</v>
      </c>
      <c r="C1469" s="0" t="s">
        <v>175</v>
      </c>
      <c r="D1469" s="0" t="s">
        <v>87</v>
      </c>
      <c r="E1469" s="0" t="s">
        <v>156</v>
      </c>
      <c r="F1469" s="0" t="s">
        <v>9</v>
      </c>
      <c r="G1469" s="0" t="s">
        <v>164</v>
      </c>
      <c r="H1469" s="0" t="n">
        <v>624759.632871985</v>
      </c>
      <c r="I1469" s="0" t="n">
        <v>122065.220426418</v>
      </c>
      <c r="J1469" s="0" t="n">
        <v>380542.419588476</v>
      </c>
      <c r="K1469" s="0" t="n">
        <v>2113683.02412666</v>
      </c>
      <c r="L1469" s="0" t="n">
        <v>2717592.45959142</v>
      </c>
      <c r="M1469" s="0" t="n">
        <v>16600869.9779929</v>
      </c>
      <c r="N1469" s="0" t="n">
        <v>22826196.2197403</v>
      </c>
      <c r="O1469" s="0" t="n">
        <v>5187771.8681228</v>
      </c>
      <c r="P1469" s="0" t="n">
        <v>6640347.99119718</v>
      </c>
      <c r="Q1469" s="0" t="n">
        <v>4831275.48371808</v>
      </c>
      <c r="R1469" s="0" t="n">
        <v>5435184.91918284</v>
      </c>
    </row>
    <row r="1470" customFormat="false" ht="13.8" hidden="true" customHeight="false" outlineLevel="0" collapsed="false">
      <c r="A1470" s="0" t="s">
        <v>150</v>
      </c>
      <c r="B1470" s="0" t="s">
        <v>52</v>
      </c>
      <c r="C1470" s="0" t="s">
        <v>169</v>
      </c>
      <c r="D1470" s="0" t="s">
        <v>55</v>
      </c>
      <c r="E1470" s="0" t="s">
        <v>8</v>
      </c>
      <c r="F1470" s="0" t="s">
        <v>8</v>
      </c>
      <c r="G1470" s="0" t="s">
        <v>154</v>
      </c>
      <c r="H1470" s="0" t="n">
        <v>779188.310104781</v>
      </c>
      <c r="I1470" s="0" t="n">
        <v>57012.3907129999</v>
      </c>
      <c r="J1470" s="0" t="n">
        <v>35536.3779375267</v>
      </c>
      <c r="K1470" s="0" t="n">
        <v>760165.209506666</v>
      </c>
      <c r="L1470" s="0" t="n">
        <v>1140247.81425999</v>
      </c>
      <c r="M1470" s="0" t="n">
        <v>10219471.0524089</v>
      </c>
      <c r="N1470" s="0" t="n">
        <v>13625961.4032119</v>
      </c>
      <c r="O1470" s="0" t="n">
        <v>686049.100819601</v>
      </c>
      <c r="P1470" s="0" t="n">
        <v>857561.376024501</v>
      </c>
      <c r="Q1470" s="0" t="n">
        <v>285061.953564999</v>
      </c>
      <c r="R1470" s="0" t="n">
        <v>475103.255941666</v>
      </c>
    </row>
    <row r="1471" customFormat="false" ht="13.8" hidden="true" customHeight="false" outlineLevel="0" collapsed="false">
      <c r="A1471" s="0" t="s">
        <v>155</v>
      </c>
      <c r="B1471" s="0" t="s">
        <v>96</v>
      </c>
      <c r="C1471" s="0" t="s">
        <v>184</v>
      </c>
      <c r="D1471" s="0" t="s">
        <v>100</v>
      </c>
      <c r="E1471" s="0" t="s">
        <v>199</v>
      </c>
      <c r="F1471" s="0" t="s">
        <v>8</v>
      </c>
      <c r="G1471" s="0" t="s">
        <v>153</v>
      </c>
      <c r="H1471" s="0" t="n">
        <v>3149979.93681396</v>
      </c>
      <c r="I1471" s="0" t="n">
        <v>105584.110576923</v>
      </c>
      <c r="J1471" s="0" t="n">
        <v>104852.623076923</v>
      </c>
      <c r="K1471" s="0" t="n">
        <v>0</v>
      </c>
      <c r="L1471" s="0" t="n">
        <v>0</v>
      </c>
      <c r="M1471" s="0" t="n">
        <v>1864389.78066098</v>
      </c>
      <c r="N1471" s="0" t="n">
        <v>2278698.62080786</v>
      </c>
      <c r="O1471" s="0" t="n">
        <v>546134.376834126</v>
      </c>
      <c r="P1471" s="0" t="n">
        <v>873815.002934601</v>
      </c>
      <c r="Q1471" s="0" t="n">
        <v>988153.934294871</v>
      </c>
      <c r="R1471" s="0" t="n">
        <v>1129318.78205128</v>
      </c>
    </row>
    <row r="1472" customFormat="false" ht="13.8" hidden="true" customHeight="false" outlineLevel="0" collapsed="false">
      <c r="A1472" s="0" t="s">
        <v>150</v>
      </c>
      <c r="B1472" s="0" t="s">
        <v>21</v>
      </c>
      <c r="C1472" s="0" t="s">
        <v>166</v>
      </c>
      <c r="D1472" s="0" t="s">
        <v>23</v>
      </c>
      <c r="E1472" s="0" t="s">
        <v>13</v>
      </c>
      <c r="F1472" s="0" t="s">
        <v>13</v>
      </c>
      <c r="G1472" s="0" t="s">
        <v>172</v>
      </c>
      <c r="H1472" s="0" t="n">
        <v>413641.819440274</v>
      </c>
      <c r="I1472" s="0" t="n">
        <v>25948.38008547</v>
      </c>
      <c r="J1472" s="0" t="n">
        <v>15290.7861508547</v>
      </c>
      <c r="K1472" s="0" t="n">
        <v>324354.751068376</v>
      </c>
      <c r="L1472" s="0" t="n">
        <v>356790.226175213</v>
      </c>
      <c r="M1472" s="0" t="n">
        <v>4495797.11104857</v>
      </c>
      <c r="N1472" s="0" t="n">
        <v>5245096.62955667</v>
      </c>
      <c r="O1472" s="0" t="n">
        <v>1649548.13123744</v>
      </c>
      <c r="P1472" s="0" t="n">
        <v>1924472.81977702</v>
      </c>
      <c r="Q1472" s="0" t="n">
        <v>648709.502136752</v>
      </c>
      <c r="R1472" s="0" t="n">
        <v>713580.452350427</v>
      </c>
    </row>
    <row r="1473" customFormat="false" ht="13.8" hidden="true" customHeight="false" outlineLevel="0" collapsed="false">
      <c r="A1473" s="0" t="s">
        <v>155</v>
      </c>
      <c r="B1473" s="0" t="s">
        <v>90</v>
      </c>
      <c r="C1473" s="0" t="s">
        <v>94</v>
      </c>
      <c r="D1473" s="0" t="s">
        <v>94</v>
      </c>
      <c r="E1473" s="0" t="s">
        <v>170</v>
      </c>
      <c r="F1473" s="0" t="s">
        <v>13</v>
      </c>
      <c r="G1473" s="0" t="s">
        <v>164</v>
      </c>
      <c r="H1473" s="0" t="n">
        <v>6765914.39337888</v>
      </c>
      <c r="I1473" s="0" t="n">
        <v>446785.997418351</v>
      </c>
      <c r="J1473" s="0" t="n">
        <v>3390074.08068353</v>
      </c>
      <c r="K1473" s="0" t="n">
        <v>0</v>
      </c>
      <c r="L1473" s="0" t="n">
        <v>0</v>
      </c>
      <c r="M1473" s="0" t="n">
        <v>28487135.533843</v>
      </c>
      <c r="N1473" s="0" t="n">
        <v>34817610.0969192</v>
      </c>
      <c r="O1473" s="0" t="n">
        <v>16248218.0616111</v>
      </c>
      <c r="P1473" s="0" t="n">
        <v>22156660.9931061</v>
      </c>
      <c r="Q1473" s="0" t="n">
        <v>0</v>
      </c>
      <c r="R1473" s="0" t="n">
        <v>0</v>
      </c>
    </row>
    <row r="1474" customFormat="false" ht="13.8" hidden="true" customHeight="false" outlineLevel="0" collapsed="false">
      <c r="A1474" s="0" t="s">
        <v>155</v>
      </c>
      <c r="B1474" s="0" t="s">
        <v>72</v>
      </c>
      <c r="C1474" s="0" t="s">
        <v>175</v>
      </c>
      <c r="D1474" s="0" t="s">
        <v>79</v>
      </c>
      <c r="E1474" s="0" t="s">
        <v>152</v>
      </c>
      <c r="F1474" s="0" t="s">
        <v>8</v>
      </c>
      <c r="G1474" s="0" t="s">
        <v>153</v>
      </c>
      <c r="H1474" s="0" t="n">
        <v>1114887.33583065</v>
      </c>
      <c r="I1474" s="0" t="n">
        <v>87634.6256437957</v>
      </c>
      <c r="J1474" s="0" t="n">
        <v>45031.9571532259</v>
      </c>
      <c r="K1474" s="0" t="n">
        <v>1533605.94876642</v>
      </c>
      <c r="L1474" s="0" t="n">
        <v>1971779.0769854</v>
      </c>
      <c r="M1474" s="0" t="n">
        <v>6333733.48952245</v>
      </c>
      <c r="N1474" s="0" t="n">
        <v>7741229.82052744</v>
      </c>
      <c r="O1474" s="0" t="n">
        <v>3096491.92821097</v>
      </c>
      <c r="P1474" s="0" t="n">
        <v>4222488.99301497</v>
      </c>
      <c r="Q1474" s="0" t="n">
        <v>3067211.89753285</v>
      </c>
      <c r="R1474" s="0" t="n">
        <v>3505385.02575182</v>
      </c>
    </row>
    <row r="1475" customFormat="false" ht="13.8" hidden="true" customHeight="false" outlineLevel="0" collapsed="false">
      <c r="A1475" s="0" t="s">
        <v>159</v>
      </c>
      <c r="B1475" s="0" t="s">
        <v>103</v>
      </c>
      <c r="C1475" s="0" t="s">
        <v>179</v>
      </c>
      <c r="D1475" s="0" t="s">
        <v>115</v>
      </c>
      <c r="E1475" s="0" t="s">
        <v>13</v>
      </c>
      <c r="F1475" s="0" t="s">
        <v>13</v>
      </c>
      <c r="G1475" s="0" t="s">
        <v>172</v>
      </c>
      <c r="H1475" s="0" t="n">
        <v>6999.9937473375</v>
      </c>
      <c r="I1475" s="0" t="n">
        <v>136.5</v>
      </c>
      <c r="J1475" s="0" t="n">
        <v>85.995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</row>
    <row r="1476" customFormat="false" ht="13.8" hidden="true" customHeight="false" outlineLevel="0" collapsed="false">
      <c r="A1476" s="0" t="s">
        <v>150</v>
      </c>
      <c r="B1476" s="0" t="s">
        <v>52</v>
      </c>
      <c r="C1476" s="0" t="s">
        <v>169</v>
      </c>
      <c r="D1476" s="0" t="s">
        <v>70</v>
      </c>
      <c r="E1476" s="0" t="s">
        <v>9</v>
      </c>
      <c r="F1476" s="0" t="s">
        <v>9</v>
      </c>
      <c r="G1476" s="0" t="s">
        <v>172</v>
      </c>
      <c r="H1476" s="0" t="n">
        <v>875157.440949639</v>
      </c>
      <c r="I1476" s="0" t="n">
        <v>57972.4944617</v>
      </c>
      <c r="J1476" s="0" t="n">
        <v>42856.7621901729</v>
      </c>
      <c r="K1476" s="0" t="n">
        <v>2029037.3061595</v>
      </c>
      <c r="L1476" s="0" t="n">
        <v>2608762.2507765</v>
      </c>
      <c r="M1476" s="0" t="n">
        <v>2000051.05892865</v>
      </c>
      <c r="N1476" s="0" t="n">
        <v>2434844.7673914</v>
      </c>
      <c r="O1476" s="0" t="n">
        <v>1934348.89641306</v>
      </c>
      <c r="P1476" s="0" t="n">
        <v>2110198.79608698</v>
      </c>
      <c r="Q1476" s="0" t="n">
        <v>6956699.335404</v>
      </c>
      <c r="R1476" s="0" t="n">
        <v>7536424.280021</v>
      </c>
    </row>
    <row r="1477" customFormat="false" ht="13.8" hidden="true" customHeight="false" outlineLevel="0" collapsed="false">
      <c r="A1477" s="0" t="s">
        <v>155</v>
      </c>
      <c r="B1477" s="0" t="s">
        <v>103</v>
      </c>
      <c r="C1477" s="0" t="s">
        <v>177</v>
      </c>
      <c r="D1477" s="0" t="s">
        <v>22</v>
      </c>
      <c r="E1477" s="0" t="s">
        <v>9</v>
      </c>
      <c r="F1477" s="0" t="s">
        <v>9</v>
      </c>
      <c r="G1477" s="0" t="s">
        <v>172</v>
      </c>
      <c r="H1477" s="0" t="n">
        <v>20502.3603230089</v>
      </c>
      <c r="I1477" s="0" t="n">
        <v>1625.7</v>
      </c>
      <c r="J1477" s="0" t="n">
        <v>2177.784</v>
      </c>
      <c r="K1477" s="0" t="n">
        <v>73156.5</v>
      </c>
      <c r="L1477" s="0" t="n">
        <v>89413.5</v>
      </c>
      <c r="M1477" s="0" t="n">
        <v>208496.025</v>
      </c>
      <c r="N1477" s="0" t="n">
        <v>252389.925</v>
      </c>
      <c r="O1477" s="0" t="n">
        <v>10973.475</v>
      </c>
      <c r="P1477" s="0" t="n">
        <v>17557.56</v>
      </c>
      <c r="Q1477" s="0" t="n">
        <v>0</v>
      </c>
      <c r="R1477" s="0" t="n">
        <v>0</v>
      </c>
    </row>
    <row r="1478" customFormat="false" ht="13.8" hidden="true" customHeight="false" outlineLevel="0" collapsed="false">
      <c r="A1478" s="0" t="s">
        <v>150</v>
      </c>
      <c r="B1478" s="0" t="s">
        <v>117</v>
      </c>
      <c r="C1478" s="0" t="s">
        <v>188</v>
      </c>
      <c r="D1478" s="0" t="s">
        <v>109</v>
      </c>
      <c r="E1478" s="0" t="s">
        <v>8</v>
      </c>
      <c r="F1478" s="0" t="s">
        <v>8</v>
      </c>
      <c r="G1478" s="0" t="s">
        <v>154</v>
      </c>
      <c r="H1478" s="0" t="n">
        <v>5119986.73798342</v>
      </c>
      <c r="I1478" s="0" t="n">
        <v>24296.5547127496</v>
      </c>
      <c r="J1478" s="0" t="n">
        <v>24296.5547127496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</row>
    <row r="1479" customFormat="false" ht="13.8" hidden="true" customHeight="false" outlineLevel="0" collapsed="false">
      <c r="A1479" s="0" t="s">
        <v>150</v>
      </c>
      <c r="B1479" s="0" t="s">
        <v>117</v>
      </c>
      <c r="C1479" s="0" t="s">
        <v>182</v>
      </c>
      <c r="D1479" s="0" t="s">
        <v>109</v>
      </c>
      <c r="E1479" s="0" t="s">
        <v>9</v>
      </c>
      <c r="F1479" s="0" t="s">
        <v>9</v>
      </c>
      <c r="G1479" s="0" t="s">
        <v>157</v>
      </c>
      <c r="H1479" s="0" t="n">
        <v>2120203.20727701</v>
      </c>
      <c r="I1479" s="0" t="n">
        <v>35907.9022268746</v>
      </c>
      <c r="J1479" s="0" t="n">
        <v>35907.9022268746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</row>
    <row r="1480" customFormat="false" ht="13.8" hidden="true" customHeight="false" outlineLevel="0" collapsed="false">
      <c r="A1480" s="0" t="s">
        <v>150</v>
      </c>
      <c r="B1480" s="0" t="s">
        <v>72</v>
      </c>
      <c r="C1480" s="0" t="s">
        <v>151</v>
      </c>
      <c r="D1480" s="0" t="s">
        <v>81</v>
      </c>
      <c r="E1480" s="0" t="s">
        <v>170</v>
      </c>
      <c r="F1480" s="0" t="s">
        <v>13</v>
      </c>
      <c r="G1480" s="0" t="s">
        <v>153</v>
      </c>
      <c r="H1480" s="0" t="n">
        <v>62388.0080145436</v>
      </c>
      <c r="I1480" s="0" t="n">
        <v>3602.66423530653</v>
      </c>
      <c r="J1480" s="0" t="n">
        <v>3602.66423530653</v>
      </c>
      <c r="K1480" s="0" t="n">
        <v>42031.0827452429</v>
      </c>
      <c r="L1480" s="0" t="n">
        <v>54039.963529598</v>
      </c>
      <c r="M1480" s="0" t="n">
        <v>282185.152379613</v>
      </c>
      <c r="N1480" s="0" t="n">
        <v>388004.584521969</v>
      </c>
      <c r="O1480" s="0" t="n">
        <v>88182.8596682962</v>
      </c>
      <c r="P1480" s="0" t="n">
        <v>112874.060375419</v>
      </c>
      <c r="Q1480" s="0" t="n">
        <v>96071.0462748409</v>
      </c>
      <c r="R1480" s="0" t="n">
        <v>108079.927059196</v>
      </c>
    </row>
    <row r="1481" customFormat="false" ht="13.8" hidden="true" customHeight="false" outlineLevel="0" collapsed="false">
      <c r="A1481" s="0" t="s">
        <v>159</v>
      </c>
      <c r="B1481" s="0" t="s">
        <v>21</v>
      </c>
      <c r="C1481" s="0" t="s">
        <v>173</v>
      </c>
      <c r="D1481" s="0" t="s">
        <v>27</v>
      </c>
      <c r="E1481" s="0" t="s">
        <v>13</v>
      </c>
      <c r="F1481" s="0" t="s">
        <v>13</v>
      </c>
      <c r="G1481" s="0" t="s">
        <v>154</v>
      </c>
      <c r="H1481" s="0" t="n">
        <v>333928.959864439</v>
      </c>
      <c r="I1481" s="0" t="n">
        <v>4821.4</v>
      </c>
      <c r="J1481" s="0" t="n">
        <v>2868.733</v>
      </c>
      <c r="K1481" s="0" t="n">
        <v>0</v>
      </c>
      <c r="L1481" s="0" t="n">
        <v>0</v>
      </c>
      <c r="M1481" s="0" t="n">
        <v>770719.11710568</v>
      </c>
      <c r="N1481" s="0" t="n">
        <v>899172.30328996</v>
      </c>
      <c r="O1481" s="0" t="n">
        <v>0</v>
      </c>
      <c r="P1481" s="0" t="n">
        <v>0</v>
      </c>
      <c r="Q1481" s="0" t="n">
        <v>0</v>
      </c>
      <c r="R1481" s="0" t="n">
        <v>0</v>
      </c>
    </row>
    <row r="1482" customFormat="false" ht="13.8" hidden="true" customHeight="false" outlineLevel="0" collapsed="false">
      <c r="A1482" s="0" t="s">
        <v>155</v>
      </c>
      <c r="B1482" s="0" t="s">
        <v>72</v>
      </c>
      <c r="C1482" s="0" t="s">
        <v>151</v>
      </c>
      <c r="D1482" s="0" t="s">
        <v>83</v>
      </c>
      <c r="E1482" s="0" t="s">
        <v>170</v>
      </c>
      <c r="F1482" s="0" t="s">
        <v>13</v>
      </c>
      <c r="G1482" s="0" t="s">
        <v>157</v>
      </c>
      <c r="H1482" s="0" t="n">
        <v>16889.3650456525</v>
      </c>
      <c r="I1482" s="0" t="n">
        <v>953.824602188275</v>
      </c>
      <c r="J1482" s="0" t="n">
        <v>476.912301094137</v>
      </c>
      <c r="K1482" s="0" t="n">
        <v>0</v>
      </c>
      <c r="L1482" s="0" t="n">
        <v>0</v>
      </c>
      <c r="M1482" s="0" t="n">
        <v>42024.3899408446</v>
      </c>
      <c r="N1482" s="0" t="n">
        <v>51363.1432610323</v>
      </c>
      <c r="O1482" s="0" t="n">
        <v>20545.2571994922</v>
      </c>
      <c r="P1482" s="0" t="n">
        <v>28016.2598174894</v>
      </c>
      <c r="Q1482" s="0" t="n">
        <v>22255.9073843931</v>
      </c>
      <c r="R1482" s="0" t="n">
        <v>25435.3227250206</v>
      </c>
    </row>
    <row r="1483" customFormat="false" ht="13.8" hidden="true" customHeight="false" outlineLevel="0" collapsed="false">
      <c r="A1483" s="0" t="s">
        <v>150</v>
      </c>
      <c r="B1483" s="0" t="s">
        <v>117</v>
      </c>
      <c r="C1483" s="0" t="s">
        <v>189</v>
      </c>
      <c r="D1483" s="0" t="s">
        <v>109</v>
      </c>
      <c r="E1483" s="0" t="s">
        <v>13</v>
      </c>
      <c r="F1483" s="0" t="s">
        <v>13</v>
      </c>
      <c r="G1483" s="0" t="s">
        <v>172</v>
      </c>
      <c r="H1483" s="0" t="n">
        <v>4434.14756104873</v>
      </c>
      <c r="I1483" s="0" t="n">
        <v>25.4686875546396</v>
      </c>
      <c r="J1483" s="0" t="n">
        <v>25.4686875546396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</row>
    <row r="1484" customFormat="false" ht="13.8" hidden="true" customHeight="false" outlineLevel="0" collapsed="false">
      <c r="A1484" s="0" t="s">
        <v>155</v>
      </c>
      <c r="B1484" s="0" t="s">
        <v>72</v>
      </c>
      <c r="C1484" s="0" t="s">
        <v>171</v>
      </c>
      <c r="D1484" s="0" t="s">
        <v>74</v>
      </c>
      <c r="E1484" s="0" t="s">
        <v>152</v>
      </c>
      <c r="F1484" s="0" t="s">
        <v>8</v>
      </c>
      <c r="G1484" s="0" t="s">
        <v>164</v>
      </c>
      <c r="H1484" s="0" t="n">
        <v>23325297.2414907</v>
      </c>
      <c r="I1484" s="0" t="n">
        <v>274949.496791079</v>
      </c>
      <c r="J1484" s="0" t="n">
        <v>1134413.46890881</v>
      </c>
      <c r="K1484" s="0" t="n">
        <v>0</v>
      </c>
      <c r="L1484" s="0" t="n">
        <v>0</v>
      </c>
      <c r="M1484" s="0" t="n">
        <v>22008898.5504134</v>
      </c>
      <c r="N1484" s="0" t="n">
        <v>26899764.8949497</v>
      </c>
      <c r="O1484" s="0" t="n">
        <v>10759905.9579798</v>
      </c>
      <c r="P1484" s="0" t="n">
        <v>14672599.0336089</v>
      </c>
      <c r="Q1484" s="0" t="n">
        <v>19246464.7753755</v>
      </c>
      <c r="R1484" s="0" t="n">
        <v>21995959.7432863</v>
      </c>
    </row>
    <row r="1485" customFormat="false" ht="13.8" hidden="true" customHeight="false" outlineLevel="0" collapsed="false">
      <c r="A1485" s="0" t="s">
        <v>155</v>
      </c>
      <c r="B1485" s="0" t="s">
        <v>21</v>
      </c>
      <c r="C1485" s="0" t="s">
        <v>181</v>
      </c>
      <c r="D1485" s="0" t="s">
        <v>31</v>
      </c>
      <c r="E1485" s="0" t="s">
        <v>8</v>
      </c>
      <c r="F1485" s="0" t="s">
        <v>8</v>
      </c>
      <c r="G1485" s="0" t="s">
        <v>164</v>
      </c>
      <c r="H1485" s="0" t="n">
        <v>5481564.29320443</v>
      </c>
      <c r="I1485" s="0" t="n">
        <v>109825</v>
      </c>
      <c r="J1485" s="0" t="n">
        <v>82613.375</v>
      </c>
      <c r="K1485" s="0" t="n">
        <v>0</v>
      </c>
      <c r="L1485" s="0" t="n">
        <v>0</v>
      </c>
      <c r="M1485" s="0" t="n">
        <v>6062340</v>
      </c>
      <c r="N1485" s="0" t="n">
        <v>9093510</v>
      </c>
      <c r="O1485" s="0" t="n">
        <v>711666</v>
      </c>
      <c r="P1485" s="0" t="n">
        <v>889582.5</v>
      </c>
      <c r="Q1485" s="0" t="n">
        <v>0</v>
      </c>
      <c r="R1485" s="0" t="n">
        <v>0</v>
      </c>
    </row>
    <row r="1486" customFormat="false" ht="13.8" hidden="true" customHeight="false" outlineLevel="0" collapsed="false">
      <c r="A1486" s="0" t="s">
        <v>159</v>
      </c>
      <c r="B1486" s="0" t="s">
        <v>6</v>
      </c>
      <c r="C1486" s="0" t="s">
        <v>163</v>
      </c>
      <c r="D1486" s="0" t="s">
        <v>7</v>
      </c>
      <c r="E1486" s="0" t="s">
        <v>9</v>
      </c>
      <c r="F1486" s="0" t="s">
        <v>9</v>
      </c>
      <c r="G1486" s="0" t="s">
        <v>154</v>
      </c>
      <c r="H1486" s="0" t="n">
        <v>15553057.3726196</v>
      </c>
      <c r="I1486" s="0" t="n">
        <v>367470.895031041</v>
      </c>
      <c r="J1486" s="0" t="n">
        <v>221582.245479515</v>
      </c>
      <c r="K1486" s="0" t="n">
        <v>0</v>
      </c>
      <c r="L1486" s="0" t="n">
        <v>0</v>
      </c>
      <c r="M1486" s="0" t="n">
        <v>31497505.2096312</v>
      </c>
      <c r="N1486" s="0" t="n">
        <v>44096507.2934837</v>
      </c>
      <c r="O1486" s="0" t="n">
        <v>0</v>
      </c>
      <c r="P1486" s="0" t="n">
        <v>0</v>
      </c>
      <c r="Q1486" s="0" t="n">
        <v>0</v>
      </c>
      <c r="R1486" s="0" t="n">
        <v>0</v>
      </c>
    </row>
    <row r="1487" customFormat="false" ht="13.8" hidden="true" customHeight="false" outlineLevel="0" collapsed="false">
      <c r="A1487" s="0" t="s">
        <v>155</v>
      </c>
      <c r="B1487" s="0" t="s">
        <v>21</v>
      </c>
      <c r="C1487" s="0" t="s">
        <v>166</v>
      </c>
      <c r="D1487" s="0" t="s">
        <v>36</v>
      </c>
      <c r="E1487" s="0" t="s">
        <v>9</v>
      </c>
      <c r="F1487" s="0" t="s">
        <v>9</v>
      </c>
      <c r="G1487" s="0" t="s">
        <v>157</v>
      </c>
      <c r="H1487" s="0" t="n">
        <v>535286.640906043</v>
      </c>
      <c r="I1487" s="0" t="n">
        <v>47297.9219110638</v>
      </c>
      <c r="J1487" s="0" t="n">
        <v>16148.7963067076</v>
      </c>
      <c r="K1487" s="0" t="n">
        <v>532101.621499468</v>
      </c>
      <c r="L1487" s="0" t="n">
        <v>650346.426277127</v>
      </c>
      <c r="M1487" s="0" t="n">
        <v>6535288.17763075</v>
      </c>
      <c r="N1487" s="0" t="n">
        <v>8169110.22203843</v>
      </c>
      <c r="O1487" s="0" t="n">
        <v>1565502.82360671</v>
      </c>
      <c r="P1487" s="0" t="n">
        <v>2504804.51777074</v>
      </c>
      <c r="Q1487" s="0" t="n">
        <v>945958.438221276</v>
      </c>
      <c r="R1487" s="0" t="n">
        <v>1064203.24299893</v>
      </c>
    </row>
    <row r="1488" customFormat="false" ht="13.8" hidden="true" customHeight="false" outlineLevel="0" collapsed="false">
      <c r="A1488" s="0" t="s">
        <v>150</v>
      </c>
      <c r="B1488" s="0" t="s">
        <v>21</v>
      </c>
      <c r="C1488" s="0" t="s">
        <v>173</v>
      </c>
      <c r="D1488" s="0" t="s">
        <v>46</v>
      </c>
      <c r="E1488" s="0" t="s">
        <v>8</v>
      </c>
      <c r="F1488" s="0" t="s">
        <v>8</v>
      </c>
      <c r="G1488" s="0" t="s">
        <v>172</v>
      </c>
      <c r="H1488" s="0" t="n">
        <v>667663.735725194</v>
      </c>
      <c r="I1488" s="0" t="n">
        <v>36106.6072684625</v>
      </c>
      <c r="J1488" s="0" t="n">
        <v>184755.625743876</v>
      </c>
      <c r="K1488" s="0" t="n">
        <v>451332.590855781</v>
      </c>
      <c r="L1488" s="0" t="n">
        <v>496465.849941359</v>
      </c>
      <c r="M1488" s="0" t="n">
        <v>17832652.1421589</v>
      </c>
      <c r="N1488" s="0" t="n">
        <v>20061733.6599288</v>
      </c>
      <c r="O1488" s="0" t="n">
        <v>4673172.86932368</v>
      </c>
      <c r="P1488" s="0" t="n">
        <v>5981661.27273431</v>
      </c>
      <c r="Q1488" s="0" t="n">
        <v>406199.331770203</v>
      </c>
      <c r="R1488" s="0" t="n">
        <v>496465.849941359</v>
      </c>
    </row>
    <row r="1489" customFormat="false" ht="13.8" hidden="true" customHeight="false" outlineLevel="0" collapsed="false">
      <c r="A1489" s="0" t="s">
        <v>155</v>
      </c>
      <c r="B1489" s="0" t="s">
        <v>52</v>
      </c>
      <c r="C1489" s="0" t="s">
        <v>161</v>
      </c>
      <c r="D1489" s="0" t="s">
        <v>68</v>
      </c>
      <c r="E1489" s="0" t="s">
        <v>9</v>
      </c>
      <c r="F1489" s="0" t="s">
        <v>9</v>
      </c>
      <c r="G1489" s="0" t="s">
        <v>153</v>
      </c>
      <c r="H1489" s="0" t="n">
        <v>2773968.44482657</v>
      </c>
      <c r="I1489" s="0" t="n">
        <v>162147.791794411</v>
      </c>
      <c r="J1489" s="0" t="n">
        <v>177956.449900223</v>
      </c>
      <c r="K1489" s="0" t="n">
        <v>7296650.63074853</v>
      </c>
      <c r="L1489" s="0" t="n">
        <v>8918128.54869265</v>
      </c>
      <c r="M1489" s="0" t="n">
        <v>32733585.4684968</v>
      </c>
      <c r="N1489" s="0" t="n">
        <v>39624866.6197593</v>
      </c>
      <c r="O1489" s="0" t="n">
        <v>304027.109614522</v>
      </c>
      <c r="P1489" s="0" t="n">
        <v>486443.375383235</v>
      </c>
      <c r="Q1489" s="0" t="n">
        <v>0</v>
      </c>
      <c r="R1489" s="0" t="n">
        <v>0</v>
      </c>
    </row>
    <row r="1490" customFormat="false" ht="13.8" hidden="true" customHeight="false" outlineLevel="0" collapsed="false">
      <c r="A1490" s="0" t="s">
        <v>155</v>
      </c>
      <c r="B1490" s="0" t="s">
        <v>21</v>
      </c>
      <c r="C1490" s="0" t="s">
        <v>168</v>
      </c>
      <c r="D1490" s="0" t="s">
        <v>50</v>
      </c>
      <c r="E1490" s="0" t="s">
        <v>13</v>
      </c>
      <c r="F1490" s="0" t="s">
        <v>13</v>
      </c>
      <c r="G1490" s="0" t="s">
        <v>153</v>
      </c>
      <c r="H1490" s="0" t="n">
        <v>84551.437879042</v>
      </c>
      <c r="I1490" s="0" t="n">
        <v>3930</v>
      </c>
      <c r="J1490" s="0" t="n">
        <v>2387.85</v>
      </c>
      <c r="K1490" s="0" t="n">
        <v>176850</v>
      </c>
      <c r="L1490" s="0" t="n">
        <v>216150</v>
      </c>
      <c r="M1490" s="0" t="n">
        <v>700031.25</v>
      </c>
      <c r="N1490" s="0" t="n">
        <v>847406.25</v>
      </c>
      <c r="O1490" s="0" t="n">
        <v>36843.75</v>
      </c>
      <c r="P1490" s="0" t="n">
        <v>58950</v>
      </c>
      <c r="Q1490" s="0" t="n">
        <v>0</v>
      </c>
      <c r="R1490" s="0" t="n">
        <v>0</v>
      </c>
    </row>
    <row r="1491" customFormat="false" ht="13.8" hidden="true" customHeight="false" outlineLevel="0" collapsed="false">
      <c r="A1491" s="0" t="s">
        <v>155</v>
      </c>
      <c r="B1491" s="0" t="s">
        <v>21</v>
      </c>
      <c r="C1491" s="0" t="s">
        <v>168</v>
      </c>
      <c r="D1491" s="0" t="s">
        <v>49</v>
      </c>
      <c r="E1491" s="0" t="s">
        <v>13</v>
      </c>
      <c r="F1491" s="0" t="s">
        <v>13</v>
      </c>
      <c r="G1491" s="0" t="s">
        <v>164</v>
      </c>
      <c r="H1491" s="0" t="n">
        <v>428390.716803256</v>
      </c>
      <c r="I1491" s="0" t="n">
        <v>17690</v>
      </c>
      <c r="J1491" s="0" t="n">
        <v>14074.65</v>
      </c>
      <c r="K1491" s="0" t="n">
        <v>796050</v>
      </c>
      <c r="L1491" s="0" t="n">
        <v>972950</v>
      </c>
      <c r="M1491" s="0" t="n">
        <v>3151031.25</v>
      </c>
      <c r="N1491" s="0" t="n">
        <v>3814406.25</v>
      </c>
      <c r="O1491" s="0" t="n">
        <v>165843.75</v>
      </c>
      <c r="P1491" s="0" t="n">
        <v>265350</v>
      </c>
      <c r="Q1491" s="0" t="n">
        <v>0</v>
      </c>
      <c r="R1491" s="0" t="n">
        <v>0</v>
      </c>
    </row>
    <row r="1492" customFormat="false" ht="13.8" hidden="true" customHeight="false" outlineLevel="0" collapsed="false">
      <c r="A1492" s="0" t="s">
        <v>155</v>
      </c>
      <c r="B1492" s="0" t="s">
        <v>52</v>
      </c>
      <c r="C1492" s="0" t="s">
        <v>169</v>
      </c>
      <c r="D1492" s="0" t="s">
        <v>70</v>
      </c>
      <c r="E1492" s="0" t="s">
        <v>9</v>
      </c>
      <c r="F1492" s="0" t="s">
        <v>9</v>
      </c>
      <c r="G1492" s="0" t="s">
        <v>153</v>
      </c>
      <c r="H1492" s="0" t="n">
        <v>9124687.18926342</v>
      </c>
      <c r="I1492" s="0" t="n">
        <v>213667.523684999</v>
      </c>
      <c r="J1492" s="0" t="n">
        <v>137687.625555508</v>
      </c>
      <c r="K1492" s="0" t="n">
        <v>0</v>
      </c>
      <c r="L1492" s="0" t="n">
        <v>0</v>
      </c>
      <c r="M1492" s="0" t="n">
        <v>6089524.42502249</v>
      </c>
      <c r="N1492" s="0" t="n">
        <v>7371529.56713249</v>
      </c>
      <c r="O1492" s="0" t="n">
        <v>6157185.80075661</v>
      </c>
      <c r="P1492" s="0" t="n">
        <v>6805310.62188888</v>
      </c>
      <c r="Q1492" s="0" t="n">
        <v>23503427.6053499</v>
      </c>
      <c r="R1492" s="0" t="n">
        <v>25640102.8421999</v>
      </c>
    </row>
    <row r="1493" customFormat="false" ht="13.8" hidden="true" customHeight="false" outlineLevel="0" collapsed="false">
      <c r="A1493" s="0" t="s">
        <v>159</v>
      </c>
      <c r="B1493" s="0" t="s">
        <v>90</v>
      </c>
      <c r="C1493" s="0" t="s">
        <v>92</v>
      </c>
      <c r="D1493" s="0" t="s">
        <v>92</v>
      </c>
      <c r="E1493" s="0" t="s">
        <v>167</v>
      </c>
      <c r="F1493" s="0" t="s">
        <v>9</v>
      </c>
      <c r="G1493" s="0" t="s">
        <v>154</v>
      </c>
      <c r="H1493" s="0" t="n">
        <v>9852031.96923428</v>
      </c>
      <c r="I1493" s="0" t="n">
        <v>207650.833333333</v>
      </c>
      <c r="J1493" s="0" t="n">
        <v>241176.641666666</v>
      </c>
      <c r="K1493" s="0" t="n">
        <v>0</v>
      </c>
      <c r="L1493" s="0" t="n">
        <v>0</v>
      </c>
      <c r="M1493" s="0" t="n">
        <v>13013369.9126873</v>
      </c>
      <c r="N1493" s="0" t="n">
        <v>16266712.3908591</v>
      </c>
      <c r="O1493" s="0" t="n">
        <v>0</v>
      </c>
      <c r="P1493" s="0" t="n">
        <v>0</v>
      </c>
      <c r="Q1493" s="0" t="n">
        <v>0</v>
      </c>
      <c r="R1493" s="0" t="n">
        <v>0</v>
      </c>
    </row>
    <row r="1494" customFormat="false" ht="13.8" hidden="true" customHeight="false" outlineLevel="0" collapsed="false">
      <c r="A1494" s="0" t="s">
        <v>159</v>
      </c>
      <c r="B1494" s="0" t="s">
        <v>90</v>
      </c>
      <c r="C1494" s="0" t="s">
        <v>92</v>
      </c>
      <c r="D1494" s="0" t="s">
        <v>92</v>
      </c>
      <c r="E1494" s="0" t="s">
        <v>200</v>
      </c>
      <c r="F1494" s="0" t="s">
        <v>8</v>
      </c>
      <c r="G1494" s="0" t="s">
        <v>157</v>
      </c>
      <c r="H1494" s="0" t="n">
        <v>7233201.73611149</v>
      </c>
      <c r="I1494" s="0" t="n">
        <v>329814.989898989</v>
      </c>
      <c r="J1494" s="0" t="n">
        <v>307465.371027705</v>
      </c>
      <c r="K1494" s="0" t="n">
        <v>3158137.39898989</v>
      </c>
      <c r="L1494" s="0" t="n">
        <v>4210849.86531986</v>
      </c>
      <c r="M1494" s="0" t="n">
        <v>20669334.1770269</v>
      </c>
      <c r="N1494" s="0" t="n">
        <v>25836667.7212836</v>
      </c>
      <c r="O1494" s="0" t="n">
        <v>12057111.5922718</v>
      </c>
      <c r="P1494" s="0" t="n">
        <v>16879956.2291806</v>
      </c>
      <c r="Q1494" s="0" t="n">
        <v>0</v>
      </c>
      <c r="R1494" s="0" t="n">
        <v>0</v>
      </c>
    </row>
    <row r="1495" customFormat="false" ht="13.8" hidden="true" customHeight="false" outlineLevel="0" collapsed="false">
      <c r="A1495" s="0" t="s">
        <v>155</v>
      </c>
      <c r="B1495" s="0" t="s">
        <v>52</v>
      </c>
      <c r="C1495" s="0" t="s">
        <v>158</v>
      </c>
      <c r="D1495" s="0" t="s">
        <v>71</v>
      </c>
      <c r="E1495" s="0" t="s">
        <v>8</v>
      </c>
      <c r="F1495" s="0" t="s">
        <v>8</v>
      </c>
      <c r="G1495" s="0" t="s">
        <v>172</v>
      </c>
      <c r="H1495" s="0" t="n">
        <v>3389300.78385993</v>
      </c>
      <c r="I1495" s="0" t="n">
        <v>71096.4811091489</v>
      </c>
      <c r="J1495" s="0" t="n">
        <v>108462.483636146</v>
      </c>
      <c r="K1495" s="0" t="n">
        <v>0</v>
      </c>
      <c r="L1495" s="0" t="n">
        <v>0</v>
      </c>
      <c r="M1495" s="0" t="n">
        <v>2026249.71161074</v>
      </c>
      <c r="N1495" s="0" t="n">
        <v>2452828.59826563</v>
      </c>
      <c r="O1495" s="0" t="n">
        <v>2048763.59504392</v>
      </c>
      <c r="P1495" s="0" t="n">
        <v>2264422.92083801</v>
      </c>
      <c r="Q1495" s="0" t="n">
        <v>7820612.92200638</v>
      </c>
      <c r="R1495" s="0" t="n">
        <v>8531577.73309787</v>
      </c>
    </row>
    <row r="1496" customFormat="false" ht="13.8" hidden="true" customHeight="false" outlineLevel="0" collapsed="false">
      <c r="A1496" s="0" t="s">
        <v>155</v>
      </c>
      <c r="B1496" s="0" t="s">
        <v>21</v>
      </c>
      <c r="C1496" s="0" t="s">
        <v>166</v>
      </c>
      <c r="D1496" s="0" t="s">
        <v>24</v>
      </c>
      <c r="E1496" s="0" t="s">
        <v>13</v>
      </c>
      <c r="F1496" s="0" t="s">
        <v>13</v>
      </c>
      <c r="G1496" s="0" t="s">
        <v>157</v>
      </c>
      <c r="H1496" s="0" t="n">
        <v>1101706.87237664</v>
      </c>
      <c r="I1496" s="0" t="n">
        <v>88282.628107645</v>
      </c>
      <c r="J1496" s="0" t="n">
        <v>21780.7284647583</v>
      </c>
      <c r="K1496" s="0" t="n">
        <v>0</v>
      </c>
      <c r="L1496" s="0" t="n">
        <v>0</v>
      </c>
      <c r="M1496" s="0" t="n">
        <v>14112313.682933</v>
      </c>
      <c r="N1496" s="0" t="n">
        <v>16464365.9634218</v>
      </c>
      <c r="O1496" s="0" t="n">
        <v>3873206.70971644</v>
      </c>
      <c r="P1496" s="0" t="n">
        <v>4733919.31187565</v>
      </c>
      <c r="Q1496" s="0" t="n">
        <v>1765652.5621529</v>
      </c>
      <c r="R1496" s="0" t="n">
        <v>1986359.13242201</v>
      </c>
    </row>
    <row r="1497" customFormat="false" ht="13.8" hidden="true" customHeight="false" outlineLevel="0" collapsed="false">
      <c r="A1497" s="0" t="s">
        <v>159</v>
      </c>
      <c r="B1497" s="0" t="s">
        <v>72</v>
      </c>
      <c r="C1497" s="0" t="s">
        <v>151</v>
      </c>
      <c r="D1497" s="0" t="s">
        <v>76</v>
      </c>
      <c r="E1497" s="0" t="s">
        <v>156</v>
      </c>
      <c r="F1497" s="0" t="s">
        <v>9</v>
      </c>
      <c r="G1497" s="0" t="s">
        <v>172</v>
      </c>
      <c r="H1497" s="0" t="n">
        <v>6641963.16017536</v>
      </c>
      <c r="I1497" s="0" t="n">
        <v>24507.8829936146</v>
      </c>
      <c r="J1497" s="0" t="n">
        <v>37692.1295478566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</row>
    <row r="1498" customFormat="false" ht="13.8" hidden="true" customHeight="false" outlineLevel="0" collapsed="false">
      <c r="A1498" s="0" t="s">
        <v>150</v>
      </c>
      <c r="B1498" s="0" t="s">
        <v>6</v>
      </c>
      <c r="C1498" s="0" t="s">
        <v>162</v>
      </c>
      <c r="D1498" s="0" t="s">
        <v>18</v>
      </c>
      <c r="E1498" s="0" t="s">
        <v>9</v>
      </c>
      <c r="F1498" s="0" t="s">
        <v>9</v>
      </c>
      <c r="G1498" s="0" t="s">
        <v>154</v>
      </c>
      <c r="H1498" s="0" t="n">
        <v>1075538.79948248</v>
      </c>
      <c r="I1498" s="0" t="n">
        <v>462987.87882843</v>
      </c>
      <c r="J1498" s="0" t="n">
        <v>258584.194725533</v>
      </c>
      <c r="K1498" s="0" t="n">
        <v>1500924.92919755</v>
      </c>
      <c r="L1498" s="0" t="n">
        <v>1929760.62325399</v>
      </c>
      <c r="M1498" s="0" t="n">
        <v>68756505.7125675</v>
      </c>
      <c r="N1498" s="0" t="n">
        <v>94540195.3547803</v>
      </c>
      <c r="O1498" s="0" t="n">
        <v>10743204.0175886</v>
      </c>
      <c r="P1498" s="0" t="n">
        <v>13751301.1425135</v>
      </c>
      <c r="Q1498" s="0" t="n">
        <v>3430685.55245155</v>
      </c>
      <c r="R1498" s="0" t="n">
        <v>3859521.24650799</v>
      </c>
    </row>
    <row r="1499" customFormat="false" ht="13.8" hidden="true" customHeight="false" outlineLevel="0" collapsed="false">
      <c r="A1499" s="0" t="s">
        <v>155</v>
      </c>
      <c r="B1499" s="0" t="s">
        <v>72</v>
      </c>
      <c r="C1499" s="0" t="s">
        <v>175</v>
      </c>
      <c r="D1499" s="0" t="s">
        <v>88</v>
      </c>
      <c r="E1499" s="0" t="s">
        <v>170</v>
      </c>
      <c r="F1499" s="0" t="s">
        <v>13</v>
      </c>
      <c r="G1499" s="0" t="s">
        <v>153</v>
      </c>
      <c r="H1499" s="0" t="n">
        <v>621454.912064832</v>
      </c>
      <c r="I1499" s="0" t="n">
        <v>39147.8781039639</v>
      </c>
      <c r="J1499" s="0" t="n">
        <v>61582.1128076625</v>
      </c>
      <c r="K1499" s="0" t="n">
        <v>0</v>
      </c>
      <c r="L1499" s="0" t="n">
        <v>0</v>
      </c>
      <c r="M1499" s="0" t="n">
        <v>2994812.67495324</v>
      </c>
      <c r="N1499" s="0" t="n">
        <v>3660326.60272063</v>
      </c>
      <c r="O1499" s="0" t="n">
        <v>1464130.64108825</v>
      </c>
      <c r="P1499" s="0" t="n">
        <v>1996541.78330216</v>
      </c>
      <c r="Q1499" s="0" t="n">
        <v>0</v>
      </c>
      <c r="R1499" s="0" t="n">
        <v>0</v>
      </c>
    </row>
    <row r="1500" customFormat="false" ht="13.8" hidden="true" customHeight="false" outlineLevel="0" collapsed="false">
      <c r="A1500" s="0" t="s">
        <v>155</v>
      </c>
      <c r="B1500" s="0" t="s">
        <v>21</v>
      </c>
      <c r="C1500" s="0" t="s">
        <v>166</v>
      </c>
      <c r="D1500" s="0" t="s">
        <v>33</v>
      </c>
      <c r="E1500" s="0" t="s">
        <v>13</v>
      </c>
      <c r="F1500" s="0" t="s">
        <v>13</v>
      </c>
      <c r="G1500" s="0" t="s">
        <v>172</v>
      </c>
      <c r="H1500" s="0" t="n">
        <v>349514.214765988</v>
      </c>
      <c r="I1500" s="0" t="n">
        <v>16716</v>
      </c>
      <c r="J1500" s="0" t="n">
        <v>9566.07</v>
      </c>
      <c r="K1500" s="0" t="n">
        <v>0</v>
      </c>
      <c r="L1500" s="0" t="n">
        <v>0</v>
      </c>
      <c r="M1500" s="0" t="n">
        <v>7967669.7899022</v>
      </c>
      <c r="N1500" s="0" t="n">
        <v>9645073.9561974</v>
      </c>
      <c r="O1500" s="0" t="n">
        <v>1406059.3802934</v>
      </c>
      <c r="P1500" s="0" t="n">
        <v>1702071.8814078</v>
      </c>
      <c r="Q1500" s="0" t="n">
        <v>292530</v>
      </c>
      <c r="R1500" s="0" t="n">
        <v>334320</v>
      </c>
    </row>
    <row r="1501" customFormat="false" ht="13.8" hidden="true" customHeight="false" outlineLevel="0" collapsed="false">
      <c r="A1501" s="0" t="s">
        <v>159</v>
      </c>
      <c r="B1501" s="0" t="s">
        <v>72</v>
      </c>
      <c r="C1501" s="0" t="s">
        <v>151</v>
      </c>
      <c r="D1501" s="0" t="s">
        <v>81</v>
      </c>
      <c r="E1501" s="0" t="s">
        <v>156</v>
      </c>
      <c r="F1501" s="0" t="s">
        <v>9</v>
      </c>
      <c r="G1501" s="0" t="s">
        <v>153</v>
      </c>
      <c r="H1501" s="0" t="n">
        <v>399591.281447641</v>
      </c>
      <c r="I1501" s="0" t="n">
        <v>4080.91461177337</v>
      </c>
      <c r="J1501" s="0" t="n">
        <v>4400.46612917646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</row>
    <row r="1502" customFormat="false" ht="13.8" hidden="true" customHeight="false" outlineLevel="0" collapsed="false">
      <c r="A1502" s="0" t="s">
        <v>159</v>
      </c>
      <c r="B1502" s="0" t="s">
        <v>103</v>
      </c>
      <c r="C1502" s="0" t="s">
        <v>177</v>
      </c>
      <c r="D1502" s="0" t="s">
        <v>22</v>
      </c>
      <c r="E1502" s="0" t="s">
        <v>13</v>
      </c>
      <c r="F1502" s="0" t="s">
        <v>13</v>
      </c>
      <c r="G1502" s="0" t="s">
        <v>157</v>
      </c>
      <c r="H1502" s="0" t="n">
        <v>2368257.64096703</v>
      </c>
      <c r="I1502" s="0" t="n">
        <v>41084.3000157379</v>
      </c>
      <c r="J1502" s="0" t="n">
        <v>22677.473344303</v>
      </c>
      <c r="K1502" s="0" t="n">
        <v>1643372.00062951</v>
      </c>
      <c r="L1502" s="0" t="n">
        <v>2054215.00078689</v>
      </c>
      <c r="M1502" s="0" t="n">
        <v>5269061.47701838</v>
      </c>
      <c r="N1502" s="0" t="n">
        <v>6378337.5774433</v>
      </c>
      <c r="O1502" s="0" t="n">
        <v>0</v>
      </c>
      <c r="P1502" s="0" t="n">
        <v>0</v>
      </c>
      <c r="Q1502" s="0" t="n">
        <v>0</v>
      </c>
      <c r="R1502" s="0" t="n">
        <v>0</v>
      </c>
    </row>
    <row r="1503" customFormat="false" ht="13.8" hidden="true" customHeight="false" outlineLevel="0" collapsed="false">
      <c r="A1503" s="0" t="s">
        <v>159</v>
      </c>
      <c r="B1503" s="0" t="s">
        <v>103</v>
      </c>
      <c r="C1503" s="0" t="s">
        <v>177</v>
      </c>
      <c r="D1503" s="0" t="s">
        <v>109</v>
      </c>
      <c r="E1503" s="0" t="s">
        <v>13</v>
      </c>
      <c r="F1503" s="0" t="s">
        <v>13</v>
      </c>
      <c r="G1503" s="0" t="s">
        <v>180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</row>
    <row r="1504" customFormat="false" ht="13.8" hidden="true" customHeight="false" outlineLevel="0" collapsed="false">
      <c r="A1504" s="0" t="s">
        <v>150</v>
      </c>
      <c r="B1504" s="0" t="s">
        <v>103</v>
      </c>
      <c r="C1504" s="0" t="s">
        <v>178</v>
      </c>
      <c r="D1504" s="0" t="s">
        <v>104</v>
      </c>
      <c r="E1504" s="0" t="s">
        <v>8</v>
      </c>
      <c r="F1504" s="0" t="s">
        <v>8</v>
      </c>
      <c r="G1504" s="0" t="s">
        <v>172</v>
      </c>
      <c r="H1504" s="0" t="n">
        <v>4642989.81083398</v>
      </c>
      <c r="I1504" s="0" t="n">
        <v>701866.184890482</v>
      </c>
      <c r="J1504" s="0" t="n">
        <v>7464270.3734939</v>
      </c>
      <c r="K1504" s="0" t="n">
        <v>5911976.09739188</v>
      </c>
      <c r="L1504" s="0" t="n">
        <v>7601112.12521814</v>
      </c>
      <c r="M1504" s="0" t="n">
        <v>116229040.217863</v>
      </c>
      <c r="N1504" s="0" t="n">
        <v>141496222.873921</v>
      </c>
      <c r="O1504" s="0" t="n">
        <v>25940974.1935522</v>
      </c>
      <c r="P1504" s="0" t="n">
        <v>28299244.5747842</v>
      </c>
      <c r="Q1504" s="0" t="n">
        <v>20269632.333915</v>
      </c>
      <c r="R1504" s="0" t="n">
        <v>21958768.3617413</v>
      </c>
    </row>
    <row r="1505" customFormat="false" ht="13.8" hidden="true" customHeight="false" outlineLevel="0" collapsed="false">
      <c r="A1505" s="0" t="s">
        <v>150</v>
      </c>
      <c r="B1505" s="0" t="s">
        <v>103</v>
      </c>
      <c r="C1505" s="0" t="s">
        <v>178</v>
      </c>
      <c r="D1505" s="0" t="s">
        <v>104</v>
      </c>
      <c r="E1505" s="0" t="s">
        <v>9</v>
      </c>
      <c r="F1505" s="0" t="s">
        <v>9</v>
      </c>
      <c r="G1505" s="0" t="s">
        <v>164</v>
      </c>
      <c r="H1505" s="0" t="n">
        <v>1891207.13109252</v>
      </c>
      <c r="I1505" s="0" t="n">
        <v>396670.623815167</v>
      </c>
      <c r="J1505" s="0" t="n">
        <v>233610.196758992</v>
      </c>
      <c r="K1505" s="0" t="n">
        <v>5231370.77297473</v>
      </c>
      <c r="L1505" s="0" t="n">
        <v>6726048.1366818</v>
      </c>
      <c r="M1505" s="0" t="n">
        <v>65688655.3037917</v>
      </c>
      <c r="N1505" s="0" t="n">
        <v>79968797.7611377</v>
      </c>
      <c r="O1505" s="0" t="n">
        <v>14660946.2562085</v>
      </c>
      <c r="P1505" s="0" t="n">
        <v>15993759.5522275</v>
      </c>
      <c r="Q1505" s="0" t="n">
        <v>17936128.3644848</v>
      </c>
      <c r="R1505" s="0" t="n">
        <v>19430805.7281918</v>
      </c>
    </row>
    <row r="1506" customFormat="false" ht="13.8" hidden="true" customHeight="false" outlineLevel="0" collapsed="false">
      <c r="A1506" s="0" t="s">
        <v>159</v>
      </c>
      <c r="B1506" s="0" t="s">
        <v>72</v>
      </c>
      <c r="C1506" s="0" t="s">
        <v>175</v>
      </c>
      <c r="D1506" s="0" t="s">
        <v>89</v>
      </c>
      <c r="E1506" s="0" t="s">
        <v>156</v>
      </c>
      <c r="F1506" s="0" t="s">
        <v>9</v>
      </c>
      <c r="G1506" s="0" t="s">
        <v>154</v>
      </c>
      <c r="H1506" s="0" t="n">
        <v>46693240.266869</v>
      </c>
      <c r="I1506" s="0" t="n">
        <v>845717.41330673</v>
      </c>
      <c r="J1506" s="0" t="n">
        <v>719404.745262502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</row>
    <row r="1507" customFormat="false" ht="13.8" hidden="true" customHeight="false" outlineLevel="0" collapsed="false">
      <c r="A1507" s="0" t="s">
        <v>155</v>
      </c>
      <c r="B1507" s="0" t="s">
        <v>103</v>
      </c>
      <c r="C1507" s="0" t="s">
        <v>178</v>
      </c>
      <c r="D1507" s="0" t="s">
        <v>105</v>
      </c>
      <c r="E1507" s="0" t="s">
        <v>13</v>
      </c>
      <c r="F1507" s="0" t="s">
        <v>13</v>
      </c>
      <c r="G1507" s="0" t="s">
        <v>172</v>
      </c>
      <c r="H1507" s="0" t="n">
        <v>592732.052586948</v>
      </c>
      <c r="I1507" s="0" t="n">
        <v>27850.741955</v>
      </c>
      <c r="J1507" s="0" t="n">
        <v>23031.4357966</v>
      </c>
      <c r="K1507" s="0" t="n">
        <v>0</v>
      </c>
      <c r="L1507" s="0" t="n">
        <v>0</v>
      </c>
      <c r="M1507" s="0" t="n">
        <v>1250150.17950506</v>
      </c>
      <c r="N1507" s="0" t="n">
        <v>1513339.69097981</v>
      </c>
      <c r="O1507" s="0" t="n">
        <v>708418.435052868</v>
      </c>
      <c r="P1507" s="0" t="n">
        <v>782988.796637381</v>
      </c>
      <c r="Q1507" s="0" t="n">
        <v>1531790.807525</v>
      </c>
      <c r="R1507" s="0" t="n">
        <v>1671044.5173</v>
      </c>
    </row>
    <row r="1508" customFormat="false" ht="13.8" hidden="true" customHeight="false" outlineLevel="0" collapsed="false">
      <c r="A1508" s="0" t="s">
        <v>159</v>
      </c>
      <c r="B1508" s="0" t="s">
        <v>103</v>
      </c>
      <c r="C1508" s="0" t="s">
        <v>178</v>
      </c>
      <c r="D1508" s="0" t="s">
        <v>104</v>
      </c>
      <c r="E1508" s="0" t="s">
        <v>13</v>
      </c>
      <c r="F1508" s="0" t="s">
        <v>13</v>
      </c>
      <c r="G1508" s="0" t="s">
        <v>172</v>
      </c>
      <c r="H1508" s="0" t="n">
        <v>3156816.01042819</v>
      </c>
      <c r="I1508" s="0" t="n">
        <v>65698.8604935524</v>
      </c>
      <c r="J1508" s="0" t="n">
        <v>45359.3184399072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1652478.27666965</v>
      </c>
      <c r="R1508" s="0" t="n">
        <v>1836086.97407739</v>
      </c>
    </row>
    <row r="1509" customFormat="false" ht="13.8" hidden="true" customHeight="false" outlineLevel="0" collapsed="false">
      <c r="A1509" s="0" t="s">
        <v>159</v>
      </c>
      <c r="B1509" s="0" t="s">
        <v>72</v>
      </c>
      <c r="C1509" s="0" t="s">
        <v>171</v>
      </c>
      <c r="D1509" s="0" t="s">
        <v>80</v>
      </c>
      <c r="E1509" s="0" t="s">
        <v>170</v>
      </c>
      <c r="F1509" s="0" t="s">
        <v>13</v>
      </c>
      <c r="G1509" s="0" t="s">
        <v>172</v>
      </c>
      <c r="H1509" s="0" t="n">
        <v>5100198.20877596</v>
      </c>
      <c r="I1509" s="0" t="n">
        <v>120613.867599945</v>
      </c>
      <c r="J1509" s="0" t="n">
        <v>129587.285863563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</row>
    <row r="1510" customFormat="false" ht="13.8" hidden="true" customHeight="false" outlineLevel="0" collapsed="false">
      <c r="A1510" s="0" t="s">
        <v>159</v>
      </c>
      <c r="B1510" s="0" t="s">
        <v>72</v>
      </c>
      <c r="C1510" s="0" t="s">
        <v>151</v>
      </c>
      <c r="D1510" s="0" t="s">
        <v>85</v>
      </c>
      <c r="E1510" s="0" t="s">
        <v>152</v>
      </c>
      <c r="F1510" s="0" t="s">
        <v>8</v>
      </c>
      <c r="G1510" s="0" t="s">
        <v>154</v>
      </c>
      <c r="H1510" s="0" t="n">
        <v>51316172.7925545</v>
      </c>
      <c r="I1510" s="0" t="n">
        <v>1790192.34531498</v>
      </c>
      <c r="J1510" s="0" t="n">
        <v>2065058.55755158</v>
      </c>
      <c r="K1510" s="0" t="n">
        <v>22974791.972833</v>
      </c>
      <c r="L1510" s="0" t="n">
        <v>30633055.9637773</v>
      </c>
      <c r="M1510" s="0" t="n">
        <v>86905968.6794925</v>
      </c>
      <c r="N1510" s="0" t="n">
        <v>121668356.151289</v>
      </c>
      <c r="O1510" s="0" t="n">
        <v>34762387.471797</v>
      </c>
      <c r="P1510" s="0" t="n">
        <v>48667342.4605158</v>
      </c>
      <c r="Q1510" s="0" t="n">
        <v>0</v>
      </c>
      <c r="R1510" s="0" t="n">
        <v>0</v>
      </c>
    </row>
    <row r="1511" customFormat="false" ht="13.8" hidden="true" customHeight="false" outlineLevel="0" collapsed="false">
      <c r="A1511" s="0" t="s">
        <v>159</v>
      </c>
      <c r="B1511" s="0" t="s">
        <v>21</v>
      </c>
      <c r="C1511" s="0" t="s">
        <v>181</v>
      </c>
      <c r="D1511" s="0" t="s">
        <v>31</v>
      </c>
      <c r="E1511" s="0" t="s">
        <v>13</v>
      </c>
      <c r="F1511" s="0" t="s">
        <v>13</v>
      </c>
      <c r="G1511" s="0" t="s">
        <v>153</v>
      </c>
      <c r="H1511" s="0" t="n">
        <v>85501.5590769323</v>
      </c>
      <c r="I1511" s="0" t="n">
        <v>1000</v>
      </c>
      <c r="J1511" s="0" t="n">
        <v>557.5</v>
      </c>
      <c r="K1511" s="0" t="n">
        <v>0</v>
      </c>
      <c r="L1511" s="0" t="n">
        <v>0</v>
      </c>
      <c r="M1511" s="0" t="n">
        <v>55200</v>
      </c>
      <c r="N1511" s="0" t="n">
        <v>82800</v>
      </c>
      <c r="O1511" s="0" t="n">
        <v>5670</v>
      </c>
      <c r="P1511" s="0" t="n">
        <v>7290</v>
      </c>
      <c r="Q1511" s="0" t="n">
        <v>0</v>
      </c>
      <c r="R1511" s="0" t="n">
        <v>0</v>
      </c>
    </row>
    <row r="1512" customFormat="false" ht="13.8" hidden="true" customHeight="false" outlineLevel="0" collapsed="false">
      <c r="A1512" s="0" t="s">
        <v>150</v>
      </c>
      <c r="B1512" s="0" t="s">
        <v>103</v>
      </c>
      <c r="C1512" s="0" t="s">
        <v>178</v>
      </c>
      <c r="D1512" s="0" t="s">
        <v>105</v>
      </c>
      <c r="E1512" s="0" t="s">
        <v>9</v>
      </c>
      <c r="F1512" s="0" t="s">
        <v>9</v>
      </c>
      <c r="G1512" s="0" t="s">
        <v>154</v>
      </c>
      <c r="H1512" s="0" t="n">
        <v>536960.567424882</v>
      </c>
      <c r="I1512" s="0" t="n">
        <v>237005.101427</v>
      </c>
      <c r="J1512" s="0" t="n">
        <v>277192.141427</v>
      </c>
      <c r="K1512" s="0" t="n">
        <v>4147589.2749725</v>
      </c>
      <c r="L1512" s="0" t="n">
        <v>5332614.7821075</v>
      </c>
      <c r="M1512" s="0" t="n">
        <v>12878264.6987896</v>
      </c>
      <c r="N1512" s="0" t="n">
        <v>15677887.459396</v>
      </c>
      <c r="O1512" s="0" t="n">
        <v>6980392.74977871</v>
      </c>
      <c r="P1512" s="0" t="n">
        <v>7614973.90884951</v>
      </c>
      <c r="Q1512" s="0" t="n">
        <v>14220306.08562</v>
      </c>
      <c r="R1512" s="0" t="n">
        <v>15405331.592755</v>
      </c>
    </row>
    <row r="1513" customFormat="false" ht="13.8" hidden="true" customHeight="false" outlineLevel="0" collapsed="false">
      <c r="A1513" s="0" t="s">
        <v>155</v>
      </c>
      <c r="B1513" s="0" t="s">
        <v>72</v>
      </c>
      <c r="C1513" s="0" t="s">
        <v>151</v>
      </c>
      <c r="D1513" s="0" t="s">
        <v>83</v>
      </c>
      <c r="E1513" s="0" t="s">
        <v>174</v>
      </c>
      <c r="F1513" s="0" t="s">
        <v>8</v>
      </c>
      <c r="G1513" s="0" t="s">
        <v>164</v>
      </c>
      <c r="H1513" s="0" t="n">
        <v>76472.3922821989</v>
      </c>
      <c r="I1513" s="0" t="n">
        <v>4898.72054717102</v>
      </c>
      <c r="J1513" s="0" t="n">
        <v>4898.72054717102</v>
      </c>
      <c r="K1513" s="0" t="n">
        <v>57151.7397169953</v>
      </c>
      <c r="L1513" s="0" t="n">
        <v>73480.8082075654</v>
      </c>
      <c r="M1513" s="0" t="n">
        <v>203841.205548526</v>
      </c>
      <c r="N1513" s="0" t="n">
        <v>251803.842148179</v>
      </c>
      <c r="O1513" s="0" t="n">
        <v>105517.799980378</v>
      </c>
      <c r="P1513" s="0" t="n">
        <v>143887.909064151</v>
      </c>
      <c r="Q1513" s="0" t="n">
        <v>114303.47943399</v>
      </c>
      <c r="R1513" s="0" t="n">
        <v>130632.54792456</v>
      </c>
    </row>
    <row r="1514" customFormat="false" ht="13.8" hidden="true" customHeight="false" outlineLevel="0" collapsed="false">
      <c r="A1514" s="0" t="s">
        <v>150</v>
      </c>
      <c r="B1514" s="0" t="s">
        <v>72</v>
      </c>
      <c r="C1514" s="0" t="s">
        <v>175</v>
      </c>
      <c r="D1514" s="0" t="s">
        <v>87</v>
      </c>
      <c r="E1514" s="0" t="s">
        <v>174</v>
      </c>
      <c r="F1514" s="0" t="s">
        <v>8</v>
      </c>
      <c r="G1514" s="0" t="s">
        <v>172</v>
      </c>
      <c r="H1514" s="0" t="n">
        <v>110972.942538357</v>
      </c>
      <c r="I1514" s="0" t="n">
        <v>13959.9426084127</v>
      </c>
      <c r="J1514" s="0" t="n">
        <v>35256.1841796451</v>
      </c>
      <c r="K1514" s="0" t="n">
        <v>241409.850738843</v>
      </c>
      <c r="L1514" s="0" t="n">
        <v>310384.093807084</v>
      </c>
      <c r="M1514" s="0" t="n">
        <v>1898552.19474413</v>
      </c>
      <c r="N1514" s="0" t="n">
        <v>2610509.26777318</v>
      </c>
      <c r="O1514" s="0" t="n">
        <v>593297.560857542</v>
      </c>
      <c r="P1514" s="0" t="n">
        <v>759420.877897654</v>
      </c>
      <c r="Q1514" s="0" t="n">
        <v>206922.729204722</v>
      </c>
      <c r="R1514" s="0" t="n">
        <v>275896.972272963</v>
      </c>
    </row>
    <row r="1515" customFormat="false" ht="13.8" hidden="true" customHeight="false" outlineLevel="0" collapsed="false">
      <c r="A1515" s="0" t="s">
        <v>155</v>
      </c>
      <c r="B1515" s="0" t="s">
        <v>52</v>
      </c>
      <c r="C1515" s="0" t="s">
        <v>158</v>
      </c>
      <c r="D1515" s="0" t="s">
        <v>59</v>
      </c>
      <c r="E1515" s="0" t="s">
        <v>8</v>
      </c>
      <c r="F1515" s="0" t="s">
        <v>8</v>
      </c>
      <c r="G1515" s="0" t="s">
        <v>154</v>
      </c>
      <c r="H1515" s="0" t="n">
        <v>6253803.26702287</v>
      </c>
      <c r="I1515" s="0" t="n">
        <v>267140.335330683</v>
      </c>
      <c r="J1515" s="0" t="n">
        <v>321548.946317905</v>
      </c>
      <c r="K1515" s="0" t="n">
        <v>0</v>
      </c>
      <c r="L1515" s="0" t="n">
        <v>0</v>
      </c>
      <c r="M1515" s="0" t="n">
        <v>21282180.0836298</v>
      </c>
      <c r="N1515" s="0" t="n">
        <v>31923270.1254447</v>
      </c>
      <c r="O1515" s="0" t="n">
        <v>3214588.69825069</v>
      </c>
      <c r="P1515" s="0" t="n">
        <v>4018235.87281336</v>
      </c>
      <c r="Q1515" s="0" t="n">
        <v>1335701.67665341</v>
      </c>
      <c r="R1515" s="0" t="n">
        <v>2226169.46108903</v>
      </c>
    </row>
    <row r="1516" customFormat="false" ht="13.8" hidden="true" customHeight="false" outlineLevel="0" collapsed="false">
      <c r="A1516" s="0" t="s">
        <v>159</v>
      </c>
      <c r="B1516" s="0" t="s">
        <v>21</v>
      </c>
      <c r="C1516" s="0" t="s">
        <v>168</v>
      </c>
      <c r="D1516" s="0" t="s">
        <v>30</v>
      </c>
      <c r="E1516" s="0" t="s">
        <v>9</v>
      </c>
      <c r="F1516" s="0" t="s">
        <v>9</v>
      </c>
      <c r="G1516" s="0" t="s">
        <v>154</v>
      </c>
      <c r="H1516" s="0" t="n">
        <v>49111882.058075</v>
      </c>
      <c r="I1516" s="0" t="n">
        <v>487000</v>
      </c>
      <c r="J1516" s="0" t="n">
        <v>514312.75</v>
      </c>
      <c r="K1516" s="0" t="n">
        <v>0</v>
      </c>
      <c r="L1516" s="0" t="n">
        <v>0</v>
      </c>
      <c r="M1516" s="0" t="n">
        <v>26882400</v>
      </c>
      <c r="N1516" s="0" t="n">
        <v>40323600</v>
      </c>
      <c r="O1516" s="0" t="n">
        <v>2761290</v>
      </c>
      <c r="P1516" s="0" t="n">
        <v>3550230</v>
      </c>
      <c r="Q1516" s="0" t="n">
        <v>0</v>
      </c>
      <c r="R1516" s="0" t="n">
        <v>0</v>
      </c>
    </row>
    <row r="1517" customFormat="false" ht="13.8" hidden="true" customHeight="false" outlineLevel="0" collapsed="false">
      <c r="A1517" s="0" t="s">
        <v>150</v>
      </c>
      <c r="B1517" s="0" t="s">
        <v>6</v>
      </c>
      <c r="C1517" s="0" t="s">
        <v>162</v>
      </c>
      <c r="D1517" s="0" t="s">
        <v>15</v>
      </c>
      <c r="E1517" s="0" t="s">
        <v>13</v>
      </c>
      <c r="F1517" s="0" t="s">
        <v>13</v>
      </c>
      <c r="G1517" s="0" t="s">
        <v>154</v>
      </c>
      <c r="H1517" s="0" t="n">
        <v>7212692.64338055</v>
      </c>
      <c r="I1517" s="0" t="n">
        <v>1226846.55923497</v>
      </c>
      <c r="J1517" s="0" t="n">
        <v>1137852.57865494</v>
      </c>
      <c r="K1517" s="0" t="n">
        <v>0</v>
      </c>
      <c r="L1517" s="0" t="n">
        <v>0</v>
      </c>
      <c r="M1517" s="0" t="n">
        <v>77291333.2318033</v>
      </c>
      <c r="N1517" s="0" t="n">
        <v>110416190.331147</v>
      </c>
      <c r="O1517" s="0" t="n">
        <v>36805396.7770492</v>
      </c>
      <c r="P1517" s="0" t="n">
        <v>47110907.874623</v>
      </c>
      <c r="Q1517" s="0" t="n">
        <v>24723557.4257545</v>
      </c>
      <c r="R1517" s="0" t="n">
        <v>27814002.1039738</v>
      </c>
    </row>
    <row r="1518" customFormat="false" ht="13.8" hidden="true" customHeight="false" outlineLevel="0" collapsed="false">
      <c r="A1518" s="0" t="s">
        <v>159</v>
      </c>
      <c r="B1518" s="0" t="s">
        <v>21</v>
      </c>
      <c r="C1518" s="0" t="s">
        <v>181</v>
      </c>
      <c r="D1518" s="0" t="s">
        <v>42</v>
      </c>
      <c r="E1518" s="0" t="s">
        <v>9</v>
      </c>
      <c r="F1518" s="0" t="s">
        <v>9</v>
      </c>
      <c r="G1518" s="0" t="s">
        <v>157</v>
      </c>
      <c r="H1518" s="0" t="n">
        <v>7020245.74774515</v>
      </c>
      <c r="I1518" s="0" t="n">
        <v>109940</v>
      </c>
      <c r="J1518" s="0" t="n">
        <v>34707.8</v>
      </c>
      <c r="K1518" s="0" t="n">
        <v>4397600</v>
      </c>
      <c r="L1518" s="0" t="n">
        <v>5497000</v>
      </c>
      <c r="M1518" s="0" t="n">
        <v>35249512.5</v>
      </c>
      <c r="N1518" s="0" t="n">
        <v>42670462.5</v>
      </c>
      <c r="O1518" s="0" t="n">
        <v>0</v>
      </c>
      <c r="P1518" s="0" t="n">
        <v>0</v>
      </c>
      <c r="Q1518" s="0" t="n">
        <v>0</v>
      </c>
      <c r="R1518" s="0" t="n">
        <v>0</v>
      </c>
    </row>
    <row r="1519" customFormat="false" ht="13.8" hidden="true" customHeight="false" outlineLevel="0" collapsed="false">
      <c r="A1519" s="0" t="s">
        <v>150</v>
      </c>
      <c r="B1519" s="0" t="s">
        <v>52</v>
      </c>
      <c r="C1519" s="0" t="s">
        <v>165</v>
      </c>
      <c r="D1519" s="0" t="s">
        <v>62</v>
      </c>
      <c r="E1519" s="0" t="s">
        <v>13</v>
      </c>
      <c r="F1519" s="0" t="s">
        <v>13</v>
      </c>
      <c r="G1519" s="0" t="s">
        <v>164</v>
      </c>
      <c r="H1519" s="0" t="n">
        <v>6930239.80613906</v>
      </c>
      <c r="I1519" s="0" t="n">
        <v>171710.499999999</v>
      </c>
      <c r="J1519" s="0" t="n">
        <v>197513.8217639</v>
      </c>
      <c r="K1519" s="0" t="n">
        <v>7726972.49999999</v>
      </c>
      <c r="L1519" s="0" t="n">
        <v>9444077.49999999</v>
      </c>
      <c r="M1519" s="0" t="n">
        <v>41961753.4374999</v>
      </c>
      <c r="N1519" s="0" t="n">
        <v>51083873.7499999</v>
      </c>
      <c r="O1519" s="0" t="n">
        <v>386348.624999999</v>
      </c>
      <c r="P1519" s="0" t="n">
        <v>579522.937499999</v>
      </c>
      <c r="Q1519" s="0" t="n">
        <v>0</v>
      </c>
      <c r="R1519" s="0" t="n">
        <v>0</v>
      </c>
    </row>
    <row r="1520" customFormat="false" ht="13.8" hidden="true" customHeight="false" outlineLevel="0" collapsed="false">
      <c r="A1520" s="0" t="s">
        <v>155</v>
      </c>
      <c r="B1520" s="0" t="s">
        <v>52</v>
      </c>
      <c r="C1520" s="0" t="s">
        <v>165</v>
      </c>
      <c r="D1520" s="0" t="s">
        <v>62</v>
      </c>
      <c r="E1520" s="0" t="s">
        <v>9</v>
      </c>
      <c r="F1520" s="0" t="s">
        <v>9</v>
      </c>
      <c r="G1520" s="0" t="s">
        <v>164</v>
      </c>
      <c r="H1520" s="0" t="n">
        <v>8359925.62343019</v>
      </c>
      <c r="I1520" s="0" t="n">
        <v>177169.199999999</v>
      </c>
      <c r="J1520" s="0" t="n">
        <v>213678.702882071</v>
      </c>
      <c r="K1520" s="0" t="n">
        <v>7972613.99999999</v>
      </c>
      <c r="L1520" s="0" t="n">
        <v>9744305.99999999</v>
      </c>
      <c r="M1520" s="0" t="n">
        <v>35766032.2499999</v>
      </c>
      <c r="N1520" s="0" t="n">
        <v>43295723.2499999</v>
      </c>
      <c r="O1520" s="0" t="n">
        <v>332192.249999999</v>
      </c>
      <c r="P1520" s="0" t="n">
        <v>531507.599999999</v>
      </c>
      <c r="Q1520" s="0" t="n">
        <v>0</v>
      </c>
      <c r="R1520" s="0" t="n">
        <v>0</v>
      </c>
    </row>
    <row r="1521" customFormat="false" ht="13.8" hidden="true" customHeight="false" outlineLevel="0" collapsed="false">
      <c r="A1521" s="0" t="s">
        <v>155</v>
      </c>
      <c r="B1521" s="0" t="s">
        <v>21</v>
      </c>
      <c r="C1521" s="0" t="s">
        <v>181</v>
      </c>
      <c r="D1521" s="0" t="s">
        <v>42</v>
      </c>
      <c r="E1521" s="0" t="s">
        <v>9</v>
      </c>
      <c r="F1521" s="0" t="s">
        <v>9</v>
      </c>
      <c r="G1521" s="0" t="s">
        <v>154</v>
      </c>
      <c r="H1521" s="0" t="n">
        <v>981998.799251389</v>
      </c>
      <c r="I1521" s="0" t="n">
        <v>69750</v>
      </c>
      <c r="J1521" s="0" t="n">
        <v>51564.9</v>
      </c>
      <c r="K1521" s="0" t="n">
        <v>3138750</v>
      </c>
      <c r="L1521" s="0" t="n">
        <v>3836250</v>
      </c>
      <c r="M1521" s="0" t="n">
        <v>22363593.75</v>
      </c>
      <c r="N1521" s="0" t="n">
        <v>27071718.75</v>
      </c>
      <c r="O1521" s="0" t="n">
        <v>1177031.25</v>
      </c>
      <c r="P1521" s="0" t="n">
        <v>1883250</v>
      </c>
      <c r="Q1521" s="0" t="n">
        <v>0</v>
      </c>
      <c r="R1521" s="0" t="n">
        <v>0</v>
      </c>
    </row>
    <row r="1522" customFormat="false" ht="13.8" hidden="true" customHeight="false" outlineLevel="0" collapsed="false">
      <c r="A1522" s="0" t="s">
        <v>155</v>
      </c>
      <c r="B1522" s="0" t="s">
        <v>72</v>
      </c>
      <c r="C1522" s="0" t="s">
        <v>151</v>
      </c>
      <c r="D1522" s="0" t="s">
        <v>83</v>
      </c>
      <c r="E1522" s="0" t="s">
        <v>156</v>
      </c>
      <c r="F1522" s="0" t="s">
        <v>9</v>
      </c>
      <c r="G1522" s="0" t="s">
        <v>164</v>
      </c>
      <c r="H1522" s="0" t="n">
        <v>773144.876779676</v>
      </c>
      <c r="I1522" s="0" t="n">
        <v>46003.7826798418</v>
      </c>
      <c r="J1522" s="0" t="n">
        <v>52420.2897251514</v>
      </c>
      <c r="K1522" s="0" t="n">
        <v>0</v>
      </c>
      <c r="L1522" s="0" t="n">
        <v>0</v>
      </c>
      <c r="M1522" s="0" t="n">
        <v>2026872.54832407</v>
      </c>
      <c r="N1522" s="0" t="n">
        <v>2477288.67017387</v>
      </c>
      <c r="O1522" s="0" t="n">
        <v>990915.463009132</v>
      </c>
      <c r="P1522" s="0" t="n">
        <v>1351248.35864881</v>
      </c>
      <c r="Q1522" s="0" t="n">
        <v>1073421.59586297</v>
      </c>
      <c r="R1522" s="0" t="n">
        <v>1226767.53812911</v>
      </c>
    </row>
    <row r="1523" customFormat="false" ht="13.8" hidden="true" customHeight="false" outlineLevel="0" collapsed="false">
      <c r="A1523" s="0" t="s">
        <v>159</v>
      </c>
      <c r="B1523" s="0" t="s">
        <v>52</v>
      </c>
      <c r="C1523" s="0" t="s">
        <v>158</v>
      </c>
      <c r="D1523" s="0" t="s">
        <v>63</v>
      </c>
      <c r="E1523" s="0" t="s">
        <v>9</v>
      </c>
      <c r="F1523" s="0" t="s">
        <v>9</v>
      </c>
      <c r="G1523" s="0" t="s">
        <v>154</v>
      </c>
      <c r="H1523" s="0" t="n">
        <v>43179127.866821</v>
      </c>
      <c r="I1523" s="0" t="n">
        <v>1316792.36617378</v>
      </c>
      <c r="J1523" s="0" t="n">
        <v>1109904.59266856</v>
      </c>
      <c r="K1523" s="0" t="n">
        <v>52671694.6469514</v>
      </c>
      <c r="L1523" s="0" t="n">
        <v>65839618.3086892</v>
      </c>
      <c r="M1523" s="0" t="n">
        <v>265827458.921332</v>
      </c>
      <c r="N1523" s="0" t="n">
        <v>321791134.483718</v>
      </c>
      <c r="O1523" s="0" t="n">
        <v>0</v>
      </c>
      <c r="P1523" s="0" t="n">
        <v>0</v>
      </c>
      <c r="Q1523" s="0" t="n">
        <v>0</v>
      </c>
      <c r="R1523" s="0" t="n">
        <v>0</v>
      </c>
    </row>
    <row r="1524" customFormat="false" ht="13.8" hidden="true" customHeight="false" outlineLevel="0" collapsed="false">
      <c r="A1524" s="0" t="s">
        <v>159</v>
      </c>
      <c r="B1524" s="0" t="s">
        <v>52</v>
      </c>
      <c r="C1524" s="0" t="s">
        <v>158</v>
      </c>
      <c r="D1524" s="0" t="s">
        <v>63</v>
      </c>
      <c r="E1524" s="0" t="s">
        <v>8</v>
      </c>
      <c r="F1524" s="0" t="s">
        <v>8</v>
      </c>
      <c r="G1524" s="0" t="s">
        <v>154</v>
      </c>
      <c r="H1524" s="0" t="n">
        <v>117260181.289734</v>
      </c>
      <c r="I1524" s="0" t="n">
        <v>3388779.11618338</v>
      </c>
      <c r="J1524" s="0" t="n">
        <v>10144276.7853978</v>
      </c>
      <c r="K1524" s="0" t="n">
        <v>135551164.647335</v>
      </c>
      <c r="L1524" s="0" t="n">
        <v>169438955.809169</v>
      </c>
      <c r="M1524" s="0" t="n">
        <v>684109784.079521</v>
      </c>
      <c r="N1524" s="0" t="n">
        <v>828132896.517314</v>
      </c>
      <c r="O1524" s="0" t="n">
        <v>0</v>
      </c>
      <c r="P1524" s="0" t="n">
        <v>0</v>
      </c>
      <c r="Q1524" s="0" t="n">
        <v>0</v>
      </c>
      <c r="R1524" s="0" t="n">
        <v>0</v>
      </c>
    </row>
    <row r="1525" customFormat="false" ht="13.8" hidden="true" customHeight="false" outlineLevel="0" collapsed="false">
      <c r="A1525" s="0" t="s">
        <v>150</v>
      </c>
      <c r="B1525" s="0" t="s">
        <v>52</v>
      </c>
      <c r="C1525" s="0" t="s">
        <v>183</v>
      </c>
      <c r="D1525" s="0" t="s">
        <v>64</v>
      </c>
      <c r="E1525" s="0" t="s">
        <v>8</v>
      </c>
      <c r="F1525" s="0" t="s">
        <v>8</v>
      </c>
      <c r="G1525" s="0" t="s">
        <v>154</v>
      </c>
      <c r="H1525" s="0" t="n">
        <v>71639729.5266084</v>
      </c>
      <c r="I1525" s="0" t="n">
        <v>4789380.85501064</v>
      </c>
      <c r="J1525" s="0" t="n">
        <v>6837293.81775638</v>
      </c>
      <c r="K1525" s="0" t="n">
        <v>167628329.925372</v>
      </c>
      <c r="L1525" s="0" t="n">
        <v>215522138.475479</v>
      </c>
      <c r="M1525" s="0" t="n">
        <v>165233639.497867</v>
      </c>
      <c r="N1525" s="0" t="n">
        <v>201153995.910447</v>
      </c>
      <c r="O1525" s="0" t="n">
        <v>159805674.353244</v>
      </c>
      <c r="P1525" s="0" t="n">
        <v>174333462.930812</v>
      </c>
      <c r="Q1525" s="0" t="n">
        <v>574725702.601277</v>
      </c>
      <c r="R1525" s="0" t="n">
        <v>622619511.151384</v>
      </c>
    </row>
    <row r="1526" customFormat="false" ht="13.8" hidden="true" customHeight="false" outlineLevel="0" collapsed="false">
      <c r="A1526" s="0" t="s">
        <v>159</v>
      </c>
      <c r="B1526" s="0" t="s">
        <v>52</v>
      </c>
      <c r="C1526" s="0" t="s">
        <v>165</v>
      </c>
      <c r="D1526" s="0" t="s">
        <v>65</v>
      </c>
      <c r="E1526" s="0" t="s">
        <v>13</v>
      </c>
      <c r="F1526" s="0" t="s">
        <v>13</v>
      </c>
      <c r="G1526" s="0" t="s">
        <v>153</v>
      </c>
      <c r="H1526" s="0" t="n">
        <v>375505.199978331</v>
      </c>
      <c r="I1526" s="0" t="n">
        <v>14681.2999999999</v>
      </c>
      <c r="J1526" s="0" t="n">
        <v>10470.6072720902</v>
      </c>
      <c r="K1526" s="0" t="n">
        <v>587251.999999999</v>
      </c>
      <c r="L1526" s="0" t="n">
        <v>734064.999999999</v>
      </c>
      <c r="M1526" s="0" t="n">
        <v>2963787.43749999</v>
      </c>
      <c r="N1526" s="0" t="n">
        <v>3587742.68749999</v>
      </c>
      <c r="O1526" s="0" t="n">
        <v>0</v>
      </c>
      <c r="P1526" s="0" t="n">
        <v>0</v>
      </c>
      <c r="Q1526" s="0" t="n">
        <v>0</v>
      </c>
      <c r="R1526" s="0" t="n">
        <v>0</v>
      </c>
    </row>
    <row r="1527" customFormat="false" ht="13.8" hidden="true" customHeight="false" outlineLevel="0" collapsed="false">
      <c r="A1527" s="0" t="s">
        <v>150</v>
      </c>
      <c r="B1527" s="0" t="s">
        <v>52</v>
      </c>
      <c r="C1527" s="0" t="s">
        <v>158</v>
      </c>
      <c r="D1527" s="0" t="s">
        <v>66</v>
      </c>
      <c r="E1527" s="0" t="s">
        <v>13</v>
      </c>
      <c r="F1527" s="0" t="s">
        <v>13</v>
      </c>
      <c r="G1527" s="0" t="s">
        <v>164</v>
      </c>
      <c r="H1527" s="0" t="n">
        <v>2269309.88841753</v>
      </c>
      <c r="I1527" s="0" t="n">
        <v>215975.998065088</v>
      </c>
      <c r="J1527" s="0" t="n">
        <v>313289.197533862</v>
      </c>
      <c r="K1527" s="0" t="n">
        <v>9718919.912929</v>
      </c>
      <c r="L1527" s="0" t="n">
        <v>11878679.8935798</v>
      </c>
      <c r="M1527" s="0" t="n">
        <v>52779134.527156</v>
      </c>
      <c r="N1527" s="0" t="n">
        <v>64252859.4243639</v>
      </c>
      <c r="O1527" s="0" t="n">
        <v>485945.99564645</v>
      </c>
      <c r="P1527" s="0" t="n">
        <v>728918.993469675</v>
      </c>
      <c r="Q1527" s="0" t="n">
        <v>0</v>
      </c>
      <c r="R1527" s="0" t="n">
        <v>0</v>
      </c>
    </row>
    <row r="1528" customFormat="false" ht="13.8" hidden="true" customHeight="false" outlineLevel="0" collapsed="false">
      <c r="A1528" s="0" t="s">
        <v>155</v>
      </c>
      <c r="B1528" s="0" t="s">
        <v>72</v>
      </c>
      <c r="C1528" s="0" t="s">
        <v>171</v>
      </c>
      <c r="D1528" s="0" t="s">
        <v>86</v>
      </c>
      <c r="E1528" s="0" t="s">
        <v>170</v>
      </c>
      <c r="F1528" s="0" t="s">
        <v>13</v>
      </c>
      <c r="G1528" s="0" t="s">
        <v>157</v>
      </c>
      <c r="H1528" s="0" t="n">
        <v>2098130.44122818</v>
      </c>
      <c r="I1528" s="0" t="n">
        <v>173559.541796036</v>
      </c>
      <c r="J1528" s="0" t="n">
        <v>104817.742358566</v>
      </c>
      <c r="K1528" s="0" t="n">
        <v>0</v>
      </c>
      <c r="L1528" s="0" t="n">
        <v>0</v>
      </c>
      <c r="M1528" s="0" t="n">
        <v>9716782.01734629</v>
      </c>
      <c r="N1528" s="0" t="n">
        <v>11876066.9100899</v>
      </c>
      <c r="O1528" s="0" t="n">
        <v>5542164.5516781</v>
      </c>
      <c r="P1528" s="0" t="n">
        <v>7557497.11592469</v>
      </c>
      <c r="Q1528" s="0" t="n">
        <v>4874800.48231161</v>
      </c>
      <c r="R1528" s="0" t="n">
        <v>5571200.55121326</v>
      </c>
    </row>
    <row r="1529" customFormat="false" ht="13.8" hidden="true" customHeight="false" outlineLevel="0" collapsed="false">
      <c r="A1529" s="0" t="s">
        <v>159</v>
      </c>
      <c r="B1529" s="0" t="s">
        <v>96</v>
      </c>
      <c r="C1529" s="0" t="s">
        <v>97</v>
      </c>
      <c r="D1529" s="0" t="s">
        <v>97</v>
      </c>
      <c r="E1529" s="0" t="s">
        <v>170</v>
      </c>
      <c r="F1529" s="0" t="s">
        <v>13</v>
      </c>
      <c r="G1529" s="0" t="s">
        <v>172</v>
      </c>
      <c r="H1529" s="0" t="n">
        <v>11092173.9130784</v>
      </c>
      <c r="I1529" s="0" t="n">
        <v>303283.07584236</v>
      </c>
      <c r="J1529" s="0" t="n">
        <v>2299763.60393395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</row>
    <row r="1530" customFormat="false" ht="13.8" hidden="true" customHeight="false" outlineLevel="0" collapsed="false">
      <c r="A1530" s="0" t="s">
        <v>155</v>
      </c>
      <c r="B1530" s="0" t="s">
        <v>72</v>
      </c>
      <c r="C1530" s="0" t="s">
        <v>171</v>
      </c>
      <c r="D1530" s="0" t="s">
        <v>77</v>
      </c>
      <c r="E1530" s="0" t="s">
        <v>170</v>
      </c>
      <c r="F1530" s="0" t="s">
        <v>13</v>
      </c>
      <c r="G1530" s="0" t="s">
        <v>172</v>
      </c>
      <c r="H1530" s="0" t="n">
        <v>3803396.72305853</v>
      </c>
      <c r="I1530" s="0" t="n">
        <v>44333.3827060001</v>
      </c>
      <c r="J1530" s="0" t="n">
        <v>117147.18331983</v>
      </c>
      <c r="K1530" s="0" t="n">
        <v>0</v>
      </c>
      <c r="L1530" s="0" t="n">
        <v>0</v>
      </c>
      <c r="M1530" s="0" t="n">
        <v>3548756.89448676</v>
      </c>
      <c r="N1530" s="0" t="n">
        <v>4337369.53770604</v>
      </c>
      <c r="O1530" s="0" t="n">
        <v>1734947.81508241</v>
      </c>
      <c r="P1530" s="0" t="n">
        <v>2365837.92965784</v>
      </c>
      <c r="Q1530" s="0" t="n">
        <v>3103336.78942001</v>
      </c>
      <c r="R1530" s="0" t="n">
        <v>3546670.61648001</v>
      </c>
    </row>
    <row r="1531" customFormat="false" ht="13.8" hidden="true" customHeight="false" outlineLevel="0" collapsed="false">
      <c r="A1531" s="0" t="s">
        <v>150</v>
      </c>
      <c r="B1531" s="0" t="s">
        <v>90</v>
      </c>
      <c r="C1531" s="0" t="s">
        <v>92</v>
      </c>
      <c r="D1531" s="0" t="s">
        <v>92</v>
      </c>
      <c r="E1531" s="0" t="s">
        <v>185</v>
      </c>
      <c r="F1531" s="0" t="s">
        <v>9</v>
      </c>
      <c r="G1531" s="0" t="s">
        <v>153</v>
      </c>
      <c r="H1531" s="0" t="n">
        <v>122857.858796425</v>
      </c>
      <c r="I1531" s="0" t="n">
        <v>17986.6666666666</v>
      </c>
      <c r="J1531" s="0" t="n">
        <v>15749.0666666666</v>
      </c>
      <c r="K1531" s="0" t="n">
        <v>199624.444444444</v>
      </c>
      <c r="L1531" s="0" t="n">
        <v>256659.999999999</v>
      </c>
      <c r="M1531" s="0" t="n">
        <v>2113528.23997999</v>
      </c>
      <c r="N1531" s="0" t="n">
        <v>2536233.88797599</v>
      </c>
      <c r="O1531" s="0" t="n">
        <v>821927.648131666</v>
      </c>
      <c r="P1531" s="0" t="n">
        <v>1052067.38960853</v>
      </c>
      <c r="Q1531" s="0" t="n">
        <v>456284.444444444</v>
      </c>
      <c r="R1531" s="0" t="n">
        <v>513319.999999999</v>
      </c>
    </row>
    <row r="1532" customFormat="false" ht="13.8" hidden="true" customHeight="false" outlineLevel="0" collapsed="false">
      <c r="A1532" s="0" t="s">
        <v>159</v>
      </c>
      <c r="B1532" s="0" t="s">
        <v>6</v>
      </c>
      <c r="C1532" s="0" t="s">
        <v>163</v>
      </c>
      <c r="D1532" s="0" t="s">
        <v>19</v>
      </c>
      <c r="E1532" s="0" t="s">
        <v>9</v>
      </c>
      <c r="F1532" s="0" t="s">
        <v>9</v>
      </c>
      <c r="G1532" s="0" t="s">
        <v>157</v>
      </c>
      <c r="H1532" s="0" t="n">
        <v>182206470.980541</v>
      </c>
      <c r="I1532" s="0" t="n">
        <v>3063620.09629259</v>
      </c>
      <c r="J1532" s="0" t="n">
        <v>2434232.88747428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</row>
    <row r="1533" customFormat="false" ht="13.8" hidden="true" customHeight="false" outlineLevel="0" collapsed="false">
      <c r="A1533" s="0" t="s">
        <v>159</v>
      </c>
      <c r="B1533" s="0" t="s">
        <v>72</v>
      </c>
      <c r="C1533" s="0" t="s">
        <v>175</v>
      </c>
      <c r="D1533" s="0" t="s">
        <v>88</v>
      </c>
      <c r="E1533" s="0" t="s">
        <v>156</v>
      </c>
      <c r="F1533" s="0" t="s">
        <v>9</v>
      </c>
      <c r="G1533" s="0" t="s">
        <v>164</v>
      </c>
      <c r="H1533" s="0" t="n">
        <v>16205364.9838835</v>
      </c>
      <c r="I1533" s="0" t="n">
        <v>321283.289153676</v>
      </c>
      <c r="J1533" s="0" t="n">
        <v>901990.828940139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</row>
    <row r="1534" customFormat="false" ht="13.8" hidden="true" customHeight="false" outlineLevel="0" collapsed="false">
      <c r="A1534" s="0" t="s">
        <v>159</v>
      </c>
      <c r="B1534" s="0" t="s">
        <v>21</v>
      </c>
      <c r="C1534" s="0" t="s">
        <v>173</v>
      </c>
      <c r="D1534" s="0" t="s">
        <v>26</v>
      </c>
      <c r="E1534" s="0" t="s">
        <v>13</v>
      </c>
      <c r="F1534" s="0" t="s">
        <v>13</v>
      </c>
      <c r="G1534" s="0" t="s">
        <v>164</v>
      </c>
      <c r="H1534" s="0" t="n">
        <v>4014874.7699051</v>
      </c>
      <c r="I1534" s="0" t="n">
        <v>70571.7267164366</v>
      </c>
      <c r="J1534" s="0" t="n">
        <v>43448.0434988805</v>
      </c>
      <c r="K1534" s="0" t="n">
        <v>0</v>
      </c>
      <c r="L1534" s="0" t="n">
        <v>0</v>
      </c>
      <c r="M1534" s="0" t="n">
        <v>12227205.0913546</v>
      </c>
      <c r="N1534" s="0" t="n">
        <v>14265072.6065804</v>
      </c>
      <c r="O1534" s="0" t="n">
        <v>0</v>
      </c>
      <c r="P1534" s="0" t="n">
        <v>0</v>
      </c>
      <c r="Q1534" s="0" t="n">
        <v>0</v>
      </c>
      <c r="R1534" s="0" t="n">
        <v>0</v>
      </c>
    </row>
    <row r="1535" customFormat="false" ht="13.8" hidden="true" customHeight="false" outlineLevel="0" collapsed="false">
      <c r="A1535" s="0" t="s">
        <v>150</v>
      </c>
      <c r="B1535" s="0" t="s">
        <v>72</v>
      </c>
      <c r="C1535" s="0" t="s">
        <v>151</v>
      </c>
      <c r="D1535" s="0" t="s">
        <v>76</v>
      </c>
      <c r="E1535" s="0" t="s">
        <v>174</v>
      </c>
      <c r="F1535" s="0" t="s">
        <v>8</v>
      </c>
      <c r="G1535" s="0" t="s">
        <v>153</v>
      </c>
      <c r="H1535" s="0" t="n">
        <v>310818.691329504</v>
      </c>
      <c r="I1535" s="0" t="n">
        <v>4436.89244056931</v>
      </c>
      <c r="J1535" s="0" t="n">
        <v>4436.89244056931</v>
      </c>
      <c r="K1535" s="0" t="n">
        <v>155291.235419926</v>
      </c>
      <c r="L1535" s="0" t="n">
        <v>199660.159825619</v>
      </c>
      <c r="M1535" s="0" t="n">
        <v>475739.26649141</v>
      </c>
      <c r="N1535" s="0" t="n">
        <v>613857.118053432</v>
      </c>
      <c r="O1535" s="0" t="n">
        <v>153464.279513358</v>
      </c>
      <c r="P1535" s="0" t="n">
        <v>196434.277777098</v>
      </c>
      <c r="Q1535" s="0" t="n">
        <v>354951.395245545</v>
      </c>
      <c r="R1535" s="0" t="n">
        <v>399320.319651238</v>
      </c>
    </row>
    <row r="1536" customFormat="false" ht="13.8" hidden="true" customHeight="false" outlineLevel="0" collapsed="false">
      <c r="A1536" s="0" t="s">
        <v>155</v>
      </c>
      <c r="B1536" s="0" t="s">
        <v>72</v>
      </c>
      <c r="C1536" s="0" t="s">
        <v>171</v>
      </c>
      <c r="D1536" s="0" t="s">
        <v>77</v>
      </c>
      <c r="E1536" s="0" t="s">
        <v>156</v>
      </c>
      <c r="F1536" s="0" t="s">
        <v>9</v>
      </c>
      <c r="G1536" s="0" t="s">
        <v>153</v>
      </c>
      <c r="H1536" s="0" t="n">
        <v>135405.146469656</v>
      </c>
      <c r="I1536" s="0" t="n">
        <v>1704.04157239983</v>
      </c>
      <c r="J1536" s="0" t="n">
        <v>1704.04157239983</v>
      </c>
      <c r="K1536" s="0" t="n">
        <v>0</v>
      </c>
      <c r="L1536" s="0" t="n">
        <v>0</v>
      </c>
      <c r="M1536" s="0" t="n">
        <v>136403.516028736</v>
      </c>
      <c r="N1536" s="0" t="n">
        <v>166715.408479566</v>
      </c>
      <c r="O1536" s="0" t="n">
        <v>66686.1633918265</v>
      </c>
      <c r="P1536" s="0" t="n">
        <v>90935.6773524907</v>
      </c>
      <c r="Q1536" s="0" t="n">
        <v>119282.910067988</v>
      </c>
      <c r="R1536" s="0" t="n">
        <v>136323.325791986</v>
      </c>
    </row>
    <row r="1537" customFormat="false" ht="13.8" hidden="true" customHeight="false" outlineLevel="0" collapsed="false">
      <c r="A1537" s="0" t="s">
        <v>150</v>
      </c>
      <c r="B1537" s="0" t="s">
        <v>21</v>
      </c>
      <c r="C1537" s="0" t="s">
        <v>166</v>
      </c>
      <c r="D1537" s="0" t="s">
        <v>25</v>
      </c>
      <c r="E1537" s="0" t="s">
        <v>13</v>
      </c>
      <c r="F1537" s="0" t="s">
        <v>13</v>
      </c>
      <c r="G1537" s="0" t="s">
        <v>164</v>
      </c>
      <c r="H1537" s="0" t="n">
        <v>6252219.15708303</v>
      </c>
      <c r="I1537" s="0" t="n">
        <v>152094.842839829</v>
      </c>
      <c r="J1537" s="0" t="n">
        <v>100834.937633489</v>
      </c>
      <c r="K1537" s="0" t="n">
        <v>0</v>
      </c>
      <c r="L1537" s="0" t="n">
        <v>0</v>
      </c>
      <c r="M1537" s="0" t="n">
        <v>45297505.6376908</v>
      </c>
      <c r="N1537" s="0" t="n">
        <v>55004113.9886245</v>
      </c>
      <c r="O1537" s="0" t="n">
        <v>0</v>
      </c>
      <c r="P1537" s="0" t="n">
        <v>0</v>
      </c>
      <c r="Q1537" s="0" t="n">
        <v>1520948.42839829</v>
      </c>
      <c r="R1537" s="0" t="n">
        <v>1901185.53549786</v>
      </c>
    </row>
    <row r="1538" customFormat="false" ht="13.8" hidden="true" customHeight="false" outlineLevel="0" collapsed="false">
      <c r="A1538" s="0" t="s">
        <v>155</v>
      </c>
      <c r="B1538" s="0" t="s">
        <v>90</v>
      </c>
      <c r="C1538" s="0" t="s">
        <v>94</v>
      </c>
      <c r="D1538" s="0" t="s">
        <v>94</v>
      </c>
      <c r="E1538" s="0" t="s">
        <v>170</v>
      </c>
      <c r="F1538" s="0" t="s">
        <v>13</v>
      </c>
      <c r="G1538" s="0" t="s">
        <v>172</v>
      </c>
      <c r="H1538" s="0" t="n">
        <v>1078721.20681058</v>
      </c>
      <c r="I1538" s="0" t="n">
        <v>67536.185116624</v>
      </c>
      <c r="J1538" s="0" t="n">
        <v>112616.634738189</v>
      </c>
      <c r="K1538" s="0" t="n">
        <v>0</v>
      </c>
      <c r="L1538" s="0" t="n">
        <v>0</v>
      </c>
      <c r="M1538" s="0" t="n">
        <v>4306116.28379774</v>
      </c>
      <c r="N1538" s="0" t="n">
        <v>5263031.01353057</v>
      </c>
      <c r="O1538" s="0" t="n">
        <v>2456081.14212393</v>
      </c>
      <c r="P1538" s="0" t="n">
        <v>3349201.55744172</v>
      </c>
      <c r="Q1538" s="0" t="n">
        <v>0</v>
      </c>
      <c r="R1538" s="0" t="n">
        <v>0</v>
      </c>
    </row>
    <row r="1539" customFormat="false" ht="13.8" hidden="true" customHeight="false" outlineLevel="0" collapsed="false">
      <c r="A1539" s="0" t="s">
        <v>150</v>
      </c>
      <c r="B1539" s="0" t="s">
        <v>103</v>
      </c>
      <c r="C1539" s="0" t="s">
        <v>178</v>
      </c>
      <c r="D1539" s="0" t="s">
        <v>108</v>
      </c>
      <c r="E1539" s="0" t="s">
        <v>13</v>
      </c>
      <c r="F1539" s="0" t="s">
        <v>13</v>
      </c>
      <c r="G1539" s="0" t="s">
        <v>157</v>
      </c>
      <c r="H1539" s="0" t="n">
        <v>949674.670545948</v>
      </c>
      <c r="I1539" s="0" t="n">
        <v>204105.02738</v>
      </c>
      <c r="J1539" s="0" t="n">
        <v>85523.3624552532</v>
      </c>
      <c r="K1539" s="0" t="n">
        <v>0</v>
      </c>
      <c r="L1539" s="0" t="n">
        <v>0</v>
      </c>
      <c r="M1539" s="0" t="n">
        <v>7143675.9583</v>
      </c>
      <c r="N1539" s="0" t="n">
        <v>10205251.369</v>
      </c>
      <c r="O1539" s="0" t="n">
        <v>11480907.790125</v>
      </c>
      <c r="P1539" s="0" t="n">
        <v>14695561.97136</v>
      </c>
      <c r="Q1539" s="0" t="n">
        <v>5856970.30908906</v>
      </c>
      <c r="R1539" s="0" t="n">
        <v>6589091.5977252</v>
      </c>
    </row>
    <row r="1540" customFormat="false" ht="13.8" hidden="true" customHeight="false" outlineLevel="0" collapsed="false">
      <c r="A1540" s="0" t="s">
        <v>155</v>
      </c>
      <c r="B1540" s="0" t="s">
        <v>103</v>
      </c>
      <c r="C1540" s="0" t="s">
        <v>178</v>
      </c>
      <c r="D1540" s="0" t="s">
        <v>112</v>
      </c>
      <c r="E1540" s="0" t="s">
        <v>13</v>
      </c>
      <c r="F1540" s="0" t="s">
        <v>13</v>
      </c>
      <c r="G1540" s="0" t="s">
        <v>153</v>
      </c>
      <c r="H1540" s="0" t="n">
        <v>463753.672175475</v>
      </c>
      <c r="I1540" s="0" t="n">
        <v>33802.8141486</v>
      </c>
      <c r="J1540" s="0" t="n">
        <v>23109.033478812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1836844.92083492</v>
      </c>
      <c r="P1540" s="0" t="n">
        <v>2504788.52841126</v>
      </c>
      <c r="Q1540" s="0" t="n">
        <v>2366196.990402</v>
      </c>
      <c r="R1540" s="0" t="n">
        <v>2704225.131888</v>
      </c>
    </row>
    <row r="1541" customFormat="false" ht="13.8" hidden="true" customHeight="false" outlineLevel="0" collapsed="false">
      <c r="A1541" s="0" t="s">
        <v>159</v>
      </c>
      <c r="B1541" s="0" t="s">
        <v>103</v>
      </c>
      <c r="C1541" s="0" t="s">
        <v>177</v>
      </c>
      <c r="D1541" s="0" t="s">
        <v>106</v>
      </c>
      <c r="E1541" s="0" t="s">
        <v>9</v>
      </c>
      <c r="F1541" s="0" t="s">
        <v>9</v>
      </c>
      <c r="G1541" s="0" t="s">
        <v>172</v>
      </c>
      <c r="H1541" s="0" t="n">
        <v>77560.5884454291</v>
      </c>
      <c r="I1541" s="0" t="n">
        <v>13516.49</v>
      </c>
      <c r="J1541" s="0" t="n">
        <v>9554.1602</v>
      </c>
      <c r="K1541" s="0" t="n">
        <v>0</v>
      </c>
      <c r="L1541" s="0" t="n">
        <v>0</v>
      </c>
      <c r="M1541" s="0" t="n">
        <v>118024.839075052</v>
      </c>
      <c r="N1541" s="0" t="n">
        <v>177037.258612578</v>
      </c>
      <c r="O1541" s="0" t="n">
        <v>954034.125768763</v>
      </c>
      <c r="P1541" s="0" t="n">
        <v>1335647.77607626</v>
      </c>
      <c r="Q1541" s="0" t="n">
        <v>0</v>
      </c>
      <c r="R1541" s="0" t="n">
        <v>0</v>
      </c>
    </row>
    <row r="1542" customFormat="false" ht="13.8" hidden="true" customHeight="false" outlineLevel="0" collapsed="false">
      <c r="A1542" s="0" t="s">
        <v>150</v>
      </c>
      <c r="B1542" s="0" t="s">
        <v>103</v>
      </c>
      <c r="C1542" s="0" t="s">
        <v>177</v>
      </c>
      <c r="D1542" s="0" t="s">
        <v>106</v>
      </c>
      <c r="E1542" s="0" t="s">
        <v>13</v>
      </c>
      <c r="F1542" s="0" t="s">
        <v>13</v>
      </c>
      <c r="G1542" s="0" t="s">
        <v>154</v>
      </c>
      <c r="H1542" s="0" t="n">
        <v>223688.596412626</v>
      </c>
      <c r="I1542" s="0" t="n">
        <v>112102.97</v>
      </c>
      <c r="J1542" s="0" t="n">
        <v>79692.6619</v>
      </c>
      <c r="K1542" s="0" t="n">
        <v>0</v>
      </c>
      <c r="L1542" s="0" t="n">
        <v>0</v>
      </c>
      <c r="M1542" s="0" t="n">
        <v>1957747.16573391</v>
      </c>
      <c r="N1542" s="0" t="n">
        <v>2691902.35288412</v>
      </c>
      <c r="O1542" s="0" t="n">
        <v>9890701.92964592</v>
      </c>
      <c r="P1542" s="0" t="n">
        <v>12660098.4699467</v>
      </c>
      <c r="Q1542" s="0" t="n">
        <v>3358910.79999999</v>
      </c>
      <c r="R1542" s="0" t="n">
        <v>3778774.65</v>
      </c>
    </row>
    <row r="1543" customFormat="false" ht="13.8" hidden="true" customHeight="false" outlineLevel="0" collapsed="false">
      <c r="A1543" s="0" t="s">
        <v>150</v>
      </c>
      <c r="B1543" s="0" t="s">
        <v>103</v>
      </c>
      <c r="C1543" s="0" t="s">
        <v>177</v>
      </c>
      <c r="D1543" s="0" t="s">
        <v>114</v>
      </c>
      <c r="E1543" s="0" t="s">
        <v>13</v>
      </c>
      <c r="F1543" s="0" t="s">
        <v>13</v>
      </c>
      <c r="G1543" s="0" t="s">
        <v>172</v>
      </c>
      <c r="H1543" s="0" t="n">
        <v>5936.79210716704</v>
      </c>
      <c r="I1543" s="0" t="n">
        <v>1625.47</v>
      </c>
      <c r="J1543" s="0" t="n">
        <v>1711.97545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</row>
    <row r="1544" customFormat="false" ht="13.8" hidden="true" customHeight="false" outlineLevel="0" collapsed="false">
      <c r="A1544" s="0" t="s">
        <v>155</v>
      </c>
      <c r="B1544" s="0" t="s">
        <v>90</v>
      </c>
      <c r="C1544" s="0" t="s">
        <v>93</v>
      </c>
      <c r="D1544" s="0" t="s">
        <v>93</v>
      </c>
      <c r="E1544" s="0" t="s">
        <v>194</v>
      </c>
      <c r="F1544" s="0" t="s">
        <v>8</v>
      </c>
      <c r="G1544" s="0" t="s">
        <v>172</v>
      </c>
      <c r="H1544" s="0" t="n">
        <v>938269.439143007</v>
      </c>
      <c r="I1544" s="0" t="n">
        <v>33449.5833333333</v>
      </c>
      <c r="J1544" s="0" t="n">
        <v>30159.2583333333</v>
      </c>
      <c r="K1544" s="0" t="n">
        <v>0</v>
      </c>
      <c r="L1544" s="0" t="n">
        <v>0</v>
      </c>
      <c r="M1544" s="0" t="n">
        <v>1895777.73395516</v>
      </c>
      <c r="N1544" s="0" t="n">
        <v>2369722.16744395</v>
      </c>
      <c r="O1544" s="0" t="n">
        <v>1216457.38051438</v>
      </c>
      <c r="P1544" s="0" t="n">
        <v>1658805.51888325</v>
      </c>
      <c r="Q1544" s="0" t="n">
        <v>707845.833333333</v>
      </c>
      <c r="R1544" s="0" t="n">
        <v>808966.666666666</v>
      </c>
    </row>
    <row r="1545" customFormat="false" ht="13.8" hidden="true" customHeight="false" outlineLevel="0" collapsed="false">
      <c r="A1545" s="0" t="s">
        <v>155</v>
      </c>
      <c r="B1545" s="0" t="s">
        <v>21</v>
      </c>
      <c r="C1545" s="0" t="s">
        <v>166</v>
      </c>
      <c r="D1545" s="0" t="s">
        <v>45</v>
      </c>
      <c r="E1545" s="0" t="s">
        <v>13</v>
      </c>
      <c r="F1545" s="0" t="s">
        <v>13</v>
      </c>
      <c r="G1545" s="0" t="s">
        <v>153</v>
      </c>
      <c r="H1545" s="0" t="n">
        <v>125344.23179848</v>
      </c>
      <c r="I1545" s="0" t="n">
        <v>1158</v>
      </c>
      <c r="J1545" s="0" t="n">
        <v>656.31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</row>
    <row r="1546" customFormat="false" ht="13.8" hidden="true" customHeight="false" outlineLevel="0" collapsed="false">
      <c r="A1546" s="0" t="s">
        <v>150</v>
      </c>
      <c r="B1546" s="0" t="s">
        <v>72</v>
      </c>
      <c r="C1546" s="0" t="s">
        <v>151</v>
      </c>
      <c r="D1546" s="0" t="s">
        <v>84</v>
      </c>
      <c r="E1546" s="0" t="s">
        <v>170</v>
      </c>
      <c r="F1546" s="0" t="s">
        <v>13</v>
      </c>
      <c r="G1546" s="0" t="s">
        <v>172</v>
      </c>
      <c r="H1546" s="0" t="n">
        <v>948917.71004614</v>
      </c>
      <c r="I1546" s="0" t="n">
        <v>108369.786467852</v>
      </c>
      <c r="J1546" s="0" t="n">
        <v>120070.122017869</v>
      </c>
      <c r="K1546" s="0" t="n">
        <v>1735920.38379771</v>
      </c>
      <c r="L1546" s="0" t="n">
        <v>2231897.63631135</v>
      </c>
      <c r="M1546" s="0" t="n">
        <v>8417402.7830927</v>
      </c>
      <c r="N1546" s="0" t="n">
        <v>11573928.8267524</v>
      </c>
      <c r="O1546" s="0" t="n">
        <v>2630438.36971647</v>
      </c>
      <c r="P1546" s="0" t="n">
        <v>3366961.11323708</v>
      </c>
      <c r="Q1546" s="0" t="n">
        <v>3967818.02010907</v>
      </c>
      <c r="R1546" s="0" t="n">
        <v>4463795.2726227</v>
      </c>
    </row>
    <row r="1547" customFormat="false" ht="13.8" hidden="true" customHeight="false" outlineLevel="0" collapsed="false">
      <c r="A1547" s="0" t="s">
        <v>159</v>
      </c>
      <c r="B1547" s="0" t="s">
        <v>21</v>
      </c>
      <c r="C1547" s="0" t="s">
        <v>181</v>
      </c>
      <c r="D1547" s="0" t="s">
        <v>31</v>
      </c>
      <c r="E1547" s="0" t="s">
        <v>13</v>
      </c>
      <c r="F1547" s="0" t="s">
        <v>13</v>
      </c>
      <c r="G1547" s="0" t="s">
        <v>172</v>
      </c>
      <c r="H1547" s="0" t="n">
        <v>148367.255801791</v>
      </c>
      <c r="I1547" s="0" t="n">
        <v>1450</v>
      </c>
      <c r="J1547" s="0" t="n">
        <v>862.75</v>
      </c>
      <c r="K1547" s="0" t="n">
        <v>0</v>
      </c>
      <c r="L1547" s="0" t="n">
        <v>0</v>
      </c>
      <c r="M1547" s="0" t="n">
        <v>80040</v>
      </c>
      <c r="N1547" s="0" t="n">
        <v>120060</v>
      </c>
      <c r="O1547" s="0" t="n">
        <v>8221.5</v>
      </c>
      <c r="P1547" s="0" t="n">
        <v>10570.5</v>
      </c>
      <c r="Q1547" s="0" t="n">
        <v>0</v>
      </c>
      <c r="R1547" s="0" t="n">
        <v>0</v>
      </c>
    </row>
    <row r="1548" customFormat="false" ht="13.8" hidden="true" customHeight="false" outlineLevel="0" collapsed="false">
      <c r="A1548" s="0" t="s">
        <v>155</v>
      </c>
      <c r="B1548" s="0" t="s">
        <v>103</v>
      </c>
      <c r="C1548" s="0" t="s">
        <v>178</v>
      </c>
      <c r="D1548" s="0" t="s">
        <v>104</v>
      </c>
      <c r="E1548" s="0" t="s">
        <v>9</v>
      </c>
      <c r="F1548" s="0" t="s">
        <v>9</v>
      </c>
      <c r="G1548" s="0" t="s">
        <v>172</v>
      </c>
      <c r="H1548" s="0" t="n">
        <v>589789.321667584</v>
      </c>
      <c r="I1548" s="0" t="n">
        <v>43227.9539785717</v>
      </c>
      <c r="J1548" s="0" t="n">
        <v>28383.7894512801</v>
      </c>
      <c r="K1548" s="0" t="n">
        <v>0</v>
      </c>
      <c r="L1548" s="0" t="n">
        <v>0</v>
      </c>
      <c r="M1548" s="0" t="n">
        <v>5913584.10426861</v>
      </c>
      <c r="N1548" s="0" t="n">
        <v>7158549.17885147</v>
      </c>
      <c r="O1548" s="0" t="n">
        <v>1379836.290996</v>
      </c>
      <c r="P1548" s="0" t="n">
        <v>1525082.21636401</v>
      </c>
      <c r="Q1548" s="0" t="n">
        <v>1078807.55662622</v>
      </c>
      <c r="R1548" s="0" t="n">
        <v>1176880.97086496</v>
      </c>
    </row>
    <row r="1549" customFormat="false" ht="13.8" hidden="true" customHeight="false" outlineLevel="0" collapsed="false">
      <c r="A1549" s="0" t="s">
        <v>159</v>
      </c>
      <c r="B1549" s="0" t="s">
        <v>117</v>
      </c>
      <c r="C1549" s="0" t="s">
        <v>196</v>
      </c>
      <c r="D1549" s="0" t="s">
        <v>109</v>
      </c>
      <c r="E1549" s="0" t="s">
        <v>13</v>
      </c>
      <c r="F1549" s="0" t="s">
        <v>13</v>
      </c>
      <c r="G1549" s="0" t="s">
        <v>154</v>
      </c>
      <c r="H1549" s="0" t="n">
        <v>467231.406930345</v>
      </c>
      <c r="I1549" s="0" t="n">
        <v>2015.7215835129</v>
      </c>
      <c r="J1549" s="0" t="n">
        <v>2015.7215835129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</row>
    <row r="1550" customFormat="false" ht="13.8" hidden="true" customHeight="false" outlineLevel="0" collapsed="false">
      <c r="A1550" s="0" t="s">
        <v>159</v>
      </c>
      <c r="B1550" s="0" t="s">
        <v>72</v>
      </c>
      <c r="C1550" s="0" t="s">
        <v>151</v>
      </c>
      <c r="D1550" s="0" t="s">
        <v>85</v>
      </c>
      <c r="E1550" s="0" t="s">
        <v>170</v>
      </c>
      <c r="F1550" s="0" t="s">
        <v>13</v>
      </c>
      <c r="G1550" s="0" t="s">
        <v>157</v>
      </c>
      <c r="H1550" s="0" t="n">
        <v>5348546.03083997</v>
      </c>
      <c r="I1550" s="0" t="n">
        <v>123912.921516715</v>
      </c>
      <c r="J1550" s="0" t="n">
        <v>67277.8164610362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</row>
    <row r="1551" customFormat="false" ht="13.8" hidden="true" customHeight="false" outlineLevel="0" collapsed="false">
      <c r="A1551" s="0" t="s">
        <v>159</v>
      </c>
      <c r="B1551" s="0" t="s">
        <v>72</v>
      </c>
      <c r="C1551" s="0" t="s">
        <v>175</v>
      </c>
      <c r="D1551" s="0" t="s">
        <v>79</v>
      </c>
      <c r="E1551" s="0" t="s">
        <v>152</v>
      </c>
      <c r="F1551" s="0" t="s">
        <v>8</v>
      </c>
      <c r="G1551" s="0" t="s">
        <v>154</v>
      </c>
      <c r="H1551" s="0" t="n">
        <v>1949346.39374486</v>
      </c>
      <c r="I1551" s="0" t="n">
        <v>48280.147433722</v>
      </c>
      <c r="J1551" s="0" t="n">
        <v>25560.1034929804</v>
      </c>
      <c r="K1551" s="0" t="n">
        <v>724202.21150583</v>
      </c>
      <c r="L1551" s="0" t="n">
        <v>965602.94867444</v>
      </c>
      <c r="M1551" s="0" t="n">
        <v>3877127.89745651</v>
      </c>
      <c r="N1551" s="0" t="n">
        <v>5427979.05643912</v>
      </c>
      <c r="O1551" s="0" t="n">
        <v>1550851.1589826</v>
      </c>
      <c r="P1551" s="0" t="n">
        <v>2171191.62257564</v>
      </c>
      <c r="Q1551" s="0" t="n">
        <v>0</v>
      </c>
      <c r="R1551" s="0" t="n">
        <v>0</v>
      </c>
    </row>
    <row r="1552" customFormat="false" ht="13.8" hidden="true" customHeight="false" outlineLevel="0" collapsed="false">
      <c r="A1552" s="0" t="s">
        <v>155</v>
      </c>
      <c r="B1552" s="0" t="s">
        <v>52</v>
      </c>
      <c r="C1552" s="0" t="s">
        <v>169</v>
      </c>
      <c r="D1552" s="0" t="s">
        <v>55</v>
      </c>
      <c r="E1552" s="0" t="s">
        <v>8</v>
      </c>
      <c r="F1552" s="0" t="s">
        <v>8</v>
      </c>
      <c r="G1552" s="0" t="s">
        <v>172</v>
      </c>
      <c r="H1552" s="0" t="n">
        <v>314727.824819704</v>
      </c>
      <c r="I1552" s="0" t="n">
        <v>10117.9374569999</v>
      </c>
      <c r="J1552" s="0" t="n">
        <v>5551.12284399426</v>
      </c>
      <c r="K1552" s="0" t="n">
        <v>0</v>
      </c>
      <c r="L1552" s="0" t="n">
        <v>0</v>
      </c>
      <c r="M1552" s="0" t="n">
        <v>806062.352090058</v>
      </c>
      <c r="N1552" s="0" t="n">
        <v>1209093.52813508</v>
      </c>
      <c r="O1552" s="0" t="n">
        <v>121752.513930994</v>
      </c>
      <c r="P1552" s="0" t="n">
        <v>152190.642413742</v>
      </c>
      <c r="Q1552" s="0" t="n">
        <v>50589.6872849999</v>
      </c>
      <c r="R1552" s="0" t="n">
        <v>84316.1454749999</v>
      </c>
    </row>
    <row r="1553" customFormat="false" ht="13.8" hidden="true" customHeight="false" outlineLevel="0" collapsed="false">
      <c r="A1553" s="0" t="s">
        <v>150</v>
      </c>
      <c r="B1553" s="0" t="s">
        <v>96</v>
      </c>
      <c r="C1553" s="0" t="s">
        <v>97</v>
      </c>
      <c r="D1553" s="0" t="s">
        <v>97</v>
      </c>
      <c r="E1553" s="0" t="s">
        <v>8</v>
      </c>
      <c r="F1553" s="0" t="s">
        <v>8</v>
      </c>
      <c r="G1553" s="0" t="s">
        <v>154</v>
      </c>
      <c r="H1553" s="0" t="n">
        <v>9703571.33217992</v>
      </c>
      <c r="I1553" s="0" t="n">
        <v>1269105.22308</v>
      </c>
      <c r="J1553" s="0" t="n">
        <v>8169297.93386857</v>
      </c>
      <c r="K1553" s="0" t="n">
        <v>0</v>
      </c>
      <c r="L1553" s="0" t="n">
        <v>0</v>
      </c>
      <c r="M1553" s="0" t="n">
        <v>108844436.594342</v>
      </c>
      <c r="N1553" s="0" t="n">
        <v>145125915.459122</v>
      </c>
      <c r="O1553" s="0" t="n">
        <v>11287571.151612</v>
      </c>
      <c r="P1553" s="0" t="n">
        <v>14109463.939515</v>
      </c>
      <c r="Q1553" s="0" t="n">
        <v>16347333.8586107</v>
      </c>
      <c r="R1553" s="0" t="n">
        <v>19980074.7160798</v>
      </c>
    </row>
    <row r="1554" customFormat="false" ht="13.8" hidden="true" customHeight="false" outlineLevel="0" collapsed="false">
      <c r="A1554" s="0" t="s">
        <v>155</v>
      </c>
      <c r="B1554" s="0" t="s">
        <v>52</v>
      </c>
      <c r="C1554" s="0" t="s">
        <v>54</v>
      </c>
      <c r="D1554" s="0" t="s">
        <v>54</v>
      </c>
      <c r="E1554" s="0" t="s">
        <v>8</v>
      </c>
      <c r="F1554" s="0" t="s">
        <v>8</v>
      </c>
      <c r="G1554" s="0" t="s">
        <v>157</v>
      </c>
      <c r="H1554" s="0" t="n">
        <v>20429603.8</v>
      </c>
      <c r="I1554" s="0" t="n">
        <v>598600</v>
      </c>
      <c r="J1554" s="0" t="n">
        <v>388042</v>
      </c>
      <c r="K1554" s="0" t="n">
        <v>0</v>
      </c>
      <c r="L1554" s="0" t="n">
        <v>0</v>
      </c>
      <c r="M1554" s="0" t="n">
        <v>1895566.47711</v>
      </c>
      <c r="N1554" s="0" t="n">
        <v>2294633.10387</v>
      </c>
      <c r="O1554" s="0" t="n">
        <v>11942070</v>
      </c>
      <c r="P1554" s="0" t="n">
        <v>13199130</v>
      </c>
      <c r="Q1554" s="0" t="n">
        <v>65846000</v>
      </c>
      <c r="R1554" s="0" t="n">
        <v>71832000</v>
      </c>
    </row>
    <row r="1555" customFormat="false" ht="13.8" hidden="true" customHeight="false" outlineLevel="0" collapsed="false">
      <c r="A1555" s="0" t="s">
        <v>155</v>
      </c>
      <c r="B1555" s="0" t="s">
        <v>21</v>
      </c>
      <c r="C1555" s="0" t="s">
        <v>181</v>
      </c>
      <c r="D1555" s="0" t="s">
        <v>22</v>
      </c>
      <c r="E1555" s="0" t="s">
        <v>8</v>
      </c>
      <c r="F1555" s="0" t="s">
        <v>8</v>
      </c>
      <c r="G1555" s="0" t="s">
        <v>153</v>
      </c>
      <c r="H1555" s="0" t="n">
        <v>599904.424386167</v>
      </c>
      <c r="I1555" s="0" t="n">
        <v>49100</v>
      </c>
      <c r="J1555" s="0" t="n">
        <v>31740</v>
      </c>
      <c r="K1555" s="0" t="n">
        <v>2209500</v>
      </c>
      <c r="L1555" s="0" t="n">
        <v>2700500</v>
      </c>
      <c r="M1555" s="0" t="n">
        <v>6297075</v>
      </c>
      <c r="N1555" s="0" t="n">
        <v>7622775</v>
      </c>
      <c r="O1555" s="0" t="n">
        <v>331425</v>
      </c>
      <c r="P1555" s="0" t="n">
        <v>530280</v>
      </c>
      <c r="Q1555" s="0" t="n">
        <v>0</v>
      </c>
      <c r="R1555" s="0" t="n">
        <v>0</v>
      </c>
    </row>
    <row r="1556" customFormat="false" ht="13.8" hidden="true" customHeight="false" outlineLevel="0" collapsed="false">
      <c r="A1556" s="0" t="s">
        <v>150</v>
      </c>
      <c r="B1556" s="0" t="s">
        <v>21</v>
      </c>
      <c r="C1556" s="0" t="s">
        <v>166</v>
      </c>
      <c r="D1556" s="0" t="s">
        <v>24</v>
      </c>
      <c r="E1556" s="0" t="s">
        <v>8</v>
      </c>
      <c r="F1556" s="0" t="s">
        <v>8</v>
      </c>
      <c r="G1556" s="0" t="s">
        <v>164</v>
      </c>
      <c r="H1556" s="0" t="n">
        <v>2935593.1379547</v>
      </c>
      <c r="I1556" s="0" t="n">
        <v>270471.14901342</v>
      </c>
      <c r="J1556" s="0" t="n">
        <v>227037.650442407</v>
      </c>
      <c r="K1556" s="0" t="n">
        <v>3380889.36266775</v>
      </c>
      <c r="L1556" s="0" t="n">
        <v>3718978.29893452</v>
      </c>
      <c r="M1556" s="0" t="n">
        <v>43235841.2847268</v>
      </c>
      <c r="N1556" s="0" t="n">
        <v>50441814.8321813</v>
      </c>
      <c r="O1556" s="0" t="n">
        <v>15821771.381283</v>
      </c>
      <c r="P1556" s="0" t="n">
        <v>18458733.2781635</v>
      </c>
      <c r="Q1556" s="0" t="n">
        <v>6761778.7253355</v>
      </c>
      <c r="R1556" s="0" t="n">
        <v>7437956.59786905</v>
      </c>
    </row>
    <row r="1557" customFormat="false" ht="13.8" hidden="true" customHeight="false" outlineLevel="0" collapsed="false">
      <c r="A1557" s="0" t="s">
        <v>150</v>
      </c>
      <c r="B1557" s="0" t="s">
        <v>21</v>
      </c>
      <c r="C1557" s="0" t="s">
        <v>166</v>
      </c>
      <c r="D1557" s="0" t="s">
        <v>25</v>
      </c>
      <c r="E1557" s="0" t="s">
        <v>13</v>
      </c>
      <c r="F1557" s="0" t="s">
        <v>13</v>
      </c>
      <c r="G1557" s="0" t="s">
        <v>157</v>
      </c>
      <c r="H1557" s="0" t="n">
        <v>7978556.66524474</v>
      </c>
      <c r="I1557" s="0" t="n">
        <v>228012.2433171</v>
      </c>
      <c r="J1557" s="0" t="n">
        <v>60446.1141938839</v>
      </c>
      <c r="K1557" s="0" t="n">
        <v>0</v>
      </c>
      <c r="L1557" s="0" t="n">
        <v>0</v>
      </c>
      <c r="M1557" s="0" t="n">
        <v>67907535.0897707</v>
      </c>
      <c r="N1557" s="0" t="n">
        <v>82459149.7518644</v>
      </c>
      <c r="O1557" s="0" t="n">
        <v>0</v>
      </c>
      <c r="P1557" s="0" t="n">
        <v>0</v>
      </c>
      <c r="Q1557" s="0" t="n">
        <v>2280122.433171</v>
      </c>
      <c r="R1557" s="0" t="n">
        <v>2850153.04146375</v>
      </c>
    </row>
    <row r="1558" customFormat="false" ht="13.8" hidden="true" customHeight="false" outlineLevel="0" collapsed="false">
      <c r="A1558" s="0" t="s">
        <v>155</v>
      </c>
      <c r="B1558" s="0" t="s">
        <v>21</v>
      </c>
      <c r="C1558" s="0" t="s">
        <v>168</v>
      </c>
      <c r="D1558" s="0" t="s">
        <v>29</v>
      </c>
      <c r="E1558" s="0" t="s">
        <v>8</v>
      </c>
      <c r="F1558" s="0" t="s">
        <v>8</v>
      </c>
      <c r="G1558" s="0" t="s">
        <v>164</v>
      </c>
      <c r="H1558" s="0" t="n">
        <v>67755731.098932</v>
      </c>
      <c r="I1558" s="0" t="n">
        <v>988250</v>
      </c>
      <c r="J1558" s="0" t="n">
        <v>2632211.75</v>
      </c>
      <c r="K1558" s="0" t="n">
        <v>0</v>
      </c>
      <c r="L1558" s="0" t="n">
        <v>0</v>
      </c>
      <c r="M1558" s="0" t="n">
        <v>236587050</v>
      </c>
      <c r="N1558" s="0" t="n">
        <v>286394850</v>
      </c>
      <c r="O1558" s="0" t="n">
        <v>32671545</v>
      </c>
      <c r="P1558" s="0" t="n">
        <v>36110655</v>
      </c>
      <c r="Q1558" s="0" t="n">
        <v>108707500</v>
      </c>
      <c r="R1558" s="0" t="n">
        <v>118590000</v>
      </c>
    </row>
    <row r="1559" customFormat="false" ht="13.8" hidden="true" customHeight="false" outlineLevel="0" collapsed="false">
      <c r="A1559" s="0" t="s">
        <v>155</v>
      </c>
      <c r="B1559" s="0" t="s">
        <v>96</v>
      </c>
      <c r="C1559" s="0" t="s">
        <v>184</v>
      </c>
      <c r="D1559" s="0" t="s">
        <v>101</v>
      </c>
      <c r="E1559" s="0" t="s">
        <v>191</v>
      </c>
      <c r="F1559" s="0" t="s">
        <v>9</v>
      </c>
      <c r="G1559" s="0" t="s">
        <v>164</v>
      </c>
      <c r="H1559" s="0" t="n">
        <v>184440060.897228</v>
      </c>
      <c r="I1559" s="0" t="n">
        <v>7507397.41729784</v>
      </c>
      <c r="J1559" s="0" t="n">
        <v>9243532.98799636</v>
      </c>
      <c r="K1559" s="0" t="n">
        <v>65674760.4295643</v>
      </c>
      <c r="L1559" s="0" t="n">
        <v>84438977.6951542</v>
      </c>
      <c r="M1559" s="0" t="n">
        <v>235428514.588853</v>
      </c>
      <c r="N1559" s="0" t="n">
        <v>329599920.424394</v>
      </c>
      <c r="O1559" s="0" t="n">
        <v>136548539.062126</v>
      </c>
      <c r="P1559" s="0" t="n">
        <v>186202553.266536</v>
      </c>
      <c r="Q1559" s="0" t="n">
        <v>131349520.859128</v>
      </c>
      <c r="R1559" s="0" t="n">
        <v>150113738.124718</v>
      </c>
    </row>
    <row r="1560" customFormat="false" ht="13.8" hidden="true" customHeight="false" outlineLevel="0" collapsed="false">
      <c r="A1560" s="0" t="s">
        <v>150</v>
      </c>
      <c r="B1560" s="0" t="s">
        <v>6</v>
      </c>
      <c r="C1560" s="0" t="s">
        <v>162</v>
      </c>
      <c r="D1560" s="0" t="s">
        <v>7</v>
      </c>
      <c r="E1560" s="0" t="s">
        <v>8</v>
      </c>
      <c r="F1560" s="0" t="s">
        <v>8</v>
      </c>
      <c r="G1560" s="0" t="s">
        <v>164</v>
      </c>
      <c r="H1560" s="0" t="n">
        <v>54382387.2157648</v>
      </c>
      <c r="I1560" s="0" t="n">
        <v>5913087.58714503</v>
      </c>
      <c r="J1560" s="0" t="n">
        <v>14062691.7153519</v>
      </c>
      <c r="K1560" s="0" t="n">
        <v>82979696.7649905</v>
      </c>
      <c r="L1560" s="0" t="n">
        <v>106688181.554987</v>
      </c>
      <c r="M1560" s="0" t="n">
        <v>709570508.683477</v>
      </c>
      <c r="N1560" s="0" t="n">
        <v>1013672155.26211</v>
      </c>
      <c r="O1560" s="0" t="n">
        <v>190063529.481213</v>
      </c>
      <c r="P1560" s="0" t="n">
        <v>243281317.735953</v>
      </c>
      <c r="Q1560" s="0" t="n">
        <v>71125454.3699919</v>
      </c>
      <c r="R1560" s="0" t="n">
        <v>94833939.1599892</v>
      </c>
    </row>
    <row r="1561" customFormat="false" ht="13.8" hidden="true" customHeight="false" outlineLevel="0" collapsed="false">
      <c r="A1561" s="0" t="s">
        <v>155</v>
      </c>
      <c r="B1561" s="0" t="s">
        <v>52</v>
      </c>
      <c r="C1561" s="0" t="s">
        <v>169</v>
      </c>
      <c r="D1561" s="0" t="s">
        <v>61</v>
      </c>
      <c r="E1561" s="0" t="s">
        <v>9</v>
      </c>
      <c r="F1561" s="0" t="s">
        <v>9</v>
      </c>
      <c r="G1561" s="0" t="s">
        <v>157</v>
      </c>
      <c r="H1561" s="0" t="n">
        <v>33862061.6689082</v>
      </c>
      <c r="I1561" s="0" t="n">
        <v>712348.163898</v>
      </c>
      <c r="J1561" s="0" t="n">
        <v>222109.175070847</v>
      </c>
      <c r="K1561" s="0" t="n">
        <v>0</v>
      </c>
      <c r="L1561" s="0" t="n">
        <v>0</v>
      </c>
      <c r="M1561" s="0" t="n">
        <v>19343220.5416033</v>
      </c>
      <c r="N1561" s="0" t="n">
        <v>23415477.4977303</v>
      </c>
      <c r="O1561" s="0" t="n">
        <v>15435100.6304371</v>
      </c>
      <c r="P1561" s="0" t="n">
        <v>17059848.06522</v>
      </c>
      <c r="Q1561" s="0" t="n">
        <v>78358298.02878</v>
      </c>
      <c r="R1561" s="0" t="n">
        <v>85481779.66776</v>
      </c>
    </row>
    <row r="1562" customFormat="false" ht="13.8" hidden="true" customHeight="false" outlineLevel="0" collapsed="false">
      <c r="A1562" s="0" t="s">
        <v>150</v>
      </c>
      <c r="B1562" s="0" t="s">
        <v>96</v>
      </c>
      <c r="C1562" s="0" t="s">
        <v>184</v>
      </c>
      <c r="D1562" s="0" t="s">
        <v>102</v>
      </c>
      <c r="E1562" s="0" t="s">
        <v>198</v>
      </c>
      <c r="F1562" s="0" t="s">
        <v>8</v>
      </c>
      <c r="G1562" s="0" t="s">
        <v>157</v>
      </c>
      <c r="H1562" s="0" t="n">
        <v>68346370.4266639</v>
      </c>
      <c r="I1562" s="0" t="n">
        <v>2478851.25748641</v>
      </c>
      <c r="J1562" s="0" t="n">
        <v>1076662.777649</v>
      </c>
      <c r="K1562" s="0" t="n">
        <v>20180478.1385173</v>
      </c>
      <c r="L1562" s="0" t="n">
        <v>25946329.0352365</v>
      </c>
      <c r="M1562" s="0" t="n">
        <v>82678964.3070368</v>
      </c>
      <c r="N1562" s="0" t="n">
        <v>97269369.7729845</v>
      </c>
      <c r="O1562" s="0" t="n">
        <v>32054678.4780067</v>
      </c>
      <c r="P1562" s="0" t="n">
        <v>41029988.4518486</v>
      </c>
      <c r="Q1562" s="0" t="n">
        <v>25946329.0352365</v>
      </c>
      <c r="R1562" s="0" t="n">
        <v>31712179.9319558</v>
      </c>
    </row>
    <row r="1563" customFormat="false" ht="13.8" hidden="true" customHeight="false" outlineLevel="0" collapsed="false">
      <c r="A1563" s="0" t="s">
        <v>159</v>
      </c>
      <c r="B1563" s="0" t="s">
        <v>6</v>
      </c>
      <c r="C1563" s="0" t="s">
        <v>163</v>
      </c>
      <c r="D1563" s="0" t="s">
        <v>7</v>
      </c>
      <c r="E1563" s="0" t="s">
        <v>13</v>
      </c>
      <c r="F1563" s="0" t="s">
        <v>13</v>
      </c>
      <c r="G1563" s="0" t="s">
        <v>153</v>
      </c>
      <c r="H1563" s="0" t="n">
        <v>2516885.30435873</v>
      </c>
      <c r="I1563" s="0" t="n">
        <v>53312.4382788531</v>
      </c>
      <c r="J1563" s="0" t="n">
        <v>44403.1870592404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</row>
    <row r="1564" customFormat="false" ht="13.8" hidden="true" customHeight="false" outlineLevel="0" collapsed="false">
      <c r="A1564" s="0" t="s">
        <v>159</v>
      </c>
      <c r="B1564" s="0" t="s">
        <v>6</v>
      </c>
      <c r="C1564" s="0" t="s">
        <v>163</v>
      </c>
      <c r="D1564" s="0" t="s">
        <v>15</v>
      </c>
      <c r="E1564" s="0" t="s">
        <v>9</v>
      </c>
      <c r="F1564" s="0" t="s">
        <v>9</v>
      </c>
      <c r="G1564" s="0" t="s">
        <v>157</v>
      </c>
      <c r="H1564" s="0" t="n">
        <v>33688933.4038279</v>
      </c>
      <c r="I1564" s="0" t="n">
        <v>1046185.12164391</v>
      </c>
      <c r="J1564" s="0" t="n">
        <v>663299.861717919</v>
      </c>
      <c r="K1564" s="0" t="n">
        <v>0</v>
      </c>
      <c r="L1564" s="0" t="n">
        <v>0</v>
      </c>
      <c r="M1564" s="0" t="n">
        <v>37662664.379181</v>
      </c>
      <c r="N1564" s="0" t="n">
        <v>56493996.5687715</v>
      </c>
      <c r="O1564" s="0" t="n">
        <v>8787955.02180891</v>
      </c>
      <c r="P1564" s="0" t="n">
        <v>11298799.3137543</v>
      </c>
      <c r="Q1564" s="0" t="n">
        <v>2496006.35321181</v>
      </c>
      <c r="R1564" s="0" t="n">
        <v>4992012.70642362</v>
      </c>
    </row>
    <row r="1565" customFormat="false" ht="13.8" hidden="true" customHeight="false" outlineLevel="0" collapsed="false">
      <c r="A1565" s="0" t="s">
        <v>159</v>
      </c>
      <c r="B1565" s="0" t="s">
        <v>6</v>
      </c>
      <c r="C1565" s="0" t="s">
        <v>162</v>
      </c>
      <c r="D1565" s="0" t="s">
        <v>15</v>
      </c>
      <c r="E1565" s="0" t="s">
        <v>8</v>
      </c>
      <c r="F1565" s="0" t="s">
        <v>8</v>
      </c>
      <c r="G1565" s="0" t="s">
        <v>153</v>
      </c>
      <c r="H1565" s="0" t="n">
        <v>13098420.8103402</v>
      </c>
      <c r="I1565" s="0" t="n">
        <v>512695.896506979</v>
      </c>
      <c r="J1565" s="0" t="n">
        <v>458646.655000432</v>
      </c>
      <c r="K1565" s="0" t="n">
        <v>3799553.87473706</v>
      </c>
      <c r="L1565" s="0" t="n">
        <v>5066071.83298275</v>
      </c>
      <c r="M1565" s="0" t="n">
        <v>18457052.2742512</v>
      </c>
      <c r="N1565" s="0" t="n">
        <v>27685578.4113769</v>
      </c>
      <c r="O1565" s="0" t="n">
        <v>4306645.53065863</v>
      </c>
      <c r="P1565" s="0" t="n">
        <v>5537115.68227538</v>
      </c>
      <c r="Q1565" s="0" t="n">
        <v>5066071.83298275</v>
      </c>
      <c r="R1565" s="0" t="n">
        <v>6332589.79122843</v>
      </c>
    </row>
    <row r="1566" customFormat="false" ht="13.8" hidden="true" customHeight="false" outlineLevel="0" collapsed="false">
      <c r="A1566" s="0" t="s">
        <v>150</v>
      </c>
      <c r="B1566" s="0" t="s">
        <v>21</v>
      </c>
      <c r="C1566" s="0" t="s">
        <v>181</v>
      </c>
      <c r="D1566" s="0" t="s">
        <v>42</v>
      </c>
      <c r="E1566" s="0" t="s">
        <v>8</v>
      </c>
      <c r="F1566" s="0" t="s">
        <v>8</v>
      </c>
      <c r="G1566" s="0" t="s">
        <v>164</v>
      </c>
      <c r="H1566" s="0" t="n">
        <v>7322081.78137513</v>
      </c>
      <c r="I1566" s="0" t="n">
        <v>754820</v>
      </c>
      <c r="J1566" s="0" t="n">
        <v>3914316.15</v>
      </c>
      <c r="K1566" s="0" t="n">
        <v>33966900</v>
      </c>
      <c r="L1566" s="0" t="n">
        <v>41515100</v>
      </c>
      <c r="M1566" s="0" t="n">
        <v>292964512.5</v>
      </c>
      <c r="N1566" s="0" t="n">
        <v>356652450</v>
      </c>
      <c r="O1566" s="0" t="n">
        <v>15285105</v>
      </c>
      <c r="P1566" s="0" t="n">
        <v>22927657.5</v>
      </c>
      <c r="Q1566" s="0" t="n">
        <v>0</v>
      </c>
      <c r="R1566" s="0" t="n">
        <v>0</v>
      </c>
    </row>
    <row r="1567" customFormat="false" ht="13.8" hidden="true" customHeight="false" outlineLevel="0" collapsed="false">
      <c r="A1567" s="0" t="s">
        <v>150</v>
      </c>
      <c r="B1567" s="0" t="s">
        <v>72</v>
      </c>
      <c r="C1567" s="0" t="s">
        <v>151</v>
      </c>
      <c r="D1567" s="0" t="s">
        <v>81</v>
      </c>
      <c r="E1567" s="0" t="s">
        <v>174</v>
      </c>
      <c r="F1567" s="0" t="s">
        <v>8</v>
      </c>
      <c r="G1567" s="0" t="s">
        <v>157</v>
      </c>
      <c r="H1567" s="0" t="n">
        <v>8597.28698697288</v>
      </c>
      <c r="I1567" s="0" t="n">
        <v>645.467883942734</v>
      </c>
      <c r="J1567" s="0" t="n">
        <v>322.733941971367</v>
      </c>
      <c r="K1567" s="0" t="n">
        <v>7530.45864599857</v>
      </c>
      <c r="L1567" s="0" t="n">
        <v>9682.01825914102</v>
      </c>
      <c r="M1567" s="0" t="n">
        <v>48977.5125434177</v>
      </c>
      <c r="N1567" s="0" t="n">
        <v>63196.7903786036</v>
      </c>
      <c r="O1567" s="0" t="n">
        <v>15799.1975139674</v>
      </c>
      <c r="P1567" s="0" t="n">
        <v>20222.9728178782</v>
      </c>
      <c r="Q1567" s="0" t="n">
        <v>17212.4769051395</v>
      </c>
      <c r="R1567" s="0" t="n">
        <v>19364.036518282</v>
      </c>
    </row>
    <row r="1568" customFormat="false" ht="13.8" hidden="true" customHeight="false" outlineLevel="0" collapsed="false">
      <c r="A1568" s="0" t="s">
        <v>159</v>
      </c>
      <c r="B1568" s="0" t="s">
        <v>21</v>
      </c>
      <c r="C1568" s="0" t="s">
        <v>166</v>
      </c>
      <c r="D1568" s="0" t="s">
        <v>37</v>
      </c>
      <c r="E1568" s="0" t="s">
        <v>13</v>
      </c>
      <c r="F1568" s="0" t="s">
        <v>13</v>
      </c>
      <c r="G1568" s="0" t="s">
        <v>157</v>
      </c>
      <c r="H1568" s="0" t="n">
        <v>25458340.1280737</v>
      </c>
      <c r="I1568" s="0" t="n">
        <v>291873.504823648</v>
      </c>
      <c r="J1568" s="0" t="n">
        <v>79055.8459400494</v>
      </c>
      <c r="K1568" s="0" t="n">
        <v>2918735.04823648</v>
      </c>
      <c r="L1568" s="0" t="n">
        <v>3648418.8102956</v>
      </c>
      <c r="M1568" s="0" t="n">
        <v>36617892.3200313</v>
      </c>
      <c r="N1568" s="0" t="n">
        <v>45772365.4000391</v>
      </c>
      <c r="O1568" s="0" t="n">
        <v>0</v>
      </c>
      <c r="P1568" s="0" t="n">
        <v>0</v>
      </c>
      <c r="Q1568" s="0" t="n">
        <v>0</v>
      </c>
      <c r="R1568" s="0" t="n">
        <v>0</v>
      </c>
    </row>
    <row r="1569" customFormat="false" ht="13.8" hidden="true" customHeight="false" outlineLevel="0" collapsed="false">
      <c r="A1569" s="0" t="s">
        <v>150</v>
      </c>
      <c r="B1569" s="0" t="s">
        <v>21</v>
      </c>
      <c r="C1569" s="0" t="s">
        <v>166</v>
      </c>
      <c r="D1569" s="0" t="s">
        <v>38</v>
      </c>
      <c r="E1569" s="0" t="s">
        <v>9</v>
      </c>
      <c r="F1569" s="0" t="s">
        <v>9</v>
      </c>
      <c r="G1569" s="0" t="s">
        <v>164</v>
      </c>
      <c r="H1569" s="0" t="n">
        <v>6569405.94134107</v>
      </c>
      <c r="I1569" s="0" t="n">
        <v>129792.844441854</v>
      </c>
      <c r="J1569" s="0" t="n">
        <v>89573.9379061207</v>
      </c>
      <c r="K1569" s="0" t="n">
        <v>0</v>
      </c>
      <c r="L1569" s="0" t="n">
        <v>0</v>
      </c>
      <c r="M1569" s="0" t="n">
        <v>45090995.5606575</v>
      </c>
      <c r="N1569" s="0" t="n">
        <v>54753351.752227</v>
      </c>
      <c r="O1569" s="0" t="n">
        <v>0</v>
      </c>
      <c r="P1569" s="0" t="n">
        <v>0</v>
      </c>
      <c r="Q1569" s="0" t="n">
        <v>1297928.44441854</v>
      </c>
      <c r="R1569" s="0" t="n">
        <v>1622410.55552318</v>
      </c>
    </row>
    <row r="1570" customFormat="false" ht="13.8" hidden="true" customHeight="false" outlineLevel="0" collapsed="false">
      <c r="A1570" s="0" t="s">
        <v>155</v>
      </c>
      <c r="B1570" s="0" t="s">
        <v>72</v>
      </c>
      <c r="C1570" s="0" t="s">
        <v>151</v>
      </c>
      <c r="D1570" s="0" t="s">
        <v>84</v>
      </c>
      <c r="E1570" s="0" t="s">
        <v>174</v>
      </c>
      <c r="F1570" s="0" t="s">
        <v>8</v>
      </c>
      <c r="G1570" s="0" t="s">
        <v>154</v>
      </c>
      <c r="H1570" s="0" t="n">
        <v>8861983.35484481</v>
      </c>
      <c r="I1570" s="0" t="n">
        <v>1292881.12826472</v>
      </c>
      <c r="J1570" s="0" t="n">
        <v>1359682.07352808</v>
      </c>
      <c r="K1570" s="0" t="n">
        <v>18493594.3864091</v>
      </c>
      <c r="L1570" s="0" t="n">
        <v>23777478.4968118</v>
      </c>
      <c r="M1570" s="0" t="n">
        <v>53349140.9810407</v>
      </c>
      <c r="N1570" s="0" t="n">
        <v>65901880.0354032</v>
      </c>
      <c r="O1570" s="0" t="n">
        <v>27616025.9195975</v>
      </c>
      <c r="P1570" s="0" t="n">
        <v>37658217.1630875</v>
      </c>
      <c r="Q1570" s="0" t="n">
        <v>36987188.7728183</v>
      </c>
      <c r="R1570" s="0" t="n">
        <v>42271072.8832209</v>
      </c>
    </row>
    <row r="1571" customFormat="false" ht="13.8" hidden="true" customHeight="false" outlineLevel="0" collapsed="false">
      <c r="A1571" s="0" t="s">
        <v>150</v>
      </c>
      <c r="B1571" s="0" t="s">
        <v>52</v>
      </c>
      <c r="C1571" s="0" t="s">
        <v>158</v>
      </c>
      <c r="D1571" s="0" t="s">
        <v>65</v>
      </c>
      <c r="E1571" s="0" t="s">
        <v>13</v>
      </c>
      <c r="F1571" s="0" t="s">
        <v>13</v>
      </c>
      <c r="G1571" s="0" t="s">
        <v>153</v>
      </c>
      <c r="H1571" s="0" t="n">
        <v>511610.040250239</v>
      </c>
      <c r="I1571" s="0" t="n">
        <v>62585.0028819957</v>
      </c>
      <c r="J1571" s="0" t="n">
        <v>43076.8605450639</v>
      </c>
      <c r="K1571" s="0" t="n">
        <v>2816325.12968981</v>
      </c>
      <c r="L1571" s="0" t="n">
        <v>3442175.15850976</v>
      </c>
      <c r="M1571" s="0" t="n">
        <v>15294210.0792877</v>
      </c>
      <c r="N1571" s="0" t="n">
        <v>18619038.3573937</v>
      </c>
      <c r="O1571" s="0" t="n">
        <v>140816.25648449</v>
      </c>
      <c r="P1571" s="0" t="n">
        <v>211224.384726735</v>
      </c>
      <c r="Q1571" s="0" t="n">
        <v>0</v>
      </c>
      <c r="R1571" s="0" t="n">
        <v>0</v>
      </c>
    </row>
    <row r="1572" customFormat="false" ht="13.8" hidden="true" customHeight="false" outlineLevel="0" collapsed="false">
      <c r="A1572" s="0" t="s">
        <v>155</v>
      </c>
      <c r="B1572" s="0" t="s">
        <v>21</v>
      </c>
      <c r="C1572" s="0" t="s">
        <v>168</v>
      </c>
      <c r="D1572" s="0" t="s">
        <v>50</v>
      </c>
      <c r="E1572" s="0" t="s">
        <v>13</v>
      </c>
      <c r="F1572" s="0" t="s">
        <v>13</v>
      </c>
      <c r="G1572" s="0" t="s">
        <v>157</v>
      </c>
      <c r="H1572" s="0" t="n">
        <v>1820243.4410588</v>
      </c>
      <c r="I1572" s="0" t="n">
        <v>90190</v>
      </c>
      <c r="J1572" s="0" t="n">
        <v>35277.542</v>
      </c>
      <c r="K1572" s="0" t="n">
        <v>4058550</v>
      </c>
      <c r="L1572" s="0" t="n">
        <v>4960450</v>
      </c>
      <c r="M1572" s="0" t="n">
        <v>16065093.75</v>
      </c>
      <c r="N1572" s="0" t="n">
        <v>19447218.75</v>
      </c>
      <c r="O1572" s="0" t="n">
        <v>845531.25</v>
      </c>
      <c r="P1572" s="0" t="n">
        <v>1352850</v>
      </c>
      <c r="Q1572" s="0" t="n">
        <v>0</v>
      </c>
      <c r="R1572" s="0" t="n">
        <v>0</v>
      </c>
    </row>
    <row r="1573" customFormat="false" ht="13.8" hidden="true" customHeight="false" outlineLevel="0" collapsed="false">
      <c r="A1573" s="0" t="s">
        <v>150</v>
      </c>
      <c r="B1573" s="0" t="s">
        <v>21</v>
      </c>
      <c r="C1573" s="0" t="s">
        <v>168</v>
      </c>
      <c r="D1573" s="0" t="s">
        <v>50</v>
      </c>
      <c r="E1573" s="0" t="s">
        <v>13</v>
      </c>
      <c r="F1573" s="0" t="s">
        <v>13</v>
      </c>
      <c r="G1573" s="0" t="s">
        <v>157</v>
      </c>
      <c r="H1573" s="0" t="n">
        <v>1541839.48079514</v>
      </c>
      <c r="I1573" s="0" t="n">
        <v>90190</v>
      </c>
      <c r="J1573" s="0" t="n">
        <v>35277.542</v>
      </c>
      <c r="K1573" s="0" t="n">
        <v>4058550</v>
      </c>
      <c r="L1573" s="0" t="n">
        <v>4960450</v>
      </c>
      <c r="M1573" s="0" t="n">
        <v>19447218.75</v>
      </c>
      <c r="N1573" s="0" t="n">
        <v>23674875</v>
      </c>
      <c r="O1573" s="0" t="n">
        <v>1014637.5</v>
      </c>
      <c r="P1573" s="0" t="n">
        <v>1521956.25</v>
      </c>
      <c r="Q1573" s="0" t="n">
        <v>0</v>
      </c>
      <c r="R1573" s="0" t="n">
        <v>0</v>
      </c>
    </row>
    <row r="1574" customFormat="false" ht="13.8" hidden="true" customHeight="false" outlineLevel="0" collapsed="false">
      <c r="A1574" s="0" t="s">
        <v>155</v>
      </c>
      <c r="B1574" s="0" t="s">
        <v>21</v>
      </c>
      <c r="C1574" s="0" t="s">
        <v>168</v>
      </c>
      <c r="D1574" s="0" t="s">
        <v>50</v>
      </c>
      <c r="E1574" s="0" t="s">
        <v>9</v>
      </c>
      <c r="F1574" s="0" t="s">
        <v>9</v>
      </c>
      <c r="G1574" s="0" t="s">
        <v>153</v>
      </c>
      <c r="H1574" s="0" t="n">
        <v>257613.786391587</v>
      </c>
      <c r="I1574" s="0" t="n">
        <v>11660</v>
      </c>
      <c r="J1574" s="0" t="n">
        <v>136158.6</v>
      </c>
      <c r="K1574" s="0" t="n">
        <v>524700</v>
      </c>
      <c r="L1574" s="0" t="n">
        <v>641300</v>
      </c>
      <c r="M1574" s="0" t="n">
        <v>2076937.5</v>
      </c>
      <c r="N1574" s="0" t="n">
        <v>2514187.5</v>
      </c>
      <c r="O1574" s="0" t="n">
        <v>109312.5</v>
      </c>
      <c r="P1574" s="0" t="n">
        <v>174900</v>
      </c>
      <c r="Q1574" s="0" t="n">
        <v>0</v>
      </c>
      <c r="R1574" s="0" t="n">
        <v>0</v>
      </c>
    </row>
    <row r="1575" customFormat="false" ht="13.8" hidden="true" customHeight="false" outlineLevel="0" collapsed="false">
      <c r="A1575" s="0" t="s">
        <v>150</v>
      </c>
      <c r="B1575" s="0" t="s">
        <v>52</v>
      </c>
      <c r="C1575" s="0" t="s">
        <v>169</v>
      </c>
      <c r="D1575" s="0" t="s">
        <v>69</v>
      </c>
      <c r="E1575" s="0" t="s">
        <v>13</v>
      </c>
      <c r="F1575" s="0" t="s">
        <v>13</v>
      </c>
      <c r="G1575" s="0" t="s">
        <v>164</v>
      </c>
      <c r="H1575" s="0" t="n">
        <v>2615164.45254311</v>
      </c>
      <c r="I1575" s="0" t="n">
        <v>322864.641561099</v>
      </c>
      <c r="J1575" s="0" t="n">
        <v>259303.87825079</v>
      </c>
      <c r="K1575" s="0" t="n">
        <v>14528908.8702494</v>
      </c>
      <c r="L1575" s="0" t="n">
        <v>17757555.2858604</v>
      </c>
      <c r="M1575" s="0" t="n">
        <v>105200062.25156</v>
      </c>
      <c r="N1575" s="0" t="n">
        <v>128069641.001899</v>
      </c>
      <c r="O1575" s="0" t="n">
        <v>968593.924683299</v>
      </c>
      <c r="P1575" s="0" t="n">
        <v>1452890.88702494</v>
      </c>
      <c r="Q1575" s="0" t="n">
        <v>0</v>
      </c>
      <c r="R1575" s="0" t="n">
        <v>0</v>
      </c>
    </row>
    <row r="1576" customFormat="false" ht="13.8" hidden="true" customHeight="false" outlineLevel="0" collapsed="false">
      <c r="A1576" s="0" t="s">
        <v>155</v>
      </c>
      <c r="B1576" s="0" t="s">
        <v>72</v>
      </c>
      <c r="C1576" s="0" t="s">
        <v>171</v>
      </c>
      <c r="D1576" s="0" t="s">
        <v>86</v>
      </c>
      <c r="E1576" s="0" t="s">
        <v>174</v>
      </c>
      <c r="F1576" s="0" t="s">
        <v>8</v>
      </c>
      <c r="G1576" s="0" t="s">
        <v>154</v>
      </c>
      <c r="H1576" s="0" t="n">
        <v>6892319.99465003</v>
      </c>
      <c r="I1576" s="0" t="n">
        <v>608481.872291161</v>
      </c>
      <c r="J1576" s="0" t="n">
        <v>671243.243010384</v>
      </c>
      <c r="K1576" s="0" t="n">
        <v>9061728.07352932</v>
      </c>
      <c r="L1576" s="0" t="n">
        <v>11650793.2373948</v>
      </c>
      <c r="M1576" s="0" t="n">
        <v>32173479.0734554</v>
      </c>
      <c r="N1576" s="0" t="n">
        <v>39743709.4436802</v>
      </c>
      <c r="O1576" s="0" t="n">
        <v>19430257.9279326</v>
      </c>
      <c r="P1576" s="0" t="n">
        <v>26495806.2653627</v>
      </c>
      <c r="Q1576" s="0" t="n">
        <v>6472662.9096638</v>
      </c>
      <c r="R1576" s="0" t="n">
        <v>9061728.07352932</v>
      </c>
    </row>
    <row r="1577" customFormat="false" ht="13.8" hidden="true" customHeight="false" outlineLevel="0" collapsed="false">
      <c r="A1577" s="0" t="s">
        <v>155</v>
      </c>
      <c r="B1577" s="0" t="s">
        <v>6</v>
      </c>
      <c r="C1577" s="0" t="s">
        <v>162</v>
      </c>
      <c r="D1577" s="0" t="s">
        <v>20</v>
      </c>
      <c r="E1577" s="0" t="s">
        <v>9</v>
      </c>
      <c r="F1577" s="0" t="s">
        <v>9</v>
      </c>
      <c r="G1577" s="0" t="s">
        <v>157</v>
      </c>
      <c r="H1577" s="0" t="n">
        <v>15511377.0918329</v>
      </c>
      <c r="I1577" s="0" t="n">
        <v>1530222.07145119</v>
      </c>
      <c r="J1577" s="0" t="n">
        <v>1167837.84718193</v>
      </c>
      <c r="K1577" s="0" t="n">
        <v>0</v>
      </c>
      <c r="L1577" s="0" t="n">
        <v>0</v>
      </c>
      <c r="M1577" s="0" t="n">
        <v>220710402.969879</v>
      </c>
      <c r="N1577" s="0" t="n">
        <v>308994564.15783</v>
      </c>
      <c r="O1577" s="0" t="n">
        <v>48556288.6533733</v>
      </c>
      <c r="P1577" s="0" t="n">
        <v>66213120.8909637</v>
      </c>
      <c r="Q1577" s="0" t="n">
        <v>8491338.96166606</v>
      </c>
      <c r="R1577" s="0" t="n">
        <v>9704387.38476121</v>
      </c>
    </row>
    <row r="1578" customFormat="false" ht="13.8" hidden="true" customHeight="false" outlineLevel="0" collapsed="false">
      <c r="A1578" s="0" t="s">
        <v>155</v>
      </c>
      <c r="B1578" s="0" t="s">
        <v>72</v>
      </c>
      <c r="C1578" s="0" t="s">
        <v>171</v>
      </c>
      <c r="D1578" s="0" t="s">
        <v>86</v>
      </c>
      <c r="E1578" s="0" t="s">
        <v>152</v>
      </c>
      <c r="F1578" s="0" t="s">
        <v>8</v>
      </c>
      <c r="G1578" s="0" t="s">
        <v>157</v>
      </c>
      <c r="H1578" s="0" t="n">
        <v>10920768.1641027</v>
      </c>
      <c r="I1578" s="0" t="n">
        <v>497960.5924089</v>
      </c>
      <c r="J1578" s="0" t="n">
        <v>399740.698750943</v>
      </c>
      <c r="K1578" s="0" t="n">
        <v>0</v>
      </c>
      <c r="L1578" s="0" t="n">
        <v>0</v>
      </c>
      <c r="M1578" s="0" t="n">
        <v>27878470.2909166</v>
      </c>
      <c r="N1578" s="0" t="n">
        <v>34073685.9111203</v>
      </c>
      <c r="O1578" s="0" t="n">
        <v>15901053.4069309</v>
      </c>
      <c r="P1578" s="0" t="n">
        <v>21683254.6458148</v>
      </c>
      <c r="Q1578" s="0" t="n">
        <v>14553871.6349199</v>
      </c>
      <c r="R1578" s="0" t="n">
        <v>16632996.1541942</v>
      </c>
    </row>
    <row r="1579" customFormat="false" ht="13.8" hidden="true" customHeight="false" outlineLevel="0" collapsed="false">
      <c r="A1579" s="0" t="s">
        <v>155</v>
      </c>
      <c r="B1579" s="0" t="s">
        <v>90</v>
      </c>
      <c r="C1579" s="0" t="s">
        <v>186</v>
      </c>
      <c r="D1579" s="0" t="s">
        <v>95</v>
      </c>
      <c r="E1579" s="0" t="s">
        <v>9</v>
      </c>
      <c r="F1579" s="0" t="s">
        <v>9</v>
      </c>
      <c r="G1579" s="0" t="s">
        <v>164</v>
      </c>
      <c r="H1579" s="0" t="n">
        <v>33390464.4853392</v>
      </c>
      <c r="I1579" s="0" t="n">
        <v>526452.07815922</v>
      </c>
      <c r="J1579" s="0" t="n">
        <v>1072841.29917343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</row>
    <row r="1580" customFormat="false" ht="13.8" hidden="true" customHeight="false" outlineLevel="0" collapsed="false">
      <c r="A1580" s="0" t="s">
        <v>150</v>
      </c>
      <c r="B1580" s="0" t="s">
        <v>72</v>
      </c>
      <c r="C1580" s="0" t="s">
        <v>171</v>
      </c>
      <c r="D1580" s="0" t="s">
        <v>86</v>
      </c>
      <c r="E1580" s="0" t="s">
        <v>156</v>
      </c>
      <c r="F1580" s="0" t="s">
        <v>9</v>
      </c>
      <c r="G1580" s="0" t="s">
        <v>154</v>
      </c>
      <c r="H1580" s="0" t="n">
        <v>14656465.5154149</v>
      </c>
      <c r="I1580" s="0" t="n">
        <v>1728426.0967245</v>
      </c>
      <c r="J1580" s="0" t="n">
        <v>3003895.51962149</v>
      </c>
      <c r="K1580" s="0" t="n">
        <v>25816924.9625409</v>
      </c>
      <c r="L1580" s="0" t="n">
        <v>33193189.2375526</v>
      </c>
      <c r="M1580" s="0" t="n">
        <v>172029233.092444</v>
      </c>
      <c r="N1580" s="0" t="n">
        <v>236540195.502111</v>
      </c>
      <c r="O1580" s="0" t="n">
        <v>62718991.1596026</v>
      </c>
      <c r="P1580" s="0" t="n">
        <v>80280308.6842914</v>
      </c>
      <c r="Q1580" s="0" t="n">
        <v>59010114.2000935</v>
      </c>
      <c r="R1580" s="0" t="n">
        <v>66386378.4751052</v>
      </c>
    </row>
    <row r="1581" customFormat="false" ht="13.8" hidden="true" customHeight="false" outlineLevel="0" collapsed="false">
      <c r="A1581" s="0" t="s">
        <v>150</v>
      </c>
      <c r="B1581" s="0" t="s">
        <v>6</v>
      </c>
      <c r="C1581" s="0" t="s">
        <v>163</v>
      </c>
      <c r="D1581" s="0" t="s">
        <v>19</v>
      </c>
      <c r="E1581" s="0" t="s">
        <v>8</v>
      </c>
      <c r="F1581" s="0" t="s">
        <v>8</v>
      </c>
      <c r="G1581" s="0" t="s">
        <v>157</v>
      </c>
      <c r="H1581" s="0" t="n">
        <v>34438968.4900218</v>
      </c>
      <c r="I1581" s="0" t="n">
        <v>8318830.43975879</v>
      </c>
      <c r="J1581" s="0" t="n">
        <v>7261172.96852053</v>
      </c>
      <c r="K1581" s="0" t="n">
        <v>27781519.6112054</v>
      </c>
      <c r="L1581" s="0" t="n">
        <v>35719096.6429784</v>
      </c>
      <c r="M1581" s="0" t="n">
        <v>1396605184.61281</v>
      </c>
      <c r="N1581" s="0" t="n">
        <v>1920332128.84262</v>
      </c>
      <c r="O1581" s="0" t="n">
        <v>218219560.095752</v>
      </c>
      <c r="P1581" s="0" t="n">
        <v>279321036.922563</v>
      </c>
      <c r="Q1581" s="0" t="n">
        <v>63500616.2541839</v>
      </c>
      <c r="R1581" s="0" t="n">
        <v>71438193.2859569</v>
      </c>
    </row>
    <row r="1582" customFormat="false" ht="13.8" hidden="true" customHeight="false" outlineLevel="0" collapsed="false">
      <c r="A1582" s="0" t="s">
        <v>159</v>
      </c>
      <c r="B1582" s="0" t="s">
        <v>52</v>
      </c>
      <c r="C1582" s="0" t="s">
        <v>169</v>
      </c>
      <c r="D1582" s="0" t="s">
        <v>69</v>
      </c>
      <c r="E1582" s="0" t="s">
        <v>13</v>
      </c>
      <c r="F1582" s="0" t="s">
        <v>13</v>
      </c>
      <c r="G1582" s="0" t="s">
        <v>154</v>
      </c>
      <c r="H1582" s="0" t="n">
        <v>1812735.48080831</v>
      </c>
      <c r="I1582" s="0" t="n">
        <v>69066.2775966</v>
      </c>
      <c r="J1582" s="0" t="n">
        <v>54498.4942129479</v>
      </c>
      <c r="K1582" s="0" t="n">
        <v>2762651.103864</v>
      </c>
      <c r="L1582" s="0" t="n">
        <v>3453313.87983</v>
      </c>
      <c r="M1582" s="0" t="n">
        <v>18590339.6978805</v>
      </c>
      <c r="N1582" s="0" t="n">
        <v>22504095.42375</v>
      </c>
      <c r="O1582" s="0" t="n">
        <v>0</v>
      </c>
      <c r="P1582" s="0" t="n">
        <v>0</v>
      </c>
      <c r="Q1582" s="0" t="n">
        <v>0</v>
      </c>
      <c r="R1582" s="0" t="n">
        <v>0</v>
      </c>
    </row>
    <row r="1583" customFormat="false" ht="13.8" hidden="true" customHeight="false" outlineLevel="0" collapsed="false">
      <c r="A1583" s="0" t="s">
        <v>155</v>
      </c>
      <c r="B1583" s="0" t="s">
        <v>72</v>
      </c>
      <c r="C1583" s="0" t="s">
        <v>151</v>
      </c>
      <c r="D1583" s="0" t="s">
        <v>78</v>
      </c>
      <c r="E1583" s="0" t="s">
        <v>174</v>
      </c>
      <c r="F1583" s="0" t="s">
        <v>8</v>
      </c>
      <c r="G1583" s="0" t="s">
        <v>157</v>
      </c>
      <c r="H1583" s="0" t="n">
        <v>3624553.37202737</v>
      </c>
      <c r="I1583" s="0" t="n">
        <v>468195.534495241</v>
      </c>
      <c r="J1583" s="0" t="n">
        <v>252468.798391275</v>
      </c>
      <c r="K1583" s="0" t="n">
        <v>6994385.19512475</v>
      </c>
      <c r="L1583" s="0" t="n">
        <v>8992780.96516039</v>
      </c>
      <c r="M1583" s="0" t="n">
        <v>19319509.7603481</v>
      </c>
      <c r="N1583" s="0" t="n">
        <v>23865276.762783</v>
      </c>
      <c r="O1583" s="0" t="n">
        <v>10000687.4053567</v>
      </c>
      <c r="P1583" s="0" t="n">
        <v>13637301.0073046</v>
      </c>
      <c r="Q1583" s="0" t="n">
        <v>13988770.3902495</v>
      </c>
      <c r="R1583" s="0" t="n">
        <v>15987166.1602851</v>
      </c>
    </row>
    <row r="1584" customFormat="false" ht="13.8" hidden="true" customHeight="false" outlineLevel="0" collapsed="false">
      <c r="A1584" s="0" t="s">
        <v>155</v>
      </c>
      <c r="B1584" s="0" t="s">
        <v>72</v>
      </c>
      <c r="C1584" s="0" t="s">
        <v>175</v>
      </c>
      <c r="D1584" s="0" t="s">
        <v>79</v>
      </c>
      <c r="E1584" s="0" t="s">
        <v>156</v>
      </c>
      <c r="F1584" s="0" t="s">
        <v>9</v>
      </c>
      <c r="G1584" s="0" t="s">
        <v>172</v>
      </c>
      <c r="H1584" s="0" t="n">
        <v>4572568.97311601</v>
      </c>
      <c r="I1584" s="0" t="n">
        <v>285211.789746626</v>
      </c>
      <c r="J1584" s="0" t="n">
        <v>231525.432900168</v>
      </c>
      <c r="K1584" s="0" t="n">
        <v>0</v>
      </c>
      <c r="L1584" s="0" t="n">
        <v>0</v>
      </c>
      <c r="M1584" s="0" t="n">
        <v>20613489.8284093</v>
      </c>
      <c r="N1584" s="0" t="n">
        <v>25194265.3458336</v>
      </c>
      <c r="O1584" s="0" t="n">
        <v>10077706.1383334</v>
      </c>
      <c r="P1584" s="0" t="n">
        <v>13742326.5522729</v>
      </c>
      <c r="Q1584" s="0" t="n">
        <v>0</v>
      </c>
      <c r="R1584" s="0" t="n">
        <v>0</v>
      </c>
    </row>
    <row r="1585" customFormat="false" ht="13.8" hidden="true" customHeight="false" outlineLevel="0" collapsed="false">
      <c r="A1585" s="0" t="s">
        <v>159</v>
      </c>
      <c r="B1585" s="0" t="s">
        <v>21</v>
      </c>
      <c r="C1585" s="0" t="s">
        <v>181</v>
      </c>
      <c r="D1585" s="0" t="s">
        <v>22</v>
      </c>
      <c r="E1585" s="0" t="s">
        <v>13</v>
      </c>
      <c r="F1585" s="0" t="s">
        <v>13</v>
      </c>
      <c r="G1585" s="0" t="s">
        <v>154</v>
      </c>
      <c r="H1585" s="0" t="n">
        <v>2508418.33468663</v>
      </c>
      <c r="I1585" s="0" t="n">
        <v>45025</v>
      </c>
      <c r="J1585" s="0" t="n">
        <v>26231.125</v>
      </c>
      <c r="K1585" s="0" t="n">
        <v>1801000</v>
      </c>
      <c r="L1585" s="0" t="n">
        <v>2251250</v>
      </c>
      <c r="M1585" s="0" t="n">
        <v>5774456.25</v>
      </c>
      <c r="N1585" s="0" t="n">
        <v>6990131.25</v>
      </c>
      <c r="O1585" s="0" t="n">
        <v>0</v>
      </c>
      <c r="P1585" s="0" t="n">
        <v>0</v>
      </c>
      <c r="Q1585" s="0" t="n">
        <v>0</v>
      </c>
      <c r="R1585" s="0" t="n">
        <v>0</v>
      </c>
    </row>
    <row r="1586" customFormat="false" ht="13.8" hidden="true" customHeight="false" outlineLevel="0" collapsed="false">
      <c r="A1586" s="0" t="s">
        <v>159</v>
      </c>
      <c r="B1586" s="0" t="s">
        <v>90</v>
      </c>
      <c r="C1586" s="0" t="s">
        <v>94</v>
      </c>
      <c r="D1586" s="0" t="s">
        <v>94</v>
      </c>
      <c r="E1586" s="0" t="s">
        <v>156</v>
      </c>
      <c r="F1586" s="0" t="s">
        <v>9</v>
      </c>
      <c r="G1586" s="0" t="s">
        <v>154</v>
      </c>
      <c r="H1586" s="0" t="n">
        <v>15140164.0820812</v>
      </c>
      <c r="I1586" s="0" t="n">
        <v>238258.929746816</v>
      </c>
      <c r="J1586" s="0" t="n">
        <v>1308654.19874589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</row>
    <row r="1587" customFormat="false" ht="13.8" hidden="true" customHeight="false" outlineLevel="0" collapsed="false">
      <c r="A1587" s="0" t="s">
        <v>159</v>
      </c>
      <c r="B1587" s="0" t="s">
        <v>21</v>
      </c>
      <c r="C1587" s="0" t="s">
        <v>181</v>
      </c>
      <c r="D1587" s="0" t="s">
        <v>22</v>
      </c>
      <c r="E1587" s="0" t="s">
        <v>9</v>
      </c>
      <c r="F1587" s="0" t="s">
        <v>9</v>
      </c>
      <c r="G1587" s="0" t="s">
        <v>172</v>
      </c>
      <c r="H1587" s="0" t="n">
        <v>1118732.3284975</v>
      </c>
      <c r="I1587" s="0" t="n">
        <v>14425</v>
      </c>
      <c r="J1587" s="0" t="n">
        <v>9080.875</v>
      </c>
      <c r="K1587" s="0" t="n">
        <v>577000</v>
      </c>
      <c r="L1587" s="0" t="n">
        <v>721250</v>
      </c>
      <c r="M1587" s="0" t="n">
        <v>1850006.25</v>
      </c>
      <c r="N1587" s="0" t="n">
        <v>2239481.25</v>
      </c>
      <c r="O1587" s="0" t="n">
        <v>0</v>
      </c>
      <c r="P1587" s="0" t="n">
        <v>0</v>
      </c>
      <c r="Q1587" s="0" t="n">
        <v>0</v>
      </c>
      <c r="R1587" s="0" t="n">
        <v>0</v>
      </c>
    </row>
    <row r="1588" customFormat="false" ht="13.8" hidden="true" customHeight="false" outlineLevel="0" collapsed="false">
      <c r="A1588" s="0" t="s">
        <v>155</v>
      </c>
      <c r="B1588" s="0" t="s">
        <v>21</v>
      </c>
      <c r="C1588" s="0" t="s">
        <v>166</v>
      </c>
      <c r="D1588" s="0" t="s">
        <v>36</v>
      </c>
      <c r="E1588" s="0" t="s">
        <v>8</v>
      </c>
      <c r="F1588" s="0" t="s">
        <v>8</v>
      </c>
      <c r="G1588" s="0" t="s">
        <v>172</v>
      </c>
      <c r="H1588" s="0" t="n">
        <v>538134.09071022</v>
      </c>
      <c r="I1588" s="0" t="n">
        <v>26363.5414711632</v>
      </c>
      <c r="J1588" s="0" t="n">
        <v>43801.3408872189</v>
      </c>
      <c r="K1588" s="0" t="n">
        <v>296589.841550586</v>
      </c>
      <c r="L1588" s="0" t="n">
        <v>362498.695228494</v>
      </c>
      <c r="M1588" s="0" t="n">
        <v>3642725.38698298</v>
      </c>
      <c r="N1588" s="0" t="n">
        <v>4553406.73372873</v>
      </c>
      <c r="O1588" s="0" t="n">
        <v>872600.67558538</v>
      </c>
      <c r="P1588" s="0" t="n">
        <v>1396161.0809366</v>
      </c>
      <c r="Q1588" s="0" t="n">
        <v>527270.829423264</v>
      </c>
      <c r="R1588" s="0" t="n">
        <v>593179.683101173</v>
      </c>
    </row>
    <row r="1589" customFormat="false" ht="13.8" hidden="true" customHeight="false" outlineLevel="0" collapsed="false">
      <c r="A1589" s="0" t="s">
        <v>159</v>
      </c>
      <c r="B1589" s="0" t="s">
        <v>21</v>
      </c>
      <c r="C1589" s="0" t="s">
        <v>173</v>
      </c>
      <c r="D1589" s="0" t="s">
        <v>40</v>
      </c>
      <c r="E1589" s="0" t="s">
        <v>9</v>
      </c>
      <c r="F1589" s="0" t="s">
        <v>9</v>
      </c>
      <c r="G1589" s="0" t="s">
        <v>172</v>
      </c>
      <c r="H1589" s="0" t="n">
        <v>759453.045142811</v>
      </c>
      <c r="I1589" s="0" t="n">
        <v>7431.06939690546</v>
      </c>
      <c r="J1589" s="0" t="n">
        <v>4421.48629115875</v>
      </c>
      <c r="K1589" s="0" t="n">
        <v>74310.6939690546</v>
      </c>
      <c r="L1589" s="0" t="n">
        <v>92888.3674613182</v>
      </c>
      <c r="M1589" s="0" t="n">
        <v>932287.770220783</v>
      </c>
      <c r="N1589" s="0" t="n">
        <v>1165359.71277597</v>
      </c>
      <c r="O1589" s="0" t="n">
        <v>0</v>
      </c>
      <c r="P1589" s="0" t="n">
        <v>0</v>
      </c>
      <c r="Q1589" s="0" t="n">
        <v>0</v>
      </c>
      <c r="R1589" s="0" t="n">
        <v>0</v>
      </c>
    </row>
    <row r="1590" customFormat="false" ht="13.8" hidden="true" customHeight="false" outlineLevel="0" collapsed="false">
      <c r="A1590" s="0" t="s">
        <v>155</v>
      </c>
      <c r="B1590" s="0" t="s">
        <v>21</v>
      </c>
      <c r="C1590" s="0" t="s">
        <v>166</v>
      </c>
      <c r="D1590" s="0" t="s">
        <v>43</v>
      </c>
      <c r="E1590" s="0" t="s">
        <v>8</v>
      </c>
      <c r="F1590" s="0" t="s">
        <v>8</v>
      </c>
      <c r="G1590" s="0" t="s">
        <v>172</v>
      </c>
      <c r="H1590" s="0" t="n">
        <v>486257.926091883</v>
      </c>
      <c r="I1590" s="0" t="n">
        <v>11012.2619047619</v>
      </c>
      <c r="J1590" s="0" t="n">
        <v>12281.3708333333</v>
      </c>
      <c r="K1590" s="0" t="n">
        <v>0</v>
      </c>
      <c r="L1590" s="0" t="n">
        <v>0</v>
      </c>
      <c r="M1590" s="0" t="n">
        <v>2719416.89765871</v>
      </c>
      <c r="N1590" s="0" t="n">
        <v>3399271.12207339</v>
      </c>
      <c r="O1590" s="0" t="n">
        <v>570113.975877982</v>
      </c>
      <c r="P1590" s="0" t="n">
        <v>912182.361404771</v>
      </c>
      <c r="Q1590" s="0" t="n">
        <v>110122.619047619</v>
      </c>
      <c r="R1590" s="0" t="n">
        <v>137653.273809523</v>
      </c>
    </row>
    <row r="1591" customFormat="false" ht="13.8" hidden="true" customHeight="false" outlineLevel="0" collapsed="false">
      <c r="A1591" s="0" t="s">
        <v>150</v>
      </c>
      <c r="B1591" s="0" t="s">
        <v>117</v>
      </c>
      <c r="C1591" s="0" t="s">
        <v>176</v>
      </c>
      <c r="D1591" s="0" t="s">
        <v>109</v>
      </c>
      <c r="E1591" s="0" t="s">
        <v>9</v>
      </c>
      <c r="F1591" s="0" t="s">
        <v>9</v>
      </c>
      <c r="G1591" s="0" t="s">
        <v>164</v>
      </c>
      <c r="H1591" s="0" t="n">
        <v>6155159.85224659</v>
      </c>
      <c r="I1591" s="0" t="n">
        <v>38834.9566979145</v>
      </c>
      <c r="J1591" s="0" t="n">
        <v>57190.7764414308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</row>
    <row r="1592" customFormat="false" ht="13.8" hidden="true" customHeight="false" outlineLevel="0" collapsed="false">
      <c r="A1592" s="0" t="s">
        <v>150</v>
      </c>
      <c r="B1592" s="0" t="s">
        <v>103</v>
      </c>
      <c r="C1592" s="0" t="s">
        <v>177</v>
      </c>
      <c r="D1592" s="0" t="s">
        <v>116</v>
      </c>
      <c r="E1592" s="0" t="s">
        <v>13</v>
      </c>
      <c r="F1592" s="0" t="s">
        <v>13</v>
      </c>
      <c r="G1592" s="0" t="s">
        <v>164</v>
      </c>
      <c r="H1592" s="0" t="n">
        <v>27296847.4318563</v>
      </c>
      <c r="I1592" s="0" t="n">
        <v>521923.794</v>
      </c>
      <c r="J1592" s="0" t="n">
        <v>978541.847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79220575.8563598</v>
      </c>
      <c r="P1592" s="0" t="n">
        <v>101402337.09614</v>
      </c>
      <c r="Q1592" s="0" t="n">
        <v>41753903.52</v>
      </c>
      <c r="R1592" s="0" t="n">
        <v>46973141.46</v>
      </c>
    </row>
    <row r="1593" customFormat="false" ht="13.8" hidden="true" customHeight="false" outlineLevel="0" collapsed="false">
      <c r="A1593" s="0" t="s">
        <v>159</v>
      </c>
      <c r="B1593" s="0" t="s">
        <v>103</v>
      </c>
      <c r="C1593" s="0" t="s">
        <v>177</v>
      </c>
      <c r="D1593" s="0" t="s">
        <v>116</v>
      </c>
      <c r="E1593" s="0" t="s">
        <v>8</v>
      </c>
      <c r="F1593" s="0" t="s">
        <v>8</v>
      </c>
      <c r="G1593" s="0" t="s">
        <v>154</v>
      </c>
      <c r="H1593" s="0" t="n">
        <v>54136704.7560326</v>
      </c>
      <c r="I1593" s="0" t="n">
        <v>745706.985</v>
      </c>
      <c r="J1593" s="0" t="n">
        <v>1822914.46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90550133.8715512</v>
      </c>
      <c r="P1593" s="0" t="n">
        <v>126770187.420171</v>
      </c>
      <c r="Q1593" s="0" t="n">
        <v>44742419.1</v>
      </c>
      <c r="R1593" s="0" t="n">
        <v>52199488.95</v>
      </c>
    </row>
    <row r="1594" customFormat="false" ht="13.8" hidden="true" customHeight="false" outlineLevel="0" collapsed="false">
      <c r="A1594" s="0" t="s">
        <v>150</v>
      </c>
      <c r="B1594" s="0" t="s">
        <v>103</v>
      </c>
      <c r="C1594" s="0" t="s">
        <v>177</v>
      </c>
      <c r="D1594" s="0" t="s">
        <v>113</v>
      </c>
      <c r="E1594" s="0" t="s">
        <v>8</v>
      </c>
      <c r="F1594" s="0" t="s">
        <v>8</v>
      </c>
      <c r="G1594" s="0" t="s">
        <v>172</v>
      </c>
      <c r="H1594" s="0" t="n">
        <v>318011.158745619</v>
      </c>
      <c r="I1594" s="0" t="n">
        <v>31361.565</v>
      </c>
      <c r="J1594" s="0" t="n">
        <v>68354.9854</v>
      </c>
      <c r="K1594" s="0" t="n">
        <v>1097654.775</v>
      </c>
      <c r="L1594" s="0" t="n">
        <v>1411270.425</v>
      </c>
      <c r="M1594" s="0" t="n">
        <v>682114.048158469</v>
      </c>
      <c r="N1594" s="0" t="n">
        <v>974448.640226385</v>
      </c>
      <c r="O1594" s="0" t="n">
        <v>2314315.48917609</v>
      </c>
      <c r="P1594" s="0" t="n">
        <v>2962323.8261454</v>
      </c>
      <c r="Q1594" s="0" t="n">
        <v>2508925.2</v>
      </c>
      <c r="R1594" s="0" t="n">
        <v>2822540.85</v>
      </c>
    </row>
    <row r="1595" customFormat="false" ht="13.8" hidden="true" customHeight="false" outlineLevel="0" collapsed="false">
      <c r="A1595" s="0" t="s">
        <v>150</v>
      </c>
      <c r="B1595" s="0" t="s">
        <v>103</v>
      </c>
      <c r="C1595" s="0" t="s">
        <v>177</v>
      </c>
      <c r="D1595" s="0" t="s">
        <v>115</v>
      </c>
      <c r="E1595" s="0" t="s">
        <v>9</v>
      </c>
      <c r="F1595" s="0" t="s">
        <v>9</v>
      </c>
      <c r="G1595" s="0" t="s">
        <v>154</v>
      </c>
      <c r="H1595" s="0" t="n">
        <v>5032913.00325313</v>
      </c>
      <c r="I1595" s="0" t="n">
        <v>254976.885</v>
      </c>
      <c r="J1595" s="0" t="n">
        <v>382430.68335</v>
      </c>
      <c r="K1595" s="0" t="n">
        <v>0</v>
      </c>
      <c r="L1595" s="0" t="n">
        <v>0</v>
      </c>
      <c r="M1595" s="0" t="n">
        <v>8031771.8775</v>
      </c>
      <c r="N1595" s="0" t="n">
        <v>11473959.825</v>
      </c>
      <c r="O1595" s="0" t="n">
        <v>27250654.584375</v>
      </c>
      <c r="P1595" s="0" t="n">
        <v>34880837.868</v>
      </c>
      <c r="Q1595" s="0" t="n">
        <v>20398150.8</v>
      </c>
      <c r="R1595" s="0" t="n">
        <v>22947919.65</v>
      </c>
    </row>
    <row r="1596" customFormat="false" ht="13.8" hidden="true" customHeight="false" outlineLevel="0" collapsed="false">
      <c r="A1596" s="0" t="s">
        <v>159</v>
      </c>
      <c r="B1596" s="0" t="s">
        <v>103</v>
      </c>
      <c r="C1596" s="0" t="s">
        <v>178</v>
      </c>
      <c r="D1596" s="0" t="s">
        <v>107</v>
      </c>
      <c r="E1596" s="0" t="s">
        <v>13</v>
      </c>
      <c r="F1596" s="0" t="s">
        <v>13</v>
      </c>
      <c r="G1596" s="0" t="s">
        <v>157</v>
      </c>
      <c r="H1596" s="0" t="n">
        <v>8871826.45545962</v>
      </c>
      <c r="I1596" s="0" t="n">
        <v>214376.727577584</v>
      </c>
      <c r="J1596" s="0" t="n">
        <v>83037.2903529911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</row>
    <row r="1597" customFormat="false" ht="13.8" hidden="true" customHeight="false" outlineLevel="0" collapsed="false">
      <c r="A1597" s="0" t="s">
        <v>159</v>
      </c>
      <c r="B1597" s="0" t="s">
        <v>6</v>
      </c>
      <c r="C1597" s="0" t="s">
        <v>163</v>
      </c>
      <c r="D1597" s="0" t="s">
        <v>19</v>
      </c>
      <c r="E1597" s="0" t="s">
        <v>13</v>
      </c>
      <c r="F1597" s="0" t="s">
        <v>13</v>
      </c>
      <c r="G1597" s="0" t="s">
        <v>172</v>
      </c>
      <c r="H1597" s="0" t="n">
        <v>28915120.5518016</v>
      </c>
      <c r="I1597" s="0" t="n">
        <v>417272.183034722</v>
      </c>
      <c r="J1597" s="0" t="n">
        <v>232422.806988862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</row>
    <row r="1598" customFormat="false" ht="13.8" hidden="true" customHeight="false" outlineLevel="0" collapsed="false">
      <c r="A1598" s="0" t="s">
        <v>159</v>
      </c>
      <c r="B1598" s="0" t="s">
        <v>21</v>
      </c>
      <c r="C1598" s="0" t="s">
        <v>166</v>
      </c>
      <c r="D1598" s="0" t="s">
        <v>33</v>
      </c>
      <c r="E1598" s="0" t="s">
        <v>13</v>
      </c>
      <c r="F1598" s="0" t="s">
        <v>13</v>
      </c>
      <c r="G1598" s="0" t="s">
        <v>154</v>
      </c>
      <c r="H1598" s="0" t="n">
        <v>11573106.9789322</v>
      </c>
      <c r="I1598" s="0" t="n">
        <v>162756.836527293</v>
      </c>
      <c r="J1598" s="0" t="n">
        <v>133772.372733739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3.8" hidden="true" customHeight="false" outlineLevel="0" collapsed="false">
      <c r="A1599" s="0" t="s">
        <v>150</v>
      </c>
      <c r="B1599" s="0" t="s">
        <v>117</v>
      </c>
      <c r="C1599" s="0" t="s">
        <v>176</v>
      </c>
      <c r="D1599" s="0" t="s">
        <v>109</v>
      </c>
      <c r="E1599" s="0" t="s">
        <v>8</v>
      </c>
      <c r="F1599" s="0" t="s">
        <v>8</v>
      </c>
      <c r="G1599" s="0" t="s">
        <v>157</v>
      </c>
      <c r="H1599" s="0" t="n">
        <v>32493318.8698357</v>
      </c>
      <c r="I1599" s="0" t="n">
        <v>726113.083027826</v>
      </c>
      <c r="J1599" s="0" t="n">
        <v>1812921.87547345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3.8" hidden="true" customHeight="false" outlineLevel="0" collapsed="false">
      <c r="A1600" s="0" t="s">
        <v>159</v>
      </c>
      <c r="B1600" s="0" t="s">
        <v>21</v>
      </c>
      <c r="C1600" s="0" t="s">
        <v>166</v>
      </c>
      <c r="D1600" s="0" t="s">
        <v>25</v>
      </c>
      <c r="E1600" s="0" t="s">
        <v>8</v>
      </c>
      <c r="F1600" s="0" t="s">
        <v>8</v>
      </c>
      <c r="G1600" s="0" t="s">
        <v>153</v>
      </c>
      <c r="H1600" s="0" t="n">
        <v>7080779.58326761</v>
      </c>
      <c r="I1600" s="0" t="n">
        <v>60245.3904428904</v>
      </c>
      <c r="J1600" s="0" t="n">
        <v>35718.5073135198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</row>
    <row r="1601" customFormat="false" ht="13.8" hidden="true" customHeight="false" outlineLevel="0" collapsed="false">
      <c r="A1601" s="0" t="s">
        <v>159</v>
      </c>
      <c r="B1601" s="0" t="s">
        <v>103</v>
      </c>
      <c r="C1601" s="0" t="s">
        <v>178</v>
      </c>
      <c r="D1601" s="0" t="s">
        <v>105</v>
      </c>
      <c r="E1601" s="0" t="s">
        <v>9</v>
      </c>
      <c r="F1601" s="0" t="s">
        <v>9</v>
      </c>
      <c r="G1601" s="0" t="s">
        <v>164</v>
      </c>
      <c r="H1601" s="0" t="n">
        <v>14094843.9787583</v>
      </c>
      <c r="I1601" s="0" t="n">
        <v>390706.00627</v>
      </c>
      <c r="J1601" s="0" t="n">
        <v>271361.8122636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17581770.28215</v>
      </c>
      <c r="R1601" s="0" t="n">
        <v>19535300.3135</v>
      </c>
    </row>
    <row r="1602" customFormat="false" ht="13.8" hidden="true" customHeight="false" outlineLevel="0" collapsed="false">
      <c r="A1602" s="0" t="s">
        <v>150</v>
      </c>
      <c r="B1602" s="0" t="s">
        <v>21</v>
      </c>
      <c r="C1602" s="0" t="s">
        <v>181</v>
      </c>
      <c r="D1602" s="0" t="s">
        <v>31</v>
      </c>
      <c r="E1602" s="0" t="s">
        <v>9</v>
      </c>
      <c r="F1602" s="0" t="s">
        <v>9</v>
      </c>
      <c r="G1602" s="0" t="s">
        <v>153</v>
      </c>
      <c r="H1602" s="0" t="n">
        <v>39963.424240106</v>
      </c>
      <c r="I1602" s="0" t="n">
        <v>1200</v>
      </c>
      <c r="J1602" s="0" t="n">
        <v>714</v>
      </c>
      <c r="K1602" s="0" t="n">
        <v>48000</v>
      </c>
      <c r="L1602" s="0" t="n">
        <v>72000</v>
      </c>
      <c r="M1602" s="0" t="n">
        <v>149040</v>
      </c>
      <c r="N1602" s="0" t="n">
        <v>198720</v>
      </c>
      <c r="O1602" s="0" t="n">
        <v>7776</v>
      </c>
      <c r="P1602" s="0" t="n">
        <v>9720</v>
      </c>
      <c r="Q1602" s="0" t="n">
        <v>0</v>
      </c>
      <c r="R1602" s="0" t="n">
        <v>0</v>
      </c>
    </row>
    <row r="1603" customFormat="false" ht="13.8" hidden="true" customHeight="false" outlineLevel="0" collapsed="false">
      <c r="A1603" s="0" t="s">
        <v>150</v>
      </c>
      <c r="B1603" s="0" t="s">
        <v>72</v>
      </c>
      <c r="C1603" s="0" t="s">
        <v>151</v>
      </c>
      <c r="D1603" s="0" t="s">
        <v>75</v>
      </c>
      <c r="E1603" s="0" t="s">
        <v>170</v>
      </c>
      <c r="F1603" s="0" t="s">
        <v>13</v>
      </c>
      <c r="G1603" s="0" t="s">
        <v>157</v>
      </c>
      <c r="H1603" s="0" t="n">
        <v>140893.440028292</v>
      </c>
      <c r="I1603" s="0" t="n">
        <v>2402.10572704258</v>
      </c>
      <c r="J1603" s="0" t="n">
        <v>1624.61288407537</v>
      </c>
      <c r="K1603" s="0" t="n">
        <v>84073.7004464905</v>
      </c>
      <c r="L1603" s="0" t="n">
        <v>108094.757716916</v>
      </c>
      <c r="M1603" s="0" t="n">
        <v>265870.713543428</v>
      </c>
      <c r="N1603" s="0" t="n">
        <v>365572.231122213</v>
      </c>
      <c r="O1603" s="0" t="n">
        <v>83084.5979823212</v>
      </c>
      <c r="P1603" s="0" t="n">
        <v>106348.285417371</v>
      </c>
      <c r="Q1603" s="0" t="n">
        <v>192168.458163406</v>
      </c>
      <c r="R1603" s="0" t="n">
        <v>216189.515433832</v>
      </c>
    </row>
    <row r="1604" customFormat="false" ht="13.8" hidden="true" customHeight="false" outlineLevel="0" collapsed="false">
      <c r="A1604" s="0" t="s">
        <v>159</v>
      </c>
      <c r="B1604" s="0" t="s">
        <v>103</v>
      </c>
      <c r="C1604" s="0" t="s">
        <v>179</v>
      </c>
      <c r="D1604" s="0" t="s">
        <v>115</v>
      </c>
      <c r="E1604" s="0" t="s">
        <v>8</v>
      </c>
      <c r="F1604" s="0" t="s">
        <v>8</v>
      </c>
      <c r="G1604" s="0" t="s">
        <v>172</v>
      </c>
      <c r="H1604" s="0" t="n">
        <v>90009.84653726</v>
      </c>
      <c r="I1604" s="0" t="n">
        <v>1067.3</v>
      </c>
      <c r="J1604" s="0" t="n">
        <v>1004.38</v>
      </c>
      <c r="K1604" s="0" t="n">
        <v>0</v>
      </c>
      <c r="L1604" s="0" t="n">
        <v>0</v>
      </c>
      <c r="M1604" s="0" t="n">
        <v>19211.4</v>
      </c>
      <c r="N1604" s="0" t="n">
        <v>28817.1</v>
      </c>
      <c r="O1604" s="0" t="n">
        <v>91254.15</v>
      </c>
      <c r="P1604" s="0" t="n">
        <v>127755.81</v>
      </c>
      <c r="Q1604" s="0" t="n">
        <v>64038</v>
      </c>
      <c r="R1604" s="0" t="n">
        <v>74711</v>
      </c>
    </row>
    <row r="1605" customFormat="false" ht="13.8" hidden="true" customHeight="false" outlineLevel="0" collapsed="false">
      <c r="A1605" s="0" t="s">
        <v>150</v>
      </c>
      <c r="B1605" s="0" t="s">
        <v>21</v>
      </c>
      <c r="C1605" s="0" t="s">
        <v>166</v>
      </c>
      <c r="D1605" s="0" t="s">
        <v>24</v>
      </c>
      <c r="E1605" s="0" t="s">
        <v>9</v>
      </c>
      <c r="F1605" s="0" t="s">
        <v>9</v>
      </c>
      <c r="G1605" s="0" t="s">
        <v>153</v>
      </c>
      <c r="H1605" s="0" t="n">
        <v>84497.6606887309</v>
      </c>
      <c r="I1605" s="0" t="n">
        <v>6311.66501240694</v>
      </c>
      <c r="J1605" s="0" t="n">
        <v>3755.44068238213</v>
      </c>
      <c r="K1605" s="0" t="n">
        <v>78895.8126550868</v>
      </c>
      <c r="L1605" s="0" t="n">
        <v>86785.3939205955</v>
      </c>
      <c r="M1605" s="0" t="n">
        <v>1008943.64413429</v>
      </c>
      <c r="N1605" s="0" t="n">
        <v>1177100.91815667</v>
      </c>
      <c r="O1605" s="0" t="n">
        <v>369213.948422243</v>
      </c>
      <c r="P1605" s="0" t="n">
        <v>430749.606492617</v>
      </c>
      <c r="Q1605" s="0" t="n">
        <v>157791.625310173</v>
      </c>
      <c r="R1605" s="0" t="n">
        <v>173570.787841191</v>
      </c>
    </row>
    <row r="1606" customFormat="false" ht="13.8" hidden="true" customHeight="false" outlineLevel="0" collapsed="false">
      <c r="A1606" s="0" t="s">
        <v>150</v>
      </c>
      <c r="B1606" s="0" t="s">
        <v>103</v>
      </c>
      <c r="C1606" s="0" t="s">
        <v>178</v>
      </c>
      <c r="D1606" s="0" t="s">
        <v>109</v>
      </c>
      <c r="E1606" s="0" t="s">
        <v>9</v>
      </c>
      <c r="F1606" s="0" t="s">
        <v>9</v>
      </c>
      <c r="G1606" s="0" t="s">
        <v>180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</row>
    <row r="1607" customFormat="false" ht="13.8" hidden="true" customHeight="false" outlineLevel="0" collapsed="false">
      <c r="A1607" s="0" t="s">
        <v>159</v>
      </c>
      <c r="B1607" s="0" t="s">
        <v>90</v>
      </c>
      <c r="C1607" s="0" t="s">
        <v>94</v>
      </c>
      <c r="D1607" s="0" t="s">
        <v>94</v>
      </c>
      <c r="E1607" s="0" t="s">
        <v>195</v>
      </c>
      <c r="F1607" s="0" t="s">
        <v>8</v>
      </c>
      <c r="G1607" s="0" t="s">
        <v>153</v>
      </c>
      <c r="H1607" s="0" t="n">
        <v>105766.845892433</v>
      </c>
      <c r="I1607" s="0" t="n">
        <v>1938.67659866159</v>
      </c>
      <c r="J1607" s="0" t="n">
        <v>1938.67659866159</v>
      </c>
      <c r="K1607" s="0" t="n">
        <v>0</v>
      </c>
      <c r="L1607" s="0" t="n">
        <v>0</v>
      </c>
      <c r="M1607" s="0" t="n">
        <v>137344.757498819</v>
      </c>
      <c r="N1607" s="0" t="n">
        <v>192282.660498347</v>
      </c>
      <c r="O1607" s="0" t="n">
        <v>64094.2202307384</v>
      </c>
      <c r="P1607" s="0" t="n">
        <v>89731.9083230338</v>
      </c>
      <c r="Q1607" s="0" t="n">
        <v>9693.38299330796</v>
      </c>
      <c r="R1607" s="0" t="n">
        <v>14540.0744899619</v>
      </c>
    </row>
    <row r="1608" customFormat="false" ht="13.8" hidden="true" customHeight="false" outlineLevel="0" collapsed="false">
      <c r="A1608" s="0" t="s">
        <v>150</v>
      </c>
      <c r="B1608" s="0" t="s">
        <v>72</v>
      </c>
      <c r="C1608" s="0" t="s">
        <v>171</v>
      </c>
      <c r="D1608" s="0" t="s">
        <v>74</v>
      </c>
      <c r="E1608" s="0" t="s">
        <v>156</v>
      </c>
      <c r="F1608" s="0" t="s">
        <v>9</v>
      </c>
      <c r="G1608" s="0" t="s">
        <v>154</v>
      </c>
      <c r="H1608" s="0" t="n">
        <v>11150159.6253663</v>
      </c>
      <c r="I1608" s="0" t="n">
        <v>187774.044159533</v>
      </c>
      <c r="J1608" s="0" t="n">
        <v>347732.752131515</v>
      </c>
      <c r="K1608" s="0" t="n">
        <v>6572091.54558366</v>
      </c>
      <c r="L1608" s="0" t="n">
        <v>8449831.987179</v>
      </c>
      <c r="M1608" s="0" t="n">
        <v>26721351.0459389</v>
      </c>
      <c r="N1608" s="0" t="n">
        <v>36741857.688166</v>
      </c>
      <c r="O1608" s="0" t="n">
        <v>8350422.20185592</v>
      </c>
      <c r="P1608" s="0" t="n">
        <v>10688540.4183755</v>
      </c>
      <c r="Q1608" s="0" t="n">
        <v>15021923.5327626</v>
      </c>
      <c r="R1608" s="0" t="n">
        <v>16899663.974358</v>
      </c>
    </row>
    <row r="1609" customFormat="false" ht="13.8" hidden="true" customHeight="false" outlineLevel="0" collapsed="false">
      <c r="A1609" s="0" t="s">
        <v>150</v>
      </c>
      <c r="B1609" s="0" t="s">
        <v>72</v>
      </c>
      <c r="C1609" s="0" t="s">
        <v>151</v>
      </c>
      <c r="D1609" s="0" t="s">
        <v>75</v>
      </c>
      <c r="E1609" s="0" t="s">
        <v>156</v>
      </c>
      <c r="F1609" s="0" t="s">
        <v>9</v>
      </c>
      <c r="G1609" s="0" t="s">
        <v>172</v>
      </c>
      <c r="H1609" s="0" t="n">
        <v>8198932.51400369</v>
      </c>
      <c r="I1609" s="0" t="n">
        <v>112224.106725761</v>
      </c>
      <c r="J1609" s="0" t="n">
        <v>193177.96948368</v>
      </c>
      <c r="K1609" s="0" t="n">
        <v>3927843.73540165</v>
      </c>
      <c r="L1609" s="0" t="n">
        <v>5050084.80265926</v>
      </c>
      <c r="M1609" s="0" t="n">
        <v>12421228.1732855</v>
      </c>
      <c r="N1609" s="0" t="n">
        <v>17079188.7382676</v>
      </c>
      <c r="O1609" s="0" t="n">
        <v>3881633.80415174</v>
      </c>
      <c r="P1609" s="0" t="n">
        <v>4968491.26931423</v>
      </c>
      <c r="Q1609" s="0" t="n">
        <v>8977928.53806092</v>
      </c>
      <c r="R1609" s="0" t="n">
        <v>10100169.6053185</v>
      </c>
    </row>
    <row r="1610" customFormat="false" ht="13.8" hidden="true" customHeight="false" outlineLevel="0" collapsed="false">
      <c r="A1610" s="0" t="s">
        <v>150</v>
      </c>
      <c r="B1610" s="0" t="s">
        <v>96</v>
      </c>
      <c r="C1610" s="0" t="s">
        <v>99</v>
      </c>
      <c r="D1610" s="0" t="s">
        <v>99</v>
      </c>
      <c r="E1610" s="0" t="s">
        <v>191</v>
      </c>
      <c r="F1610" s="0" t="s">
        <v>9</v>
      </c>
      <c r="G1610" s="0" t="s">
        <v>164</v>
      </c>
      <c r="H1610" s="0" t="n">
        <v>11054814.6470971</v>
      </c>
      <c r="I1610" s="0" t="n">
        <v>1028274.38597231</v>
      </c>
      <c r="J1610" s="0" t="n">
        <v>2251019.59138656</v>
      </c>
      <c r="K1610" s="0" t="n">
        <v>15279142.3190111</v>
      </c>
      <c r="L1610" s="0" t="n">
        <v>15279142.3190111</v>
      </c>
      <c r="M1610" s="0" t="n">
        <v>94068960.1527226</v>
      </c>
      <c r="N1610" s="0" t="n">
        <v>129344820.209993</v>
      </c>
      <c r="O1610" s="0" t="n">
        <v>34295975.0556801</v>
      </c>
      <c r="P1610" s="0" t="n">
        <v>43898848.0712705</v>
      </c>
      <c r="Q1610" s="0" t="n">
        <v>27162919.6782419</v>
      </c>
      <c r="R1610" s="0" t="n">
        <v>30558284.6380222</v>
      </c>
    </row>
    <row r="1611" customFormat="false" ht="13.8" hidden="true" customHeight="false" outlineLevel="0" collapsed="false">
      <c r="A1611" s="0" t="s">
        <v>155</v>
      </c>
      <c r="B1611" s="0" t="s">
        <v>21</v>
      </c>
      <c r="C1611" s="0" t="s">
        <v>166</v>
      </c>
      <c r="D1611" s="0" t="s">
        <v>23</v>
      </c>
      <c r="E1611" s="0" t="s">
        <v>8</v>
      </c>
      <c r="F1611" s="0" t="s">
        <v>8</v>
      </c>
      <c r="G1611" s="0" t="s">
        <v>164</v>
      </c>
      <c r="H1611" s="0" t="n">
        <v>7111901.89924493</v>
      </c>
      <c r="I1611" s="0" t="n">
        <v>451372.772980846</v>
      </c>
      <c r="J1611" s="0" t="n">
        <v>388341.873587942</v>
      </c>
      <c r="K1611" s="0" t="n">
        <v>0</v>
      </c>
      <c r="L1611" s="0" t="n">
        <v>0</v>
      </c>
      <c r="M1611" s="0" t="n">
        <v>78204512.2697112</v>
      </c>
      <c r="N1611" s="0" t="n">
        <v>91238597.6479964</v>
      </c>
      <c r="O1611" s="0" t="n">
        <v>21520450.7480682</v>
      </c>
      <c r="P1611" s="0" t="n">
        <v>26302773.1365279</v>
      </c>
      <c r="Q1611" s="0" t="n">
        <v>9027455.45961693</v>
      </c>
      <c r="R1611" s="0" t="n">
        <v>10155887.392069</v>
      </c>
    </row>
    <row r="1612" customFormat="false" ht="13.8" hidden="true" customHeight="false" outlineLevel="0" collapsed="false">
      <c r="A1612" s="0" t="s">
        <v>150</v>
      </c>
      <c r="B1612" s="0" t="s">
        <v>52</v>
      </c>
      <c r="C1612" s="0" t="s">
        <v>158</v>
      </c>
      <c r="D1612" s="0" t="s">
        <v>56</v>
      </c>
      <c r="E1612" s="0" t="s">
        <v>9</v>
      </c>
      <c r="F1612" s="0" t="s">
        <v>9</v>
      </c>
      <c r="G1612" s="0" t="s">
        <v>172</v>
      </c>
      <c r="H1612" s="0" t="n">
        <v>1209402.79956462</v>
      </c>
      <c r="I1612" s="0" t="n">
        <v>71299.2808295751</v>
      </c>
      <c r="J1612" s="0" t="n">
        <v>43481.0220450257</v>
      </c>
      <c r="K1612" s="0" t="n">
        <v>2495474.82903513</v>
      </c>
      <c r="L1612" s="0" t="n">
        <v>3208467.63733088</v>
      </c>
      <c r="M1612" s="0" t="n">
        <v>2222160.89304535</v>
      </c>
      <c r="N1612" s="0" t="n">
        <v>2727197.45964657</v>
      </c>
      <c r="O1612" s="0" t="n">
        <v>1885271.81501087</v>
      </c>
      <c r="P1612" s="0" t="n">
        <v>2083721.47974886</v>
      </c>
      <c r="Q1612" s="0" t="n">
        <v>7842920.89125327</v>
      </c>
      <c r="R1612" s="0" t="n">
        <v>8555913.69954902</v>
      </c>
    </row>
    <row r="1613" customFormat="false" ht="13.8" hidden="true" customHeight="false" outlineLevel="0" collapsed="false">
      <c r="A1613" s="0" t="s">
        <v>150</v>
      </c>
      <c r="B1613" s="0" t="s">
        <v>52</v>
      </c>
      <c r="C1613" s="0" t="s">
        <v>161</v>
      </c>
      <c r="D1613" s="0" t="s">
        <v>58</v>
      </c>
      <c r="E1613" s="0" t="s">
        <v>13</v>
      </c>
      <c r="F1613" s="0" t="s">
        <v>13</v>
      </c>
      <c r="G1613" s="0" t="s">
        <v>172</v>
      </c>
      <c r="H1613" s="0" t="n">
        <v>90774.7074408671</v>
      </c>
      <c r="I1613" s="0" t="n">
        <v>9070.4300700933</v>
      </c>
      <c r="J1613" s="0" t="n">
        <v>6629.07180830024</v>
      </c>
      <c r="K1613" s="0" t="n">
        <v>120939.067601244</v>
      </c>
      <c r="L1613" s="0" t="n">
        <v>181408.601401866</v>
      </c>
      <c r="M1613" s="0" t="n">
        <v>1625874.59278535</v>
      </c>
      <c r="N1613" s="0" t="n">
        <v>2167832.79038047</v>
      </c>
      <c r="O1613" s="0" t="n">
        <v>109147.508389183</v>
      </c>
      <c r="P1613" s="0" t="n">
        <v>136434.385486479</v>
      </c>
      <c r="Q1613" s="0" t="n">
        <v>45352.1503504665</v>
      </c>
      <c r="R1613" s="0" t="n">
        <v>75586.9172507775</v>
      </c>
    </row>
    <row r="1614" customFormat="false" ht="13.8" hidden="true" customHeight="false" outlineLevel="0" collapsed="false">
      <c r="A1614" s="0" t="s">
        <v>150</v>
      </c>
      <c r="B1614" s="0" t="s">
        <v>21</v>
      </c>
      <c r="C1614" s="0" t="s">
        <v>168</v>
      </c>
      <c r="D1614" s="0" t="s">
        <v>30</v>
      </c>
      <c r="E1614" s="0" t="s">
        <v>8</v>
      </c>
      <c r="F1614" s="0" t="s">
        <v>8</v>
      </c>
      <c r="G1614" s="0" t="s">
        <v>154</v>
      </c>
      <c r="H1614" s="0" t="n">
        <v>55790753.5286198</v>
      </c>
      <c r="I1614" s="0" t="n">
        <v>2038349.99999999</v>
      </c>
      <c r="J1614" s="0" t="n">
        <v>9494440.24999999</v>
      </c>
      <c r="K1614" s="0" t="n">
        <v>81533999.9999999</v>
      </c>
      <c r="L1614" s="0" t="n">
        <v>122300999.999999</v>
      </c>
      <c r="M1614" s="0" t="n">
        <v>253163069.999999</v>
      </c>
      <c r="N1614" s="0" t="n">
        <v>337550759.999999</v>
      </c>
      <c r="O1614" s="0" t="n">
        <v>13208507.9999999</v>
      </c>
      <c r="P1614" s="0" t="n">
        <v>16510634.9999999</v>
      </c>
      <c r="Q1614" s="0" t="n">
        <v>0</v>
      </c>
      <c r="R1614" s="0" t="n">
        <v>0</v>
      </c>
    </row>
    <row r="1615" customFormat="false" ht="13.8" hidden="true" customHeight="false" outlineLevel="0" collapsed="false">
      <c r="A1615" s="0" t="s">
        <v>150</v>
      </c>
      <c r="B1615" s="0" t="s">
        <v>6</v>
      </c>
      <c r="C1615" s="0" t="s">
        <v>163</v>
      </c>
      <c r="D1615" s="0" t="s">
        <v>7</v>
      </c>
      <c r="E1615" s="0" t="s">
        <v>13</v>
      </c>
      <c r="F1615" s="0" t="s">
        <v>13</v>
      </c>
      <c r="G1615" s="0" t="s">
        <v>157</v>
      </c>
      <c r="H1615" s="0" t="n">
        <v>4645734.82753853</v>
      </c>
      <c r="I1615" s="0" t="n">
        <v>666113.484102644</v>
      </c>
      <c r="J1615" s="0" t="n">
        <v>366649.789932268</v>
      </c>
      <c r="K1615" s="0" t="n">
        <v>0</v>
      </c>
      <c r="L1615" s="0" t="n">
        <v>0</v>
      </c>
      <c r="M1615" s="0" t="n">
        <v>91352706.162838</v>
      </c>
      <c r="N1615" s="0" t="n">
        <v>125609970.973902</v>
      </c>
      <c r="O1615" s="0" t="n">
        <v>21410790.5485472</v>
      </c>
      <c r="P1615" s="0" t="n">
        <v>27405811.9021404</v>
      </c>
      <c r="Q1615" s="0" t="n">
        <v>19516150.8569782</v>
      </c>
      <c r="R1615" s="0" t="n">
        <v>21955669.7141005</v>
      </c>
    </row>
    <row r="1616" customFormat="false" ht="13.8" hidden="true" customHeight="false" outlineLevel="0" collapsed="false">
      <c r="A1616" s="0" t="s">
        <v>159</v>
      </c>
      <c r="B1616" s="0" t="s">
        <v>6</v>
      </c>
      <c r="C1616" s="0" t="s">
        <v>162</v>
      </c>
      <c r="D1616" s="0" t="s">
        <v>15</v>
      </c>
      <c r="E1616" s="0" t="s">
        <v>8</v>
      </c>
      <c r="F1616" s="0" t="s">
        <v>8</v>
      </c>
      <c r="G1616" s="0" t="s">
        <v>164</v>
      </c>
      <c r="H1616" s="0" t="n">
        <v>294436793.532811</v>
      </c>
      <c r="I1616" s="0" t="n">
        <v>11433138.7812083</v>
      </c>
      <c r="J1616" s="0" t="n">
        <v>68885791.9323179</v>
      </c>
      <c r="K1616" s="0" t="n">
        <v>81681619.1151254</v>
      </c>
      <c r="L1616" s="0" t="n">
        <v>108908825.486833</v>
      </c>
      <c r="M1616" s="0" t="n">
        <v>411592996.123502</v>
      </c>
      <c r="N1616" s="0" t="n">
        <v>617389494.185253</v>
      </c>
      <c r="O1616" s="0" t="n">
        <v>96038365.7621505</v>
      </c>
      <c r="P1616" s="0" t="n">
        <v>123477898.83705</v>
      </c>
      <c r="Q1616" s="0" t="n">
        <v>108908825.486833</v>
      </c>
      <c r="R1616" s="0" t="n">
        <v>136136031.858542</v>
      </c>
    </row>
    <row r="1617" customFormat="false" ht="13.8" hidden="true" customHeight="false" outlineLevel="0" collapsed="false">
      <c r="A1617" s="0" t="s">
        <v>159</v>
      </c>
      <c r="B1617" s="0" t="s">
        <v>21</v>
      </c>
      <c r="C1617" s="0" t="s">
        <v>181</v>
      </c>
      <c r="D1617" s="0" t="s">
        <v>42</v>
      </c>
      <c r="E1617" s="0" t="s">
        <v>8</v>
      </c>
      <c r="F1617" s="0" t="s">
        <v>8</v>
      </c>
      <c r="G1617" s="0" t="s">
        <v>164</v>
      </c>
      <c r="H1617" s="0" t="n">
        <v>56638969.9884607</v>
      </c>
      <c r="I1617" s="0" t="n">
        <v>754820</v>
      </c>
      <c r="J1617" s="0" t="n">
        <v>3914316.15</v>
      </c>
      <c r="K1617" s="0" t="n">
        <v>30192800</v>
      </c>
      <c r="L1617" s="0" t="n">
        <v>37741000</v>
      </c>
      <c r="M1617" s="0" t="n">
        <v>242014162.5</v>
      </c>
      <c r="N1617" s="0" t="n">
        <v>292964512.5</v>
      </c>
      <c r="O1617" s="0" t="n">
        <v>0</v>
      </c>
      <c r="P1617" s="0" t="n">
        <v>0</v>
      </c>
      <c r="Q1617" s="0" t="n">
        <v>0</v>
      </c>
      <c r="R1617" s="0" t="n">
        <v>0</v>
      </c>
    </row>
    <row r="1618" customFormat="false" ht="13.8" hidden="true" customHeight="false" outlineLevel="0" collapsed="false">
      <c r="A1618" s="0" t="s">
        <v>159</v>
      </c>
      <c r="B1618" s="0" t="s">
        <v>52</v>
      </c>
      <c r="C1618" s="0" t="s">
        <v>165</v>
      </c>
      <c r="D1618" s="0" t="s">
        <v>62</v>
      </c>
      <c r="E1618" s="0" t="s">
        <v>9</v>
      </c>
      <c r="F1618" s="0" t="s">
        <v>9</v>
      </c>
      <c r="G1618" s="0" t="s">
        <v>157</v>
      </c>
      <c r="H1618" s="0" t="n">
        <v>15619332.4354564</v>
      </c>
      <c r="I1618" s="0" t="n">
        <v>227714.999999999</v>
      </c>
      <c r="J1618" s="0" t="n">
        <v>124941.876742916</v>
      </c>
      <c r="K1618" s="0" t="n">
        <v>9108599.99999999</v>
      </c>
      <c r="L1618" s="0" t="n">
        <v>11385749.9999999</v>
      </c>
      <c r="M1618" s="0" t="n">
        <v>45969965.6249999</v>
      </c>
      <c r="N1618" s="0" t="n">
        <v>55647853.1249999</v>
      </c>
      <c r="O1618" s="0" t="n">
        <v>0</v>
      </c>
      <c r="P1618" s="0" t="n">
        <v>0</v>
      </c>
      <c r="Q1618" s="0" t="n">
        <v>0</v>
      </c>
      <c r="R1618" s="0" t="n">
        <v>0</v>
      </c>
    </row>
    <row r="1619" customFormat="false" ht="13.8" hidden="true" customHeight="false" outlineLevel="0" collapsed="false">
      <c r="A1619" s="0" t="s">
        <v>150</v>
      </c>
      <c r="B1619" s="0" t="s">
        <v>21</v>
      </c>
      <c r="C1619" s="0" t="s">
        <v>173</v>
      </c>
      <c r="D1619" s="0" t="s">
        <v>40</v>
      </c>
      <c r="E1619" s="0" t="s">
        <v>8</v>
      </c>
      <c r="F1619" s="0" t="s">
        <v>8</v>
      </c>
      <c r="G1619" s="0" t="s">
        <v>157</v>
      </c>
      <c r="H1619" s="0" t="n">
        <v>2414853.14086462</v>
      </c>
      <c r="I1619" s="0" t="n">
        <v>306555.995055932</v>
      </c>
      <c r="J1619" s="0" t="n">
        <v>253408.595928893</v>
      </c>
      <c r="K1619" s="0" t="n">
        <v>3448754.94437923</v>
      </c>
      <c r="L1619" s="0" t="n">
        <v>4215144.93201906</v>
      </c>
      <c r="M1619" s="0" t="n">
        <v>76919858.9902885</v>
      </c>
      <c r="N1619" s="0" t="n">
        <v>86534841.3640746</v>
      </c>
      <c r="O1619" s="0" t="n">
        <v>22902063.384311</v>
      </c>
      <c r="P1619" s="0" t="n">
        <v>29314641.1319181</v>
      </c>
      <c r="Q1619" s="0" t="n">
        <v>6897509.88875847</v>
      </c>
      <c r="R1619" s="0" t="n">
        <v>7663899.8763983</v>
      </c>
    </row>
    <row r="1620" customFormat="false" ht="13.8" hidden="true" customHeight="false" outlineLevel="0" collapsed="false">
      <c r="A1620" s="0" t="s">
        <v>155</v>
      </c>
      <c r="B1620" s="0" t="s">
        <v>21</v>
      </c>
      <c r="C1620" s="0" t="s">
        <v>166</v>
      </c>
      <c r="D1620" s="0" t="s">
        <v>44</v>
      </c>
      <c r="E1620" s="0" t="s">
        <v>13</v>
      </c>
      <c r="F1620" s="0" t="s">
        <v>13</v>
      </c>
      <c r="G1620" s="0" t="s">
        <v>164</v>
      </c>
      <c r="H1620" s="0" t="n">
        <v>874359.044424041</v>
      </c>
      <c r="I1620" s="0" t="n">
        <v>33347.2666666666</v>
      </c>
      <c r="J1620" s="0" t="n">
        <v>29851.9596666666</v>
      </c>
      <c r="K1620" s="0" t="n">
        <v>0</v>
      </c>
      <c r="L1620" s="0" t="n">
        <v>0</v>
      </c>
      <c r="M1620" s="0" t="n">
        <v>7310461.9096321</v>
      </c>
      <c r="N1620" s="0" t="n">
        <v>9138077.38704013</v>
      </c>
      <c r="O1620" s="0" t="n">
        <v>1527026.91888865</v>
      </c>
      <c r="P1620" s="0" t="n">
        <v>2443243.07022185</v>
      </c>
      <c r="Q1620" s="0" t="n">
        <v>333472.666666666</v>
      </c>
      <c r="R1620" s="0" t="n">
        <v>416840.833333333</v>
      </c>
    </row>
    <row r="1621" customFormat="false" ht="13.8" hidden="true" customHeight="false" outlineLevel="0" collapsed="false">
      <c r="A1621" s="0" t="s">
        <v>150</v>
      </c>
      <c r="B1621" s="0" t="s">
        <v>21</v>
      </c>
      <c r="C1621" s="0" t="s">
        <v>168</v>
      </c>
      <c r="D1621" s="0" t="s">
        <v>50</v>
      </c>
      <c r="E1621" s="0" t="s">
        <v>9</v>
      </c>
      <c r="F1621" s="0" t="s">
        <v>9</v>
      </c>
      <c r="G1621" s="0" t="s">
        <v>164</v>
      </c>
      <c r="H1621" s="0" t="n">
        <v>2323039.15261552</v>
      </c>
      <c r="I1621" s="0" t="n">
        <v>110915</v>
      </c>
      <c r="J1621" s="0" t="n">
        <v>280130.925</v>
      </c>
      <c r="K1621" s="0" t="n">
        <v>4991175</v>
      </c>
      <c r="L1621" s="0" t="n">
        <v>6100325</v>
      </c>
      <c r="M1621" s="0" t="n">
        <v>23916046.875</v>
      </c>
      <c r="N1621" s="0" t="n">
        <v>29115187.5</v>
      </c>
      <c r="O1621" s="0" t="n">
        <v>1247793.75</v>
      </c>
      <c r="P1621" s="0" t="n">
        <v>1871690.625</v>
      </c>
      <c r="Q1621" s="0" t="n">
        <v>0</v>
      </c>
      <c r="R1621" s="0" t="n">
        <v>0</v>
      </c>
    </row>
    <row r="1622" customFormat="false" ht="13.8" hidden="true" customHeight="false" outlineLevel="0" collapsed="false">
      <c r="A1622" s="0" t="s">
        <v>159</v>
      </c>
      <c r="B1622" s="0" t="s">
        <v>6</v>
      </c>
      <c r="C1622" s="0" t="s">
        <v>163</v>
      </c>
      <c r="D1622" s="0" t="s">
        <v>19</v>
      </c>
      <c r="E1622" s="0" t="s">
        <v>8</v>
      </c>
      <c r="F1622" s="0" t="s">
        <v>8</v>
      </c>
      <c r="G1622" s="0" t="s">
        <v>164</v>
      </c>
      <c r="H1622" s="0" t="n">
        <v>529976173.332129</v>
      </c>
      <c r="I1622" s="0" t="n">
        <v>10420278.4664847</v>
      </c>
      <c r="J1622" s="0" t="n">
        <v>6922569.16430298</v>
      </c>
      <c r="K1622" s="0" t="n">
        <v>29704066.6723199</v>
      </c>
      <c r="L1622" s="0" t="n">
        <v>39605422.2297598</v>
      </c>
      <c r="M1622" s="0" t="n">
        <v>0</v>
      </c>
      <c r="N1622" s="0" t="n">
        <v>0</v>
      </c>
      <c r="O1622" s="0" t="n">
        <v>218675795.786262</v>
      </c>
      <c r="P1622" s="0" t="n">
        <v>306146114.100767</v>
      </c>
      <c r="Q1622" s="0" t="n">
        <v>59408133.3446398</v>
      </c>
      <c r="R1622" s="0" t="n">
        <v>69309488.9020798</v>
      </c>
    </row>
    <row r="1623" customFormat="false" ht="13.8" hidden="true" customHeight="false" outlineLevel="0" collapsed="false">
      <c r="A1623" s="0" t="s">
        <v>155</v>
      </c>
      <c r="B1623" s="0" t="s">
        <v>72</v>
      </c>
      <c r="C1623" s="0" t="s">
        <v>171</v>
      </c>
      <c r="D1623" s="0" t="s">
        <v>77</v>
      </c>
      <c r="E1623" s="0" t="s">
        <v>152</v>
      </c>
      <c r="F1623" s="0" t="s">
        <v>8</v>
      </c>
      <c r="G1623" s="0" t="s">
        <v>157</v>
      </c>
      <c r="H1623" s="0" t="n">
        <v>3190990.29191526</v>
      </c>
      <c r="I1623" s="0" t="n">
        <v>28685.6177109629</v>
      </c>
      <c r="J1623" s="0" t="n">
        <v>35554.2401051593</v>
      </c>
      <c r="K1623" s="0" t="n">
        <v>0</v>
      </c>
      <c r="L1623" s="0" t="n">
        <v>0</v>
      </c>
      <c r="M1623" s="0" t="n">
        <v>2296199.32905805</v>
      </c>
      <c r="N1623" s="0" t="n">
        <v>2806465.84662651</v>
      </c>
      <c r="O1623" s="0" t="n">
        <v>1122586.3386506</v>
      </c>
      <c r="P1623" s="0" t="n">
        <v>1530799.55270536</v>
      </c>
      <c r="Q1623" s="0" t="n">
        <v>2007993.2397674</v>
      </c>
      <c r="R1623" s="0" t="n">
        <v>2294849.41687703</v>
      </c>
    </row>
    <row r="1624" customFormat="false" ht="13.8" hidden="true" customHeight="false" outlineLevel="0" collapsed="false">
      <c r="A1624" s="0" t="s">
        <v>155</v>
      </c>
      <c r="B1624" s="0" t="s">
        <v>21</v>
      </c>
      <c r="C1624" s="0" t="s">
        <v>181</v>
      </c>
      <c r="D1624" s="0" t="s">
        <v>42</v>
      </c>
      <c r="E1624" s="0" t="s">
        <v>13</v>
      </c>
      <c r="F1624" s="0" t="s">
        <v>13</v>
      </c>
      <c r="G1624" s="0" t="s">
        <v>153</v>
      </c>
      <c r="H1624" s="0" t="n">
        <v>227540.466141578</v>
      </c>
      <c r="I1624" s="0" t="n">
        <v>12620</v>
      </c>
      <c r="J1624" s="0" t="n">
        <v>7572.7</v>
      </c>
      <c r="K1624" s="0" t="n">
        <v>567900</v>
      </c>
      <c r="L1624" s="0" t="n">
        <v>694100</v>
      </c>
      <c r="M1624" s="0" t="n">
        <v>4046287.5</v>
      </c>
      <c r="N1624" s="0" t="n">
        <v>4898137.5</v>
      </c>
      <c r="O1624" s="0" t="n">
        <v>212962.5</v>
      </c>
      <c r="P1624" s="0" t="n">
        <v>340740</v>
      </c>
      <c r="Q1624" s="0" t="n">
        <v>0</v>
      </c>
      <c r="R1624" s="0" t="n">
        <v>0</v>
      </c>
    </row>
    <row r="1625" customFormat="false" ht="13.8" hidden="true" customHeight="false" outlineLevel="0" collapsed="false">
      <c r="A1625" s="0" t="s">
        <v>159</v>
      </c>
      <c r="B1625" s="0" t="s">
        <v>21</v>
      </c>
      <c r="C1625" s="0" t="s">
        <v>173</v>
      </c>
      <c r="D1625" s="0" t="s">
        <v>40</v>
      </c>
      <c r="E1625" s="0" t="s">
        <v>13</v>
      </c>
      <c r="F1625" s="0" t="s">
        <v>13</v>
      </c>
      <c r="G1625" s="0" t="s">
        <v>164</v>
      </c>
      <c r="H1625" s="0" t="n">
        <v>4032323.44582407</v>
      </c>
      <c r="I1625" s="0" t="n">
        <v>40392.1465654445</v>
      </c>
      <c r="J1625" s="0" t="n">
        <v>27999.6103797464</v>
      </c>
      <c r="K1625" s="0" t="n">
        <v>403921.465654445</v>
      </c>
      <c r="L1625" s="0" t="n">
        <v>504901.832068057</v>
      </c>
      <c r="M1625" s="0" t="n">
        <v>5067521.54294387</v>
      </c>
      <c r="N1625" s="0" t="n">
        <v>6334401.92867984</v>
      </c>
      <c r="O1625" s="0" t="n">
        <v>0</v>
      </c>
      <c r="P1625" s="0" t="n">
        <v>0</v>
      </c>
      <c r="Q1625" s="0" t="n">
        <v>0</v>
      </c>
      <c r="R1625" s="0" t="n">
        <v>0</v>
      </c>
    </row>
    <row r="1626" customFormat="false" ht="13.8" hidden="true" customHeight="false" outlineLevel="0" collapsed="false">
      <c r="A1626" s="0" t="s">
        <v>155</v>
      </c>
      <c r="B1626" s="0" t="s">
        <v>21</v>
      </c>
      <c r="C1626" s="0" t="s">
        <v>173</v>
      </c>
      <c r="D1626" s="0" t="s">
        <v>46</v>
      </c>
      <c r="E1626" s="0" t="s">
        <v>9</v>
      </c>
      <c r="F1626" s="0" t="s">
        <v>9</v>
      </c>
      <c r="G1626" s="0" t="s">
        <v>172</v>
      </c>
      <c r="H1626" s="0" t="n">
        <v>546552.394410865</v>
      </c>
      <c r="I1626" s="0" t="n">
        <v>16585.2026404967</v>
      </c>
      <c r="J1626" s="0" t="n">
        <v>43528.5814685314</v>
      </c>
      <c r="K1626" s="0" t="n">
        <v>0</v>
      </c>
      <c r="L1626" s="0" t="n">
        <v>0</v>
      </c>
      <c r="M1626" s="0" t="n">
        <v>4095623.65131888</v>
      </c>
      <c r="N1626" s="0" t="n">
        <v>5119529.5641486</v>
      </c>
      <c r="O1626" s="0" t="n">
        <v>858629.761977137</v>
      </c>
      <c r="P1626" s="0" t="n">
        <v>1373807.61916342</v>
      </c>
      <c r="Q1626" s="0" t="n">
        <v>165852.026404967</v>
      </c>
      <c r="R1626" s="0" t="n">
        <v>207315.033006209</v>
      </c>
    </row>
    <row r="1627" customFormat="false" ht="13.8" hidden="true" customHeight="false" outlineLevel="0" collapsed="false">
      <c r="A1627" s="0" t="s">
        <v>155</v>
      </c>
      <c r="B1627" s="0" t="s">
        <v>6</v>
      </c>
      <c r="C1627" s="0" t="s">
        <v>162</v>
      </c>
      <c r="D1627" s="0" t="s">
        <v>18</v>
      </c>
      <c r="E1627" s="0" t="s">
        <v>13</v>
      </c>
      <c r="F1627" s="0" t="s">
        <v>13</v>
      </c>
      <c r="G1627" s="0" t="s">
        <v>153</v>
      </c>
      <c r="H1627" s="0" t="n">
        <v>614903.288898556</v>
      </c>
      <c r="I1627" s="0" t="n">
        <v>62209.8611195571</v>
      </c>
      <c r="J1627" s="0" t="n">
        <v>37627.3126836209</v>
      </c>
      <c r="K1627" s="0" t="n">
        <v>0</v>
      </c>
      <c r="L1627" s="0" t="n">
        <v>0</v>
      </c>
      <c r="M1627" s="0" t="n">
        <v>10970767.8745149</v>
      </c>
      <c r="N1627" s="0" t="n">
        <v>13280403.2165181</v>
      </c>
      <c r="O1627" s="0" t="n">
        <v>10970767.8745149</v>
      </c>
      <c r="P1627" s="0" t="n">
        <v>13280403.2165181</v>
      </c>
      <c r="Q1627" s="0" t="n">
        <v>376958.92403075</v>
      </c>
      <c r="R1627" s="0" t="n">
        <v>430810.198892285</v>
      </c>
    </row>
    <row r="1628" customFormat="false" ht="13.8" hidden="true" customHeight="false" outlineLevel="0" collapsed="false">
      <c r="A1628" s="0" t="s">
        <v>155</v>
      </c>
      <c r="B1628" s="0" t="s">
        <v>21</v>
      </c>
      <c r="C1628" s="0" t="s">
        <v>166</v>
      </c>
      <c r="D1628" s="0" t="s">
        <v>24</v>
      </c>
      <c r="E1628" s="0" t="s">
        <v>13</v>
      </c>
      <c r="F1628" s="0" t="s">
        <v>13</v>
      </c>
      <c r="G1628" s="0" t="s">
        <v>172</v>
      </c>
      <c r="H1628" s="0" t="n">
        <v>404784.340245152</v>
      </c>
      <c r="I1628" s="0" t="n">
        <v>21049.5321428571</v>
      </c>
      <c r="J1628" s="0" t="n">
        <v>12524.4716249999</v>
      </c>
      <c r="K1628" s="0" t="n">
        <v>0</v>
      </c>
      <c r="L1628" s="0" t="n">
        <v>0</v>
      </c>
      <c r="M1628" s="0" t="n">
        <v>3364847.72651729</v>
      </c>
      <c r="N1628" s="0" t="n">
        <v>3925655.68093684</v>
      </c>
      <c r="O1628" s="0" t="n">
        <v>923502.062406839</v>
      </c>
      <c r="P1628" s="0" t="n">
        <v>1128724.74294169</v>
      </c>
      <c r="Q1628" s="0" t="n">
        <v>420990.642857142</v>
      </c>
      <c r="R1628" s="0" t="n">
        <v>473614.473214285</v>
      </c>
    </row>
    <row r="1629" customFormat="false" ht="13.8" hidden="false" customHeight="false" outlineLevel="0" collapsed="false">
      <c r="A1629" s="0" t="s">
        <v>150</v>
      </c>
      <c r="B1629" s="0" t="s">
        <v>52</v>
      </c>
      <c r="C1629" s="0" t="s">
        <v>54</v>
      </c>
      <c r="D1629" s="0" t="s">
        <v>54</v>
      </c>
      <c r="E1629" s="0" t="s">
        <v>9</v>
      </c>
      <c r="F1629" s="0" t="s">
        <v>9</v>
      </c>
      <c r="G1629" s="0" t="s">
        <v>157</v>
      </c>
      <c r="H1629" s="0" t="n">
        <v>2103728.55</v>
      </c>
      <c r="I1629" s="0" t="n">
        <v>153600</v>
      </c>
      <c r="J1629" s="0" t="n">
        <v>83931</v>
      </c>
      <c r="K1629" s="0" t="n">
        <v>5376000</v>
      </c>
      <c r="L1629" s="0" t="n">
        <v>6912000</v>
      </c>
      <c r="M1629" s="0" t="n">
        <v>588799.94112</v>
      </c>
      <c r="N1629" s="0" t="n">
        <v>716799.92832</v>
      </c>
      <c r="O1629" s="0" t="n">
        <v>3548160</v>
      </c>
      <c r="P1629" s="0" t="n">
        <v>3870720</v>
      </c>
      <c r="Q1629" s="0" t="n">
        <v>18432000</v>
      </c>
      <c r="R1629" s="0" t="n">
        <v>19968000</v>
      </c>
    </row>
    <row r="1630" customFormat="false" ht="13.8" hidden="true" customHeight="false" outlineLevel="0" collapsed="false">
      <c r="A1630" s="0" t="s">
        <v>159</v>
      </c>
      <c r="B1630" s="0" t="s">
        <v>90</v>
      </c>
      <c r="C1630" s="0" t="s">
        <v>92</v>
      </c>
      <c r="D1630" s="0" t="s">
        <v>92</v>
      </c>
      <c r="E1630" s="0" t="s">
        <v>167</v>
      </c>
      <c r="F1630" s="0" t="s">
        <v>9</v>
      </c>
      <c r="G1630" s="0" t="s">
        <v>172</v>
      </c>
      <c r="H1630" s="0" t="n">
        <v>2074993.93425714</v>
      </c>
      <c r="I1630" s="0" t="n">
        <v>35082.5</v>
      </c>
      <c r="J1630" s="0" t="n">
        <v>45637.7</v>
      </c>
      <c r="K1630" s="0" t="n">
        <v>0</v>
      </c>
      <c r="L1630" s="0" t="n">
        <v>0</v>
      </c>
      <c r="M1630" s="0" t="n">
        <v>2198602.060166</v>
      </c>
      <c r="N1630" s="0" t="n">
        <v>2748252.5752075</v>
      </c>
      <c r="O1630" s="0" t="n">
        <v>0</v>
      </c>
      <c r="P1630" s="0" t="n">
        <v>0</v>
      </c>
      <c r="Q1630" s="0" t="n">
        <v>0</v>
      </c>
      <c r="R1630" s="0" t="n">
        <v>0</v>
      </c>
    </row>
    <row r="1631" customFormat="false" ht="13.8" hidden="true" customHeight="false" outlineLevel="0" collapsed="false">
      <c r="A1631" s="0" t="s">
        <v>155</v>
      </c>
      <c r="B1631" s="0" t="s">
        <v>21</v>
      </c>
      <c r="C1631" s="0" t="s">
        <v>173</v>
      </c>
      <c r="D1631" s="0" t="s">
        <v>40</v>
      </c>
      <c r="E1631" s="0" t="s">
        <v>13</v>
      </c>
      <c r="F1631" s="0" t="s">
        <v>13</v>
      </c>
      <c r="G1631" s="0" t="s">
        <v>153</v>
      </c>
      <c r="H1631" s="0" t="n">
        <v>24523.7788581918</v>
      </c>
      <c r="I1631" s="0" t="n">
        <v>3962.2072368421</v>
      </c>
      <c r="J1631" s="0" t="n">
        <v>2220.12736842105</v>
      </c>
      <c r="K1631" s="0" t="n">
        <v>44574.8314144736</v>
      </c>
      <c r="L1631" s="0" t="n">
        <v>54480.3495065789</v>
      </c>
      <c r="M1631" s="0" t="n">
        <v>497090.950533505</v>
      </c>
      <c r="N1631" s="0" t="n">
        <v>621363.688166881</v>
      </c>
      <c r="O1631" s="0" t="n">
        <v>118402.801110938</v>
      </c>
      <c r="P1631" s="0" t="n">
        <v>189444.481777502</v>
      </c>
      <c r="Q1631" s="0" t="n">
        <v>79244.1447368421</v>
      </c>
      <c r="R1631" s="0" t="n">
        <v>89149.6628289473</v>
      </c>
    </row>
    <row r="1632" customFormat="false" ht="13.8" hidden="true" customHeight="false" outlineLevel="0" collapsed="false">
      <c r="A1632" s="0" t="s">
        <v>155</v>
      </c>
      <c r="B1632" s="0" t="s">
        <v>72</v>
      </c>
      <c r="C1632" s="0" t="s">
        <v>171</v>
      </c>
      <c r="D1632" s="0" t="s">
        <v>86</v>
      </c>
      <c r="E1632" s="0" t="s">
        <v>174</v>
      </c>
      <c r="F1632" s="0" t="s">
        <v>8</v>
      </c>
      <c r="G1632" s="0" t="s">
        <v>157</v>
      </c>
      <c r="H1632" s="0" t="n">
        <v>1231772.18060117</v>
      </c>
      <c r="I1632" s="0" t="n">
        <v>101292.974005976</v>
      </c>
      <c r="J1632" s="0" t="n">
        <v>54941.4048224681</v>
      </c>
      <c r="K1632" s="0" t="n">
        <v>1502354.68676052</v>
      </c>
      <c r="L1632" s="0" t="n">
        <v>1931598.88297781</v>
      </c>
      <c r="M1632" s="0" t="n">
        <v>5355866.01322761</v>
      </c>
      <c r="N1632" s="0" t="n">
        <v>6616069.78104588</v>
      </c>
      <c r="O1632" s="0" t="n">
        <v>3234523.0003528</v>
      </c>
      <c r="P1632" s="0" t="n">
        <v>4410713.18229927</v>
      </c>
      <c r="Q1632" s="0" t="n">
        <v>1073110.49054323</v>
      </c>
      <c r="R1632" s="0" t="n">
        <v>1502354.68676052</v>
      </c>
    </row>
    <row r="1633" customFormat="false" ht="13.8" hidden="true" customHeight="false" outlineLevel="0" collapsed="false">
      <c r="A1633" s="0" t="s">
        <v>150</v>
      </c>
      <c r="B1633" s="0" t="s">
        <v>72</v>
      </c>
      <c r="C1633" s="0" t="s">
        <v>171</v>
      </c>
      <c r="D1633" s="0" t="s">
        <v>74</v>
      </c>
      <c r="E1633" s="0" t="s">
        <v>174</v>
      </c>
      <c r="F1633" s="0" t="s">
        <v>8</v>
      </c>
      <c r="G1633" s="0" t="s">
        <v>164</v>
      </c>
      <c r="H1633" s="0" t="n">
        <v>2838147.19107619</v>
      </c>
      <c r="I1633" s="0" t="n">
        <v>51531.1361245964</v>
      </c>
      <c r="J1633" s="0" t="n">
        <v>77159.0102387769</v>
      </c>
      <c r="K1633" s="0" t="n">
        <v>1803589.76436087</v>
      </c>
      <c r="L1633" s="0" t="n">
        <v>2318901.12560684</v>
      </c>
      <c r="M1633" s="0" t="n">
        <v>7104021.80362005</v>
      </c>
      <c r="N1633" s="0" t="n">
        <v>9166479.74660651</v>
      </c>
      <c r="O1633" s="0" t="n">
        <v>2291619.93665162</v>
      </c>
      <c r="P1633" s="0" t="n">
        <v>2933273.51891408</v>
      </c>
      <c r="Q1633" s="0" t="n">
        <v>1545934.08373789</v>
      </c>
      <c r="R1633" s="0" t="n">
        <v>2061245.44498385</v>
      </c>
    </row>
    <row r="1634" customFormat="false" ht="13.8" hidden="true" customHeight="false" outlineLevel="0" collapsed="false">
      <c r="A1634" s="0" t="s">
        <v>150</v>
      </c>
      <c r="B1634" s="0" t="s">
        <v>72</v>
      </c>
      <c r="C1634" s="0" t="s">
        <v>151</v>
      </c>
      <c r="D1634" s="0" t="s">
        <v>76</v>
      </c>
      <c r="E1634" s="0" t="s">
        <v>156</v>
      </c>
      <c r="F1634" s="0" t="s">
        <v>9</v>
      </c>
      <c r="G1634" s="0" t="s">
        <v>154</v>
      </c>
      <c r="H1634" s="0" t="n">
        <v>659859.283327869</v>
      </c>
      <c r="I1634" s="0" t="n">
        <v>10204.6035665419</v>
      </c>
      <c r="J1634" s="0" t="n">
        <v>12874.5735397389</v>
      </c>
      <c r="K1634" s="0" t="n">
        <v>357161.124828968</v>
      </c>
      <c r="L1634" s="0" t="n">
        <v>459207.160494387</v>
      </c>
      <c r="M1634" s="0" t="n">
        <v>1129469.53213613</v>
      </c>
      <c r="N1634" s="0" t="n">
        <v>1553020.60668718</v>
      </c>
      <c r="O1634" s="0" t="n">
        <v>352959.228792541</v>
      </c>
      <c r="P1634" s="0" t="n">
        <v>451787.812854453</v>
      </c>
      <c r="Q1634" s="0" t="n">
        <v>816368.285323355</v>
      </c>
      <c r="R1634" s="0" t="n">
        <v>918414.320988775</v>
      </c>
    </row>
    <row r="1635" customFormat="false" ht="13.8" hidden="true" customHeight="false" outlineLevel="0" collapsed="false">
      <c r="A1635" s="0" t="s">
        <v>155</v>
      </c>
      <c r="B1635" s="0" t="s">
        <v>72</v>
      </c>
      <c r="C1635" s="0" t="s">
        <v>151</v>
      </c>
      <c r="D1635" s="0" t="s">
        <v>75</v>
      </c>
      <c r="E1635" s="0" t="s">
        <v>170</v>
      </c>
      <c r="F1635" s="0" t="s">
        <v>13</v>
      </c>
      <c r="G1635" s="0" t="s">
        <v>154</v>
      </c>
      <c r="H1635" s="0" t="n">
        <v>337161.991163101</v>
      </c>
      <c r="I1635" s="0" t="n">
        <v>4659.26781818377</v>
      </c>
      <c r="J1635" s="0" t="n">
        <v>4659.26781818377</v>
      </c>
      <c r="K1635" s="0" t="n">
        <v>0</v>
      </c>
      <c r="L1635" s="0" t="n">
        <v>0</v>
      </c>
      <c r="M1635" s="0" t="n">
        <v>290080.53249857</v>
      </c>
      <c r="N1635" s="0" t="n">
        <v>354542.873053808</v>
      </c>
      <c r="O1635" s="0" t="n">
        <v>141817.149221523</v>
      </c>
      <c r="P1635" s="0" t="n">
        <v>193387.021665713</v>
      </c>
      <c r="Q1635" s="0" t="n">
        <v>326148.747272864</v>
      </c>
      <c r="R1635" s="0" t="n">
        <v>372741.425454701</v>
      </c>
    </row>
    <row r="1636" customFormat="false" ht="13.8" hidden="true" customHeight="false" outlineLevel="0" collapsed="false">
      <c r="A1636" s="0" t="s">
        <v>159</v>
      </c>
      <c r="B1636" s="0" t="s">
        <v>52</v>
      </c>
      <c r="C1636" s="0" t="s">
        <v>158</v>
      </c>
      <c r="D1636" s="0" t="s">
        <v>58</v>
      </c>
      <c r="E1636" s="0" t="s">
        <v>13</v>
      </c>
      <c r="F1636" s="0" t="s">
        <v>13</v>
      </c>
      <c r="G1636" s="0" t="s">
        <v>172</v>
      </c>
      <c r="H1636" s="0" t="n">
        <v>552017.502596146</v>
      </c>
      <c r="I1636" s="0" t="n">
        <v>13525.152083074</v>
      </c>
      <c r="J1636" s="0" t="n">
        <v>7997.65933732924</v>
      </c>
      <c r="K1636" s="0" t="n">
        <v>0</v>
      </c>
      <c r="L1636" s="0" t="n">
        <v>0</v>
      </c>
      <c r="M1636" s="0" t="n">
        <v>1077503.78442158</v>
      </c>
      <c r="N1636" s="0" t="n">
        <v>1616255.67663238</v>
      </c>
      <c r="O1636" s="0" t="n">
        <v>142408.580316907</v>
      </c>
      <c r="P1636" s="0" t="n">
        <v>183096.746121737</v>
      </c>
      <c r="Q1636" s="0" t="n">
        <v>45083.8402769135</v>
      </c>
      <c r="R1636" s="0" t="n">
        <v>90167.680553827</v>
      </c>
    </row>
    <row r="1637" customFormat="false" ht="13.8" hidden="true" customHeight="false" outlineLevel="0" collapsed="false">
      <c r="A1637" s="0" t="s">
        <v>150</v>
      </c>
      <c r="B1637" s="0" t="s">
        <v>103</v>
      </c>
      <c r="C1637" s="0" t="s">
        <v>177</v>
      </c>
      <c r="D1637" s="0" t="s">
        <v>113</v>
      </c>
      <c r="E1637" s="0" t="s">
        <v>9</v>
      </c>
      <c r="F1637" s="0" t="s">
        <v>9</v>
      </c>
      <c r="G1637" s="0" t="s">
        <v>154</v>
      </c>
      <c r="H1637" s="0" t="n">
        <v>4224563.89321667</v>
      </c>
      <c r="I1637" s="0" t="n">
        <v>400364.92</v>
      </c>
      <c r="J1637" s="0" t="n">
        <v>405388.7116</v>
      </c>
      <c r="K1637" s="0" t="n">
        <v>0</v>
      </c>
      <c r="L1637" s="0" t="n">
        <v>0</v>
      </c>
      <c r="M1637" s="0" t="n">
        <v>8707937.13010947</v>
      </c>
      <c r="N1637" s="0" t="n">
        <v>12439910.1858706</v>
      </c>
      <c r="O1637" s="0" t="n">
        <v>29544786.2910779</v>
      </c>
      <c r="P1637" s="0" t="n">
        <v>37817326.4525797</v>
      </c>
      <c r="Q1637" s="0" t="n">
        <v>32029193.6</v>
      </c>
      <c r="R1637" s="0" t="n">
        <v>36032842.8</v>
      </c>
    </row>
    <row r="1638" customFormat="false" ht="13.8" hidden="true" customHeight="false" outlineLevel="0" collapsed="false">
      <c r="A1638" s="0" t="s">
        <v>155</v>
      </c>
      <c r="B1638" s="0" t="s">
        <v>103</v>
      </c>
      <c r="C1638" s="0" t="s">
        <v>177</v>
      </c>
      <c r="D1638" s="0" t="s">
        <v>115</v>
      </c>
      <c r="E1638" s="0" t="s">
        <v>13</v>
      </c>
      <c r="F1638" s="0" t="s">
        <v>13</v>
      </c>
      <c r="G1638" s="0" t="s">
        <v>154</v>
      </c>
      <c r="H1638" s="0" t="n">
        <v>3960005.33056321</v>
      </c>
      <c r="I1638" s="0" t="n">
        <v>195863.725</v>
      </c>
      <c r="J1638" s="0" t="n">
        <v>275290.8404</v>
      </c>
      <c r="K1638" s="0" t="n">
        <v>0</v>
      </c>
      <c r="L1638" s="0" t="n">
        <v>0</v>
      </c>
      <c r="M1638" s="0" t="n">
        <v>4406933.8125</v>
      </c>
      <c r="N1638" s="0" t="n">
        <v>6169707.3375</v>
      </c>
      <c r="O1638" s="0" t="n">
        <v>18420983.33625</v>
      </c>
      <c r="P1638" s="0" t="n">
        <v>25119522.73125</v>
      </c>
      <c r="Q1638" s="0" t="n">
        <v>13710460.75</v>
      </c>
      <c r="R1638" s="0" t="n">
        <v>15669098</v>
      </c>
    </row>
    <row r="1639" customFormat="false" ht="13.8" hidden="true" customHeight="false" outlineLevel="0" collapsed="false">
      <c r="A1639" s="0" t="s">
        <v>155</v>
      </c>
      <c r="B1639" s="0" t="s">
        <v>103</v>
      </c>
      <c r="C1639" s="0" t="s">
        <v>177</v>
      </c>
      <c r="D1639" s="0" t="s">
        <v>114</v>
      </c>
      <c r="E1639" s="0" t="s">
        <v>13</v>
      </c>
      <c r="F1639" s="0" t="s">
        <v>13</v>
      </c>
      <c r="G1639" s="0" t="s">
        <v>154</v>
      </c>
      <c r="H1639" s="0" t="n">
        <v>155954.46481302</v>
      </c>
      <c r="I1639" s="0" t="n">
        <v>43760.065</v>
      </c>
      <c r="J1639" s="0" t="n">
        <v>59142.88095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</row>
    <row r="1640" customFormat="false" ht="13.8" hidden="true" customHeight="false" outlineLevel="0" collapsed="false">
      <c r="A1640" s="0" t="s">
        <v>150</v>
      </c>
      <c r="B1640" s="0" t="s">
        <v>72</v>
      </c>
      <c r="C1640" s="0" t="s">
        <v>151</v>
      </c>
      <c r="D1640" s="0" t="s">
        <v>82</v>
      </c>
      <c r="E1640" s="0" t="s">
        <v>156</v>
      </c>
      <c r="F1640" s="0" t="s">
        <v>9</v>
      </c>
      <c r="G1640" s="0" t="s">
        <v>153</v>
      </c>
      <c r="H1640" s="0" t="n">
        <v>242074.179432544</v>
      </c>
      <c r="I1640" s="0" t="n">
        <v>16817.7676521611</v>
      </c>
      <c r="J1640" s="0" t="n">
        <v>17489.84505339</v>
      </c>
      <c r="K1640" s="0" t="n">
        <v>196207.289275213</v>
      </c>
      <c r="L1640" s="0" t="n">
        <v>252266.514782417</v>
      </c>
      <c r="M1640" s="0" t="n">
        <v>1317281.88297465</v>
      </c>
      <c r="N1640" s="0" t="n">
        <v>1811262.58909015</v>
      </c>
      <c r="O1640" s="0" t="n">
        <v>411650.586327358</v>
      </c>
      <c r="P1640" s="0" t="n">
        <v>526912.750499019</v>
      </c>
      <c r="Q1640" s="0" t="n">
        <v>448473.804057631</v>
      </c>
      <c r="R1640" s="0" t="n">
        <v>504533.029564835</v>
      </c>
    </row>
    <row r="1641" customFormat="false" ht="13.8" hidden="true" customHeight="false" outlineLevel="0" collapsed="false">
      <c r="A1641" s="0" t="s">
        <v>150</v>
      </c>
      <c r="B1641" s="0" t="s">
        <v>21</v>
      </c>
      <c r="C1641" s="0" t="s">
        <v>166</v>
      </c>
      <c r="D1641" s="0" t="s">
        <v>45</v>
      </c>
      <c r="E1641" s="0" t="s">
        <v>13</v>
      </c>
      <c r="F1641" s="0" t="s">
        <v>13</v>
      </c>
      <c r="G1641" s="0" t="s">
        <v>157</v>
      </c>
      <c r="H1641" s="0" t="n">
        <v>519341.10571311</v>
      </c>
      <c r="I1641" s="0" t="n">
        <v>8663</v>
      </c>
      <c r="J1641" s="0" t="n">
        <v>2025.82</v>
      </c>
      <c r="K1641" s="0" t="n">
        <v>0</v>
      </c>
      <c r="L1641" s="0" t="n">
        <v>0</v>
      </c>
      <c r="M1641" s="0" t="n">
        <v>5170655.9292906</v>
      </c>
      <c r="N1641" s="0" t="n">
        <v>6278653.6284243</v>
      </c>
      <c r="O1641" s="0" t="n">
        <v>0</v>
      </c>
      <c r="P1641" s="0" t="n">
        <v>0</v>
      </c>
      <c r="Q1641" s="0" t="n">
        <v>86630</v>
      </c>
      <c r="R1641" s="0" t="n">
        <v>108287.5</v>
      </c>
    </row>
    <row r="1642" customFormat="false" ht="13.8" hidden="true" customHeight="false" outlineLevel="0" collapsed="false">
      <c r="A1642" s="0" t="s">
        <v>159</v>
      </c>
      <c r="B1642" s="0" t="s">
        <v>21</v>
      </c>
      <c r="C1642" s="0" t="s">
        <v>166</v>
      </c>
      <c r="D1642" s="0" t="s">
        <v>32</v>
      </c>
      <c r="E1642" s="0" t="s">
        <v>8</v>
      </c>
      <c r="F1642" s="0" t="s">
        <v>8</v>
      </c>
      <c r="G1642" s="0" t="s">
        <v>154</v>
      </c>
      <c r="H1642" s="0" t="n">
        <v>4748196.26950423</v>
      </c>
      <c r="I1642" s="0" t="n">
        <v>49256.6666666666</v>
      </c>
      <c r="J1642" s="0" t="n">
        <v>37250.9666666666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</row>
    <row r="1643" customFormat="false" ht="13.8" hidden="true" customHeight="false" outlineLevel="0" collapsed="false">
      <c r="A1643" s="0" t="s">
        <v>155</v>
      </c>
      <c r="B1643" s="0" t="s">
        <v>117</v>
      </c>
      <c r="C1643" s="0" t="s">
        <v>190</v>
      </c>
      <c r="D1643" s="0" t="s">
        <v>109</v>
      </c>
      <c r="E1643" s="0" t="s">
        <v>13</v>
      </c>
      <c r="F1643" s="0" t="s">
        <v>13</v>
      </c>
      <c r="G1643" s="0" t="s">
        <v>153</v>
      </c>
      <c r="H1643" s="0" t="n">
        <v>620882.762467276</v>
      </c>
      <c r="I1643" s="0" t="n">
        <v>4072.53781459961</v>
      </c>
      <c r="J1643" s="0" t="n">
        <v>4123.65025497772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</row>
    <row r="1644" customFormat="false" ht="13.8" hidden="true" customHeight="false" outlineLevel="0" collapsed="false">
      <c r="A1644" s="0" t="s">
        <v>150</v>
      </c>
      <c r="B1644" s="0" t="s">
        <v>72</v>
      </c>
      <c r="C1644" s="0" t="s">
        <v>151</v>
      </c>
      <c r="D1644" s="0" t="s">
        <v>83</v>
      </c>
      <c r="E1644" s="0" t="s">
        <v>152</v>
      </c>
      <c r="F1644" s="0" t="s">
        <v>8</v>
      </c>
      <c r="G1644" s="0" t="s">
        <v>157</v>
      </c>
      <c r="H1644" s="0" t="n">
        <v>118375.872200045</v>
      </c>
      <c r="I1644" s="0" t="n">
        <v>7539.41701268201</v>
      </c>
      <c r="J1644" s="0" t="n">
        <v>4014.8624039461</v>
      </c>
      <c r="K1644" s="0" t="n">
        <v>87959.8651479568</v>
      </c>
      <c r="L1644" s="0" t="n">
        <v>113091.25519023</v>
      </c>
      <c r="M1644" s="0" t="n">
        <v>590538.39037434</v>
      </c>
      <c r="N1644" s="0" t="n">
        <v>811990.286764718</v>
      </c>
      <c r="O1644" s="0" t="n">
        <v>184543.246049554</v>
      </c>
      <c r="P1644" s="0" t="n">
        <v>236215.354943429</v>
      </c>
      <c r="Q1644" s="0" t="n">
        <v>201051.120338187</v>
      </c>
      <c r="R1644" s="0" t="n">
        <v>226182.51038046</v>
      </c>
    </row>
    <row r="1645" customFormat="false" ht="13.8" hidden="true" customHeight="false" outlineLevel="0" collapsed="false">
      <c r="A1645" s="0" t="s">
        <v>159</v>
      </c>
      <c r="B1645" s="0" t="s">
        <v>72</v>
      </c>
      <c r="C1645" s="0" t="s">
        <v>151</v>
      </c>
      <c r="D1645" s="0" t="s">
        <v>85</v>
      </c>
      <c r="E1645" s="0" t="s">
        <v>156</v>
      </c>
      <c r="F1645" s="0" t="s">
        <v>9</v>
      </c>
      <c r="G1645" s="0" t="s">
        <v>172</v>
      </c>
      <c r="H1645" s="0" t="n">
        <v>14343236.4203125</v>
      </c>
      <c r="I1645" s="0" t="n">
        <v>290639.250375172</v>
      </c>
      <c r="J1645" s="0" t="n">
        <v>324984.759975576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</row>
    <row r="1646" customFormat="false" ht="13.8" hidden="true" customHeight="false" outlineLevel="0" collapsed="false">
      <c r="A1646" s="0" t="s">
        <v>159</v>
      </c>
      <c r="B1646" s="0" t="s">
        <v>103</v>
      </c>
      <c r="C1646" s="0" t="s">
        <v>177</v>
      </c>
      <c r="D1646" s="0" t="s">
        <v>106</v>
      </c>
      <c r="E1646" s="0" t="s">
        <v>13</v>
      </c>
      <c r="F1646" s="0" t="s">
        <v>13</v>
      </c>
      <c r="G1646" s="0" t="s">
        <v>172</v>
      </c>
      <c r="H1646" s="0" t="n">
        <v>26348.0304201562</v>
      </c>
      <c r="I1646" s="0" t="n">
        <v>5113.29</v>
      </c>
      <c r="J1646" s="0" t="n">
        <v>2965.7082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</row>
    <row r="1647" customFormat="false" ht="13.8" hidden="true" customHeight="false" outlineLevel="0" collapsed="false">
      <c r="A1647" s="0" t="s">
        <v>155</v>
      </c>
      <c r="B1647" s="0" t="s">
        <v>21</v>
      </c>
      <c r="C1647" s="0" t="s">
        <v>166</v>
      </c>
      <c r="D1647" s="0" t="s">
        <v>23</v>
      </c>
      <c r="E1647" s="0" t="s">
        <v>9</v>
      </c>
      <c r="F1647" s="0" t="s">
        <v>9</v>
      </c>
      <c r="G1647" s="0" t="s">
        <v>172</v>
      </c>
      <c r="H1647" s="0" t="n">
        <v>630682.94111604</v>
      </c>
      <c r="I1647" s="0" t="n">
        <v>28077.0998373311</v>
      </c>
      <c r="J1647" s="0" t="n">
        <v>18146.143303212</v>
      </c>
      <c r="K1647" s="0" t="n">
        <v>0</v>
      </c>
      <c r="L1647" s="0" t="n">
        <v>0</v>
      </c>
      <c r="M1647" s="0" t="n">
        <v>4864617.51830043</v>
      </c>
      <c r="N1647" s="0" t="n">
        <v>5675387.10468383</v>
      </c>
      <c r="O1647" s="0" t="n">
        <v>1338653.72562806</v>
      </c>
      <c r="P1647" s="0" t="n">
        <v>1636132.33132318</v>
      </c>
      <c r="Q1647" s="0" t="n">
        <v>561541.996746622</v>
      </c>
      <c r="R1647" s="0" t="n">
        <v>631734.74633995</v>
      </c>
    </row>
    <row r="1648" customFormat="false" ht="13.8" hidden="true" customHeight="false" outlineLevel="0" collapsed="false">
      <c r="A1648" s="0" t="s">
        <v>150</v>
      </c>
      <c r="B1648" s="0" t="s">
        <v>72</v>
      </c>
      <c r="C1648" s="0" t="s">
        <v>171</v>
      </c>
      <c r="D1648" s="0" t="s">
        <v>80</v>
      </c>
      <c r="E1648" s="0" t="s">
        <v>170</v>
      </c>
      <c r="F1648" s="0" t="s">
        <v>13</v>
      </c>
      <c r="G1648" s="0" t="s">
        <v>164</v>
      </c>
      <c r="H1648" s="0" t="n">
        <v>16704278.1876439</v>
      </c>
      <c r="I1648" s="0" t="n">
        <v>2091590.11559686</v>
      </c>
      <c r="J1648" s="0" t="n">
        <v>3159127.31476175</v>
      </c>
      <c r="K1648" s="0" t="n">
        <v>31573090.2510988</v>
      </c>
      <c r="L1648" s="0" t="n">
        <v>40593973.1799842</v>
      </c>
      <c r="M1648" s="0" t="n">
        <v>208174734.350368</v>
      </c>
      <c r="N1648" s="0" t="n">
        <v>286240259.731756</v>
      </c>
      <c r="O1648" s="0" t="n">
        <v>75897038.4780888</v>
      </c>
      <c r="P1648" s="0" t="n">
        <v>97148209.2519537</v>
      </c>
      <c r="Q1648" s="0" t="n">
        <v>72167063.4310831</v>
      </c>
      <c r="R1648" s="0" t="n">
        <v>81187946.3599685</v>
      </c>
    </row>
    <row r="1649" customFormat="false" ht="13.8" hidden="true" customHeight="false" outlineLevel="0" collapsed="false">
      <c r="A1649" s="0" t="s">
        <v>155</v>
      </c>
      <c r="B1649" s="0" t="s">
        <v>21</v>
      </c>
      <c r="C1649" s="0" t="s">
        <v>166</v>
      </c>
      <c r="D1649" s="0" t="s">
        <v>23</v>
      </c>
      <c r="E1649" s="0" t="s">
        <v>9</v>
      </c>
      <c r="F1649" s="0" t="s">
        <v>9</v>
      </c>
      <c r="G1649" s="0" t="s">
        <v>164</v>
      </c>
      <c r="H1649" s="0" t="n">
        <v>1897876.16739025</v>
      </c>
      <c r="I1649" s="0" t="n">
        <v>119304.55097556</v>
      </c>
      <c r="J1649" s="0" t="n">
        <v>85654.1578850041</v>
      </c>
      <c r="K1649" s="0" t="n">
        <v>0</v>
      </c>
      <c r="L1649" s="0" t="n">
        <v>0</v>
      </c>
      <c r="M1649" s="0" t="n">
        <v>20670618.1212143</v>
      </c>
      <c r="N1649" s="0" t="n">
        <v>24115721.1414167</v>
      </c>
      <c r="O1649" s="0" t="n">
        <v>5688175.86478329</v>
      </c>
      <c r="P1649" s="0" t="n">
        <v>6952214.94584624</v>
      </c>
      <c r="Q1649" s="0" t="n">
        <v>2386091.01951121</v>
      </c>
      <c r="R1649" s="0" t="n">
        <v>2684352.39695012</v>
      </c>
    </row>
    <row r="1650" customFormat="false" ht="13.8" hidden="true" customHeight="false" outlineLevel="0" collapsed="false">
      <c r="A1650" s="0" t="s">
        <v>155</v>
      </c>
      <c r="B1650" s="0" t="s">
        <v>21</v>
      </c>
      <c r="C1650" s="0" t="s">
        <v>168</v>
      </c>
      <c r="D1650" s="0" t="s">
        <v>30</v>
      </c>
      <c r="E1650" s="0" t="s">
        <v>9</v>
      </c>
      <c r="F1650" s="0" t="s">
        <v>9</v>
      </c>
      <c r="G1650" s="0" t="s">
        <v>154</v>
      </c>
      <c r="H1650" s="0" t="n">
        <v>27248325.849792</v>
      </c>
      <c r="I1650" s="0" t="n">
        <v>487000</v>
      </c>
      <c r="J1650" s="0" t="n">
        <v>514312.75</v>
      </c>
      <c r="K1650" s="0" t="n">
        <v>0</v>
      </c>
      <c r="L1650" s="0" t="n">
        <v>0</v>
      </c>
      <c r="M1650" s="0" t="n">
        <v>26882400</v>
      </c>
      <c r="N1650" s="0" t="n">
        <v>40323600</v>
      </c>
      <c r="O1650" s="0" t="n">
        <v>3155760</v>
      </c>
      <c r="P1650" s="0" t="n">
        <v>3944700</v>
      </c>
      <c r="Q1650" s="0" t="n">
        <v>0</v>
      </c>
      <c r="R1650" s="0" t="n">
        <v>0</v>
      </c>
    </row>
    <row r="1651" customFormat="false" ht="13.8" hidden="true" customHeight="false" outlineLevel="0" collapsed="false">
      <c r="A1651" s="0" t="s">
        <v>155</v>
      </c>
      <c r="B1651" s="0" t="s">
        <v>96</v>
      </c>
      <c r="C1651" s="0" t="s">
        <v>184</v>
      </c>
      <c r="D1651" s="0" t="s">
        <v>102</v>
      </c>
      <c r="E1651" s="0" t="s">
        <v>198</v>
      </c>
      <c r="F1651" s="0" t="s">
        <v>8</v>
      </c>
      <c r="G1651" s="0" t="s">
        <v>164</v>
      </c>
      <c r="H1651" s="0" t="n">
        <v>315548885.482775</v>
      </c>
      <c r="I1651" s="0" t="n">
        <v>9921519.6928286</v>
      </c>
      <c r="J1651" s="0" t="n">
        <v>9818935.56701984</v>
      </c>
      <c r="K1651" s="0" t="n">
        <v>0</v>
      </c>
      <c r="L1651" s="0" t="n">
        <v>0</v>
      </c>
      <c r="M1651" s="0" t="n">
        <v>194658708.302303</v>
      </c>
      <c r="N1651" s="0" t="n">
        <v>233590449.962764</v>
      </c>
      <c r="O1651" s="0" t="n">
        <v>51319113.6912863</v>
      </c>
      <c r="P1651" s="0" t="n">
        <v>82110581.9060581</v>
      </c>
      <c r="Q1651" s="0" t="n">
        <v>82473435.8574782</v>
      </c>
      <c r="R1651" s="0" t="n">
        <v>103091794.821847</v>
      </c>
    </row>
    <row r="1652" customFormat="false" ht="13.8" hidden="true" customHeight="false" outlineLevel="0" collapsed="false">
      <c r="A1652" s="0" t="s">
        <v>155</v>
      </c>
      <c r="B1652" s="0" t="s">
        <v>96</v>
      </c>
      <c r="C1652" s="0" t="s">
        <v>184</v>
      </c>
      <c r="D1652" s="0" t="s">
        <v>102</v>
      </c>
      <c r="E1652" s="0" t="s">
        <v>198</v>
      </c>
      <c r="F1652" s="0" t="s">
        <v>8</v>
      </c>
      <c r="G1652" s="0" t="s">
        <v>154</v>
      </c>
      <c r="H1652" s="0" t="n">
        <v>119215200.445002</v>
      </c>
      <c r="I1652" s="0" t="n">
        <v>3913704.4797798</v>
      </c>
      <c r="J1652" s="0" t="n">
        <v>3305808.48193833</v>
      </c>
      <c r="K1652" s="0" t="n">
        <v>0</v>
      </c>
      <c r="L1652" s="0" t="n">
        <v>0</v>
      </c>
      <c r="M1652" s="0" t="n">
        <v>76786287.0101987</v>
      </c>
      <c r="N1652" s="0" t="n">
        <v>92143544.4122385</v>
      </c>
      <c r="O1652" s="0" t="n">
        <v>20243657.3599799</v>
      </c>
      <c r="P1652" s="0" t="n">
        <v>32389851.7759679</v>
      </c>
      <c r="Q1652" s="0" t="n">
        <v>35401714.5598384</v>
      </c>
      <c r="R1652" s="0" t="n">
        <v>44252143.1997981</v>
      </c>
    </row>
    <row r="1653" customFormat="false" ht="13.8" hidden="true" customHeight="false" outlineLevel="0" collapsed="false">
      <c r="A1653" s="0" t="s">
        <v>159</v>
      </c>
      <c r="B1653" s="0" t="s">
        <v>6</v>
      </c>
      <c r="C1653" s="0" t="s">
        <v>162</v>
      </c>
      <c r="D1653" s="0" t="s">
        <v>7</v>
      </c>
      <c r="E1653" s="0" t="s">
        <v>8</v>
      </c>
      <c r="F1653" s="0" t="s">
        <v>8</v>
      </c>
      <c r="G1653" s="0" t="s">
        <v>157</v>
      </c>
      <c r="H1653" s="0" t="n">
        <v>234065277.74124</v>
      </c>
      <c r="I1653" s="0" t="n">
        <v>4708488.12648505</v>
      </c>
      <c r="J1653" s="0" t="n">
        <v>8569178.67612484</v>
      </c>
      <c r="K1653" s="0" t="n">
        <v>0</v>
      </c>
      <c r="L1653" s="0" t="n">
        <v>0</v>
      </c>
      <c r="M1653" s="0" t="n">
        <v>322867756.43752</v>
      </c>
      <c r="N1653" s="0" t="n">
        <v>484301634.65628</v>
      </c>
      <c r="O1653" s="0" t="n">
        <v>121075408.899494</v>
      </c>
      <c r="P1653" s="0" t="n">
        <v>169505572.459292</v>
      </c>
      <c r="Q1653" s="0" t="n">
        <v>36645918.8012284</v>
      </c>
      <c r="R1653" s="0" t="n">
        <v>54968878.2018426</v>
      </c>
    </row>
    <row r="1654" customFormat="false" ht="13.8" hidden="true" customHeight="false" outlineLevel="0" collapsed="false">
      <c r="A1654" s="0" t="s">
        <v>159</v>
      </c>
      <c r="B1654" s="0" t="s">
        <v>52</v>
      </c>
      <c r="C1654" s="0" t="s">
        <v>169</v>
      </c>
      <c r="D1654" s="0" t="s">
        <v>61</v>
      </c>
      <c r="E1654" s="0" t="s">
        <v>9</v>
      </c>
      <c r="F1654" s="0" t="s">
        <v>9</v>
      </c>
      <c r="G1654" s="0" t="s">
        <v>164</v>
      </c>
      <c r="H1654" s="0" t="n">
        <v>81197746.3013058</v>
      </c>
      <c r="I1654" s="0" t="n">
        <v>1039337.593718</v>
      </c>
      <c r="J1654" s="0" t="n">
        <v>602395.35337674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93540383.43462</v>
      </c>
      <c r="R1654" s="0" t="n">
        <v>103933759.3718</v>
      </c>
    </row>
    <row r="1655" customFormat="false" ht="13.8" hidden="true" customHeight="false" outlineLevel="0" collapsed="false">
      <c r="A1655" s="0" t="s">
        <v>150</v>
      </c>
      <c r="B1655" s="0" t="s">
        <v>6</v>
      </c>
      <c r="C1655" s="0" t="s">
        <v>162</v>
      </c>
      <c r="D1655" s="0" t="s">
        <v>17</v>
      </c>
      <c r="E1655" s="0" t="s">
        <v>9</v>
      </c>
      <c r="F1655" s="0" t="s">
        <v>9</v>
      </c>
      <c r="G1655" s="0" t="s">
        <v>164</v>
      </c>
      <c r="H1655" s="0" t="n">
        <v>177026387.602363</v>
      </c>
      <c r="I1655" s="0" t="n">
        <v>1432396.74022209</v>
      </c>
      <c r="J1655" s="0" t="n">
        <v>5178526.10026308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</row>
    <row r="1656" customFormat="false" ht="13.8" hidden="true" customHeight="false" outlineLevel="0" collapsed="false">
      <c r="A1656" s="0" t="s">
        <v>155</v>
      </c>
      <c r="B1656" s="0" t="s">
        <v>21</v>
      </c>
      <c r="C1656" s="0" t="s">
        <v>166</v>
      </c>
      <c r="D1656" s="0" t="s">
        <v>38</v>
      </c>
      <c r="E1656" s="0" t="s">
        <v>8</v>
      </c>
      <c r="F1656" s="0" t="s">
        <v>8</v>
      </c>
      <c r="G1656" s="0" t="s">
        <v>157</v>
      </c>
      <c r="H1656" s="0" t="n">
        <v>82975888.5440478</v>
      </c>
      <c r="I1656" s="0" t="n">
        <v>1203393.49913588</v>
      </c>
      <c r="J1656" s="0" t="n">
        <v>679208.87581809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</row>
    <row r="1657" customFormat="false" ht="13.8" hidden="true" customHeight="false" outlineLevel="0" collapsed="false">
      <c r="A1657" s="0" t="s">
        <v>150</v>
      </c>
      <c r="B1657" s="0" t="s">
        <v>21</v>
      </c>
      <c r="C1657" s="0" t="s">
        <v>181</v>
      </c>
      <c r="D1657" s="0" t="s">
        <v>42</v>
      </c>
      <c r="E1657" s="0" t="s">
        <v>13</v>
      </c>
      <c r="F1657" s="0" t="s">
        <v>13</v>
      </c>
      <c r="G1657" s="0" t="s">
        <v>154</v>
      </c>
      <c r="H1657" s="0" t="n">
        <v>322318.638340605</v>
      </c>
      <c r="I1657" s="0" t="n">
        <v>36830</v>
      </c>
      <c r="J1657" s="0" t="n">
        <v>21996.15</v>
      </c>
      <c r="K1657" s="0" t="n">
        <v>1657350</v>
      </c>
      <c r="L1657" s="0" t="n">
        <v>2025650</v>
      </c>
      <c r="M1657" s="0" t="n">
        <v>14294643.75</v>
      </c>
      <c r="N1657" s="0" t="n">
        <v>17402175</v>
      </c>
      <c r="O1657" s="0" t="n">
        <v>745807.5</v>
      </c>
      <c r="P1657" s="0" t="n">
        <v>1118711.25</v>
      </c>
      <c r="Q1657" s="0" t="n">
        <v>0</v>
      </c>
      <c r="R1657" s="0" t="n">
        <v>0</v>
      </c>
    </row>
    <row r="1658" customFormat="false" ht="13.8" hidden="true" customHeight="false" outlineLevel="0" collapsed="false">
      <c r="A1658" s="0" t="s">
        <v>155</v>
      </c>
      <c r="B1658" s="0" t="s">
        <v>72</v>
      </c>
      <c r="C1658" s="0" t="s">
        <v>151</v>
      </c>
      <c r="D1658" s="0" t="s">
        <v>81</v>
      </c>
      <c r="E1658" s="0" t="s">
        <v>170</v>
      </c>
      <c r="F1658" s="0" t="s">
        <v>13</v>
      </c>
      <c r="G1658" s="0" t="s">
        <v>172</v>
      </c>
      <c r="H1658" s="0" t="n">
        <v>367976.374443417</v>
      </c>
      <c r="I1658" s="0" t="n">
        <v>16066.205194146</v>
      </c>
      <c r="J1658" s="0" t="n">
        <v>16066.205194146</v>
      </c>
      <c r="K1658" s="0" t="n">
        <v>0</v>
      </c>
      <c r="L1658" s="0" t="n">
        <v>0</v>
      </c>
      <c r="M1658" s="0" t="n">
        <v>707858.101373594</v>
      </c>
      <c r="N1658" s="0" t="n">
        <v>865159.901678837</v>
      </c>
      <c r="O1658" s="0" t="n">
        <v>346063.958904252</v>
      </c>
      <c r="P1658" s="0" t="n">
        <v>471905.398505798</v>
      </c>
      <c r="Q1658" s="0" t="n">
        <v>374878.12119674</v>
      </c>
      <c r="R1658" s="0" t="n">
        <v>428432.138510561</v>
      </c>
    </row>
    <row r="1659" customFormat="false" ht="13.8" hidden="true" customHeight="false" outlineLevel="0" collapsed="false">
      <c r="A1659" s="0" t="s">
        <v>159</v>
      </c>
      <c r="B1659" s="0" t="s">
        <v>90</v>
      </c>
      <c r="C1659" s="0" t="s">
        <v>92</v>
      </c>
      <c r="D1659" s="0" t="s">
        <v>92</v>
      </c>
      <c r="E1659" s="0" t="s">
        <v>194</v>
      </c>
      <c r="F1659" s="0" t="s">
        <v>8</v>
      </c>
      <c r="G1659" s="0" t="s">
        <v>157</v>
      </c>
      <c r="H1659" s="0" t="n">
        <v>29968931.0330775</v>
      </c>
      <c r="I1659" s="0" t="n">
        <v>378659.842081529</v>
      </c>
      <c r="J1659" s="0" t="n">
        <v>301825.765872799</v>
      </c>
      <c r="K1659" s="0" t="n">
        <v>0</v>
      </c>
      <c r="L1659" s="0" t="n">
        <v>0</v>
      </c>
      <c r="M1659" s="0" t="n">
        <v>23730415.7030594</v>
      </c>
      <c r="N1659" s="0" t="n">
        <v>29663019.6288243</v>
      </c>
      <c r="O1659" s="0" t="n">
        <v>0</v>
      </c>
      <c r="P1659" s="0" t="n">
        <v>0</v>
      </c>
      <c r="Q1659" s="0" t="n">
        <v>0</v>
      </c>
      <c r="R1659" s="0" t="n">
        <v>0</v>
      </c>
    </row>
    <row r="1660" customFormat="false" ht="13.8" hidden="true" customHeight="false" outlineLevel="0" collapsed="false">
      <c r="A1660" s="0" t="s">
        <v>155</v>
      </c>
      <c r="B1660" s="0" t="s">
        <v>52</v>
      </c>
      <c r="C1660" s="0" t="s">
        <v>183</v>
      </c>
      <c r="D1660" s="0" t="s">
        <v>64</v>
      </c>
      <c r="E1660" s="0" t="s">
        <v>8</v>
      </c>
      <c r="F1660" s="0" t="s">
        <v>8</v>
      </c>
      <c r="G1660" s="0" t="s">
        <v>164</v>
      </c>
      <c r="H1660" s="0" t="n">
        <v>317272346.274509</v>
      </c>
      <c r="I1660" s="0" t="n">
        <v>8734041.07389456</v>
      </c>
      <c r="J1660" s="0" t="n">
        <v>66076253.8413571</v>
      </c>
      <c r="K1660" s="0" t="n">
        <v>0</v>
      </c>
      <c r="L1660" s="0" t="n">
        <v>0</v>
      </c>
      <c r="M1660" s="0" t="n">
        <v>248920170.605995</v>
      </c>
      <c r="N1660" s="0" t="n">
        <v>301324417.049362</v>
      </c>
      <c r="O1660" s="0" t="n">
        <v>251685950.002817</v>
      </c>
      <c r="P1660" s="0" t="n">
        <v>278179207.89785</v>
      </c>
      <c r="Q1660" s="0" t="n">
        <v>960744518.128402</v>
      </c>
      <c r="R1660" s="0" t="n">
        <v>1048084928.86734</v>
      </c>
    </row>
    <row r="1661" customFormat="false" ht="13.8" hidden="true" customHeight="false" outlineLevel="0" collapsed="false">
      <c r="A1661" s="0" t="s">
        <v>150</v>
      </c>
      <c r="B1661" s="0" t="s">
        <v>52</v>
      </c>
      <c r="C1661" s="0" t="s">
        <v>165</v>
      </c>
      <c r="D1661" s="0" t="s">
        <v>67</v>
      </c>
      <c r="E1661" s="0" t="s">
        <v>13</v>
      </c>
      <c r="F1661" s="0" t="s">
        <v>13</v>
      </c>
      <c r="G1661" s="0" t="s">
        <v>172</v>
      </c>
      <c r="H1661" s="0" t="n">
        <v>1168682.35685439</v>
      </c>
      <c r="I1661" s="0" t="n">
        <v>22376.1999999999</v>
      </c>
      <c r="J1661" s="0" t="n">
        <v>22815.3978880869</v>
      </c>
      <c r="K1661" s="0" t="n">
        <v>1006928.99999999</v>
      </c>
      <c r="L1661" s="0" t="n">
        <v>1230690.99999999</v>
      </c>
      <c r="M1661" s="0" t="n">
        <v>5468183.87499999</v>
      </c>
      <c r="N1661" s="0" t="n">
        <v>6656919.49999999</v>
      </c>
      <c r="O1661" s="0" t="n">
        <v>50346.4499999999</v>
      </c>
      <c r="P1661" s="0" t="n">
        <v>75519.6749999999</v>
      </c>
      <c r="Q1661" s="0" t="n">
        <v>0</v>
      </c>
      <c r="R1661" s="0" t="n">
        <v>0</v>
      </c>
    </row>
    <row r="1662" customFormat="false" ht="13.8" hidden="true" customHeight="false" outlineLevel="0" collapsed="false">
      <c r="A1662" s="0" t="s">
        <v>150</v>
      </c>
      <c r="B1662" s="0" t="s">
        <v>52</v>
      </c>
      <c r="C1662" s="0" t="s">
        <v>158</v>
      </c>
      <c r="D1662" s="0" t="s">
        <v>65</v>
      </c>
      <c r="E1662" s="0" t="s">
        <v>9</v>
      </c>
      <c r="F1662" s="0" t="s">
        <v>9</v>
      </c>
      <c r="G1662" s="0" t="s">
        <v>172</v>
      </c>
      <c r="H1662" s="0" t="n">
        <v>734203.444275143</v>
      </c>
      <c r="I1662" s="0" t="n">
        <v>70733.269796458</v>
      </c>
      <c r="J1662" s="0" t="n">
        <v>109659.964450032</v>
      </c>
      <c r="K1662" s="0" t="n">
        <v>3182997.14084061</v>
      </c>
      <c r="L1662" s="0" t="n">
        <v>3890329.83880519</v>
      </c>
      <c r="M1662" s="0" t="n">
        <v>17285442.8065094</v>
      </c>
      <c r="N1662" s="0" t="n">
        <v>21043147.7644462</v>
      </c>
      <c r="O1662" s="0" t="n">
        <v>159149.85704203</v>
      </c>
      <c r="P1662" s="0" t="n">
        <v>238724.785563045</v>
      </c>
      <c r="Q1662" s="0" t="n">
        <v>0</v>
      </c>
      <c r="R1662" s="0" t="n">
        <v>0</v>
      </c>
    </row>
    <row r="1663" customFormat="false" ht="13.8" hidden="true" customHeight="false" outlineLevel="0" collapsed="false">
      <c r="A1663" s="0" t="s">
        <v>150</v>
      </c>
      <c r="B1663" s="0" t="s">
        <v>21</v>
      </c>
      <c r="C1663" s="0" t="s">
        <v>181</v>
      </c>
      <c r="D1663" s="0" t="s">
        <v>51</v>
      </c>
      <c r="E1663" s="0" t="s">
        <v>8</v>
      </c>
      <c r="F1663" s="0" t="s">
        <v>8</v>
      </c>
      <c r="G1663" s="0" t="s">
        <v>157</v>
      </c>
      <c r="H1663" s="0" t="n">
        <v>18085967.5248106</v>
      </c>
      <c r="I1663" s="0" t="n">
        <v>869800</v>
      </c>
      <c r="J1663" s="0" t="n">
        <v>398283.4</v>
      </c>
      <c r="K1663" s="0" t="n">
        <v>39141000</v>
      </c>
      <c r="L1663" s="0" t="n">
        <v>47839000</v>
      </c>
      <c r="M1663" s="0" t="n">
        <v>187550625</v>
      </c>
      <c r="N1663" s="0" t="n">
        <v>228322500</v>
      </c>
      <c r="O1663" s="0" t="n">
        <v>9785250</v>
      </c>
      <c r="P1663" s="0" t="n">
        <v>14677875</v>
      </c>
      <c r="Q1663" s="0" t="n">
        <v>0</v>
      </c>
      <c r="R1663" s="0" t="n">
        <v>0</v>
      </c>
    </row>
    <row r="1664" customFormat="false" ht="13.8" hidden="true" customHeight="false" outlineLevel="0" collapsed="false">
      <c r="A1664" s="0" t="s">
        <v>150</v>
      </c>
      <c r="B1664" s="0" t="s">
        <v>90</v>
      </c>
      <c r="C1664" s="0" t="s">
        <v>94</v>
      </c>
      <c r="D1664" s="0" t="s">
        <v>94</v>
      </c>
      <c r="E1664" s="0" t="s">
        <v>156</v>
      </c>
      <c r="F1664" s="0" t="s">
        <v>9</v>
      </c>
      <c r="G1664" s="0" t="s">
        <v>157</v>
      </c>
      <c r="H1664" s="0" t="n">
        <v>982849.632992954</v>
      </c>
      <c r="I1664" s="0" t="n">
        <v>127828.312061814</v>
      </c>
      <c r="J1664" s="0" t="n">
        <v>187054.237402504</v>
      </c>
      <c r="K1664" s="0" t="n">
        <v>1118497.73054087</v>
      </c>
      <c r="L1664" s="0" t="n">
        <v>1438068.51069541</v>
      </c>
      <c r="M1664" s="0" t="n">
        <v>14489511.8938219</v>
      </c>
      <c r="N1664" s="0" t="n">
        <v>19923078.8540051</v>
      </c>
      <c r="O1664" s="0" t="n">
        <v>5282634.54994876</v>
      </c>
      <c r="P1664" s="0" t="n">
        <v>6761772.22393442</v>
      </c>
      <c r="Q1664" s="0" t="n">
        <v>2556566.24123629</v>
      </c>
      <c r="R1664" s="0" t="n">
        <v>2876137.02139083</v>
      </c>
    </row>
    <row r="1665" customFormat="false" ht="13.8" hidden="true" customHeight="false" outlineLevel="0" collapsed="false">
      <c r="A1665" s="0" t="s">
        <v>159</v>
      </c>
      <c r="B1665" s="0" t="s">
        <v>90</v>
      </c>
      <c r="C1665" s="0" t="s">
        <v>186</v>
      </c>
      <c r="D1665" s="0" t="s">
        <v>95</v>
      </c>
      <c r="E1665" s="0" t="s">
        <v>9</v>
      </c>
      <c r="F1665" s="0" t="s">
        <v>9</v>
      </c>
      <c r="G1665" s="0" t="s">
        <v>172</v>
      </c>
      <c r="H1665" s="0" t="n">
        <v>5417166.70850449</v>
      </c>
      <c r="I1665" s="0" t="n">
        <v>60174.3605786198</v>
      </c>
      <c r="J1665" s="0" t="n">
        <v>115197.03611215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</row>
    <row r="1666" customFormat="false" ht="13.8" hidden="true" customHeight="false" outlineLevel="0" collapsed="false">
      <c r="A1666" s="0" t="s">
        <v>155</v>
      </c>
      <c r="B1666" s="0" t="s">
        <v>90</v>
      </c>
      <c r="C1666" s="0" t="s">
        <v>186</v>
      </c>
      <c r="D1666" s="0" t="s">
        <v>95</v>
      </c>
      <c r="E1666" s="0" t="s">
        <v>8</v>
      </c>
      <c r="F1666" s="0" t="s">
        <v>8</v>
      </c>
      <c r="G1666" s="0" t="s">
        <v>153</v>
      </c>
      <c r="H1666" s="0" t="n">
        <v>11541342.4895729</v>
      </c>
      <c r="I1666" s="0" t="n">
        <v>180527.356437969</v>
      </c>
      <c r="J1666" s="0" t="n">
        <v>264246.918480094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</row>
    <row r="1667" customFormat="false" ht="13.8" hidden="true" customHeight="false" outlineLevel="0" collapsed="false">
      <c r="A1667" s="0" t="s">
        <v>150</v>
      </c>
      <c r="B1667" s="0" t="s">
        <v>21</v>
      </c>
      <c r="C1667" s="0" t="s">
        <v>166</v>
      </c>
      <c r="D1667" s="0" t="s">
        <v>24</v>
      </c>
      <c r="E1667" s="0" t="s">
        <v>13</v>
      </c>
      <c r="F1667" s="0" t="s">
        <v>13</v>
      </c>
      <c r="G1667" s="0" t="s">
        <v>157</v>
      </c>
      <c r="H1667" s="0" t="n">
        <v>798807.742834036</v>
      </c>
      <c r="I1667" s="0" t="n">
        <v>88282.628107645</v>
      </c>
      <c r="J1667" s="0" t="n">
        <v>21780.7284647583</v>
      </c>
      <c r="K1667" s="0" t="n">
        <v>1103532.85134556</v>
      </c>
      <c r="L1667" s="0" t="n">
        <v>1213886.13648011</v>
      </c>
      <c r="M1667" s="0" t="n">
        <v>14112313.682933</v>
      </c>
      <c r="N1667" s="0" t="n">
        <v>16464365.9634218</v>
      </c>
      <c r="O1667" s="0" t="n">
        <v>5164275.61295525</v>
      </c>
      <c r="P1667" s="0" t="n">
        <v>6024988.21511446</v>
      </c>
      <c r="Q1667" s="0" t="n">
        <v>2207065.70269112</v>
      </c>
      <c r="R1667" s="0" t="n">
        <v>2427772.27296023</v>
      </c>
    </row>
    <row r="1668" customFormat="false" ht="13.8" hidden="true" customHeight="false" outlineLevel="0" collapsed="false">
      <c r="A1668" s="0" t="s">
        <v>155</v>
      </c>
      <c r="B1668" s="0" t="s">
        <v>72</v>
      </c>
      <c r="C1668" s="0" t="s">
        <v>175</v>
      </c>
      <c r="D1668" s="0" t="s">
        <v>79</v>
      </c>
      <c r="E1668" s="0" t="s">
        <v>152</v>
      </c>
      <c r="F1668" s="0" t="s">
        <v>8</v>
      </c>
      <c r="G1668" s="0" t="s">
        <v>157</v>
      </c>
      <c r="H1668" s="0" t="n">
        <v>2518763.70181157</v>
      </c>
      <c r="I1668" s="0" t="n">
        <v>233072.846786092</v>
      </c>
      <c r="J1668" s="0" t="n">
        <v>101520.606137193</v>
      </c>
      <c r="K1668" s="0" t="n">
        <v>4078774.81875661</v>
      </c>
      <c r="L1668" s="0" t="n">
        <v>5244139.05268707</v>
      </c>
      <c r="M1668" s="0" t="n">
        <v>16845182.8754051</v>
      </c>
      <c r="N1668" s="0" t="n">
        <v>20588556.8477174</v>
      </c>
      <c r="O1668" s="0" t="n">
        <v>8235422.73908696</v>
      </c>
      <c r="P1668" s="0" t="n">
        <v>11230121.9169367</v>
      </c>
      <c r="Q1668" s="0" t="n">
        <v>8157549.63751322</v>
      </c>
      <c r="R1668" s="0" t="n">
        <v>9322913.87144369</v>
      </c>
    </row>
    <row r="1669" customFormat="false" ht="13.8" hidden="true" customHeight="false" outlineLevel="0" collapsed="false">
      <c r="A1669" s="0" t="s">
        <v>159</v>
      </c>
      <c r="B1669" s="0" t="s">
        <v>21</v>
      </c>
      <c r="C1669" s="0" t="s">
        <v>173</v>
      </c>
      <c r="D1669" s="0" t="s">
        <v>34</v>
      </c>
      <c r="E1669" s="0" t="s">
        <v>8</v>
      </c>
      <c r="F1669" s="0" t="s">
        <v>8</v>
      </c>
      <c r="G1669" s="0" t="s">
        <v>157</v>
      </c>
      <c r="H1669" s="0" t="n">
        <v>1015556.445265</v>
      </c>
      <c r="I1669" s="0" t="n">
        <v>15028.5</v>
      </c>
      <c r="J1669" s="0" t="n">
        <v>3568.98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</row>
    <row r="1670" customFormat="false" ht="13.8" hidden="true" customHeight="false" outlineLevel="0" collapsed="false">
      <c r="A1670" s="0" t="s">
        <v>155</v>
      </c>
      <c r="B1670" s="0" t="s">
        <v>21</v>
      </c>
      <c r="C1670" s="0" t="s">
        <v>173</v>
      </c>
      <c r="D1670" s="0" t="s">
        <v>40</v>
      </c>
      <c r="E1670" s="0" t="s">
        <v>9</v>
      </c>
      <c r="F1670" s="0" t="s">
        <v>9</v>
      </c>
      <c r="G1670" s="0" t="s">
        <v>154</v>
      </c>
      <c r="H1670" s="0" t="n">
        <v>400326.872975726</v>
      </c>
      <c r="I1670" s="0" t="n">
        <v>28685.692955115</v>
      </c>
      <c r="J1670" s="0" t="n">
        <v>18094.7270451355</v>
      </c>
      <c r="K1670" s="0" t="n">
        <v>322714.045745044</v>
      </c>
      <c r="L1670" s="0" t="n">
        <v>394428.278132832</v>
      </c>
      <c r="M1670" s="0" t="n">
        <v>3598852.23700091</v>
      </c>
      <c r="N1670" s="0" t="n">
        <v>4498565.29625114</v>
      </c>
      <c r="O1670" s="0" t="n">
        <v>857215.737256829</v>
      </c>
      <c r="P1670" s="0" t="n">
        <v>1371545.17961092</v>
      </c>
      <c r="Q1670" s="0" t="n">
        <v>573713.859102301</v>
      </c>
      <c r="R1670" s="0" t="n">
        <v>645428.091490088</v>
      </c>
    </row>
    <row r="1671" customFormat="false" ht="13.8" hidden="true" customHeight="false" outlineLevel="0" collapsed="false">
      <c r="A1671" s="0" t="s">
        <v>155</v>
      </c>
      <c r="B1671" s="0" t="s">
        <v>52</v>
      </c>
      <c r="C1671" s="0" t="s">
        <v>169</v>
      </c>
      <c r="D1671" s="0" t="s">
        <v>61</v>
      </c>
      <c r="E1671" s="0" t="s">
        <v>8</v>
      </c>
      <c r="F1671" s="0" t="s">
        <v>8</v>
      </c>
      <c r="G1671" s="0" t="s">
        <v>153</v>
      </c>
      <c r="H1671" s="0" t="n">
        <v>6372537.96205723</v>
      </c>
      <c r="I1671" s="0" t="n">
        <v>109761.029845</v>
      </c>
      <c r="J1671" s="0" t="n">
        <v>61446.4452158929</v>
      </c>
      <c r="K1671" s="0" t="n">
        <v>0</v>
      </c>
      <c r="L1671" s="0" t="n">
        <v>0</v>
      </c>
      <c r="M1671" s="0" t="n">
        <v>2980469.26315844</v>
      </c>
      <c r="N1671" s="0" t="n">
        <v>3607936.47645495</v>
      </c>
      <c r="O1671" s="0" t="n">
        <v>2378292.8444532</v>
      </c>
      <c r="P1671" s="0" t="n">
        <v>2628639.4596588</v>
      </c>
      <c r="Q1671" s="0" t="n">
        <v>12073713.28295</v>
      </c>
      <c r="R1671" s="0" t="n">
        <v>13171323.5814</v>
      </c>
    </row>
    <row r="1672" customFormat="false" ht="13.8" hidden="true" customHeight="false" outlineLevel="0" collapsed="false">
      <c r="A1672" s="0" t="s">
        <v>150</v>
      </c>
      <c r="B1672" s="0" t="s">
        <v>72</v>
      </c>
      <c r="C1672" s="0" t="s">
        <v>151</v>
      </c>
      <c r="D1672" s="0" t="s">
        <v>84</v>
      </c>
      <c r="E1672" s="0" t="s">
        <v>174</v>
      </c>
      <c r="F1672" s="0" t="s">
        <v>8</v>
      </c>
      <c r="G1672" s="0" t="s">
        <v>157</v>
      </c>
      <c r="H1672" s="0" t="n">
        <v>3084630.57107866</v>
      </c>
      <c r="I1672" s="0" t="n">
        <v>590459.135485845</v>
      </c>
      <c r="J1672" s="0" t="n">
        <v>418280.928803448</v>
      </c>
      <c r="K1672" s="0" t="n">
        <v>8848976.91668625</v>
      </c>
      <c r="L1672" s="0" t="n">
        <v>11377256.0357394</v>
      </c>
      <c r="M1672" s="0" t="n">
        <v>44429502.8226911</v>
      </c>
      <c r="N1672" s="0" t="n">
        <v>57328390.7389563</v>
      </c>
      <c r="O1672" s="0" t="n">
        <v>14332097.684739</v>
      </c>
      <c r="P1672" s="0" t="n">
        <v>18345085.036466</v>
      </c>
      <c r="Q1672" s="0" t="n">
        <v>20226232.9524257</v>
      </c>
      <c r="R1672" s="0" t="n">
        <v>22754512.0714789</v>
      </c>
    </row>
    <row r="1673" customFormat="false" ht="13.8" hidden="true" customHeight="false" outlineLevel="0" collapsed="false">
      <c r="A1673" s="0" t="s">
        <v>150</v>
      </c>
      <c r="B1673" s="0" t="s">
        <v>117</v>
      </c>
      <c r="C1673" s="0" t="s">
        <v>188</v>
      </c>
      <c r="D1673" s="0" t="s">
        <v>109</v>
      </c>
      <c r="E1673" s="0" t="s">
        <v>8</v>
      </c>
      <c r="F1673" s="0" t="s">
        <v>8</v>
      </c>
      <c r="G1673" s="0" t="s">
        <v>164</v>
      </c>
      <c r="H1673" s="0" t="n">
        <v>10949018.40129</v>
      </c>
      <c r="I1673" s="0" t="n">
        <v>65298.0968097124</v>
      </c>
      <c r="J1673" s="0" t="n">
        <v>74321.0642388167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3.8" hidden="true" customHeight="false" outlineLevel="0" collapsed="false">
      <c r="A1674" s="0" t="s">
        <v>155</v>
      </c>
      <c r="B1674" s="0" t="s">
        <v>117</v>
      </c>
      <c r="C1674" s="0" t="s">
        <v>182</v>
      </c>
      <c r="D1674" s="0" t="s">
        <v>109</v>
      </c>
      <c r="E1674" s="0" t="s">
        <v>8</v>
      </c>
      <c r="F1674" s="0" t="s">
        <v>8</v>
      </c>
      <c r="G1674" s="0" t="s">
        <v>153</v>
      </c>
      <c r="H1674" s="0" t="n">
        <v>20237047.3991821</v>
      </c>
      <c r="I1674" s="0" t="n">
        <v>119376.871303593</v>
      </c>
      <c r="J1674" s="0" t="n">
        <v>124454.558283491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</row>
    <row r="1675" customFormat="false" ht="13.8" hidden="true" customHeight="false" outlineLevel="0" collapsed="false">
      <c r="A1675" s="0" t="s">
        <v>150</v>
      </c>
      <c r="B1675" s="0" t="s">
        <v>103</v>
      </c>
      <c r="C1675" s="0" t="s">
        <v>177</v>
      </c>
      <c r="D1675" s="0" t="s">
        <v>116</v>
      </c>
      <c r="E1675" s="0" t="s">
        <v>9</v>
      </c>
      <c r="F1675" s="0" t="s">
        <v>9</v>
      </c>
      <c r="G1675" s="0" t="s">
        <v>164</v>
      </c>
      <c r="H1675" s="0" t="n">
        <v>36069121.5945148</v>
      </c>
      <c r="I1675" s="0" t="n">
        <v>663871.209</v>
      </c>
      <c r="J1675" s="0" t="n">
        <v>1950941.579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100766165.628076</v>
      </c>
      <c r="P1675" s="0" t="n">
        <v>128980692.003937</v>
      </c>
      <c r="Q1675" s="0" t="n">
        <v>53109696.72</v>
      </c>
      <c r="R1675" s="0" t="n">
        <v>59748408.81</v>
      </c>
    </row>
    <row r="1676" customFormat="false" ht="13.8" hidden="true" customHeight="false" outlineLevel="0" collapsed="false">
      <c r="A1676" s="0" t="s">
        <v>159</v>
      </c>
      <c r="B1676" s="0" t="s">
        <v>103</v>
      </c>
      <c r="C1676" s="0" t="s">
        <v>178</v>
      </c>
      <c r="D1676" s="0" t="s">
        <v>112</v>
      </c>
      <c r="E1676" s="0" t="s">
        <v>8</v>
      </c>
      <c r="F1676" s="0" t="s">
        <v>8</v>
      </c>
      <c r="G1676" s="0" t="s">
        <v>157</v>
      </c>
      <c r="H1676" s="0" t="n">
        <v>16926649.2154358</v>
      </c>
      <c r="I1676" s="0" t="n">
        <v>699399.6659652</v>
      </c>
      <c r="J1676" s="0" t="n">
        <v>272216.924581852</v>
      </c>
      <c r="K1676" s="0" t="n">
        <v>20981989.978956</v>
      </c>
      <c r="L1676" s="0" t="n">
        <v>27975986.638608</v>
      </c>
      <c r="M1676" s="0" t="n">
        <v>7273756.52603808</v>
      </c>
      <c r="N1676" s="0" t="n">
        <v>10910634.7890571</v>
      </c>
      <c r="O1676" s="0" t="n">
        <v>12092620.2245383</v>
      </c>
      <c r="P1676" s="0" t="n">
        <v>15547654.5744063</v>
      </c>
      <c r="Q1676" s="0" t="n">
        <v>27975986.638608</v>
      </c>
      <c r="R1676" s="0" t="n">
        <v>34969983.29826</v>
      </c>
    </row>
    <row r="1677" customFormat="false" ht="13.8" hidden="true" customHeight="false" outlineLevel="0" collapsed="false">
      <c r="A1677" s="0" t="s">
        <v>155</v>
      </c>
      <c r="B1677" s="0" t="s">
        <v>103</v>
      </c>
      <c r="C1677" s="0" t="s">
        <v>178</v>
      </c>
      <c r="D1677" s="0" t="s">
        <v>104</v>
      </c>
      <c r="E1677" s="0" t="s">
        <v>9</v>
      </c>
      <c r="F1677" s="0" t="s">
        <v>9</v>
      </c>
      <c r="G1677" s="0" t="s">
        <v>157</v>
      </c>
      <c r="H1677" s="0" t="n">
        <v>2942625.34068432</v>
      </c>
      <c r="I1677" s="0" t="n">
        <v>275824.190762434</v>
      </c>
      <c r="J1677" s="0" t="n">
        <v>61566.7207340773</v>
      </c>
      <c r="K1677" s="0" t="n">
        <v>0</v>
      </c>
      <c r="L1677" s="0" t="n">
        <v>0</v>
      </c>
      <c r="M1677" s="0" t="n">
        <v>37732749.296301</v>
      </c>
      <c r="N1677" s="0" t="n">
        <v>45676485.9902591</v>
      </c>
      <c r="O1677" s="0" t="n">
        <v>8804308.16913691</v>
      </c>
      <c r="P1677" s="0" t="n">
        <v>9731077.45009869</v>
      </c>
      <c r="Q1677" s="0" t="n">
        <v>8012092.32504869</v>
      </c>
      <c r="R1677" s="0" t="n">
        <v>8740464.35459857</v>
      </c>
    </row>
    <row r="1678" customFormat="false" ht="13.8" hidden="true" customHeight="false" outlineLevel="0" collapsed="false">
      <c r="A1678" s="0" t="s">
        <v>150</v>
      </c>
      <c r="B1678" s="0" t="s">
        <v>103</v>
      </c>
      <c r="C1678" s="0" t="s">
        <v>178</v>
      </c>
      <c r="D1678" s="0" t="s">
        <v>108</v>
      </c>
      <c r="E1678" s="0" t="s">
        <v>13</v>
      </c>
      <c r="F1678" s="0" t="s">
        <v>13</v>
      </c>
      <c r="G1678" s="0" t="s">
        <v>154</v>
      </c>
      <c r="H1678" s="0" t="n">
        <v>875331.44270048</v>
      </c>
      <c r="I1678" s="0" t="n">
        <v>147615.8983437</v>
      </c>
      <c r="J1678" s="0" t="n">
        <v>87609.39455725</v>
      </c>
      <c r="K1678" s="0" t="n">
        <v>0</v>
      </c>
      <c r="L1678" s="0" t="n">
        <v>0</v>
      </c>
      <c r="M1678" s="0" t="n">
        <v>5166556.4420295</v>
      </c>
      <c r="N1678" s="0" t="n">
        <v>7380794.917185</v>
      </c>
      <c r="O1678" s="0" t="n">
        <v>8303394.28183312</v>
      </c>
      <c r="P1678" s="0" t="n">
        <v>10628344.6807464</v>
      </c>
      <c r="Q1678" s="0" t="n">
        <v>4358763.78033733</v>
      </c>
      <c r="R1678" s="0" t="n">
        <v>4903609.2528795</v>
      </c>
    </row>
    <row r="1679" customFormat="false" ht="13.8" hidden="true" customHeight="false" outlineLevel="0" collapsed="false">
      <c r="A1679" s="0" t="s">
        <v>150</v>
      </c>
      <c r="B1679" s="0" t="s">
        <v>72</v>
      </c>
      <c r="C1679" s="0" t="s">
        <v>151</v>
      </c>
      <c r="D1679" s="0" t="s">
        <v>76</v>
      </c>
      <c r="E1679" s="0" t="s">
        <v>170</v>
      </c>
      <c r="F1679" s="0" t="s">
        <v>13</v>
      </c>
      <c r="G1679" s="0" t="s">
        <v>153</v>
      </c>
      <c r="H1679" s="0" t="n">
        <v>127796.746903829</v>
      </c>
      <c r="I1679" s="0" t="n">
        <v>1941.99058293981</v>
      </c>
      <c r="J1679" s="0" t="n">
        <v>1941.99058293981</v>
      </c>
      <c r="K1679" s="0" t="n">
        <v>67969.6704028934</v>
      </c>
      <c r="L1679" s="0" t="n">
        <v>87389.5762322915</v>
      </c>
      <c r="M1679" s="0" t="n">
        <v>214944.086835222</v>
      </c>
      <c r="N1679" s="0" t="n">
        <v>295548.11939843</v>
      </c>
      <c r="O1679" s="0" t="n">
        <v>67170.0271360068</v>
      </c>
      <c r="P1679" s="0" t="n">
        <v>85977.6347340888</v>
      </c>
      <c r="Q1679" s="0" t="n">
        <v>155359.246635185</v>
      </c>
      <c r="R1679" s="0" t="n">
        <v>174779.152464583</v>
      </c>
    </row>
    <row r="1680" customFormat="false" ht="13.8" hidden="true" customHeight="false" outlineLevel="0" collapsed="false">
      <c r="A1680" s="0" t="s">
        <v>155</v>
      </c>
      <c r="B1680" s="0" t="s">
        <v>103</v>
      </c>
      <c r="C1680" s="0" t="s">
        <v>179</v>
      </c>
      <c r="D1680" s="0" t="s">
        <v>22</v>
      </c>
      <c r="E1680" s="0" t="s">
        <v>13</v>
      </c>
      <c r="F1680" s="0" t="s">
        <v>13</v>
      </c>
      <c r="G1680" s="0" t="s">
        <v>153</v>
      </c>
      <c r="H1680" s="0" t="n">
        <v>50793.3358897186</v>
      </c>
      <c r="I1680" s="0" t="n">
        <v>8150</v>
      </c>
      <c r="J1680" s="0" t="n">
        <v>7605.125</v>
      </c>
      <c r="K1680" s="0" t="n">
        <v>366750</v>
      </c>
      <c r="L1680" s="0" t="n">
        <v>448250</v>
      </c>
      <c r="M1680" s="0" t="n">
        <v>1045237.5</v>
      </c>
      <c r="N1680" s="0" t="n">
        <v>1265287.5</v>
      </c>
      <c r="O1680" s="0" t="n">
        <v>55012.5</v>
      </c>
      <c r="P1680" s="0" t="n">
        <v>88020</v>
      </c>
      <c r="Q1680" s="0" t="n">
        <v>0</v>
      </c>
      <c r="R1680" s="0" t="n">
        <v>0</v>
      </c>
    </row>
    <row r="1681" customFormat="false" ht="13.8" hidden="true" customHeight="false" outlineLevel="0" collapsed="false">
      <c r="A1681" s="0" t="s">
        <v>155</v>
      </c>
      <c r="B1681" s="0" t="s">
        <v>103</v>
      </c>
      <c r="C1681" s="0" t="s">
        <v>178</v>
      </c>
      <c r="D1681" s="0" t="s">
        <v>111</v>
      </c>
      <c r="E1681" s="0" t="s">
        <v>13</v>
      </c>
      <c r="F1681" s="0" t="s">
        <v>13</v>
      </c>
      <c r="G1681" s="0" t="s">
        <v>153</v>
      </c>
      <c r="H1681" s="0" t="n">
        <v>55616.0703525109</v>
      </c>
      <c r="I1681" s="0" t="n">
        <v>6432.48378049229</v>
      </c>
      <c r="J1681" s="0" t="n">
        <v>3778.001146104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396241.000878325</v>
      </c>
      <c r="P1681" s="0" t="n">
        <v>540328.637561352</v>
      </c>
      <c r="Q1681" s="0" t="n">
        <v>450273.86463446</v>
      </c>
      <c r="R1681" s="0" t="n">
        <v>514598.702439383</v>
      </c>
    </row>
    <row r="1682" customFormat="false" ht="13.8" hidden="true" customHeight="false" outlineLevel="0" collapsed="false">
      <c r="A1682" s="0" t="s">
        <v>159</v>
      </c>
      <c r="B1682" s="0" t="s">
        <v>72</v>
      </c>
      <c r="C1682" s="0" t="s">
        <v>151</v>
      </c>
      <c r="D1682" s="0" t="s">
        <v>81</v>
      </c>
      <c r="E1682" s="0" t="s">
        <v>170</v>
      </c>
      <c r="F1682" s="0" t="s">
        <v>13</v>
      </c>
      <c r="G1682" s="0" t="s">
        <v>154</v>
      </c>
      <c r="H1682" s="0" t="n">
        <v>171857.512988449</v>
      </c>
      <c r="I1682" s="0" t="n">
        <v>2152.16007322564</v>
      </c>
      <c r="J1682" s="0" t="n">
        <v>2152.16007322564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</row>
    <row r="1683" customFormat="false" ht="13.8" hidden="true" customHeight="false" outlineLevel="0" collapsed="false">
      <c r="A1683" s="0" t="s">
        <v>155</v>
      </c>
      <c r="B1683" s="0" t="s">
        <v>90</v>
      </c>
      <c r="C1683" s="0" t="s">
        <v>94</v>
      </c>
      <c r="D1683" s="0" t="s">
        <v>94</v>
      </c>
      <c r="E1683" s="0" t="s">
        <v>152</v>
      </c>
      <c r="F1683" s="0" t="s">
        <v>8</v>
      </c>
      <c r="G1683" s="0" t="s">
        <v>154</v>
      </c>
      <c r="H1683" s="0" t="n">
        <v>1303757.34440514</v>
      </c>
      <c r="I1683" s="0" t="n">
        <v>110664.487611142</v>
      </c>
      <c r="J1683" s="0" t="n">
        <v>243205.532416726</v>
      </c>
      <c r="K1683" s="0" t="n">
        <v>968314.266597495</v>
      </c>
      <c r="L1683" s="0" t="n">
        <v>1244975.48562535</v>
      </c>
      <c r="M1683" s="0" t="n">
        <v>7055982.67532549</v>
      </c>
      <c r="N1683" s="0" t="n">
        <v>8623978.82539782</v>
      </c>
      <c r="O1683" s="0" t="n">
        <v>4024523.45591001</v>
      </c>
      <c r="P1683" s="0" t="n">
        <v>5487986.53078638</v>
      </c>
      <c r="Q1683" s="0" t="n">
        <v>1936628.53319499</v>
      </c>
      <c r="R1683" s="0" t="n">
        <v>2213289.75222284</v>
      </c>
    </row>
    <row r="1684" customFormat="false" ht="13.8" hidden="true" customHeight="false" outlineLevel="0" collapsed="false">
      <c r="A1684" s="0" t="s">
        <v>155</v>
      </c>
      <c r="B1684" s="0" t="s">
        <v>96</v>
      </c>
      <c r="C1684" s="0" t="s">
        <v>99</v>
      </c>
      <c r="D1684" s="0" t="s">
        <v>99</v>
      </c>
      <c r="E1684" s="0" t="s">
        <v>191</v>
      </c>
      <c r="F1684" s="0" t="s">
        <v>9</v>
      </c>
      <c r="G1684" s="0" t="s">
        <v>153</v>
      </c>
      <c r="H1684" s="0" t="n">
        <v>208727.962196418</v>
      </c>
      <c r="I1684" s="0" t="n">
        <v>16023.5140848916</v>
      </c>
      <c r="J1684" s="0" t="n">
        <v>16023.5140848916</v>
      </c>
      <c r="K1684" s="0" t="n">
        <v>0</v>
      </c>
      <c r="L1684" s="0" t="n">
        <v>0</v>
      </c>
      <c r="M1684" s="0" t="n">
        <v>824551.182343028</v>
      </c>
      <c r="N1684" s="0" t="n">
        <v>1007784.77841925</v>
      </c>
      <c r="O1684" s="0" t="n">
        <v>470299.56326232</v>
      </c>
      <c r="P1684" s="0" t="n">
        <v>641317.5862668</v>
      </c>
      <c r="Q1684" s="0" t="n">
        <v>353864.131909993</v>
      </c>
      <c r="R1684" s="0" t="n">
        <v>404416.150754277</v>
      </c>
    </row>
    <row r="1685" customFormat="false" ht="13.8" hidden="true" customHeight="false" outlineLevel="0" collapsed="false">
      <c r="A1685" s="0" t="s">
        <v>150</v>
      </c>
      <c r="B1685" s="0" t="s">
        <v>72</v>
      </c>
      <c r="C1685" s="0" t="s">
        <v>151</v>
      </c>
      <c r="D1685" s="0" t="s">
        <v>83</v>
      </c>
      <c r="E1685" s="0" t="s">
        <v>174</v>
      </c>
      <c r="F1685" s="0" t="s">
        <v>8</v>
      </c>
      <c r="G1685" s="0" t="s">
        <v>164</v>
      </c>
      <c r="H1685" s="0" t="n">
        <v>67981.1591058467</v>
      </c>
      <c r="I1685" s="0" t="n">
        <v>4898.72054717102</v>
      </c>
      <c r="J1685" s="0" t="n">
        <v>4898.72054717102</v>
      </c>
      <c r="K1685" s="0" t="n">
        <v>57151.7397169953</v>
      </c>
      <c r="L1685" s="0" t="n">
        <v>73480.8082075654</v>
      </c>
      <c r="M1685" s="0" t="n">
        <v>371710.433647313</v>
      </c>
      <c r="N1685" s="0" t="n">
        <v>479626.365996533</v>
      </c>
      <c r="O1685" s="0" t="n">
        <v>119906.590886793</v>
      </c>
      <c r="P1685" s="0" t="n">
        <v>153480.436335095</v>
      </c>
      <c r="Q1685" s="0" t="n">
        <v>130632.54792456</v>
      </c>
      <c r="R1685" s="0" t="n">
        <v>146961.61641513</v>
      </c>
    </row>
    <row r="1686" customFormat="false" ht="13.8" hidden="true" customHeight="false" outlineLevel="0" collapsed="false">
      <c r="A1686" s="0" t="s">
        <v>150</v>
      </c>
      <c r="B1686" s="0" t="s">
        <v>21</v>
      </c>
      <c r="C1686" s="0" t="s">
        <v>173</v>
      </c>
      <c r="D1686" s="0" t="s">
        <v>41</v>
      </c>
      <c r="E1686" s="0" t="s">
        <v>8</v>
      </c>
      <c r="F1686" s="0" t="s">
        <v>8</v>
      </c>
      <c r="G1686" s="0" t="s">
        <v>164</v>
      </c>
      <c r="H1686" s="0" t="n">
        <v>3359043.5237626</v>
      </c>
      <c r="I1686" s="0" t="n">
        <v>57714.2047809515</v>
      </c>
      <c r="J1686" s="0" t="n">
        <v>114070.787833826</v>
      </c>
      <c r="K1686" s="0" t="n">
        <v>0</v>
      </c>
      <c r="L1686" s="0" t="n">
        <v>0</v>
      </c>
      <c r="M1686" s="0" t="n">
        <v>20050342.2415602</v>
      </c>
      <c r="N1686" s="0" t="n">
        <v>24346844.1504659</v>
      </c>
      <c r="O1686" s="0" t="n">
        <v>0</v>
      </c>
      <c r="P1686" s="0" t="n">
        <v>0</v>
      </c>
      <c r="Q1686" s="0" t="n">
        <v>577142.047809515</v>
      </c>
      <c r="R1686" s="0" t="n">
        <v>721427.559761894</v>
      </c>
    </row>
    <row r="1687" customFormat="false" ht="13.8" hidden="true" customHeight="false" outlineLevel="0" collapsed="false">
      <c r="A1687" s="0" t="s">
        <v>159</v>
      </c>
      <c r="B1687" s="0" t="s">
        <v>52</v>
      </c>
      <c r="C1687" s="0" t="s">
        <v>158</v>
      </c>
      <c r="D1687" s="0" t="s">
        <v>56</v>
      </c>
      <c r="E1687" s="0" t="s">
        <v>8</v>
      </c>
      <c r="F1687" s="0" t="s">
        <v>8</v>
      </c>
      <c r="G1687" s="0" t="s">
        <v>164</v>
      </c>
      <c r="H1687" s="0" t="n">
        <v>349249301.20928</v>
      </c>
      <c r="I1687" s="0" t="n">
        <v>4186274.46013327</v>
      </c>
      <c r="J1687" s="0" t="n">
        <v>2962709.79334907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355833329.111328</v>
      </c>
      <c r="R1687" s="0" t="n">
        <v>397696073.712661</v>
      </c>
    </row>
    <row r="1688" customFormat="false" ht="13.8" hidden="true" customHeight="false" outlineLevel="0" collapsed="false">
      <c r="A1688" s="0" t="s">
        <v>155</v>
      </c>
      <c r="B1688" s="0" t="s">
        <v>21</v>
      </c>
      <c r="C1688" s="0" t="s">
        <v>166</v>
      </c>
      <c r="D1688" s="0" t="s">
        <v>23</v>
      </c>
      <c r="E1688" s="0" t="s">
        <v>8</v>
      </c>
      <c r="F1688" s="0" t="s">
        <v>8</v>
      </c>
      <c r="G1688" s="0" t="s">
        <v>157</v>
      </c>
      <c r="H1688" s="0" t="n">
        <v>8309154.34195202</v>
      </c>
      <c r="I1688" s="0" t="n">
        <v>642316.975103762</v>
      </c>
      <c r="J1688" s="0" t="n">
        <v>238708.749593004</v>
      </c>
      <c r="K1688" s="0" t="n">
        <v>0</v>
      </c>
      <c r="L1688" s="0" t="n">
        <v>0</v>
      </c>
      <c r="M1688" s="0" t="n">
        <v>111287363.278062</v>
      </c>
      <c r="N1688" s="0" t="n">
        <v>129835257.157739</v>
      </c>
      <c r="O1688" s="0" t="n">
        <v>30624245.9776262</v>
      </c>
      <c r="P1688" s="0" t="n">
        <v>37429633.9726543</v>
      </c>
      <c r="Q1688" s="0" t="n">
        <v>12846339.5020752</v>
      </c>
      <c r="R1688" s="0" t="n">
        <v>14452131.9398346</v>
      </c>
    </row>
    <row r="1689" customFormat="false" ht="13.8" hidden="true" customHeight="false" outlineLevel="0" collapsed="false">
      <c r="A1689" s="0" t="s">
        <v>155</v>
      </c>
      <c r="B1689" s="0" t="s">
        <v>21</v>
      </c>
      <c r="C1689" s="0" t="s">
        <v>168</v>
      </c>
      <c r="D1689" s="0" t="s">
        <v>30</v>
      </c>
      <c r="E1689" s="0" t="s">
        <v>13</v>
      </c>
      <c r="F1689" s="0" t="s">
        <v>13</v>
      </c>
      <c r="G1689" s="0" t="s">
        <v>153</v>
      </c>
      <c r="H1689" s="0" t="n">
        <v>819360.517221108</v>
      </c>
      <c r="I1689" s="0" t="n">
        <v>19650</v>
      </c>
      <c r="J1689" s="0" t="n">
        <v>12100.25</v>
      </c>
      <c r="K1689" s="0" t="n">
        <v>0</v>
      </c>
      <c r="L1689" s="0" t="n">
        <v>0</v>
      </c>
      <c r="M1689" s="0" t="n">
        <v>1084680</v>
      </c>
      <c r="N1689" s="0" t="n">
        <v>1627020</v>
      </c>
      <c r="O1689" s="0" t="n">
        <v>127332</v>
      </c>
      <c r="P1689" s="0" t="n">
        <v>159165</v>
      </c>
      <c r="Q1689" s="0" t="n">
        <v>0</v>
      </c>
      <c r="R1689" s="0" t="n">
        <v>0</v>
      </c>
    </row>
    <row r="1690" customFormat="false" ht="13.8" hidden="true" customHeight="false" outlineLevel="0" collapsed="false">
      <c r="A1690" s="0" t="s">
        <v>150</v>
      </c>
      <c r="B1690" s="0" t="s">
        <v>52</v>
      </c>
      <c r="C1690" s="0" t="s">
        <v>158</v>
      </c>
      <c r="D1690" s="0" t="s">
        <v>63</v>
      </c>
      <c r="E1690" s="0" t="s">
        <v>8</v>
      </c>
      <c r="F1690" s="0" t="s">
        <v>8</v>
      </c>
      <c r="G1690" s="0" t="s">
        <v>153</v>
      </c>
      <c r="H1690" s="0" t="n">
        <v>3107356.88190655</v>
      </c>
      <c r="I1690" s="0" t="n">
        <v>340985.679052678</v>
      </c>
      <c r="J1690" s="0" t="n">
        <v>277848.135492671</v>
      </c>
      <c r="K1690" s="0" t="n">
        <v>15344355.5573705</v>
      </c>
      <c r="L1690" s="0" t="n">
        <v>18754212.3478973</v>
      </c>
      <c r="M1690" s="0" t="n">
        <v>83328375.3184982</v>
      </c>
      <c r="N1690" s="0" t="n">
        <v>101443239.518171</v>
      </c>
      <c r="O1690" s="0" t="n">
        <v>767217.777868526</v>
      </c>
      <c r="P1690" s="0" t="n">
        <v>1150826.66680278</v>
      </c>
      <c r="Q1690" s="0" t="n">
        <v>0</v>
      </c>
      <c r="R1690" s="0" t="n">
        <v>0</v>
      </c>
    </row>
    <row r="1691" customFormat="false" ht="13.8" hidden="true" customHeight="false" outlineLevel="0" collapsed="false">
      <c r="A1691" s="0" t="s">
        <v>159</v>
      </c>
      <c r="B1691" s="0" t="s">
        <v>21</v>
      </c>
      <c r="C1691" s="0" t="s">
        <v>173</v>
      </c>
      <c r="D1691" s="0" t="s">
        <v>46</v>
      </c>
      <c r="E1691" s="0" t="s">
        <v>13</v>
      </c>
      <c r="F1691" s="0" t="s">
        <v>13</v>
      </c>
      <c r="G1691" s="0" t="s">
        <v>154</v>
      </c>
      <c r="H1691" s="0" t="n">
        <v>2027235.81858042</v>
      </c>
      <c r="I1691" s="0" t="n">
        <v>11425.8000675124</v>
      </c>
      <c r="J1691" s="0" t="n">
        <v>12699.827584428</v>
      </c>
      <c r="K1691" s="0" t="n">
        <v>0</v>
      </c>
      <c r="L1691" s="0" t="n">
        <v>0</v>
      </c>
      <c r="M1691" s="0" t="n">
        <v>2821537.84949735</v>
      </c>
      <c r="N1691" s="0" t="n">
        <v>3526922.31187169</v>
      </c>
      <c r="O1691" s="0" t="n">
        <v>0</v>
      </c>
      <c r="P1691" s="0" t="n">
        <v>0</v>
      </c>
      <c r="Q1691" s="0" t="n">
        <v>99975.7505907342</v>
      </c>
      <c r="R1691" s="0" t="n">
        <v>128540.250759515</v>
      </c>
    </row>
    <row r="1692" customFormat="false" ht="13.8" hidden="true" customHeight="false" outlineLevel="0" collapsed="false">
      <c r="A1692" s="0" t="s">
        <v>150</v>
      </c>
      <c r="B1692" s="0" t="s">
        <v>52</v>
      </c>
      <c r="C1692" s="0" t="s">
        <v>165</v>
      </c>
      <c r="D1692" s="0" t="s">
        <v>67</v>
      </c>
      <c r="E1692" s="0" t="s">
        <v>8</v>
      </c>
      <c r="F1692" s="0" t="s">
        <v>8</v>
      </c>
      <c r="G1692" s="0" t="s">
        <v>164</v>
      </c>
      <c r="H1692" s="0" t="n">
        <v>17892838.3989041</v>
      </c>
      <c r="I1692" s="0" t="n">
        <v>329102.799999999</v>
      </c>
      <c r="J1692" s="0" t="n">
        <v>549227.238604377</v>
      </c>
      <c r="K1692" s="0" t="n">
        <v>14809625.9999999</v>
      </c>
      <c r="L1692" s="0" t="n">
        <v>18100653.9999999</v>
      </c>
      <c r="M1692" s="0" t="n">
        <v>80424496.7499999</v>
      </c>
      <c r="N1692" s="0" t="n">
        <v>97908082.9999999</v>
      </c>
      <c r="O1692" s="0" t="n">
        <v>740481.299999999</v>
      </c>
      <c r="P1692" s="0" t="n">
        <v>1110721.94999999</v>
      </c>
      <c r="Q1692" s="0" t="n">
        <v>0</v>
      </c>
      <c r="R1692" s="0" t="n">
        <v>0</v>
      </c>
    </row>
    <row r="1693" customFormat="false" ht="13.8" hidden="true" customHeight="false" outlineLevel="0" collapsed="false">
      <c r="A1693" s="0" t="s">
        <v>150</v>
      </c>
      <c r="B1693" s="0" t="s">
        <v>52</v>
      </c>
      <c r="C1693" s="0" t="s">
        <v>165</v>
      </c>
      <c r="D1693" s="0" t="s">
        <v>67</v>
      </c>
      <c r="E1693" s="0" t="s">
        <v>9</v>
      </c>
      <c r="F1693" s="0" t="s">
        <v>9</v>
      </c>
      <c r="G1693" s="0" t="s">
        <v>153</v>
      </c>
      <c r="H1693" s="0" t="n">
        <v>1478653.83606398</v>
      </c>
      <c r="I1693" s="0" t="n">
        <v>36059.5999999999</v>
      </c>
      <c r="J1693" s="0" t="n">
        <v>26467.2824297472</v>
      </c>
      <c r="K1693" s="0" t="n">
        <v>1622681.99999999</v>
      </c>
      <c r="L1693" s="0" t="n">
        <v>1983277.99999999</v>
      </c>
      <c r="M1693" s="0" t="n">
        <v>8812064.74999999</v>
      </c>
      <c r="N1693" s="0" t="n">
        <v>10727730.9999999</v>
      </c>
      <c r="O1693" s="0" t="n">
        <v>81134.0999999999</v>
      </c>
      <c r="P1693" s="0" t="n">
        <v>121701.149999999</v>
      </c>
      <c r="Q1693" s="0" t="n">
        <v>0</v>
      </c>
      <c r="R1693" s="0" t="n">
        <v>0</v>
      </c>
    </row>
    <row r="1694" customFormat="false" ht="13.8" hidden="true" customHeight="false" outlineLevel="0" collapsed="false">
      <c r="A1694" s="0" t="s">
        <v>159</v>
      </c>
      <c r="B1694" s="0" t="s">
        <v>52</v>
      </c>
      <c r="C1694" s="0" t="s">
        <v>165</v>
      </c>
      <c r="D1694" s="0" t="s">
        <v>67</v>
      </c>
      <c r="E1694" s="0" t="s">
        <v>8</v>
      </c>
      <c r="F1694" s="0" t="s">
        <v>8</v>
      </c>
      <c r="G1694" s="0" t="s">
        <v>172</v>
      </c>
      <c r="H1694" s="0" t="n">
        <v>10872393.594265</v>
      </c>
      <c r="I1694" s="0" t="n">
        <v>117171.599999999</v>
      </c>
      <c r="J1694" s="0" t="n">
        <v>599194.687752938</v>
      </c>
      <c r="K1694" s="0" t="n">
        <v>4686863.99999999</v>
      </c>
      <c r="L1694" s="0" t="n">
        <v>5858579.99999999</v>
      </c>
      <c r="M1694" s="0" t="n">
        <v>23654016.7499999</v>
      </c>
      <c r="N1694" s="0" t="n">
        <v>28633809.7499999</v>
      </c>
      <c r="O1694" s="0" t="n">
        <v>0</v>
      </c>
      <c r="P1694" s="0" t="n">
        <v>0</v>
      </c>
      <c r="Q1694" s="0" t="n">
        <v>0</v>
      </c>
      <c r="R1694" s="0" t="n">
        <v>0</v>
      </c>
    </row>
    <row r="1695" customFormat="false" ht="13.8" hidden="true" customHeight="false" outlineLevel="0" collapsed="false">
      <c r="A1695" s="0" t="s">
        <v>150</v>
      </c>
      <c r="B1695" s="0" t="s">
        <v>21</v>
      </c>
      <c r="C1695" s="0" t="s">
        <v>168</v>
      </c>
      <c r="D1695" s="0" t="s">
        <v>49</v>
      </c>
      <c r="E1695" s="0" t="s">
        <v>9</v>
      </c>
      <c r="F1695" s="0" t="s">
        <v>9</v>
      </c>
      <c r="G1695" s="0" t="s">
        <v>154</v>
      </c>
      <c r="H1695" s="0" t="n">
        <v>879648.862490372</v>
      </c>
      <c r="I1695" s="0" t="n">
        <v>31945</v>
      </c>
      <c r="J1695" s="0" t="n">
        <v>35601.375</v>
      </c>
      <c r="K1695" s="0" t="n">
        <v>1437525</v>
      </c>
      <c r="L1695" s="0" t="n">
        <v>1756975</v>
      </c>
      <c r="M1695" s="0" t="n">
        <v>6888140.625</v>
      </c>
      <c r="N1695" s="0" t="n">
        <v>8385562.5</v>
      </c>
      <c r="O1695" s="0" t="n">
        <v>359381.25</v>
      </c>
      <c r="P1695" s="0" t="n">
        <v>539071.875</v>
      </c>
      <c r="Q1695" s="0" t="n">
        <v>0</v>
      </c>
      <c r="R1695" s="0" t="n">
        <v>0</v>
      </c>
    </row>
    <row r="1696" customFormat="false" ht="13.8" hidden="true" customHeight="false" outlineLevel="0" collapsed="false">
      <c r="A1696" s="0" t="s">
        <v>155</v>
      </c>
      <c r="B1696" s="0" t="s">
        <v>52</v>
      </c>
      <c r="C1696" s="0" t="s">
        <v>158</v>
      </c>
      <c r="D1696" s="0" t="s">
        <v>71</v>
      </c>
      <c r="E1696" s="0" t="s">
        <v>9</v>
      </c>
      <c r="F1696" s="0" t="s">
        <v>9</v>
      </c>
      <c r="G1696" s="0" t="s">
        <v>164</v>
      </c>
      <c r="H1696" s="0" t="n">
        <v>19463276.7832088</v>
      </c>
      <c r="I1696" s="0" t="n">
        <v>408251.659320653</v>
      </c>
      <c r="J1696" s="0" t="n">
        <v>561437.128640279</v>
      </c>
      <c r="K1696" s="0" t="n">
        <v>0</v>
      </c>
      <c r="L1696" s="0" t="n">
        <v>0</v>
      </c>
      <c r="M1696" s="0" t="n">
        <v>11635172.2906386</v>
      </c>
      <c r="N1696" s="0" t="n">
        <v>14084682.2465625</v>
      </c>
      <c r="O1696" s="0" t="n">
        <v>11764451.9698288</v>
      </c>
      <c r="P1696" s="0" t="n">
        <v>13002815.3350739</v>
      </c>
      <c r="Q1696" s="0" t="n">
        <v>44907682.5252718</v>
      </c>
      <c r="R1696" s="0" t="n">
        <v>48990199.1184783</v>
      </c>
    </row>
    <row r="1697" customFormat="false" ht="13.8" hidden="true" customHeight="false" outlineLevel="0" collapsed="false">
      <c r="A1697" s="0" t="s">
        <v>155</v>
      </c>
      <c r="B1697" s="0" t="s">
        <v>6</v>
      </c>
      <c r="C1697" s="0" t="s">
        <v>162</v>
      </c>
      <c r="D1697" s="0" t="s">
        <v>20</v>
      </c>
      <c r="E1697" s="0" t="s">
        <v>8</v>
      </c>
      <c r="F1697" s="0" t="s">
        <v>8</v>
      </c>
      <c r="G1697" s="0" t="s">
        <v>164</v>
      </c>
      <c r="H1697" s="0" t="n">
        <v>25800569.8806083</v>
      </c>
      <c r="I1697" s="0" t="n">
        <v>2701383.36661507</v>
      </c>
      <c r="J1697" s="0" t="n">
        <v>1718225.27228358</v>
      </c>
      <c r="K1697" s="0" t="n">
        <v>7831598.92596692</v>
      </c>
      <c r="L1697" s="0" t="n">
        <v>10069198.6191003</v>
      </c>
      <c r="M1697" s="0" t="n">
        <v>311705560.935379</v>
      </c>
      <c r="N1697" s="0" t="n">
        <v>467558341.403069</v>
      </c>
      <c r="O1697" s="0" t="n">
        <v>85719029.2572294</v>
      </c>
      <c r="P1697" s="0" t="n">
        <v>116889585.350767</v>
      </c>
      <c r="Q1697" s="0" t="n">
        <v>15663197.8519338</v>
      </c>
      <c r="R1697" s="0" t="n">
        <v>17900797.5450672</v>
      </c>
    </row>
    <row r="1698" customFormat="false" ht="13.8" hidden="true" customHeight="false" outlineLevel="0" collapsed="false">
      <c r="A1698" s="0" t="s">
        <v>155</v>
      </c>
      <c r="B1698" s="0" t="s">
        <v>72</v>
      </c>
      <c r="C1698" s="0" t="s">
        <v>151</v>
      </c>
      <c r="D1698" s="0" t="s">
        <v>75</v>
      </c>
      <c r="E1698" s="0" t="s">
        <v>156</v>
      </c>
      <c r="F1698" s="0" t="s">
        <v>9</v>
      </c>
      <c r="G1698" s="0" t="s">
        <v>153</v>
      </c>
      <c r="H1698" s="0" t="n">
        <v>1358934.57496718</v>
      </c>
      <c r="I1698" s="0" t="n">
        <v>18272.4732655012</v>
      </c>
      <c r="J1698" s="0" t="n">
        <v>18272.4732655012</v>
      </c>
      <c r="K1698" s="0" t="n">
        <v>0</v>
      </c>
      <c r="L1698" s="0" t="n">
        <v>0</v>
      </c>
      <c r="M1698" s="0" t="n">
        <v>1137622.68703168</v>
      </c>
      <c r="N1698" s="0" t="n">
        <v>1390427.72859428</v>
      </c>
      <c r="O1698" s="0" t="n">
        <v>556171.091437714</v>
      </c>
      <c r="P1698" s="0" t="n">
        <v>758415.124687792</v>
      </c>
      <c r="Q1698" s="0" t="n">
        <v>1279073.12858508</v>
      </c>
      <c r="R1698" s="0" t="n">
        <v>1461797.8612401</v>
      </c>
    </row>
    <row r="1699" customFormat="false" ht="13.8" hidden="true" customHeight="false" outlineLevel="0" collapsed="false">
      <c r="A1699" s="0" t="s">
        <v>150</v>
      </c>
      <c r="B1699" s="0" t="s">
        <v>72</v>
      </c>
      <c r="C1699" s="0" t="s">
        <v>151</v>
      </c>
      <c r="D1699" s="0" t="s">
        <v>81</v>
      </c>
      <c r="E1699" s="0" t="s">
        <v>156</v>
      </c>
      <c r="F1699" s="0" t="s">
        <v>9</v>
      </c>
      <c r="G1699" s="0" t="s">
        <v>157</v>
      </c>
      <c r="H1699" s="0" t="n">
        <v>79651.1475554877</v>
      </c>
      <c r="I1699" s="0" t="n">
        <v>5224.74878344852</v>
      </c>
      <c r="J1699" s="0" t="n">
        <v>2990.61073146876</v>
      </c>
      <c r="K1699" s="0" t="n">
        <v>60955.402473566</v>
      </c>
      <c r="L1699" s="0" t="n">
        <v>78371.2317517278</v>
      </c>
      <c r="M1699" s="0" t="n">
        <v>409237.840472018</v>
      </c>
      <c r="N1699" s="0" t="n">
        <v>562702.030649025</v>
      </c>
      <c r="O1699" s="0" t="n">
        <v>127886.824494412</v>
      </c>
      <c r="P1699" s="0" t="n">
        <v>163695.135352847</v>
      </c>
      <c r="Q1699" s="0" t="n">
        <v>139326.634225293</v>
      </c>
      <c r="R1699" s="0" t="n">
        <v>156742.463503455</v>
      </c>
    </row>
    <row r="1700" customFormat="false" ht="13.8" hidden="true" customHeight="false" outlineLevel="0" collapsed="false">
      <c r="A1700" s="0" t="s">
        <v>155</v>
      </c>
      <c r="B1700" s="0" t="s">
        <v>72</v>
      </c>
      <c r="C1700" s="0" t="s">
        <v>175</v>
      </c>
      <c r="D1700" s="0" t="s">
        <v>89</v>
      </c>
      <c r="E1700" s="0" t="s">
        <v>156</v>
      </c>
      <c r="F1700" s="0" t="s">
        <v>9</v>
      </c>
      <c r="G1700" s="0" t="s">
        <v>153</v>
      </c>
      <c r="H1700" s="0" t="n">
        <v>4279327.08660436</v>
      </c>
      <c r="I1700" s="0" t="n">
        <v>342704.630985135</v>
      </c>
      <c r="J1700" s="0" t="n">
        <v>233218.772443254</v>
      </c>
      <c r="K1700" s="0" t="n">
        <v>0</v>
      </c>
      <c r="L1700" s="0" t="n">
        <v>0</v>
      </c>
      <c r="M1700" s="0" t="n">
        <v>24768746.1701237</v>
      </c>
      <c r="N1700" s="0" t="n">
        <v>30272911.9857067</v>
      </c>
      <c r="O1700" s="0" t="n">
        <v>12109164.7942827</v>
      </c>
      <c r="P1700" s="0" t="n">
        <v>16512497.4467491</v>
      </c>
      <c r="Q1700" s="0" t="n">
        <v>0</v>
      </c>
      <c r="R1700" s="0" t="n">
        <v>0</v>
      </c>
    </row>
    <row r="1701" customFormat="false" ht="13.8" hidden="true" customHeight="false" outlineLevel="0" collapsed="false">
      <c r="A1701" s="0" t="s">
        <v>159</v>
      </c>
      <c r="B1701" s="0" t="s">
        <v>52</v>
      </c>
      <c r="C1701" s="0" t="s">
        <v>54</v>
      </c>
      <c r="D1701" s="0" t="s">
        <v>54</v>
      </c>
      <c r="E1701" s="0" t="s">
        <v>9</v>
      </c>
      <c r="F1701" s="0" t="s">
        <v>9</v>
      </c>
      <c r="G1701" s="0" t="s">
        <v>157</v>
      </c>
      <c r="H1701" s="0" t="n">
        <v>6279382.95</v>
      </c>
      <c r="I1701" s="0" t="n">
        <v>153600</v>
      </c>
      <c r="J1701" s="0" t="n">
        <v>83931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13824000</v>
      </c>
      <c r="R1701" s="0" t="n">
        <v>15360000</v>
      </c>
    </row>
    <row r="1702" customFormat="false" ht="13.8" hidden="true" customHeight="false" outlineLevel="0" collapsed="false">
      <c r="A1702" s="0" t="s">
        <v>150</v>
      </c>
      <c r="B1702" s="0" t="s">
        <v>72</v>
      </c>
      <c r="C1702" s="0" t="s">
        <v>175</v>
      </c>
      <c r="D1702" s="0" t="s">
        <v>88</v>
      </c>
      <c r="E1702" s="0" t="s">
        <v>170</v>
      </c>
      <c r="F1702" s="0" t="s">
        <v>13</v>
      </c>
      <c r="G1702" s="0" t="s">
        <v>164</v>
      </c>
      <c r="H1702" s="0" t="n">
        <v>1356177.41537029</v>
      </c>
      <c r="I1702" s="0" t="n">
        <v>280657.903604998</v>
      </c>
      <c r="J1702" s="0" t="n">
        <v>739398.149463155</v>
      </c>
      <c r="K1702" s="0" t="n">
        <v>4763693.00059168</v>
      </c>
      <c r="L1702" s="0" t="n">
        <v>6124748.14361788</v>
      </c>
      <c r="M1702" s="0" t="n">
        <v>38169474.8902798</v>
      </c>
      <c r="N1702" s="0" t="n">
        <v>52483027.9741347</v>
      </c>
      <c r="O1702" s="0" t="n">
        <v>11927960.9032124</v>
      </c>
      <c r="P1702" s="0" t="n">
        <v>15267789.9561119</v>
      </c>
      <c r="Q1702" s="0" t="n">
        <v>10888441.1442095</v>
      </c>
      <c r="R1702" s="0" t="n">
        <v>12249496.2872357</v>
      </c>
    </row>
    <row r="1703" customFormat="false" ht="13.8" hidden="true" customHeight="false" outlineLevel="0" collapsed="false">
      <c r="A1703" s="0" t="s">
        <v>150</v>
      </c>
      <c r="B1703" s="0" t="s">
        <v>52</v>
      </c>
      <c r="C1703" s="0" t="s">
        <v>169</v>
      </c>
      <c r="D1703" s="0" t="s">
        <v>55</v>
      </c>
      <c r="E1703" s="0" t="s">
        <v>9</v>
      </c>
      <c r="F1703" s="0" t="s">
        <v>9</v>
      </c>
      <c r="G1703" s="0" t="s">
        <v>164</v>
      </c>
      <c r="H1703" s="0" t="n">
        <v>606840.0879497</v>
      </c>
      <c r="I1703" s="0" t="n">
        <v>45625.61051</v>
      </c>
      <c r="J1703" s="0" t="n">
        <v>27410.9675858529</v>
      </c>
      <c r="K1703" s="0" t="n">
        <v>608341.473466666</v>
      </c>
      <c r="L1703" s="0" t="n">
        <v>912512.2102</v>
      </c>
      <c r="M1703" s="0" t="n">
        <v>8178390.69760518</v>
      </c>
      <c r="N1703" s="0" t="n">
        <v>10904520.9301402</v>
      </c>
      <c r="O1703" s="0" t="n">
        <v>549028.179195325</v>
      </c>
      <c r="P1703" s="0" t="n">
        <v>686285.223994156</v>
      </c>
      <c r="Q1703" s="0" t="n">
        <v>228128.05255</v>
      </c>
      <c r="R1703" s="0" t="n">
        <v>380213.420916666</v>
      </c>
    </row>
    <row r="1704" customFormat="false" ht="13.8" hidden="true" customHeight="false" outlineLevel="0" collapsed="false">
      <c r="A1704" s="0" t="s">
        <v>150</v>
      </c>
      <c r="B1704" s="0" t="s">
        <v>21</v>
      </c>
      <c r="C1704" s="0" t="s">
        <v>173</v>
      </c>
      <c r="D1704" s="0" t="s">
        <v>47</v>
      </c>
      <c r="E1704" s="0" t="s">
        <v>9</v>
      </c>
      <c r="F1704" s="0" t="s">
        <v>9</v>
      </c>
      <c r="G1704" s="0" t="s">
        <v>153</v>
      </c>
      <c r="H1704" s="0" t="n">
        <v>5587.96720939378</v>
      </c>
      <c r="I1704" s="0" t="n">
        <v>375.333333333333</v>
      </c>
      <c r="J1704" s="0" t="n">
        <v>223.323333333333</v>
      </c>
      <c r="K1704" s="0" t="n">
        <v>4691.66666666666</v>
      </c>
      <c r="L1704" s="0" t="n">
        <v>5160.83333333333</v>
      </c>
      <c r="M1704" s="0" t="n">
        <v>164562.814948266</v>
      </c>
      <c r="N1704" s="0" t="n">
        <v>185133.166816799</v>
      </c>
      <c r="O1704" s="0" t="n">
        <v>42967.8472065833</v>
      </c>
      <c r="P1704" s="0" t="n">
        <v>54998.8444244266</v>
      </c>
      <c r="Q1704" s="0" t="n">
        <v>4222.49999999999</v>
      </c>
      <c r="R1704" s="0" t="n">
        <v>5160.83333333333</v>
      </c>
    </row>
    <row r="1705" customFormat="false" ht="13.8" hidden="true" customHeight="false" outlineLevel="0" collapsed="false">
      <c r="A1705" s="0" t="s">
        <v>159</v>
      </c>
      <c r="B1705" s="0" t="s">
        <v>72</v>
      </c>
      <c r="C1705" s="0" t="s">
        <v>175</v>
      </c>
      <c r="D1705" s="0" t="s">
        <v>89</v>
      </c>
      <c r="E1705" s="0" t="s">
        <v>170</v>
      </c>
      <c r="F1705" s="0" t="s">
        <v>13</v>
      </c>
      <c r="G1705" s="0" t="s">
        <v>172</v>
      </c>
      <c r="H1705" s="0" t="n">
        <v>35046264.1689982</v>
      </c>
      <c r="I1705" s="0" t="n">
        <v>661343.588325558</v>
      </c>
      <c r="J1705" s="0" t="n">
        <v>596069.477606214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</row>
    <row r="1706" customFormat="false" ht="13.8" hidden="true" customHeight="false" outlineLevel="0" collapsed="false">
      <c r="A1706" s="0" t="s">
        <v>150</v>
      </c>
      <c r="B1706" s="0" t="s">
        <v>72</v>
      </c>
      <c r="C1706" s="0" t="s">
        <v>151</v>
      </c>
      <c r="D1706" s="0" t="s">
        <v>78</v>
      </c>
      <c r="E1706" s="0" t="s">
        <v>152</v>
      </c>
      <c r="F1706" s="0" t="s">
        <v>8</v>
      </c>
      <c r="G1706" s="0" t="s">
        <v>153</v>
      </c>
      <c r="H1706" s="0" t="n">
        <v>6368173.09473849</v>
      </c>
      <c r="I1706" s="0" t="n">
        <v>1077135.22590434</v>
      </c>
      <c r="J1706" s="0" t="n">
        <v>1114755.87898388</v>
      </c>
      <c r="K1706" s="0" t="n">
        <v>15689191.3857978</v>
      </c>
      <c r="L1706" s="0" t="n">
        <v>20171817.4960258</v>
      </c>
      <c r="M1706" s="0" t="n">
        <v>83664288.2099245</v>
      </c>
      <c r="N1706" s="0" t="n">
        <v>115038396.288646</v>
      </c>
      <c r="O1706" s="0" t="n">
        <v>26145090.0656014</v>
      </c>
      <c r="P1706" s="0" t="n">
        <v>33465715.2839698</v>
      </c>
      <c r="Q1706" s="0" t="n">
        <v>35861008.8818237</v>
      </c>
      <c r="R1706" s="0" t="n">
        <v>40343634.9920516</v>
      </c>
    </row>
    <row r="1707" customFormat="false" ht="13.8" hidden="true" customHeight="false" outlineLevel="0" collapsed="false">
      <c r="A1707" s="0" t="s">
        <v>155</v>
      </c>
      <c r="B1707" s="0" t="s">
        <v>21</v>
      </c>
      <c r="C1707" s="0" t="s">
        <v>181</v>
      </c>
      <c r="D1707" s="0" t="s">
        <v>31</v>
      </c>
      <c r="E1707" s="0" t="s">
        <v>13</v>
      </c>
      <c r="F1707" s="0" t="s">
        <v>13</v>
      </c>
      <c r="G1707" s="0" t="s">
        <v>157</v>
      </c>
      <c r="H1707" s="0" t="n">
        <v>219912.186245319</v>
      </c>
      <c r="I1707" s="0" t="n">
        <v>5425</v>
      </c>
      <c r="J1707" s="0" t="n">
        <v>1288.25</v>
      </c>
      <c r="K1707" s="0" t="n">
        <v>0</v>
      </c>
      <c r="L1707" s="0" t="n">
        <v>0</v>
      </c>
      <c r="M1707" s="0" t="n">
        <v>299460</v>
      </c>
      <c r="N1707" s="0" t="n">
        <v>449190</v>
      </c>
      <c r="O1707" s="0" t="n">
        <v>35154</v>
      </c>
      <c r="P1707" s="0" t="n">
        <v>43942.5</v>
      </c>
      <c r="Q1707" s="0" t="n">
        <v>0</v>
      </c>
      <c r="R1707" s="0" t="n">
        <v>0</v>
      </c>
    </row>
    <row r="1708" customFormat="false" ht="13.8" hidden="true" customHeight="false" outlineLevel="0" collapsed="false">
      <c r="A1708" s="0" t="s">
        <v>150</v>
      </c>
      <c r="B1708" s="0" t="s">
        <v>117</v>
      </c>
      <c r="C1708" s="0" t="s">
        <v>190</v>
      </c>
      <c r="D1708" s="0" t="s">
        <v>109</v>
      </c>
      <c r="E1708" s="0" t="s">
        <v>8</v>
      </c>
      <c r="F1708" s="0" t="s">
        <v>8</v>
      </c>
      <c r="G1708" s="0" t="s">
        <v>153</v>
      </c>
      <c r="H1708" s="0" t="n">
        <v>20245854.5512599</v>
      </c>
      <c r="I1708" s="0" t="n">
        <v>108971.851172453</v>
      </c>
      <c r="J1708" s="0" t="n">
        <v>131208.599624936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</row>
    <row r="1709" customFormat="false" ht="13.8" hidden="true" customHeight="false" outlineLevel="0" collapsed="false">
      <c r="A1709" s="0" t="s">
        <v>155</v>
      </c>
      <c r="B1709" s="0" t="s">
        <v>117</v>
      </c>
      <c r="C1709" s="0" t="s">
        <v>189</v>
      </c>
      <c r="D1709" s="0" t="s">
        <v>109</v>
      </c>
      <c r="E1709" s="0" t="s">
        <v>8</v>
      </c>
      <c r="F1709" s="0" t="s">
        <v>8</v>
      </c>
      <c r="G1709" s="0" t="s">
        <v>153</v>
      </c>
      <c r="H1709" s="0" t="n">
        <v>1969384.79650899</v>
      </c>
      <c r="I1709" s="0" t="n">
        <v>11292.5499569036</v>
      </c>
      <c r="J1709" s="0" t="n">
        <v>11292.5499569036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</row>
    <row r="1710" customFormat="false" ht="13.8" hidden="true" customHeight="false" outlineLevel="0" collapsed="false">
      <c r="A1710" s="0" t="s">
        <v>150</v>
      </c>
      <c r="B1710" s="0" t="s">
        <v>103</v>
      </c>
      <c r="C1710" s="0" t="s">
        <v>179</v>
      </c>
      <c r="D1710" s="0" t="s">
        <v>115</v>
      </c>
      <c r="E1710" s="0" t="s">
        <v>9</v>
      </c>
      <c r="F1710" s="0" t="s">
        <v>9</v>
      </c>
      <c r="G1710" s="0" t="s">
        <v>157</v>
      </c>
      <c r="H1710" s="0" t="n">
        <v>17755886.546656</v>
      </c>
      <c r="I1710" s="0" t="n">
        <v>959114.55</v>
      </c>
      <c r="J1710" s="0" t="n">
        <v>532134.667514</v>
      </c>
      <c r="K1710" s="0" t="n">
        <v>0</v>
      </c>
      <c r="L1710" s="0" t="n">
        <v>0</v>
      </c>
      <c r="M1710" s="0" t="n">
        <v>30212108.325</v>
      </c>
      <c r="N1710" s="0" t="n">
        <v>43160154.75</v>
      </c>
      <c r="O1710" s="0" t="n">
        <v>102505367.53125</v>
      </c>
      <c r="P1710" s="0" t="n">
        <v>131206870.44</v>
      </c>
      <c r="Q1710" s="0" t="n">
        <v>76729164</v>
      </c>
      <c r="R1710" s="0" t="n">
        <v>86320309.5</v>
      </c>
    </row>
    <row r="1711" customFormat="false" ht="13.8" hidden="true" customHeight="false" outlineLevel="0" collapsed="false">
      <c r="A1711" s="0" t="s">
        <v>155</v>
      </c>
      <c r="B1711" s="0" t="s">
        <v>103</v>
      </c>
      <c r="C1711" s="0" t="s">
        <v>179</v>
      </c>
      <c r="D1711" s="0" t="s">
        <v>115</v>
      </c>
      <c r="E1711" s="0" t="s">
        <v>9</v>
      </c>
      <c r="F1711" s="0" t="s">
        <v>9</v>
      </c>
      <c r="G1711" s="0" t="s">
        <v>154</v>
      </c>
      <c r="H1711" s="0" t="n">
        <v>6983059.91275042</v>
      </c>
      <c r="I1711" s="0" t="n">
        <v>314122.54</v>
      </c>
      <c r="J1711" s="0" t="n">
        <v>304138.83145</v>
      </c>
      <c r="K1711" s="0" t="n">
        <v>0</v>
      </c>
      <c r="L1711" s="0" t="n">
        <v>0</v>
      </c>
      <c r="M1711" s="0" t="n">
        <v>5654205.72</v>
      </c>
      <c r="N1711" s="0" t="n">
        <v>8481308.58</v>
      </c>
      <c r="O1711" s="0" t="n">
        <v>29543224.887</v>
      </c>
      <c r="P1711" s="0" t="n">
        <v>40286215.755</v>
      </c>
      <c r="Q1711" s="0" t="n">
        <v>21988577.8</v>
      </c>
      <c r="R1711" s="0" t="n">
        <v>25129803.2</v>
      </c>
    </row>
    <row r="1712" customFormat="false" ht="13.8" hidden="true" customHeight="false" outlineLevel="0" collapsed="false">
      <c r="A1712" s="0" t="s">
        <v>150</v>
      </c>
      <c r="B1712" s="0" t="s">
        <v>103</v>
      </c>
      <c r="C1712" s="0" t="s">
        <v>177</v>
      </c>
      <c r="D1712" s="0" t="s">
        <v>115</v>
      </c>
      <c r="E1712" s="0" t="s">
        <v>8</v>
      </c>
      <c r="F1712" s="0" t="s">
        <v>8</v>
      </c>
      <c r="G1712" s="0" t="s">
        <v>164</v>
      </c>
      <c r="H1712" s="0" t="n">
        <v>31245336.5348957</v>
      </c>
      <c r="I1712" s="0" t="n">
        <v>1128910.085</v>
      </c>
      <c r="J1712" s="0" t="n">
        <v>2850159.837525</v>
      </c>
      <c r="K1712" s="0" t="n">
        <v>39511852.975</v>
      </c>
      <c r="L1712" s="0" t="n">
        <v>50800953.825</v>
      </c>
      <c r="M1712" s="0" t="n">
        <v>35560667.6775</v>
      </c>
      <c r="N1712" s="0" t="n">
        <v>50800953.825</v>
      </c>
      <c r="O1712" s="0" t="n">
        <v>120652265.334375</v>
      </c>
      <c r="P1712" s="0" t="n">
        <v>154434899.628</v>
      </c>
      <c r="Q1712" s="0" t="n">
        <v>90312806.8</v>
      </c>
      <c r="R1712" s="0" t="n">
        <v>101601907.65</v>
      </c>
    </row>
    <row r="1713" customFormat="false" ht="13.8" hidden="true" customHeight="false" outlineLevel="0" collapsed="false">
      <c r="A1713" s="0" t="s">
        <v>150</v>
      </c>
      <c r="B1713" s="0" t="s">
        <v>103</v>
      </c>
      <c r="C1713" s="0" t="s">
        <v>178</v>
      </c>
      <c r="D1713" s="0" t="s">
        <v>107</v>
      </c>
      <c r="E1713" s="0" t="s">
        <v>9</v>
      </c>
      <c r="F1713" s="0" t="s">
        <v>9</v>
      </c>
      <c r="G1713" s="0" t="s">
        <v>172</v>
      </c>
      <c r="H1713" s="0" t="n">
        <v>749583.35347328</v>
      </c>
      <c r="I1713" s="0" t="n">
        <v>106519.552863115</v>
      </c>
      <c r="J1713" s="0" t="n">
        <v>95834.4076031712</v>
      </c>
      <c r="K1713" s="0" t="n">
        <v>0</v>
      </c>
      <c r="L1713" s="0" t="n">
        <v>0</v>
      </c>
      <c r="M1713" s="0" t="n">
        <v>16361403.3197744</v>
      </c>
      <c r="N1713" s="0" t="n">
        <v>22496929.5646898</v>
      </c>
      <c r="O1713" s="0" t="n">
        <v>3834703.90307214</v>
      </c>
      <c r="P1713" s="0" t="n">
        <v>4908420.99593233</v>
      </c>
      <c r="Q1713" s="0" t="n">
        <v>1780742.91887868</v>
      </c>
      <c r="R1713" s="0" t="n">
        <v>2003335.78373851</v>
      </c>
    </row>
    <row r="1714" customFormat="false" ht="13.8" hidden="true" customHeight="false" outlineLevel="0" collapsed="false">
      <c r="A1714" s="0" t="s">
        <v>155</v>
      </c>
      <c r="B1714" s="0" t="s">
        <v>103</v>
      </c>
      <c r="C1714" s="0" t="s">
        <v>179</v>
      </c>
      <c r="D1714" s="0" t="s">
        <v>116</v>
      </c>
      <c r="E1714" s="0" t="s">
        <v>8</v>
      </c>
      <c r="F1714" s="0" t="s">
        <v>8</v>
      </c>
      <c r="G1714" s="0" t="s">
        <v>154</v>
      </c>
      <c r="H1714" s="0" t="n">
        <v>1055084.81784419</v>
      </c>
      <c r="I1714" s="0" t="n">
        <v>22094.5630184599</v>
      </c>
      <c r="J1714" s="0" t="n">
        <v>36853.6519686549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2951202.34534275</v>
      </c>
      <c r="P1714" s="0" t="n">
        <v>4024366.8345583</v>
      </c>
      <c r="Q1714" s="0" t="n">
        <v>1546619.41129219</v>
      </c>
      <c r="R1714" s="0" t="n">
        <v>1767565.04147679</v>
      </c>
    </row>
    <row r="1715" customFormat="false" ht="13.8" hidden="true" customHeight="false" outlineLevel="0" collapsed="false">
      <c r="A1715" s="0" t="s">
        <v>159</v>
      </c>
      <c r="B1715" s="0" t="s">
        <v>103</v>
      </c>
      <c r="C1715" s="0" t="s">
        <v>179</v>
      </c>
      <c r="D1715" s="0" t="s">
        <v>115</v>
      </c>
      <c r="E1715" s="0" t="s">
        <v>9</v>
      </c>
      <c r="F1715" s="0" t="s">
        <v>9</v>
      </c>
      <c r="G1715" s="0" t="s">
        <v>172</v>
      </c>
      <c r="H1715" s="0" t="n">
        <v>46007.7505615</v>
      </c>
      <c r="I1715" s="0" t="n">
        <v>1146.145</v>
      </c>
      <c r="J1715" s="0" t="n">
        <v>717.34</v>
      </c>
      <c r="K1715" s="0" t="n">
        <v>0</v>
      </c>
      <c r="L1715" s="0" t="n">
        <v>0</v>
      </c>
      <c r="M1715" s="0" t="n">
        <v>20630.61</v>
      </c>
      <c r="N1715" s="0" t="n">
        <v>30945.915</v>
      </c>
      <c r="O1715" s="0" t="n">
        <v>97995.3975</v>
      </c>
      <c r="P1715" s="0" t="n">
        <v>137193.5565</v>
      </c>
      <c r="Q1715" s="0" t="n">
        <v>0</v>
      </c>
      <c r="R1715" s="0" t="n">
        <v>0</v>
      </c>
    </row>
    <row r="1716" customFormat="false" ht="13.8" hidden="true" customHeight="false" outlineLevel="0" collapsed="false">
      <c r="A1716" s="0" t="s">
        <v>150</v>
      </c>
      <c r="B1716" s="0" t="s">
        <v>6</v>
      </c>
      <c r="C1716" s="0" t="s">
        <v>162</v>
      </c>
      <c r="D1716" s="0" t="s">
        <v>19</v>
      </c>
      <c r="E1716" s="0" t="s">
        <v>13</v>
      </c>
      <c r="F1716" s="0" t="s">
        <v>13</v>
      </c>
      <c r="G1716" s="0" t="s">
        <v>154</v>
      </c>
      <c r="H1716" s="0" t="n">
        <v>1277103.55511065</v>
      </c>
      <c r="I1716" s="0" t="n">
        <v>279265.075166666</v>
      </c>
      <c r="J1716" s="0" t="n">
        <v>161570.192944063</v>
      </c>
      <c r="K1716" s="0" t="n">
        <v>913134.699749999</v>
      </c>
      <c r="L1716" s="0" t="n">
        <v>1174030.32824999</v>
      </c>
      <c r="M1716" s="0" t="n">
        <v>67396269.3563023</v>
      </c>
      <c r="N1716" s="0" t="n">
        <v>82047632.2598463</v>
      </c>
      <c r="O1716" s="0" t="n">
        <v>67396269.3563023</v>
      </c>
      <c r="P1716" s="0" t="n">
        <v>82047632.2598463</v>
      </c>
      <c r="Q1716" s="0" t="n">
        <v>2087165.02799999</v>
      </c>
      <c r="R1716" s="0" t="n">
        <v>2348060.65649999</v>
      </c>
    </row>
    <row r="1717" customFormat="false" ht="13.8" hidden="true" customHeight="false" outlineLevel="0" collapsed="false">
      <c r="A1717" s="0" t="s">
        <v>159</v>
      </c>
      <c r="B1717" s="0" t="s">
        <v>72</v>
      </c>
      <c r="C1717" s="0" t="s">
        <v>151</v>
      </c>
      <c r="D1717" s="0" t="s">
        <v>78</v>
      </c>
      <c r="E1717" s="0" t="s">
        <v>170</v>
      </c>
      <c r="F1717" s="0" t="s">
        <v>13</v>
      </c>
      <c r="G1717" s="0" t="s">
        <v>153</v>
      </c>
      <c r="H1717" s="0" t="n">
        <v>7867904.75647433</v>
      </c>
      <c r="I1717" s="0" t="n">
        <v>214635.327625666</v>
      </c>
      <c r="J1717" s="0" t="n">
        <v>214635.327625666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</row>
    <row r="1718" customFormat="false" ht="13.8" hidden="true" customHeight="false" outlineLevel="0" collapsed="false">
      <c r="A1718" s="0" t="s">
        <v>159</v>
      </c>
      <c r="B1718" s="0" t="s">
        <v>117</v>
      </c>
      <c r="C1718" s="0" t="s">
        <v>189</v>
      </c>
      <c r="D1718" s="0" t="s">
        <v>109</v>
      </c>
      <c r="E1718" s="0" t="s">
        <v>13</v>
      </c>
      <c r="F1718" s="0" t="s">
        <v>13</v>
      </c>
      <c r="G1718" s="0" t="s">
        <v>164</v>
      </c>
      <c r="H1718" s="0" t="n">
        <v>9703244.61010488</v>
      </c>
      <c r="I1718" s="0" t="n">
        <v>66787.4582855114</v>
      </c>
      <c r="J1718" s="0" t="n">
        <v>66787.4582855114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</row>
    <row r="1719" customFormat="false" ht="13.8" hidden="true" customHeight="false" outlineLevel="0" collapsed="false">
      <c r="A1719" s="0" t="s">
        <v>150</v>
      </c>
      <c r="B1719" s="0" t="s">
        <v>117</v>
      </c>
      <c r="C1719" s="0" t="s">
        <v>182</v>
      </c>
      <c r="D1719" s="0" t="s">
        <v>109</v>
      </c>
      <c r="E1719" s="0" t="s">
        <v>13</v>
      </c>
      <c r="F1719" s="0" t="s">
        <v>13</v>
      </c>
      <c r="G1719" s="0" t="s">
        <v>172</v>
      </c>
      <c r="H1719" s="0" t="n">
        <v>205200.440180035</v>
      </c>
      <c r="I1719" s="0" t="n">
        <v>1178.62245788315</v>
      </c>
      <c r="J1719" s="0" t="n">
        <v>1178.62245788315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</row>
    <row r="1720" customFormat="false" ht="13.8" hidden="true" customHeight="false" outlineLevel="0" collapsed="false">
      <c r="A1720" s="0" t="s">
        <v>155</v>
      </c>
      <c r="B1720" s="0" t="s">
        <v>21</v>
      </c>
      <c r="C1720" s="0" t="s">
        <v>166</v>
      </c>
      <c r="D1720" s="0" t="s">
        <v>25</v>
      </c>
      <c r="E1720" s="0" t="s">
        <v>13</v>
      </c>
      <c r="F1720" s="0" t="s">
        <v>13</v>
      </c>
      <c r="G1720" s="0" t="s">
        <v>154</v>
      </c>
      <c r="H1720" s="0" t="n">
        <v>8307261.21101944</v>
      </c>
      <c r="I1720" s="0" t="n">
        <v>112428.911971024</v>
      </c>
      <c r="J1720" s="0" t="n">
        <v>66086.084975701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</row>
    <row r="1721" customFormat="false" ht="13.8" hidden="true" customHeight="false" outlineLevel="0" collapsed="false">
      <c r="A1721" s="0" t="s">
        <v>150</v>
      </c>
      <c r="B1721" s="0" t="s">
        <v>103</v>
      </c>
      <c r="C1721" s="0" t="s">
        <v>179</v>
      </c>
      <c r="D1721" s="0" t="s">
        <v>115</v>
      </c>
      <c r="E1721" s="0" t="s">
        <v>8</v>
      </c>
      <c r="F1721" s="0" t="s">
        <v>8</v>
      </c>
      <c r="G1721" s="0" t="s">
        <v>172</v>
      </c>
      <c r="H1721" s="0" t="n">
        <v>22940.51047496</v>
      </c>
      <c r="I1721" s="0" t="n">
        <v>1067.3</v>
      </c>
      <c r="J1721" s="0" t="n">
        <v>1004.38</v>
      </c>
      <c r="K1721" s="0" t="n">
        <v>37355.5</v>
      </c>
      <c r="L1721" s="0" t="n">
        <v>48028.5</v>
      </c>
      <c r="M1721" s="0" t="n">
        <v>33619.95</v>
      </c>
      <c r="N1721" s="0" t="n">
        <v>48028.5</v>
      </c>
      <c r="O1721" s="0" t="n">
        <v>114067.6875</v>
      </c>
      <c r="P1721" s="0" t="n">
        <v>146006.64</v>
      </c>
      <c r="Q1721" s="0" t="n">
        <v>85384</v>
      </c>
      <c r="R1721" s="0" t="n">
        <v>96057</v>
      </c>
    </row>
    <row r="1722" customFormat="false" ht="13.8" hidden="true" customHeight="false" outlineLevel="0" collapsed="false">
      <c r="A1722" s="0" t="s">
        <v>150</v>
      </c>
      <c r="B1722" s="0" t="s">
        <v>72</v>
      </c>
      <c r="C1722" s="0" t="s">
        <v>175</v>
      </c>
      <c r="D1722" s="0" t="s">
        <v>87</v>
      </c>
      <c r="E1722" s="0" t="s">
        <v>152</v>
      </c>
      <c r="F1722" s="0" t="s">
        <v>8</v>
      </c>
      <c r="G1722" s="0" t="s">
        <v>157</v>
      </c>
      <c r="H1722" s="0" t="n">
        <v>411651.904147565</v>
      </c>
      <c r="I1722" s="0" t="n">
        <v>56848.3240860394</v>
      </c>
      <c r="J1722" s="0" t="n">
        <v>61263.8987661927</v>
      </c>
      <c r="K1722" s="0" t="n">
        <v>994408.17150569</v>
      </c>
      <c r="L1722" s="0" t="n">
        <v>1278524.79193588</v>
      </c>
      <c r="M1722" s="0" t="n">
        <v>7731372.07570136</v>
      </c>
      <c r="N1722" s="0" t="n">
        <v>10630636.6040893</v>
      </c>
      <c r="O1722" s="0" t="n">
        <v>2416053.77365667</v>
      </c>
      <c r="P1722" s="0" t="n">
        <v>3092548.83028054</v>
      </c>
      <c r="Q1722" s="0" t="n">
        <v>2272932.96344157</v>
      </c>
      <c r="R1722" s="0" t="n">
        <v>2557049.58387177</v>
      </c>
    </row>
    <row r="1723" customFormat="false" ht="13.8" hidden="true" customHeight="false" outlineLevel="0" collapsed="false">
      <c r="A1723" s="0" t="s">
        <v>150</v>
      </c>
      <c r="B1723" s="0" t="s">
        <v>96</v>
      </c>
      <c r="C1723" s="0" t="s">
        <v>99</v>
      </c>
      <c r="D1723" s="0" t="s">
        <v>99</v>
      </c>
      <c r="E1723" s="0" t="s">
        <v>192</v>
      </c>
      <c r="F1723" s="0" t="s">
        <v>8</v>
      </c>
      <c r="G1723" s="0" t="s">
        <v>153</v>
      </c>
      <c r="H1723" s="0" t="n">
        <v>99016.4305039411</v>
      </c>
      <c r="I1723" s="0" t="n">
        <v>4620</v>
      </c>
      <c r="J1723" s="0" t="n">
        <v>4620</v>
      </c>
      <c r="K1723" s="0" t="n">
        <v>73150</v>
      </c>
      <c r="L1723" s="0" t="n">
        <v>94050</v>
      </c>
      <c r="M1723" s="0" t="n">
        <v>396232.940565</v>
      </c>
      <c r="N1723" s="0" t="n">
        <v>475479.528678</v>
      </c>
      <c r="O1723" s="0" t="n">
        <v>154090.5879975</v>
      </c>
      <c r="P1723" s="0" t="n">
        <v>197235.9526368</v>
      </c>
      <c r="Q1723" s="0" t="n">
        <v>62700</v>
      </c>
      <c r="R1723" s="0" t="n">
        <v>83600</v>
      </c>
    </row>
    <row r="1724" customFormat="false" ht="13.8" hidden="true" customHeight="false" outlineLevel="0" collapsed="false">
      <c r="A1724" s="0" t="s">
        <v>159</v>
      </c>
      <c r="B1724" s="0" t="s">
        <v>72</v>
      </c>
      <c r="C1724" s="0" t="s">
        <v>151</v>
      </c>
      <c r="D1724" s="0" t="s">
        <v>83</v>
      </c>
      <c r="E1724" s="0" t="s">
        <v>170</v>
      </c>
      <c r="F1724" s="0" t="s">
        <v>13</v>
      </c>
      <c r="G1724" s="0" t="s">
        <v>154</v>
      </c>
      <c r="H1724" s="0" t="n">
        <v>237926.29911462</v>
      </c>
      <c r="I1724" s="0" t="n">
        <v>2469.82807059922</v>
      </c>
      <c r="J1724" s="0" t="n">
        <v>2469.82807059922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</row>
    <row r="1725" customFormat="false" ht="13.8" hidden="true" customHeight="false" outlineLevel="0" collapsed="false">
      <c r="A1725" s="0" t="s">
        <v>155</v>
      </c>
      <c r="B1725" s="0" t="s">
        <v>96</v>
      </c>
      <c r="C1725" s="0" t="s">
        <v>98</v>
      </c>
      <c r="D1725" s="0" t="s">
        <v>98</v>
      </c>
      <c r="E1725" s="0" t="s">
        <v>156</v>
      </c>
      <c r="F1725" s="0" t="s">
        <v>9</v>
      </c>
      <c r="G1725" s="0" t="s">
        <v>153</v>
      </c>
      <c r="H1725" s="0" t="n">
        <v>1269228.33110235</v>
      </c>
      <c r="I1725" s="0" t="n">
        <v>89272.2407319052</v>
      </c>
      <c r="J1725" s="0" t="n">
        <v>95589.4515079177</v>
      </c>
      <c r="K1725" s="0" t="n">
        <v>962312.717667384</v>
      </c>
      <c r="L1725" s="0" t="n">
        <v>1237259.20842949</v>
      </c>
      <c r="M1725" s="0" t="n">
        <v>4420831.49331626</v>
      </c>
      <c r="N1725" s="0" t="n">
        <v>5526039.36664533</v>
      </c>
      <c r="O1725" s="0" t="n">
        <v>0</v>
      </c>
      <c r="P1725" s="0" t="n">
        <v>0</v>
      </c>
      <c r="Q1725" s="0" t="n">
        <v>0</v>
      </c>
      <c r="R1725" s="0" t="n">
        <v>0</v>
      </c>
    </row>
    <row r="1726" customFormat="false" ht="13.8" hidden="true" customHeight="false" outlineLevel="0" collapsed="false">
      <c r="A1726" s="0" t="s">
        <v>159</v>
      </c>
      <c r="B1726" s="0" t="s">
        <v>21</v>
      </c>
      <c r="C1726" s="0" t="s">
        <v>166</v>
      </c>
      <c r="D1726" s="0" t="s">
        <v>23</v>
      </c>
      <c r="E1726" s="0" t="s">
        <v>8</v>
      </c>
      <c r="F1726" s="0" t="s">
        <v>8</v>
      </c>
      <c r="G1726" s="0" t="s">
        <v>157</v>
      </c>
      <c r="H1726" s="0" t="n">
        <v>30274991.8811518</v>
      </c>
      <c r="I1726" s="0" t="n">
        <v>642316.975103762</v>
      </c>
      <c r="J1726" s="0" t="n">
        <v>238708.749593004</v>
      </c>
      <c r="K1726" s="0" t="n">
        <v>0</v>
      </c>
      <c r="L1726" s="0" t="n">
        <v>0</v>
      </c>
      <c r="M1726" s="0" t="n">
        <v>111287363.278062</v>
      </c>
      <c r="N1726" s="0" t="n">
        <v>129835257.157739</v>
      </c>
      <c r="O1726" s="0" t="n">
        <v>0</v>
      </c>
      <c r="P1726" s="0" t="n">
        <v>0</v>
      </c>
      <c r="Q1726" s="0" t="n">
        <v>0</v>
      </c>
      <c r="R1726" s="0" t="n">
        <v>0</v>
      </c>
    </row>
    <row r="1727" customFormat="false" ht="13.8" hidden="true" customHeight="false" outlineLevel="0" collapsed="false">
      <c r="A1727" s="0" t="s">
        <v>159</v>
      </c>
      <c r="B1727" s="0" t="s">
        <v>21</v>
      </c>
      <c r="C1727" s="0" t="s">
        <v>168</v>
      </c>
      <c r="D1727" s="0" t="s">
        <v>30</v>
      </c>
      <c r="E1727" s="0" t="s">
        <v>13</v>
      </c>
      <c r="F1727" s="0" t="s">
        <v>13</v>
      </c>
      <c r="G1727" s="0" t="s">
        <v>154</v>
      </c>
      <c r="H1727" s="0" t="n">
        <v>19662186.124708</v>
      </c>
      <c r="I1727" s="0" t="n">
        <v>196350</v>
      </c>
      <c r="J1727" s="0" t="n">
        <v>139163</v>
      </c>
      <c r="K1727" s="0" t="n">
        <v>0</v>
      </c>
      <c r="L1727" s="0" t="n">
        <v>0</v>
      </c>
      <c r="M1727" s="0" t="n">
        <v>10838520</v>
      </c>
      <c r="N1727" s="0" t="n">
        <v>16257780</v>
      </c>
      <c r="O1727" s="0" t="n">
        <v>1113304.5</v>
      </c>
      <c r="P1727" s="0" t="n">
        <v>1431391.5</v>
      </c>
      <c r="Q1727" s="0" t="n">
        <v>0</v>
      </c>
      <c r="R1727" s="0" t="n">
        <v>0</v>
      </c>
    </row>
    <row r="1728" customFormat="false" ht="13.8" hidden="true" customHeight="false" outlineLevel="0" collapsed="false">
      <c r="A1728" s="0" t="s">
        <v>150</v>
      </c>
      <c r="B1728" s="0" t="s">
        <v>6</v>
      </c>
      <c r="C1728" s="0" t="s">
        <v>162</v>
      </c>
      <c r="D1728" s="0" t="s">
        <v>17</v>
      </c>
      <c r="E1728" s="0" t="s">
        <v>9</v>
      </c>
      <c r="F1728" s="0" t="s">
        <v>9</v>
      </c>
      <c r="G1728" s="0" t="s">
        <v>157</v>
      </c>
      <c r="H1728" s="0" t="n">
        <v>110460830.836191</v>
      </c>
      <c r="I1728" s="0" t="n">
        <v>965084.009946212</v>
      </c>
      <c r="J1728" s="0" t="n">
        <v>2291640.10865236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</row>
    <row r="1729" customFormat="false" ht="13.8" hidden="true" customHeight="false" outlineLevel="0" collapsed="false">
      <c r="A1729" s="0" t="s">
        <v>155</v>
      </c>
      <c r="B1729" s="0" t="s">
        <v>6</v>
      </c>
      <c r="C1729" s="0" t="s">
        <v>162</v>
      </c>
      <c r="D1729" s="0" t="s">
        <v>17</v>
      </c>
      <c r="E1729" s="0" t="s">
        <v>13</v>
      </c>
      <c r="F1729" s="0" t="s">
        <v>13</v>
      </c>
      <c r="G1729" s="0" t="s">
        <v>153</v>
      </c>
      <c r="H1729" s="0" t="n">
        <v>3699306.07071201</v>
      </c>
      <c r="I1729" s="0" t="n">
        <v>30013.7407884341</v>
      </c>
      <c r="J1729" s="0" t="n">
        <v>30844.1598891526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</row>
    <row r="1730" customFormat="false" ht="13.8" hidden="true" customHeight="false" outlineLevel="0" collapsed="false">
      <c r="A1730" s="0" t="s">
        <v>155</v>
      </c>
      <c r="B1730" s="0" t="s">
        <v>21</v>
      </c>
      <c r="C1730" s="0" t="s">
        <v>166</v>
      </c>
      <c r="D1730" s="0" t="s">
        <v>38</v>
      </c>
      <c r="E1730" s="0" t="s">
        <v>13</v>
      </c>
      <c r="F1730" s="0" t="s">
        <v>13</v>
      </c>
      <c r="G1730" s="0" t="s">
        <v>157</v>
      </c>
      <c r="H1730" s="0" t="n">
        <v>12165153.6359173</v>
      </c>
      <c r="I1730" s="0" t="n">
        <v>176394.913469658</v>
      </c>
      <c r="J1730" s="0" t="n">
        <v>48627.1580977291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</row>
    <row r="1731" customFormat="false" ht="13.8" hidden="true" customHeight="false" outlineLevel="0" collapsed="false">
      <c r="A1731" s="0" t="s">
        <v>159</v>
      </c>
      <c r="B1731" s="0" t="s">
        <v>72</v>
      </c>
      <c r="C1731" s="0" t="s">
        <v>151</v>
      </c>
      <c r="D1731" s="0" t="s">
        <v>82</v>
      </c>
      <c r="E1731" s="0" t="s">
        <v>152</v>
      </c>
      <c r="F1731" s="0" t="s">
        <v>8</v>
      </c>
      <c r="G1731" s="0" t="s">
        <v>172</v>
      </c>
      <c r="H1731" s="0" t="n">
        <v>4018742.94170528</v>
      </c>
      <c r="I1731" s="0" t="n">
        <v>42748.5261037541</v>
      </c>
      <c r="J1731" s="0" t="n">
        <v>70552.0664011917</v>
      </c>
      <c r="K1731" s="0" t="n">
        <v>427485.261037541</v>
      </c>
      <c r="L1731" s="0" t="n">
        <v>569980.348050055</v>
      </c>
      <c r="M1731" s="0" t="n">
        <v>2092721.96989191</v>
      </c>
      <c r="N1731" s="0" t="n">
        <v>2929810.75784868</v>
      </c>
      <c r="O1731" s="0" t="n">
        <v>837088.783681915</v>
      </c>
      <c r="P1731" s="0" t="n">
        <v>1171924.29715468</v>
      </c>
      <c r="Q1731" s="0" t="n">
        <v>0</v>
      </c>
      <c r="R1731" s="0" t="n">
        <v>0</v>
      </c>
    </row>
    <row r="1732" customFormat="false" ht="13.8" hidden="true" customHeight="false" outlineLevel="0" collapsed="false">
      <c r="A1732" s="0" t="s">
        <v>159</v>
      </c>
      <c r="B1732" s="0" t="s">
        <v>52</v>
      </c>
      <c r="C1732" s="0" t="s">
        <v>158</v>
      </c>
      <c r="D1732" s="0" t="s">
        <v>65</v>
      </c>
      <c r="E1732" s="0" t="s">
        <v>9</v>
      </c>
      <c r="F1732" s="0" t="s">
        <v>9</v>
      </c>
      <c r="G1732" s="0" t="s">
        <v>157</v>
      </c>
      <c r="H1732" s="0" t="n">
        <v>17218497.8118502</v>
      </c>
      <c r="I1732" s="0" t="n">
        <v>585801.923540247</v>
      </c>
      <c r="J1732" s="0" t="n">
        <v>271910.819256721</v>
      </c>
      <c r="K1732" s="0" t="n">
        <v>23432076.9416098</v>
      </c>
      <c r="L1732" s="0" t="n">
        <v>29290096.1770123</v>
      </c>
      <c r="M1732" s="0" t="n">
        <v>118258763.314687</v>
      </c>
      <c r="N1732" s="0" t="n">
        <v>143155345.065147</v>
      </c>
      <c r="O1732" s="0" t="n">
        <v>0</v>
      </c>
      <c r="P1732" s="0" t="n">
        <v>0</v>
      </c>
      <c r="Q1732" s="0" t="n">
        <v>0</v>
      </c>
      <c r="R1732" s="0" t="n">
        <v>0</v>
      </c>
    </row>
    <row r="1733" customFormat="false" ht="13.8" hidden="true" customHeight="false" outlineLevel="0" collapsed="false">
      <c r="A1733" s="0" t="s">
        <v>155</v>
      </c>
      <c r="B1733" s="0" t="s">
        <v>52</v>
      </c>
      <c r="C1733" s="0" t="s">
        <v>161</v>
      </c>
      <c r="D1733" s="0" t="s">
        <v>68</v>
      </c>
      <c r="E1733" s="0" t="s">
        <v>9</v>
      </c>
      <c r="F1733" s="0" t="s">
        <v>9</v>
      </c>
      <c r="G1733" s="0" t="s">
        <v>157</v>
      </c>
      <c r="H1733" s="0" t="n">
        <v>22775303.9855714</v>
      </c>
      <c r="I1733" s="0" t="n">
        <v>1334366.14934655</v>
      </c>
      <c r="J1733" s="0" t="n">
        <v>1233417.43460717</v>
      </c>
      <c r="K1733" s="0" t="n">
        <v>60046476.720595</v>
      </c>
      <c r="L1733" s="0" t="n">
        <v>73390138.2140606</v>
      </c>
      <c r="M1733" s="0" t="n">
        <v>269375166.399336</v>
      </c>
      <c r="N1733" s="0" t="n">
        <v>326085727.746564</v>
      </c>
      <c r="O1733" s="0" t="n">
        <v>2501936.53002479</v>
      </c>
      <c r="P1733" s="0" t="n">
        <v>4003098.44803967</v>
      </c>
      <c r="Q1733" s="0" t="n">
        <v>0</v>
      </c>
      <c r="R1733" s="0" t="n">
        <v>0</v>
      </c>
    </row>
    <row r="1734" customFormat="false" ht="13.8" hidden="true" customHeight="false" outlineLevel="0" collapsed="false">
      <c r="A1734" s="0" t="s">
        <v>159</v>
      </c>
      <c r="B1734" s="0" t="s">
        <v>21</v>
      </c>
      <c r="C1734" s="0" t="s">
        <v>168</v>
      </c>
      <c r="D1734" s="0" t="s">
        <v>50</v>
      </c>
      <c r="E1734" s="0" t="s">
        <v>9</v>
      </c>
      <c r="F1734" s="0" t="s">
        <v>9</v>
      </c>
      <c r="G1734" s="0" t="s">
        <v>154</v>
      </c>
      <c r="H1734" s="0" t="n">
        <v>9262879.15184758</v>
      </c>
      <c r="I1734" s="0" t="n">
        <v>91055</v>
      </c>
      <c r="J1734" s="0" t="n">
        <v>123201.975</v>
      </c>
      <c r="K1734" s="0" t="n">
        <v>3642200</v>
      </c>
      <c r="L1734" s="0" t="n">
        <v>4552750</v>
      </c>
      <c r="M1734" s="0" t="n">
        <v>16219171.875</v>
      </c>
      <c r="N1734" s="0" t="n">
        <v>19633734.375</v>
      </c>
      <c r="O1734" s="0" t="n">
        <v>0</v>
      </c>
      <c r="P1734" s="0" t="n">
        <v>0</v>
      </c>
      <c r="Q1734" s="0" t="n">
        <v>0</v>
      </c>
      <c r="R1734" s="0" t="n">
        <v>0</v>
      </c>
    </row>
    <row r="1735" customFormat="false" ht="13.8" hidden="true" customHeight="false" outlineLevel="0" collapsed="false">
      <c r="A1735" s="0" t="s">
        <v>155</v>
      </c>
      <c r="B1735" s="0" t="s">
        <v>21</v>
      </c>
      <c r="C1735" s="0" t="s">
        <v>181</v>
      </c>
      <c r="D1735" s="0" t="s">
        <v>51</v>
      </c>
      <c r="E1735" s="0" t="s">
        <v>9</v>
      </c>
      <c r="F1735" s="0" t="s">
        <v>9</v>
      </c>
      <c r="G1735" s="0" t="s">
        <v>172</v>
      </c>
      <c r="H1735" s="0" t="n">
        <v>2244479.230176</v>
      </c>
      <c r="I1735" s="0" t="n">
        <v>57490</v>
      </c>
      <c r="J1735" s="0" t="n">
        <v>38640.95</v>
      </c>
      <c r="K1735" s="0" t="n">
        <v>2587050</v>
      </c>
      <c r="L1735" s="0" t="n">
        <v>3161950</v>
      </c>
      <c r="M1735" s="0" t="n">
        <v>10240406.25</v>
      </c>
      <c r="N1735" s="0" t="n">
        <v>12396281.25</v>
      </c>
      <c r="O1735" s="0" t="n">
        <v>538968.75</v>
      </c>
      <c r="P1735" s="0" t="n">
        <v>862350</v>
      </c>
      <c r="Q1735" s="0" t="n">
        <v>0</v>
      </c>
      <c r="R1735" s="0" t="n">
        <v>0</v>
      </c>
    </row>
    <row r="1736" customFormat="false" ht="13.8" hidden="true" customHeight="false" outlineLevel="0" collapsed="false">
      <c r="A1736" s="0" t="s">
        <v>159</v>
      </c>
      <c r="B1736" s="0" t="s">
        <v>52</v>
      </c>
      <c r="C1736" s="0" t="s">
        <v>54</v>
      </c>
      <c r="D1736" s="0" t="s">
        <v>54</v>
      </c>
      <c r="E1736" s="0" t="s">
        <v>13</v>
      </c>
      <c r="F1736" s="0" t="s">
        <v>13</v>
      </c>
      <c r="G1736" s="0" t="s">
        <v>154</v>
      </c>
      <c r="H1736" s="0" t="n">
        <v>22292308.35</v>
      </c>
      <c r="I1736" s="0" t="n">
        <v>537900</v>
      </c>
      <c r="J1736" s="0" t="n">
        <v>635700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48411000</v>
      </c>
      <c r="R1736" s="0" t="n">
        <v>53790000</v>
      </c>
    </row>
    <row r="1737" customFormat="false" ht="13.8" hidden="true" customHeight="false" outlineLevel="0" collapsed="false">
      <c r="A1737" s="0" t="s">
        <v>155</v>
      </c>
      <c r="B1737" s="0" t="s">
        <v>52</v>
      </c>
      <c r="C1737" s="0" t="s">
        <v>183</v>
      </c>
      <c r="D1737" s="0" t="s">
        <v>57</v>
      </c>
      <c r="E1737" s="0" t="s">
        <v>13</v>
      </c>
      <c r="F1737" s="0" t="s">
        <v>13</v>
      </c>
      <c r="G1737" s="0" t="s">
        <v>164</v>
      </c>
      <c r="H1737" s="0" t="n">
        <v>35891035.6756055</v>
      </c>
      <c r="I1737" s="0" t="n">
        <v>1056726.62904761</v>
      </c>
      <c r="J1737" s="0" t="n">
        <v>707717.539681696</v>
      </c>
      <c r="K1737" s="0" t="n">
        <v>0</v>
      </c>
      <c r="L1737" s="0" t="n">
        <v>0</v>
      </c>
      <c r="M1737" s="0" t="n">
        <v>34550558.0768662</v>
      </c>
      <c r="N1737" s="0" t="n">
        <v>41824359.777259</v>
      </c>
      <c r="O1737" s="0" t="n">
        <v>34023515.3694616</v>
      </c>
      <c r="P1737" s="0" t="n">
        <v>37604938.0399312</v>
      </c>
      <c r="Q1737" s="0" t="n">
        <v>116239929.195238</v>
      </c>
      <c r="R1737" s="0" t="n">
        <v>126807195.485714</v>
      </c>
    </row>
    <row r="1738" customFormat="false" ht="13.8" hidden="true" customHeight="false" outlineLevel="0" collapsed="false">
      <c r="A1738" s="0" t="s">
        <v>155</v>
      </c>
      <c r="B1738" s="0" t="s">
        <v>52</v>
      </c>
      <c r="C1738" s="0" t="s">
        <v>158</v>
      </c>
      <c r="D1738" s="0" t="s">
        <v>59</v>
      </c>
      <c r="E1738" s="0" t="s">
        <v>9</v>
      </c>
      <c r="F1738" s="0" t="s">
        <v>9</v>
      </c>
      <c r="G1738" s="0" t="s">
        <v>154</v>
      </c>
      <c r="H1738" s="0" t="n">
        <v>1992352.92265758</v>
      </c>
      <c r="I1738" s="0" t="n">
        <v>87000.6421118517</v>
      </c>
      <c r="J1738" s="0" t="n">
        <v>55054.1784624658</v>
      </c>
      <c r="K1738" s="0" t="n">
        <v>0</v>
      </c>
      <c r="L1738" s="0" t="n">
        <v>0</v>
      </c>
      <c r="M1738" s="0" t="n">
        <v>6931051.16651093</v>
      </c>
      <c r="N1738" s="0" t="n">
        <v>10396576.7497664</v>
      </c>
      <c r="O1738" s="0" t="n">
        <v>1046907.72558594</v>
      </c>
      <c r="P1738" s="0" t="n">
        <v>1308634.65698242</v>
      </c>
      <c r="Q1738" s="0" t="n">
        <v>435003.210559258</v>
      </c>
      <c r="R1738" s="0" t="n">
        <v>725005.350932097</v>
      </c>
    </row>
    <row r="1739" customFormat="false" ht="13.8" hidden="true" customHeight="false" outlineLevel="0" collapsed="false">
      <c r="A1739" s="0" t="s">
        <v>159</v>
      </c>
      <c r="B1739" s="0" t="s">
        <v>52</v>
      </c>
      <c r="C1739" s="0" t="s">
        <v>161</v>
      </c>
      <c r="D1739" s="0" t="s">
        <v>58</v>
      </c>
      <c r="E1739" s="0" t="s">
        <v>13</v>
      </c>
      <c r="F1739" s="0" t="s">
        <v>13</v>
      </c>
      <c r="G1739" s="0" t="s">
        <v>153</v>
      </c>
      <c r="H1739" s="0" t="n">
        <v>719505.352665613</v>
      </c>
      <c r="I1739" s="0" t="n">
        <v>16378.7655701024</v>
      </c>
      <c r="J1739" s="0" t="n">
        <v>10710.701808099</v>
      </c>
      <c r="K1739" s="0" t="n">
        <v>0</v>
      </c>
      <c r="L1739" s="0" t="n">
        <v>0</v>
      </c>
      <c r="M1739" s="0" t="n">
        <v>1304841.65926866</v>
      </c>
      <c r="N1739" s="0" t="n">
        <v>1957262.48890299</v>
      </c>
      <c r="O1739" s="0" t="n">
        <v>172454.752290784</v>
      </c>
      <c r="P1739" s="0" t="n">
        <v>221727.538659579</v>
      </c>
      <c r="Q1739" s="0" t="n">
        <v>54595.8852336747</v>
      </c>
      <c r="R1739" s="0" t="n">
        <v>109191.770467349</v>
      </c>
    </row>
    <row r="1740" customFormat="false" ht="13.8" hidden="true" customHeight="false" outlineLevel="0" collapsed="false">
      <c r="A1740" s="0" t="s">
        <v>150</v>
      </c>
      <c r="B1740" s="0" t="s">
        <v>52</v>
      </c>
      <c r="C1740" s="0" t="s">
        <v>158</v>
      </c>
      <c r="D1740" s="0" t="s">
        <v>53</v>
      </c>
      <c r="E1740" s="0" t="s">
        <v>13</v>
      </c>
      <c r="F1740" s="0" t="s">
        <v>13</v>
      </c>
      <c r="G1740" s="0" t="s">
        <v>164</v>
      </c>
      <c r="H1740" s="0" t="n">
        <v>4497783.88471037</v>
      </c>
      <c r="I1740" s="0" t="n">
        <v>429509.136737538</v>
      </c>
      <c r="J1740" s="0" t="n">
        <v>260220.844636592</v>
      </c>
      <c r="K1740" s="0" t="n">
        <v>5010939.92860461</v>
      </c>
      <c r="L1740" s="0" t="n">
        <v>6442637.05106307</v>
      </c>
      <c r="M1740" s="0" t="n">
        <v>11024067.6854434</v>
      </c>
      <c r="N1740" s="0" t="n">
        <v>13529537.6139533</v>
      </c>
      <c r="O1740" s="0" t="n">
        <v>11560954.2502509</v>
      </c>
      <c r="P1740" s="0" t="n">
        <v>12777896.8029089</v>
      </c>
      <c r="Q1740" s="0" t="n">
        <v>15748668.347043</v>
      </c>
      <c r="R1740" s="0" t="n">
        <v>17180365.4695015</v>
      </c>
    </row>
    <row r="1741" customFormat="false" ht="13.8" hidden="true" customHeight="false" outlineLevel="0" collapsed="false">
      <c r="A1741" s="0" t="s">
        <v>155</v>
      </c>
      <c r="B1741" s="0" t="s">
        <v>6</v>
      </c>
      <c r="C1741" s="0" t="s">
        <v>162</v>
      </c>
      <c r="D1741" s="0" t="s">
        <v>20</v>
      </c>
      <c r="E1741" s="0" t="s">
        <v>13</v>
      </c>
      <c r="F1741" s="0" t="s">
        <v>13</v>
      </c>
      <c r="G1741" s="0" t="s">
        <v>153</v>
      </c>
      <c r="H1741" s="0" t="n">
        <v>1446046.15461221</v>
      </c>
      <c r="I1741" s="0" t="n">
        <v>69870.318125</v>
      </c>
      <c r="J1741" s="0" t="n">
        <v>40628.8759357536</v>
      </c>
      <c r="K1741" s="0" t="n">
        <v>0</v>
      </c>
      <c r="L1741" s="0" t="n">
        <v>0</v>
      </c>
      <c r="M1741" s="0" t="n">
        <v>19147613.9821441</v>
      </c>
      <c r="N1741" s="0" t="n">
        <v>23178690.609964</v>
      </c>
      <c r="O1741" s="0" t="n">
        <v>19147613.9821441</v>
      </c>
      <c r="P1741" s="0" t="n">
        <v>23178690.609964</v>
      </c>
      <c r="Q1741" s="0" t="n">
        <v>404653.38625</v>
      </c>
      <c r="R1741" s="0" t="n">
        <v>462461.012857142</v>
      </c>
    </row>
    <row r="1742" customFormat="false" ht="13.8" hidden="true" customHeight="false" outlineLevel="0" collapsed="false">
      <c r="A1742" s="0" t="s">
        <v>159</v>
      </c>
      <c r="B1742" s="0" t="s">
        <v>21</v>
      </c>
      <c r="C1742" s="0" t="s">
        <v>166</v>
      </c>
      <c r="D1742" s="0" t="s">
        <v>33</v>
      </c>
      <c r="E1742" s="0" t="s">
        <v>8</v>
      </c>
      <c r="F1742" s="0" t="s">
        <v>8</v>
      </c>
      <c r="G1742" s="0" t="s">
        <v>172</v>
      </c>
      <c r="H1742" s="0" t="n">
        <v>14779772.2563117</v>
      </c>
      <c r="I1742" s="0" t="n">
        <v>162679.472222222</v>
      </c>
      <c r="J1742" s="0" t="n">
        <v>118245.170138888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</row>
    <row r="1743" customFormat="false" ht="13.8" hidden="true" customHeight="false" outlineLevel="0" collapsed="false">
      <c r="A1743" s="0" t="s">
        <v>150</v>
      </c>
      <c r="B1743" s="0" t="s">
        <v>6</v>
      </c>
      <c r="C1743" s="0" t="s">
        <v>163</v>
      </c>
      <c r="D1743" s="0" t="s">
        <v>19</v>
      </c>
      <c r="E1743" s="0" t="s">
        <v>9</v>
      </c>
      <c r="F1743" s="0" t="s">
        <v>9</v>
      </c>
      <c r="G1743" s="0" t="s">
        <v>153</v>
      </c>
      <c r="H1743" s="0" t="n">
        <v>1181590.17796511</v>
      </c>
      <c r="I1743" s="0" t="n">
        <v>318420.486884999</v>
      </c>
      <c r="J1743" s="0" t="n">
        <v>179534.767784017</v>
      </c>
      <c r="K1743" s="0" t="n">
        <v>960552.862456249</v>
      </c>
      <c r="L1743" s="0" t="n">
        <v>1234996.53744374</v>
      </c>
      <c r="M1743" s="0" t="n">
        <v>53457959.7565908</v>
      </c>
      <c r="N1743" s="0" t="n">
        <v>73504694.6653124</v>
      </c>
      <c r="O1743" s="0" t="n">
        <v>8352806.21196731</v>
      </c>
      <c r="P1743" s="0" t="n">
        <v>10691591.9513181</v>
      </c>
      <c r="Q1743" s="0" t="n">
        <v>2195549.39989999</v>
      </c>
      <c r="R1743" s="0" t="n">
        <v>2469993.07488749</v>
      </c>
    </row>
    <row r="1744" customFormat="false" ht="13.8" hidden="true" customHeight="false" outlineLevel="0" collapsed="false">
      <c r="A1744" s="0" t="s">
        <v>155</v>
      </c>
      <c r="B1744" s="0" t="s">
        <v>21</v>
      </c>
      <c r="C1744" s="0" t="s">
        <v>181</v>
      </c>
      <c r="D1744" s="0" t="s">
        <v>22</v>
      </c>
      <c r="E1744" s="0" t="s">
        <v>13</v>
      </c>
      <c r="F1744" s="0" t="s">
        <v>13</v>
      </c>
      <c r="G1744" s="0" t="s">
        <v>153</v>
      </c>
      <c r="H1744" s="0" t="n">
        <v>51329.8053470329</v>
      </c>
      <c r="I1744" s="0" t="n">
        <v>3900</v>
      </c>
      <c r="J1744" s="0" t="n">
        <v>2290.5</v>
      </c>
      <c r="K1744" s="0" t="n">
        <v>175500</v>
      </c>
      <c r="L1744" s="0" t="n">
        <v>214500</v>
      </c>
      <c r="M1744" s="0" t="n">
        <v>500175</v>
      </c>
      <c r="N1744" s="0" t="n">
        <v>605475</v>
      </c>
      <c r="O1744" s="0" t="n">
        <v>26325</v>
      </c>
      <c r="P1744" s="0" t="n">
        <v>42120</v>
      </c>
      <c r="Q1744" s="0" t="n">
        <v>0</v>
      </c>
      <c r="R1744" s="0" t="n">
        <v>0</v>
      </c>
    </row>
    <row r="1745" customFormat="false" ht="13.8" hidden="true" customHeight="false" outlineLevel="0" collapsed="false">
      <c r="A1745" s="0" t="s">
        <v>159</v>
      </c>
      <c r="B1745" s="0" t="s">
        <v>21</v>
      </c>
      <c r="C1745" s="0" t="s">
        <v>173</v>
      </c>
      <c r="D1745" s="0" t="s">
        <v>47</v>
      </c>
      <c r="E1745" s="0" t="s">
        <v>13</v>
      </c>
      <c r="F1745" s="0" t="s">
        <v>13</v>
      </c>
      <c r="G1745" s="0" t="s">
        <v>157</v>
      </c>
      <c r="H1745" s="0" t="n">
        <v>529136.681832337</v>
      </c>
      <c r="I1745" s="0" t="n">
        <v>4674.99999999999</v>
      </c>
      <c r="J1745" s="0" t="n">
        <v>1111.07999999999</v>
      </c>
      <c r="K1745" s="0" t="n">
        <v>0</v>
      </c>
      <c r="L1745" s="0" t="n">
        <v>0</v>
      </c>
      <c r="M1745" s="0" t="n">
        <v>1024863.88971999</v>
      </c>
      <c r="N1745" s="0" t="n">
        <v>1281079.86214999</v>
      </c>
      <c r="O1745" s="0" t="n">
        <v>0</v>
      </c>
      <c r="P1745" s="0" t="n">
        <v>0</v>
      </c>
      <c r="Q1745" s="0" t="n">
        <v>40906.2499999999</v>
      </c>
      <c r="R1745" s="0" t="n">
        <v>52593.7499999999</v>
      </c>
    </row>
    <row r="1746" customFormat="false" ht="13.8" hidden="true" customHeight="false" outlineLevel="0" collapsed="false">
      <c r="A1746" s="0" t="s">
        <v>150</v>
      </c>
      <c r="B1746" s="0" t="s">
        <v>117</v>
      </c>
      <c r="C1746" s="0" t="s">
        <v>176</v>
      </c>
      <c r="D1746" s="0" t="s">
        <v>109</v>
      </c>
      <c r="E1746" s="0" t="s">
        <v>8</v>
      </c>
      <c r="F1746" s="0" t="s">
        <v>8</v>
      </c>
      <c r="G1746" s="0" t="s">
        <v>154</v>
      </c>
      <c r="H1746" s="0" t="n">
        <v>40564519.5063268</v>
      </c>
      <c r="I1746" s="0" t="n">
        <v>182696.373033296</v>
      </c>
      <c r="J1746" s="0" t="n">
        <v>246294.32402432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</row>
    <row r="1747" customFormat="false" ht="13.8" hidden="true" customHeight="false" outlineLevel="0" collapsed="false">
      <c r="A1747" s="0" t="s">
        <v>150</v>
      </c>
      <c r="B1747" s="0" t="s">
        <v>103</v>
      </c>
      <c r="C1747" s="0" t="s">
        <v>177</v>
      </c>
      <c r="D1747" s="0" t="s">
        <v>113</v>
      </c>
      <c r="E1747" s="0" t="s">
        <v>13</v>
      </c>
      <c r="F1747" s="0" t="s">
        <v>13</v>
      </c>
      <c r="G1747" s="0" t="s">
        <v>154</v>
      </c>
      <c r="H1747" s="0" t="n">
        <v>2136635.21662648</v>
      </c>
      <c r="I1747" s="0" t="n">
        <v>208121.225</v>
      </c>
      <c r="J1747" s="0" t="n">
        <v>260300.196325</v>
      </c>
      <c r="K1747" s="0" t="n">
        <v>0</v>
      </c>
      <c r="L1747" s="0" t="n">
        <v>0</v>
      </c>
      <c r="M1747" s="0" t="n">
        <v>5173299.09278442</v>
      </c>
      <c r="N1747" s="0" t="n">
        <v>7113286.25257857</v>
      </c>
      <c r="O1747" s="0" t="n">
        <v>15358231.4735825</v>
      </c>
      <c r="P1747" s="0" t="n">
        <v>19658536.2861856</v>
      </c>
      <c r="Q1747" s="0" t="n">
        <v>16649698</v>
      </c>
      <c r="R1747" s="0" t="n">
        <v>18730910.25</v>
      </c>
    </row>
    <row r="1748" customFormat="false" ht="13.8" hidden="true" customHeight="false" outlineLevel="0" collapsed="false">
      <c r="A1748" s="0" t="s">
        <v>155</v>
      </c>
      <c r="B1748" s="0" t="s">
        <v>103</v>
      </c>
      <c r="C1748" s="0" t="s">
        <v>178</v>
      </c>
      <c r="D1748" s="0" t="s">
        <v>107</v>
      </c>
      <c r="E1748" s="0" t="s">
        <v>13</v>
      </c>
      <c r="F1748" s="0" t="s">
        <v>13</v>
      </c>
      <c r="G1748" s="0" t="s">
        <v>164</v>
      </c>
      <c r="H1748" s="0" t="n">
        <v>758699.210535092</v>
      </c>
      <c r="I1748" s="0" t="n">
        <v>74661.634095025</v>
      </c>
      <c r="J1748" s="0" t="n">
        <v>60836.0147180533</v>
      </c>
      <c r="K1748" s="0" t="n">
        <v>0</v>
      </c>
      <c r="L1748" s="0" t="n">
        <v>0</v>
      </c>
      <c r="M1748" s="0" t="n">
        <v>7167516.8731224</v>
      </c>
      <c r="N1748" s="0" t="n">
        <v>10034523.6223713</v>
      </c>
      <c r="O1748" s="0" t="n">
        <v>2472793.32122722</v>
      </c>
      <c r="P1748" s="0" t="n">
        <v>3332895.34600191</v>
      </c>
      <c r="Q1748" s="0" t="n">
        <v>0</v>
      </c>
      <c r="R1748" s="0" t="n">
        <v>0</v>
      </c>
    </row>
    <row r="1749" customFormat="false" ht="13.8" hidden="true" customHeight="false" outlineLevel="0" collapsed="false">
      <c r="A1749" s="0" t="s">
        <v>159</v>
      </c>
      <c r="B1749" s="0" t="s">
        <v>103</v>
      </c>
      <c r="C1749" s="0" t="s">
        <v>178</v>
      </c>
      <c r="D1749" s="0" t="s">
        <v>107</v>
      </c>
      <c r="E1749" s="0" t="s">
        <v>13</v>
      </c>
      <c r="F1749" s="0" t="s">
        <v>13</v>
      </c>
      <c r="G1749" s="0" t="s">
        <v>172</v>
      </c>
      <c r="H1749" s="0" t="n">
        <v>5222857.6729063</v>
      </c>
      <c r="I1749" s="0" t="n">
        <v>135279.599944185</v>
      </c>
      <c r="J1749" s="0" t="n">
        <v>95052.1047740034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</row>
    <row r="1750" customFormat="false" ht="13.8" hidden="true" customHeight="false" outlineLevel="0" collapsed="false">
      <c r="A1750" s="0" t="s">
        <v>150</v>
      </c>
      <c r="B1750" s="0" t="s">
        <v>103</v>
      </c>
      <c r="C1750" s="0" t="s">
        <v>177</v>
      </c>
      <c r="D1750" s="0" t="s">
        <v>110</v>
      </c>
      <c r="E1750" s="0" t="s">
        <v>9</v>
      </c>
      <c r="F1750" s="0" t="s">
        <v>9</v>
      </c>
      <c r="G1750" s="0" t="s">
        <v>157</v>
      </c>
      <c r="H1750" s="0" t="n">
        <v>84624.0142639008</v>
      </c>
      <c r="I1750" s="0" t="n">
        <v>30286.8</v>
      </c>
      <c r="J1750" s="0" t="n">
        <v>11157.10013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</row>
    <row r="1751" customFormat="false" ht="13.8" hidden="true" customHeight="false" outlineLevel="0" collapsed="false">
      <c r="A1751" s="0" t="s">
        <v>155</v>
      </c>
      <c r="B1751" s="0" t="s">
        <v>103</v>
      </c>
      <c r="C1751" s="0" t="s">
        <v>178</v>
      </c>
      <c r="D1751" s="0" t="s">
        <v>108</v>
      </c>
      <c r="E1751" s="0" t="s">
        <v>9</v>
      </c>
      <c r="F1751" s="0" t="s">
        <v>9</v>
      </c>
      <c r="G1751" s="0" t="s">
        <v>154</v>
      </c>
      <c r="H1751" s="0" t="n">
        <v>2931661.33962339</v>
      </c>
      <c r="I1751" s="0" t="n">
        <v>178653.4235261</v>
      </c>
      <c r="J1751" s="0" t="n">
        <v>105190.508109846</v>
      </c>
      <c r="K1751" s="0" t="n">
        <v>0</v>
      </c>
      <c r="L1751" s="0" t="n">
        <v>0</v>
      </c>
      <c r="M1751" s="0" t="n">
        <v>3573068.470522</v>
      </c>
      <c r="N1751" s="0" t="n">
        <v>5359602.705783</v>
      </c>
      <c r="O1751" s="0" t="n">
        <v>3215761.6234698</v>
      </c>
      <c r="P1751" s="0" t="n">
        <v>4019702.02933725</v>
      </c>
      <c r="Q1751" s="0" t="n">
        <v>926606.2405782</v>
      </c>
      <c r="R1751" s="0" t="n">
        <v>1544343.734297</v>
      </c>
    </row>
    <row r="1752" customFormat="false" ht="13.8" hidden="true" customHeight="false" outlineLevel="0" collapsed="false">
      <c r="A1752" s="0" t="s">
        <v>155</v>
      </c>
      <c r="B1752" s="0" t="s">
        <v>52</v>
      </c>
      <c r="C1752" s="0" t="s">
        <v>169</v>
      </c>
      <c r="D1752" s="0" t="s">
        <v>55</v>
      </c>
      <c r="E1752" s="0" t="s">
        <v>8</v>
      </c>
      <c r="F1752" s="0" t="s">
        <v>8</v>
      </c>
      <c r="G1752" s="0" t="s">
        <v>154</v>
      </c>
      <c r="H1752" s="0" t="n">
        <v>1589586.44218701</v>
      </c>
      <c r="I1752" s="0" t="n">
        <v>57012.3907129999</v>
      </c>
      <c r="J1752" s="0" t="n">
        <v>35536.3779375267</v>
      </c>
      <c r="K1752" s="0" t="n">
        <v>0</v>
      </c>
      <c r="L1752" s="0" t="n">
        <v>0</v>
      </c>
      <c r="M1752" s="0" t="n">
        <v>4541987.13440398</v>
      </c>
      <c r="N1752" s="0" t="n">
        <v>6812980.70160597</v>
      </c>
      <c r="O1752" s="0" t="n">
        <v>686049.100819601</v>
      </c>
      <c r="P1752" s="0" t="n">
        <v>857561.376024501</v>
      </c>
      <c r="Q1752" s="0" t="n">
        <v>285061.953564999</v>
      </c>
      <c r="R1752" s="0" t="n">
        <v>475103.255941666</v>
      </c>
    </row>
    <row r="1753" customFormat="false" ht="13.8" hidden="true" customHeight="false" outlineLevel="0" collapsed="false">
      <c r="A1753" s="0" t="s">
        <v>150</v>
      </c>
      <c r="B1753" s="0" t="s">
        <v>72</v>
      </c>
      <c r="C1753" s="0" t="s">
        <v>171</v>
      </c>
      <c r="D1753" s="0" t="s">
        <v>86</v>
      </c>
      <c r="E1753" s="0" t="s">
        <v>156</v>
      </c>
      <c r="F1753" s="0" t="s">
        <v>9</v>
      </c>
      <c r="G1753" s="0" t="s">
        <v>153</v>
      </c>
      <c r="H1753" s="0" t="n">
        <v>750074.309809485</v>
      </c>
      <c r="I1753" s="0" t="n">
        <v>87029.6339945518</v>
      </c>
      <c r="J1753" s="0" t="n">
        <v>92735.5898387076</v>
      </c>
      <c r="K1753" s="0" t="n">
        <v>1181851.35575289</v>
      </c>
      <c r="L1753" s="0" t="n">
        <v>1519523.17168229</v>
      </c>
      <c r="M1753" s="0" t="n">
        <v>8662008.29805295</v>
      </c>
      <c r="N1753" s="0" t="n">
        <v>11910261.4098228</v>
      </c>
      <c r="O1753" s="0" t="n">
        <v>3158023.8550389</v>
      </c>
      <c r="P1753" s="0" t="n">
        <v>4042270.53444979</v>
      </c>
      <c r="Q1753" s="0" t="n">
        <v>2701374.52743519</v>
      </c>
      <c r="R1753" s="0" t="n">
        <v>3039046.34336459</v>
      </c>
    </row>
    <row r="1754" customFormat="false" ht="13.8" hidden="true" customHeight="false" outlineLevel="0" collapsed="false">
      <c r="A1754" s="0" t="s">
        <v>159</v>
      </c>
      <c r="B1754" s="0" t="s">
        <v>52</v>
      </c>
      <c r="C1754" s="0" t="s">
        <v>169</v>
      </c>
      <c r="D1754" s="0" t="s">
        <v>55</v>
      </c>
      <c r="E1754" s="0" t="s">
        <v>13</v>
      </c>
      <c r="F1754" s="0" t="s">
        <v>13</v>
      </c>
      <c r="G1754" s="0" t="s">
        <v>153</v>
      </c>
      <c r="H1754" s="0" t="n">
        <v>378434.953236038</v>
      </c>
      <c r="I1754" s="0" t="n">
        <v>6573.061625</v>
      </c>
      <c r="J1754" s="0" t="n">
        <v>3537.51945184587</v>
      </c>
      <c r="K1754" s="0" t="n">
        <v>0</v>
      </c>
      <c r="L1754" s="0" t="n">
        <v>0</v>
      </c>
      <c r="M1754" s="0" t="n">
        <v>523653.910334741</v>
      </c>
      <c r="N1754" s="0" t="n">
        <v>785480.865502112</v>
      </c>
      <c r="O1754" s="0" t="n">
        <v>69208.8612832101</v>
      </c>
      <c r="P1754" s="0" t="n">
        <v>88982.8216498415</v>
      </c>
      <c r="Q1754" s="0" t="n">
        <v>21910.2054166666</v>
      </c>
      <c r="R1754" s="0" t="n">
        <v>43820.4108333333</v>
      </c>
    </row>
    <row r="1755" customFormat="false" ht="13.8" hidden="true" customHeight="false" outlineLevel="0" collapsed="false">
      <c r="A1755" s="0" t="s">
        <v>159</v>
      </c>
      <c r="B1755" s="0" t="s">
        <v>72</v>
      </c>
      <c r="C1755" s="0" t="s">
        <v>151</v>
      </c>
      <c r="D1755" s="0" t="s">
        <v>84</v>
      </c>
      <c r="E1755" s="0" t="s">
        <v>170</v>
      </c>
      <c r="F1755" s="0" t="s">
        <v>13</v>
      </c>
      <c r="G1755" s="0" t="s">
        <v>154</v>
      </c>
      <c r="H1755" s="0" t="n">
        <v>11125447.0649765</v>
      </c>
      <c r="I1755" s="0" t="n">
        <v>296119.009582234</v>
      </c>
      <c r="J1755" s="0" t="n">
        <v>296119.009582234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</row>
    <row r="1756" customFormat="false" ht="13.8" hidden="true" customHeight="false" outlineLevel="0" collapsed="false">
      <c r="A1756" s="0" t="s">
        <v>159</v>
      </c>
      <c r="B1756" s="0" t="s">
        <v>96</v>
      </c>
      <c r="C1756" s="0" t="s">
        <v>99</v>
      </c>
      <c r="D1756" s="0" t="s">
        <v>99</v>
      </c>
      <c r="E1756" s="0" t="s">
        <v>192</v>
      </c>
      <c r="F1756" s="0" t="s">
        <v>8</v>
      </c>
      <c r="G1756" s="0" t="s">
        <v>157</v>
      </c>
      <c r="H1756" s="0" t="n">
        <v>1460189.30590287</v>
      </c>
      <c r="I1756" s="0" t="n">
        <v>28940</v>
      </c>
      <c r="J1756" s="0" t="n">
        <v>18303.525</v>
      </c>
      <c r="K1756" s="0" t="n">
        <v>300050</v>
      </c>
      <c r="L1756" s="0" t="n">
        <v>400066.666666666</v>
      </c>
      <c r="M1756" s="0" t="n">
        <v>1323749.645016</v>
      </c>
      <c r="N1756" s="0" t="n">
        <v>1654687.05627</v>
      </c>
      <c r="O1756" s="0" t="n">
        <v>772187.292926</v>
      </c>
      <c r="P1756" s="0" t="n">
        <v>1081062.2100964</v>
      </c>
      <c r="Q1756" s="0" t="n">
        <v>200033.333333333</v>
      </c>
      <c r="R1756" s="0" t="n">
        <v>300050</v>
      </c>
    </row>
    <row r="1757" customFormat="false" ht="13.8" hidden="true" customHeight="false" outlineLevel="0" collapsed="false">
      <c r="A1757" s="0" t="s">
        <v>150</v>
      </c>
      <c r="B1757" s="0" t="s">
        <v>21</v>
      </c>
      <c r="C1757" s="0" t="s">
        <v>166</v>
      </c>
      <c r="D1757" s="0" t="s">
        <v>38</v>
      </c>
      <c r="E1757" s="0" t="s">
        <v>13</v>
      </c>
      <c r="F1757" s="0" t="s">
        <v>13</v>
      </c>
      <c r="G1757" s="0" t="s">
        <v>153</v>
      </c>
      <c r="H1757" s="0" t="n">
        <v>1126565.40335584</v>
      </c>
      <c r="I1757" s="0" t="n">
        <v>17874.8533834586</v>
      </c>
      <c r="J1757" s="0" t="n">
        <v>10518.3719736842</v>
      </c>
      <c r="K1757" s="0" t="n">
        <v>0</v>
      </c>
      <c r="L1757" s="0" t="n">
        <v>0</v>
      </c>
      <c r="M1757" s="0" t="n">
        <v>6209856.46802751</v>
      </c>
      <c r="N1757" s="0" t="n">
        <v>7540539.99689055</v>
      </c>
      <c r="O1757" s="0" t="n">
        <v>0</v>
      </c>
      <c r="P1757" s="0" t="n">
        <v>0</v>
      </c>
      <c r="Q1757" s="0" t="n">
        <v>178748.533834586</v>
      </c>
      <c r="R1757" s="0" t="n">
        <v>223435.667293233</v>
      </c>
    </row>
    <row r="1758" customFormat="false" ht="13.8" hidden="true" customHeight="false" outlineLevel="0" collapsed="false">
      <c r="A1758" s="0" t="s">
        <v>150</v>
      </c>
      <c r="B1758" s="0" t="s">
        <v>103</v>
      </c>
      <c r="C1758" s="0" t="s">
        <v>178</v>
      </c>
      <c r="D1758" s="0" t="s">
        <v>104</v>
      </c>
      <c r="E1758" s="0" t="s">
        <v>13</v>
      </c>
      <c r="F1758" s="0" t="s">
        <v>13</v>
      </c>
      <c r="G1758" s="0" t="s">
        <v>153</v>
      </c>
      <c r="H1758" s="0" t="n">
        <v>84608.384317244</v>
      </c>
      <c r="I1758" s="0" t="n">
        <v>13458.8314035527</v>
      </c>
      <c r="J1758" s="0" t="n">
        <v>9309.94333911411</v>
      </c>
      <c r="K1758" s="0" t="n">
        <v>81695.0207729706</v>
      </c>
      <c r="L1758" s="0" t="n">
        <v>105036.455279533</v>
      </c>
      <c r="M1758" s="0" t="n">
        <v>2228782.48042833</v>
      </c>
      <c r="N1758" s="0" t="n">
        <v>2713300.41095623</v>
      </c>
      <c r="O1758" s="0" t="n">
        <v>497438.40867531</v>
      </c>
      <c r="P1758" s="0" t="n">
        <v>542660.082191247</v>
      </c>
      <c r="Q1758" s="0" t="n">
        <v>280097.214078756</v>
      </c>
      <c r="R1758" s="0" t="n">
        <v>303438.648585319</v>
      </c>
    </row>
    <row r="1759" customFormat="false" ht="13.8" hidden="true" customHeight="false" outlineLevel="0" collapsed="false">
      <c r="A1759" s="0" t="s">
        <v>150</v>
      </c>
      <c r="B1759" s="0" t="s">
        <v>21</v>
      </c>
      <c r="C1759" s="0" t="s">
        <v>173</v>
      </c>
      <c r="D1759" s="0" t="s">
        <v>46</v>
      </c>
      <c r="E1759" s="0" t="s">
        <v>9</v>
      </c>
      <c r="F1759" s="0" t="s">
        <v>9</v>
      </c>
      <c r="G1759" s="0" t="s">
        <v>153</v>
      </c>
      <c r="H1759" s="0" t="n">
        <v>73622.9427900814</v>
      </c>
      <c r="I1759" s="0" t="n">
        <v>4747.53033157001</v>
      </c>
      <c r="J1759" s="0" t="n">
        <v>4244.20964755621</v>
      </c>
      <c r="K1759" s="0" t="n">
        <v>59344.1291446251</v>
      </c>
      <c r="L1759" s="0" t="n">
        <v>65278.5420590877</v>
      </c>
      <c r="M1759" s="0" t="n">
        <v>2344752.48000341</v>
      </c>
      <c r="N1759" s="0" t="n">
        <v>2637846.54000383</v>
      </c>
      <c r="O1759" s="0" t="n">
        <v>614459.004049453</v>
      </c>
      <c r="P1759" s="0" t="n">
        <v>786507.5251833</v>
      </c>
      <c r="Q1759" s="0" t="n">
        <v>53409.7162301626</v>
      </c>
      <c r="R1759" s="0" t="n">
        <v>65278.5420590877</v>
      </c>
    </row>
    <row r="1760" customFormat="false" ht="13.8" hidden="true" customHeight="false" outlineLevel="0" collapsed="false">
      <c r="A1760" s="0" t="s">
        <v>159</v>
      </c>
      <c r="B1760" s="0" t="s">
        <v>21</v>
      </c>
      <c r="C1760" s="0" t="s">
        <v>166</v>
      </c>
      <c r="D1760" s="0" t="s">
        <v>25</v>
      </c>
      <c r="E1760" s="0" t="s">
        <v>13</v>
      </c>
      <c r="F1760" s="0" t="s">
        <v>13</v>
      </c>
      <c r="G1760" s="0" t="s">
        <v>172</v>
      </c>
      <c r="H1760" s="0" t="n">
        <v>2121936.15577312</v>
      </c>
      <c r="I1760" s="0" t="n">
        <v>15841.4509803921</v>
      </c>
      <c r="J1760" s="0" t="n">
        <v>9250.07950980392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</row>
    <row r="1761" customFormat="false" ht="13.8" hidden="true" customHeight="false" outlineLevel="0" collapsed="false">
      <c r="A1761" s="0" t="s">
        <v>159</v>
      </c>
      <c r="B1761" s="0" t="s">
        <v>96</v>
      </c>
      <c r="C1761" s="0" t="s">
        <v>97</v>
      </c>
      <c r="D1761" s="0" t="s">
        <v>97</v>
      </c>
      <c r="E1761" s="0" t="s">
        <v>170</v>
      </c>
      <c r="F1761" s="0" t="s">
        <v>13</v>
      </c>
      <c r="G1761" s="0" t="s">
        <v>154</v>
      </c>
      <c r="H1761" s="0" t="n">
        <v>23880933.2454516</v>
      </c>
      <c r="I1761" s="0" t="n">
        <v>657490.604692849</v>
      </c>
      <c r="J1761" s="0" t="n">
        <v>818819.699302274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</row>
    <row r="1762" customFormat="false" ht="13.8" hidden="true" customHeight="false" outlineLevel="0" collapsed="false">
      <c r="A1762" s="0" t="s">
        <v>159</v>
      </c>
      <c r="B1762" s="0" t="s">
        <v>96</v>
      </c>
      <c r="C1762" s="0" t="s">
        <v>97</v>
      </c>
      <c r="D1762" s="0" t="s">
        <v>97</v>
      </c>
      <c r="E1762" s="0" t="s">
        <v>156</v>
      </c>
      <c r="F1762" s="0" t="s">
        <v>9</v>
      </c>
      <c r="G1762" s="0" t="s">
        <v>157</v>
      </c>
      <c r="H1762" s="0" t="n">
        <v>28373732.9215688</v>
      </c>
      <c r="I1762" s="0" t="n">
        <v>782407.341572391</v>
      </c>
      <c r="J1762" s="0" t="n">
        <v>1044594.49833531</v>
      </c>
      <c r="K1762" s="0" t="n">
        <v>0</v>
      </c>
      <c r="L1762" s="0" t="n">
        <v>0</v>
      </c>
      <c r="M1762" s="0" t="n">
        <v>29823527.0127463</v>
      </c>
      <c r="N1762" s="0" t="n">
        <v>44735290.5191194</v>
      </c>
      <c r="O1762" s="0" t="n">
        <v>6088970.07105144</v>
      </c>
      <c r="P1762" s="0" t="n">
        <v>7828675.80563757</v>
      </c>
      <c r="Q1762" s="0" t="n">
        <v>2357041.74611965</v>
      </c>
      <c r="R1762" s="0" t="n">
        <v>4714083.49223931</v>
      </c>
    </row>
    <row r="1763" customFormat="false" ht="13.8" hidden="true" customHeight="false" outlineLevel="0" collapsed="false">
      <c r="A1763" s="0" t="s">
        <v>150</v>
      </c>
      <c r="B1763" s="0" t="s">
        <v>96</v>
      </c>
      <c r="C1763" s="0" t="s">
        <v>97</v>
      </c>
      <c r="D1763" s="0" t="s">
        <v>97</v>
      </c>
      <c r="E1763" s="0" t="s">
        <v>170</v>
      </c>
      <c r="F1763" s="0" t="s">
        <v>13</v>
      </c>
      <c r="G1763" s="0" t="s">
        <v>157</v>
      </c>
      <c r="H1763" s="0" t="n">
        <v>3388406.2625111</v>
      </c>
      <c r="I1763" s="0" t="n">
        <v>493303.137924124</v>
      </c>
      <c r="J1763" s="0" t="n">
        <v>355030.4185591</v>
      </c>
      <c r="K1763" s="0" t="n">
        <v>0</v>
      </c>
      <c r="L1763" s="0" t="n">
        <v>0</v>
      </c>
      <c r="M1763" s="0" t="n">
        <v>32906221.2045782</v>
      </c>
      <c r="N1763" s="0" t="n">
        <v>47008887.4351117</v>
      </c>
      <c r="O1763" s="0" t="n">
        <v>13710925.4402447</v>
      </c>
      <c r="P1763" s="0" t="n">
        <v>17549984.5635132</v>
      </c>
      <c r="Q1763" s="0" t="n">
        <v>12299643.312388</v>
      </c>
      <c r="R1763" s="0" t="n">
        <v>13837098.7264365</v>
      </c>
    </row>
    <row r="1764" customFormat="false" ht="13.8" hidden="true" customHeight="false" outlineLevel="0" collapsed="false">
      <c r="A1764" s="0" t="s">
        <v>150</v>
      </c>
      <c r="B1764" s="0" t="s">
        <v>72</v>
      </c>
      <c r="C1764" s="0" t="s">
        <v>171</v>
      </c>
      <c r="D1764" s="0" t="s">
        <v>74</v>
      </c>
      <c r="E1764" s="0" t="s">
        <v>152</v>
      </c>
      <c r="F1764" s="0" t="s">
        <v>8</v>
      </c>
      <c r="G1764" s="0" t="s">
        <v>164</v>
      </c>
      <c r="H1764" s="0" t="n">
        <v>16199414.4795392</v>
      </c>
      <c r="I1764" s="0" t="n">
        <v>274949.496791079</v>
      </c>
      <c r="J1764" s="0" t="n">
        <v>1134413.46890881</v>
      </c>
      <c r="K1764" s="0" t="n">
        <v>9623232.38768778</v>
      </c>
      <c r="L1764" s="0" t="n">
        <v>12372727.3555985</v>
      </c>
      <c r="M1764" s="0" t="n">
        <v>39126930.7562905</v>
      </c>
      <c r="N1764" s="0" t="n">
        <v>53799529.7898994</v>
      </c>
      <c r="O1764" s="0" t="n">
        <v>12227165.8613407</v>
      </c>
      <c r="P1764" s="0" t="n">
        <v>15650772.3025162</v>
      </c>
      <c r="Q1764" s="0" t="n">
        <v>21995959.7432863</v>
      </c>
      <c r="R1764" s="0" t="n">
        <v>24745454.7111971</v>
      </c>
    </row>
    <row r="1765" customFormat="false" ht="13.8" hidden="true" customHeight="false" outlineLevel="0" collapsed="false">
      <c r="A1765" s="0" t="s">
        <v>155</v>
      </c>
      <c r="B1765" s="0" t="s">
        <v>96</v>
      </c>
      <c r="C1765" s="0" t="s">
        <v>98</v>
      </c>
      <c r="D1765" s="0" t="s">
        <v>98</v>
      </c>
      <c r="E1765" s="0" t="s">
        <v>170</v>
      </c>
      <c r="F1765" s="0" t="s">
        <v>13</v>
      </c>
      <c r="G1765" s="0" t="s">
        <v>172</v>
      </c>
      <c r="H1765" s="0" t="n">
        <v>3031739.13179709</v>
      </c>
      <c r="I1765" s="0" t="n">
        <v>225144.257835781</v>
      </c>
      <c r="J1765" s="0" t="n">
        <v>290344.486019771</v>
      </c>
      <c r="K1765" s="0" t="n">
        <v>2169063.82882082</v>
      </c>
      <c r="L1765" s="0" t="n">
        <v>2788796.35134106</v>
      </c>
      <c r="M1765" s="0" t="n">
        <v>11149320.5213568</v>
      </c>
      <c r="N1765" s="0" t="n">
        <v>13936650.651696</v>
      </c>
      <c r="O1765" s="0" t="n">
        <v>0</v>
      </c>
      <c r="P1765" s="0" t="n">
        <v>0</v>
      </c>
      <c r="Q1765" s="0" t="n">
        <v>0</v>
      </c>
      <c r="R1765" s="0" t="n">
        <v>0</v>
      </c>
    </row>
    <row r="1766" customFormat="false" ht="13.8" hidden="true" customHeight="false" outlineLevel="0" collapsed="false">
      <c r="A1766" s="0" t="s">
        <v>150</v>
      </c>
      <c r="B1766" s="0" t="s">
        <v>72</v>
      </c>
      <c r="C1766" s="0" t="s">
        <v>171</v>
      </c>
      <c r="D1766" s="0" t="s">
        <v>80</v>
      </c>
      <c r="E1766" s="0" t="s">
        <v>152</v>
      </c>
      <c r="F1766" s="0" t="s">
        <v>8</v>
      </c>
      <c r="G1766" s="0" t="s">
        <v>157</v>
      </c>
      <c r="H1766" s="0" t="n">
        <v>11338346.8990074</v>
      </c>
      <c r="I1766" s="0" t="n">
        <v>1156231.62014797</v>
      </c>
      <c r="J1766" s="0" t="n">
        <v>713651.461569013</v>
      </c>
      <c r="K1766" s="0" t="n">
        <v>17461723.5638397</v>
      </c>
      <c r="L1766" s="0" t="n">
        <v>22450787.4392225</v>
      </c>
      <c r="M1766" s="0" t="n">
        <v>115079053.289135</v>
      </c>
      <c r="N1766" s="0" t="n">
        <v>158233698.272561</v>
      </c>
      <c r="O1766" s="0" t="n">
        <v>41955904.796821</v>
      </c>
      <c r="P1766" s="0" t="n">
        <v>53703558.1399309</v>
      </c>
      <c r="Q1766" s="0" t="n">
        <v>39912511.0030622</v>
      </c>
      <c r="R1766" s="0" t="n">
        <v>44901574.878445</v>
      </c>
    </row>
    <row r="1767" customFormat="false" ht="13.8" hidden="true" customHeight="false" outlineLevel="0" collapsed="false">
      <c r="A1767" s="0" t="s">
        <v>159</v>
      </c>
      <c r="B1767" s="0" t="s">
        <v>90</v>
      </c>
      <c r="C1767" s="0" t="s">
        <v>160</v>
      </c>
      <c r="D1767" s="0" t="s">
        <v>91</v>
      </c>
      <c r="E1767" s="0" t="s">
        <v>8</v>
      </c>
      <c r="F1767" s="0" t="s">
        <v>8</v>
      </c>
      <c r="G1767" s="0" t="s">
        <v>153</v>
      </c>
      <c r="H1767" s="0" t="n">
        <v>7452610.09667142</v>
      </c>
      <c r="I1767" s="0" t="n">
        <v>184701.599959907</v>
      </c>
      <c r="J1767" s="0" t="n">
        <v>208785.131612114</v>
      </c>
      <c r="K1767" s="0" t="n">
        <v>1727836.91774372</v>
      </c>
      <c r="L1767" s="0" t="n">
        <v>2303782.55699163</v>
      </c>
      <c r="M1767" s="0" t="n">
        <v>11575153.3724166</v>
      </c>
      <c r="N1767" s="0" t="n">
        <v>14468941.7155208</v>
      </c>
      <c r="O1767" s="0" t="n">
        <v>6752172.79441967</v>
      </c>
      <c r="P1767" s="0" t="n">
        <v>9453041.91218754</v>
      </c>
      <c r="Q1767" s="0" t="n">
        <v>0</v>
      </c>
      <c r="R1767" s="0" t="n">
        <v>0</v>
      </c>
    </row>
    <row r="1768" customFormat="false" ht="13.8" hidden="true" customHeight="false" outlineLevel="0" collapsed="false">
      <c r="A1768" s="0" t="s">
        <v>155</v>
      </c>
      <c r="B1768" s="0" t="s">
        <v>72</v>
      </c>
      <c r="C1768" s="0" t="s">
        <v>171</v>
      </c>
      <c r="D1768" s="0" t="s">
        <v>80</v>
      </c>
      <c r="E1768" s="0" t="s">
        <v>170</v>
      </c>
      <c r="F1768" s="0" t="s">
        <v>13</v>
      </c>
      <c r="G1768" s="0" t="s">
        <v>157</v>
      </c>
      <c r="H1768" s="0" t="n">
        <v>3238679.98724051</v>
      </c>
      <c r="I1768" s="0" t="n">
        <v>261837.27802337</v>
      </c>
      <c r="J1768" s="0" t="n">
        <v>150905.779498508</v>
      </c>
      <c r="K1768" s="0" t="n">
        <v>0</v>
      </c>
      <c r="L1768" s="0" t="n">
        <v>0</v>
      </c>
      <c r="M1768" s="0" t="n">
        <v>14659037.0557574</v>
      </c>
      <c r="N1768" s="0" t="n">
        <v>17916600.8459257</v>
      </c>
      <c r="O1768" s="0" t="n">
        <v>8361080.38516465</v>
      </c>
      <c r="P1768" s="0" t="n">
        <v>11401473.2524972</v>
      </c>
      <c r="Q1768" s="0" t="n">
        <v>7624148.66209306</v>
      </c>
      <c r="R1768" s="0" t="n">
        <v>8713312.75667779</v>
      </c>
    </row>
    <row r="1769" customFormat="false" ht="13.8" hidden="true" customHeight="false" outlineLevel="0" collapsed="false">
      <c r="A1769" s="0" t="s">
        <v>155</v>
      </c>
      <c r="B1769" s="0" t="s">
        <v>96</v>
      </c>
      <c r="C1769" s="0" t="s">
        <v>184</v>
      </c>
      <c r="D1769" s="0" t="s">
        <v>101</v>
      </c>
      <c r="E1769" s="0" t="s">
        <v>170</v>
      </c>
      <c r="F1769" s="0" t="s">
        <v>13</v>
      </c>
      <c r="G1769" s="0" t="s">
        <v>157</v>
      </c>
      <c r="H1769" s="0" t="n">
        <v>31703601.7292243</v>
      </c>
      <c r="I1769" s="0" t="n">
        <v>1270368.02921203</v>
      </c>
      <c r="J1769" s="0" t="n">
        <v>514696.344132161</v>
      </c>
      <c r="K1769" s="0" t="n">
        <v>10870236.802952</v>
      </c>
      <c r="L1769" s="0" t="n">
        <v>13976018.7466525</v>
      </c>
      <c r="M1769" s="0" t="n">
        <v>39838154.4860599</v>
      </c>
      <c r="N1769" s="0" t="n">
        <v>55773416.2804839</v>
      </c>
      <c r="O1769" s="0" t="n">
        <v>23106129.7035442</v>
      </c>
      <c r="P1769" s="0" t="n">
        <v>31508358.6866512</v>
      </c>
      <c r="Q1769" s="0" t="n">
        <v>21740473.605904</v>
      </c>
      <c r="R1769" s="0" t="n">
        <v>24846255.5496046</v>
      </c>
    </row>
    <row r="1770" customFormat="false" ht="13.8" hidden="true" customHeight="false" outlineLevel="0" collapsed="false">
      <c r="A1770" s="0" t="s">
        <v>159</v>
      </c>
      <c r="B1770" s="0" t="s">
        <v>6</v>
      </c>
      <c r="C1770" s="0" t="s">
        <v>163</v>
      </c>
      <c r="D1770" s="0" t="s">
        <v>15</v>
      </c>
      <c r="E1770" s="0" t="s">
        <v>8</v>
      </c>
      <c r="F1770" s="0" t="s">
        <v>8</v>
      </c>
      <c r="G1770" s="0" t="s">
        <v>154</v>
      </c>
      <c r="H1770" s="0" t="n">
        <v>37677615.7041673</v>
      </c>
      <c r="I1770" s="0" t="n">
        <v>1495131.64578678</v>
      </c>
      <c r="J1770" s="0" t="n">
        <v>1137038.47550461</v>
      </c>
      <c r="K1770" s="0" t="n">
        <v>10459731.4527825</v>
      </c>
      <c r="L1770" s="0" t="n">
        <v>13946308.6037101</v>
      </c>
      <c r="M1770" s="0" t="n">
        <v>53824739.2483243</v>
      </c>
      <c r="N1770" s="0" t="n">
        <v>80737108.8724865</v>
      </c>
      <c r="O1770" s="0" t="n">
        <v>12559105.824609</v>
      </c>
      <c r="P1770" s="0" t="n">
        <v>16147421.7744973</v>
      </c>
      <c r="Q1770" s="0" t="n">
        <v>13946308.6037101</v>
      </c>
      <c r="R1770" s="0" t="n">
        <v>17432885.7546376</v>
      </c>
    </row>
    <row r="1771" customFormat="false" ht="13.8" hidden="true" customHeight="false" outlineLevel="0" collapsed="false">
      <c r="A1771" s="0" t="s">
        <v>159</v>
      </c>
      <c r="B1771" s="0" t="s">
        <v>72</v>
      </c>
      <c r="C1771" s="0" t="s">
        <v>151</v>
      </c>
      <c r="D1771" s="0" t="s">
        <v>83</v>
      </c>
      <c r="E1771" s="0" t="s">
        <v>156</v>
      </c>
      <c r="F1771" s="0" t="s">
        <v>9</v>
      </c>
      <c r="G1771" s="0" t="s">
        <v>157</v>
      </c>
      <c r="H1771" s="0" t="n">
        <v>1257397.52087817</v>
      </c>
      <c r="I1771" s="0" t="n">
        <v>12116.6377017341</v>
      </c>
      <c r="J1771" s="0" t="n">
        <v>6272.12392321094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</row>
    <row r="1772" customFormat="false" ht="13.8" hidden="true" customHeight="false" outlineLevel="0" collapsed="false">
      <c r="A1772" s="0" t="s">
        <v>150</v>
      </c>
      <c r="B1772" s="0" t="s">
        <v>90</v>
      </c>
      <c r="C1772" s="0" t="s">
        <v>93</v>
      </c>
      <c r="D1772" s="0" t="s">
        <v>93</v>
      </c>
      <c r="E1772" s="0" t="s">
        <v>200</v>
      </c>
      <c r="F1772" s="0" t="s">
        <v>8</v>
      </c>
      <c r="G1772" s="0" t="s">
        <v>172</v>
      </c>
      <c r="H1772" s="0" t="n">
        <v>1653184.94533816</v>
      </c>
      <c r="I1772" s="0" t="n">
        <v>174200.674873737</v>
      </c>
      <c r="J1772" s="0" t="n">
        <v>221642.113118686</v>
      </c>
      <c r="K1772" s="0" t="n">
        <v>1848365.2020202</v>
      </c>
      <c r="L1772" s="0" t="n">
        <v>2376469.54545454</v>
      </c>
      <c r="M1772" s="0" t="n">
        <v>18511764.2595843</v>
      </c>
      <c r="N1772" s="0" t="n">
        <v>22214117.1115012</v>
      </c>
      <c r="O1772" s="0" t="n">
        <v>7199019.44154118</v>
      </c>
      <c r="P1772" s="0" t="n">
        <v>9214744.88517271</v>
      </c>
      <c r="Q1772" s="0" t="n">
        <v>4224834.74747474</v>
      </c>
      <c r="R1772" s="0" t="n">
        <v>4752939.09090909</v>
      </c>
    </row>
    <row r="1773" customFormat="false" ht="13.8" hidden="true" customHeight="false" outlineLevel="0" collapsed="false">
      <c r="A1773" s="0" t="s">
        <v>150</v>
      </c>
      <c r="B1773" s="0" t="s">
        <v>52</v>
      </c>
      <c r="C1773" s="0" t="s">
        <v>158</v>
      </c>
      <c r="D1773" s="0" t="s">
        <v>63</v>
      </c>
      <c r="E1773" s="0" t="s">
        <v>9</v>
      </c>
      <c r="F1773" s="0" t="s">
        <v>9</v>
      </c>
      <c r="G1773" s="0" t="s">
        <v>157</v>
      </c>
      <c r="H1773" s="0" t="n">
        <v>11223230.4276568</v>
      </c>
      <c r="I1773" s="0" t="n">
        <v>1506709.49200999</v>
      </c>
      <c r="J1773" s="0" t="n">
        <v>871859.776156375</v>
      </c>
      <c r="K1773" s="0" t="n">
        <v>67801927.1404499</v>
      </c>
      <c r="L1773" s="0" t="n">
        <v>82869022.0605499</v>
      </c>
      <c r="M1773" s="0" t="n">
        <v>368202132.109943</v>
      </c>
      <c r="N1773" s="0" t="n">
        <v>448246073.872974</v>
      </c>
      <c r="O1773" s="0" t="n">
        <v>3390096.35702249</v>
      </c>
      <c r="P1773" s="0" t="n">
        <v>5085144.53553374</v>
      </c>
      <c r="Q1773" s="0" t="n">
        <v>0</v>
      </c>
      <c r="R1773" s="0" t="n">
        <v>0</v>
      </c>
    </row>
    <row r="1774" customFormat="false" ht="13.8" hidden="true" customHeight="false" outlineLevel="0" collapsed="false">
      <c r="A1774" s="0" t="s">
        <v>159</v>
      </c>
      <c r="B1774" s="0" t="s">
        <v>52</v>
      </c>
      <c r="C1774" s="0" t="s">
        <v>165</v>
      </c>
      <c r="D1774" s="0" t="s">
        <v>62</v>
      </c>
      <c r="E1774" s="0" t="s">
        <v>9</v>
      </c>
      <c r="F1774" s="0" t="s">
        <v>9</v>
      </c>
      <c r="G1774" s="0" t="s">
        <v>153</v>
      </c>
      <c r="H1774" s="0" t="n">
        <v>3380095.49804283</v>
      </c>
      <c r="I1774" s="0" t="n">
        <v>46295.9999999999</v>
      </c>
      <c r="J1774" s="0" t="n">
        <v>41919.2273991884</v>
      </c>
      <c r="K1774" s="0" t="n">
        <v>1851839.99999999</v>
      </c>
      <c r="L1774" s="0" t="n">
        <v>2314799.99999999</v>
      </c>
      <c r="M1774" s="0" t="n">
        <v>9346004.99999999</v>
      </c>
      <c r="N1774" s="0" t="n">
        <v>11313584.9999999</v>
      </c>
      <c r="O1774" s="0" t="n">
        <v>0</v>
      </c>
      <c r="P1774" s="0" t="n">
        <v>0</v>
      </c>
      <c r="Q1774" s="0" t="n">
        <v>0</v>
      </c>
      <c r="R1774" s="0" t="n">
        <v>0</v>
      </c>
    </row>
    <row r="1775" customFormat="false" ht="13.8" hidden="true" customHeight="false" outlineLevel="0" collapsed="false">
      <c r="A1775" s="0" t="s">
        <v>155</v>
      </c>
      <c r="B1775" s="0" t="s">
        <v>21</v>
      </c>
      <c r="C1775" s="0" t="s">
        <v>168</v>
      </c>
      <c r="D1775" s="0" t="s">
        <v>50</v>
      </c>
      <c r="E1775" s="0" t="s">
        <v>9</v>
      </c>
      <c r="F1775" s="0" t="s">
        <v>9</v>
      </c>
      <c r="G1775" s="0" t="s">
        <v>157</v>
      </c>
      <c r="H1775" s="0" t="n">
        <v>4288656.86293267</v>
      </c>
      <c r="I1775" s="0" t="n">
        <v>215740</v>
      </c>
      <c r="J1775" s="0" t="n">
        <v>212357.876</v>
      </c>
      <c r="K1775" s="0" t="n">
        <v>9708300</v>
      </c>
      <c r="L1775" s="0" t="n">
        <v>11865700</v>
      </c>
      <c r="M1775" s="0" t="n">
        <v>38428687.5</v>
      </c>
      <c r="N1775" s="0" t="n">
        <v>46518937.5</v>
      </c>
      <c r="O1775" s="0" t="n">
        <v>2022562.5</v>
      </c>
      <c r="P1775" s="0" t="n">
        <v>3236100</v>
      </c>
      <c r="Q1775" s="0" t="n">
        <v>0</v>
      </c>
      <c r="R1775" s="0" t="n">
        <v>0</v>
      </c>
    </row>
    <row r="1776" customFormat="false" ht="13.8" hidden="true" customHeight="false" outlineLevel="0" collapsed="false">
      <c r="A1776" s="0" t="s">
        <v>159</v>
      </c>
      <c r="B1776" s="0" t="s">
        <v>21</v>
      </c>
      <c r="C1776" s="0" t="s">
        <v>181</v>
      </c>
      <c r="D1776" s="0" t="s">
        <v>51</v>
      </c>
      <c r="E1776" s="0" t="s">
        <v>9</v>
      </c>
      <c r="F1776" s="0" t="s">
        <v>9</v>
      </c>
      <c r="G1776" s="0" t="s">
        <v>157</v>
      </c>
      <c r="H1776" s="0" t="n">
        <v>17252471.4366971</v>
      </c>
      <c r="I1776" s="0" t="n">
        <v>234035</v>
      </c>
      <c r="J1776" s="0" t="n">
        <v>63683.75</v>
      </c>
      <c r="K1776" s="0" t="n">
        <v>9361400</v>
      </c>
      <c r="L1776" s="0" t="n">
        <v>11701750</v>
      </c>
      <c r="M1776" s="0" t="n">
        <v>41687484.375</v>
      </c>
      <c r="N1776" s="0" t="n">
        <v>50463796.875</v>
      </c>
      <c r="O1776" s="0" t="n">
        <v>0</v>
      </c>
      <c r="P1776" s="0" t="n">
        <v>0</v>
      </c>
      <c r="Q1776" s="0" t="n">
        <v>0</v>
      </c>
      <c r="R1776" s="0" t="n">
        <v>0</v>
      </c>
    </row>
    <row r="1777" customFormat="false" ht="13.8" hidden="true" customHeight="false" outlineLevel="0" collapsed="false">
      <c r="A1777" s="0" t="s">
        <v>150</v>
      </c>
      <c r="B1777" s="0" t="s">
        <v>6</v>
      </c>
      <c r="C1777" s="0" t="s">
        <v>163</v>
      </c>
      <c r="D1777" s="0" t="s">
        <v>19</v>
      </c>
      <c r="E1777" s="0" t="s">
        <v>8</v>
      </c>
      <c r="F1777" s="0" t="s">
        <v>8</v>
      </c>
      <c r="G1777" s="0" t="s">
        <v>164</v>
      </c>
      <c r="H1777" s="0" t="n">
        <v>47257112.5029696</v>
      </c>
      <c r="I1777" s="0" t="n">
        <v>10420278.4664847</v>
      </c>
      <c r="J1777" s="0" t="n">
        <v>6922569.16430298</v>
      </c>
      <c r="K1777" s="0" t="n">
        <v>34654744.4510399</v>
      </c>
      <c r="L1777" s="0" t="n">
        <v>44556100.0084798</v>
      </c>
      <c r="M1777" s="0" t="n">
        <v>1749406366.29009</v>
      </c>
      <c r="N1777" s="0" t="n">
        <v>2405433753.64888</v>
      </c>
      <c r="O1777" s="0" t="n">
        <v>273344744.732827</v>
      </c>
      <c r="P1777" s="0" t="n">
        <v>349881273.258019</v>
      </c>
      <c r="Q1777" s="0" t="n">
        <v>79210844.4595197</v>
      </c>
      <c r="R1777" s="0" t="n">
        <v>89112200.0169597</v>
      </c>
    </row>
    <row r="1778" customFormat="false" ht="13.8" hidden="true" customHeight="false" outlineLevel="0" collapsed="false">
      <c r="A1778" s="0" t="s">
        <v>150</v>
      </c>
      <c r="B1778" s="0" t="s">
        <v>90</v>
      </c>
      <c r="C1778" s="0" t="s">
        <v>186</v>
      </c>
      <c r="D1778" s="0" t="s">
        <v>95</v>
      </c>
      <c r="E1778" s="0" t="s">
        <v>9</v>
      </c>
      <c r="F1778" s="0" t="s">
        <v>9</v>
      </c>
      <c r="G1778" s="0" t="s">
        <v>172</v>
      </c>
      <c r="H1778" s="0" t="n">
        <v>3933756.58453286</v>
      </c>
      <c r="I1778" s="0" t="n">
        <v>60174.3605786198</v>
      </c>
      <c r="J1778" s="0" t="n">
        <v>115197.03611215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</row>
    <row r="1779" customFormat="false" ht="13.8" hidden="true" customHeight="false" outlineLevel="0" collapsed="false">
      <c r="A1779" s="0" t="s">
        <v>155</v>
      </c>
      <c r="B1779" s="0" t="s">
        <v>72</v>
      </c>
      <c r="C1779" s="0" t="s">
        <v>175</v>
      </c>
      <c r="D1779" s="0" t="s">
        <v>79</v>
      </c>
      <c r="E1779" s="0" t="s">
        <v>152</v>
      </c>
      <c r="F1779" s="0" t="s">
        <v>8</v>
      </c>
      <c r="G1779" s="0" t="s">
        <v>172</v>
      </c>
      <c r="H1779" s="0" t="n">
        <v>2420174.67332343</v>
      </c>
      <c r="I1779" s="0" t="n">
        <v>198379.656665474</v>
      </c>
      <c r="J1779" s="0" t="n">
        <v>196831.447036654</v>
      </c>
      <c r="K1779" s="0" t="n">
        <v>3471643.9916458</v>
      </c>
      <c r="L1779" s="0" t="n">
        <v>4463542.27497317</v>
      </c>
      <c r="M1779" s="0" t="n">
        <v>14337755.9478516</v>
      </c>
      <c r="N1779" s="0" t="n">
        <v>17523923.9362631</v>
      </c>
      <c r="O1779" s="0" t="n">
        <v>7009569.57450524</v>
      </c>
      <c r="P1779" s="0" t="n">
        <v>9558503.96523441</v>
      </c>
      <c r="Q1779" s="0" t="n">
        <v>6943287.9832916</v>
      </c>
      <c r="R1779" s="0" t="n">
        <v>7935186.26661898</v>
      </c>
    </row>
    <row r="1780" customFormat="false" ht="13.8" hidden="true" customHeight="false" outlineLevel="0" collapsed="false">
      <c r="A1780" s="0" t="s">
        <v>150</v>
      </c>
      <c r="B1780" s="0" t="s">
        <v>21</v>
      </c>
      <c r="C1780" s="0" t="s">
        <v>166</v>
      </c>
      <c r="D1780" s="0" t="s">
        <v>24</v>
      </c>
      <c r="E1780" s="0" t="s">
        <v>9</v>
      </c>
      <c r="F1780" s="0" t="s">
        <v>9</v>
      </c>
      <c r="G1780" s="0" t="s">
        <v>157</v>
      </c>
      <c r="H1780" s="0" t="n">
        <v>775607.489747533</v>
      </c>
      <c r="I1780" s="0" t="n">
        <v>81505.6675863902</v>
      </c>
      <c r="J1780" s="0" t="n">
        <v>20522.7984299272</v>
      </c>
      <c r="K1780" s="0" t="n">
        <v>1018820.84482987</v>
      </c>
      <c r="L1780" s="0" t="n">
        <v>1120702.92931286</v>
      </c>
      <c r="M1780" s="0" t="n">
        <v>13028990.7830281</v>
      </c>
      <c r="N1780" s="0" t="n">
        <v>15200489.2468661</v>
      </c>
      <c r="O1780" s="0" t="n">
        <v>4767843.23775226</v>
      </c>
      <c r="P1780" s="0" t="n">
        <v>5562483.77737763</v>
      </c>
      <c r="Q1780" s="0" t="n">
        <v>2037641.68965975</v>
      </c>
      <c r="R1780" s="0" t="n">
        <v>2241405.85862573</v>
      </c>
    </row>
    <row r="1781" customFormat="false" ht="13.8" hidden="true" customHeight="false" outlineLevel="0" collapsed="false">
      <c r="A1781" s="0" t="s">
        <v>150</v>
      </c>
      <c r="B1781" s="0" t="s">
        <v>72</v>
      </c>
      <c r="C1781" s="0" t="s">
        <v>175</v>
      </c>
      <c r="D1781" s="0" t="s">
        <v>89</v>
      </c>
      <c r="E1781" s="0" t="s">
        <v>156</v>
      </c>
      <c r="F1781" s="0" t="s">
        <v>9</v>
      </c>
      <c r="G1781" s="0" t="s">
        <v>153</v>
      </c>
      <c r="H1781" s="0" t="n">
        <v>2222414.96277684</v>
      </c>
      <c r="I1781" s="0" t="n">
        <v>342704.630985135</v>
      </c>
      <c r="J1781" s="0" t="n">
        <v>233218.772443254</v>
      </c>
      <c r="K1781" s="0" t="n">
        <v>3998220.69482658</v>
      </c>
      <c r="L1781" s="0" t="n">
        <v>5140569.46477703</v>
      </c>
      <c r="M1781" s="0" t="n">
        <v>44033326.5246643</v>
      </c>
      <c r="N1781" s="0" t="n">
        <v>60545823.9714135</v>
      </c>
      <c r="O1781" s="0" t="n">
        <v>13760414.5389576</v>
      </c>
      <c r="P1781" s="0" t="n">
        <v>17613330.6098657</v>
      </c>
      <c r="Q1781" s="0" t="n">
        <v>9138790.15960361</v>
      </c>
      <c r="R1781" s="0" t="n">
        <v>10281138.929554</v>
      </c>
    </row>
    <row r="1782" customFormat="false" ht="13.8" hidden="true" customHeight="false" outlineLevel="0" collapsed="false">
      <c r="A1782" s="0" t="s">
        <v>159</v>
      </c>
      <c r="B1782" s="0" t="s">
        <v>21</v>
      </c>
      <c r="C1782" s="0" t="s">
        <v>166</v>
      </c>
      <c r="D1782" s="0" t="s">
        <v>45</v>
      </c>
      <c r="E1782" s="0" t="s">
        <v>9</v>
      </c>
      <c r="F1782" s="0" t="s">
        <v>9</v>
      </c>
      <c r="G1782" s="0" t="s">
        <v>154</v>
      </c>
      <c r="H1782" s="0" t="n">
        <v>1098909.84086885</v>
      </c>
      <c r="I1782" s="0" t="n">
        <v>6972</v>
      </c>
      <c r="J1782" s="0" t="n">
        <v>4714.065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</row>
    <row r="1783" customFormat="false" ht="13.8" hidden="true" customHeight="false" outlineLevel="0" collapsed="false">
      <c r="A1783" s="0" t="s">
        <v>155</v>
      </c>
      <c r="B1783" s="0" t="s">
        <v>117</v>
      </c>
      <c r="C1783" s="0" t="s">
        <v>187</v>
      </c>
      <c r="D1783" s="0" t="s">
        <v>109</v>
      </c>
      <c r="E1783" s="0" t="s">
        <v>8</v>
      </c>
      <c r="F1783" s="0" t="s">
        <v>8</v>
      </c>
      <c r="G1783" s="0" t="s">
        <v>164</v>
      </c>
      <c r="H1783" s="0" t="n">
        <v>819119762.339535</v>
      </c>
      <c r="I1783" s="0" t="n">
        <v>4823348.92352687</v>
      </c>
      <c r="J1783" s="0" t="n">
        <v>16284124.4399347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</row>
    <row r="1784" customFormat="false" ht="13.8" hidden="true" customHeight="false" outlineLevel="0" collapsed="false">
      <c r="A1784" s="0" t="s">
        <v>155</v>
      </c>
      <c r="B1784" s="0" t="s">
        <v>103</v>
      </c>
      <c r="C1784" s="0" t="s">
        <v>177</v>
      </c>
      <c r="D1784" s="0" t="s">
        <v>113</v>
      </c>
      <c r="E1784" s="0" t="s">
        <v>13</v>
      </c>
      <c r="F1784" s="0" t="s">
        <v>13</v>
      </c>
      <c r="G1784" s="0" t="s">
        <v>164</v>
      </c>
      <c r="H1784" s="0" t="n">
        <v>34742310.3648423</v>
      </c>
      <c r="I1784" s="0" t="n">
        <v>1342663.655</v>
      </c>
      <c r="J1784" s="0" t="n">
        <v>1624913.0713</v>
      </c>
      <c r="K1784" s="0" t="n">
        <v>0</v>
      </c>
      <c r="L1784" s="0" t="n">
        <v>0</v>
      </c>
      <c r="M1784" s="0" t="n">
        <v>20859239.2136064</v>
      </c>
      <c r="N1784" s="0" t="n">
        <v>29202934.899049</v>
      </c>
      <c r="O1784" s="0" t="n">
        <v>87191618.7313311</v>
      </c>
      <c r="P1784" s="0" t="n">
        <v>118897661.90636</v>
      </c>
      <c r="Q1784" s="0" t="n">
        <v>93986455.85</v>
      </c>
      <c r="R1784" s="0" t="n">
        <v>107413092.4</v>
      </c>
    </row>
    <row r="1785" customFormat="false" ht="13.8" hidden="true" customHeight="false" outlineLevel="0" collapsed="false">
      <c r="A1785" s="0" t="s">
        <v>150</v>
      </c>
      <c r="B1785" s="0" t="s">
        <v>103</v>
      </c>
      <c r="C1785" s="0" t="s">
        <v>178</v>
      </c>
      <c r="D1785" s="0" t="s">
        <v>108</v>
      </c>
      <c r="E1785" s="0" t="s">
        <v>8</v>
      </c>
      <c r="F1785" s="0" t="s">
        <v>8</v>
      </c>
      <c r="G1785" s="0" t="s">
        <v>157</v>
      </c>
      <c r="H1785" s="0" t="n">
        <v>12154087.9388555</v>
      </c>
      <c r="I1785" s="0" t="n">
        <v>2139353.1942211</v>
      </c>
      <c r="J1785" s="0" t="n">
        <v>2375126.46884194</v>
      </c>
      <c r="K1785" s="0" t="n">
        <v>15633636.6215395</v>
      </c>
      <c r="L1785" s="0" t="n">
        <v>20844848.8287193</v>
      </c>
      <c r="M1785" s="0" t="n">
        <v>96270893.7399495</v>
      </c>
      <c r="N1785" s="0" t="n">
        <v>128361191.653266</v>
      </c>
      <c r="O1785" s="0" t="n">
        <v>38508357.4959798</v>
      </c>
      <c r="P1785" s="0" t="n">
        <v>48135446.8699747</v>
      </c>
      <c r="Q1785" s="0" t="n">
        <v>23450454.9323092</v>
      </c>
      <c r="R1785" s="0" t="n">
        <v>28661667.139489</v>
      </c>
    </row>
    <row r="1786" customFormat="false" ht="13.8" hidden="true" customHeight="false" outlineLevel="0" collapsed="false">
      <c r="A1786" s="0" t="s">
        <v>150</v>
      </c>
      <c r="B1786" s="0" t="s">
        <v>117</v>
      </c>
      <c r="C1786" s="0" t="s">
        <v>196</v>
      </c>
      <c r="D1786" s="0" t="s">
        <v>109</v>
      </c>
      <c r="E1786" s="0" t="s">
        <v>8</v>
      </c>
      <c r="F1786" s="0" t="s">
        <v>8</v>
      </c>
      <c r="G1786" s="0" t="s">
        <v>157</v>
      </c>
      <c r="H1786" s="0" t="n">
        <v>4923141.11669913</v>
      </c>
      <c r="I1786" s="0" t="n">
        <v>97462.0806641249</v>
      </c>
      <c r="J1786" s="0" t="n">
        <v>1290998.87314981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</row>
    <row r="1787" customFormat="false" ht="13.8" hidden="true" customHeight="false" outlineLevel="0" collapsed="false">
      <c r="A1787" s="0" t="s">
        <v>159</v>
      </c>
      <c r="B1787" s="0" t="s">
        <v>103</v>
      </c>
      <c r="C1787" s="0" t="s">
        <v>179</v>
      </c>
      <c r="D1787" s="0" t="s">
        <v>22</v>
      </c>
      <c r="E1787" s="0" t="s">
        <v>8</v>
      </c>
      <c r="F1787" s="0" t="s">
        <v>8</v>
      </c>
      <c r="G1787" s="0" t="s">
        <v>153</v>
      </c>
      <c r="H1787" s="0" t="n">
        <v>1397371.15364637</v>
      </c>
      <c r="I1787" s="0" t="n">
        <v>23450</v>
      </c>
      <c r="J1787" s="0" t="n">
        <v>18646.5</v>
      </c>
      <c r="K1787" s="0" t="n">
        <v>938000</v>
      </c>
      <c r="L1787" s="0" t="n">
        <v>1172500</v>
      </c>
      <c r="M1787" s="0" t="n">
        <v>3007462.5</v>
      </c>
      <c r="N1787" s="0" t="n">
        <v>3640612.5</v>
      </c>
      <c r="O1787" s="0" t="n">
        <v>0</v>
      </c>
      <c r="P1787" s="0" t="n">
        <v>0</v>
      </c>
      <c r="Q1787" s="0" t="n">
        <v>0</v>
      </c>
      <c r="R1787" s="0" t="n">
        <v>0</v>
      </c>
    </row>
    <row r="1788" customFormat="false" ht="13.8" hidden="true" customHeight="false" outlineLevel="0" collapsed="false">
      <c r="A1788" s="0" t="s">
        <v>159</v>
      </c>
      <c r="B1788" s="0" t="s">
        <v>103</v>
      </c>
      <c r="C1788" s="0" t="s">
        <v>177</v>
      </c>
      <c r="D1788" s="0" t="s">
        <v>114</v>
      </c>
      <c r="E1788" s="0" t="s">
        <v>13</v>
      </c>
      <c r="F1788" s="0" t="s">
        <v>13</v>
      </c>
      <c r="G1788" s="0" t="s">
        <v>157</v>
      </c>
      <c r="H1788" s="0" t="n">
        <v>741144.882132839</v>
      </c>
      <c r="I1788" s="0" t="n">
        <v>73271.025</v>
      </c>
      <c r="J1788" s="0" t="n">
        <v>44709.5021335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</row>
    <row r="1789" customFormat="false" ht="13.8" hidden="true" customHeight="false" outlineLevel="0" collapsed="false">
      <c r="A1789" s="0" t="s">
        <v>155</v>
      </c>
      <c r="B1789" s="0" t="s">
        <v>103</v>
      </c>
      <c r="C1789" s="0" t="s">
        <v>178</v>
      </c>
      <c r="D1789" s="0" t="s">
        <v>111</v>
      </c>
      <c r="E1789" s="0" t="s">
        <v>9</v>
      </c>
      <c r="F1789" s="0" t="s">
        <v>9</v>
      </c>
      <c r="G1789" s="0" t="s">
        <v>164</v>
      </c>
      <c r="H1789" s="0" t="n">
        <v>2777836.34628361</v>
      </c>
      <c r="I1789" s="0" t="n">
        <v>54154.5049470238</v>
      </c>
      <c r="J1789" s="0" t="n">
        <v>32643.4336326014</v>
      </c>
      <c r="K1789" s="0" t="n">
        <v>0</v>
      </c>
      <c r="L1789" s="0" t="n">
        <v>0</v>
      </c>
      <c r="M1789" s="0" t="n">
        <v>5198832.47491428</v>
      </c>
      <c r="N1789" s="0" t="n">
        <v>7798248.71237143</v>
      </c>
      <c r="O1789" s="0" t="n">
        <v>1213060.91081333</v>
      </c>
      <c r="P1789" s="0" t="n">
        <v>1516326.13851666</v>
      </c>
      <c r="Q1789" s="0" t="n">
        <v>812317.574205357</v>
      </c>
      <c r="R1789" s="0" t="n">
        <v>1353862.62367559</v>
      </c>
    </row>
    <row r="1790" customFormat="false" ht="13.8" hidden="true" customHeight="false" outlineLevel="0" collapsed="false">
      <c r="A1790" s="0" t="s">
        <v>155</v>
      </c>
      <c r="B1790" s="0" t="s">
        <v>103</v>
      </c>
      <c r="C1790" s="0" t="s">
        <v>177</v>
      </c>
      <c r="D1790" s="0" t="s">
        <v>114</v>
      </c>
      <c r="E1790" s="0" t="s">
        <v>13</v>
      </c>
      <c r="F1790" s="0" t="s">
        <v>13</v>
      </c>
      <c r="G1790" s="0" t="s">
        <v>172</v>
      </c>
      <c r="H1790" s="0" t="n">
        <v>6354.9109165321</v>
      </c>
      <c r="I1790" s="0" t="n">
        <v>1625.47</v>
      </c>
      <c r="J1790" s="0" t="n">
        <v>1711.97545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</row>
    <row r="1791" customFormat="false" ht="13.8" hidden="true" customHeight="false" outlineLevel="0" collapsed="false">
      <c r="A1791" s="0" t="s">
        <v>159</v>
      </c>
      <c r="B1791" s="0" t="s">
        <v>90</v>
      </c>
      <c r="C1791" s="0" t="s">
        <v>94</v>
      </c>
      <c r="D1791" s="0" t="s">
        <v>94</v>
      </c>
      <c r="E1791" s="0" t="s">
        <v>170</v>
      </c>
      <c r="F1791" s="0" t="s">
        <v>13</v>
      </c>
      <c r="G1791" s="0" t="s">
        <v>164</v>
      </c>
      <c r="H1791" s="0" t="n">
        <v>24982884.7798464</v>
      </c>
      <c r="I1791" s="0" t="n">
        <v>446785.997418351</v>
      </c>
      <c r="J1791" s="0" t="n">
        <v>3390074.08068353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</row>
    <row r="1792" customFormat="false" ht="13.8" hidden="true" customHeight="false" outlineLevel="0" collapsed="false">
      <c r="A1792" s="0" t="s">
        <v>150</v>
      </c>
      <c r="B1792" s="0" t="s">
        <v>117</v>
      </c>
      <c r="C1792" s="0" t="s">
        <v>190</v>
      </c>
      <c r="D1792" s="0" t="s">
        <v>109</v>
      </c>
      <c r="E1792" s="0" t="s">
        <v>13</v>
      </c>
      <c r="F1792" s="0" t="s">
        <v>13</v>
      </c>
      <c r="G1792" s="0" t="s">
        <v>153</v>
      </c>
      <c r="H1792" s="0" t="n">
        <v>620882.762467276</v>
      </c>
      <c r="I1792" s="0" t="n">
        <v>4072.53781459961</v>
      </c>
      <c r="J1792" s="0" t="n">
        <v>4123.65025497772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0</v>
      </c>
    </row>
    <row r="1793" customFormat="false" ht="13.8" hidden="true" customHeight="false" outlineLevel="0" collapsed="false">
      <c r="A1793" s="0" t="s">
        <v>155</v>
      </c>
      <c r="B1793" s="0" t="s">
        <v>21</v>
      </c>
      <c r="C1793" s="0" t="s">
        <v>166</v>
      </c>
      <c r="D1793" s="0" t="s">
        <v>44</v>
      </c>
      <c r="E1793" s="0" t="s">
        <v>8</v>
      </c>
      <c r="F1793" s="0" t="s">
        <v>8</v>
      </c>
      <c r="G1793" s="0" t="s">
        <v>172</v>
      </c>
      <c r="H1793" s="0" t="n">
        <v>108488.470102351</v>
      </c>
      <c r="I1793" s="0" t="n">
        <v>2893</v>
      </c>
      <c r="J1793" s="0" t="n">
        <v>1951.21</v>
      </c>
      <c r="K1793" s="0" t="n">
        <v>0</v>
      </c>
      <c r="L1793" s="0" t="n">
        <v>0</v>
      </c>
      <c r="M1793" s="0" t="n">
        <v>634209.8894032</v>
      </c>
      <c r="N1793" s="0" t="n">
        <v>792762.361754</v>
      </c>
      <c r="O1793" s="0" t="n">
        <v>132475.29161845</v>
      </c>
      <c r="P1793" s="0" t="n">
        <v>211960.46658952</v>
      </c>
      <c r="Q1793" s="0" t="n">
        <v>28930</v>
      </c>
      <c r="R1793" s="0" t="n">
        <v>36162.5</v>
      </c>
    </row>
    <row r="1794" customFormat="false" ht="13.8" hidden="true" customHeight="false" outlineLevel="0" collapsed="false">
      <c r="A1794" s="0" t="s">
        <v>155</v>
      </c>
      <c r="B1794" s="0" t="s">
        <v>90</v>
      </c>
      <c r="C1794" s="0" t="s">
        <v>186</v>
      </c>
      <c r="D1794" s="0" t="s">
        <v>95</v>
      </c>
      <c r="E1794" s="0" t="s">
        <v>9</v>
      </c>
      <c r="F1794" s="0" t="s">
        <v>9</v>
      </c>
      <c r="G1794" s="0" t="s">
        <v>153</v>
      </c>
      <c r="H1794" s="0" t="n">
        <v>2523649.89986698</v>
      </c>
      <c r="I1794" s="0" t="n">
        <v>40549.7768642713</v>
      </c>
      <c r="J1794" s="0" t="n">
        <v>40641.2054356999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</v>
      </c>
    </row>
    <row r="1795" customFormat="false" ht="13.8" hidden="true" customHeight="false" outlineLevel="0" collapsed="false">
      <c r="A1795" s="0" t="s">
        <v>159</v>
      </c>
      <c r="B1795" s="0" t="s">
        <v>117</v>
      </c>
      <c r="C1795" s="0" t="s">
        <v>188</v>
      </c>
      <c r="D1795" s="0" t="s">
        <v>109</v>
      </c>
      <c r="E1795" s="0" t="s">
        <v>8</v>
      </c>
      <c r="F1795" s="0" t="s">
        <v>8</v>
      </c>
      <c r="G1795" s="0" t="s">
        <v>154</v>
      </c>
      <c r="H1795" s="0" t="n">
        <v>5119986.73798342</v>
      </c>
      <c r="I1795" s="0" t="n">
        <v>24296.5547127496</v>
      </c>
      <c r="J1795" s="0" t="n">
        <v>24296.5547127496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</row>
    <row r="1796" customFormat="false" ht="13.8" hidden="true" customHeight="false" outlineLevel="0" collapsed="false">
      <c r="A1796" s="0" t="s">
        <v>155</v>
      </c>
      <c r="B1796" s="0" t="s">
        <v>21</v>
      </c>
      <c r="C1796" s="0" t="s">
        <v>173</v>
      </c>
      <c r="D1796" s="0" t="s">
        <v>47</v>
      </c>
      <c r="E1796" s="0" t="s">
        <v>13</v>
      </c>
      <c r="F1796" s="0" t="s">
        <v>13</v>
      </c>
      <c r="G1796" s="0" t="s">
        <v>154</v>
      </c>
      <c r="H1796" s="0" t="n">
        <v>30258.868543398</v>
      </c>
      <c r="I1796" s="0" t="n">
        <v>1500</v>
      </c>
      <c r="J1796" s="0" t="n">
        <v>862.875</v>
      </c>
      <c r="K1796" s="0" t="n">
        <v>0</v>
      </c>
      <c r="L1796" s="0" t="n">
        <v>0</v>
      </c>
      <c r="M1796" s="0" t="n">
        <v>328833.3336</v>
      </c>
      <c r="N1796" s="0" t="n">
        <v>411041.667</v>
      </c>
      <c r="O1796" s="0" t="n">
        <v>68687.499975</v>
      </c>
      <c r="P1796" s="0" t="n">
        <v>109899.99996</v>
      </c>
      <c r="Q1796" s="0" t="n">
        <v>15000</v>
      </c>
      <c r="R1796" s="0" t="n">
        <v>18750</v>
      </c>
    </row>
    <row r="1797" customFormat="false" ht="13.8" hidden="true" customHeight="false" outlineLevel="0" collapsed="false">
      <c r="A1797" s="0" t="s">
        <v>159</v>
      </c>
      <c r="B1797" s="0" t="s">
        <v>96</v>
      </c>
      <c r="C1797" s="0" t="s">
        <v>97</v>
      </c>
      <c r="D1797" s="0" t="s">
        <v>97</v>
      </c>
      <c r="E1797" s="0" t="s">
        <v>8</v>
      </c>
      <c r="F1797" s="0" t="s">
        <v>8</v>
      </c>
      <c r="G1797" s="0" t="s">
        <v>172</v>
      </c>
      <c r="H1797" s="0" t="n">
        <v>60830517.7994674</v>
      </c>
      <c r="I1797" s="0" t="n">
        <v>1434798.35904883</v>
      </c>
      <c r="J1797" s="0" t="n">
        <v>91800629.1484173</v>
      </c>
      <c r="K1797" s="0" t="n">
        <v>0</v>
      </c>
      <c r="L1797" s="0" t="n">
        <v>0</v>
      </c>
      <c r="M1797" s="0" t="n">
        <v>54691137.6533625</v>
      </c>
      <c r="N1797" s="0" t="n">
        <v>82036706.4800438</v>
      </c>
      <c r="O1797" s="0" t="n">
        <v>11166107.2206769</v>
      </c>
      <c r="P1797" s="0" t="n">
        <v>14356423.5694417</v>
      </c>
      <c r="Q1797" s="0" t="n">
        <v>15418563.0106421</v>
      </c>
      <c r="R1797" s="0" t="n">
        <v>19273203.7633026</v>
      </c>
    </row>
    <row r="1798" customFormat="false" ht="13.8" hidden="true" customHeight="false" outlineLevel="0" collapsed="false">
      <c r="A1798" s="0" t="s">
        <v>155</v>
      </c>
      <c r="B1798" s="0" t="s">
        <v>72</v>
      </c>
      <c r="C1798" s="0" t="s">
        <v>171</v>
      </c>
      <c r="D1798" s="0" t="s">
        <v>77</v>
      </c>
      <c r="E1798" s="0" t="s">
        <v>152</v>
      </c>
      <c r="F1798" s="0" t="s">
        <v>8</v>
      </c>
      <c r="G1798" s="0" t="s">
        <v>164</v>
      </c>
      <c r="H1798" s="0" t="n">
        <v>17218676.6232738</v>
      </c>
      <c r="I1798" s="0" t="n">
        <v>201485.680442937</v>
      </c>
      <c r="J1798" s="0" t="n">
        <v>939339.603484089</v>
      </c>
      <c r="K1798" s="0" t="n">
        <v>0</v>
      </c>
      <c r="L1798" s="0" t="n">
        <v>0</v>
      </c>
      <c r="M1798" s="0" t="n">
        <v>16128336.119848</v>
      </c>
      <c r="N1798" s="0" t="n">
        <v>19712410.8131476</v>
      </c>
      <c r="O1798" s="0" t="n">
        <v>7884964.32525906</v>
      </c>
      <c r="P1798" s="0" t="n">
        <v>10752224.0798987</v>
      </c>
      <c r="Q1798" s="0" t="n">
        <v>14103997.6310055</v>
      </c>
      <c r="R1798" s="0" t="n">
        <v>16118854.4354349</v>
      </c>
    </row>
    <row r="1799" customFormat="false" ht="13.8" hidden="true" customHeight="false" outlineLevel="0" collapsed="false">
      <c r="A1799" s="0" t="s">
        <v>155</v>
      </c>
      <c r="B1799" s="0" t="s">
        <v>72</v>
      </c>
      <c r="C1799" s="0" t="s">
        <v>151</v>
      </c>
      <c r="D1799" s="0" t="s">
        <v>75</v>
      </c>
      <c r="E1799" s="0" t="s">
        <v>170</v>
      </c>
      <c r="F1799" s="0" t="s">
        <v>13</v>
      </c>
      <c r="G1799" s="0" t="s">
        <v>164</v>
      </c>
      <c r="H1799" s="0" t="n">
        <v>2058922.58778592</v>
      </c>
      <c r="I1799" s="0" t="n">
        <v>27013.9211761984</v>
      </c>
      <c r="J1799" s="0" t="n">
        <v>27236.6692668628</v>
      </c>
      <c r="K1799" s="0" t="n">
        <v>0</v>
      </c>
      <c r="L1799" s="0" t="n">
        <v>0</v>
      </c>
      <c r="M1799" s="0" t="n">
        <v>1681854.94920115</v>
      </c>
      <c r="N1799" s="0" t="n">
        <v>2055600.49346808</v>
      </c>
      <c r="O1799" s="0" t="n">
        <v>822240.197387232</v>
      </c>
      <c r="P1799" s="0" t="n">
        <v>1121236.63280077</v>
      </c>
      <c r="Q1799" s="0" t="n">
        <v>1890974.48233389</v>
      </c>
      <c r="R1799" s="0" t="n">
        <v>2161113.69409587</v>
      </c>
    </row>
    <row r="1800" customFormat="false" ht="13.8" hidden="true" customHeight="false" outlineLevel="0" collapsed="false">
      <c r="A1800" s="0" t="s">
        <v>159</v>
      </c>
      <c r="B1800" s="0" t="s">
        <v>72</v>
      </c>
      <c r="C1800" s="0" t="s">
        <v>171</v>
      </c>
      <c r="D1800" s="0" t="s">
        <v>74</v>
      </c>
      <c r="E1800" s="0" t="s">
        <v>174</v>
      </c>
      <c r="F1800" s="0" t="s">
        <v>8</v>
      </c>
      <c r="G1800" s="0" t="s">
        <v>157</v>
      </c>
      <c r="H1800" s="0" t="n">
        <v>2828891.41575018</v>
      </c>
      <c r="I1800" s="0" t="n">
        <v>15600.5882774801</v>
      </c>
      <c r="J1800" s="0" t="n">
        <v>8102.32254380457</v>
      </c>
      <c r="K1800" s="0" t="n">
        <v>468017.648324404</v>
      </c>
      <c r="L1800" s="0" t="n">
        <v>624023.531099205</v>
      </c>
      <c r="M1800" s="0" t="n">
        <v>1248781.20794207</v>
      </c>
      <c r="N1800" s="0" t="n">
        <v>1665041.61058943</v>
      </c>
      <c r="O1800" s="0" t="n">
        <v>555013.870196476</v>
      </c>
      <c r="P1800" s="0" t="n">
        <v>777019.418275067</v>
      </c>
      <c r="Q1800" s="0" t="n">
        <v>312011.765549602</v>
      </c>
      <c r="R1800" s="0" t="n">
        <v>468017.648324404</v>
      </c>
    </row>
    <row r="1801" customFormat="false" ht="13.8" hidden="true" customHeight="false" outlineLevel="0" collapsed="false">
      <c r="A1801" s="0" t="s">
        <v>155</v>
      </c>
      <c r="B1801" s="0" t="s">
        <v>90</v>
      </c>
      <c r="C1801" s="0" t="s">
        <v>160</v>
      </c>
      <c r="D1801" s="0" t="s">
        <v>91</v>
      </c>
      <c r="E1801" s="0" t="s">
        <v>8</v>
      </c>
      <c r="F1801" s="0" t="s">
        <v>8</v>
      </c>
      <c r="G1801" s="0" t="s">
        <v>164</v>
      </c>
      <c r="H1801" s="0" t="n">
        <v>61572380.1917461</v>
      </c>
      <c r="I1801" s="0" t="n">
        <v>3915279.51151223</v>
      </c>
      <c r="J1801" s="0" t="n">
        <v>15561874.7211184</v>
      </c>
      <c r="K1801" s="0" t="n">
        <v>43698382.6829819</v>
      </c>
      <c r="L1801" s="0" t="n">
        <v>56183634.8781196</v>
      </c>
      <c r="M1801" s="0" t="n">
        <v>245368534.173349</v>
      </c>
      <c r="N1801" s="0" t="n">
        <v>306710667.716686</v>
      </c>
      <c r="O1801" s="0" t="n">
        <v>157444809.284339</v>
      </c>
      <c r="P1801" s="0" t="n">
        <v>214697467.205916</v>
      </c>
      <c r="Q1801" s="0" t="n">
        <v>0</v>
      </c>
      <c r="R1801" s="0" t="n">
        <v>0</v>
      </c>
    </row>
    <row r="1802" customFormat="false" ht="13.8" hidden="true" customHeight="false" outlineLevel="0" collapsed="false">
      <c r="A1802" s="0" t="s">
        <v>159</v>
      </c>
      <c r="B1802" s="0" t="s">
        <v>90</v>
      </c>
      <c r="C1802" s="0" t="s">
        <v>160</v>
      </c>
      <c r="D1802" s="0" t="s">
        <v>91</v>
      </c>
      <c r="E1802" s="0" t="s">
        <v>170</v>
      </c>
      <c r="F1802" s="0" t="s">
        <v>13</v>
      </c>
      <c r="G1802" s="0" t="s">
        <v>157</v>
      </c>
      <c r="H1802" s="0" t="n">
        <v>38864744.2241332</v>
      </c>
      <c r="I1802" s="0" t="n">
        <v>596336.614116151</v>
      </c>
      <c r="J1802" s="0" t="n">
        <v>460049.897757792</v>
      </c>
      <c r="K1802" s="0" t="n">
        <v>0</v>
      </c>
      <c r="L1802" s="0" t="n">
        <v>0</v>
      </c>
      <c r="M1802" s="0" t="n">
        <v>37372105.9886891</v>
      </c>
      <c r="N1802" s="0" t="n">
        <v>46715132.4858614</v>
      </c>
      <c r="O1802" s="0" t="n">
        <v>0</v>
      </c>
      <c r="P1802" s="0" t="n">
        <v>0</v>
      </c>
      <c r="Q1802" s="0" t="n">
        <v>0</v>
      </c>
      <c r="R1802" s="0" t="n">
        <v>0</v>
      </c>
    </row>
    <row r="1803" customFormat="false" ht="13.8" hidden="true" customHeight="false" outlineLevel="0" collapsed="false">
      <c r="A1803" s="0" t="s">
        <v>150</v>
      </c>
      <c r="B1803" s="0" t="s">
        <v>21</v>
      </c>
      <c r="C1803" s="0" t="s">
        <v>166</v>
      </c>
      <c r="D1803" s="0" t="s">
        <v>25</v>
      </c>
      <c r="E1803" s="0" t="s">
        <v>8</v>
      </c>
      <c r="F1803" s="0" t="s">
        <v>8</v>
      </c>
      <c r="G1803" s="0" t="s">
        <v>164</v>
      </c>
      <c r="H1803" s="0" t="n">
        <v>33841520.8241122</v>
      </c>
      <c r="I1803" s="0" t="n">
        <v>792502.259220056</v>
      </c>
      <c r="J1803" s="0" t="n">
        <v>877375.891553694</v>
      </c>
      <c r="K1803" s="0" t="n">
        <v>0</v>
      </c>
      <c r="L1803" s="0" t="n">
        <v>0</v>
      </c>
      <c r="M1803" s="0" t="n">
        <v>236026251.019619</v>
      </c>
      <c r="N1803" s="0" t="n">
        <v>286603304.809538</v>
      </c>
      <c r="O1803" s="0" t="n">
        <v>0</v>
      </c>
      <c r="P1803" s="0" t="n">
        <v>0</v>
      </c>
      <c r="Q1803" s="0" t="n">
        <v>7925022.59220056</v>
      </c>
      <c r="R1803" s="0" t="n">
        <v>9906278.2402507</v>
      </c>
    </row>
    <row r="1804" customFormat="false" ht="13.8" hidden="true" customHeight="false" outlineLevel="0" collapsed="false">
      <c r="A1804" s="0" t="s">
        <v>150</v>
      </c>
      <c r="B1804" s="0" t="s">
        <v>52</v>
      </c>
      <c r="C1804" s="0" t="s">
        <v>169</v>
      </c>
      <c r="D1804" s="0" t="s">
        <v>61</v>
      </c>
      <c r="E1804" s="0" t="s">
        <v>8</v>
      </c>
      <c r="F1804" s="0" t="s">
        <v>8</v>
      </c>
      <c r="G1804" s="0" t="s">
        <v>154</v>
      </c>
      <c r="H1804" s="0" t="n">
        <v>15033358.0094872</v>
      </c>
      <c r="I1804" s="0" t="n">
        <v>725483.746143999</v>
      </c>
      <c r="J1804" s="0" t="n">
        <v>447487.3853396</v>
      </c>
      <c r="K1804" s="0" t="n">
        <v>25391931.1150399</v>
      </c>
      <c r="L1804" s="0" t="n">
        <v>32646768.5764799</v>
      </c>
      <c r="M1804" s="0" t="n">
        <v>23847255.0274396</v>
      </c>
      <c r="N1804" s="0" t="n">
        <v>29031440.9029699</v>
      </c>
      <c r="O1804" s="0" t="n">
        <v>18201782.5943634</v>
      </c>
      <c r="P1804" s="0" t="n">
        <v>19856490.1029419</v>
      </c>
      <c r="Q1804" s="0" t="n">
        <v>87058049.5372799</v>
      </c>
      <c r="R1804" s="0" t="n">
        <v>94312886.9987199</v>
      </c>
    </row>
    <row r="1805" customFormat="false" ht="13.8" hidden="true" customHeight="false" outlineLevel="0" collapsed="false">
      <c r="A1805" s="0" t="s">
        <v>155</v>
      </c>
      <c r="B1805" s="0" t="s">
        <v>6</v>
      </c>
      <c r="C1805" s="0" t="s">
        <v>163</v>
      </c>
      <c r="D1805" s="0" t="s">
        <v>15</v>
      </c>
      <c r="E1805" s="0" t="s">
        <v>9</v>
      </c>
      <c r="F1805" s="0" t="s">
        <v>9</v>
      </c>
      <c r="G1805" s="0" t="s">
        <v>164</v>
      </c>
      <c r="H1805" s="0" t="n">
        <v>19157184.4657088</v>
      </c>
      <c r="I1805" s="0" t="n">
        <v>1059555.30831292</v>
      </c>
      <c r="J1805" s="0" t="n">
        <v>983907.105853078</v>
      </c>
      <c r="K1805" s="0" t="n">
        <v>0</v>
      </c>
      <c r="L1805" s="0" t="n">
        <v>0</v>
      </c>
      <c r="M1805" s="0" t="n">
        <v>38143991.0992652</v>
      </c>
      <c r="N1805" s="0" t="n">
        <v>57215986.6488978</v>
      </c>
      <c r="O1805" s="0" t="n">
        <v>10171730.959804</v>
      </c>
      <c r="P1805" s="0" t="n">
        <v>12714663.699755</v>
      </c>
      <c r="Q1805" s="0" t="n">
        <v>3810743.08263777</v>
      </c>
      <c r="R1805" s="0" t="n">
        <v>6351238.47106295</v>
      </c>
    </row>
    <row r="1806" customFormat="false" ht="13.8" hidden="true" customHeight="false" outlineLevel="0" collapsed="false">
      <c r="A1806" s="0" t="s">
        <v>155</v>
      </c>
      <c r="B1806" s="0" t="s">
        <v>21</v>
      </c>
      <c r="C1806" s="0" t="s">
        <v>166</v>
      </c>
      <c r="D1806" s="0" t="s">
        <v>37</v>
      </c>
      <c r="E1806" s="0" t="s">
        <v>8</v>
      </c>
      <c r="F1806" s="0" t="s">
        <v>8</v>
      </c>
      <c r="G1806" s="0" t="s">
        <v>164</v>
      </c>
      <c r="H1806" s="0" t="n">
        <v>13641109.8866688</v>
      </c>
      <c r="I1806" s="0" t="n">
        <v>1218842.27566596</v>
      </c>
      <c r="J1806" s="0" t="n">
        <v>1494491.19248207</v>
      </c>
      <c r="K1806" s="0" t="n">
        <v>13711975.6012421</v>
      </c>
      <c r="L1806" s="0" t="n">
        <v>16759081.290407</v>
      </c>
      <c r="M1806" s="0" t="n">
        <v>152913623.428768</v>
      </c>
      <c r="N1806" s="0" t="n">
        <v>191142029.285961</v>
      </c>
      <c r="O1806" s="0" t="n">
        <v>36422713.6353172</v>
      </c>
      <c r="P1806" s="0" t="n">
        <v>58276341.8165076</v>
      </c>
      <c r="Q1806" s="0" t="n">
        <v>24376845.5133193</v>
      </c>
      <c r="R1806" s="0" t="n">
        <v>27423951.2024842</v>
      </c>
    </row>
    <row r="1807" customFormat="false" ht="13.8" hidden="true" customHeight="false" outlineLevel="0" collapsed="false">
      <c r="A1807" s="0" t="s">
        <v>159</v>
      </c>
      <c r="B1807" s="0" t="s">
        <v>90</v>
      </c>
      <c r="C1807" s="0" t="s">
        <v>93</v>
      </c>
      <c r="D1807" s="0" t="s">
        <v>93</v>
      </c>
      <c r="E1807" s="0" t="s">
        <v>185</v>
      </c>
      <c r="F1807" s="0" t="s">
        <v>9</v>
      </c>
      <c r="G1807" s="0" t="s">
        <v>154</v>
      </c>
      <c r="H1807" s="0" t="n">
        <v>47652562.2118544</v>
      </c>
      <c r="I1807" s="0" t="n">
        <v>866863.736111111</v>
      </c>
      <c r="J1807" s="0" t="n">
        <v>1212438.38083333</v>
      </c>
      <c r="K1807" s="0" t="n">
        <v>0</v>
      </c>
      <c r="L1807" s="0" t="n">
        <v>0</v>
      </c>
      <c r="M1807" s="0" t="n">
        <v>49130087.8972373</v>
      </c>
      <c r="N1807" s="0" t="n">
        <v>61412609.8715466</v>
      </c>
      <c r="O1807" s="0" t="n">
        <v>0</v>
      </c>
      <c r="P1807" s="0" t="n">
        <v>0</v>
      </c>
      <c r="Q1807" s="0" t="n">
        <v>0</v>
      </c>
      <c r="R1807" s="0" t="n">
        <v>0</v>
      </c>
    </row>
    <row r="1808" customFormat="false" ht="13.8" hidden="true" customHeight="false" outlineLevel="0" collapsed="false">
      <c r="A1808" s="0" t="s">
        <v>150</v>
      </c>
      <c r="B1808" s="0" t="s">
        <v>90</v>
      </c>
      <c r="C1808" s="0" t="s">
        <v>93</v>
      </c>
      <c r="D1808" s="0" t="s">
        <v>93</v>
      </c>
      <c r="E1808" s="0" t="s">
        <v>167</v>
      </c>
      <c r="F1808" s="0" t="s">
        <v>9</v>
      </c>
      <c r="G1808" s="0" t="s">
        <v>157</v>
      </c>
      <c r="H1808" s="0" t="n">
        <v>5581642.86038638</v>
      </c>
      <c r="I1808" s="0" t="n">
        <v>901946.591678337</v>
      </c>
      <c r="J1808" s="0" t="n">
        <v>781419.090990429</v>
      </c>
      <c r="K1808" s="0" t="n">
        <v>7997728.64072712</v>
      </c>
      <c r="L1808" s="0" t="n">
        <v>10282793.9666491</v>
      </c>
      <c r="M1808" s="0" t="n">
        <v>95847060.8221633</v>
      </c>
      <c r="N1808" s="0" t="n">
        <v>115016472.986596</v>
      </c>
      <c r="O1808" s="0" t="n">
        <v>37273857.0239779</v>
      </c>
      <c r="P1808" s="0" t="n">
        <v>47710536.9906918</v>
      </c>
      <c r="Q1808" s="0" t="n">
        <v>18280522.6073762</v>
      </c>
      <c r="R1808" s="0" t="n">
        <v>20565587.9332983</v>
      </c>
    </row>
    <row r="1809" customFormat="false" ht="13.8" hidden="true" customHeight="false" outlineLevel="0" collapsed="false">
      <c r="A1809" s="0" t="s">
        <v>159</v>
      </c>
      <c r="B1809" s="0" t="s">
        <v>52</v>
      </c>
      <c r="C1809" s="0" t="s">
        <v>158</v>
      </c>
      <c r="D1809" s="0" t="s">
        <v>63</v>
      </c>
      <c r="E1809" s="0" t="s">
        <v>8</v>
      </c>
      <c r="F1809" s="0" t="s">
        <v>8</v>
      </c>
      <c r="G1809" s="0" t="s">
        <v>164</v>
      </c>
      <c r="H1809" s="0" t="n">
        <v>137258693.388602</v>
      </c>
      <c r="I1809" s="0" t="n">
        <v>3600095.90921111</v>
      </c>
      <c r="J1809" s="0" t="n">
        <v>7737238.31123462</v>
      </c>
      <c r="K1809" s="0" t="n">
        <v>144003836.368444</v>
      </c>
      <c r="L1809" s="0" t="n">
        <v>180004795.460555</v>
      </c>
      <c r="M1809" s="0" t="n">
        <v>726769361.671992</v>
      </c>
      <c r="N1809" s="0" t="n">
        <v>879773437.813465</v>
      </c>
      <c r="O1809" s="0" t="n">
        <v>0</v>
      </c>
      <c r="P1809" s="0" t="n">
        <v>0</v>
      </c>
      <c r="Q1809" s="0" t="n">
        <v>0</v>
      </c>
      <c r="R1809" s="0" t="n">
        <v>0</v>
      </c>
    </row>
    <row r="1810" customFormat="false" ht="13.8" hidden="true" customHeight="false" outlineLevel="0" collapsed="false">
      <c r="A1810" s="0" t="s">
        <v>150</v>
      </c>
      <c r="B1810" s="0" t="s">
        <v>52</v>
      </c>
      <c r="C1810" s="0" t="s">
        <v>183</v>
      </c>
      <c r="D1810" s="0" t="s">
        <v>64</v>
      </c>
      <c r="E1810" s="0" t="s">
        <v>9</v>
      </c>
      <c r="F1810" s="0" t="s">
        <v>9</v>
      </c>
      <c r="G1810" s="0" t="s">
        <v>154</v>
      </c>
      <c r="H1810" s="0" t="n">
        <v>22837201.8736273</v>
      </c>
      <c r="I1810" s="0" t="n">
        <v>1629695.5040882</v>
      </c>
      <c r="J1810" s="0" t="n">
        <v>1261403.0521</v>
      </c>
      <c r="K1810" s="0" t="n">
        <v>57039342.6430871</v>
      </c>
      <c r="L1810" s="0" t="n">
        <v>73336297.6839691</v>
      </c>
      <c r="M1810" s="0" t="n">
        <v>56224494.891043</v>
      </c>
      <c r="N1810" s="0" t="n">
        <v>68447211.1717045</v>
      </c>
      <c r="O1810" s="0" t="n">
        <v>54377506.5933208</v>
      </c>
      <c r="P1810" s="0" t="n">
        <v>59320916.2836227</v>
      </c>
      <c r="Q1810" s="0" t="n">
        <v>195563460.490584</v>
      </c>
      <c r="R1810" s="0" t="n">
        <v>211860415.531466</v>
      </c>
    </row>
    <row r="1811" customFormat="false" ht="13.8" hidden="true" customHeight="false" outlineLevel="0" collapsed="false">
      <c r="A1811" s="0" t="s">
        <v>150</v>
      </c>
      <c r="B1811" s="0" t="s">
        <v>21</v>
      </c>
      <c r="C1811" s="0" t="s">
        <v>166</v>
      </c>
      <c r="D1811" s="0" t="s">
        <v>43</v>
      </c>
      <c r="E1811" s="0" t="s">
        <v>13</v>
      </c>
      <c r="F1811" s="0" t="s">
        <v>13</v>
      </c>
      <c r="G1811" s="0" t="s">
        <v>157</v>
      </c>
      <c r="H1811" s="0" t="n">
        <v>193512.322136191</v>
      </c>
      <c r="I1811" s="0" t="n">
        <v>18950.4334415584</v>
      </c>
      <c r="J1811" s="0" t="n">
        <v>4643.72719155844</v>
      </c>
      <c r="K1811" s="0" t="n">
        <v>236880.41801948</v>
      </c>
      <c r="L1811" s="0" t="n">
        <v>260568.459821428</v>
      </c>
      <c r="M1811" s="0" t="n">
        <v>9359408.51472965</v>
      </c>
      <c r="N1811" s="0" t="n">
        <v>10529334.5790708</v>
      </c>
      <c r="O1811" s="0" t="n">
        <v>2452699.32903297</v>
      </c>
      <c r="P1811" s="0" t="n">
        <v>3139455.1411622</v>
      </c>
      <c r="Q1811" s="0" t="n">
        <v>213192.376217532</v>
      </c>
      <c r="R1811" s="0" t="n">
        <v>260568.459821428</v>
      </c>
    </row>
    <row r="1812" customFormat="false" ht="13.8" hidden="true" customHeight="false" outlineLevel="0" collapsed="false">
      <c r="A1812" s="0" t="s">
        <v>155</v>
      </c>
      <c r="B1812" s="0" t="s">
        <v>52</v>
      </c>
      <c r="C1812" s="0" t="s">
        <v>158</v>
      </c>
      <c r="D1812" s="0" t="s">
        <v>65</v>
      </c>
      <c r="E1812" s="0" t="s">
        <v>9</v>
      </c>
      <c r="F1812" s="0" t="s">
        <v>9</v>
      </c>
      <c r="G1812" s="0" t="s">
        <v>153</v>
      </c>
      <c r="H1812" s="0" t="n">
        <v>651802.037446335</v>
      </c>
      <c r="I1812" s="0" t="n">
        <v>57773.6020104984</v>
      </c>
      <c r="J1812" s="0" t="n">
        <v>42955.0220735729</v>
      </c>
      <c r="K1812" s="0" t="n">
        <v>2599812.09047242</v>
      </c>
      <c r="L1812" s="0" t="n">
        <v>3177548.11057741</v>
      </c>
      <c r="M1812" s="0" t="n">
        <v>11663045.9058693</v>
      </c>
      <c r="N1812" s="0" t="n">
        <v>14118423.9913155</v>
      </c>
      <c r="O1812" s="0" t="n">
        <v>108325.503769684</v>
      </c>
      <c r="P1812" s="0" t="n">
        <v>173320.806031495</v>
      </c>
      <c r="Q1812" s="0" t="n">
        <v>0</v>
      </c>
      <c r="R1812" s="0" t="n">
        <v>0</v>
      </c>
    </row>
    <row r="1813" customFormat="false" ht="13.8" hidden="true" customHeight="false" outlineLevel="0" collapsed="false">
      <c r="A1813" s="0" t="s">
        <v>159</v>
      </c>
      <c r="B1813" s="0" t="s">
        <v>52</v>
      </c>
      <c r="C1813" s="0" t="s">
        <v>165</v>
      </c>
      <c r="D1813" s="0" t="s">
        <v>67</v>
      </c>
      <c r="E1813" s="0" t="s">
        <v>8</v>
      </c>
      <c r="F1813" s="0" t="s">
        <v>8</v>
      </c>
      <c r="G1813" s="0" t="s">
        <v>153</v>
      </c>
      <c r="H1813" s="0" t="n">
        <v>6081229.41630355</v>
      </c>
      <c r="I1813" s="0" t="n">
        <v>74431.3999999999</v>
      </c>
      <c r="J1813" s="0" t="n">
        <v>71449.6049731559</v>
      </c>
      <c r="K1813" s="0" t="n">
        <v>2977255.99999999</v>
      </c>
      <c r="L1813" s="0" t="n">
        <v>3721569.99999999</v>
      </c>
      <c r="M1813" s="0" t="n">
        <v>15025838.8749999</v>
      </c>
      <c r="N1813" s="0" t="n">
        <v>18189173.3749999</v>
      </c>
      <c r="O1813" s="0" t="n">
        <v>0</v>
      </c>
      <c r="P1813" s="0" t="n">
        <v>0</v>
      </c>
      <c r="Q1813" s="0" t="n">
        <v>0</v>
      </c>
      <c r="R1813" s="0" t="n">
        <v>0</v>
      </c>
    </row>
    <row r="1814" customFormat="false" ht="13.8" hidden="true" customHeight="false" outlineLevel="0" collapsed="false">
      <c r="A1814" s="0" t="s">
        <v>155</v>
      </c>
      <c r="B1814" s="0" t="s">
        <v>21</v>
      </c>
      <c r="C1814" s="0" t="s">
        <v>168</v>
      </c>
      <c r="D1814" s="0" t="s">
        <v>49</v>
      </c>
      <c r="E1814" s="0" t="s">
        <v>8</v>
      </c>
      <c r="F1814" s="0" t="s">
        <v>8</v>
      </c>
      <c r="G1814" s="0" t="s">
        <v>154</v>
      </c>
      <c r="H1814" s="0" t="n">
        <v>3679116.4203204</v>
      </c>
      <c r="I1814" s="0" t="n">
        <v>110790</v>
      </c>
      <c r="J1814" s="0" t="n">
        <v>567285.25</v>
      </c>
      <c r="K1814" s="0" t="n">
        <v>4985550</v>
      </c>
      <c r="L1814" s="0" t="n">
        <v>6093450</v>
      </c>
      <c r="M1814" s="0" t="n">
        <v>19734468.75</v>
      </c>
      <c r="N1814" s="0" t="n">
        <v>23889093.75</v>
      </c>
      <c r="O1814" s="0" t="n">
        <v>1038656.25</v>
      </c>
      <c r="P1814" s="0" t="n">
        <v>1661850</v>
      </c>
      <c r="Q1814" s="0" t="n">
        <v>0</v>
      </c>
      <c r="R1814" s="0" t="n">
        <v>0</v>
      </c>
    </row>
    <row r="1815" customFormat="false" ht="13.8" hidden="true" customHeight="false" outlineLevel="0" collapsed="false">
      <c r="A1815" s="0" t="s">
        <v>150</v>
      </c>
      <c r="B1815" s="0" t="s">
        <v>6</v>
      </c>
      <c r="C1815" s="0" t="s">
        <v>163</v>
      </c>
      <c r="D1815" s="0" t="s">
        <v>19</v>
      </c>
      <c r="E1815" s="0" t="s">
        <v>13</v>
      </c>
      <c r="F1815" s="0" t="s">
        <v>13</v>
      </c>
      <c r="G1815" s="0" t="s">
        <v>164</v>
      </c>
      <c r="H1815" s="0" t="n">
        <v>17069125.5504919</v>
      </c>
      <c r="I1815" s="0" t="n">
        <v>3804274.45267735</v>
      </c>
      <c r="J1815" s="0" t="n">
        <v>2320355.58604401</v>
      </c>
      <c r="K1815" s="0" t="n">
        <v>12517309.3164922</v>
      </c>
      <c r="L1815" s="0" t="n">
        <v>16093683.4069185</v>
      </c>
      <c r="M1815" s="0" t="n">
        <v>918102292.472217</v>
      </c>
      <c r="N1815" s="0" t="n">
        <v>1117689747.35748</v>
      </c>
      <c r="O1815" s="0" t="n">
        <v>918102292.472217</v>
      </c>
      <c r="P1815" s="0" t="n">
        <v>1117689747.35748</v>
      </c>
      <c r="Q1815" s="0" t="n">
        <v>28610992.7234108</v>
      </c>
      <c r="R1815" s="0" t="n">
        <v>32187366.8138371</v>
      </c>
    </row>
    <row r="1816" customFormat="false" ht="13.8" hidden="true" customHeight="false" outlineLevel="0" collapsed="false">
      <c r="A1816" s="0" t="s">
        <v>155</v>
      </c>
      <c r="B1816" s="0" t="s">
        <v>6</v>
      </c>
      <c r="C1816" s="0" t="s">
        <v>162</v>
      </c>
      <c r="D1816" s="0" t="s">
        <v>20</v>
      </c>
      <c r="E1816" s="0" t="s">
        <v>8</v>
      </c>
      <c r="F1816" s="0" t="s">
        <v>8</v>
      </c>
      <c r="G1816" s="0" t="s">
        <v>172</v>
      </c>
      <c r="H1816" s="0" t="n">
        <v>4820899.0420242</v>
      </c>
      <c r="I1816" s="0" t="n">
        <v>472094.758222339</v>
      </c>
      <c r="J1816" s="0" t="n">
        <v>252715.475934618</v>
      </c>
      <c r="K1816" s="0" t="n">
        <v>1145371.38851886</v>
      </c>
      <c r="L1816" s="0" t="n">
        <v>1472620.3566671</v>
      </c>
      <c r="M1816" s="0" t="n">
        <v>54473779.3402261</v>
      </c>
      <c r="N1816" s="0" t="n">
        <v>81710669.0103392</v>
      </c>
      <c r="O1816" s="0" t="n">
        <v>14980289.3185621</v>
      </c>
      <c r="P1816" s="0" t="n">
        <v>20427667.2525848</v>
      </c>
      <c r="Q1816" s="0" t="n">
        <v>2290742.77703772</v>
      </c>
      <c r="R1816" s="0" t="n">
        <v>2617991.74518596</v>
      </c>
    </row>
    <row r="1817" customFormat="false" ht="13.8" hidden="true" customHeight="false" outlineLevel="0" collapsed="false">
      <c r="A1817" s="0" t="s">
        <v>155</v>
      </c>
      <c r="B1817" s="0" t="s">
        <v>52</v>
      </c>
      <c r="C1817" s="0" t="s">
        <v>169</v>
      </c>
      <c r="D1817" s="0" t="s">
        <v>70</v>
      </c>
      <c r="E1817" s="0" t="s">
        <v>13</v>
      </c>
      <c r="F1817" s="0" t="s">
        <v>13</v>
      </c>
      <c r="G1817" s="0" t="s">
        <v>154</v>
      </c>
      <c r="H1817" s="0" t="n">
        <v>41808293.824939</v>
      </c>
      <c r="I1817" s="0" t="n">
        <v>933509.881569999</v>
      </c>
      <c r="J1817" s="0" t="n">
        <v>557114.447798307</v>
      </c>
      <c r="K1817" s="0" t="n">
        <v>0</v>
      </c>
      <c r="L1817" s="0" t="n">
        <v>0</v>
      </c>
      <c r="M1817" s="0" t="n">
        <v>26605031.6247449</v>
      </c>
      <c r="N1817" s="0" t="n">
        <v>32206090.9141649</v>
      </c>
      <c r="O1817" s="0" t="n">
        <v>26900643.057681</v>
      </c>
      <c r="P1817" s="0" t="n">
        <v>29732289.6953316</v>
      </c>
      <c r="Q1817" s="0" t="n">
        <v>102686086.972699</v>
      </c>
      <c r="R1817" s="0" t="n">
        <v>112021185.788399</v>
      </c>
    </row>
    <row r="1818" customFormat="false" ht="13.8" hidden="true" customHeight="false" outlineLevel="0" collapsed="false">
      <c r="A1818" s="0" t="s">
        <v>155</v>
      </c>
      <c r="B1818" s="0" t="s">
        <v>21</v>
      </c>
      <c r="C1818" s="0" t="s">
        <v>173</v>
      </c>
      <c r="D1818" s="0" t="s">
        <v>26</v>
      </c>
      <c r="E1818" s="0" t="s">
        <v>9</v>
      </c>
      <c r="F1818" s="0" t="s">
        <v>9</v>
      </c>
      <c r="G1818" s="0" t="s">
        <v>153</v>
      </c>
      <c r="H1818" s="0" t="n">
        <v>66180.2435812562</v>
      </c>
      <c r="I1818" s="0" t="n">
        <v>4091.24761904761</v>
      </c>
      <c r="J1818" s="0" t="n">
        <v>2434.29233333333</v>
      </c>
      <c r="K1818" s="0" t="n">
        <v>0</v>
      </c>
      <c r="L1818" s="0" t="n">
        <v>0</v>
      </c>
      <c r="M1818" s="0" t="n">
        <v>708846.531679954</v>
      </c>
      <c r="N1818" s="0" t="n">
        <v>826987.62029328</v>
      </c>
      <c r="O1818" s="0" t="n">
        <v>195061.594660256</v>
      </c>
      <c r="P1818" s="0" t="n">
        <v>238408.615695869</v>
      </c>
      <c r="Q1818" s="0" t="n">
        <v>81824.9523809523</v>
      </c>
      <c r="R1818" s="0" t="n">
        <v>92053.0714285714</v>
      </c>
    </row>
    <row r="1819" customFormat="false" ht="13.8" hidden="true" customHeight="false" outlineLevel="0" collapsed="false">
      <c r="A1819" s="0" t="s">
        <v>150</v>
      </c>
      <c r="B1819" s="0" t="s">
        <v>90</v>
      </c>
      <c r="C1819" s="0" t="s">
        <v>92</v>
      </c>
      <c r="D1819" s="0" t="s">
        <v>92</v>
      </c>
      <c r="E1819" s="0" t="s">
        <v>167</v>
      </c>
      <c r="F1819" s="0" t="s">
        <v>9</v>
      </c>
      <c r="G1819" s="0" t="s">
        <v>154</v>
      </c>
      <c r="H1819" s="0" t="n">
        <v>1069670.81289509</v>
      </c>
      <c r="I1819" s="0" t="n">
        <v>207650.833333333</v>
      </c>
      <c r="J1819" s="0" t="n">
        <v>241176.641666666</v>
      </c>
      <c r="K1819" s="0" t="n">
        <v>2304193.88888888</v>
      </c>
      <c r="L1819" s="0" t="n">
        <v>2962534.99999999</v>
      </c>
      <c r="M1819" s="0" t="n">
        <v>24400068.5862887</v>
      </c>
      <c r="N1819" s="0" t="n">
        <v>29280082.3035464</v>
      </c>
      <c r="O1819" s="0" t="n">
        <v>9488915.55268239</v>
      </c>
      <c r="P1819" s="0" t="n">
        <v>12145811.9074334</v>
      </c>
      <c r="Q1819" s="0" t="n">
        <v>5266728.88888888</v>
      </c>
      <c r="R1819" s="0" t="n">
        <v>5925069.99999999</v>
      </c>
    </row>
    <row r="1820" customFormat="false" ht="13.8" hidden="true" customHeight="false" outlineLevel="0" collapsed="false">
      <c r="A1820" s="0" t="s">
        <v>159</v>
      </c>
      <c r="B1820" s="0" t="s">
        <v>72</v>
      </c>
      <c r="C1820" s="0" t="s">
        <v>151</v>
      </c>
      <c r="D1820" s="0" t="s">
        <v>78</v>
      </c>
      <c r="E1820" s="0" t="s">
        <v>156</v>
      </c>
      <c r="F1820" s="0" t="s">
        <v>9</v>
      </c>
      <c r="G1820" s="0" t="s">
        <v>157</v>
      </c>
      <c r="H1820" s="0" t="n">
        <v>50034462.043807</v>
      </c>
      <c r="I1820" s="0" t="n">
        <v>1240066.96350696</v>
      </c>
      <c r="J1820" s="0" t="n">
        <v>793203.100655355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</row>
    <row r="1821" customFormat="false" ht="13.8" hidden="true" customHeight="false" outlineLevel="0" collapsed="false">
      <c r="A1821" s="0" t="s">
        <v>159</v>
      </c>
      <c r="B1821" s="0" t="s">
        <v>72</v>
      </c>
      <c r="C1821" s="0" t="s">
        <v>151</v>
      </c>
      <c r="D1821" s="0" t="s">
        <v>83</v>
      </c>
      <c r="E1821" s="0" t="s">
        <v>152</v>
      </c>
      <c r="F1821" s="0" t="s">
        <v>8</v>
      </c>
      <c r="G1821" s="0" t="s">
        <v>154</v>
      </c>
      <c r="H1821" s="0" t="n">
        <v>967686.57650496</v>
      </c>
      <c r="I1821" s="0" t="n">
        <v>11180.1774675414</v>
      </c>
      <c r="J1821" s="0" t="n">
        <v>14192.478521052</v>
      </c>
      <c r="K1821" s="0" t="n">
        <v>111801.774675414</v>
      </c>
      <c r="L1821" s="0" t="n">
        <v>149069.032900552</v>
      </c>
      <c r="M1821" s="0" t="n">
        <v>547317.186020125</v>
      </c>
      <c r="N1821" s="0" t="n">
        <v>766244.060428175</v>
      </c>
      <c r="O1821" s="0" t="n">
        <v>218926.873290032</v>
      </c>
      <c r="P1821" s="0" t="n">
        <v>306497.622606045</v>
      </c>
      <c r="Q1821" s="0" t="n">
        <v>0</v>
      </c>
      <c r="R1821" s="0" t="n">
        <v>0</v>
      </c>
    </row>
    <row r="1822" customFormat="false" ht="13.8" hidden="true" customHeight="false" outlineLevel="0" collapsed="false">
      <c r="A1822" s="0" t="s">
        <v>159</v>
      </c>
      <c r="B1822" s="0" t="s">
        <v>72</v>
      </c>
      <c r="C1822" s="0" t="s">
        <v>175</v>
      </c>
      <c r="D1822" s="0" t="s">
        <v>87</v>
      </c>
      <c r="E1822" s="0" t="s">
        <v>170</v>
      </c>
      <c r="F1822" s="0" t="s">
        <v>13</v>
      </c>
      <c r="G1822" s="0" t="s">
        <v>172</v>
      </c>
      <c r="H1822" s="0" t="n">
        <v>3219559.34295785</v>
      </c>
      <c r="I1822" s="0" t="n">
        <v>63124.8885890577</v>
      </c>
      <c r="J1822" s="0" t="n">
        <v>129113.179583516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</row>
    <row r="1823" customFormat="false" ht="13.8" hidden="true" customHeight="false" outlineLevel="0" collapsed="false">
      <c r="A1823" s="0" t="s">
        <v>155</v>
      </c>
      <c r="B1823" s="0" t="s">
        <v>21</v>
      </c>
      <c r="C1823" s="0" t="s">
        <v>166</v>
      </c>
      <c r="D1823" s="0" t="s">
        <v>33</v>
      </c>
      <c r="E1823" s="0" t="s">
        <v>13</v>
      </c>
      <c r="F1823" s="0" t="s">
        <v>13</v>
      </c>
      <c r="G1823" s="0" t="s">
        <v>157</v>
      </c>
      <c r="H1823" s="0" t="n">
        <v>1747023.94403035</v>
      </c>
      <c r="I1823" s="0" t="n">
        <v>100606.565137437</v>
      </c>
      <c r="J1823" s="0" t="n">
        <v>25609.2766482771</v>
      </c>
      <c r="K1823" s="0" t="n">
        <v>0</v>
      </c>
      <c r="L1823" s="0" t="n">
        <v>0</v>
      </c>
      <c r="M1823" s="0" t="n">
        <v>47954049.3964695</v>
      </c>
      <c r="N1823" s="0" t="n">
        <v>58049638.7430947</v>
      </c>
      <c r="O1823" s="0" t="n">
        <v>8462479.33899212</v>
      </c>
      <c r="P1823" s="0" t="n">
        <v>10244053.9366746</v>
      </c>
      <c r="Q1823" s="0" t="n">
        <v>1760614.88990514</v>
      </c>
      <c r="R1823" s="0" t="n">
        <v>2012131.30274874</v>
      </c>
    </row>
    <row r="1824" customFormat="false" ht="13.8" hidden="true" customHeight="false" outlineLevel="0" collapsed="false">
      <c r="A1824" s="0" t="s">
        <v>150</v>
      </c>
      <c r="B1824" s="0" t="s">
        <v>72</v>
      </c>
      <c r="C1824" s="0" t="s">
        <v>175</v>
      </c>
      <c r="D1824" s="0" t="s">
        <v>79</v>
      </c>
      <c r="E1824" s="0" t="s">
        <v>156</v>
      </c>
      <c r="F1824" s="0" t="s">
        <v>9</v>
      </c>
      <c r="G1824" s="0" t="s">
        <v>157</v>
      </c>
      <c r="H1824" s="0" t="n">
        <v>1111487.24237677</v>
      </c>
      <c r="I1824" s="0" t="n">
        <v>179686.661249632</v>
      </c>
      <c r="J1824" s="0" t="n">
        <v>143184.737659835</v>
      </c>
      <c r="K1824" s="0" t="n">
        <v>3144516.57186857</v>
      </c>
      <c r="L1824" s="0" t="n">
        <v>4042949.87811673</v>
      </c>
      <c r="M1824" s="0" t="n">
        <v>23087524.0996525</v>
      </c>
      <c r="N1824" s="0" t="n">
        <v>31745345.6370221</v>
      </c>
      <c r="O1824" s="0" t="n">
        <v>7214851.2811414</v>
      </c>
      <c r="P1824" s="0" t="n">
        <v>9235009.639861</v>
      </c>
      <c r="Q1824" s="0" t="n">
        <v>7187466.44998531</v>
      </c>
      <c r="R1824" s="0" t="n">
        <v>8085899.75623347</v>
      </c>
    </row>
    <row r="1825" customFormat="false" ht="13.8" hidden="true" customHeight="false" outlineLevel="0" collapsed="false">
      <c r="A1825" s="0" t="s">
        <v>150</v>
      </c>
      <c r="B1825" s="0" t="s">
        <v>103</v>
      </c>
      <c r="C1825" s="0" t="s">
        <v>177</v>
      </c>
      <c r="D1825" s="0" t="s">
        <v>114</v>
      </c>
      <c r="E1825" s="0" t="s">
        <v>9</v>
      </c>
      <c r="F1825" s="0" t="s">
        <v>9</v>
      </c>
      <c r="G1825" s="0" t="s">
        <v>164</v>
      </c>
      <c r="H1825" s="0" t="n">
        <v>1391374.59922573</v>
      </c>
      <c r="I1825" s="0" t="n">
        <v>369214.13</v>
      </c>
      <c r="J1825" s="0" t="n">
        <v>733711.72225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</row>
    <row r="1826" customFormat="false" ht="13.8" hidden="true" customHeight="false" outlineLevel="0" collapsed="false">
      <c r="A1826" s="0" t="s">
        <v>150</v>
      </c>
      <c r="B1826" s="0" t="s">
        <v>103</v>
      </c>
      <c r="C1826" s="0" t="s">
        <v>177</v>
      </c>
      <c r="D1826" s="0" t="s">
        <v>106</v>
      </c>
      <c r="E1826" s="0" t="s">
        <v>9</v>
      </c>
      <c r="F1826" s="0" t="s">
        <v>9</v>
      </c>
      <c r="G1826" s="0" t="s">
        <v>157</v>
      </c>
      <c r="H1826" s="0" t="n">
        <v>1445661.08423767</v>
      </c>
      <c r="I1826" s="0" t="n">
        <v>687975.515</v>
      </c>
      <c r="J1826" s="0" t="n">
        <v>239986.600975</v>
      </c>
      <c r="K1826" s="0" t="n">
        <v>0</v>
      </c>
      <c r="L1826" s="0" t="n">
        <v>0</v>
      </c>
      <c r="M1826" s="0" t="n">
        <v>10512851.2675657</v>
      </c>
      <c r="N1826" s="0" t="n">
        <v>15018358.9536653</v>
      </c>
      <c r="O1826" s="0" t="n">
        <v>60699201.4017081</v>
      </c>
      <c r="P1826" s="0" t="n">
        <v>77694977.7941864</v>
      </c>
      <c r="Q1826" s="0" t="n">
        <v>19655579</v>
      </c>
      <c r="R1826" s="0" t="n">
        <v>22112526.375</v>
      </c>
    </row>
    <row r="1827" customFormat="false" ht="13.8" hidden="true" customHeight="false" outlineLevel="0" collapsed="false">
      <c r="A1827" s="0" t="s">
        <v>155</v>
      </c>
      <c r="B1827" s="0" t="s">
        <v>103</v>
      </c>
      <c r="C1827" s="0" t="s">
        <v>178</v>
      </c>
      <c r="D1827" s="0" t="s">
        <v>108</v>
      </c>
      <c r="E1827" s="0" t="s">
        <v>8</v>
      </c>
      <c r="F1827" s="0" t="s">
        <v>8</v>
      </c>
      <c r="G1827" s="0" t="s">
        <v>157</v>
      </c>
      <c r="H1827" s="0" t="n">
        <v>14107608.5930843</v>
      </c>
      <c r="I1827" s="0" t="n">
        <v>2139353.1942211</v>
      </c>
      <c r="J1827" s="0" t="n">
        <v>2375126.46884194</v>
      </c>
      <c r="K1827" s="0" t="n">
        <v>15633636.6215395</v>
      </c>
      <c r="L1827" s="0" t="n">
        <v>20844848.8287193</v>
      </c>
      <c r="M1827" s="0" t="n">
        <v>42787063.884422</v>
      </c>
      <c r="N1827" s="0" t="n">
        <v>64180595.826633</v>
      </c>
      <c r="O1827" s="0" t="n">
        <v>38508357.4959798</v>
      </c>
      <c r="P1827" s="0" t="n">
        <v>48135446.8699747</v>
      </c>
      <c r="Q1827" s="0" t="n">
        <v>23450454.9323092</v>
      </c>
      <c r="R1827" s="0" t="n">
        <v>28661667.139489</v>
      </c>
    </row>
    <row r="1828" customFormat="false" ht="13.8" hidden="true" customHeight="false" outlineLevel="0" collapsed="false">
      <c r="A1828" s="0" t="s">
        <v>159</v>
      </c>
      <c r="B1828" s="0" t="s">
        <v>103</v>
      </c>
      <c r="C1828" s="0" t="s">
        <v>178</v>
      </c>
      <c r="D1828" s="0" t="s">
        <v>108</v>
      </c>
      <c r="E1828" s="0" t="s">
        <v>9</v>
      </c>
      <c r="F1828" s="0" t="s">
        <v>9</v>
      </c>
      <c r="G1828" s="0" t="s">
        <v>164</v>
      </c>
      <c r="H1828" s="0" t="n">
        <v>8008737.42163648</v>
      </c>
      <c r="I1828" s="0" t="n">
        <v>270322.181800199</v>
      </c>
      <c r="J1828" s="0" t="n">
        <v>200678.531782499</v>
      </c>
      <c r="K1828" s="0" t="n">
        <v>0</v>
      </c>
      <c r="L1828" s="0" t="n">
        <v>0</v>
      </c>
      <c r="M1828" s="0" t="n">
        <v>5406443.63600399</v>
      </c>
      <c r="N1828" s="0" t="n">
        <v>8109665.45400599</v>
      </c>
      <c r="O1828" s="0" t="n">
        <v>4257574.36335314</v>
      </c>
      <c r="P1828" s="0" t="n">
        <v>5474024.18145404</v>
      </c>
      <c r="Q1828" s="0" t="n">
        <v>1010275.54907059</v>
      </c>
      <c r="R1828" s="0" t="n">
        <v>2020551.09814119</v>
      </c>
    </row>
    <row r="1829" customFormat="false" ht="13.8" hidden="true" customHeight="false" outlineLevel="0" collapsed="false">
      <c r="A1829" s="0" t="s">
        <v>159</v>
      </c>
      <c r="B1829" s="0" t="s">
        <v>72</v>
      </c>
      <c r="C1829" s="0" t="s">
        <v>175</v>
      </c>
      <c r="D1829" s="0" t="s">
        <v>89</v>
      </c>
      <c r="E1829" s="0" t="s">
        <v>174</v>
      </c>
      <c r="F1829" s="0" t="s">
        <v>8</v>
      </c>
      <c r="G1829" s="0" t="s">
        <v>172</v>
      </c>
      <c r="H1829" s="0" t="n">
        <v>7810487.17687569</v>
      </c>
      <c r="I1829" s="0" t="n">
        <v>160779.001547249</v>
      </c>
      <c r="J1829" s="0" t="n">
        <v>170317.795908746</v>
      </c>
      <c r="K1829" s="0" t="n">
        <v>0</v>
      </c>
      <c r="L1829" s="0" t="n">
        <v>0</v>
      </c>
      <c r="M1829" s="0" t="n">
        <v>12911326.608515</v>
      </c>
      <c r="N1829" s="0" t="n">
        <v>18075857.251921</v>
      </c>
      <c r="O1829" s="0" t="n">
        <v>5164530.64340602</v>
      </c>
      <c r="P1829" s="0" t="n">
        <v>7230342.90076843</v>
      </c>
      <c r="Q1829" s="0" t="n">
        <v>1071860.01031499</v>
      </c>
      <c r="R1829" s="0" t="n">
        <v>1607790.01547249</v>
      </c>
    </row>
    <row r="1830" customFormat="false" ht="13.8" hidden="true" customHeight="false" outlineLevel="0" collapsed="false">
      <c r="A1830" s="0" t="s">
        <v>155</v>
      </c>
      <c r="B1830" s="0" t="s">
        <v>117</v>
      </c>
      <c r="C1830" s="0" t="s">
        <v>189</v>
      </c>
      <c r="D1830" s="0" t="s">
        <v>109</v>
      </c>
      <c r="E1830" s="0" t="s">
        <v>9</v>
      </c>
      <c r="F1830" s="0" t="s">
        <v>9</v>
      </c>
      <c r="G1830" s="0" t="s">
        <v>164</v>
      </c>
      <c r="H1830" s="0" t="n">
        <v>22710242.7837914</v>
      </c>
      <c r="I1830" s="0" t="n">
        <v>143380.247145697</v>
      </c>
      <c r="J1830" s="0" t="n">
        <v>143533.059271025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</row>
    <row r="1831" customFormat="false" ht="13.8" hidden="true" customHeight="false" outlineLevel="0" collapsed="false">
      <c r="A1831" s="0" t="s">
        <v>155</v>
      </c>
      <c r="B1831" s="0" t="s">
        <v>72</v>
      </c>
      <c r="C1831" s="0" t="s">
        <v>151</v>
      </c>
      <c r="D1831" s="0" t="s">
        <v>81</v>
      </c>
      <c r="E1831" s="0" t="s">
        <v>174</v>
      </c>
      <c r="F1831" s="0" t="s">
        <v>8</v>
      </c>
      <c r="G1831" s="0" t="s">
        <v>164</v>
      </c>
      <c r="H1831" s="0" t="n">
        <v>9521.54986522468</v>
      </c>
      <c r="I1831" s="0" t="n">
        <v>637.967764540454</v>
      </c>
      <c r="J1831" s="0" t="n">
        <v>637.967764540454</v>
      </c>
      <c r="K1831" s="0" t="n">
        <v>7442.95725297196</v>
      </c>
      <c r="L1831" s="0" t="n">
        <v>9569.51646810681</v>
      </c>
      <c r="M1831" s="0" t="n">
        <v>26546.5476082574</v>
      </c>
      <c r="N1831" s="0" t="n">
        <v>32792.794104318</v>
      </c>
      <c r="O1831" s="0" t="n">
        <v>13741.7422211568</v>
      </c>
      <c r="P1831" s="0" t="n">
        <v>18738.7393924865</v>
      </c>
      <c r="Q1831" s="0" t="n">
        <v>14885.9145059439</v>
      </c>
      <c r="R1831" s="0" t="n">
        <v>17012.4737210787</v>
      </c>
    </row>
    <row r="1832" customFormat="false" ht="13.8" hidden="true" customHeight="false" outlineLevel="0" collapsed="false">
      <c r="A1832" s="0" t="s">
        <v>155</v>
      </c>
      <c r="B1832" s="0" t="s">
        <v>72</v>
      </c>
      <c r="C1832" s="0" t="s">
        <v>151</v>
      </c>
      <c r="D1832" s="0" t="s">
        <v>75</v>
      </c>
      <c r="E1832" s="0" t="s">
        <v>170</v>
      </c>
      <c r="F1832" s="0" t="s">
        <v>13</v>
      </c>
      <c r="G1832" s="0" t="s">
        <v>157</v>
      </c>
      <c r="H1832" s="0" t="n">
        <v>164423.229964677</v>
      </c>
      <c r="I1832" s="0" t="n">
        <v>2402.10572704258</v>
      </c>
      <c r="J1832" s="0" t="n">
        <v>1624.61288407537</v>
      </c>
      <c r="K1832" s="0" t="n">
        <v>0</v>
      </c>
      <c r="L1832" s="0" t="n">
        <v>0</v>
      </c>
      <c r="M1832" s="0" t="n">
        <v>149552.276368178</v>
      </c>
      <c r="N1832" s="0" t="n">
        <v>182786.115561106</v>
      </c>
      <c r="O1832" s="0" t="n">
        <v>73114.4462244427</v>
      </c>
      <c r="P1832" s="0" t="n">
        <v>99701.5175787855</v>
      </c>
      <c r="Q1832" s="0" t="n">
        <v>168147.400892981</v>
      </c>
      <c r="R1832" s="0" t="n">
        <v>192168.458163406</v>
      </c>
    </row>
    <row r="1833" customFormat="false" ht="13.8" hidden="true" customHeight="false" outlineLevel="0" collapsed="false">
      <c r="A1833" s="0" t="s">
        <v>159</v>
      </c>
      <c r="B1833" s="0" t="s">
        <v>21</v>
      </c>
      <c r="C1833" s="0" t="s">
        <v>173</v>
      </c>
      <c r="D1833" s="0" t="s">
        <v>46</v>
      </c>
      <c r="E1833" s="0" t="s">
        <v>9</v>
      </c>
      <c r="F1833" s="0" t="s">
        <v>9</v>
      </c>
      <c r="G1833" s="0" t="s">
        <v>153</v>
      </c>
      <c r="H1833" s="0" t="n">
        <v>746654.161489861</v>
      </c>
      <c r="I1833" s="0" t="n">
        <v>4747.53033157001</v>
      </c>
      <c r="J1833" s="0" t="n">
        <v>4244.20964755621</v>
      </c>
      <c r="K1833" s="0" t="n">
        <v>0</v>
      </c>
      <c r="L1833" s="0" t="n">
        <v>0</v>
      </c>
      <c r="M1833" s="0" t="n">
        <v>1172376.2400017</v>
      </c>
      <c r="N1833" s="0" t="n">
        <v>1465470.30000213</v>
      </c>
      <c r="O1833" s="0" t="n">
        <v>0</v>
      </c>
      <c r="P1833" s="0" t="n">
        <v>0</v>
      </c>
      <c r="Q1833" s="0" t="n">
        <v>41540.8904012376</v>
      </c>
      <c r="R1833" s="0" t="n">
        <v>53409.7162301626</v>
      </c>
    </row>
    <row r="1834" customFormat="false" ht="13.8" hidden="true" customHeight="false" outlineLevel="0" collapsed="false">
      <c r="A1834" s="0" t="s">
        <v>155</v>
      </c>
      <c r="B1834" s="0" t="s">
        <v>72</v>
      </c>
      <c r="C1834" s="0" t="s">
        <v>175</v>
      </c>
      <c r="D1834" s="0" t="s">
        <v>79</v>
      </c>
      <c r="E1834" s="0" t="s">
        <v>174</v>
      </c>
      <c r="F1834" s="0" t="s">
        <v>8</v>
      </c>
      <c r="G1834" s="0" t="s">
        <v>153</v>
      </c>
      <c r="H1834" s="0" t="n">
        <v>801204.541962852</v>
      </c>
      <c r="I1834" s="0" t="n">
        <v>58672.7667257999</v>
      </c>
      <c r="J1834" s="0" t="n">
        <v>45922.554051358</v>
      </c>
      <c r="K1834" s="0" t="n">
        <v>1026773.41770149</v>
      </c>
      <c r="L1834" s="0" t="n">
        <v>1320137.25133049</v>
      </c>
      <c r="M1834" s="0" t="n">
        <v>4240534.6608615</v>
      </c>
      <c r="N1834" s="0" t="n">
        <v>5182875.6966085</v>
      </c>
      <c r="O1834" s="0" t="n">
        <v>2073150.2786434</v>
      </c>
      <c r="P1834" s="0" t="n">
        <v>2827023.107241</v>
      </c>
      <c r="Q1834" s="0" t="n">
        <v>733409.584072499</v>
      </c>
      <c r="R1834" s="0" t="n">
        <v>1026773.41770149</v>
      </c>
    </row>
    <row r="1835" customFormat="false" ht="13.8" hidden="true" customHeight="false" outlineLevel="0" collapsed="false">
      <c r="A1835" s="0" t="s">
        <v>159</v>
      </c>
      <c r="B1835" s="0" t="s">
        <v>96</v>
      </c>
      <c r="C1835" s="0" t="s">
        <v>98</v>
      </c>
      <c r="D1835" s="0" t="s">
        <v>98</v>
      </c>
      <c r="E1835" s="0" t="s">
        <v>8</v>
      </c>
      <c r="F1835" s="0" t="s">
        <v>8</v>
      </c>
      <c r="G1835" s="0" t="s">
        <v>157</v>
      </c>
      <c r="H1835" s="0" t="n">
        <v>56713522.0915574</v>
      </c>
      <c r="I1835" s="0" t="n">
        <v>1801054.25589959</v>
      </c>
      <c r="J1835" s="0" t="n">
        <v>1604010.34165849</v>
      </c>
      <c r="K1835" s="0" t="n">
        <v>17640485.8998772</v>
      </c>
      <c r="L1835" s="0" t="n">
        <v>23520647.8665029</v>
      </c>
      <c r="M1835" s="0" t="n">
        <v>89189621.6603715</v>
      </c>
      <c r="N1835" s="0" t="n">
        <v>111487027.075464</v>
      </c>
      <c r="O1835" s="0" t="n">
        <v>52027279.4219537</v>
      </c>
      <c r="P1835" s="0" t="n">
        <v>72838191.1907351</v>
      </c>
      <c r="Q1835" s="0" t="n">
        <v>0</v>
      </c>
      <c r="R1835" s="0" t="n">
        <v>0</v>
      </c>
    </row>
    <row r="1836" customFormat="false" ht="13.8" hidden="true" customHeight="false" outlineLevel="0" collapsed="false">
      <c r="A1836" s="0" t="s">
        <v>159</v>
      </c>
      <c r="B1836" s="0" t="s">
        <v>96</v>
      </c>
      <c r="C1836" s="0" t="s">
        <v>98</v>
      </c>
      <c r="D1836" s="0" t="s">
        <v>98</v>
      </c>
      <c r="E1836" s="0" t="s">
        <v>8</v>
      </c>
      <c r="F1836" s="0" t="s">
        <v>8</v>
      </c>
      <c r="G1836" s="0" t="s">
        <v>153</v>
      </c>
      <c r="H1836" s="0" t="n">
        <v>6181356.04866384</v>
      </c>
      <c r="I1836" s="0" t="n">
        <v>187201.01917389</v>
      </c>
      <c r="J1836" s="0" t="n">
        <v>190197.145189812</v>
      </c>
      <c r="K1836" s="0" t="n">
        <v>1742678.70288963</v>
      </c>
      <c r="L1836" s="0" t="n">
        <v>2323571.60385284</v>
      </c>
      <c r="M1836" s="0" t="n">
        <v>9270341.5346117</v>
      </c>
      <c r="N1836" s="0" t="n">
        <v>11587926.9182646</v>
      </c>
      <c r="O1836" s="0" t="n">
        <v>5407699.24100356</v>
      </c>
      <c r="P1836" s="0" t="n">
        <v>7570778.93740498</v>
      </c>
      <c r="Q1836" s="0" t="n">
        <v>0</v>
      </c>
      <c r="R1836" s="0" t="n">
        <v>0</v>
      </c>
    </row>
    <row r="1837" customFormat="false" ht="13.8" hidden="true" customHeight="false" outlineLevel="0" collapsed="false">
      <c r="A1837" s="0" t="s">
        <v>155</v>
      </c>
      <c r="B1837" s="0" t="s">
        <v>72</v>
      </c>
      <c r="C1837" s="0" t="s">
        <v>171</v>
      </c>
      <c r="D1837" s="0" t="s">
        <v>80</v>
      </c>
      <c r="E1837" s="0" t="s">
        <v>156</v>
      </c>
      <c r="F1837" s="0" t="s">
        <v>9</v>
      </c>
      <c r="G1837" s="0" t="s">
        <v>157</v>
      </c>
      <c r="H1837" s="0" t="n">
        <v>9121349.56575313</v>
      </c>
      <c r="I1837" s="0" t="n">
        <v>714920.422364877</v>
      </c>
      <c r="J1837" s="0" t="n">
        <v>437198.370191493</v>
      </c>
      <c r="K1837" s="0" t="n">
        <v>0</v>
      </c>
      <c r="L1837" s="0" t="n">
        <v>0</v>
      </c>
      <c r="M1837" s="0" t="n">
        <v>40025030.2114319</v>
      </c>
      <c r="N1837" s="0" t="n">
        <v>48919481.3695279</v>
      </c>
      <c r="O1837" s="0" t="n">
        <v>22829091.2795659</v>
      </c>
      <c r="P1837" s="0" t="n">
        <v>31130579.0175899</v>
      </c>
      <c r="Q1837" s="0" t="n">
        <v>21602757.0496443</v>
      </c>
      <c r="R1837" s="0" t="n">
        <v>24688865.1995935</v>
      </c>
    </row>
    <row r="1838" customFormat="false" ht="13.8" hidden="true" customHeight="false" outlineLevel="0" collapsed="false">
      <c r="A1838" s="0" t="s">
        <v>155</v>
      </c>
      <c r="B1838" s="0" t="s">
        <v>90</v>
      </c>
      <c r="C1838" s="0" t="s">
        <v>160</v>
      </c>
      <c r="D1838" s="0" t="s">
        <v>91</v>
      </c>
      <c r="E1838" s="0" t="s">
        <v>201</v>
      </c>
      <c r="F1838" s="0" t="s">
        <v>9</v>
      </c>
      <c r="G1838" s="0" t="s">
        <v>164</v>
      </c>
      <c r="H1838" s="0" t="n">
        <v>56170070.2904705</v>
      </c>
      <c r="I1838" s="0" t="n">
        <v>3234688.558589</v>
      </c>
      <c r="J1838" s="0" t="n">
        <v>9005873.04648858</v>
      </c>
      <c r="K1838" s="0" t="n">
        <v>36561080.5422447</v>
      </c>
      <c r="L1838" s="0" t="n">
        <v>47007103.5543146</v>
      </c>
      <c r="M1838" s="0" t="n">
        <v>202716252.516473</v>
      </c>
      <c r="N1838" s="0" t="n">
        <v>253395315.645591</v>
      </c>
      <c r="O1838" s="0" t="n">
        <v>0</v>
      </c>
      <c r="P1838" s="0" t="n">
        <v>0</v>
      </c>
      <c r="Q1838" s="0" t="n">
        <v>0</v>
      </c>
      <c r="R1838" s="0" t="n">
        <v>0</v>
      </c>
    </row>
    <row r="1839" customFormat="false" ht="13.8" hidden="true" customHeight="false" outlineLevel="0" collapsed="false">
      <c r="A1839" s="0" t="s">
        <v>155</v>
      </c>
      <c r="B1839" s="0" t="s">
        <v>90</v>
      </c>
      <c r="C1839" s="0" t="s">
        <v>160</v>
      </c>
      <c r="D1839" s="0" t="s">
        <v>91</v>
      </c>
      <c r="E1839" s="0" t="s">
        <v>201</v>
      </c>
      <c r="F1839" s="0" t="s">
        <v>9</v>
      </c>
      <c r="G1839" s="0" t="s">
        <v>172</v>
      </c>
      <c r="H1839" s="0" t="n">
        <v>6490141.44619338</v>
      </c>
      <c r="I1839" s="0" t="n">
        <v>366172.753825749</v>
      </c>
      <c r="J1839" s="0" t="n">
        <v>943054.132259526</v>
      </c>
      <c r="K1839" s="0" t="n">
        <v>4241394.23868267</v>
      </c>
      <c r="L1839" s="0" t="n">
        <v>5453221.16402058</v>
      </c>
      <c r="M1839" s="0" t="n">
        <v>22947856.3653659</v>
      </c>
      <c r="N1839" s="0" t="n">
        <v>28684820.4567074</v>
      </c>
      <c r="O1839" s="0" t="n">
        <v>0</v>
      </c>
      <c r="P1839" s="0" t="n">
        <v>0</v>
      </c>
      <c r="Q1839" s="0" t="n">
        <v>0</v>
      </c>
      <c r="R1839" s="0" t="n">
        <v>0</v>
      </c>
    </row>
    <row r="1840" customFormat="false" ht="13.8" hidden="true" customHeight="false" outlineLevel="0" collapsed="false">
      <c r="A1840" s="0" t="s">
        <v>150</v>
      </c>
      <c r="B1840" s="0" t="s">
        <v>52</v>
      </c>
      <c r="C1840" s="0" t="s">
        <v>158</v>
      </c>
      <c r="D1840" s="0" t="s">
        <v>58</v>
      </c>
      <c r="E1840" s="0" t="s">
        <v>13</v>
      </c>
      <c r="F1840" s="0" t="s">
        <v>13</v>
      </c>
      <c r="G1840" s="0" t="s">
        <v>157</v>
      </c>
      <c r="H1840" s="0" t="n">
        <v>2909809.09487419</v>
      </c>
      <c r="I1840" s="0" t="n">
        <v>320513.854687163</v>
      </c>
      <c r="J1840" s="0" t="n">
        <v>102420.115851599</v>
      </c>
      <c r="K1840" s="0" t="n">
        <v>4273518.06249551</v>
      </c>
      <c r="L1840" s="0" t="n">
        <v>6410277.09374327</v>
      </c>
      <c r="M1840" s="0" t="n">
        <v>57452108.5488282</v>
      </c>
      <c r="N1840" s="0" t="n">
        <v>76602811.3984376</v>
      </c>
      <c r="O1840" s="0" t="n">
        <v>3856850.04712868</v>
      </c>
      <c r="P1840" s="0" t="n">
        <v>4821062.55891085</v>
      </c>
      <c r="Q1840" s="0" t="n">
        <v>1602569.27343581</v>
      </c>
      <c r="R1840" s="0" t="n">
        <v>2670948.78905969</v>
      </c>
    </row>
    <row r="1841" customFormat="false" ht="13.8" hidden="true" customHeight="false" outlineLevel="0" collapsed="false">
      <c r="A1841" s="0" t="s">
        <v>155</v>
      </c>
      <c r="B1841" s="0" t="s">
        <v>6</v>
      </c>
      <c r="C1841" s="0" t="s">
        <v>163</v>
      </c>
      <c r="D1841" s="0" t="s">
        <v>7</v>
      </c>
      <c r="E1841" s="0" t="s">
        <v>8</v>
      </c>
      <c r="F1841" s="0" t="s">
        <v>8</v>
      </c>
      <c r="G1841" s="0" t="s">
        <v>153</v>
      </c>
      <c r="H1841" s="0" t="n">
        <v>4648235.42999629</v>
      </c>
      <c r="I1841" s="0" t="n">
        <v>179894.57668629</v>
      </c>
      <c r="J1841" s="0" t="n">
        <v>108591.036447786</v>
      </c>
      <c r="K1841" s="0" t="n">
        <v>0</v>
      </c>
      <c r="L1841" s="0" t="n">
        <v>0</v>
      </c>
      <c r="M1841" s="0" t="n">
        <v>12335628.0847922</v>
      </c>
      <c r="N1841" s="0" t="n">
        <v>18503442.1271884</v>
      </c>
      <c r="O1841" s="0" t="n">
        <v>5088446.59487101</v>
      </c>
      <c r="P1841" s="0" t="n">
        <v>6938790.81118775</v>
      </c>
      <c r="Q1841" s="0" t="n">
        <v>1609149.05810763</v>
      </c>
      <c r="R1841" s="0" t="n">
        <v>2252808.68135069</v>
      </c>
    </row>
    <row r="1842" customFormat="false" ht="13.8" hidden="true" customHeight="false" outlineLevel="0" collapsed="false">
      <c r="A1842" s="0" t="s">
        <v>159</v>
      </c>
      <c r="B1842" s="0" t="s">
        <v>52</v>
      </c>
      <c r="C1842" s="0" t="s">
        <v>165</v>
      </c>
      <c r="D1842" s="0" t="s">
        <v>65</v>
      </c>
      <c r="E1842" s="0" t="s">
        <v>13</v>
      </c>
      <c r="F1842" s="0" t="s">
        <v>13</v>
      </c>
      <c r="G1842" s="0" t="s">
        <v>157</v>
      </c>
      <c r="H1842" s="0" t="n">
        <v>1635455.13976542</v>
      </c>
      <c r="I1842" s="0" t="n">
        <v>69763.2999999999</v>
      </c>
      <c r="J1842" s="0" t="n">
        <v>29857.5968417791</v>
      </c>
      <c r="K1842" s="0" t="n">
        <v>2790531.99999999</v>
      </c>
      <c r="L1842" s="0" t="n">
        <v>3488164.99999999</v>
      </c>
      <c r="M1842" s="0" t="n">
        <v>14083466.1874999</v>
      </c>
      <c r="N1842" s="0" t="n">
        <v>17048406.4374999</v>
      </c>
      <c r="O1842" s="0" t="n">
        <v>0</v>
      </c>
      <c r="P1842" s="0" t="n">
        <v>0</v>
      </c>
      <c r="Q1842" s="0" t="n">
        <v>0</v>
      </c>
      <c r="R1842" s="0" t="n">
        <v>0</v>
      </c>
    </row>
    <row r="1843" customFormat="false" ht="13.8" hidden="true" customHeight="false" outlineLevel="0" collapsed="false">
      <c r="A1843" s="0" t="s">
        <v>159</v>
      </c>
      <c r="B1843" s="0" t="s">
        <v>52</v>
      </c>
      <c r="C1843" s="0" t="s">
        <v>158</v>
      </c>
      <c r="D1843" s="0" t="s">
        <v>66</v>
      </c>
      <c r="E1843" s="0" t="s">
        <v>9</v>
      </c>
      <c r="F1843" s="0" t="s">
        <v>9</v>
      </c>
      <c r="G1843" s="0" t="s">
        <v>154</v>
      </c>
      <c r="H1843" s="0" t="n">
        <v>5445254.6333402</v>
      </c>
      <c r="I1843" s="0" t="n">
        <v>168421.753387752</v>
      </c>
      <c r="J1843" s="0" t="n">
        <v>255390.980736314</v>
      </c>
      <c r="K1843" s="0" t="n">
        <v>6736870.13551011</v>
      </c>
      <c r="L1843" s="0" t="n">
        <v>8421087.66938763</v>
      </c>
      <c r="M1843" s="0" t="n">
        <v>34000141.4651525</v>
      </c>
      <c r="N1843" s="0" t="n">
        <v>41158065.984132</v>
      </c>
      <c r="O1843" s="0" t="n">
        <v>0</v>
      </c>
      <c r="P1843" s="0" t="n">
        <v>0</v>
      </c>
      <c r="Q1843" s="0" t="n">
        <v>0</v>
      </c>
      <c r="R1843" s="0" t="n">
        <v>0</v>
      </c>
    </row>
    <row r="1844" customFormat="false" ht="13.8" hidden="true" customHeight="false" outlineLevel="0" collapsed="false">
      <c r="A1844" s="0" t="s">
        <v>155</v>
      </c>
      <c r="B1844" s="0" t="s">
        <v>21</v>
      </c>
      <c r="C1844" s="0" t="s">
        <v>181</v>
      </c>
      <c r="D1844" s="0" t="s">
        <v>31</v>
      </c>
      <c r="E1844" s="0" t="s">
        <v>9</v>
      </c>
      <c r="F1844" s="0" t="s">
        <v>9</v>
      </c>
      <c r="G1844" s="0" t="s">
        <v>157</v>
      </c>
      <c r="H1844" s="0" t="n">
        <v>398244.670453196</v>
      </c>
      <c r="I1844" s="0" t="n">
        <v>9775</v>
      </c>
      <c r="J1844" s="0" t="n">
        <v>2263.25</v>
      </c>
      <c r="K1844" s="0" t="n">
        <v>0</v>
      </c>
      <c r="L1844" s="0" t="n">
        <v>0</v>
      </c>
      <c r="M1844" s="0" t="n">
        <v>539580</v>
      </c>
      <c r="N1844" s="0" t="n">
        <v>809370</v>
      </c>
      <c r="O1844" s="0" t="n">
        <v>63342</v>
      </c>
      <c r="P1844" s="0" t="n">
        <v>79177.5</v>
      </c>
      <c r="Q1844" s="0" t="n">
        <v>0</v>
      </c>
      <c r="R1844" s="0" t="n">
        <v>0</v>
      </c>
    </row>
    <row r="1845" customFormat="false" ht="13.8" hidden="true" customHeight="false" outlineLevel="0" collapsed="false">
      <c r="A1845" s="0" t="s">
        <v>155</v>
      </c>
      <c r="B1845" s="0" t="s">
        <v>21</v>
      </c>
      <c r="C1845" s="0" t="s">
        <v>166</v>
      </c>
      <c r="D1845" s="0" t="s">
        <v>37</v>
      </c>
      <c r="E1845" s="0" t="s">
        <v>13</v>
      </c>
      <c r="F1845" s="0" t="s">
        <v>13</v>
      </c>
      <c r="G1845" s="0" t="s">
        <v>154</v>
      </c>
      <c r="H1845" s="0" t="n">
        <v>1729877.96941204</v>
      </c>
      <c r="I1845" s="0" t="n">
        <v>154139.614051689</v>
      </c>
      <c r="J1845" s="0" t="n">
        <v>112266.599081908</v>
      </c>
      <c r="K1845" s="0" t="n">
        <v>1734070.6580815</v>
      </c>
      <c r="L1845" s="0" t="n">
        <v>2119419.69321072</v>
      </c>
      <c r="M1845" s="0" t="n">
        <v>19338061.5106062</v>
      </c>
      <c r="N1845" s="0" t="n">
        <v>24172576.8882577</v>
      </c>
      <c r="O1845" s="0" t="n">
        <v>4606160.39872381</v>
      </c>
      <c r="P1845" s="0" t="n">
        <v>7369856.63795811</v>
      </c>
      <c r="Q1845" s="0" t="n">
        <v>3082792.28103378</v>
      </c>
      <c r="R1845" s="0" t="n">
        <v>3468141.316163</v>
      </c>
    </row>
    <row r="1846" customFormat="false" ht="13.8" hidden="true" customHeight="false" outlineLevel="0" collapsed="false">
      <c r="A1846" s="0" t="s">
        <v>150</v>
      </c>
      <c r="B1846" s="0" t="s">
        <v>52</v>
      </c>
      <c r="C1846" s="0" t="s">
        <v>158</v>
      </c>
      <c r="D1846" s="0" t="s">
        <v>71</v>
      </c>
      <c r="E1846" s="0" t="s">
        <v>8</v>
      </c>
      <c r="F1846" s="0" t="s">
        <v>8</v>
      </c>
      <c r="G1846" s="0" t="s">
        <v>172</v>
      </c>
      <c r="H1846" s="0" t="n">
        <v>1242806.78762863</v>
      </c>
      <c r="I1846" s="0" t="n">
        <v>71096.4811091489</v>
      </c>
      <c r="J1846" s="0" t="n">
        <v>108462.483636146</v>
      </c>
      <c r="K1846" s="0" t="n">
        <v>2488376.83882021</v>
      </c>
      <c r="L1846" s="0" t="n">
        <v>3199341.6499117</v>
      </c>
      <c r="M1846" s="0" t="n">
        <v>2452828.59826563</v>
      </c>
      <c r="N1846" s="0" t="n">
        <v>2986052.20658425</v>
      </c>
      <c r="O1846" s="0" t="n">
        <v>2372252.58373506</v>
      </c>
      <c r="P1846" s="0" t="n">
        <v>2587911.90952916</v>
      </c>
      <c r="Q1846" s="0" t="n">
        <v>8531577.73309787</v>
      </c>
      <c r="R1846" s="0" t="n">
        <v>9242542.54418936</v>
      </c>
    </row>
    <row r="1847" customFormat="false" ht="13.8" hidden="true" customHeight="false" outlineLevel="0" collapsed="false">
      <c r="A1847" s="0" t="s">
        <v>155</v>
      </c>
      <c r="B1847" s="0" t="s">
        <v>52</v>
      </c>
      <c r="C1847" s="0" t="s">
        <v>169</v>
      </c>
      <c r="D1847" s="0" t="s">
        <v>69</v>
      </c>
      <c r="E1847" s="0" t="s">
        <v>9</v>
      </c>
      <c r="F1847" s="0" t="s">
        <v>9</v>
      </c>
      <c r="G1847" s="0" t="s">
        <v>154</v>
      </c>
      <c r="H1847" s="0" t="n">
        <v>778122.578264521</v>
      </c>
      <c r="I1847" s="0" t="n">
        <v>75406.1653641</v>
      </c>
      <c r="J1847" s="0" t="n">
        <v>60864.343472504</v>
      </c>
      <c r="K1847" s="0" t="n">
        <v>3393277.4413845</v>
      </c>
      <c r="L1847" s="0" t="n">
        <v>4147339.0950255</v>
      </c>
      <c r="M1847" s="0" t="n">
        <v>20296826.1532916</v>
      </c>
      <c r="N1847" s="0" t="n">
        <v>24569842.1855635</v>
      </c>
      <c r="O1847" s="0" t="n">
        <v>188515.41341025</v>
      </c>
      <c r="P1847" s="0" t="n">
        <v>301624.6614564</v>
      </c>
      <c r="Q1847" s="0" t="n">
        <v>0</v>
      </c>
      <c r="R1847" s="0" t="n">
        <v>0</v>
      </c>
    </row>
    <row r="1848" customFormat="false" ht="13.8" hidden="true" customHeight="false" outlineLevel="0" collapsed="false">
      <c r="A1848" s="0" t="s">
        <v>159</v>
      </c>
      <c r="B1848" s="0" t="s">
        <v>72</v>
      </c>
      <c r="C1848" s="0" t="s">
        <v>151</v>
      </c>
      <c r="D1848" s="0" t="s">
        <v>73</v>
      </c>
      <c r="E1848" s="0" t="s">
        <v>170</v>
      </c>
      <c r="F1848" s="0" t="s">
        <v>13</v>
      </c>
      <c r="G1848" s="0" t="s">
        <v>172</v>
      </c>
      <c r="H1848" s="0" t="n">
        <v>16718689.0476239</v>
      </c>
      <c r="I1848" s="0" t="n">
        <v>62685.2543938278</v>
      </c>
      <c r="J1848" s="0" t="n">
        <v>72256.1391647738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</row>
    <row r="1849" customFormat="false" ht="13.8" hidden="true" customHeight="false" outlineLevel="0" collapsed="false">
      <c r="A1849" s="0" t="s">
        <v>150</v>
      </c>
      <c r="B1849" s="0" t="s">
        <v>52</v>
      </c>
      <c r="C1849" s="0" t="s">
        <v>158</v>
      </c>
      <c r="D1849" s="0" t="s">
        <v>59</v>
      </c>
      <c r="E1849" s="0" t="s">
        <v>8</v>
      </c>
      <c r="F1849" s="0" t="s">
        <v>8</v>
      </c>
      <c r="G1849" s="0" t="s">
        <v>153</v>
      </c>
      <c r="H1849" s="0" t="n">
        <v>356148.720056794</v>
      </c>
      <c r="I1849" s="0" t="n">
        <v>33603.9730876531</v>
      </c>
      <c r="J1849" s="0" t="n">
        <v>25284.0667175822</v>
      </c>
      <c r="K1849" s="0" t="n">
        <v>448052.974502042</v>
      </c>
      <c r="L1849" s="0" t="n">
        <v>672079.461753063</v>
      </c>
      <c r="M1849" s="0" t="n">
        <v>6023512.18604302</v>
      </c>
      <c r="N1849" s="0" t="n">
        <v>8031349.58139069</v>
      </c>
      <c r="O1849" s="0" t="n">
        <v>404367.80904004</v>
      </c>
      <c r="P1849" s="0" t="n">
        <v>505459.76130005</v>
      </c>
      <c r="Q1849" s="0" t="n">
        <v>168019.865438265</v>
      </c>
      <c r="R1849" s="0" t="n">
        <v>280033.109063776</v>
      </c>
    </row>
    <row r="1850" customFormat="false" ht="13.8" hidden="true" customHeight="false" outlineLevel="0" collapsed="false">
      <c r="A1850" s="0" t="s">
        <v>150</v>
      </c>
      <c r="B1850" s="0" t="s">
        <v>96</v>
      </c>
      <c r="C1850" s="0" t="s">
        <v>98</v>
      </c>
      <c r="D1850" s="0" t="s">
        <v>98</v>
      </c>
      <c r="E1850" s="0" t="s">
        <v>8</v>
      </c>
      <c r="F1850" s="0" t="s">
        <v>8</v>
      </c>
      <c r="G1850" s="0" t="s">
        <v>172</v>
      </c>
      <c r="H1850" s="0" t="n">
        <v>4260090.32356179</v>
      </c>
      <c r="I1850" s="0" t="n">
        <v>788764.676875744</v>
      </c>
      <c r="J1850" s="0" t="n">
        <v>1643737.3690835</v>
      </c>
      <c r="K1850" s="0" t="n">
        <v>7041356.47492363</v>
      </c>
      <c r="L1850" s="0" t="n">
        <v>9053172.6106161</v>
      </c>
      <c r="M1850" s="0" t="n">
        <v>73237962.0982818</v>
      </c>
      <c r="N1850" s="0" t="n">
        <v>87885554.5179382</v>
      </c>
      <c r="O1850" s="0" t="n">
        <v>28481429.7706177</v>
      </c>
      <c r="P1850" s="0" t="n">
        <v>36456230.1063907</v>
      </c>
      <c r="Q1850" s="0" t="n">
        <v>16094529.0855397</v>
      </c>
      <c r="R1850" s="0" t="n">
        <v>18106345.2212322</v>
      </c>
    </row>
    <row r="1851" customFormat="false" ht="13.8" hidden="true" customHeight="false" outlineLevel="0" collapsed="false">
      <c r="A1851" s="0" t="s">
        <v>159</v>
      </c>
      <c r="B1851" s="0" t="s">
        <v>52</v>
      </c>
      <c r="C1851" s="0" t="s">
        <v>54</v>
      </c>
      <c r="D1851" s="0" t="s">
        <v>54</v>
      </c>
      <c r="E1851" s="0" t="s">
        <v>13</v>
      </c>
      <c r="F1851" s="0" t="s">
        <v>13</v>
      </c>
      <c r="G1851" s="0" t="s">
        <v>172</v>
      </c>
      <c r="H1851" s="0" t="n">
        <v>1949286.75</v>
      </c>
      <c r="I1851" s="0" t="n">
        <v>49500</v>
      </c>
      <c r="J1851" s="0" t="n">
        <v>64500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4455000</v>
      </c>
      <c r="R1851" s="0" t="n">
        <v>4950000</v>
      </c>
    </row>
    <row r="1852" customFormat="false" ht="13.8" hidden="true" customHeight="false" outlineLevel="0" collapsed="false">
      <c r="A1852" s="0" t="s">
        <v>159</v>
      </c>
      <c r="B1852" s="0" t="s">
        <v>6</v>
      </c>
      <c r="C1852" s="0" t="s">
        <v>162</v>
      </c>
      <c r="D1852" s="0" t="s">
        <v>19</v>
      </c>
      <c r="E1852" s="0" t="s">
        <v>8</v>
      </c>
      <c r="F1852" s="0" t="s">
        <v>8</v>
      </c>
      <c r="G1852" s="0" t="s">
        <v>154</v>
      </c>
      <c r="H1852" s="0" t="n">
        <v>22226971.14062</v>
      </c>
      <c r="I1852" s="0" t="n">
        <v>423698.638583333</v>
      </c>
      <c r="J1852" s="0" t="n">
        <v>249653.317101941</v>
      </c>
      <c r="K1852" s="0" t="n">
        <v>1101424.51509523</v>
      </c>
      <c r="L1852" s="0" t="n">
        <v>1468566.02012698</v>
      </c>
      <c r="M1852" s="0" t="n">
        <v>0</v>
      </c>
      <c r="N1852" s="0" t="n">
        <v>0</v>
      </c>
      <c r="O1852" s="0" t="n">
        <v>8891570.14985439</v>
      </c>
      <c r="P1852" s="0" t="n">
        <v>12448198.2097961</v>
      </c>
      <c r="Q1852" s="0" t="n">
        <v>2202849.03019047</v>
      </c>
      <c r="R1852" s="0" t="n">
        <v>2569990.53522222</v>
      </c>
    </row>
    <row r="1853" customFormat="false" ht="13.8" hidden="true" customHeight="false" outlineLevel="0" collapsed="false">
      <c r="A1853" s="0" t="s">
        <v>155</v>
      </c>
      <c r="B1853" s="0" t="s">
        <v>117</v>
      </c>
      <c r="C1853" s="0" t="s">
        <v>187</v>
      </c>
      <c r="D1853" s="0" t="s">
        <v>109</v>
      </c>
      <c r="E1853" s="0" t="s">
        <v>13</v>
      </c>
      <c r="F1853" s="0" t="s">
        <v>13</v>
      </c>
      <c r="G1853" s="0" t="s">
        <v>172</v>
      </c>
      <c r="H1853" s="0" t="n">
        <v>1828205.94155665</v>
      </c>
      <c r="I1853" s="0" t="n">
        <v>10705.2189928456</v>
      </c>
      <c r="J1853" s="0" t="n">
        <v>39647.6709845684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</row>
    <row r="1854" customFormat="false" ht="13.8" hidden="true" customHeight="false" outlineLevel="0" collapsed="false">
      <c r="A1854" s="0" t="s">
        <v>159</v>
      </c>
      <c r="B1854" s="0" t="s">
        <v>72</v>
      </c>
      <c r="C1854" s="0" t="s">
        <v>171</v>
      </c>
      <c r="D1854" s="0" t="s">
        <v>86</v>
      </c>
      <c r="E1854" s="0" t="s">
        <v>156</v>
      </c>
      <c r="F1854" s="0" t="s">
        <v>9</v>
      </c>
      <c r="G1854" s="0" t="s">
        <v>157</v>
      </c>
      <c r="H1854" s="0" t="n">
        <v>17578223.5807271</v>
      </c>
      <c r="I1854" s="0" t="n">
        <v>347294.118894921</v>
      </c>
      <c r="J1854" s="0" t="n">
        <v>224492.817855558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</row>
    <row r="1855" customFormat="false" ht="13.8" hidden="true" customHeight="false" outlineLevel="0" collapsed="false">
      <c r="A1855" s="0" t="s">
        <v>150</v>
      </c>
      <c r="B1855" s="0" t="s">
        <v>103</v>
      </c>
      <c r="C1855" s="0" t="s">
        <v>177</v>
      </c>
      <c r="D1855" s="0" t="s">
        <v>113</v>
      </c>
      <c r="E1855" s="0" t="s">
        <v>9</v>
      </c>
      <c r="F1855" s="0" t="s">
        <v>9</v>
      </c>
      <c r="G1855" s="0" t="s">
        <v>172</v>
      </c>
      <c r="H1855" s="0" t="n">
        <v>197675.454332476</v>
      </c>
      <c r="I1855" s="0" t="n">
        <v>16971.295</v>
      </c>
      <c r="J1855" s="0" t="n">
        <v>23991.767</v>
      </c>
      <c r="K1855" s="0" t="n">
        <v>0</v>
      </c>
      <c r="L1855" s="0" t="n">
        <v>0</v>
      </c>
      <c r="M1855" s="0" t="n">
        <v>369125.671341388</v>
      </c>
      <c r="N1855" s="0" t="n">
        <v>527322.387630555</v>
      </c>
      <c r="O1855" s="0" t="n">
        <v>1252390.65365127</v>
      </c>
      <c r="P1855" s="0" t="n">
        <v>1603060.03667362</v>
      </c>
      <c r="Q1855" s="0" t="n">
        <v>1357703.6</v>
      </c>
      <c r="R1855" s="0" t="n">
        <v>1527416.55</v>
      </c>
    </row>
    <row r="1856" customFormat="false" ht="13.8" hidden="true" customHeight="false" outlineLevel="0" collapsed="false">
      <c r="A1856" s="0" t="s">
        <v>159</v>
      </c>
      <c r="B1856" s="0" t="s">
        <v>103</v>
      </c>
      <c r="C1856" s="0" t="s">
        <v>178</v>
      </c>
      <c r="D1856" s="0" t="s">
        <v>111</v>
      </c>
      <c r="E1856" s="0" t="s">
        <v>13</v>
      </c>
      <c r="F1856" s="0" t="s">
        <v>13</v>
      </c>
      <c r="G1856" s="0" t="s">
        <v>164</v>
      </c>
      <c r="H1856" s="0" t="n">
        <v>1838970.58005057</v>
      </c>
      <c r="I1856" s="0" t="n">
        <v>41336.4591535715</v>
      </c>
      <c r="J1856" s="0" t="n">
        <v>24103.0221673065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0</v>
      </c>
    </row>
    <row r="1857" customFormat="false" ht="13.8" hidden="true" customHeight="false" outlineLevel="0" collapsed="false">
      <c r="A1857" s="0" t="s">
        <v>159</v>
      </c>
      <c r="B1857" s="0" t="s">
        <v>103</v>
      </c>
      <c r="C1857" s="0" t="s">
        <v>178</v>
      </c>
      <c r="D1857" s="0" t="s">
        <v>108</v>
      </c>
      <c r="E1857" s="0" t="s">
        <v>9</v>
      </c>
      <c r="F1857" s="0" t="s">
        <v>9</v>
      </c>
      <c r="G1857" s="0" t="s">
        <v>172</v>
      </c>
      <c r="H1857" s="0" t="n">
        <v>10950491.4620474</v>
      </c>
      <c r="I1857" s="0" t="n">
        <v>467523.8125014</v>
      </c>
      <c r="J1857" s="0" t="n">
        <v>460691.503537096</v>
      </c>
      <c r="K1857" s="0" t="n">
        <v>0</v>
      </c>
      <c r="L1857" s="0" t="n">
        <v>0</v>
      </c>
      <c r="M1857" s="0" t="n">
        <v>9350476.250028</v>
      </c>
      <c r="N1857" s="0" t="n">
        <v>14025714.375042</v>
      </c>
      <c r="O1857" s="0" t="n">
        <v>7363500.04689705</v>
      </c>
      <c r="P1857" s="0" t="n">
        <v>9467357.20315335</v>
      </c>
      <c r="Q1857" s="0" t="n">
        <v>865014.115132</v>
      </c>
      <c r="R1857" s="0" t="n">
        <v>1730028.230264</v>
      </c>
    </row>
    <row r="1858" customFormat="false" ht="13.8" hidden="true" customHeight="false" outlineLevel="0" collapsed="false">
      <c r="A1858" s="0" t="s">
        <v>150</v>
      </c>
      <c r="B1858" s="0" t="s">
        <v>72</v>
      </c>
      <c r="C1858" s="0" t="s">
        <v>151</v>
      </c>
      <c r="D1858" s="0" t="s">
        <v>81</v>
      </c>
      <c r="E1858" s="0" t="s">
        <v>152</v>
      </c>
      <c r="F1858" s="0" t="s">
        <v>8</v>
      </c>
      <c r="G1858" s="0" t="s">
        <v>157</v>
      </c>
      <c r="H1858" s="0" t="n">
        <v>62042.0926992678</v>
      </c>
      <c r="I1858" s="0" t="n">
        <v>4422.70519504066</v>
      </c>
      <c r="J1858" s="0" t="n">
        <v>2278.7641578604</v>
      </c>
      <c r="K1858" s="0" t="n">
        <v>51598.2272754744</v>
      </c>
      <c r="L1858" s="0" t="n">
        <v>66340.57792561</v>
      </c>
      <c r="M1858" s="0" t="n">
        <v>346416.334656418</v>
      </c>
      <c r="N1858" s="0" t="n">
        <v>476322.460152575</v>
      </c>
      <c r="O1858" s="0" t="n">
        <v>108255.104027292</v>
      </c>
      <c r="P1858" s="0" t="n">
        <v>138566.533154934</v>
      </c>
      <c r="Q1858" s="0" t="n">
        <v>117938.805201084</v>
      </c>
      <c r="R1858" s="0" t="n">
        <v>132681.15585122</v>
      </c>
    </row>
    <row r="1859" customFormat="false" ht="13.8" hidden="true" customHeight="false" outlineLevel="0" collapsed="false">
      <c r="A1859" s="0" t="s">
        <v>155</v>
      </c>
      <c r="B1859" s="0" t="s">
        <v>52</v>
      </c>
      <c r="C1859" s="0" t="s">
        <v>161</v>
      </c>
      <c r="D1859" s="0" t="s">
        <v>60</v>
      </c>
      <c r="E1859" s="0" t="s">
        <v>9</v>
      </c>
      <c r="F1859" s="0" t="s">
        <v>9</v>
      </c>
      <c r="G1859" s="0" t="s">
        <v>172</v>
      </c>
      <c r="H1859" s="0" t="n">
        <v>1246376.85742531</v>
      </c>
      <c r="I1859" s="0" t="n">
        <v>34543.2499999999</v>
      </c>
      <c r="J1859" s="0" t="n">
        <v>27500.7224553327</v>
      </c>
      <c r="K1859" s="0" t="n">
        <v>0</v>
      </c>
      <c r="L1859" s="0" t="n">
        <v>0</v>
      </c>
      <c r="M1859" s="0" t="n">
        <v>2751945.58793909</v>
      </c>
      <c r="N1859" s="0" t="n">
        <v>4127918.38190864</v>
      </c>
      <c r="O1859" s="0" t="n">
        <v>415670.441206089</v>
      </c>
      <c r="P1859" s="0" t="n">
        <v>519588.051507612</v>
      </c>
      <c r="Q1859" s="0" t="n">
        <v>172716.249999999</v>
      </c>
      <c r="R1859" s="0" t="n">
        <v>287860.416666666</v>
      </c>
    </row>
    <row r="1860" customFormat="false" ht="13.8" hidden="true" customHeight="false" outlineLevel="0" collapsed="false">
      <c r="A1860" s="0" t="s">
        <v>159</v>
      </c>
      <c r="B1860" s="0" t="s">
        <v>90</v>
      </c>
      <c r="C1860" s="0" t="s">
        <v>94</v>
      </c>
      <c r="D1860" s="0" t="s">
        <v>94</v>
      </c>
      <c r="E1860" s="0" t="s">
        <v>170</v>
      </c>
      <c r="F1860" s="0" t="s">
        <v>13</v>
      </c>
      <c r="G1860" s="0" t="s">
        <v>153</v>
      </c>
      <c r="H1860" s="0" t="n">
        <v>619681.352935863</v>
      </c>
      <c r="I1860" s="0" t="n">
        <v>13386.9192261471</v>
      </c>
      <c r="J1860" s="0" t="n">
        <v>15253.0409397844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</row>
    <row r="1861" customFormat="false" ht="13.8" hidden="true" customHeight="false" outlineLevel="0" collapsed="false">
      <c r="A1861" s="0" t="s">
        <v>150</v>
      </c>
      <c r="B1861" s="0" t="s">
        <v>103</v>
      </c>
      <c r="C1861" s="0" t="s">
        <v>177</v>
      </c>
      <c r="D1861" s="0" t="s">
        <v>22</v>
      </c>
      <c r="E1861" s="0" t="s">
        <v>13</v>
      </c>
      <c r="F1861" s="0" t="s">
        <v>13</v>
      </c>
      <c r="G1861" s="0" t="s">
        <v>153</v>
      </c>
      <c r="H1861" s="0" t="n">
        <v>46076.7231915165</v>
      </c>
      <c r="I1861" s="0" t="n">
        <v>4470</v>
      </c>
      <c r="J1861" s="0" t="n">
        <v>4255.64</v>
      </c>
      <c r="K1861" s="0" t="n">
        <v>201150</v>
      </c>
      <c r="L1861" s="0" t="n">
        <v>245850</v>
      </c>
      <c r="M1861" s="0" t="n">
        <v>693967.5</v>
      </c>
      <c r="N1861" s="0" t="n">
        <v>844830</v>
      </c>
      <c r="O1861" s="0" t="n">
        <v>36207</v>
      </c>
      <c r="P1861" s="0" t="n">
        <v>54310.5</v>
      </c>
      <c r="Q1861" s="0" t="n">
        <v>0</v>
      </c>
      <c r="R1861" s="0" t="n">
        <v>0</v>
      </c>
    </row>
    <row r="1862" customFormat="false" ht="13.8" hidden="true" customHeight="false" outlineLevel="0" collapsed="false">
      <c r="A1862" s="0" t="s">
        <v>159</v>
      </c>
      <c r="B1862" s="0" t="s">
        <v>72</v>
      </c>
      <c r="C1862" s="0" t="s">
        <v>151</v>
      </c>
      <c r="D1862" s="0" t="s">
        <v>81</v>
      </c>
      <c r="E1862" s="0" t="s">
        <v>174</v>
      </c>
      <c r="F1862" s="0" t="s">
        <v>8</v>
      </c>
      <c r="G1862" s="0" t="s">
        <v>164</v>
      </c>
      <c r="H1862" s="0" t="n">
        <v>45832.1374252075</v>
      </c>
      <c r="I1862" s="0" t="n">
        <v>637.967764540454</v>
      </c>
      <c r="J1862" s="0" t="n">
        <v>637.967764540454</v>
      </c>
      <c r="K1862" s="0" t="n">
        <v>0</v>
      </c>
      <c r="L1862" s="0" t="n">
        <v>0</v>
      </c>
      <c r="M1862" s="0" t="n">
        <v>28108.1092322725</v>
      </c>
      <c r="N1862" s="0" t="n">
        <v>37477.4789763634</v>
      </c>
      <c r="O1862" s="0" t="n">
        <v>12492.4929283243</v>
      </c>
      <c r="P1862" s="0" t="n">
        <v>17489.4900996541</v>
      </c>
      <c r="Q1862" s="0" t="n">
        <v>12759.355290809</v>
      </c>
      <c r="R1862" s="0" t="n">
        <v>14885.9145059439</v>
      </c>
    </row>
    <row r="1863" customFormat="false" ht="13.8" hidden="true" customHeight="false" outlineLevel="0" collapsed="false">
      <c r="A1863" s="0" t="s">
        <v>155</v>
      </c>
      <c r="B1863" s="0" t="s">
        <v>117</v>
      </c>
      <c r="C1863" s="0" t="s">
        <v>182</v>
      </c>
      <c r="D1863" s="0" t="s">
        <v>109</v>
      </c>
      <c r="E1863" s="0" t="s">
        <v>9</v>
      </c>
      <c r="F1863" s="0" t="s">
        <v>9</v>
      </c>
      <c r="G1863" s="0" t="s">
        <v>153</v>
      </c>
      <c r="H1863" s="0" t="n">
        <v>1698703.53989355</v>
      </c>
      <c r="I1863" s="0" t="n">
        <v>8608.79685030827</v>
      </c>
      <c r="J1863" s="0" t="n">
        <v>8608.79685030827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</row>
    <row r="1864" customFormat="false" ht="13.8" hidden="true" customHeight="false" outlineLevel="0" collapsed="false">
      <c r="A1864" s="0" t="s">
        <v>159</v>
      </c>
      <c r="B1864" s="0" t="s">
        <v>117</v>
      </c>
      <c r="C1864" s="0" t="s">
        <v>189</v>
      </c>
      <c r="D1864" s="0" t="s">
        <v>109</v>
      </c>
      <c r="E1864" s="0" t="s">
        <v>13</v>
      </c>
      <c r="F1864" s="0" t="s">
        <v>13</v>
      </c>
      <c r="G1864" s="0" t="s">
        <v>154</v>
      </c>
      <c r="H1864" s="0" t="n">
        <v>7244400.92720003</v>
      </c>
      <c r="I1864" s="0" t="n">
        <v>35702.822570781</v>
      </c>
      <c r="J1864" s="0" t="n">
        <v>40143.5064664993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</row>
    <row r="1865" customFormat="false" ht="13.8" hidden="true" customHeight="false" outlineLevel="0" collapsed="false">
      <c r="A1865" s="0" t="s">
        <v>159</v>
      </c>
      <c r="B1865" s="0" t="s">
        <v>21</v>
      </c>
      <c r="C1865" s="0" t="s">
        <v>166</v>
      </c>
      <c r="D1865" s="0" t="s">
        <v>25</v>
      </c>
      <c r="E1865" s="0" t="s">
        <v>9</v>
      </c>
      <c r="F1865" s="0" t="s">
        <v>9</v>
      </c>
      <c r="G1865" s="0" t="s">
        <v>153</v>
      </c>
      <c r="H1865" s="0" t="n">
        <v>1628452.59336379</v>
      </c>
      <c r="I1865" s="0" t="n">
        <v>10639.1666666666</v>
      </c>
      <c r="J1865" s="0" t="n">
        <v>6330.30416666666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</row>
    <row r="1866" customFormat="false" ht="13.8" hidden="true" customHeight="false" outlineLevel="0" collapsed="false">
      <c r="A1866" s="0" t="s">
        <v>159</v>
      </c>
      <c r="B1866" s="0" t="s">
        <v>21</v>
      </c>
      <c r="C1866" s="0" t="s">
        <v>168</v>
      </c>
      <c r="D1866" s="0" t="s">
        <v>29</v>
      </c>
      <c r="E1866" s="0" t="s">
        <v>13</v>
      </c>
      <c r="F1866" s="0" t="s">
        <v>13</v>
      </c>
      <c r="G1866" s="0" t="s">
        <v>157</v>
      </c>
      <c r="H1866" s="0" t="n">
        <v>9960542.89568448</v>
      </c>
      <c r="I1866" s="0" t="n">
        <v>77850</v>
      </c>
      <c r="J1866" s="0" t="n">
        <v>22222.94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7006500</v>
      </c>
      <c r="R1866" s="0" t="n">
        <v>7785000</v>
      </c>
    </row>
    <row r="1867" customFormat="false" ht="13.8" hidden="true" customHeight="false" outlineLevel="0" collapsed="false">
      <c r="A1867" s="0" t="s">
        <v>159</v>
      </c>
      <c r="B1867" s="0" t="s">
        <v>21</v>
      </c>
      <c r="C1867" s="0" t="s">
        <v>168</v>
      </c>
      <c r="D1867" s="0" t="s">
        <v>30</v>
      </c>
      <c r="E1867" s="0" t="s">
        <v>9</v>
      </c>
      <c r="F1867" s="0" t="s">
        <v>9</v>
      </c>
      <c r="G1867" s="0" t="s">
        <v>172</v>
      </c>
      <c r="H1867" s="0" t="n">
        <v>4882555.29750964</v>
      </c>
      <c r="I1867" s="0" t="n">
        <v>65550</v>
      </c>
      <c r="J1867" s="0" t="n">
        <v>66190.75</v>
      </c>
      <c r="K1867" s="0" t="n">
        <v>0</v>
      </c>
      <c r="L1867" s="0" t="n">
        <v>0</v>
      </c>
      <c r="M1867" s="0" t="n">
        <v>3618360</v>
      </c>
      <c r="N1867" s="0" t="n">
        <v>5427540</v>
      </c>
      <c r="O1867" s="0" t="n">
        <v>371668.5</v>
      </c>
      <c r="P1867" s="0" t="n">
        <v>477859.5</v>
      </c>
      <c r="Q1867" s="0" t="n">
        <v>0</v>
      </c>
      <c r="R1867" s="0" t="n">
        <v>0</v>
      </c>
    </row>
    <row r="1868" customFormat="false" ht="13.8" hidden="true" customHeight="false" outlineLevel="0" collapsed="false">
      <c r="A1868" s="0" t="s">
        <v>159</v>
      </c>
      <c r="B1868" s="0" t="s">
        <v>6</v>
      </c>
      <c r="C1868" s="0" t="s">
        <v>163</v>
      </c>
      <c r="D1868" s="0" t="s">
        <v>7</v>
      </c>
      <c r="E1868" s="0" t="s">
        <v>8</v>
      </c>
      <c r="F1868" s="0" t="s">
        <v>8</v>
      </c>
      <c r="G1868" s="0" t="s">
        <v>172</v>
      </c>
      <c r="H1868" s="0" t="n">
        <v>5627322.67768969</v>
      </c>
      <c r="I1868" s="0" t="n">
        <v>95047.7346701327</v>
      </c>
      <c r="J1868" s="0" t="n">
        <v>72991.6666710777</v>
      </c>
      <c r="K1868" s="0" t="n">
        <v>0</v>
      </c>
      <c r="L1868" s="0" t="n">
        <v>0</v>
      </c>
      <c r="M1868" s="0" t="n">
        <v>6517558.9325152</v>
      </c>
      <c r="N1868" s="0" t="n">
        <v>9776338.3987728</v>
      </c>
      <c r="O1868" s="0" t="n">
        <v>2444084.60444558</v>
      </c>
      <c r="P1868" s="0" t="n">
        <v>3421718.44622382</v>
      </c>
      <c r="Q1868" s="0" t="n">
        <v>845286.571235153</v>
      </c>
      <c r="R1868" s="0" t="n">
        <v>1267929.85685272</v>
      </c>
    </row>
    <row r="1869" customFormat="false" ht="13.8" hidden="true" customHeight="false" outlineLevel="0" collapsed="false">
      <c r="A1869" s="0" t="s">
        <v>159</v>
      </c>
      <c r="B1869" s="0" t="s">
        <v>6</v>
      </c>
      <c r="C1869" s="0" t="s">
        <v>163</v>
      </c>
      <c r="D1869" s="0" t="s">
        <v>15</v>
      </c>
      <c r="E1869" s="0" t="s">
        <v>9</v>
      </c>
      <c r="F1869" s="0" t="s">
        <v>9</v>
      </c>
      <c r="G1869" s="0" t="s">
        <v>154</v>
      </c>
      <c r="H1869" s="0" t="n">
        <v>13451835.3805923</v>
      </c>
      <c r="I1869" s="0" t="n">
        <v>406312.875787424</v>
      </c>
      <c r="J1869" s="0" t="n">
        <v>302615.018147689</v>
      </c>
      <c r="K1869" s="0" t="n">
        <v>0</v>
      </c>
      <c r="L1869" s="0" t="n">
        <v>0</v>
      </c>
      <c r="M1869" s="0" t="n">
        <v>14627263.5283472</v>
      </c>
      <c r="N1869" s="0" t="n">
        <v>21940895.2925209</v>
      </c>
      <c r="O1869" s="0" t="n">
        <v>3413028.15661436</v>
      </c>
      <c r="P1869" s="0" t="n">
        <v>4388179.05850418</v>
      </c>
      <c r="Q1869" s="0" t="n">
        <v>977218.305962782</v>
      </c>
      <c r="R1869" s="0" t="n">
        <v>1954436.61192556</v>
      </c>
    </row>
    <row r="1870" customFormat="false" ht="13.8" hidden="true" customHeight="false" outlineLevel="0" collapsed="false">
      <c r="A1870" s="0" t="s">
        <v>150</v>
      </c>
      <c r="B1870" s="0" t="s">
        <v>90</v>
      </c>
      <c r="C1870" s="0" t="s">
        <v>93</v>
      </c>
      <c r="D1870" s="0" t="s">
        <v>93</v>
      </c>
      <c r="E1870" s="0" t="s">
        <v>200</v>
      </c>
      <c r="F1870" s="0" t="s">
        <v>8</v>
      </c>
      <c r="G1870" s="0" t="s">
        <v>157</v>
      </c>
      <c r="H1870" s="0" t="n">
        <v>12720674.8713092</v>
      </c>
      <c r="I1870" s="0" t="n">
        <v>1901707.51181457</v>
      </c>
      <c r="J1870" s="0" t="n">
        <v>1641823.72087121</v>
      </c>
      <c r="K1870" s="0" t="n">
        <v>16567286.4835858</v>
      </c>
      <c r="L1870" s="0" t="n">
        <v>21300796.9074675</v>
      </c>
      <c r="M1870" s="0" t="n">
        <v>202088546.298161</v>
      </c>
      <c r="N1870" s="0" t="n">
        <v>242506255.557793</v>
      </c>
      <c r="O1870" s="0" t="n">
        <v>78589990.3063005</v>
      </c>
      <c r="P1870" s="0" t="n">
        <v>100595187.592064</v>
      </c>
      <c r="Q1870" s="0" t="n">
        <v>37868083.3910533</v>
      </c>
      <c r="R1870" s="0" t="n">
        <v>42601593.814935</v>
      </c>
    </row>
    <row r="1871" customFormat="false" ht="13.8" hidden="true" customHeight="false" outlineLevel="0" collapsed="false">
      <c r="A1871" s="0" t="s">
        <v>159</v>
      </c>
      <c r="B1871" s="0" t="s">
        <v>90</v>
      </c>
      <c r="C1871" s="0" t="s">
        <v>93</v>
      </c>
      <c r="D1871" s="0" t="s">
        <v>93</v>
      </c>
      <c r="E1871" s="0" t="s">
        <v>200</v>
      </c>
      <c r="F1871" s="0" t="s">
        <v>8</v>
      </c>
      <c r="G1871" s="0" t="s">
        <v>153</v>
      </c>
      <c r="H1871" s="0" t="n">
        <v>6898802.85128363</v>
      </c>
      <c r="I1871" s="0" t="n">
        <v>271566.027056277</v>
      </c>
      <c r="J1871" s="0" t="n">
        <v>231541.492186147</v>
      </c>
      <c r="K1871" s="0" t="n">
        <v>1966580.82792207</v>
      </c>
      <c r="L1871" s="0" t="n">
        <v>2622107.77056277</v>
      </c>
      <c r="M1871" s="0" t="n">
        <v>15391188.0534223</v>
      </c>
      <c r="N1871" s="0" t="n">
        <v>19238985.0667779</v>
      </c>
      <c r="O1871" s="0" t="n">
        <v>8978193.04021525</v>
      </c>
      <c r="P1871" s="0" t="n">
        <v>12569470.2563013</v>
      </c>
      <c r="Q1871" s="0" t="n">
        <v>0</v>
      </c>
      <c r="R1871" s="0" t="n">
        <v>0</v>
      </c>
    </row>
    <row r="1872" customFormat="false" ht="13.8" hidden="true" customHeight="false" outlineLevel="0" collapsed="false">
      <c r="A1872" s="0" t="s">
        <v>155</v>
      </c>
      <c r="B1872" s="0" t="s">
        <v>52</v>
      </c>
      <c r="C1872" s="0" t="s">
        <v>158</v>
      </c>
      <c r="D1872" s="0" t="s">
        <v>63</v>
      </c>
      <c r="E1872" s="0" t="s">
        <v>9</v>
      </c>
      <c r="F1872" s="0" t="s">
        <v>9</v>
      </c>
      <c r="G1872" s="0" t="s">
        <v>154</v>
      </c>
      <c r="H1872" s="0" t="n">
        <v>16421906.1957153</v>
      </c>
      <c r="I1872" s="0" t="n">
        <v>1316792.36617378</v>
      </c>
      <c r="J1872" s="0" t="n">
        <v>1109904.59266856</v>
      </c>
      <c r="K1872" s="0" t="n">
        <v>59255656.4778203</v>
      </c>
      <c r="L1872" s="0" t="n">
        <v>72423580.1395581</v>
      </c>
      <c r="M1872" s="0" t="n">
        <v>265827458.921332</v>
      </c>
      <c r="N1872" s="0" t="n">
        <v>321791134.483718</v>
      </c>
      <c r="O1872" s="0" t="n">
        <v>2468985.68657584</v>
      </c>
      <c r="P1872" s="0" t="n">
        <v>3950377.09852135</v>
      </c>
      <c r="Q1872" s="0" t="n">
        <v>0</v>
      </c>
      <c r="R1872" s="0" t="n">
        <v>0</v>
      </c>
    </row>
    <row r="1873" customFormat="false" ht="13.8" hidden="true" customHeight="false" outlineLevel="0" collapsed="false">
      <c r="A1873" s="0" t="s">
        <v>150</v>
      </c>
      <c r="B1873" s="0" t="s">
        <v>52</v>
      </c>
      <c r="C1873" s="0" t="s">
        <v>158</v>
      </c>
      <c r="D1873" s="0" t="s">
        <v>65</v>
      </c>
      <c r="E1873" s="0" t="s">
        <v>9</v>
      </c>
      <c r="F1873" s="0" t="s">
        <v>9</v>
      </c>
      <c r="G1873" s="0" t="s">
        <v>154</v>
      </c>
      <c r="H1873" s="0" t="n">
        <v>3970403.65558176</v>
      </c>
      <c r="I1873" s="0" t="n">
        <v>428412.213375759</v>
      </c>
      <c r="J1873" s="0" t="n">
        <v>359337.598936896</v>
      </c>
      <c r="K1873" s="0" t="n">
        <v>19278549.6019091</v>
      </c>
      <c r="L1873" s="0" t="n">
        <v>23562671.7356667</v>
      </c>
      <c r="M1873" s="0" t="n">
        <v>104693234.643701</v>
      </c>
      <c r="N1873" s="0" t="n">
        <v>127452633.479288</v>
      </c>
      <c r="O1873" s="0" t="n">
        <v>963927.480095459</v>
      </c>
      <c r="P1873" s="0" t="n">
        <v>1445891.22014318</v>
      </c>
      <c r="Q1873" s="0" t="n">
        <v>0</v>
      </c>
      <c r="R1873" s="0" t="n">
        <v>0</v>
      </c>
    </row>
    <row r="1874" customFormat="false" ht="13.8" hidden="true" customHeight="false" outlineLevel="0" collapsed="false">
      <c r="A1874" s="0" t="s">
        <v>155</v>
      </c>
      <c r="B1874" s="0" t="s">
        <v>52</v>
      </c>
      <c r="C1874" s="0" t="s">
        <v>165</v>
      </c>
      <c r="D1874" s="0" t="s">
        <v>65</v>
      </c>
      <c r="E1874" s="0" t="s">
        <v>9</v>
      </c>
      <c r="F1874" s="0" t="s">
        <v>9</v>
      </c>
      <c r="G1874" s="0" t="s">
        <v>154</v>
      </c>
      <c r="H1874" s="0" t="n">
        <v>341266.129573522</v>
      </c>
      <c r="I1874" s="0" t="n">
        <v>31096.2999999999</v>
      </c>
      <c r="J1874" s="0" t="n">
        <v>22559.5794201115</v>
      </c>
      <c r="K1874" s="0" t="n">
        <v>1399333.49999999</v>
      </c>
      <c r="L1874" s="0" t="n">
        <v>1710296.49999999</v>
      </c>
      <c r="M1874" s="0" t="n">
        <v>6277565.56249999</v>
      </c>
      <c r="N1874" s="0" t="n">
        <v>7599158.31249999</v>
      </c>
      <c r="O1874" s="0" t="n">
        <v>58305.5624999999</v>
      </c>
      <c r="P1874" s="0" t="n">
        <v>93288.8999999999</v>
      </c>
      <c r="Q1874" s="0" t="n">
        <v>0</v>
      </c>
      <c r="R1874" s="0" t="n">
        <v>0</v>
      </c>
    </row>
    <row r="1875" customFormat="false" ht="13.8" hidden="true" customHeight="false" outlineLevel="0" collapsed="false">
      <c r="A1875" s="0" t="s">
        <v>150</v>
      </c>
      <c r="B1875" s="0" t="s">
        <v>52</v>
      </c>
      <c r="C1875" s="0" t="s">
        <v>161</v>
      </c>
      <c r="D1875" s="0" t="s">
        <v>68</v>
      </c>
      <c r="E1875" s="0" t="s">
        <v>13</v>
      </c>
      <c r="F1875" s="0" t="s">
        <v>13</v>
      </c>
      <c r="G1875" s="0" t="s">
        <v>154</v>
      </c>
      <c r="H1875" s="0" t="n">
        <v>14738328.9212186</v>
      </c>
      <c r="I1875" s="0" t="n">
        <v>1064727.09366642</v>
      </c>
      <c r="J1875" s="0" t="n">
        <v>1242222.84677007</v>
      </c>
      <c r="K1875" s="0" t="n">
        <v>47912719.214989</v>
      </c>
      <c r="L1875" s="0" t="n">
        <v>58559990.1516533</v>
      </c>
      <c r="M1875" s="0" t="n">
        <v>260192683.514732</v>
      </c>
      <c r="N1875" s="0" t="n">
        <v>316756310.365761</v>
      </c>
      <c r="O1875" s="0" t="n">
        <v>2395635.96074945</v>
      </c>
      <c r="P1875" s="0" t="n">
        <v>3593453.94112418</v>
      </c>
      <c r="Q1875" s="0" t="n">
        <v>0</v>
      </c>
      <c r="R1875" s="0" t="n">
        <v>0</v>
      </c>
    </row>
    <row r="1876" customFormat="false" ht="13.8" hidden="true" customHeight="false" outlineLevel="0" collapsed="false">
      <c r="A1876" s="0" t="s">
        <v>150</v>
      </c>
      <c r="B1876" s="0" t="s">
        <v>52</v>
      </c>
      <c r="C1876" s="0" t="s">
        <v>158</v>
      </c>
      <c r="D1876" s="0" t="s">
        <v>66</v>
      </c>
      <c r="E1876" s="0" t="s">
        <v>9</v>
      </c>
      <c r="F1876" s="0" t="s">
        <v>9</v>
      </c>
      <c r="G1876" s="0" t="s">
        <v>157</v>
      </c>
      <c r="H1876" s="0" t="n">
        <v>1564004.67535511</v>
      </c>
      <c r="I1876" s="0" t="n">
        <v>248790.810240386</v>
      </c>
      <c r="J1876" s="0" t="n">
        <v>273556.640172586</v>
      </c>
      <c r="K1876" s="0" t="n">
        <v>11195586.4608174</v>
      </c>
      <c r="L1876" s="0" t="n">
        <v>13683494.5632212</v>
      </c>
      <c r="M1876" s="0" t="n">
        <v>60798254.2524945</v>
      </c>
      <c r="N1876" s="0" t="n">
        <v>74015266.046515</v>
      </c>
      <c r="O1876" s="0" t="n">
        <v>559779.32304087</v>
      </c>
      <c r="P1876" s="0" t="n">
        <v>839668.984561305</v>
      </c>
      <c r="Q1876" s="0" t="n">
        <v>0</v>
      </c>
      <c r="R1876" s="0" t="n">
        <v>0</v>
      </c>
    </row>
    <row r="1877" customFormat="false" ht="13.8" hidden="true" customHeight="false" outlineLevel="0" collapsed="false">
      <c r="A1877" s="0" t="s">
        <v>159</v>
      </c>
      <c r="B1877" s="0" t="s">
        <v>52</v>
      </c>
      <c r="C1877" s="0" t="s">
        <v>158</v>
      </c>
      <c r="D1877" s="0" t="s">
        <v>66</v>
      </c>
      <c r="E1877" s="0" t="s">
        <v>8</v>
      </c>
      <c r="F1877" s="0" t="s">
        <v>8</v>
      </c>
      <c r="G1877" s="0" t="s">
        <v>154</v>
      </c>
      <c r="H1877" s="0" t="n">
        <v>15782144.9596801</v>
      </c>
      <c r="I1877" s="0" t="n">
        <v>466207.39370435</v>
      </c>
      <c r="J1877" s="0" t="n">
        <v>4060390.10384863</v>
      </c>
      <c r="K1877" s="0" t="n">
        <v>18648295.748174</v>
      </c>
      <c r="L1877" s="0" t="n">
        <v>23310369.6852175</v>
      </c>
      <c r="M1877" s="0" t="n">
        <v>94115617.6040656</v>
      </c>
      <c r="N1877" s="0" t="n">
        <v>113929431.8365</v>
      </c>
      <c r="O1877" s="0" t="n">
        <v>0</v>
      </c>
      <c r="P1877" s="0" t="n">
        <v>0</v>
      </c>
      <c r="Q1877" s="0" t="n">
        <v>0</v>
      </c>
      <c r="R1877" s="0" t="n">
        <v>0</v>
      </c>
    </row>
    <row r="1878" customFormat="false" ht="13.8" hidden="true" customHeight="false" outlineLevel="0" collapsed="false">
      <c r="A1878" s="0" t="s">
        <v>155</v>
      </c>
      <c r="B1878" s="0" t="s">
        <v>52</v>
      </c>
      <c r="C1878" s="0" t="s">
        <v>169</v>
      </c>
      <c r="D1878" s="0" t="s">
        <v>69</v>
      </c>
      <c r="E1878" s="0" t="s">
        <v>13</v>
      </c>
      <c r="F1878" s="0" t="s">
        <v>13</v>
      </c>
      <c r="G1878" s="0" t="s">
        <v>157</v>
      </c>
      <c r="H1878" s="0" t="n">
        <v>905968.206743876</v>
      </c>
      <c r="I1878" s="0" t="n">
        <v>121331.7507706</v>
      </c>
      <c r="J1878" s="0" t="n">
        <v>89645.5106055253</v>
      </c>
      <c r="K1878" s="0" t="n">
        <v>5459928.784677</v>
      </c>
      <c r="L1878" s="0" t="n">
        <v>6673246.292383</v>
      </c>
      <c r="M1878" s="0" t="n">
        <v>32658462.8773314</v>
      </c>
      <c r="N1878" s="0" t="n">
        <v>39533928.7462433</v>
      </c>
      <c r="O1878" s="0" t="n">
        <v>303329.3769265</v>
      </c>
      <c r="P1878" s="0" t="n">
        <v>485327.0030824</v>
      </c>
      <c r="Q1878" s="0" t="n">
        <v>0</v>
      </c>
      <c r="R1878" s="0" t="n">
        <v>0</v>
      </c>
    </row>
    <row r="1879" customFormat="false" ht="13.8" hidden="true" customHeight="false" outlineLevel="0" collapsed="false">
      <c r="A1879" s="0" t="s">
        <v>159</v>
      </c>
      <c r="B1879" s="0" t="s">
        <v>52</v>
      </c>
      <c r="C1879" s="0" t="s">
        <v>169</v>
      </c>
      <c r="D1879" s="0" t="s">
        <v>69</v>
      </c>
      <c r="E1879" s="0" t="s">
        <v>8</v>
      </c>
      <c r="F1879" s="0" t="s">
        <v>8</v>
      </c>
      <c r="G1879" s="0" t="s">
        <v>172</v>
      </c>
      <c r="H1879" s="0" t="n">
        <v>11392641.7198152</v>
      </c>
      <c r="I1879" s="0" t="n">
        <v>336592.4979337</v>
      </c>
      <c r="J1879" s="0" t="n">
        <v>4578799.79810657</v>
      </c>
      <c r="K1879" s="0" t="n">
        <v>13463699.917348</v>
      </c>
      <c r="L1879" s="0" t="n">
        <v>16829624.896685</v>
      </c>
      <c r="M1879" s="0" t="n">
        <v>90599480.5872332</v>
      </c>
      <c r="N1879" s="0" t="n">
        <v>109673055.447703</v>
      </c>
      <c r="O1879" s="0" t="n">
        <v>0</v>
      </c>
      <c r="P1879" s="0" t="n">
        <v>0</v>
      </c>
      <c r="Q1879" s="0" t="n">
        <v>0</v>
      </c>
      <c r="R1879" s="0" t="n">
        <v>0</v>
      </c>
    </row>
    <row r="1880" customFormat="false" ht="13.8" hidden="true" customHeight="false" outlineLevel="0" collapsed="false">
      <c r="A1880" s="0" t="s">
        <v>159</v>
      </c>
      <c r="B1880" s="0" t="s">
        <v>6</v>
      </c>
      <c r="C1880" s="0" t="s">
        <v>162</v>
      </c>
      <c r="D1880" s="0" t="s">
        <v>20</v>
      </c>
      <c r="E1880" s="0" t="s">
        <v>13</v>
      </c>
      <c r="F1880" s="0" t="s">
        <v>13</v>
      </c>
      <c r="G1880" s="0" t="s">
        <v>157</v>
      </c>
      <c r="H1880" s="0" t="n">
        <v>104511942.422636</v>
      </c>
      <c r="I1880" s="0" t="n">
        <v>1184657.51423388</v>
      </c>
      <c r="J1880" s="0" t="n">
        <v>882612.404966111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0</v>
      </c>
    </row>
    <row r="1881" customFormat="false" ht="13.8" hidden="true" customHeight="false" outlineLevel="0" collapsed="false">
      <c r="A1881" s="0" t="s">
        <v>159</v>
      </c>
      <c r="B1881" s="0" t="s">
        <v>72</v>
      </c>
      <c r="C1881" s="0" t="s">
        <v>175</v>
      </c>
      <c r="D1881" s="0" t="s">
        <v>88</v>
      </c>
      <c r="E1881" s="0" t="s">
        <v>156</v>
      </c>
      <c r="F1881" s="0" t="s">
        <v>9</v>
      </c>
      <c r="G1881" s="0" t="s">
        <v>157</v>
      </c>
      <c r="H1881" s="0" t="n">
        <v>9223587.14711703</v>
      </c>
      <c r="I1881" s="0" t="n">
        <v>186836.327874872</v>
      </c>
      <c r="J1881" s="0" t="n">
        <v>384125.422631766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</row>
    <row r="1882" customFormat="false" ht="13.8" hidden="true" customHeight="false" outlineLevel="0" collapsed="false">
      <c r="A1882" s="0" t="s">
        <v>155</v>
      </c>
      <c r="B1882" s="0" t="s">
        <v>52</v>
      </c>
      <c r="C1882" s="0" t="s">
        <v>169</v>
      </c>
      <c r="D1882" s="0" t="s">
        <v>55</v>
      </c>
      <c r="E1882" s="0" t="s">
        <v>8</v>
      </c>
      <c r="F1882" s="0" t="s">
        <v>8</v>
      </c>
      <c r="G1882" s="0" t="s">
        <v>157</v>
      </c>
      <c r="H1882" s="0" t="n">
        <v>1698049.3007455</v>
      </c>
      <c r="I1882" s="0" t="n">
        <v>61694.9628189999</v>
      </c>
      <c r="J1882" s="0" t="n">
        <v>18910.8259400081</v>
      </c>
      <c r="K1882" s="0" t="n">
        <v>0</v>
      </c>
      <c r="L1882" s="0" t="n">
        <v>0</v>
      </c>
      <c r="M1882" s="0" t="n">
        <v>4915032.04613966</v>
      </c>
      <c r="N1882" s="0" t="n">
        <v>7372548.06920949</v>
      </c>
      <c r="O1882" s="0" t="n">
        <v>742396.051766033</v>
      </c>
      <c r="P1882" s="0" t="n">
        <v>927995.064707542</v>
      </c>
      <c r="Q1882" s="0" t="n">
        <v>308474.814094999</v>
      </c>
      <c r="R1882" s="0" t="n">
        <v>514124.690158333</v>
      </c>
    </row>
    <row r="1883" customFormat="false" ht="13.8" hidden="true" customHeight="false" outlineLevel="0" collapsed="false">
      <c r="A1883" s="0" t="s">
        <v>159</v>
      </c>
      <c r="B1883" s="0" t="s">
        <v>72</v>
      </c>
      <c r="C1883" s="0" t="s">
        <v>171</v>
      </c>
      <c r="D1883" s="0" t="s">
        <v>74</v>
      </c>
      <c r="E1883" s="0" t="s">
        <v>174</v>
      </c>
      <c r="F1883" s="0" t="s">
        <v>8</v>
      </c>
      <c r="G1883" s="0" t="s">
        <v>172</v>
      </c>
      <c r="H1883" s="0" t="n">
        <v>6084712.71841263</v>
      </c>
      <c r="I1883" s="0" t="n">
        <v>32241.5628990464</v>
      </c>
      <c r="J1883" s="0" t="n">
        <v>49466.3744610693</v>
      </c>
      <c r="K1883" s="0" t="n">
        <v>967246.886971394</v>
      </c>
      <c r="L1883" s="0" t="n">
        <v>1289662.51596185</v>
      </c>
      <c r="M1883" s="0" t="n">
        <v>2580842.28279595</v>
      </c>
      <c r="N1883" s="0" t="n">
        <v>3441123.04372793</v>
      </c>
      <c r="O1883" s="0" t="n">
        <v>1147041.01457597</v>
      </c>
      <c r="P1883" s="0" t="n">
        <v>1605857.42040636</v>
      </c>
      <c r="Q1883" s="0" t="n">
        <v>644831.257980929</v>
      </c>
      <c r="R1883" s="0" t="n">
        <v>967246.886971394</v>
      </c>
    </row>
    <row r="1884" customFormat="false" ht="13.8" hidden="true" customHeight="false" outlineLevel="0" collapsed="false">
      <c r="A1884" s="0" t="s">
        <v>159</v>
      </c>
      <c r="B1884" s="0" t="s">
        <v>21</v>
      </c>
      <c r="C1884" s="0" t="s">
        <v>181</v>
      </c>
      <c r="D1884" s="0" t="s">
        <v>51</v>
      </c>
      <c r="E1884" s="0" t="s">
        <v>13</v>
      </c>
      <c r="F1884" s="0" t="s">
        <v>13</v>
      </c>
      <c r="G1884" s="0" t="s">
        <v>153</v>
      </c>
      <c r="H1884" s="0" t="n">
        <v>2415940.89570462</v>
      </c>
      <c r="I1884" s="0" t="n">
        <v>22855</v>
      </c>
      <c r="J1884" s="0" t="n">
        <v>13467.475</v>
      </c>
      <c r="K1884" s="0" t="n">
        <v>914200</v>
      </c>
      <c r="L1884" s="0" t="n">
        <v>1142750</v>
      </c>
      <c r="M1884" s="0" t="n">
        <v>4071046.875</v>
      </c>
      <c r="N1884" s="0" t="n">
        <v>4928109.375</v>
      </c>
      <c r="O1884" s="0" t="n">
        <v>0</v>
      </c>
      <c r="P1884" s="0" t="n">
        <v>0</v>
      </c>
      <c r="Q1884" s="0" t="n">
        <v>0</v>
      </c>
      <c r="R1884" s="0" t="n">
        <v>0</v>
      </c>
    </row>
    <row r="1885" customFormat="false" ht="13.8" hidden="true" customHeight="false" outlineLevel="0" collapsed="false">
      <c r="A1885" s="0" t="s">
        <v>159</v>
      </c>
      <c r="B1885" s="0" t="s">
        <v>6</v>
      </c>
      <c r="C1885" s="0" t="s">
        <v>162</v>
      </c>
      <c r="D1885" s="0" t="s">
        <v>20</v>
      </c>
      <c r="E1885" s="0" t="s">
        <v>13</v>
      </c>
      <c r="F1885" s="0" t="s">
        <v>13</v>
      </c>
      <c r="G1885" s="0" t="s">
        <v>164</v>
      </c>
      <c r="H1885" s="0" t="n">
        <v>127541294.499272</v>
      </c>
      <c r="I1885" s="0" t="n">
        <v>1475686.06950364</v>
      </c>
      <c r="J1885" s="0" t="n">
        <v>846844.215819758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</row>
    <row r="1886" customFormat="false" ht="13.8" hidden="true" customHeight="false" outlineLevel="0" collapsed="false">
      <c r="A1886" s="0" t="s">
        <v>155</v>
      </c>
      <c r="B1886" s="0" t="s">
        <v>72</v>
      </c>
      <c r="C1886" s="0" t="s">
        <v>151</v>
      </c>
      <c r="D1886" s="0" t="s">
        <v>73</v>
      </c>
      <c r="E1886" s="0" t="s">
        <v>170</v>
      </c>
      <c r="F1886" s="0" t="s">
        <v>13</v>
      </c>
      <c r="G1886" s="0" t="s">
        <v>164</v>
      </c>
      <c r="H1886" s="0" t="n">
        <v>4016103.04785133</v>
      </c>
      <c r="I1886" s="0" t="n">
        <v>64461.1126762246</v>
      </c>
      <c r="J1886" s="0" t="n">
        <v>72372.5588613669</v>
      </c>
      <c r="K1886" s="0" t="n">
        <v>0</v>
      </c>
      <c r="L1886" s="0" t="n">
        <v>0</v>
      </c>
      <c r="M1886" s="0" t="n">
        <v>4013273.03349962</v>
      </c>
      <c r="N1886" s="0" t="n">
        <v>4905111.48538843</v>
      </c>
      <c r="O1886" s="0" t="n">
        <v>1962044.59415537</v>
      </c>
      <c r="P1886" s="0" t="n">
        <v>2675515.35566641</v>
      </c>
      <c r="Q1886" s="0" t="n">
        <v>4512277.88733572</v>
      </c>
      <c r="R1886" s="0" t="n">
        <v>5156889.01409797</v>
      </c>
    </row>
    <row r="1887" customFormat="false" ht="13.8" hidden="true" customHeight="false" outlineLevel="0" collapsed="false">
      <c r="A1887" s="0" t="s">
        <v>159</v>
      </c>
      <c r="B1887" s="0" t="s">
        <v>72</v>
      </c>
      <c r="C1887" s="0" t="s">
        <v>151</v>
      </c>
      <c r="D1887" s="0" t="s">
        <v>73</v>
      </c>
      <c r="E1887" s="0" t="s">
        <v>174</v>
      </c>
      <c r="F1887" s="0" t="s">
        <v>8</v>
      </c>
      <c r="G1887" s="0" t="s">
        <v>172</v>
      </c>
      <c r="H1887" s="0" t="n">
        <v>12503599.9578696</v>
      </c>
      <c r="I1887" s="0" t="n">
        <v>47676.6863434321</v>
      </c>
      <c r="J1887" s="0" t="n">
        <v>53573.8979418183</v>
      </c>
      <c r="K1887" s="0" t="n">
        <v>0</v>
      </c>
      <c r="L1887" s="0" t="n">
        <v>0</v>
      </c>
      <c r="M1887" s="0" t="n">
        <v>2968294.39773676</v>
      </c>
      <c r="N1887" s="0" t="n">
        <v>3957725.86364902</v>
      </c>
      <c r="O1887" s="0" t="n">
        <v>1319241.95454967</v>
      </c>
      <c r="P1887" s="0" t="n">
        <v>1846938.73636954</v>
      </c>
      <c r="Q1887" s="0" t="n">
        <v>2860601.18060592</v>
      </c>
      <c r="R1887" s="0" t="n">
        <v>3337368.04404024</v>
      </c>
    </row>
    <row r="1888" customFormat="false" ht="13.8" hidden="true" customHeight="false" outlineLevel="0" collapsed="false">
      <c r="A1888" s="0" t="s">
        <v>150</v>
      </c>
      <c r="B1888" s="0" t="s">
        <v>96</v>
      </c>
      <c r="C1888" s="0" t="s">
        <v>99</v>
      </c>
      <c r="D1888" s="0" t="s">
        <v>99</v>
      </c>
      <c r="E1888" s="0" t="s">
        <v>170</v>
      </c>
      <c r="F1888" s="0" t="s">
        <v>13</v>
      </c>
      <c r="G1888" s="0" t="s">
        <v>153</v>
      </c>
      <c r="H1888" s="0" t="n">
        <v>42035.2641350587</v>
      </c>
      <c r="I1888" s="0" t="n">
        <v>4708.599435</v>
      </c>
      <c r="J1888" s="0" t="n">
        <v>4708.599435</v>
      </c>
      <c r="K1888" s="0" t="n">
        <v>75905.9872875</v>
      </c>
      <c r="L1888" s="0" t="n">
        <v>75905.9872875</v>
      </c>
      <c r="M1888" s="0" t="n">
        <v>430753.75470655</v>
      </c>
      <c r="N1888" s="0" t="n">
        <v>592286.412721507</v>
      </c>
      <c r="O1888" s="0" t="n">
        <v>157045.639736763</v>
      </c>
      <c r="P1888" s="0" t="n">
        <v>201018.418863056</v>
      </c>
      <c r="Q1888" s="0" t="n">
        <v>134943.9774</v>
      </c>
      <c r="R1888" s="0" t="n">
        <v>151811.974575</v>
      </c>
    </row>
    <row r="1889" customFormat="false" ht="13.8" hidden="true" customHeight="false" outlineLevel="0" collapsed="false">
      <c r="A1889" s="0" t="s">
        <v>150</v>
      </c>
      <c r="B1889" s="0" t="s">
        <v>72</v>
      </c>
      <c r="C1889" s="0" t="s">
        <v>151</v>
      </c>
      <c r="D1889" s="0" t="s">
        <v>83</v>
      </c>
      <c r="E1889" s="0" t="s">
        <v>156</v>
      </c>
      <c r="F1889" s="0" t="s">
        <v>9</v>
      </c>
      <c r="G1889" s="0" t="s">
        <v>172</v>
      </c>
      <c r="H1889" s="0" t="n">
        <v>541395.95784525</v>
      </c>
      <c r="I1889" s="0" t="n">
        <v>31207.3754803145</v>
      </c>
      <c r="J1889" s="0" t="n">
        <v>42890.9343366062</v>
      </c>
      <c r="K1889" s="0" t="n">
        <v>364086.047270336</v>
      </c>
      <c r="L1889" s="0" t="n">
        <v>468110.632204717</v>
      </c>
      <c r="M1889" s="0" t="n">
        <v>2444373.78287379</v>
      </c>
      <c r="N1889" s="0" t="n">
        <v>3361013.95145147</v>
      </c>
      <c r="O1889" s="0" t="n">
        <v>763866.803247139</v>
      </c>
      <c r="P1889" s="0" t="n">
        <v>977749.508156339</v>
      </c>
      <c r="Q1889" s="0" t="n">
        <v>832196.679475053</v>
      </c>
      <c r="R1889" s="0" t="n">
        <v>936221.264409435</v>
      </c>
    </row>
    <row r="1890" customFormat="false" ht="13.8" hidden="true" customHeight="false" outlineLevel="0" collapsed="false">
      <c r="A1890" s="0" t="s">
        <v>150</v>
      </c>
      <c r="B1890" s="0" t="s">
        <v>96</v>
      </c>
      <c r="C1890" s="0" t="s">
        <v>184</v>
      </c>
      <c r="D1890" s="0" t="s">
        <v>101</v>
      </c>
      <c r="E1890" s="0" t="s">
        <v>197</v>
      </c>
      <c r="F1890" s="0" t="s">
        <v>8</v>
      </c>
      <c r="G1890" s="0" t="s">
        <v>172</v>
      </c>
      <c r="H1890" s="0" t="n">
        <v>20166865.4632119</v>
      </c>
      <c r="I1890" s="0" t="n">
        <v>774880.749788634</v>
      </c>
      <c r="J1890" s="0" t="n">
        <v>533128.879153988</v>
      </c>
      <c r="K1890" s="0" t="n">
        <v>4211238.30694394</v>
      </c>
      <c r="L1890" s="0" t="n">
        <v>5414449.25178507</v>
      </c>
      <c r="M1890" s="0" t="n">
        <v>38879843.7095442</v>
      </c>
      <c r="N1890" s="0" t="n">
        <v>53459785.1006234</v>
      </c>
      <c r="O1890" s="0" t="n">
        <v>16015844.7803412</v>
      </c>
      <c r="P1890" s="0" t="n">
        <v>20500281.3188367</v>
      </c>
      <c r="Q1890" s="0" t="n">
        <v>9625687.55872901</v>
      </c>
      <c r="R1890" s="0" t="n">
        <v>10828898.5035701</v>
      </c>
    </row>
    <row r="1891" customFormat="false" ht="13.8" hidden="true" customHeight="false" outlineLevel="0" collapsed="false">
      <c r="A1891" s="0" t="s">
        <v>155</v>
      </c>
      <c r="B1891" s="0" t="s">
        <v>6</v>
      </c>
      <c r="C1891" s="0" t="s">
        <v>162</v>
      </c>
      <c r="D1891" s="0" t="s">
        <v>19</v>
      </c>
      <c r="E1891" s="0" t="s">
        <v>13</v>
      </c>
      <c r="F1891" s="0" t="s">
        <v>13</v>
      </c>
      <c r="G1891" s="0" t="s">
        <v>153</v>
      </c>
      <c r="H1891" s="0" t="n">
        <v>408006.833289504</v>
      </c>
      <c r="I1891" s="0" t="n">
        <v>34250.6618333333</v>
      </c>
      <c r="J1891" s="0" t="n">
        <v>21814.2457935532</v>
      </c>
      <c r="K1891" s="0" t="n">
        <v>0</v>
      </c>
      <c r="L1891" s="0" t="n">
        <v>0</v>
      </c>
      <c r="M1891" s="0" t="n">
        <v>6828321.5452112</v>
      </c>
      <c r="N1891" s="0" t="n">
        <v>8265862.9231504</v>
      </c>
      <c r="O1891" s="0" t="n">
        <v>6828321.5452112</v>
      </c>
      <c r="P1891" s="0" t="n">
        <v>8265862.9231504</v>
      </c>
      <c r="Q1891" s="0" t="n">
        <v>260038.720388888</v>
      </c>
      <c r="R1891" s="0" t="n">
        <v>297187.109015873</v>
      </c>
    </row>
    <row r="1892" customFormat="false" ht="13.8" hidden="true" customHeight="false" outlineLevel="0" collapsed="false">
      <c r="A1892" s="0" t="s">
        <v>150</v>
      </c>
      <c r="B1892" s="0" t="s">
        <v>72</v>
      </c>
      <c r="C1892" s="0" t="s">
        <v>151</v>
      </c>
      <c r="D1892" s="0" t="s">
        <v>73</v>
      </c>
      <c r="E1892" s="0" t="s">
        <v>170</v>
      </c>
      <c r="F1892" s="0" t="s">
        <v>13</v>
      </c>
      <c r="G1892" s="0" t="s">
        <v>172</v>
      </c>
      <c r="H1892" s="0" t="n">
        <v>4794381.93407187</v>
      </c>
      <c r="I1892" s="0" t="n">
        <v>62685.2543938278</v>
      </c>
      <c r="J1892" s="0" t="n">
        <v>72256.1391647738</v>
      </c>
      <c r="K1892" s="0" t="n">
        <v>2193983.90378397</v>
      </c>
      <c r="L1892" s="0" t="n">
        <v>2820836.44772225</v>
      </c>
      <c r="M1892" s="0" t="n">
        <v>6938151.4421754</v>
      </c>
      <c r="N1892" s="0" t="n">
        <v>9539958.23299118</v>
      </c>
      <c r="O1892" s="0" t="n">
        <v>2168172.32567981</v>
      </c>
      <c r="P1892" s="0" t="n">
        <v>2775260.57687016</v>
      </c>
      <c r="Q1892" s="0" t="n">
        <v>5014820.35150622</v>
      </c>
      <c r="R1892" s="0" t="n">
        <v>5641672.8954445</v>
      </c>
    </row>
    <row r="1893" customFormat="false" ht="13.8" hidden="true" customHeight="false" outlineLevel="0" collapsed="false">
      <c r="A1893" s="0" t="s">
        <v>150</v>
      </c>
      <c r="B1893" s="0" t="s">
        <v>21</v>
      </c>
      <c r="C1893" s="0" t="s">
        <v>166</v>
      </c>
      <c r="D1893" s="0" t="s">
        <v>25</v>
      </c>
      <c r="E1893" s="0" t="s">
        <v>9</v>
      </c>
      <c r="F1893" s="0" t="s">
        <v>9</v>
      </c>
      <c r="G1893" s="0" t="s">
        <v>172</v>
      </c>
      <c r="H1893" s="0" t="n">
        <v>2255319.43515585</v>
      </c>
      <c r="I1893" s="0" t="n">
        <v>37604.8874893681</v>
      </c>
      <c r="J1893" s="0" t="n">
        <v>22167.608056174</v>
      </c>
      <c r="K1893" s="0" t="n">
        <v>0</v>
      </c>
      <c r="L1893" s="0" t="n">
        <v>0</v>
      </c>
      <c r="M1893" s="0" t="n">
        <v>11199640.7718323</v>
      </c>
      <c r="N1893" s="0" t="n">
        <v>13599563.7943678</v>
      </c>
      <c r="O1893" s="0" t="n">
        <v>0</v>
      </c>
      <c r="P1893" s="0" t="n">
        <v>0</v>
      </c>
      <c r="Q1893" s="0" t="n">
        <v>376048.874893681</v>
      </c>
      <c r="R1893" s="0" t="n">
        <v>470061.093617101</v>
      </c>
    </row>
    <row r="1894" customFormat="false" ht="13.8" hidden="true" customHeight="false" outlineLevel="0" collapsed="false">
      <c r="A1894" s="0" t="s">
        <v>159</v>
      </c>
      <c r="B1894" s="0" t="s">
        <v>103</v>
      </c>
      <c r="C1894" s="0" t="s">
        <v>177</v>
      </c>
      <c r="D1894" s="0" t="s">
        <v>113</v>
      </c>
      <c r="E1894" s="0" t="s">
        <v>13</v>
      </c>
      <c r="F1894" s="0" t="s">
        <v>13</v>
      </c>
      <c r="G1894" s="0" t="s">
        <v>154</v>
      </c>
      <c r="H1894" s="0" t="n">
        <v>6285202.67772846</v>
      </c>
      <c r="I1894" s="0" t="n">
        <v>208121.225</v>
      </c>
      <c r="J1894" s="0" t="n">
        <v>260300.196325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</row>
    <row r="1895" customFormat="false" ht="13.8" hidden="true" customHeight="false" outlineLevel="0" collapsed="false">
      <c r="A1895" s="0" t="s">
        <v>159</v>
      </c>
      <c r="B1895" s="0" t="s">
        <v>103</v>
      </c>
      <c r="C1895" s="0" t="s">
        <v>177</v>
      </c>
      <c r="D1895" s="0" t="s">
        <v>115</v>
      </c>
      <c r="E1895" s="0" t="s">
        <v>8</v>
      </c>
      <c r="F1895" s="0" t="s">
        <v>8</v>
      </c>
      <c r="G1895" s="0" t="s">
        <v>153</v>
      </c>
      <c r="H1895" s="0" t="n">
        <v>17646192.9262089</v>
      </c>
      <c r="I1895" s="0" t="n">
        <v>191168.09</v>
      </c>
      <c r="J1895" s="0" t="n">
        <v>466356.847975</v>
      </c>
      <c r="K1895" s="0" t="n">
        <v>0</v>
      </c>
      <c r="L1895" s="0" t="n">
        <v>0</v>
      </c>
      <c r="M1895" s="0" t="n">
        <v>3441025.62</v>
      </c>
      <c r="N1895" s="0" t="n">
        <v>5161538.43</v>
      </c>
      <c r="O1895" s="0" t="n">
        <v>16344871.695</v>
      </c>
      <c r="P1895" s="0" t="n">
        <v>22882820.373</v>
      </c>
      <c r="Q1895" s="0" t="n">
        <v>11470085.4</v>
      </c>
      <c r="R1895" s="0" t="n">
        <v>13381766.3</v>
      </c>
    </row>
    <row r="1896" customFormat="false" ht="13.8" hidden="true" customHeight="false" outlineLevel="0" collapsed="false">
      <c r="A1896" s="0" t="s">
        <v>150</v>
      </c>
      <c r="B1896" s="0" t="s">
        <v>103</v>
      </c>
      <c r="C1896" s="0" t="s">
        <v>193</v>
      </c>
      <c r="D1896" s="0" t="s">
        <v>107</v>
      </c>
      <c r="E1896" s="0" t="s">
        <v>13</v>
      </c>
      <c r="F1896" s="0" t="s">
        <v>13</v>
      </c>
      <c r="G1896" s="0" t="s">
        <v>164</v>
      </c>
      <c r="H1896" s="0" t="n">
        <v>1881206.54549766</v>
      </c>
      <c r="I1896" s="0" t="n">
        <v>325351.189332905</v>
      </c>
      <c r="J1896" s="0" t="n">
        <v>309387.462611997</v>
      </c>
      <c r="K1896" s="0" t="n">
        <v>0</v>
      </c>
      <c r="L1896" s="0" t="n">
        <v>0</v>
      </c>
      <c r="M1896" s="0" t="n">
        <v>49973942.6815342</v>
      </c>
      <c r="N1896" s="0" t="n">
        <v>68714171.1871095</v>
      </c>
      <c r="O1896" s="0" t="n">
        <v>11712642.8159845</v>
      </c>
      <c r="P1896" s="0" t="n">
        <v>14992182.8044602</v>
      </c>
      <c r="Q1896" s="0" t="n">
        <v>8983892.63288042</v>
      </c>
      <c r="R1896" s="0" t="n">
        <v>10106879.2119904</v>
      </c>
    </row>
    <row r="1897" customFormat="false" ht="13.8" hidden="true" customHeight="false" outlineLevel="0" collapsed="false">
      <c r="A1897" s="0" t="s">
        <v>150</v>
      </c>
      <c r="B1897" s="0" t="s">
        <v>103</v>
      </c>
      <c r="C1897" s="0" t="s">
        <v>178</v>
      </c>
      <c r="D1897" s="0" t="s">
        <v>104</v>
      </c>
      <c r="E1897" s="0" t="s">
        <v>8</v>
      </c>
      <c r="F1897" s="0" t="s">
        <v>8</v>
      </c>
      <c r="G1897" s="0" t="s">
        <v>164</v>
      </c>
      <c r="H1897" s="0" t="n">
        <v>2738059.99259097</v>
      </c>
      <c r="I1897" s="0" t="n">
        <v>598137.816196205</v>
      </c>
      <c r="J1897" s="0" t="n">
        <v>411401.876375286</v>
      </c>
      <c r="K1897" s="0" t="n">
        <v>8048896.70395422</v>
      </c>
      <c r="L1897" s="0" t="n">
        <v>10348581.4765125</v>
      </c>
      <c r="M1897" s="0" t="n">
        <v>99051622.3620916</v>
      </c>
      <c r="N1897" s="0" t="n">
        <v>120584583.745155</v>
      </c>
      <c r="O1897" s="0" t="n">
        <v>22107173.6866117</v>
      </c>
      <c r="P1897" s="0" t="n">
        <v>24116916.749031</v>
      </c>
      <c r="Q1897" s="0" t="n">
        <v>27596217.2707002</v>
      </c>
      <c r="R1897" s="0" t="n">
        <v>29895902.0432585</v>
      </c>
    </row>
    <row r="1898" customFormat="false" ht="13.8" hidden="true" customHeight="false" outlineLevel="0" collapsed="false">
      <c r="A1898" s="0" t="s">
        <v>159</v>
      </c>
      <c r="B1898" s="0" t="s">
        <v>103</v>
      </c>
      <c r="C1898" s="0" t="s">
        <v>177</v>
      </c>
      <c r="D1898" s="0" t="s">
        <v>114</v>
      </c>
      <c r="E1898" s="0" t="s">
        <v>9</v>
      </c>
      <c r="F1898" s="0" t="s">
        <v>9</v>
      </c>
      <c r="G1898" s="0" t="s">
        <v>172</v>
      </c>
      <c r="H1898" s="0" t="n">
        <v>12028.8327473671</v>
      </c>
      <c r="I1898" s="0" t="n">
        <v>1397.295</v>
      </c>
      <c r="J1898" s="0" t="n">
        <v>1555.3872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</v>
      </c>
    </row>
    <row r="1899" customFormat="false" ht="13.8" hidden="true" customHeight="false" outlineLevel="0" collapsed="false">
      <c r="A1899" s="0" t="s">
        <v>150</v>
      </c>
      <c r="B1899" s="0" t="s">
        <v>72</v>
      </c>
      <c r="C1899" s="0" t="s">
        <v>175</v>
      </c>
      <c r="D1899" s="0" t="s">
        <v>87</v>
      </c>
      <c r="E1899" s="0" t="s">
        <v>156</v>
      </c>
      <c r="F1899" s="0" t="s">
        <v>9</v>
      </c>
      <c r="G1899" s="0" t="s">
        <v>154</v>
      </c>
      <c r="H1899" s="0" t="n">
        <v>11335.2352064014</v>
      </c>
      <c r="I1899" s="0" t="n">
        <v>2510.90577743</v>
      </c>
      <c r="J1899" s="0" t="n">
        <v>2550.90577743</v>
      </c>
      <c r="K1899" s="0" t="n">
        <v>43940.851105025</v>
      </c>
      <c r="L1899" s="0" t="n">
        <v>56495.379992175</v>
      </c>
      <c r="M1899" s="0" t="n">
        <v>341483.18573048</v>
      </c>
      <c r="N1899" s="0" t="n">
        <v>469539.38037941</v>
      </c>
      <c r="O1899" s="0" t="n">
        <v>106713.495540775</v>
      </c>
      <c r="P1899" s="0" t="n">
        <v>136593.274292192</v>
      </c>
      <c r="Q1899" s="0" t="n">
        <v>100436.2310972</v>
      </c>
      <c r="R1899" s="0" t="n">
        <v>112990.75998435</v>
      </c>
    </row>
    <row r="1900" customFormat="false" ht="13.8" hidden="true" customHeight="false" outlineLevel="0" collapsed="false">
      <c r="A1900" s="0" t="s">
        <v>159</v>
      </c>
      <c r="B1900" s="0" t="s">
        <v>52</v>
      </c>
      <c r="C1900" s="0" t="s">
        <v>169</v>
      </c>
      <c r="D1900" s="0" t="s">
        <v>61</v>
      </c>
      <c r="E1900" s="0" t="s">
        <v>13</v>
      </c>
      <c r="F1900" s="0" t="s">
        <v>13</v>
      </c>
      <c r="G1900" s="0" t="s">
        <v>153</v>
      </c>
      <c r="H1900" s="0" t="n">
        <v>6974397.95308582</v>
      </c>
      <c r="I1900" s="0" t="n">
        <v>94545.328897</v>
      </c>
      <c r="J1900" s="0" t="n">
        <v>56186.2732222397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8509079.60073</v>
      </c>
      <c r="R1900" s="0" t="n">
        <v>9454532.8897</v>
      </c>
    </row>
    <row r="1901" customFormat="false" ht="13.8" hidden="true" customHeight="false" outlineLevel="0" collapsed="false">
      <c r="A1901" s="0" t="s">
        <v>155</v>
      </c>
      <c r="B1901" s="0" t="s">
        <v>103</v>
      </c>
      <c r="C1901" s="0" t="s">
        <v>177</v>
      </c>
      <c r="D1901" s="0" t="s">
        <v>110</v>
      </c>
      <c r="E1901" s="0" t="s">
        <v>8</v>
      </c>
      <c r="F1901" s="0" t="s">
        <v>8</v>
      </c>
      <c r="G1901" s="0" t="s">
        <v>172</v>
      </c>
      <c r="H1901" s="0" t="n">
        <v>268173.294941863</v>
      </c>
      <c r="I1901" s="0" t="n">
        <v>9984.3</v>
      </c>
      <c r="J1901" s="0" t="n">
        <v>8965.221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</v>
      </c>
    </row>
    <row r="1902" customFormat="false" ht="13.8" hidden="true" customHeight="false" outlineLevel="0" collapsed="false">
      <c r="A1902" s="0" t="s">
        <v>150</v>
      </c>
      <c r="B1902" s="0" t="s">
        <v>117</v>
      </c>
      <c r="C1902" s="0" t="s">
        <v>196</v>
      </c>
      <c r="D1902" s="0" t="s">
        <v>109</v>
      </c>
      <c r="E1902" s="0" t="s">
        <v>8</v>
      </c>
      <c r="F1902" s="0" t="s">
        <v>8</v>
      </c>
      <c r="G1902" s="0" t="s">
        <v>172</v>
      </c>
      <c r="H1902" s="0" t="n">
        <v>3153639.37507893</v>
      </c>
      <c r="I1902" s="0" t="n">
        <v>20101.4919845189</v>
      </c>
      <c r="J1902" s="0" t="n">
        <v>21836.0508067917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</row>
    <row r="1903" customFormat="false" ht="13.8" hidden="true" customHeight="false" outlineLevel="0" collapsed="false">
      <c r="A1903" s="0" t="s">
        <v>159</v>
      </c>
      <c r="B1903" s="0" t="s">
        <v>103</v>
      </c>
      <c r="C1903" s="0" t="s">
        <v>178</v>
      </c>
      <c r="D1903" s="0" t="s">
        <v>105</v>
      </c>
      <c r="E1903" s="0" t="s">
        <v>13</v>
      </c>
      <c r="F1903" s="0" t="s">
        <v>13</v>
      </c>
      <c r="G1903" s="0" t="s">
        <v>154</v>
      </c>
      <c r="H1903" s="0" t="n">
        <v>8728545.57252167</v>
      </c>
      <c r="I1903" s="0" t="n">
        <v>289510.729368</v>
      </c>
      <c r="J1903" s="0" t="n">
        <v>207747.29597024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13027982.82156</v>
      </c>
      <c r="R1903" s="0" t="n">
        <v>14475536.4684</v>
      </c>
    </row>
    <row r="1904" customFormat="false" ht="13.8" hidden="true" customHeight="false" outlineLevel="0" collapsed="false">
      <c r="A1904" s="0" t="s">
        <v>159</v>
      </c>
      <c r="B1904" s="0" t="s">
        <v>21</v>
      </c>
      <c r="C1904" s="0" t="s">
        <v>173</v>
      </c>
      <c r="D1904" s="0" t="s">
        <v>40</v>
      </c>
      <c r="E1904" s="0" t="s">
        <v>9</v>
      </c>
      <c r="F1904" s="0" t="s">
        <v>9</v>
      </c>
      <c r="G1904" s="0" t="s">
        <v>153</v>
      </c>
      <c r="H1904" s="0" t="n">
        <v>481254.258218318</v>
      </c>
      <c r="I1904" s="0" t="n">
        <v>5059.67852062588</v>
      </c>
      <c r="J1904" s="0" t="n">
        <v>3010.5087197724</v>
      </c>
      <c r="K1904" s="0" t="n">
        <v>50596.7852062588</v>
      </c>
      <c r="L1904" s="0" t="n">
        <v>63245.9815078236</v>
      </c>
      <c r="M1904" s="0" t="n">
        <v>634777.601187878</v>
      </c>
      <c r="N1904" s="0" t="n">
        <v>793472.001484847</v>
      </c>
      <c r="O1904" s="0" t="n">
        <v>0</v>
      </c>
      <c r="P1904" s="0" t="n">
        <v>0</v>
      </c>
      <c r="Q1904" s="0" t="n">
        <v>0</v>
      </c>
      <c r="R1904" s="0" t="n">
        <v>0</v>
      </c>
    </row>
    <row r="1905" customFormat="false" ht="13.8" hidden="true" customHeight="false" outlineLevel="0" collapsed="false">
      <c r="A1905" s="0" t="s">
        <v>155</v>
      </c>
      <c r="B1905" s="0" t="s">
        <v>72</v>
      </c>
      <c r="C1905" s="0" t="s">
        <v>171</v>
      </c>
      <c r="D1905" s="0" t="s">
        <v>74</v>
      </c>
      <c r="E1905" s="0" t="s">
        <v>174</v>
      </c>
      <c r="F1905" s="0" t="s">
        <v>8</v>
      </c>
      <c r="G1905" s="0" t="s">
        <v>153</v>
      </c>
      <c r="H1905" s="0" t="n">
        <v>119851.946896535</v>
      </c>
      <c r="I1905" s="0" t="n">
        <v>1940.59012042115</v>
      </c>
      <c r="J1905" s="0" t="n">
        <v>1940.59012042115</v>
      </c>
      <c r="K1905" s="0" t="n">
        <v>67920.6542147404</v>
      </c>
      <c r="L1905" s="0" t="n">
        <v>87326.555418952</v>
      </c>
      <c r="M1905" s="0" t="n">
        <v>146708.613152354</v>
      </c>
      <c r="N1905" s="0" t="n">
        <v>181228.286835261</v>
      </c>
      <c r="O1905" s="0" t="n">
        <v>75943.282102395</v>
      </c>
      <c r="P1905" s="0" t="n">
        <v>103559.02104872</v>
      </c>
      <c r="Q1905" s="0" t="n">
        <v>48514.7530105289</v>
      </c>
      <c r="R1905" s="0" t="n">
        <v>67920.6542147404</v>
      </c>
    </row>
    <row r="1906" customFormat="false" ht="13.8" hidden="true" customHeight="false" outlineLevel="0" collapsed="false">
      <c r="A1906" s="0" t="s">
        <v>159</v>
      </c>
      <c r="B1906" s="0" t="s">
        <v>21</v>
      </c>
      <c r="C1906" s="0" t="s">
        <v>173</v>
      </c>
      <c r="D1906" s="0" t="s">
        <v>41</v>
      </c>
      <c r="E1906" s="0" t="s">
        <v>8</v>
      </c>
      <c r="F1906" s="0" t="s">
        <v>8</v>
      </c>
      <c r="G1906" s="0" t="s">
        <v>172</v>
      </c>
      <c r="H1906" s="0" t="n">
        <v>3067358.53711441</v>
      </c>
      <c r="I1906" s="0" t="n">
        <v>27346.8853093343</v>
      </c>
      <c r="J1906" s="0" t="n">
        <v>36042.3851847745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</row>
    <row r="1907" customFormat="false" ht="13.8" hidden="true" customHeight="false" outlineLevel="0" collapsed="false">
      <c r="A1907" s="0" t="s">
        <v>150</v>
      </c>
      <c r="B1907" s="0" t="s">
        <v>72</v>
      </c>
      <c r="C1907" s="0" t="s">
        <v>175</v>
      </c>
      <c r="D1907" s="0" t="s">
        <v>89</v>
      </c>
      <c r="E1907" s="0" t="s">
        <v>174</v>
      </c>
      <c r="F1907" s="0" t="s">
        <v>8</v>
      </c>
      <c r="G1907" s="0" t="s">
        <v>154</v>
      </c>
      <c r="H1907" s="0" t="n">
        <v>2315771.16050328</v>
      </c>
      <c r="I1907" s="0" t="n">
        <v>209019.941245353</v>
      </c>
      <c r="J1907" s="0" t="n">
        <v>194438.265757798</v>
      </c>
      <c r="K1907" s="0" t="n">
        <v>2438565.98119579</v>
      </c>
      <c r="L1907" s="0" t="n">
        <v>3135299.1186803</v>
      </c>
      <c r="M1907" s="0" t="n">
        <v>26856489.4981591</v>
      </c>
      <c r="N1907" s="0" t="n">
        <v>36927673.0599688</v>
      </c>
      <c r="O1907" s="0" t="n">
        <v>8392652.96817473</v>
      </c>
      <c r="P1907" s="0" t="n">
        <v>10742595.7992636</v>
      </c>
      <c r="Q1907" s="0" t="n">
        <v>2090199.41245353</v>
      </c>
      <c r="R1907" s="0" t="n">
        <v>2786932.54993804</v>
      </c>
    </row>
    <row r="1908" customFormat="false" ht="13.8" hidden="true" customHeight="false" outlineLevel="0" collapsed="false">
      <c r="A1908" s="0" t="s">
        <v>150</v>
      </c>
      <c r="B1908" s="0" t="s">
        <v>72</v>
      </c>
      <c r="C1908" s="0" t="s">
        <v>151</v>
      </c>
      <c r="D1908" s="0" t="s">
        <v>75</v>
      </c>
      <c r="E1908" s="0" t="s">
        <v>170</v>
      </c>
      <c r="F1908" s="0" t="s">
        <v>13</v>
      </c>
      <c r="G1908" s="0" t="s">
        <v>153</v>
      </c>
      <c r="H1908" s="0" t="n">
        <v>125560.803861706</v>
      </c>
      <c r="I1908" s="0" t="n">
        <v>1770.56782470184</v>
      </c>
      <c r="J1908" s="0" t="n">
        <v>1770.56782470184</v>
      </c>
      <c r="K1908" s="0" t="n">
        <v>61969.8738645644</v>
      </c>
      <c r="L1908" s="0" t="n">
        <v>79675.5521115828</v>
      </c>
      <c r="M1908" s="0" t="n">
        <v>195970.612629977</v>
      </c>
      <c r="N1908" s="0" t="n">
        <v>269459.592366219</v>
      </c>
      <c r="O1908" s="0" t="n">
        <v>61240.816446868</v>
      </c>
      <c r="P1908" s="0" t="n">
        <v>78388.2450519911</v>
      </c>
      <c r="Q1908" s="0" t="n">
        <v>141645.425976147</v>
      </c>
      <c r="R1908" s="0" t="n">
        <v>159351.104223165</v>
      </c>
    </row>
    <row r="1909" customFormat="false" ht="13.8" hidden="true" customHeight="false" outlineLevel="0" collapsed="false">
      <c r="A1909" s="0" t="s">
        <v>150</v>
      </c>
      <c r="B1909" s="0" t="s">
        <v>96</v>
      </c>
      <c r="C1909" s="0" t="s">
        <v>98</v>
      </c>
      <c r="D1909" s="0" t="s">
        <v>98</v>
      </c>
      <c r="E1909" s="0" t="s">
        <v>8</v>
      </c>
      <c r="F1909" s="0" t="s">
        <v>8</v>
      </c>
      <c r="G1909" s="0" t="s">
        <v>157</v>
      </c>
      <c r="H1909" s="0" t="n">
        <v>8831049.01075562</v>
      </c>
      <c r="I1909" s="0" t="n">
        <v>1801054.25589959</v>
      </c>
      <c r="J1909" s="0" t="n">
        <v>1604010.34165849</v>
      </c>
      <c r="K1909" s="0" t="n">
        <v>20580566.8831901</v>
      </c>
      <c r="L1909" s="0" t="n">
        <v>26460728.8498158</v>
      </c>
      <c r="M1909" s="0" t="n">
        <v>167230540.613196</v>
      </c>
      <c r="N1909" s="0" t="n">
        <v>200676648.735836</v>
      </c>
      <c r="O1909" s="0" t="n">
        <v>65034099.2774421</v>
      </c>
      <c r="P1909" s="0" t="n">
        <v>83243647.0751259</v>
      </c>
      <c r="Q1909" s="0" t="n">
        <v>47041295.7330059</v>
      </c>
      <c r="R1909" s="0" t="n">
        <v>52921457.6996317</v>
      </c>
    </row>
    <row r="1910" customFormat="false" ht="13.8" hidden="true" customHeight="false" outlineLevel="0" collapsed="false">
      <c r="A1910" s="0" t="s">
        <v>155</v>
      </c>
      <c r="B1910" s="0" t="s">
        <v>96</v>
      </c>
      <c r="C1910" s="0" t="s">
        <v>98</v>
      </c>
      <c r="D1910" s="0" t="s">
        <v>98</v>
      </c>
      <c r="E1910" s="0" t="s">
        <v>156</v>
      </c>
      <c r="F1910" s="0" t="s">
        <v>9</v>
      </c>
      <c r="G1910" s="0" t="s">
        <v>164</v>
      </c>
      <c r="H1910" s="0" t="n">
        <v>48915836.5089933</v>
      </c>
      <c r="I1910" s="0" t="n">
        <v>3724423.53474391</v>
      </c>
      <c r="J1910" s="0" t="n">
        <v>9067548.69572294</v>
      </c>
      <c r="K1910" s="0" t="n">
        <v>40898879.5467544</v>
      </c>
      <c r="L1910" s="0" t="n">
        <v>52584273.70297</v>
      </c>
      <c r="M1910" s="0" t="n">
        <v>184436379.347647</v>
      </c>
      <c r="N1910" s="0" t="n">
        <v>230545474.184559</v>
      </c>
      <c r="O1910" s="0" t="n">
        <v>0</v>
      </c>
      <c r="P1910" s="0" t="n">
        <v>0</v>
      </c>
      <c r="Q1910" s="0" t="n">
        <v>0</v>
      </c>
      <c r="R1910" s="0" t="n">
        <v>0</v>
      </c>
    </row>
    <row r="1911" customFormat="false" ht="13.8" hidden="true" customHeight="false" outlineLevel="0" collapsed="false">
      <c r="A1911" s="0" t="s">
        <v>159</v>
      </c>
      <c r="B1911" s="0" t="s">
        <v>90</v>
      </c>
      <c r="C1911" s="0" t="s">
        <v>160</v>
      </c>
      <c r="D1911" s="0" t="s">
        <v>91</v>
      </c>
      <c r="E1911" s="0" t="s">
        <v>170</v>
      </c>
      <c r="F1911" s="0" t="s">
        <v>13</v>
      </c>
      <c r="G1911" s="0" t="s">
        <v>164</v>
      </c>
      <c r="H1911" s="0" t="n">
        <v>92318805.8069887</v>
      </c>
      <c r="I1911" s="0" t="n">
        <v>1460464.27814313</v>
      </c>
      <c r="J1911" s="0" t="n">
        <v>2873676.18194901</v>
      </c>
      <c r="K1911" s="0" t="n">
        <v>0</v>
      </c>
      <c r="L1911" s="0" t="n">
        <v>0</v>
      </c>
      <c r="M1911" s="0" t="n">
        <v>91526538.0381767</v>
      </c>
      <c r="N1911" s="0" t="n">
        <v>114408172.54772</v>
      </c>
      <c r="O1911" s="0" t="n">
        <v>0</v>
      </c>
      <c r="P1911" s="0" t="n">
        <v>0</v>
      </c>
      <c r="Q1911" s="0" t="n">
        <v>0</v>
      </c>
      <c r="R1911" s="0" t="n">
        <v>0</v>
      </c>
    </row>
    <row r="1912" customFormat="false" ht="13.8" hidden="true" customHeight="false" outlineLevel="0" collapsed="false">
      <c r="A1912" s="0" t="s">
        <v>159</v>
      </c>
      <c r="B1912" s="0" t="s">
        <v>96</v>
      </c>
      <c r="C1912" s="0" t="s">
        <v>99</v>
      </c>
      <c r="D1912" s="0" t="s">
        <v>99</v>
      </c>
      <c r="E1912" s="0" t="s">
        <v>191</v>
      </c>
      <c r="F1912" s="0" t="s">
        <v>9</v>
      </c>
      <c r="G1912" s="0" t="s">
        <v>164</v>
      </c>
      <c r="H1912" s="0" t="n">
        <v>84025702.4662542</v>
      </c>
      <c r="I1912" s="0" t="n">
        <v>1028274.38597231</v>
      </c>
      <c r="J1912" s="0" t="n">
        <v>2251019.59138656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</row>
    <row r="1913" customFormat="false" ht="13.8" hidden="true" customHeight="false" outlineLevel="0" collapsed="false">
      <c r="A1913" s="0" t="s">
        <v>150</v>
      </c>
      <c r="B1913" s="0" t="s">
        <v>21</v>
      </c>
      <c r="C1913" s="0" t="s">
        <v>166</v>
      </c>
      <c r="D1913" s="0" t="s">
        <v>23</v>
      </c>
      <c r="E1913" s="0" t="s">
        <v>9</v>
      </c>
      <c r="F1913" s="0" t="s">
        <v>9</v>
      </c>
      <c r="G1913" s="0" t="s">
        <v>164</v>
      </c>
      <c r="H1913" s="0" t="n">
        <v>1407128.35187883</v>
      </c>
      <c r="I1913" s="0" t="n">
        <v>119304.55097556</v>
      </c>
      <c r="J1913" s="0" t="n">
        <v>85654.1578850041</v>
      </c>
      <c r="K1913" s="0" t="n">
        <v>1491306.88719451</v>
      </c>
      <c r="L1913" s="0" t="n">
        <v>1640437.57591396</v>
      </c>
      <c r="M1913" s="0" t="n">
        <v>20670618.1212143</v>
      </c>
      <c r="N1913" s="0" t="n">
        <v>24115721.1414167</v>
      </c>
      <c r="O1913" s="0" t="n">
        <v>7584234.48637772</v>
      </c>
      <c r="P1913" s="0" t="n">
        <v>8848273.56744067</v>
      </c>
      <c r="Q1913" s="0" t="n">
        <v>2982613.77438902</v>
      </c>
      <c r="R1913" s="0" t="n">
        <v>3280875.15182792</v>
      </c>
    </row>
    <row r="1914" customFormat="false" ht="13.8" hidden="true" customHeight="false" outlineLevel="0" collapsed="false">
      <c r="A1914" s="0" t="s">
        <v>155</v>
      </c>
      <c r="B1914" s="0" t="s">
        <v>52</v>
      </c>
      <c r="C1914" s="0" t="s">
        <v>158</v>
      </c>
      <c r="D1914" s="0" t="s">
        <v>59</v>
      </c>
      <c r="E1914" s="0" t="s">
        <v>13</v>
      </c>
      <c r="F1914" s="0" t="s">
        <v>13</v>
      </c>
      <c r="G1914" s="0" t="s">
        <v>157</v>
      </c>
      <c r="H1914" s="0" t="n">
        <v>1985795.85402159</v>
      </c>
      <c r="I1914" s="0" t="n">
        <v>92355.4475548946</v>
      </c>
      <c r="J1914" s="0" t="n">
        <v>30537.4476185115</v>
      </c>
      <c r="K1914" s="0" t="n">
        <v>0</v>
      </c>
      <c r="L1914" s="0" t="n">
        <v>0</v>
      </c>
      <c r="M1914" s="0" t="n">
        <v>7357650.66752066</v>
      </c>
      <c r="N1914" s="0" t="n">
        <v>11036476.0012809</v>
      </c>
      <c r="O1914" s="0" t="n">
        <v>1111343.88434582</v>
      </c>
      <c r="P1914" s="0" t="n">
        <v>1389179.85543228</v>
      </c>
      <c r="Q1914" s="0" t="n">
        <v>461777.237774473</v>
      </c>
      <c r="R1914" s="0" t="n">
        <v>769628.729624121</v>
      </c>
    </row>
    <row r="1915" customFormat="false" ht="13.8" hidden="true" customHeight="false" outlineLevel="0" collapsed="false">
      <c r="A1915" s="0" t="s">
        <v>155</v>
      </c>
      <c r="B1915" s="0" t="s">
        <v>96</v>
      </c>
      <c r="C1915" s="0" t="s">
        <v>184</v>
      </c>
      <c r="D1915" s="0" t="s">
        <v>101</v>
      </c>
      <c r="E1915" s="0" t="s">
        <v>197</v>
      </c>
      <c r="F1915" s="0" t="s">
        <v>8</v>
      </c>
      <c r="G1915" s="0" t="s">
        <v>164</v>
      </c>
      <c r="H1915" s="0" t="n">
        <v>233596970.797796</v>
      </c>
      <c r="I1915" s="0" t="n">
        <v>6905856.76289988</v>
      </c>
      <c r="J1915" s="0" t="n">
        <v>5819197.03134972</v>
      </c>
      <c r="K1915" s="0" t="n">
        <v>0</v>
      </c>
      <c r="L1915" s="0" t="n">
        <v>0</v>
      </c>
      <c r="M1915" s="0" t="n">
        <v>194908029.820844</v>
      </c>
      <c r="N1915" s="0" t="n">
        <v>238220925.336587</v>
      </c>
      <c r="O1915" s="0" t="n">
        <v>125607397.548123</v>
      </c>
      <c r="P1915" s="0" t="n">
        <v>171282814.83835</v>
      </c>
      <c r="Q1915" s="0" t="n">
        <v>120039170.915178</v>
      </c>
      <c r="R1915" s="0" t="n">
        <v>137187623.903061</v>
      </c>
    </row>
    <row r="1916" customFormat="false" ht="13.8" hidden="true" customHeight="false" outlineLevel="0" collapsed="false">
      <c r="A1916" s="0" t="s">
        <v>155</v>
      </c>
      <c r="B1916" s="0" t="s">
        <v>6</v>
      </c>
      <c r="C1916" s="0" t="s">
        <v>163</v>
      </c>
      <c r="D1916" s="0" t="s">
        <v>7</v>
      </c>
      <c r="E1916" s="0" t="s">
        <v>9</v>
      </c>
      <c r="F1916" s="0" t="s">
        <v>9</v>
      </c>
      <c r="G1916" s="0" t="s">
        <v>153</v>
      </c>
      <c r="H1916" s="0" t="n">
        <v>989749.80162983</v>
      </c>
      <c r="I1916" s="0" t="n">
        <v>66203.3162274361</v>
      </c>
      <c r="J1916" s="0" t="n">
        <v>60833.2313857347</v>
      </c>
      <c r="K1916" s="0" t="n">
        <v>0</v>
      </c>
      <c r="L1916" s="0" t="n">
        <v>0</v>
      </c>
      <c r="M1916" s="0" t="n">
        <v>5674569.94816524</v>
      </c>
      <c r="N1916" s="0" t="n">
        <v>7944397.92743133</v>
      </c>
      <c r="O1916" s="0" t="n">
        <v>1872608.08653571</v>
      </c>
      <c r="P1916" s="0" t="n">
        <v>2553556.4816396</v>
      </c>
      <c r="Q1916" s="0" t="n">
        <v>1804467.60804617</v>
      </c>
      <c r="R1916" s="0" t="n">
        <v>2062248.69490991</v>
      </c>
    </row>
    <row r="1917" customFormat="false" ht="13.8" hidden="true" customHeight="false" outlineLevel="0" collapsed="false">
      <c r="A1917" s="0" t="s">
        <v>155</v>
      </c>
      <c r="B1917" s="0" t="s">
        <v>6</v>
      </c>
      <c r="C1917" s="0" t="s">
        <v>162</v>
      </c>
      <c r="D1917" s="0" t="s">
        <v>7</v>
      </c>
      <c r="E1917" s="0" t="s">
        <v>9</v>
      </c>
      <c r="F1917" s="0" t="s">
        <v>9</v>
      </c>
      <c r="G1917" s="0" t="s">
        <v>153</v>
      </c>
      <c r="H1917" s="0" t="n">
        <v>2330409.57960004</v>
      </c>
      <c r="I1917" s="0" t="n">
        <v>147842.973481035</v>
      </c>
      <c r="J1917" s="0" t="n">
        <v>86794.8396362658</v>
      </c>
      <c r="K1917" s="0" t="n">
        <v>0</v>
      </c>
      <c r="L1917" s="0" t="n">
        <v>0</v>
      </c>
      <c r="M1917" s="0" t="n">
        <v>12672254.8381223</v>
      </c>
      <c r="N1917" s="0" t="n">
        <v>17741156.7733713</v>
      </c>
      <c r="O1917" s="0" t="n">
        <v>4181844.10471174</v>
      </c>
      <c r="P1917" s="0" t="n">
        <v>5702514.68824329</v>
      </c>
      <c r="Q1917" s="0" t="n">
        <v>4269149.38808553</v>
      </c>
      <c r="R1917" s="0" t="n">
        <v>4879027.87209775</v>
      </c>
    </row>
    <row r="1918" customFormat="false" ht="13.8" hidden="true" customHeight="false" outlineLevel="0" collapsed="false">
      <c r="A1918" s="0" t="s">
        <v>159</v>
      </c>
      <c r="B1918" s="0" t="s">
        <v>21</v>
      </c>
      <c r="C1918" s="0" t="s">
        <v>181</v>
      </c>
      <c r="D1918" s="0" t="s">
        <v>42</v>
      </c>
      <c r="E1918" s="0" t="s">
        <v>8</v>
      </c>
      <c r="F1918" s="0" t="s">
        <v>8</v>
      </c>
      <c r="G1918" s="0" t="s">
        <v>157</v>
      </c>
      <c r="H1918" s="0" t="n">
        <v>30436684.5457015</v>
      </c>
      <c r="I1918" s="0" t="n">
        <v>476940</v>
      </c>
      <c r="J1918" s="0" t="n">
        <v>719047.6</v>
      </c>
      <c r="K1918" s="0" t="n">
        <v>19077600</v>
      </c>
      <c r="L1918" s="0" t="n">
        <v>23847000</v>
      </c>
      <c r="M1918" s="0" t="n">
        <v>152918887.5</v>
      </c>
      <c r="N1918" s="0" t="n">
        <v>185112337.5</v>
      </c>
      <c r="O1918" s="0" t="n">
        <v>0</v>
      </c>
      <c r="P1918" s="0" t="n">
        <v>0</v>
      </c>
      <c r="Q1918" s="0" t="n">
        <v>0</v>
      </c>
      <c r="R1918" s="0" t="n">
        <v>0</v>
      </c>
    </row>
    <row r="1919" customFormat="false" ht="13.8" hidden="true" customHeight="false" outlineLevel="0" collapsed="false">
      <c r="A1919" s="0" t="s">
        <v>155</v>
      </c>
      <c r="B1919" s="0" t="s">
        <v>90</v>
      </c>
      <c r="C1919" s="0" t="s">
        <v>93</v>
      </c>
      <c r="D1919" s="0" t="s">
        <v>93</v>
      </c>
      <c r="E1919" s="0" t="s">
        <v>194</v>
      </c>
      <c r="F1919" s="0" t="s">
        <v>8</v>
      </c>
      <c r="G1919" s="0" t="s">
        <v>154</v>
      </c>
      <c r="H1919" s="0" t="n">
        <v>14019541.3918691</v>
      </c>
      <c r="I1919" s="0" t="n">
        <v>702028.291666666</v>
      </c>
      <c r="J1919" s="0" t="n">
        <v>1010368.74666666</v>
      </c>
      <c r="K1919" s="0" t="n">
        <v>0</v>
      </c>
      <c r="L1919" s="0" t="n">
        <v>0</v>
      </c>
      <c r="M1919" s="0" t="n">
        <v>39787927.7205221</v>
      </c>
      <c r="N1919" s="0" t="n">
        <v>49734909.6506527</v>
      </c>
      <c r="O1919" s="0" t="n">
        <v>25530586.9797427</v>
      </c>
      <c r="P1919" s="0" t="n">
        <v>34814436.7905583</v>
      </c>
      <c r="Q1919" s="0" t="n">
        <v>12117817.3958333</v>
      </c>
      <c r="R1919" s="0" t="n">
        <v>13848934.1666666</v>
      </c>
    </row>
    <row r="1920" customFormat="false" ht="13.8" hidden="true" customHeight="false" outlineLevel="0" collapsed="false">
      <c r="A1920" s="0" t="s">
        <v>155</v>
      </c>
      <c r="B1920" s="0" t="s">
        <v>52</v>
      </c>
      <c r="C1920" s="0" t="s">
        <v>158</v>
      </c>
      <c r="D1920" s="0" t="s">
        <v>66</v>
      </c>
      <c r="E1920" s="0" t="s">
        <v>9</v>
      </c>
      <c r="F1920" s="0" t="s">
        <v>9</v>
      </c>
      <c r="G1920" s="0" t="s">
        <v>153</v>
      </c>
      <c r="H1920" s="0" t="n">
        <v>237954.989899396</v>
      </c>
      <c r="I1920" s="0" t="n">
        <v>23775.4858819312</v>
      </c>
      <c r="J1920" s="0" t="n">
        <v>25446.5514755087</v>
      </c>
      <c r="K1920" s="0" t="n">
        <v>1069896.8646869</v>
      </c>
      <c r="L1920" s="0" t="n">
        <v>1307651.72350621</v>
      </c>
      <c r="M1920" s="0" t="n">
        <v>4799676.21241486</v>
      </c>
      <c r="N1920" s="0" t="n">
        <v>5810134.36239694</v>
      </c>
      <c r="O1920" s="0" t="n">
        <v>44579.036028621</v>
      </c>
      <c r="P1920" s="0" t="n">
        <v>71326.4576457936</v>
      </c>
      <c r="Q1920" s="0" t="n">
        <v>0</v>
      </c>
      <c r="R1920" s="0" t="n">
        <v>0</v>
      </c>
    </row>
    <row r="1921" customFormat="false" ht="13.8" hidden="true" customHeight="false" outlineLevel="0" collapsed="false">
      <c r="A1921" s="0" t="s">
        <v>150</v>
      </c>
      <c r="B1921" s="0" t="s">
        <v>52</v>
      </c>
      <c r="C1921" s="0" t="s">
        <v>158</v>
      </c>
      <c r="D1921" s="0" t="s">
        <v>71</v>
      </c>
      <c r="E1921" s="0" t="s">
        <v>8</v>
      </c>
      <c r="F1921" s="0" t="s">
        <v>8</v>
      </c>
      <c r="G1921" s="0" t="s">
        <v>157</v>
      </c>
      <c r="H1921" s="0" t="n">
        <v>9976993.09979713</v>
      </c>
      <c r="I1921" s="0" t="n">
        <v>681219.509712537</v>
      </c>
      <c r="J1921" s="0" t="n">
        <v>1123628.49968743</v>
      </c>
      <c r="K1921" s="0" t="n">
        <v>23842682.8399388</v>
      </c>
      <c r="L1921" s="0" t="n">
        <v>30654877.9370641</v>
      </c>
      <c r="M1921" s="0" t="n">
        <v>23502073.0850825</v>
      </c>
      <c r="N1921" s="0" t="n">
        <v>28611219.4079265</v>
      </c>
      <c r="O1921" s="0" t="n">
        <v>22730024.2824302</v>
      </c>
      <c r="P1921" s="0" t="n">
        <v>24796390.1262875</v>
      </c>
      <c r="Q1921" s="0" t="n">
        <v>81746341.1655045</v>
      </c>
      <c r="R1921" s="0" t="n">
        <v>88558536.2626298</v>
      </c>
    </row>
    <row r="1922" customFormat="false" ht="13.8" hidden="true" customHeight="false" outlineLevel="0" collapsed="false">
      <c r="A1922" s="0" t="s">
        <v>150</v>
      </c>
      <c r="B1922" s="0" t="s">
        <v>52</v>
      </c>
      <c r="C1922" s="0" t="s">
        <v>158</v>
      </c>
      <c r="D1922" s="0" t="s">
        <v>71</v>
      </c>
      <c r="E1922" s="0" t="s">
        <v>8</v>
      </c>
      <c r="F1922" s="0" t="s">
        <v>8</v>
      </c>
      <c r="G1922" s="0" t="s">
        <v>153</v>
      </c>
      <c r="H1922" s="0" t="n">
        <v>1008864.87236234</v>
      </c>
      <c r="I1922" s="0" t="n">
        <v>62201.2935488054</v>
      </c>
      <c r="J1922" s="0" t="n">
        <v>65967.6228631093</v>
      </c>
      <c r="K1922" s="0" t="n">
        <v>2177045.27420819</v>
      </c>
      <c r="L1922" s="0" t="n">
        <v>2799058.20969624</v>
      </c>
      <c r="M1922" s="0" t="n">
        <v>2145944.62743378</v>
      </c>
      <c r="N1922" s="0" t="n">
        <v>2612454.32904982</v>
      </c>
      <c r="O1922" s="0" t="n">
        <v>2075449.82579776</v>
      </c>
      <c r="P1922" s="0" t="n">
        <v>2264127.08268846</v>
      </c>
      <c r="Q1922" s="0" t="n">
        <v>7464155.22585665</v>
      </c>
      <c r="R1922" s="0" t="n">
        <v>8086168.1613447</v>
      </c>
    </row>
    <row r="1923" customFormat="false" ht="13.8" hidden="true" customHeight="false" outlineLevel="0" collapsed="false">
      <c r="A1923" s="0" t="s">
        <v>150</v>
      </c>
      <c r="B1923" s="0" t="s">
        <v>52</v>
      </c>
      <c r="C1923" s="0" t="s">
        <v>169</v>
      </c>
      <c r="D1923" s="0" t="s">
        <v>70</v>
      </c>
      <c r="E1923" s="0" t="s">
        <v>13</v>
      </c>
      <c r="F1923" s="0" t="s">
        <v>13</v>
      </c>
      <c r="G1923" s="0" t="s">
        <v>164</v>
      </c>
      <c r="H1923" s="0" t="n">
        <v>32651203.7166826</v>
      </c>
      <c r="I1923" s="0" t="n">
        <v>2137357.68274599</v>
      </c>
      <c r="J1923" s="0" t="n">
        <v>1635240.71038418</v>
      </c>
      <c r="K1923" s="0" t="n">
        <v>74807518.8961099</v>
      </c>
      <c r="L1923" s="0" t="n">
        <v>96181095.7235699</v>
      </c>
      <c r="M1923" s="0" t="n">
        <v>73738840.0547369</v>
      </c>
      <c r="N1923" s="0" t="n">
        <v>89769022.6753319</v>
      </c>
      <c r="O1923" s="0" t="n">
        <v>71316501.269255</v>
      </c>
      <c r="P1923" s="0" t="n">
        <v>77799819.56646</v>
      </c>
      <c r="Q1923" s="0" t="n">
        <v>256482921.929519</v>
      </c>
      <c r="R1923" s="0" t="n">
        <v>277856498.756979</v>
      </c>
    </row>
    <row r="1924" customFormat="false" ht="13.8" hidden="true" customHeight="false" outlineLevel="0" collapsed="false">
      <c r="A1924" s="0" t="s">
        <v>159</v>
      </c>
      <c r="B1924" s="0" t="s">
        <v>52</v>
      </c>
      <c r="C1924" s="0" t="s">
        <v>169</v>
      </c>
      <c r="D1924" s="0" t="s">
        <v>55</v>
      </c>
      <c r="E1924" s="0" t="s">
        <v>8</v>
      </c>
      <c r="F1924" s="0" t="s">
        <v>8</v>
      </c>
      <c r="G1924" s="0" t="s">
        <v>157</v>
      </c>
      <c r="H1924" s="0" t="n">
        <v>3293263.27475657</v>
      </c>
      <c r="I1924" s="0" t="n">
        <v>61694.9628189999</v>
      </c>
      <c r="J1924" s="0" t="n">
        <v>18910.8259400081</v>
      </c>
      <c r="K1924" s="0" t="n">
        <v>0</v>
      </c>
      <c r="L1924" s="0" t="n">
        <v>0</v>
      </c>
      <c r="M1924" s="0" t="n">
        <v>4915032.04613966</v>
      </c>
      <c r="N1924" s="0" t="n">
        <v>7372548.06920949</v>
      </c>
      <c r="O1924" s="0" t="n">
        <v>649596.545295279</v>
      </c>
      <c r="P1924" s="0" t="n">
        <v>835195.558236788</v>
      </c>
      <c r="Q1924" s="0" t="n">
        <v>205649.876063333</v>
      </c>
      <c r="R1924" s="0" t="n">
        <v>411299.752126666</v>
      </c>
    </row>
    <row r="1925" customFormat="false" ht="13.8" hidden="true" customHeight="false" outlineLevel="0" collapsed="false">
      <c r="A1925" s="0" t="s">
        <v>150</v>
      </c>
      <c r="B1925" s="0" t="s">
        <v>72</v>
      </c>
      <c r="C1925" s="0" t="s">
        <v>171</v>
      </c>
      <c r="D1925" s="0" t="s">
        <v>77</v>
      </c>
      <c r="E1925" s="0" t="s">
        <v>174</v>
      </c>
      <c r="F1925" s="0" t="s">
        <v>8</v>
      </c>
      <c r="G1925" s="0" t="s">
        <v>154</v>
      </c>
      <c r="H1925" s="0" t="n">
        <v>1623512.08495292</v>
      </c>
      <c r="I1925" s="0" t="n">
        <v>26142.2288931432</v>
      </c>
      <c r="J1925" s="0" t="n">
        <v>29352.9482936469</v>
      </c>
      <c r="K1925" s="0" t="n">
        <v>914978.011260013</v>
      </c>
      <c r="L1925" s="0" t="n">
        <v>1176400.30019144</v>
      </c>
      <c r="M1925" s="0" t="n">
        <v>3603936.9208371</v>
      </c>
      <c r="N1925" s="0" t="n">
        <v>4650241.1881769</v>
      </c>
      <c r="O1925" s="0" t="n">
        <v>1162560.29704422</v>
      </c>
      <c r="P1925" s="0" t="n">
        <v>1488077.1802166</v>
      </c>
      <c r="Q1925" s="0" t="n">
        <v>784266.866794296</v>
      </c>
      <c r="R1925" s="0" t="n">
        <v>1045689.15572572</v>
      </c>
    </row>
    <row r="1926" customFormat="false" ht="13.8" hidden="true" customHeight="false" outlineLevel="0" collapsed="false">
      <c r="A1926" s="0" t="s">
        <v>155</v>
      </c>
      <c r="B1926" s="0" t="s">
        <v>90</v>
      </c>
      <c r="C1926" s="0" t="s">
        <v>92</v>
      </c>
      <c r="D1926" s="0" t="s">
        <v>92</v>
      </c>
      <c r="E1926" s="0" t="s">
        <v>200</v>
      </c>
      <c r="F1926" s="0" t="s">
        <v>8</v>
      </c>
      <c r="G1926" s="0" t="s">
        <v>157</v>
      </c>
      <c r="H1926" s="0" t="n">
        <v>4065645.99547824</v>
      </c>
      <c r="I1926" s="0" t="n">
        <v>329814.989898989</v>
      </c>
      <c r="J1926" s="0" t="n">
        <v>307465.371027705</v>
      </c>
      <c r="K1926" s="0" t="n">
        <v>3684493.63215488</v>
      </c>
      <c r="L1926" s="0" t="n">
        <v>4737206.09848484</v>
      </c>
      <c r="M1926" s="0" t="n">
        <v>20669334.1770269</v>
      </c>
      <c r="N1926" s="0" t="n">
        <v>25836667.7212836</v>
      </c>
      <c r="O1926" s="0" t="n">
        <v>13262822.751499</v>
      </c>
      <c r="P1926" s="0" t="n">
        <v>18085667.3884078</v>
      </c>
      <c r="Q1926" s="0" t="n">
        <v>0</v>
      </c>
      <c r="R1926" s="0" t="n">
        <v>0</v>
      </c>
    </row>
    <row r="1927" customFormat="false" ht="13.8" hidden="true" customHeight="false" outlineLevel="0" collapsed="false">
      <c r="A1927" s="0" t="s">
        <v>155</v>
      </c>
      <c r="B1927" s="0" t="s">
        <v>6</v>
      </c>
      <c r="C1927" s="0" t="s">
        <v>163</v>
      </c>
      <c r="D1927" s="0" t="s">
        <v>19</v>
      </c>
      <c r="E1927" s="0" t="s">
        <v>13</v>
      </c>
      <c r="F1927" s="0" t="s">
        <v>13</v>
      </c>
      <c r="G1927" s="0" t="s">
        <v>157</v>
      </c>
      <c r="H1927" s="0" t="n">
        <v>43722304.9651885</v>
      </c>
      <c r="I1927" s="0" t="n">
        <v>3069034.60421291</v>
      </c>
      <c r="J1927" s="0" t="n">
        <v>2384751.04740637</v>
      </c>
      <c r="K1927" s="0" t="n">
        <v>0</v>
      </c>
      <c r="L1927" s="0" t="n">
        <v>0</v>
      </c>
      <c r="M1927" s="0" t="n">
        <v>611852559.60662</v>
      </c>
      <c r="N1927" s="0" t="n">
        <v>740663624.786961</v>
      </c>
      <c r="O1927" s="0" t="n">
        <v>611852559.60662</v>
      </c>
      <c r="P1927" s="0" t="n">
        <v>740663624.786961</v>
      </c>
      <c r="Q1927" s="0" t="n">
        <v>20021913.2806831</v>
      </c>
      <c r="R1927" s="0" t="n">
        <v>22882186.606495</v>
      </c>
    </row>
    <row r="1928" customFormat="false" ht="13.8" hidden="true" customHeight="false" outlineLevel="0" collapsed="false">
      <c r="A1928" s="0" t="s">
        <v>150</v>
      </c>
      <c r="B1928" s="0" t="s">
        <v>6</v>
      </c>
      <c r="C1928" s="0" t="s">
        <v>162</v>
      </c>
      <c r="D1928" s="0" t="s">
        <v>18</v>
      </c>
      <c r="E1928" s="0" t="s">
        <v>13</v>
      </c>
      <c r="F1928" s="0" t="s">
        <v>13</v>
      </c>
      <c r="G1928" s="0" t="s">
        <v>164</v>
      </c>
      <c r="H1928" s="0" t="n">
        <v>3098760.47737902</v>
      </c>
      <c r="I1928" s="0" t="n">
        <v>1395202.53748268</v>
      </c>
      <c r="J1928" s="0" t="n">
        <v>780984.592302048</v>
      </c>
      <c r="K1928" s="0" t="n">
        <v>3990818.85922913</v>
      </c>
      <c r="L1928" s="0" t="n">
        <v>5131052.81900888</v>
      </c>
      <c r="M1928" s="0" t="n">
        <v>297844295.631361</v>
      </c>
      <c r="N1928" s="0" t="n">
        <v>362593055.551222</v>
      </c>
      <c r="O1928" s="0" t="n">
        <v>297844295.631361</v>
      </c>
      <c r="P1928" s="0" t="n">
        <v>362593055.551222</v>
      </c>
      <c r="Q1928" s="0" t="n">
        <v>9121871.67823802</v>
      </c>
      <c r="R1928" s="0" t="n">
        <v>10262105.6380177</v>
      </c>
    </row>
    <row r="1929" customFormat="false" ht="13.8" hidden="true" customHeight="false" outlineLevel="0" collapsed="false">
      <c r="A1929" s="0" t="s">
        <v>150</v>
      </c>
      <c r="B1929" s="0" t="s">
        <v>72</v>
      </c>
      <c r="C1929" s="0" t="s">
        <v>175</v>
      </c>
      <c r="D1929" s="0" t="s">
        <v>79</v>
      </c>
      <c r="E1929" s="0" t="s">
        <v>156</v>
      </c>
      <c r="F1929" s="0" t="s">
        <v>9</v>
      </c>
      <c r="G1929" s="0" t="s">
        <v>154</v>
      </c>
      <c r="H1929" s="0" t="n">
        <v>155404.883260751</v>
      </c>
      <c r="I1929" s="0" t="n">
        <v>25929.7400758297</v>
      </c>
      <c r="J1929" s="0" t="n">
        <v>12964.8700379148</v>
      </c>
      <c r="K1929" s="0" t="n">
        <v>453770.45132702</v>
      </c>
      <c r="L1929" s="0" t="n">
        <v>583419.151706168</v>
      </c>
      <c r="M1929" s="0" t="n">
        <v>3331652.41501568</v>
      </c>
      <c r="N1929" s="0" t="n">
        <v>4581022.07064656</v>
      </c>
      <c r="O1929" s="0" t="n">
        <v>1041141.3796924</v>
      </c>
      <c r="P1929" s="0" t="n">
        <v>1332660.96600627</v>
      </c>
      <c r="Q1929" s="0" t="n">
        <v>1037189.60303318</v>
      </c>
      <c r="R1929" s="0" t="n">
        <v>1166838.30341233</v>
      </c>
    </row>
    <row r="1930" customFormat="false" ht="13.8" hidden="true" customHeight="false" outlineLevel="0" collapsed="false">
      <c r="A1930" s="0" t="s">
        <v>159</v>
      </c>
      <c r="B1930" s="0" t="s">
        <v>52</v>
      </c>
      <c r="C1930" s="0" t="s">
        <v>165</v>
      </c>
      <c r="D1930" s="0" t="s">
        <v>65</v>
      </c>
      <c r="E1930" s="0" t="s">
        <v>9</v>
      </c>
      <c r="F1930" s="0" t="s">
        <v>9</v>
      </c>
      <c r="G1930" s="0" t="s">
        <v>153</v>
      </c>
      <c r="H1930" s="0" t="n">
        <v>318660.729151034</v>
      </c>
      <c r="I1930" s="0" t="n">
        <v>12334.0999999999</v>
      </c>
      <c r="J1930" s="0" t="n">
        <v>9217.40825954102</v>
      </c>
      <c r="K1930" s="0" t="n">
        <v>493363.999999999</v>
      </c>
      <c r="L1930" s="0" t="n">
        <v>616704.999999999</v>
      </c>
      <c r="M1930" s="0" t="n">
        <v>2489946.43749999</v>
      </c>
      <c r="N1930" s="0" t="n">
        <v>3014145.68749999</v>
      </c>
      <c r="O1930" s="0" t="n">
        <v>0</v>
      </c>
      <c r="P1930" s="0" t="n">
        <v>0</v>
      </c>
      <c r="Q1930" s="0" t="n">
        <v>0</v>
      </c>
      <c r="R1930" s="0" t="n">
        <v>0</v>
      </c>
    </row>
    <row r="1931" customFormat="false" ht="13.8" hidden="true" customHeight="false" outlineLevel="0" collapsed="false">
      <c r="A1931" s="0" t="s">
        <v>155</v>
      </c>
      <c r="B1931" s="0" t="s">
        <v>21</v>
      </c>
      <c r="C1931" s="0" t="s">
        <v>166</v>
      </c>
      <c r="D1931" s="0" t="s">
        <v>33</v>
      </c>
      <c r="E1931" s="0" t="s">
        <v>9</v>
      </c>
      <c r="F1931" s="0" t="s">
        <v>9</v>
      </c>
      <c r="G1931" s="0" t="s">
        <v>154</v>
      </c>
      <c r="H1931" s="0" t="n">
        <v>1592840.3531418</v>
      </c>
      <c r="I1931" s="0" t="n">
        <v>82351.4984320557</v>
      </c>
      <c r="J1931" s="0" t="n">
        <v>48999.1415670731</v>
      </c>
      <c r="K1931" s="0" t="n">
        <v>0</v>
      </c>
      <c r="L1931" s="0" t="n">
        <v>0</v>
      </c>
      <c r="M1931" s="0" t="n">
        <v>39252784.5304061</v>
      </c>
      <c r="N1931" s="0" t="n">
        <v>47516528.6420705</v>
      </c>
      <c r="O1931" s="0" t="n">
        <v>6926962.00356599</v>
      </c>
      <c r="P1931" s="0" t="n">
        <v>8385269.79379041</v>
      </c>
      <c r="Q1931" s="0" t="n">
        <v>1441151.22256097</v>
      </c>
      <c r="R1931" s="0" t="n">
        <v>1647029.96864111</v>
      </c>
    </row>
    <row r="1932" customFormat="false" ht="13.8" hidden="true" customHeight="false" outlineLevel="0" collapsed="false">
      <c r="A1932" s="0" t="s">
        <v>150</v>
      </c>
      <c r="B1932" s="0" t="s">
        <v>52</v>
      </c>
      <c r="C1932" s="0" t="s">
        <v>165</v>
      </c>
      <c r="D1932" s="0" t="s">
        <v>65</v>
      </c>
      <c r="E1932" s="0" t="s">
        <v>9</v>
      </c>
      <c r="F1932" s="0" t="s">
        <v>9</v>
      </c>
      <c r="G1932" s="0" t="s">
        <v>172</v>
      </c>
      <c r="H1932" s="0" t="n">
        <v>103796.24836645</v>
      </c>
      <c r="I1932" s="0" t="n">
        <v>10083.4999999999</v>
      </c>
      <c r="J1932" s="0" t="n">
        <v>9699.78418646641</v>
      </c>
      <c r="K1932" s="0" t="n">
        <v>453757.499999999</v>
      </c>
      <c r="L1932" s="0" t="n">
        <v>554592.499999999</v>
      </c>
      <c r="M1932" s="0" t="n">
        <v>2464155.31249999</v>
      </c>
      <c r="N1932" s="0" t="n">
        <v>2999841.24999999</v>
      </c>
      <c r="O1932" s="0" t="n">
        <v>22687.8749999999</v>
      </c>
      <c r="P1932" s="0" t="n">
        <v>34031.8124999999</v>
      </c>
      <c r="Q1932" s="0" t="n">
        <v>0</v>
      </c>
      <c r="R1932" s="0" t="n">
        <v>0</v>
      </c>
    </row>
    <row r="1933" customFormat="false" ht="13.8" hidden="true" customHeight="false" outlineLevel="0" collapsed="false">
      <c r="A1933" s="0" t="s">
        <v>159</v>
      </c>
      <c r="B1933" s="0" t="s">
        <v>52</v>
      </c>
      <c r="C1933" s="0" t="s">
        <v>158</v>
      </c>
      <c r="D1933" s="0" t="s">
        <v>59</v>
      </c>
      <c r="E1933" s="0" t="s">
        <v>8</v>
      </c>
      <c r="F1933" s="0" t="s">
        <v>8</v>
      </c>
      <c r="G1933" s="0" t="s">
        <v>153</v>
      </c>
      <c r="H1933" s="0" t="n">
        <v>1427733.40303371</v>
      </c>
      <c r="I1933" s="0" t="n">
        <v>33603.9730876531</v>
      </c>
      <c r="J1933" s="0" t="n">
        <v>25284.0667175822</v>
      </c>
      <c r="K1933" s="0" t="n">
        <v>0</v>
      </c>
      <c r="L1933" s="0" t="n">
        <v>0</v>
      </c>
      <c r="M1933" s="0" t="n">
        <v>2677116.52713023</v>
      </c>
      <c r="N1933" s="0" t="n">
        <v>4015674.79069534</v>
      </c>
      <c r="O1933" s="0" t="n">
        <v>353821.832910035</v>
      </c>
      <c r="P1933" s="0" t="n">
        <v>454913.785170045</v>
      </c>
      <c r="Q1933" s="0" t="n">
        <v>112013.24362551</v>
      </c>
      <c r="R1933" s="0" t="n">
        <v>224026.487251021</v>
      </c>
    </row>
    <row r="1934" customFormat="false" ht="13.8" hidden="true" customHeight="false" outlineLevel="0" collapsed="false">
      <c r="A1934" s="0" t="s">
        <v>159</v>
      </c>
      <c r="B1934" s="0" t="s">
        <v>21</v>
      </c>
      <c r="C1934" s="0" t="s">
        <v>166</v>
      </c>
      <c r="D1934" s="0" t="s">
        <v>24</v>
      </c>
      <c r="E1934" s="0" t="s">
        <v>8</v>
      </c>
      <c r="F1934" s="0" t="s">
        <v>8</v>
      </c>
      <c r="G1934" s="0" t="s">
        <v>153</v>
      </c>
      <c r="H1934" s="0" t="n">
        <v>1321410.33943454</v>
      </c>
      <c r="I1934" s="0" t="n">
        <v>20575.5752688172</v>
      </c>
      <c r="J1934" s="0" t="n">
        <v>12242.4672849462</v>
      </c>
      <c r="K1934" s="0" t="n">
        <v>0</v>
      </c>
      <c r="L1934" s="0" t="n">
        <v>0</v>
      </c>
      <c r="M1934" s="0" t="n">
        <v>3289083.91859714</v>
      </c>
      <c r="N1934" s="0" t="n">
        <v>3837264.57169666</v>
      </c>
      <c r="O1934" s="0" t="n">
        <v>0</v>
      </c>
      <c r="P1934" s="0" t="n">
        <v>0</v>
      </c>
      <c r="Q1934" s="0" t="n">
        <v>0</v>
      </c>
      <c r="R1934" s="0" t="n">
        <v>0</v>
      </c>
    </row>
    <row r="1935" customFormat="false" ht="13.8" hidden="true" customHeight="false" outlineLevel="0" collapsed="false">
      <c r="A1935" s="0" t="s">
        <v>155</v>
      </c>
      <c r="B1935" s="0" t="s">
        <v>21</v>
      </c>
      <c r="C1935" s="0" t="s">
        <v>166</v>
      </c>
      <c r="D1935" s="0" t="s">
        <v>23</v>
      </c>
      <c r="E1935" s="0" t="s">
        <v>8</v>
      </c>
      <c r="F1935" s="0" t="s">
        <v>8</v>
      </c>
      <c r="G1935" s="0" t="s">
        <v>153</v>
      </c>
      <c r="H1935" s="0" t="n">
        <v>667130.278258452</v>
      </c>
      <c r="I1935" s="0" t="n">
        <v>38240.7024204263</v>
      </c>
      <c r="J1935" s="0" t="n">
        <v>25904.1145992445</v>
      </c>
      <c r="K1935" s="0" t="n">
        <v>0</v>
      </c>
      <c r="L1935" s="0" t="n">
        <v>0</v>
      </c>
      <c r="M1935" s="0" t="n">
        <v>6625555.77265071</v>
      </c>
      <c r="N1935" s="0" t="n">
        <v>7729815.0680925</v>
      </c>
      <c r="O1935" s="0" t="n">
        <v>1823231.71062256</v>
      </c>
      <c r="P1935" s="0" t="n">
        <v>2228394.31298313</v>
      </c>
      <c r="Q1935" s="0" t="n">
        <v>764814.048408527</v>
      </c>
      <c r="R1935" s="0" t="n">
        <v>860415.804459592</v>
      </c>
    </row>
    <row r="1936" customFormat="false" ht="13.8" hidden="true" customHeight="false" outlineLevel="0" collapsed="false">
      <c r="A1936" s="0" t="s">
        <v>150</v>
      </c>
      <c r="B1936" s="0" t="s">
        <v>21</v>
      </c>
      <c r="C1936" s="0" t="s">
        <v>173</v>
      </c>
      <c r="D1936" s="0" t="s">
        <v>40</v>
      </c>
      <c r="E1936" s="0" t="s">
        <v>13</v>
      </c>
      <c r="F1936" s="0" t="s">
        <v>13</v>
      </c>
      <c r="G1936" s="0" t="s">
        <v>153</v>
      </c>
      <c r="H1936" s="0" t="n">
        <v>17488.2742269983</v>
      </c>
      <c r="I1936" s="0" t="n">
        <v>3962.2072368421</v>
      </c>
      <c r="J1936" s="0" t="n">
        <v>2220.12736842105</v>
      </c>
      <c r="K1936" s="0" t="n">
        <v>44574.8314144736</v>
      </c>
      <c r="L1936" s="0" t="n">
        <v>54480.3495065789</v>
      </c>
      <c r="M1936" s="0" t="n">
        <v>994181.90106701</v>
      </c>
      <c r="N1936" s="0" t="n">
        <v>1118454.63870038</v>
      </c>
      <c r="O1936" s="0" t="n">
        <v>296007.002777347</v>
      </c>
      <c r="P1936" s="0" t="n">
        <v>378888.963555004</v>
      </c>
      <c r="Q1936" s="0" t="n">
        <v>89149.6628289473</v>
      </c>
      <c r="R1936" s="0" t="n">
        <v>99055.1809210526</v>
      </c>
    </row>
    <row r="1937" customFormat="false" ht="13.8" hidden="true" customHeight="false" outlineLevel="0" collapsed="false">
      <c r="A1937" s="0" t="s">
        <v>150</v>
      </c>
      <c r="B1937" s="0" t="s">
        <v>21</v>
      </c>
      <c r="C1937" s="0" t="s">
        <v>166</v>
      </c>
      <c r="D1937" s="0" t="s">
        <v>45</v>
      </c>
      <c r="E1937" s="0" t="s">
        <v>9</v>
      </c>
      <c r="F1937" s="0" t="s">
        <v>9</v>
      </c>
      <c r="G1937" s="0" t="s">
        <v>154</v>
      </c>
      <c r="H1937" s="0" t="n">
        <v>501302.999017933</v>
      </c>
      <c r="I1937" s="0" t="n">
        <v>6972</v>
      </c>
      <c r="J1937" s="0" t="n">
        <v>4714.065</v>
      </c>
      <c r="K1937" s="0" t="n">
        <v>0</v>
      </c>
      <c r="L1937" s="0" t="n">
        <v>0</v>
      </c>
      <c r="M1937" s="0" t="n">
        <v>4161354.3967464</v>
      </c>
      <c r="N1937" s="0" t="n">
        <v>5053073.1960492</v>
      </c>
      <c r="O1937" s="0" t="n">
        <v>0</v>
      </c>
      <c r="P1937" s="0" t="n">
        <v>0</v>
      </c>
      <c r="Q1937" s="0" t="n">
        <v>69720</v>
      </c>
      <c r="R1937" s="0" t="n">
        <v>87150</v>
      </c>
    </row>
    <row r="1938" customFormat="false" ht="13.8" hidden="true" customHeight="false" outlineLevel="0" collapsed="false">
      <c r="A1938" s="0" t="s">
        <v>150</v>
      </c>
      <c r="B1938" s="0" t="s">
        <v>52</v>
      </c>
      <c r="C1938" s="0" t="s">
        <v>54</v>
      </c>
      <c r="D1938" s="0" t="s">
        <v>54</v>
      </c>
      <c r="E1938" s="0" t="s">
        <v>13</v>
      </c>
      <c r="F1938" s="0" t="s">
        <v>13</v>
      </c>
      <c r="G1938" s="0" t="s">
        <v>172</v>
      </c>
      <c r="H1938" s="0" t="n">
        <v>624692.25</v>
      </c>
      <c r="I1938" s="0" t="n">
        <v>49500</v>
      </c>
      <c r="J1938" s="0" t="n">
        <v>64500</v>
      </c>
      <c r="K1938" s="0" t="n">
        <v>1732500</v>
      </c>
      <c r="L1938" s="0" t="n">
        <v>2227500</v>
      </c>
      <c r="M1938" s="0" t="n">
        <v>189749.981025</v>
      </c>
      <c r="N1938" s="0" t="n">
        <v>230999.9769</v>
      </c>
      <c r="O1938" s="0" t="n">
        <v>1143450</v>
      </c>
      <c r="P1938" s="0" t="n">
        <v>1247400</v>
      </c>
      <c r="Q1938" s="0" t="n">
        <v>5940000</v>
      </c>
      <c r="R1938" s="0" t="n">
        <v>6435000</v>
      </c>
    </row>
    <row r="1939" customFormat="false" ht="13.8" hidden="true" customHeight="false" outlineLevel="0" collapsed="false">
      <c r="A1939" s="0" t="s">
        <v>159</v>
      </c>
      <c r="B1939" s="0" t="s">
        <v>52</v>
      </c>
      <c r="C1939" s="0" t="s">
        <v>169</v>
      </c>
      <c r="D1939" s="0" t="s">
        <v>61</v>
      </c>
      <c r="E1939" s="0" t="s">
        <v>8</v>
      </c>
      <c r="F1939" s="0" t="s">
        <v>8</v>
      </c>
      <c r="G1939" s="0" t="s">
        <v>153</v>
      </c>
      <c r="H1939" s="0" t="n">
        <v>9812373.13233077</v>
      </c>
      <c r="I1939" s="0" t="n">
        <v>109761.029845</v>
      </c>
      <c r="J1939" s="0" t="n">
        <v>61446.4452158929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9878492.68605</v>
      </c>
      <c r="R1939" s="0" t="n">
        <v>10976102.9845</v>
      </c>
    </row>
    <row r="1940" customFormat="false" ht="13.8" hidden="true" customHeight="false" outlineLevel="0" collapsed="false">
      <c r="A1940" s="0" t="s">
        <v>159</v>
      </c>
      <c r="B1940" s="0" t="s">
        <v>72</v>
      </c>
      <c r="C1940" s="0" t="s">
        <v>151</v>
      </c>
      <c r="D1940" s="0" t="s">
        <v>84</v>
      </c>
      <c r="E1940" s="0" t="s">
        <v>170</v>
      </c>
      <c r="F1940" s="0" t="s">
        <v>13</v>
      </c>
      <c r="G1940" s="0" t="s">
        <v>157</v>
      </c>
      <c r="H1940" s="0" t="n">
        <v>3288826.83224213</v>
      </c>
      <c r="I1940" s="0" t="n">
        <v>96642.9425121799</v>
      </c>
      <c r="J1940" s="0" t="n">
        <v>60645.00386226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</row>
    <row r="1941" customFormat="false" ht="13.8" hidden="true" customHeight="false" outlineLevel="0" collapsed="false">
      <c r="A1941" s="0" t="s">
        <v>159</v>
      </c>
      <c r="B1941" s="0" t="s">
        <v>103</v>
      </c>
      <c r="C1941" s="0" t="s">
        <v>193</v>
      </c>
      <c r="D1941" s="0" t="s">
        <v>107</v>
      </c>
      <c r="E1941" s="0" t="s">
        <v>13</v>
      </c>
      <c r="F1941" s="0" t="s">
        <v>13</v>
      </c>
      <c r="G1941" s="0" t="s">
        <v>154</v>
      </c>
      <c r="H1941" s="0" t="n">
        <v>12370742.2122835</v>
      </c>
      <c r="I1941" s="0" t="n">
        <v>274915.161356435</v>
      </c>
      <c r="J1941" s="0" t="n">
        <v>248697.503358091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</row>
    <row r="1942" customFormat="false" ht="13.8" hidden="true" customHeight="false" outlineLevel="0" collapsed="false">
      <c r="A1942" s="0" t="s">
        <v>155</v>
      </c>
      <c r="B1942" s="0" t="s">
        <v>103</v>
      </c>
      <c r="C1942" s="0" t="s">
        <v>193</v>
      </c>
      <c r="D1942" s="0" t="s">
        <v>107</v>
      </c>
      <c r="E1942" s="0" t="s">
        <v>8</v>
      </c>
      <c r="F1942" s="0" t="s">
        <v>8</v>
      </c>
      <c r="G1942" s="0" t="s">
        <v>157</v>
      </c>
      <c r="H1942" s="0" t="n">
        <v>16713595.5007038</v>
      </c>
      <c r="I1942" s="0" t="n">
        <v>846909.037073017</v>
      </c>
      <c r="J1942" s="0" t="n">
        <v>612649.514182602</v>
      </c>
      <c r="K1942" s="0" t="n">
        <v>0</v>
      </c>
      <c r="L1942" s="0" t="n">
        <v>0</v>
      </c>
      <c r="M1942" s="0" t="n">
        <v>65042614.0472077</v>
      </c>
      <c r="N1942" s="0" t="n">
        <v>97563921.0708116</v>
      </c>
      <c r="O1942" s="0" t="n">
        <v>26830078.2944732</v>
      </c>
      <c r="P1942" s="0" t="n">
        <v>36586470.4015543</v>
      </c>
      <c r="Q1942" s="0" t="n">
        <v>5690709.26382385</v>
      </c>
      <c r="R1942" s="0" t="n">
        <v>7966992.9693534</v>
      </c>
    </row>
    <row r="1943" customFormat="false" ht="13.8" hidden="true" customHeight="false" outlineLevel="0" collapsed="false">
      <c r="A1943" s="0" t="s">
        <v>159</v>
      </c>
      <c r="B1943" s="0" t="s">
        <v>103</v>
      </c>
      <c r="C1943" s="0" t="s">
        <v>177</v>
      </c>
      <c r="D1943" s="0" t="s">
        <v>106</v>
      </c>
      <c r="E1943" s="0" t="s">
        <v>9</v>
      </c>
      <c r="F1943" s="0" t="s">
        <v>9</v>
      </c>
      <c r="G1943" s="0" t="s">
        <v>153</v>
      </c>
      <c r="H1943" s="0" t="n">
        <v>2862906.66852183</v>
      </c>
      <c r="I1943" s="0" t="n">
        <v>333321.57</v>
      </c>
      <c r="J1943" s="0" t="n">
        <v>310229.2166</v>
      </c>
      <c r="K1943" s="0" t="n">
        <v>0</v>
      </c>
      <c r="L1943" s="0" t="n">
        <v>0</v>
      </c>
      <c r="M1943" s="0" t="n">
        <v>2910535.55024223</v>
      </c>
      <c r="N1943" s="0" t="n">
        <v>4365803.32536335</v>
      </c>
      <c r="O1943" s="0" t="n">
        <v>23526829.2755605</v>
      </c>
      <c r="P1943" s="0" t="n">
        <v>32937560.9857847</v>
      </c>
      <c r="Q1943" s="0" t="n">
        <v>0</v>
      </c>
      <c r="R1943" s="0" t="n">
        <v>0</v>
      </c>
    </row>
    <row r="1944" customFormat="false" ht="13.8" hidden="true" customHeight="false" outlineLevel="0" collapsed="false">
      <c r="A1944" s="0" t="s">
        <v>150</v>
      </c>
      <c r="B1944" s="0" t="s">
        <v>103</v>
      </c>
      <c r="C1944" s="0" t="s">
        <v>177</v>
      </c>
      <c r="D1944" s="0" t="s">
        <v>114</v>
      </c>
      <c r="E1944" s="0" t="s">
        <v>13</v>
      </c>
      <c r="F1944" s="0" t="s">
        <v>13</v>
      </c>
      <c r="G1944" s="0" t="s">
        <v>157</v>
      </c>
      <c r="H1944" s="0" t="n">
        <v>217979.710568845</v>
      </c>
      <c r="I1944" s="0" t="n">
        <v>73271.025</v>
      </c>
      <c r="J1944" s="0" t="n">
        <v>44709.5021335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</row>
    <row r="1945" customFormat="false" ht="13.8" hidden="true" customHeight="false" outlineLevel="0" collapsed="false">
      <c r="A1945" s="0" t="s">
        <v>150</v>
      </c>
      <c r="B1945" s="0" t="s">
        <v>103</v>
      </c>
      <c r="C1945" s="0" t="s">
        <v>179</v>
      </c>
      <c r="D1945" s="0" t="s">
        <v>116</v>
      </c>
      <c r="E1945" s="0" t="s">
        <v>13</v>
      </c>
      <c r="F1945" s="0" t="s">
        <v>13</v>
      </c>
      <c r="G1945" s="0" t="s">
        <v>153</v>
      </c>
      <c r="H1945" s="0" t="n">
        <v>39986.6504001042</v>
      </c>
      <c r="I1945" s="0" t="n">
        <v>2121.651774255</v>
      </c>
      <c r="J1945" s="0" t="n">
        <v>3435.37884238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322036.429945074</v>
      </c>
      <c r="P1945" s="0" t="n">
        <v>412206.630329695</v>
      </c>
      <c r="Q1945" s="0" t="n">
        <v>169732.1419404</v>
      </c>
      <c r="R1945" s="0" t="n">
        <v>190948.65968295</v>
      </c>
    </row>
    <row r="1946" customFormat="false" ht="13.8" hidden="true" customHeight="false" outlineLevel="0" collapsed="false">
      <c r="A1946" s="0" t="s">
        <v>150</v>
      </c>
      <c r="B1946" s="0" t="s">
        <v>90</v>
      </c>
      <c r="C1946" s="0" t="s">
        <v>92</v>
      </c>
      <c r="D1946" s="0" t="s">
        <v>92</v>
      </c>
      <c r="E1946" s="0" t="s">
        <v>170</v>
      </c>
      <c r="F1946" s="0" t="s">
        <v>13</v>
      </c>
      <c r="G1946" s="0" t="s">
        <v>153</v>
      </c>
      <c r="H1946" s="0" t="n">
        <v>34576.1349674265</v>
      </c>
      <c r="I1946" s="0" t="n">
        <v>7541.66666666666</v>
      </c>
      <c r="J1946" s="0" t="n">
        <v>7508.26666666666</v>
      </c>
      <c r="K1946" s="0" t="n">
        <v>76226.1111111111</v>
      </c>
      <c r="L1946" s="0" t="n">
        <v>98004.9999999999</v>
      </c>
      <c r="M1946" s="0" t="n">
        <v>886185.626937499</v>
      </c>
      <c r="N1946" s="0" t="n">
        <v>1063422.75232499</v>
      </c>
      <c r="O1946" s="0" t="n">
        <v>344627.743494791</v>
      </c>
      <c r="P1946" s="0" t="n">
        <v>441123.511673333</v>
      </c>
      <c r="Q1946" s="0" t="n">
        <v>174231.111111111</v>
      </c>
      <c r="R1946" s="0" t="n">
        <v>196009.999999999</v>
      </c>
    </row>
    <row r="1947" customFormat="false" ht="13.8" hidden="true" customHeight="false" outlineLevel="0" collapsed="false">
      <c r="A1947" s="0" t="s">
        <v>159</v>
      </c>
      <c r="B1947" s="0" t="s">
        <v>21</v>
      </c>
      <c r="C1947" s="0" t="s">
        <v>173</v>
      </c>
      <c r="D1947" s="0" t="s">
        <v>41</v>
      </c>
      <c r="E1947" s="0" t="s">
        <v>9</v>
      </c>
      <c r="F1947" s="0" t="s">
        <v>9</v>
      </c>
      <c r="G1947" s="0" t="s">
        <v>154</v>
      </c>
      <c r="H1947" s="0" t="n">
        <v>376713.326796765</v>
      </c>
      <c r="I1947" s="0" t="n">
        <v>3099.12195121951</v>
      </c>
      <c r="J1947" s="0" t="n">
        <v>1843.9775609756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</row>
    <row r="1948" customFormat="false" ht="13.8" hidden="true" customHeight="false" outlineLevel="0" collapsed="false">
      <c r="A1948" s="0" t="s">
        <v>150</v>
      </c>
      <c r="B1948" s="0" t="s">
        <v>72</v>
      </c>
      <c r="C1948" s="0" t="s">
        <v>175</v>
      </c>
      <c r="D1948" s="0" t="s">
        <v>79</v>
      </c>
      <c r="E1948" s="0" t="s">
        <v>152</v>
      </c>
      <c r="F1948" s="0" t="s">
        <v>8</v>
      </c>
      <c r="G1948" s="0" t="s">
        <v>154</v>
      </c>
      <c r="H1948" s="0" t="n">
        <v>455658.50635022</v>
      </c>
      <c r="I1948" s="0" t="n">
        <v>48280.147433722</v>
      </c>
      <c r="J1948" s="0" t="n">
        <v>25560.1034929804</v>
      </c>
      <c r="K1948" s="0" t="n">
        <v>844902.580090135</v>
      </c>
      <c r="L1948" s="0" t="n">
        <v>1086303.31725874</v>
      </c>
      <c r="M1948" s="0" t="n">
        <v>6203404.63593042</v>
      </c>
      <c r="N1948" s="0" t="n">
        <v>8529681.37440433</v>
      </c>
      <c r="O1948" s="0" t="n">
        <v>1938563.94872825</v>
      </c>
      <c r="P1948" s="0" t="n">
        <v>2481361.85437217</v>
      </c>
      <c r="Q1948" s="0" t="n">
        <v>1931205.89734888</v>
      </c>
      <c r="R1948" s="0" t="n">
        <v>2172606.63451749</v>
      </c>
    </row>
    <row r="1949" customFormat="false" ht="13.8" hidden="true" customHeight="false" outlineLevel="0" collapsed="false">
      <c r="A1949" s="0" t="s">
        <v>150</v>
      </c>
      <c r="B1949" s="0" t="s">
        <v>21</v>
      </c>
      <c r="C1949" s="0" t="s">
        <v>173</v>
      </c>
      <c r="D1949" s="0" t="s">
        <v>41</v>
      </c>
      <c r="E1949" s="0" t="s">
        <v>9</v>
      </c>
      <c r="F1949" s="0" t="s">
        <v>9</v>
      </c>
      <c r="G1949" s="0" t="s">
        <v>172</v>
      </c>
      <c r="H1949" s="0" t="n">
        <v>133862.023851243</v>
      </c>
      <c r="I1949" s="0" t="n">
        <v>2536</v>
      </c>
      <c r="J1949" s="0" t="n">
        <v>1508.92</v>
      </c>
      <c r="K1949" s="0" t="n">
        <v>0</v>
      </c>
      <c r="L1949" s="0" t="n">
        <v>0</v>
      </c>
      <c r="M1949" s="0" t="n">
        <v>881025.1846592</v>
      </c>
      <c r="N1949" s="0" t="n">
        <v>1069816.2956576</v>
      </c>
      <c r="O1949" s="0" t="n">
        <v>0</v>
      </c>
      <c r="P1949" s="0" t="n">
        <v>0</v>
      </c>
      <c r="Q1949" s="0" t="n">
        <v>25360</v>
      </c>
      <c r="R1949" s="0" t="n">
        <v>31700</v>
      </c>
    </row>
    <row r="1950" customFormat="false" ht="13.8" hidden="true" customHeight="false" outlineLevel="0" collapsed="false">
      <c r="A1950" s="0" t="s">
        <v>159</v>
      </c>
      <c r="B1950" s="0" t="s">
        <v>72</v>
      </c>
      <c r="C1950" s="0" t="s">
        <v>171</v>
      </c>
      <c r="D1950" s="0" t="s">
        <v>77</v>
      </c>
      <c r="E1950" s="0" t="s">
        <v>156</v>
      </c>
      <c r="F1950" s="0" t="s">
        <v>9</v>
      </c>
      <c r="G1950" s="0" t="s">
        <v>154</v>
      </c>
      <c r="H1950" s="0" t="n">
        <v>19647152.4278571</v>
      </c>
      <c r="I1950" s="0" t="n">
        <v>93510.3297337241</v>
      </c>
      <c r="J1950" s="0" t="n">
        <v>209465.421562066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</row>
    <row r="1951" customFormat="false" ht="13.8" hidden="true" customHeight="false" outlineLevel="0" collapsed="false">
      <c r="A1951" s="0" t="s">
        <v>150</v>
      </c>
      <c r="B1951" s="0" t="s">
        <v>52</v>
      </c>
      <c r="C1951" s="0" t="s">
        <v>158</v>
      </c>
      <c r="D1951" s="0" t="s">
        <v>56</v>
      </c>
      <c r="E1951" s="0" t="s">
        <v>8</v>
      </c>
      <c r="F1951" s="0" t="s">
        <v>8</v>
      </c>
      <c r="G1951" s="0" t="s">
        <v>153</v>
      </c>
      <c r="H1951" s="0" t="n">
        <v>7595193.93253786</v>
      </c>
      <c r="I1951" s="0" t="n">
        <v>424991.5392032</v>
      </c>
      <c r="J1951" s="0" t="n">
        <v>253913.431723185</v>
      </c>
      <c r="K1951" s="0" t="n">
        <v>14874703.872112</v>
      </c>
      <c r="L1951" s="0" t="n">
        <v>19124619.264144</v>
      </c>
      <c r="M1951" s="0" t="n">
        <v>13245569.4826695</v>
      </c>
      <c r="N1951" s="0" t="n">
        <v>16255926.1832762</v>
      </c>
      <c r="O1951" s="0" t="n">
        <v>11237484.6023065</v>
      </c>
      <c r="P1951" s="0" t="n">
        <v>12420377.7183388</v>
      </c>
      <c r="Q1951" s="0" t="n">
        <v>46749069.312352</v>
      </c>
      <c r="R1951" s="0" t="n">
        <v>50998984.704384</v>
      </c>
    </row>
    <row r="1952" customFormat="false" ht="13.8" hidden="true" customHeight="false" outlineLevel="0" collapsed="false">
      <c r="A1952" s="0" t="s">
        <v>155</v>
      </c>
      <c r="B1952" s="0" t="s">
        <v>21</v>
      </c>
      <c r="C1952" s="0" t="s">
        <v>168</v>
      </c>
      <c r="D1952" s="0" t="s">
        <v>30</v>
      </c>
      <c r="E1952" s="0" t="s">
        <v>13</v>
      </c>
      <c r="F1952" s="0" t="s">
        <v>13</v>
      </c>
      <c r="G1952" s="0" t="s">
        <v>157</v>
      </c>
      <c r="H1952" s="0" t="n">
        <v>16226329.2897298</v>
      </c>
      <c r="I1952" s="0" t="n">
        <v>351500</v>
      </c>
      <c r="J1952" s="0" t="n">
        <v>106183.37</v>
      </c>
      <c r="K1952" s="0" t="n">
        <v>0</v>
      </c>
      <c r="L1952" s="0" t="n">
        <v>0</v>
      </c>
      <c r="M1952" s="0" t="n">
        <v>19402800</v>
      </c>
      <c r="N1952" s="0" t="n">
        <v>29104200</v>
      </c>
      <c r="O1952" s="0" t="n">
        <v>2277720</v>
      </c>
      <c r="P1952" s="0" t="n">
        <v>2847150</v>
      </c>
      <c r="Q1952" s="0" t="n">
        <v>0</v>
      </c>
      <c r="R1952" s="0" t="n">
        <v>0</v>
      </c>
    </row>
    <row r="1953" customFormat="false" ht="13.8" hidden="true" customHeight="false" outlineLevel="0" collapsed="false">
      <c r="A1953" s="0" t="s">
        <v>159</v>
      </c>
      <c r="B1953" s="0" t="s">
        <v>96</v>
      </c>
      <c r="C1953" s="0" t="s">
        <v>184</v>
      </c>
      <c r="D1953" s="0" t="s">
        <v>102</v>
      </c>
      <c r="E1953" s="0" t="s">
        <v>198</v>
      </c>
      <c r="F1953" s="0" t="s">
        <v>8</v>
      </c>
      <c r="G1953" s="0" t="s">
        <v>164</v>
      </c>
      <c r="H1953" s="0" t="n">
        <v>1154665723.29887</v>
      </c>
      <c r="I1953" s="0" t="n">
        <v>9921519.6928286</v>
      </c>
      <c r="J1953" s="0" t="n">
        <v>9818935.56701984</v>
      </c>
      <c r="K1953" s="0" t="n">
        <v>0</v>
      </c>
      <c r="L1953" s="0" t="n">
        <v>0</v>
      </c>
      <c r="M1953" s="0" t="n">
        <v>194658708.302303</v>
      </c>
      <c r="N1953" s="0" t="n">
        <v>233590449.962764</v>
      </c>
      <c r="O1953" s="0" t="n">
        <v>0</v>
      </c>
      <c r="P1953" s="0" t="n">
        <v>0</v>
      </c>
      <c r="Q1953" s="0" t="n">
        <v>72164256.3752934</v>
      </c>
      <c r="R1953" s="0" t="n">
        <v>92782615.339663</v>
      </c>
    </row>
    <row r="1954" customFormat="false" ht="13.8" hidden="true" customHeight="false" outlineLevel="0" collapsed="false">
      <c r="A1954" s="0" t="s">
        <v>159</v>
      </c>
      <c r="B1954" s="0" t="s">
        <v>6</v>
      </c>
      <c r="C1954" s="0" t="s">
        <v>162</v>
      </c>
      <c r="D1954" s="0" t="s">
        <v>15</v>
      </c>
      <c r="E1954" s="0" t="s">
        <v>9</v>
      </c>
      <c r="F1954" s="0" t="s">
        <v>9</v>
      </c>
      <c r="G1954" s="0" t="s">
        <v>164</v>
      </c>
      <c r="H1954" s="0" t="n">
        <v>195342726.964567</v>
      </c>
      <c r="I1954" s="0" t="n">
        <v>5757241.31338003</v>
      </c>
      <c r="J1954" s="0" t="n">
        <v>13141549.6994643</v>
      </c>
      <c r="K1954" s="0" t="n">
        <v>0</v>
      </c>
      <c r="L1954" s="0" t="n">
        <v>0</v>
      </c>
      <c r="M1954" s="0" t="n">
        <v>207260687.281681</v>
      </c>
      <c r="N1954" s="0" t="n">
        <v>310891030.922521</v>
      </c>
      <c r="O1954" s="0" t="n">
        <v>48360827.0323922</v>
      </c>
      <c r="P1954" s="0" t="n">
        <v>62178206.1845043</v>
      </c>
      <c r="Q1954" s="0" t="n">
        <v>14200754.8567758</v>
      </c>
      <c r="R1954" s="0" t="n">
        <v>28401509.7135516</v>
      </c>
    </row>
    <row r="1955" customFormat="false" ht="13.8" hidden="true" customHeight="false" outlineLevel="0" collapsed="false">
      <c r="A1955" s="0" t="s">
        <v>150</v>
      </c>
      <c r="B1955" s="0" t="s">
        <v>52</v>
      </c>
      <c r="C1955" s="0" t="s">
        <v>165</v>
      </c>
      <c r="D1955" s="0" t="s">
        <v>62</v>
      </c>
      <c r="E1955" s="0" t="s">
        <v>9</v>
      </c>
      <c r="F1955" s="0" t="s">
        <v>9</v>
      </c>
      <c r="G1955" s="0" t="s">
        <v>164</v>
      </c>
      <c r="H1955" s="0" t="n">
        <v>7126253.90355754</v>
      </c>
      <c r="I1955" s="0" t="n">
        <v>177169.199999999</v>
      </c>
      <c r="J1955" s="0" t="n">
        <v>213678.702882071</v>
      </c>
      <c r="K1955" s="0" t="n">
        <v>7972613.99999999</v>
      </c>
      <c r="L1955" s="0" t="n">
        <v>9744305.99999999</v>
      </c>
      <c r="M1955" s="0" t="n">
        <v>43295723.2499999</v>
      </c>
      <c r="N1955" s="0" t="n">
        <v>52707836.9999999</v>
      </c>
      <c r="O1955" s="0" t="n">
        <v>398630.699999999</v>
      </c>
      <c r="P1955" s="0" t="n">
        <v>597946.049999999</v>
      </c>
      <c r="Q1955" s="0" t="n">
        <v>0</v>
      </c>
      <c r="R1955" s="0" t="n">
        <v>0</v>
      </c>
    </row>
    <row r="1956" customFormat="false" ht="13.8" hidden="true" customHeight="false" outlineLevel="0" collapsed="false">
      <c r="A1956" s="0" t="s">
        <v>155</v>
      </c>
      <c r="B1956" s="0" t="s">
        <v>72</v>
      </c>
      <c r="C1956" s="0" t="s">
        <v>151</v>
      </c>
      <c r="D1956" s="0" t="s">
        <v>82</v>
      </c>
      <c r="E1956" s="0" t="s">
        <v>152</v>
      </c>
      <c r="F1956" s="0" t="s">
        <v>8</v>
      </c>
      <c r="G1956" s="0" t="s">
        <v>172</v>
      </c>
      <c r="H1956" s="0" t="n">
        <v>813706.280085478</v>
      </c>
      <c r="I1956" s="0" t="n">
        <v>42748.5261037541</v>
      </c>
      <c r="J1956" s="0" t="n">
        <v>70552.0664011917</v>
      </c>
      <c r="K1956" s="0" t="n">
        <v>498732.804543798</v>
      </c>
      <c r="L1956" s="0" t="n">
        <v>641227.891556312</v>
      </c>
      <c r="M1956" s="0" t="n">
        <v>1883449.77290272</v>
      </c>
      <c r="N1956" s="0" t="n">
        <v>2301994.16688111</v>
      </c>
      <c r="O1956" s="0" t="n">
        <v>920797.662050106</v>
      </c>
      <c r="P1956" s="0" t="n">
        <v>1255633.17552287</v>
      </c>
      <c r="Q1956" s="0" t="n">
        <v>997465.609087597</v>
      </c>
      <c r="R1956" s="0" t="n">
        <v>1139960.69610011</v>
      </c>
    </row>
    <row r="1957" customFormat="false" ht="13.8" hidden="true" customHeight="false" outlineLevel="0" collapsed="false">
      <c r="A1957" s="0" t="s">
        <v>159</v>
      </c>
      <c r="B1957" s="0" t="s">
        <v>21</v>
      </c>
      <c r="C1957" s="0" t="s">
        <v>166</v>
      </c>
      <c r="D1957" s="0" t="s">
        <v>37</v>
      </c>
      <c r="E1957" s="0" t="s">
        <v>8</v>
      </c>
      <c r="F1957" s="0" t="s">
        <v>8</v>
      </c>
      <c r="G1957" s="0" t="s">
        <v>154</v>
      </c>
      <c r="H1957" s="0" t="n">
        <v>93156010.0088532</v>
      </c>
      <c r="I1957" s="0" t="n">
        <v>897652.266956283</v>
      </c>
      <c r="J1957" s="0" t="n">
        <v>855730.23837089</v>
      </c>
      <c r="K1957" s="0" t="n">
        <v>8976522.66956283</v>
      </c>
      <c r="L1957" s="0" t="n">
        <v>11220653.3369535</v>
      </c>
      <c r="M1957" s="0" t="n">
        <v>112617738.537444</v>
      </c>
      <c r="N1957" s="0" t="n">
        <v>140772173.171805</v>
      </c>
      <c r="O1957" s="0" t="n">
        <v>0</v>
      </c>
      <c r="P1957" s="0" t="n">
        <v>0</v>
      </c>
      <c r="Q1957" s="0" t="n">
        <v>0</v>
      </c>
      <c r="R1957" s="0" t="n">
        <v>0</v>
      </c>
    </row>
    <row r="1958" customFormat="false" ht="13.8" hidden="true" customHeight="false" outlineLevel="0" collapsed="false">
      <c r="A1958" s="0" t="s">
        <v>150</v>
      </c>
      <c r="B1958" s="0" t="s">
        <v>72</v>
      </c>
      <c r="C1958" s="0" t="s">
        <v>151</v>
      </c>
      <c r="D1958" s="0" t="s">
        <v>85</v>
      </c>
      <c r="E1958" s="0" t="s">
        <v>156</v>
      </c>
      <c r="F1958" s="0" t="s">
        <v>9</v>
      </c>
      <c r="G1958" s="0" t="s">
        <v>157</v>
      </c>
      <c r="H1958" s="0" t="n">
        <v>2904543.57315063</v>
      </c>
      <c r="I1958" s="0" t="n">
        <v>511284.008160628</v>
      </c>
      <c r="J1958" s="0" t="n">
        <v>350064.912865457</v>
      </c>
      <c r="K1958" s="0" t="n">
        <v>7728276.21322044</v>
      </c>
      <c r="L1958" s="0" t="n">
        <v>9936355.13128342</v>
      </c>
      <c r="M1958" s="0" t="n">
        <v>39712945.5867177</v>
      </c>
      <c r="N1958" s="0" t="n">
        <v>54605300.1817369</v>
      </c>
      <c r="O1958" s="0" t="n">
        <v>12410295.4958493</v>
      </c>
      <c r="P1958" s="0" t="n">
        <v>15885178.2346871</v>
      </c>
      <c r="Q1958" s="0" t="n">
        <v>17664631.3445038</v>
      </c>
      <c r="R1958" s="0" t="n">
        <v>19872710.2625668</v>
      </c>
    </row>
    <row r="1959" customFormat="false" ht="13.8" hidden="true" customHeight="false" outlineLevel="0" collapsed="false">
      <c r="A1959" s="0" t="s">
        <v>150</v>
      </c>
      <c r="B1959" s="0" t="s">
        <v>52</v>
      </c>
      <c r="C1959" s="0" t="s">
        <v>183</v>
      </c>
      <c r="D1959" s="0" t="s">
        <v>64</v>
      </c>
      <c r="E1959" s="0" t="s">
        <v>8</v>
      </c>
      <c r="F1959" s="0" t="s">
        <v>8</v>
      </c>
      <c r="G1959" s="0" t="s">
        <v>157</v>
      </c>
      <c r="H1959" s="0" t="n">
        <v>116524774.245667</v>
      </c>
      <c r="I1959" s="0" t="n">
        <v>8205591.26650794</v>
      </c>
      <c r="J1959" s="0" t="n">
        <v>35675852.119593</v>
      </c>
      <c r="K1959" s="0" t="n">
        <v>287195694.327778</v>
      </c>
      <c r="L1959" s="0" t="n">
        <v>369251606.992857</v>
      </c>
      <c r="M1959" s="0" t="n">
        <v>283092898.694524</v>
      </c>
      <c r="N1959" s="0" t="n">
        <v>344634833.193333</v>
      </c>
      <c r="O1959" s="0" t="n">
        <v>273793228.29161</v>
      </c>
      <c r="P1959" s="0" t="n">
        <v>298683521.772665</v>
      </c>
      <c r="Q1959" s="0" t="n">
        <v>984670951.980953</v>
      </c>
      <c r="R1959" s="0" t="n">
        <v>1066726864.64603</v>
      </c>
    </row>
    <row r="1960" customFormat="false" ht="13.8" hidden="true" customHeight="false" outlineLevel="0" collapsed="false">
      <c r="A1960" s="0" t="s">
        <v>159</v>
      </c>
      <c r="B1960" s="0" t="s">
        <v>52</v>
      </c>
      <c r="C1960" s="0" t="s">
        <v>165</v>
      </c>
      <c r="D1960" s="0" t="s">
        <v>65</v>
      </c>
      <c r="E1960" s="0" t="s">
        <v>9</v>
      </c>
      <c r="F1960" s="0" t="s">
        <v>9</v>
      </c>
      <c r="G1960" s="0" t="s">
        <v>164</v>
      </c>
      <c r="H1960" s="0" t="n">
        <v>1629295.43185517</v>
      </c>
      <c r="I1960" s="0" t="n">
        <v>44838.2999999999</v>
      </c>
      <c r="J1960" s="0" t="n">
        <v>39204.3221281236</v>
      </c>
      <c r="K1960" s="0" t="n">
        <v>1793531.99999999</v>
      </c>
      <c r="L1960" s="0" t="n">
        <v>2241914.99999999</v>
      </c>
      <c r="M1960" s="0" t="n">
        <v>9051731.81249999</v>
      </c>
      <c r="N1960" s="0" t="n">
        <v>10957359.5624999</v>
      </c>
      <c r="O1960" s="0" t="n">
        <v>0</v>
      </c>
      <c r="P1960" s="0" t="n">
        <v>0</v>
      </c>
      <c r="Q1960" s="0" t="n">
        <v>0</v>
      </c>
      <c r="R1960" s="0" t="n">
        <v>0</v>
      </c>
    </row>
    <row r="1961" customFormat="false" ht="13.8" hidden="true" customHeight="false" outlineLevel="0" collapsed="false">
      <c r="A1961" s="0" t="s">
        <v>159</v>
      </c>
      <c r="B1961" s="0" t="s">
        <v>52</v>
      </c>
      <c r="C1961" s="0" t="s">
        <v>158</v>
      </c>
      <c r="D1961" s="0" t="s">
        <v>66</v>
      </c>
      <c r="E1961" s="0" t="s">
        <v>9</v>
      </c>
      <c r="F1961" s="0" t="s">
        <v>9</v>
      </c>
      <c r="G1961" s="0" t="s">
        <v>164</v>
      </c>
      <c r="H1961" s="0" t="n">
        <v>8562769.67057092</v>
      </c>
      <c r="I1961" s="0" t="n">
        <v>231074.362325911</v>
      </c>
      <c r="J1961" s="0" t="n">
        <v>420043.581685321</v>
      </c>
      <c r="K1961" s="0" t="n">
        <v>9242974.49303644</v>
      </c>
      <c r="L1961" s="0" t="n">
        <v>11553718.1162955</v>
      </c>
      <c r="M1961" s="0" t="n">
        <v>46648136.8945433</v>
      </c>
      <c r="N1961" s="0" t="n">
        <v>56468797.2933945</v>
      </c>
      <c r="O1961" s="0" t="n">
        <v>0</v>
      </c>
      <c r="P1961" s="0" t="n">
        <v>0</v>
      </c>
      <c r="Q1961" s="0" t="n">
        <v>0</v>
      </c>
      <c r="R1961" s="0" t="n">
        <v>0</v>
      </c>
    </row>
    <row r="1962" customFormat="false" ht="13.8" hidden="true" customHeight="false" outlineLevel="0" collapsed="false">
      <c r="A1962" s="0" t="s">
        <v>159</v>
      </c>
      <c r="B1962" s="0" t="s">
        <v>52</v>
      </c>
      <c r="C1962" s="0" t="s">
        <v>161</v>
      </c>
      <c r="D1962" s="0" t="s">
        <v>68</v>
      </c>
      <c r="E1962" s="0" t="s">
        <v>8</v>
      </c>
      <c r="F1962" s="0" t="s">
        <v>8</v>
      </c>
      <c r="G1962" s="0" t="s">
        <v>153</v>
      </c>
      <c r="H1962" s="0" t="n">
        <v>15149744.776279</v>
      </c>
      <c r="I1962" s="0" t="n">
        <v>354299.769791451</v>
      </c>
      <c r="J1962" s="0" t="n">
        <v>1401057.31775209</v>
      </c>
      <c r="K1962" s="0" t="n">
        <v>14171990.791658</v>
      </c>
      <c r="L1962" s="0" t="n">
        <v>17714988.4895725</v>
      </c>
      <c r="M1962" s="0" t="n">
        <v>71524266.0266492</v>
      </c>
      <c r="N1962" s="0" t="n">
        <v>86582006.2427859</v>
      </c>
      <c r="O1962" s="0" t="n">
        <v>0</v>
      </c>
      <c r="P1962" s="0" t="n">
        <v>0</v>
      </c>
      <c r="Q1962" s="0" t="n">
        <v>0</v>
      </c>
      <c r="R1962" s="0" t="n">
        <v>0</v>
      </c>
    </row>
    <row r="1963" customFormat="false" ht="13.8" hidden="true" customHeight="false" outlineLevel="0" collapsed="false">
      <c r="A1963" s="0" t="s">
        <v>159</v>
      </c>
      <c r="B1963" s="0" t="s">
        <v>21</v>
      </c>
      <c r="C1963" s="0" t="s">
        <v>168</v>
      </c>
      <c r="D1963" s="0" t="s">
        <v>49</v>
      </c>
      <c r="E1963" s="0" t="s">
        <v>8</v>
      </c>
      <c r="F1963" s="0" t="s">
        <v>8</v>
      </c>
      <c r="G1963" s="0" t="s">
        <v>164</v>
      </c>
      <c r="H1963" s="0" t="n">
        <v>17480336.5915436</v>
      </c>
      <c r="I1963" s="0" t="n">
        <v>188065</v>
      </c>
      <c r="J1963" s="0" t="n">
        <v>1436084.575</v>
      </c>
      <c r="K1963" s="0" t="n">
        <v>7522600</v>
      </c>
      <c r="L1963" s="0" t="n">
        <v>9403250</v>
      </c>
      <c r="M1963" s="0" t="n">
        <v>33499078.125</v>
      </c>
      <c r="N1963" s="0" t="n">
        <v>40551515.625</v>
      </c>
      <c r="O1963" s="0" t="n">
        <v>0</v>
      </c>
      <c r="P1963" s="0" t="n">
        <v>0</v>
      </c>
      <c r="Q1963" s="0" t="n">
        <v>0</v>
      </c>
      <c r="R1963" s="0" t="n">
        <v>0</v>
      </c>
    </row>
    <row r="1964" customFormat="false" ht="13.8" hidden="true" customHeight="false" outlineLevel="0" collapsed="false">
      <c r="A1964" s="0" t="s">
        <v>159</v>
      </c>
      <c r="B1964" s="0" t="s">
        <v>6</v>
      </c>
      <c r="C1964" s="0" t="s">
        <v>163</v>
      </c>
      <c r="D1964" s="0" t="s">
        <v>19</v>
      </c>
      <c r="E1964" s="0" t="s">
        <v>9</v>
      </c>
      <c r="F1964" s="0" t="s">
        <v>9</v>
      </c>
      <c r="G1964" s="0" t="s">
        <v>154</v>
      </c>
      <c r="H1964" s="0" t="n">
        <v>105741172.705226</v>
      </c>
      <c r="I1964" s="0" t="n">
        <v>1807364.95073583</v>
      </c>
      <c r="J1964" s="0" t="n">
        <v>1180171.73495415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</row>
    <row r="1965" customFormat="false" ht="13.8" hidden="true" customHeight="false" outlineLevel="0" collapsed="false">
      <c r="A1965" s="0" t="s">
        <v>150</v>
      </c>
      <c r="B1965" s="0" t="s">
        <v>96</v>
      </c>
      <c r="C1965" s="0" t="s">
        <v>99</v>
      </c>
      <c r="D1965" s="0" t="s">
        <v>99</v>
      </c>
      <c r="E1965" s="0" t="s">
        <v>170</v>
      </c>
      <c r="F1965" s="0" t="s">
        <v>13</v>
      </c>
      <c r="G1965" s="0" t="s">
        <v>154</v>
      </c>
      <c r="H1965" s="0" t="n">
        <v>1182460.40500134</v>
      </c>
      <c r="I1965" s="0" t="n">
        <v>116663.155721583</v>
      </c>
      <c r="J1965" s="0" t="n">
        <v>143869.489931332</v>
      </c>
      <c r="K1965" s="0" t="n">
        <v>1785295.41328985</v>
      </c>
      <c r="L1965" s="0" t="n">
        <v>1785295.41328985</v>
      </c>
      <c r="M1965" s="0" t="n">
        <v>10672619.9704832</v>
      </c>
      <c r="N1965" s="0" t="n">
        <v>14674852.4594144</v>
      </c>
      <c r="O1965" s="0" t="n">
        <v>3891059.36423867</v>
      </c>
      <c r="P1965" s="0" t="n">
        <v>4980555.9862255</v>
      </c>
      <c r="Q1965" s="0" t="n">
        <v>3173858.51251529</v>
      </c>
      <c r="R1965" s="0" t="n">
        <v>3570590.8265797</v>
      </c>
    </row>
    <row r="1966" customFormat="false" ht="13.8" hidden="true" customHeight="false" outlineLevel="0" collapsed="false">
      <c r="A1966" s="0" t="s">
        <v>150</v>
      </c>
      <c r="B1966" s="0" t="s">
        <v>72</v>
      </c>
      <c r="C1966" s="0" t="s">
        <v>171</v>
      </c>
      <c r="D1966" s="0" t="s">
        <v>74</v>
      </c>
      <c r="E1966" s="0" t="s">
        <v>156</v>
      </c>
      <c r="F1966" s="0" t="s">
        <v>9</v>
      </c>
      <c r="G1966" s="0" t="s">
        <v>153</v>
      </c>
      <c r="H1966" s="0" t="n">
        <v>564246.232335926</v>
      </c>
      <c r="I1966" s="0" t="n">
        <v>8650.6933604236</v>
      </c>
      <c r="J1966" s="0" t="n">
        <v>22008.9790869962</v>
      </c>
      <c r="K1966" s="0" t="n">
        <v>302774.267614826</v>
      </c>
      <c r="L1966" s="0" t="n">
        <v>389281.201219062</v>
      </c>
      <c r="M1966" s="0" t="n">
        <v>1231044.5520269</v>
      </c>
      <c r="N1966" s="0" t="n">
        <v>1692686.25903699</v>
      </c>
      <c r="O1966" s="0" t="n">
        <v>384701.422508407</v>
      </c>
      <c r="P1966" s="0" t="n">
        <v>492417.820810761</v>
      </c>
      <c r="Q1966" s="0" t="n">
        <v>692055.468833888</v>
      </c>
      <c r="R1966" s="0" t="n">
        <v>778562.402438124</v>
      </c>
    </row>
    <row r="1967" customFormat="false" ht="13.8" hidden="true" customHeight="false" outlineLevel="0" collapsed="false">
      <c r="A1967" s="0" t="s">
        <v>155</v>
      </c>
      <c r="B1967" s="0" t="s">
        <v>21</v>
      </c>
      <c r="C1967" s="0" t="s">
        <v>166</v>
      </c>
      <c r="D1967" s="0" t="s">
        <v>24</v>
      </c>
      <c r="E1967" s="0" t="s">
        <v>9</v>
      </c>
      <c r="F1967" s="0" t="s">
        <v>9</v>
      </c>
      <c r="G1967" s="0" t="s">
        <v>157</v>
      </c>
      <c r="H1967" s="0" t="n">
        <v>1058883.37298464</v>
      </c>
      <c r="I1967" s="0" t="n">
        <v>81505.6675863902</v>
      </c>
      <c r="J1967" s="0" t="n">
        <v>20522.7984299272</v>
      </c>
      <c r="K1967" s="0" t="n">
        <v>0</v>
      </c>
      <c r="L1967" s="0" t="n">
        <v>0</v>
      </c>
      <c r="M1967" s="0" t="n">
        <v>13028990.7830281</v>
      </c>
      <c r="N1967" s="0" t="n">
        <v>15200489.2468661</v>
      </c>
      <c r="O1967" s="0" t="n">
        <v>3575882.42831419</v>
      </c>
      <c r="P1967" s="0" t="n">
        <v>4370522.96793957</v>
      </c>
      <c r="Q1967" s="0" t="n">
        <v>1630113.3517278</v>
      </c>
      <c r="R1967" s="0" t="n">
        <v>1833877.52069378</v>
      </c>
    </row>
    <row r="1968" customFormat="false" ht="13.8" hidden="true" customHeight="false" outlineLevel="0" collapsed="false">
      <c r="A1968" s="0" t="s">
        <v>159</v>
      </c>
      <c r="B1968" s="0" t="s">
        <v>72</v>
      </c>
      <c r="C1968" s="0" t="s">
        <v>151</v>
      </c>
      <c r="D1968" s="0" t="s">
        <v>82</v>
      </c>
      <c r="E1968" s="0" t="s">
        <v>174</v>
      </c>
      <c r="F1968" s="0" t="s">
        <v>8</v>
      </c>
      <c r="G1968" s="0" t="s">
        <v>157</v>
      </c>
      <c r="H1968" s="0" t="n">
        <v>574332.834154235</v>
      </c>
      <c r="I1968" s="0" t="n">
        <v>6230.66389049075</v>
      </c>
      <c r="J1968" s="0" t="n">
        <v>3115.33194524537</v>
      </c>
      <c r="K1968" s="0" t="n">
        <v>0</v>
      </c>
      <c r="L1968" s="0" t="n">
        <v>0</v>
      </c>
      <c r="M1968" s="0" t="n">
        <v>274515.721573555</v>
      </c>
      <c r="N1968" s="0" t="n">
        <v>366020.962098073</v>
      </c>
      <c r="O1968" s="0" t="n">
        <v>122006.986742958</v>
      </c>
      <c r="P1968" s="0" t="n">
        <v>170809.781440141</v>
      </c>
      <c r="Q1968" s="0" t="n">
        <v>124613.277809815</v>
      </c>
      <c r="R1968" s="0" t="n">
        <v>145382.157444784</v>
      </c>
    </row>
    <row r="1969" customFormat="false" ht="13.8" hidden="true" customHeight="false" outlineLevel="0" collapsed="false">
      <c r="A1969" s="0" t="s">
        <v>150</v>
      </c>
      <c r="B1969" s="0" t="s">
        <v>72</v>
      </c>
      <c r="C1969" s="0" t="s">
        <v>151</v>
      </c>
      <c r="D1969" s="0" t="s">
        <v>83</v>
      </c>
      <c r="E1969" s="0" t="s">
        <v>156</v>
      </c>
      <c r="F1969" s="0" t="s">
        <v>9</v>
      </c>
      <c r="G1969" s="0" t="s">
        <v>153</v>
      </c>
      <c r="H1969" s="0" t="n">
        <v>118383.568215119</v>
      </c>
      <c r="I1969" s="0" t="n">
        <v>9129.46508694081</v>
      </c>
      <c r="J1969" s="0" t="n">
        <v>9129.46508694081</v>
      </c>
      <c r="K1969" s="0" t="n">
        <v>106510.426014309</v>
      </c>
      <c r="L1969" s="0" t="n">
        <v>136941.976304112</v>
      </c>
      <c r="M1969" s="0" t="n">
        <v>715081.764061079</v>
      </c>
      <c r="N1969" s="0" t="n">
        <v>983237.425583984</v>
      </c>
      <c r="O1969" s="0" t="n">
        <v>223463.050127904</v>
      </c>
      <c r="P1969" s="0" t="n">
        <v>286032.704163717</v>
      </c>
      <c r="Q1969" s="0" t="n">
        <v>243452.402318421</v>
      </c>
      <c r="R1969" s="0" t="n">
        <v>273883.952608224</v>
      </c>
    </row>
    <row r="1970" customFormat="false" ht="13.8" hidden="true" customHeight="false" outlineLevel="0" collapsed="false">
      <c r="A1970" s="0" t="s">
        <v>159</v>
      </c>
      <c r="B1970" s="0" t="s">
        <v>21</v>
      </c>
      <c r="C1970" s="0" t="s">
        <v>181</v>
      </c>
      <c r="D1970" s="0" t="s">
        <v>31</v>
      </c>
      <c r="E1970" s="0" t="s">
        <v>13</v>
      </c>
      <c r="F1970" s="0" t="s">
        <v>13</v>
      </c>
      <c r="G1970" s="0" t="s">
        <v>157</v>
      </c>
      <c r="H1970" s="0" t="n">
        <v>361840.112383002</v>
      </c>
      <c r="I1970" s="0" t="n">
        <v>5425</v>
      </c>
      <c r="J1970" s="0" t="n">
        <v>1288.25</v>
      </c>
      <c r="K1970" s="0" t="n">
        <v>0</v>
      </c>
      <c r="L1970" s="0" t="n">
        <v>0</v>
      </c>
      <c r="M1970" s="0" t="n">
        <v>299460</v>
      </c>
      <c r="N1970" s="0" t="n">
        <v>449190</v>
      </c>
      <c r="O1970" s="0" t="n">
        <v>30759.75</v>
      </c>
      <c r="P1970" s="0" t="n">
        <v>39548.25</v>
      </c>
      <c r="Q1970" s="0" t="n">
        <v>0</v>
      </c>
      <c r="R1970" s="0" t="n">
        <v>0</v>
      </c>
    </row>
    <row r="1971" customFormat="false" ht="13.8" hidden="true" customHeight="false" outlineLevel="0" collapsed="false">
      <c r="A1971" s="0" t="s">
        <v>150</v>
      </c>
      <c r="B1971" s="0" t="s">
        <v>117</v>
      </c>
      <c r="C1971" s="0" t="s">
        <v>187</v>
      </c>
      <c r="D1971" s="0" t="s">
        <v>109</v>
      </c>
      <c r="E1971" s="0" t="s">
        <v>8</v>
      </c>
      <c r="F1971" s="0" t="s">
        <v>8</v>
      </c>
      <c r="G1971" s="0" t="s">
        <v>164</v>
      </c>
      <c r="H1971" s="0" t="n">
        <v>819119762.339535</v>
      </c>
      <c r="I1971" s="0" t="n">
        <v>4823348.92352687</v>
      </c>
      <c r="J1971" s="0" t="n">
        <v>16284124.4399347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</row>
    <row r="1972" customFormat="false" ht="13.8" hidden="true" customHeight="false" outlineLevel="0" collapsed="false">
      <c r="A1972" s="0" t="s">
        <v>159</v>
      </c>
      <c r="B1972" s="0" t="s">
        <v>103</v>
      </c>
      <c r="C1972" s="0" t="s">
        <v>179</v>
      </c>
      <c r="D1972" s="0" t="s">
        <v>22</v>
      </c>
      <c r="E1972" s="0" t="s">
        <v>9</v>
      </c>
      <c r="F1972" s="0" t="s">
        <v>9</v>
      </c>
      <c r="G1972" s="0" t="s">
        <v>154</v>
      </c>
      <c r="H1972" s="0" t="n">
        <v>4832499.47055346</v>
      </c>
      <c r="I1972" s="0" t="n">
        <v>83500</v>
      </c>
      <c r="J1972" s="0" t="n">
        <v>74907.875</v>
      </c>
      <c r="K1972" s="0" t="n">
        <v>3340000</v>
      </c>
      <c r="L1972" s="0" t="n">
        <v>4175000</v>
      </c>
      <c r="M1972" s="0" t="n">
        <v>10708875</v>
      </c>
      <c r="N1972" s="0" t="n">
        <v>12963375</v>
      </c>
      <c r="O1972" s="0" t="n">
        <v>0</v>
      </c>
      <c r="P1972" s="0" t="n">
        <v>0</v>
      </c>
      <c r="Q1972" s="0" t="n">
        <v>0</v>
      </c>
      <c r="R1972" s="0" t="n">
        <v>0</v>
      </c>
    </row>
    <row r="1973" customFormat="false" ht="13.8" hidden="true" customHeight="false" outlineLevel="0" collapsed="false">
      <c r="A1973" s="0" t="s">
        <v>150</v>
      </c>
      <c r="B1973" s="0" t="s">
        <v>103</v>
      </c>
      <c r="C1973" s="0" t="s">
        <v>179</v>
      </c>
      <c r="D1973" s="0" t="s">
        <v>22</v>
      </c>
      <c r="E1973" s="0" t="s">
        <v>9</v>
      </c>
      <c r="F1973" s="0" t="s">
        <v>9</v>
      </c>
      <c r="G1973" s="0" t="s">
        <v>157</v>
      </c>
      <c r="H1973" s="0" t="n">
        <v>614368.08084059</v>
      </c>
      <c r="I1973" s="0" t="n">
        <v>82650.000028475</v>
      </c>
      <c r="J1973" s="0" t="n">
        <v>43365.8785824236</v>
      </c>
      <c r="K1973" s="0" t="n">
        <v>3719250.00128137</v>
      </c>
      <c r="L1973" s="0" t="n">
        <v>4545750.00156612</v>
      </c>
      <c r="M1973" s="0" t="n">
        <v>12831412.5044207</v>
      </c>
      <c r="N1973" s="0" t="n">
        <v>15620850.0053817</v>
      </c>
      <c r="O1973" s="0" t="n">
        <v>669465.000230647</v>
      </c>
      <c r="P1973" s="0" t="n">
        <v>1004197.50034597</v>
      </c>
      <c r="Q1973" s="0" t="n">
        <v>0</v>
      </c>
      <c r="R1973" s="0" t="n">
        <v>0</v>
      </c>
    </row>
    <row r="1974" customFormat="false" ht="13.8" hidden="true" customHeight="false" outlineLevel="0" collapsed="false">
      <c r="A1974" s="0" t="s">
        <v>159</v>
      </c>
      <c r="B1974" s="0" t="s">
        <v>117</v>
      </c>
      <c r="C1974" s="0" t="s">
        <v>196</v>
      </c>
      <c r="D1974" s="0" t="s">
        <v>109</v>
      </c>
      <c r="E1974" s="0" t="s">
        <v>8</v>
      </c>
      <c r="F1974" s="0" t="s">
        <v>8</v>
      </c>
      <c r="G1974" s="0" t="s">
        <v>157</v>
      </c>
      <c r="H1974" s="0" t="n">
        <v>4923141.11669913</v>
      </c>
      <c r="I1974" s="0" t="n">
        <v>97462.0806641249</v>
      </c>
      <c r="J1974" s="0" t="n">
        <v>1290998.87314981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</row>
    <row r="1975" customFormat="false" ht="13.8" hidden="true" customHeight="false" outlineLevel="0" collapsed="false">
      <c r="A1975" s="0" t="s">
        <v>155</v>
      </c>
      <c r="B1975" s="0" t="s">
        <v>103</v>
      </c>
      <c r="C1975" s="0" t="s">
        <v>179</v>
      </c>
      <c r="D1975" s="0" t="s">
        <v>109</v>
      </c>
      <c r="E1975" s="0" t="s">
        <v>8</v>
      </c>
      <c r="F1975" s="0" t="s">
        <v>8</v>
      </c>
      <c r="G1975" s="0" t="s">
        <v>180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</row>
    <row r="1976" customFormat="false" ht="13.8" hidden="true" customHeight="false" outlineLevel="0" collapsed="false">
      <c r="A1976" s="0" t="s">
        <v>155</v>
      </c>
      <c r="B1976" s="0" t="s">
        <v>72</v>
      </c>
      <c r="C1976" s="0" t="s">
        <v>151</v>
      </c>
      <c r="D1976" s="0" t="s">
        <v>82</v>
      </c>
      <c r="E1976" s="0" t="s">
        <v>156</v>
      </c>
      <c r="F1976" s="0" t="s">
        <v>9</v>
      </c>
      <c r="G1976" s="0" t="s">
        <v>153</v>
      </c>
      <c r="H1976" s="0" t="n">
        <v>309942.126975877</v>
      </c>
      <c r="I1976" s="0" t="n">
        <v>16817.7676521611</v>
      </c>
      <c r="J1976" s="0" t="n">
        <v>17489.84505339</v>
      </c>
      <c r="K1976" s="0" t="n">
        <v>0</v>
      </c>
      <c r="L1976" s="0" t="n">
        <v>0</v>
      </c>
      <c r="M1976" s="0" t="n">
        <v>740971.059173243</v>
      </c>
      <c r="N1976" s="0" t="n">
        <v>905631.294545075</v>
      </c>
      <c r="O1976" s="0" t="n">
        <v>362252.515968075</v>
      </c>
      <c r="P1976" s="0" t="n">
        <v>493980.70359283</v>
      </c>
      <c r="Q1976" s="0" t="n">
        <v>392414.578550427</v>
      </c>
      <c r="R1976" s="0" t="n">
        <v>448473.804057631</v>
      </c>
    </row>
    <row r="1977" customFormat="false" ht="13.8" hidden="true" customHeight="false" outlineLevel="0" collapsed="false">
      <c r="A1977" s="0" t="s">
        <v>150</v>
      </c>
      <c r="B1977" s="0" t="s">
        <v>72</v>
      </c>
      <c r="C1977" s="0" t="s">
        <v>171</v>
      </c>
      <c r="D1977" s="0" t="s">
        <v>86</v>
      </c>
      <c r="E1977" s="0" t="s">
        <v>170</v>
      </c>
      <c r="F1977" s="0" t="s">
        <v>13</v>
      </c>
      <c r="G1977" s="0" t="s">
        <v>172</v>
      </c>
      <c r="H1977" s="0" t="n">
        <v>696335.697393768</v>
      </c>
      <c r="I1977" s="0" t="n">
        <v>74145.8593749022</v>
      </c>
      <c r="J1977" s="0" t="n">
        <v>90385.3621427554</v>
      </c>
      <c r="K1977" s="0" t="n">
        <v>1030444.28699756</v>
      </c>
      <c r="L1977" s="0" t="n">
        <v>1324856.94042544</v>
      </c>
      <c r="M1977" s="0" t="n">
        <v>7379693.7858187</v>
      </c>
      <c r="N1977" s="0" t="n">
        <v>10147078.9555007</v>
      </c>
      <c r="O1977" s="0" t="n">
        <v>2690513.35632365</v>
      </c>
      <c r="P1977" s="0" t="n">
        <v>3443857.09609428</v>
      </c>
      <c r="Q1977" s="0" t="n">
        <v>2355301.22742301</v>
      </c>
      <c r="R1977" s="0" t="n">
        <v>2649713.88085088</v>
      </c>
    </row>
    <row r="1978" customFormat="false" ht="13.8" hidden="true" customHeight="false" outlineLevel="0" collapsed="false">
      <c r="A1978" s="0" t="s">
        <v>150</v>
      </c>
      <c r="B1978" s="0" t="s">
        <v>96</v>
      </c>
      <c r="C1978" s="0" t="s">
        <v>184</v>
      </c>
      <c r="D1978" s="0" t="s">
        <v>100</v>
      </c>
      <c r="E1978" s="0" t="s">
        <v>199</v>
      </c>
      <c r="F1978" s="0" t="s">
        <v>8</v>
      </c>
      <c r="G1978" s="0" t="s">
        <v>153</v>
      </c>
      <c r="H1978" s="0" t="n">
        <v>2928211.26012676</v>
      </c>
      <c r="I1978" s="0" t="n">
        <v>105584.110576923</v>
      </c>
      <c r="J1978" s="0" t="n">
        <v>104852.623076923</v>
      </c>
      <c r="K1978" s="0" t="n">
        <v>494076.967147435</v>
      </c>
      <c r="L1978" s="0" t="n">
        <v>635241.814903846</v>
      </c>
      <c r="M1978" s="0" t="n">
        <v>3314470.72117507</v>
      </c>
      <c r="N1978" s="0" t="n">
        <v>4557397.24161573</v>
      </c>
      <c r="O1978" s="0" t="n">
        <v>1365335.94208531</v>
      </c>
      <c r="P1978" s="0" t="n">
        <v>1747630.0058692</v>
      </c>
      <c r="Q1978" s="0" t="n">
        <v>1129318.78205128</v>
      </c>
      <c r="R1978" s="0" t="n">
        <v>1270483.62980769</v>
      </c>
    </row>
    <row r="1979" customFormat="false" ht="13.8" hidden="true" customHeight="false" outlineLevel="0" collapsed="false">
      <c r="A1979" s="0" t="s">
        <v>150</v>
      </c>
      <c r="B1979" s="0" t="s">
        <v>90</v>
      </c>
      <c r="C1979" s="0" t="s">
        <v>186</v>
      </c>
      <c r="D1979" s="0" t="s">
        <v>95</v>
      </c>
      <c r="E1979" s="0" t="s">
        <v>13</v>
      </c>
      <c r="F1979" s="0" t="s">
        <v>13</v>
      </c>
      <c r="G1979" s="0" t="s">
        <v>153</v>
      </c>
      <c r="H1979" s="0" t="n">
        <v>847997.779179232</v>
      </c>
      <c r="I1979" s="0" t="n">
        <v>13712.5555555555</v>
      </c>
      <c r="J1979" s="0" t="n">
        <v>13712.5555555555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</row>
    <row r="1980" customFormat="false" ht="13.8" hidden="true" customHeight="false" outlineLevel="0" collapsed="false">
      <c r="A1980" s="0" t="s">
        <v>150</v>
      </c>
      <c r="B1980" s="0" t="s">
        <v>52</v>
      </c>
      <c r="C1980" s="0" t="s">
        <v>161</v>
      </c>
      <c r="D1980" s="0" t="s">
        <v>58</v>
      </c>
      <c r="E1980" s="0" t="s">
        <v>9</v>
      </c>
      <c r="F1980" s="0" t="s">
        <v>9</v>
      </c>
      <c r="G1980" s="0" t="s">
        <v>153</v>
      </c>
      <c r="H1980" s="0" t="n">
        <v>96353.6814429014</v>
      </c>
      <c r="I1980" s="0" t="n">
        <v>10457.3263392857</v>
      </c>
      <c r="J1980" s="0" t="n">
        <v>6394.68298135642</v>
      </c>
      <c r="K1980" s="0" t="n">
        <v>139431.017857142</v>
      </c>
      <c r="L1980" s="0" t="n">
        <v>209146.526785714</v>
      </c>
      <c r="M1980" s="0" t="n">
        <v>1874475.74945416</v>
      </c>
      <c r="N1980" s="0" t="n">
        <v>2499300.99927221</v>
      </c>
      <c r="O1980" s="0" t="n">
        <v>125836.49347664</v>
      </c>
      <c r="P1980" s="0" t="n">
        <v>157295.6168458</v>
      </c>
      <c r="Q1980" s="0" t="n">
        <v>52286.6316964285</v>
      </c>
      <c r="R1980" s="0" t="n">
        <v>87144.3861607142</v>
      </c>
    </row>
    <row r="1981" customFormat="false" ht="13.8" hidden="true" customHeight="false" outlineLevel="0" collapsed="false">
      <c r="A1981" s="0" t="s">
        <v>159</v>
      </c>
      <c r="B1981" s="0" t="s">
        <v>21</v>
      </c>
      <c r="C1981" s="0" t="s">
        <v>166</v>
      </c>
      <c r="D1981" s="0" t="s">
        <v>45</v>
      </c>
      <c r="E1981" s="0" t="s">
        <v>13</v>
      </c>
      <c r="F1981" s="0" t="s">
        <v>13</v>
      </c>
      <c r="G1981" s="0" t="s">
        <v>153</v>
      </c>
      <c r="H1981" s="0" t="n">
        <v>177283.923781868</v>
      </c>
      <c r="I1981" s="0" t="n">
        <v>1158</v>
      </c>
      <c r="J1981" s="0" t="n">
        <v>656.31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</row>
    <row r="1982" customFormat="false" ht="13.8" hidden="true" customHeight="false" outlineLevel="0" collapsed="false">
      <c r="A1982" s="0" t="s">
        <v>150</v>
      </c>
      <c r="B1982" s="0" t="s">
        <v>21</v>
      </c>
      <c r="C1982" s="0" t="s">
        <v>173</v>
      </c>
      <c r="D1982" s="0" t="s">
        <v>48</v>
      </c>
      <c r="E1982" s="0" t="s">
        <v>8</v>
      </c>
      <c r="F1982" s="0" t="s">
        <v>8</v>
      </c>
      <c r="G1982" s="0" t="s">
        <v>154</v>
      </c>
      <c r="H1982" s="0" t="n">
        <v>132380.805484719</v>
      </c>
      <c r="I1982" s="0" t="n">
        <v>1818</v>
      </c>
      <c r="J1982" s="0" t="n">
        <v>1081.71</v>
      </c>
      <c r="K1982" s="0" t="n">
        <v>0</v>
      </c>
      <c r="L1982" s="0" t="n">
        <v>0</v>
      </c>
      <c r="M1982" s="0" t="n">
        <v>1085103.5991516</v>
      </c>
      <c r="N1982" s="0" t="n">
        <v>1317625.7989698</v>
      </c>
      <c r="O1982" s="0" t="n">
        <v>0</v>
      </c>
      <c r="P1982" s="0" t="n">
        <v>0</v>
      </c>
      <c r="Q1982" s="0" t="n">
        <v>18180</v>
      </c>
      <c r="R1982" s="0" t="n">
        <v>22725</v>
      </c>
    </row>
    <row r="1983" customFormat="false" ht="13.8" hidden="true" customHeight="false" outlineLevel="0" collapsed="false">
      <c r="A1983" s="0" t="s">
        <v>150</v>
      </c>
      <c r="B1983" s="0" t="s">
        <v>72</v>
      </c>
      <c r="C1983" s="0" t="s">
        <v>151</v>
      </c>
      <c r="D1983" s="0" t="s">
        <v>84</v>
      </c>
      <c r="E1983" s="0" t="s">
        <v>156</v>
      </c>
      <c r="F1983" s="0" t="s">
        <v>9</v>
      </c>
      <c r="G1983" s="0" t="s">
        <v>153</v>
      </c>
      <c r="H1983" s="0" t="n">
        <v>2285033.49269882</v>
      </c>
      <c r="I1983" s="0" t="n">
        <v>372316.999136377</v>
      </c>
      <c r="J1983" s="0" t="n">
        <v>418501.881482689</v>
      </c>
      <c r="K1983" s="0" t="n">
        <v>5167152.898635</v>
      </c>
      <c r="L1983" s="0" t="n">
        <v>6643482.298245</v>
      </c>
      <c r="M1983" s="0" t="n">
        <v>28918965.7640687</v>
      </c>
      <c r="N1983" s="0" t="n">
        <v>39763577.9255944</v>
      </c>
      <c r="O1983" s="0" t="n">
        <v>9037176.80127146</v>
      </c>
      <c r="P1983" s="0" t="n">
        <v>11567586.3056274</v>
      </c>
      <c r="Q1983" s="0" t="n">
        <v>11810635.19688</v>
      </c>
      <c r="R1983" s="0" t="n">
        <v>13286964.59649</v>
      </c>
    </row>
    <row r="1984" customFormat="false" ht="13.8" hidden="true" customHeight="false" outlineLevel="0" collapsed="false">
      <c r="A1984" s="0" t="s">
        <v>159</v>
      </c>
      <c r="B1984" s="0" t="s">
        <v>21</v>
      </c>
      <c r="C1984" s="0" t="s">
        <v>173</v>
      </c>
      <c r="D1984" s="0" t="s">
        <v>41</v>
      </c>
      <c r="E1984" s="0" t="s">
        <v>8</v>
      </c>
      <c r="F1984" s="0" t="s">
        <v>8</v>
      </c>
      <c r="G1984" s="0" t="s">
        <v>164</v>
      </c>
      <c r="H1984" s="0" t="n">
        <v>7434051.72964565</v>
      </c>
      <c r="I1984" s="0" t="n">
        <v>57714.2047809515</v>
      </c>
      <c r="J1984" s="0" t="n">
        <v>114070.787833826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</row>
    <row r="1985" customFormat="false" ht="13.8" hidden="true" customHeight="false" outlineLevel="0" collapsed="false">
      <c r="A1985" s="0" t="s">
        <v>155</v>
      </c>
      <c r="B1985" s="0" t="s">
        <v>117</v>
      </c>
      <c r="C1985" s="0" t="s">
        <v>176</v>
      </c>
      <c r="D1985" s="0" t="s">
        <v>109</v>
      </c>
      <c r="E1985" s="0" t="s">
        <v>13</v>
      </c>
      <c r="F1985" s="0" t="s">
        <v>13</v>
      </c>
      <c r="G1985" s="0" t="s">
        <v>164</v>
      </c>
      <c r="H1985" s="0" t="n">
        <v>10624103.4448064</v>
      </c>
      <c r="I1985" s="0" t="n">
        <v>71653.917069491</v>
      </c>
      <c r="J1985" s="0" t="n">
        <v>202669.091722516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</row>
    <row r="1986" customFormat="false" ht="13.8" hidden="true" customHeight="false" outlineLevel="0" collapsed="false">
      <c r="A1986" s="0" t="s">
        <v>155</v>
      </c>
      <c r="B1986" s="0" t="s">
        <v>117</v>
      </c>
      <c r="C1986" s="0" t="s">
        <v>189</v>
      </c>
      <c r="D1986" s="0" t="s">
        <v>109</v>
      </c>
      <c r="E1986" s="0" t="s">
        <v>13</v>
      </c>
      <c r="F1986" s="0" t="s">
        <v>13</v>
      </c>
      <c r="G1986" s="0" t="s">
        <v>172</v>
      </c>
      <c r="H1986" s="0" t="n">
        <v>4434.14756104873</v>
      </c>
      <c r="I1986" s="0" t="n">
        <v>25.4686875546396</v>
      </c>
      <c r="J1986" s="0" t="n">
        <v>25.4686875546396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</row>
    <row r="1987" customFormat="false" ht="13.8" hidden="true" customHeight="false" outlineLevel="0" collapsed="false">
      <c r="A1987" s="0" t="s">
        <v>159</v>
      </c>
      <c r="B1987" s="0" t="s">
        <v>72</v>
      </c>
      <c r="C1987" s="0" t="s">
        <v>171</v>
      </c>
      <c r="D1987" s="0" t="s">
        <v>80</v>
      </c>
      <c r="E1987" s="0" t="s">
        <v>170</v>
      </c>
      <c r="F1987" s="0" t="s">
        <v>13</v>
      </c>
      <c r="G1987" s="0" t="s">
        <v>154</v>
      </c>
      <c r="H1987" s="0" t="n">
        <v>59084479.4521741</v>
      </c>
      <c r="I1987" s="0" t="n">
        <v>1434065.78495574</v>
      </c>
      <c r="J1987" s="0" t="n">
        <v>1674863.98107412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</row>
    <row r="1988" customFormat="false" ht="13.8" hidden="true" customHeight="false" outlineLevel="0" collapsed="false">
      <c r="A1988" s="0" t="s">
        <v>150</v>
      </c>
      <c r="B1988" s="0" t="s">
        <v>6</v>
      </c>
      <c r="C1988" s="0" t="s">
        <v>163</v>
      </c>
      <c r="D1988" s="0" t="s">
        <v>7</v>
      </c>
      <c r="E1988" s="0" t="s">
        <v>9</v>
      </c>
      <c r="F1988" s="0" t="s">
        <v>9</v>
      </c>
      <c r="G1988" s="0" t="s">
        <v>164</v>
      </c>
      <c r="H1988" s="0" t="n">
        <v>6812975.63372535</v>
      </c>
      <c r="I1988" s="0" t="n">
        <v>672583.464103988</v>
      </c>
      <c r="J1988" s="0" t="n">
        <v>473338.520793264</v>
      </c>
      <c r="K1988" s="0" t="n">
        <v>0</v>
      </c>
      <c r="L1988" s="0" t="n">
        <v>0</v>
      </c>
      <c r="M1988" s="0" t="n">
        <v>92240017.7036612</v>
      </c>
      <c r="N1988" s="0" t="n">
        <v>126830024.342534</v>
      </c>
      <c r="O1988" s="0" t="n">
        <v>21618754.191332</v>
      </c>
      <c r="P1988" s="0" t="n">
        <v>27672005.364905</v>
      </c>
      <c r="Q1988" s="0" t="n">
        <v>21131845.6894211</v>
      </c>
      <c r="R1988" s="0" t="n">
        <v>23773326.4005988</v>
      </c>
    </row>
    <row r="1989" customFormat="false" ht="13.8" hidden="true" customHeight="false" outlineLevel="0" collapsed="false">
      <c r="A1989" s="0" t="s">
        <v>150</v>
      </c>
      <c r="B1989" s="0" t="s">
        <v>6</v>
      </c>
      <c r="C1989" s="0" t="s">
        <v>162</v>
      </c>
      <c r="D1989" s="0" t="s">
        <v>17</v>
      </c>
      <c r="E1989" s="0" t="s">
        <v>13</v>
      </c>
      <c r="F1989" s="0" t="s">
        <v>13</v>
      </c>
      <c r="G1989" s="0" t="s">
        <v>172</v>
      </c>
      <c r="H1989" s="0" t="n">
        <v>8572912.66077714</v>
      </c>
      <c r="I1989" s="0" t="n">
        <v>63246.5745967355</v>
      </c>
      <c r="J1989" s="0" t="n">
        <v>103411.166834701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</row>
    <row r="1990" customFormat="false" ht="13.8" hidden="true" customHeight="false" outlineLevel="0" collapsed="false">
      <c r="A1990" s="0" t="s">
        <v>155</v>
      </c>
      <c r="B1990" s="0" t="s">
        <v>21</v>
      </c>
      <c r="C1990" s="0" t="s">
        <v>173</v>
      </c>
      <c r="D1990" s="0" t="s">
        <v>39</v>
      </c>
      <c r="E1990" s="0" t="s">
        <v>8</v>
      </c>
      <c r="F1990" s="0" t="s">
        <v>8</v>
      </c>
      <c r="G1990" s="0" t="s">
        <v>164</v>
      </c>
      <c r="H1990" s="0" t="n">
        <v>4311010.013678</v>
      </c>
      <c r="I1990" s="0" t="n">
        <v>348860.759824952</v>
      </c>
      <c r="J1990" s="0" t="n">
        <v>829119.16484668</v>
      </c>
      <c r="K1990" s="0" t="n">
        <v>3924683.54803071</v>
      </c>
      <c r="L1990" s="0" t="n">
        <v>4796835.44759309</v>
      </c>
      <c r="M1990" s="0" t="n">
        <v>48203081.8100272</v>
      </c>
      <c r="N1990" s="0" t="n">
        <v>60253852.2625341</v>
      </c>
      <c r="O1990" s="0" t="n">
        <v>11546860.4641548</v>
      </c>
      <c r="P1990" s="0" t="n">
        <v>18474976.7426478</v>
      </c>
      <c r="Q1990" s="0" t="n">
        <v>6977215.19649905</v>
      </c>
      <c r="R1990" s="0" t="n">
        <v>7849367.09606143</v>
      </c>
    </row>
    <row r="1991" customFormat="false" ht="13.8" hidden="true" customHeight="false" outlineLevel="0" collapsed="false">
      <c r="A1991" s="0" t="s">
        <v>159</v>
      </c>
      <c r="B1991" s="0" t="s">
        <v>90</v>
      </c>
      <c r="C1991" s="0" t="s">
        <v>92</v>
      </c>
      <c r="D1991" s="0" t="s">
        <v>92</v>
      </c>
      <c r="E1991" s="0" t="s">
        <v>194</v>
      </c>
      <c r="F1991" s="0" t="s">
        <v>8</v>
      </c>
      <c r="G1991" s="0" t="s">
        <v>164</v>
      </c>
      <c r="H1991" s="0" t="n">
        <v>124442472.908592</v>
      </c>
      <c r="I1991" s="0" t="n">
        <v>1478590.75243506</v>
      </c>
      <c r="J1991" s="0" t="n">
        <v>3054681.68332792</v>
      </c>
      <c r="K1991" s="0" t="n">
        <v>0</v>
      </c>
      <c r="L1991" s="0" t="n">
        <v>0</v>
      </c>
      <c r="M1991" s="0" t="n">
        <v>92662514.7707868</v>
      </c>
      <c r="N1991" s="0" t="n">
        <v>115828143.463483</v>
      </c>
      <c r="O1991" s="0" t="n">
        <v>0</v>
      </c>
      <c r="P1991" s="0" t="n">
        <v>0</v>
      </c>
      <c r="Q1991" s="0" t="n">
        <v>0</v>
      </c>
      <c r="R1991" s="0" t="n">
        <v>0</v>
      </c>
    </row>
    <row r="1992" customFormat="false" ht="13.8" hidden="true" customHeight="false" outlineLevel="0" collapsed="false">
      <c r="A1992" s="0" t="s">
        <v>159</v>
      </c>
      <c r="B1992" s="0" t="s">
        <v>52</v>
      </c>
      <c r="C1992" s="0" t="s">
        <v>158</v>
      </c>
      <c r="D1992" s="0" t="s">
        <v>63</v>
      </c>
      <c r="E1992" s="0" t="s">
        <v>9</v>
      </c>
      <c r="F1992" s="0" t="s">
        <v>9</v>
      </c>
      <c r="G1992" s="0" t="s">
        <v>157</v>
      </c>
      <c r="H1992" s="0" t="n">
        <v>48343222.9979093</v>
      </c>
      <c r="I1992" s="0" t="n">
        <v>1506709.49200999</v>
      </c>
      <c r="J1992" s="0" t="n">
        <v>871859.776156375</v>
      </c>
      <c r="K1992" s="0" t="n">
        <v>60268379.6803999</v>
      </c>
      <c r="L1992" s="0" t="n">
        <v>75335474.6004999</v>
      </c>
      <c r="M1992" s="0" t="n">
        <v>304166978.699518</v>
      </c>
      <c r="N1992" s="0" t="n">
        <v>368202132.109943</v>
      </c>
      <c r="O1992" s="0" t="n">
        <v>0</v>
      </c>
      <c r="P1992" s="0" t="n">
        <v>0</v>
      </c>
      <c r="Q1992" s="0" t="n">
        <v>0</v>
      </c>
      <c r="R1992" s="0" t="n">
        <v>0</v>
      </c>
    </row>
    <row r="1993" customFormat="false" ht="13.8" hidden="true" customHeight="false" outlineLevel="0" collapsed="false">
      <c r="A1993" s="0" t="s">
        <v>155</v>
      </c>
      <c r="B1993" s="0" t="s">
        <v>52</v>
      </c>
      <c r="C1993" s="0" t="s">
        <v>158</v>
      </c>
      <c r="D1993" s="0" t="s">
        <v>65</v>
      </c>
      <c r="E1993" s="0" t="s">
        <v>9</v>
      </c>
      <c r="F1993" s="0" t="s">
        <v>9</v>
      </c>
      <c r="G1993" s="0" t="s">
        <v>157</v>
      </c>
      <c r="H1993" s="0" t="n">
        <v>5618339.72826392</v>
      </c>
      <c r="I1993" s="0" t="n">
        <v>585801.923540247</v>
      </c>
      <c r="J1993" s="0" t="n">
        <v>271910.819256721</v>
      </c>
      <c r="K1993" s="0" t="n">
        <v>26361086.5593111</v>
      </c>
      <c r="L1993" s="0" t="n">
        <v>32219105.7947136</v>
      </c>
      <c r="M1993" s="0" t="n">
        <v>118258763.314687</v>
      </c>
      <c r="N1993" s="0" t="n">
        <v>143155345.065147</v>
      </c>
      <c r="O1993" s="0" t="n">
        <v>1098378.60663796</v>
      </c>
      <c r="P1993" s="0" t="n">
        <v>1757405.77062074</v>
      </c>
      <c r="Q1993" s="0" t="n">
        <v>0</v>
      </c>
      <c r="R1993" s="0" t="n">
        <v>0</v>
      </c>
    </row>
    <row r="1994" customFormat="false" ht="13.8" hidden="true" customHeight="false" outlineLevel="0" collapsed="false">
      <c r="A1994" s="0" t="s">
        <v>159</v>
      </c>
      <c r="B1994" s="0" t="s">
        <v>52</v>
      </c>
      <c r="C1994" s="0" t="s">
        <v>165</v>
      </c>
      <c r="D1994" s="0" t="s">
        <v>67</v>
      </c>
      <c r="E1994" s="0" t="s">
        <v>9</v>
      </c>
      <c r="F1994" s="0" t="s">
        <v>9</v>
      </c>
      <c r="G1994" s="0" t="s">
        <v>164</v>
      </c>
      <c r="H1994" s="0" t="n">
        <v>13631178.9853503</v>
      </c>
      <c r="I1994" s="0" t="n">
        <v>144983.799999999</v>
      </c>
      <c r="J1994" s="0" t="n">
        <v>150608.543191142</v>
      </c>
      <c r="K1994" s="0" t="n">
        <v>5799351.99999999</v>
      </c>
      <c r="L1994" s="0" t="n">
        <v>7249189.99999999</v>
      </c>
      <c r="M1994" s="0" t="n">
        <v>29268604.6249999</v>
      </c>
      <c r="N1994" s="0" t="n">
        <v>35430416.1249999</v>
      </c>
      <c r="O1994" s="0" t="n">
        <v>0</v>
      </c>
      <c r="P1994" s="0" t="n">
        <v>0</v>
      </c>
      <c r="Q1994" s="0" t="n">
        <v>0</v>
      </c>
      <c r="R1994" s="0" t="n">
        <v>0</v>
      </c>
    </row>
    <row r="1995" customFormat="false" ht="13.8" hidden="true" customHeight="false" outlineLevel="0" collapsed="false">
      <c r="A1995" s="0" t="s">
        <v>150</v>
      </c>
      <c r="B1995" s="0" t="s">
        <v>52</v>
      </c>
      <c r="C1995" s="0" t="s">
        <v>161</v>
      </c>
      <c r="D1995" s="0" t="s">
        <v>68</v>
      </c>
      <c r="E1995" s="0" t="s">
        <v>9</v>
      </c>
      <c r="F1995" s="0" t="s">
        <v>9</v>
      </c>
      <c r="G1995" s="0" t="s">
        <v>154</v>
      </c>
      <c r="H1995" s="0" t="n">
        <v>15581387.9553773</v>
      </c>
      <c r="I1995" s="0" t="n">
        <v>1076752.06406994</v>
      </c>
      <c r="J1995" s="0" t="n">
        <v>1442616.67143977</v>
      </c>
      <c r="K1995" s="0" t="n">
        <v>48453842.8831475</v>
      </c>
      <c r="L1995" s="0" t="n">
        <v>59221363.523847</v>
      </c>
      <c r="M1995" s="0" t="n">
        <v>263131285.657093</v>
      </c>
      <c r="N1995" s="0" t="n">
        <v>320333739.060809</v>
      </c>
      <c r="O1995" s="0" t="n">
        <v>2422692.14415737</v>
      </c>
      <c r="P1995" s="0" t="n">
        <v>3634038.21623606</v>
      </c>
      <c r="Q1995" s="0" t="n">
        <v>0</v>
      </c>
      <c r="R1995" s="0" t="n">
        <v>0</v>
      </c>
    </row>
    <row r="1996" customFormat="false" ht="13.8" hidden="true" customHeight="false" outlineLevel="0" collapsed="false">
      <c r="A1996" s="0" t="s">
        <v>159</v>
      </c>
      <c r="B1996" s="0" t="s">
        <v>21</v>
      </c>
      <c r="C1996" s="0" t="s">
        <v>181</v>
      </c>
      <c r="D1996" s="0" t="s">
        <v>51</v>
      </c>
      <c r="E1996" s="0" t="s">
        <v>9</v>
      </c>
      <c r="F1996" s="0" t="s">
        <v>9</v>
      </c>
      <c r="G1996" s="0" t="s">
        <v>164</v>
      </c>
      <c r="H1996" s="0" t="n">
        <v>54650190.3959528</v>
      </c>
      <c r="I1996" s="0" t="n">
        <v>637295</v>
      </c>
      <c r="J1996" s="0" t="n">
        <v>573932.475</v>
      </c>
      <c r="K1996" s="0" t="n">
        <v>25491800</v>
      </c>
      <c r="L1996" s="0" t="n">
        <v>31864750</v>
      </c>
      <c r="M1996" s="0" t="n">
        <v>113518171.875</v>
      </c>
      <c r="N1996" s="0" t="n">
        <v>137416734.375</v>
      </c>
      <c r="O1996" s="0" t="n">
        <v>0</v>
      </c>
      <c r="P1996" s="0" t="n">
        <v>0</v>
      </c>
      <c r="Q1996" s="0" t="n">
        <v>0</v>
      </c>
      <c r="R1996" s="0" t="n">
        <v>0</v>
      </c>
    </row>
    <row r="1997" customFormat="false" ht="13.8" hidden="true" customHeight="false" outlineLevel="0" collapsed="false">
      <c r="A1997" s="0" t="s">
        <v>150</v>
      </c>
      <c r="B1997" s="0" t="s">
        <v>52</v>
      </c>
      <c r="C1997" s="0" t="s">
        <v>169</v>
      </c>
      <c r="D1997" s="0" t="s">
        <v>69</v>
      </c>
      <c r="E1997" s="0" t="s">
        <v>8</v>
      </c>
      <c r="F1997" s="0" t="s">
        <v>8</v>
      </c>
      <c r="G1997" s="0" t="s">
        <v>154</v>
      </c>
      <c r="H1997" s="0" t="n">
        <v>1557488.82537954</v>
      </c>
      <c r="I1997" s="0" t="n">
        <v>234226.90875</v>
      </c>
      <c r="J1997" s="0" t="n">
        <v>259575.506156159</v>
      </c>
      <c r="K1997" s="0" t="n">
        <v>10540210.89375</v>
      </c>
      <c r="L1997" s="0" t="n">
        <v>12882479.98125</v>
      </c>
      <c r="M1997" s="0" t="n">
        <v>76318934.344588</v>
      </c>
      <c r="N1997" s="0" t="n">
        <v>92910007.0281941</v>
      </c>
      <c r="O1997" s="0" t="n">
        <v>702680.72625</v>
      </c>
      <c r="P1997" s="0" t="n">
        <v>1054021.089375</v>
      </c>
      <c r="Q1997" s="0" t="n">
        <v>0</v>
      </c>
      <c r="R1997" s="0" t="n">
        <v>0</v>
      </c>
    </row>
    <row r="1998" customFormat="false" ht="13.8" hidden="true" customHeight="false" outlineLevel="0" collapsed="false">
      <c r="A1998" s="0" t="s">
        <v>150</v>
      </c>
      <c r="B1998" s="0" t="s">
        <v>72</v>
      </c>
      <c r="C1998" s="0" t="s">
        <v>171</v>
      </c>
      <c r="D1998" s="0" t="s">
        <v>86</v>
      </c>
      <c r="E1998" s="0" t="s">
        <v>156</v>
      </c>
      <c r="F1998" s="0" t="s">
        <v>9</v>
      </c>
      <c r="G1998" s="0" t="s">
        <v>164</v>
      </c>
      <c r="H1998" s="0" t="n">
        <v>28375480.9165082</v>
      </c>
      <c r="I1998" s="0" t="n">
        <v>3488725.82898926</v>
      </c>
      <c r="J1998" s="0" t="n">
        <v>11285133.7842679</v>
      </c>
      <c r="K1998" s="0" t="n">
        <v>54511420.4634643</v>
      </c>
      <c r="L1998" s="0" t="n">
        <v>70086112.0244541</v>
      </c>
      <c r="M1998" s="0" t="n">
        <v>347230830.388514</v>
      </c>
      <c r="N1998" s="0" t="n">
        <v>477442391.784206</v>
      </c>
      <c r="O1998" s="0" t="n">
        <v>126594573.433782</v>
      </c>
      <c r="P1998" s="0" t="n">
        <v>162041053.995241</v>
      </c>
      <c r="Q1998" s="0" t="n">
        <v>124597532.487918</v>
      </c>
      <c r="R1998" s="0" t="n">
        <v>140172224.048908</v>
      </c>
    </row>
    <row r="1999" customFormat="false" ht="13.8" hidden="true" customHeight="false" outlineLevel="0" collapsed="false">
      <c r="A1999" s="0" t="s">
        <v>159</v>
      </c>
      <c r="B1999" s="0" t="s">
        <v>90</v>
      </c>
      <c r="C1999" s="0" t="s">
        <v>186</v>
      </c>
      <c r="D1999" s="0" t="s">
        <v>95</v>
      </c>
      <c r="E1999" s="0" t="s">
        <v>8</v>
      </c>
      <c r="F1999" s="0" t="s">
        <v>8</v>
      </c>
      <c r="G1999" s="0" t="s">
        <v>154</v>
      </c>
      <c r="H1999" s="0" t="n">
        <v>98026443.7217776</v>
      </c>
      <c r="I1999" s="0" t="n">
        <v>1102970.04669117</v>
      </c>
      <c r="J1999" s="0" t="n">
        <v>3077902.45659441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</row>
    <row r="2000" customFormat="false" ht="13.8" hidden="true" customHeight="false" outlineLevel="0" collapsed="false">
      <c r="A2000" s="0" t="s">
        <v>159</v>
      </c>
      <c r="B2000" s="0" t="s">
        <v>72</v>
      </c>
      <c r="C2000" s="0" t="s">
        <v>151</v>
      </c>
      <c r="D2000" s="0" t="s">
        <v>73</v>
      </c>
      <c r="E2000" s="0" t="s">
        <v>174</v>
      </c>
      <c r="F2000" s="0" t="s">
        <v>8</v>
      </c>
      <c r="G2000" s="0" t="s">
        <v>164</v>
      </c>
      <c r="H2000" s="0" t="n">
        <v>8673199.86772403</v>
      </c>
      <c r="I2000" s="0" t="n">
        <v>43316.8481916621</v>
      </c>
      <c r="J2000" s="0" t="n">
        <v>43893.6865149139</v>
      </c>
      <c r="K2000" s="0" t="n">
        <v>0</v>
      </c>
      <c r="L2000" s="0" t="n">
        <v>0</v>
      </c>
      <c r="M2000" s="0" t="n">
        <v>2696856.00397514</v>
      </c>
      <c r="N2000" s="0" t="n">
        <v>3595808.00530019</v>
      </c>
      <c r="O2000" s="0" t="n">
        <v>1198602.66843339</v>
      </c>
      <c r="P2000" s="0" t="n">
        <v>1678043.73580675</v>
      </c>
      <c r="Q2000" s="0" t="n">
        <v>2599010.89149973</v>
      </c>
      <c r="R2000" s="0" t="n">
        <v>3032179.37341635</v>
      </c>
    </row>
    <row r="2001" customFormat="false" ht="13.8" hidden="true" customHeight="false" outlineLevel="0" collapsed="false">
      <c r="A2001" s="0" t="s">
        <v>155</v>
      </c>
      <c r="B2001" s="0" t="s">
        <v>72</v>
      </c>
      <c r="C2001" s="0" t="s">
        <v>151</v>
      </c>
      <c r="D2001" s="0" t="s">
        <v>78</v>
      </c>
      <c r="E2001" s="0" t="s">
        <v>152</v>
      </c>
      <c r="F2001" s="0" t="s">
        <v>8</v>
      </c>
      <c r="G2001" s="0" t="s">
        <v>157</v>
      </c>
      <c r="H2001" s="0" t="n">
        <v>15619043.1962271</v>
      </c>
      <c r="I2001" s="0" t="n">
        <v>2172501.57445232</v>
      </c>
      <c r="J2001" s="0" t="n">
        <v>1449396.25669313</v>
      </c>
      <c r="K2001" s="0" t="n">
        <v>32168992.3765419</v>
      </c>
      <c r="L2001" s="0" t="n">
        <v>41360133.0555539</v>
      </c>
      <c r="M2001" s="0" t="n">
        <v>94918861.010465</v>
      </c>
      <c r="N2001" s="0" t="n">
        <v>116011941.235012</v>
      </c>
      <c r="O2001" s="0" t="n">
        <v>46404776.4940051</v>
      </c>
      <c r="P2001" s="0" t="n">
        <v>63279240.6736433</v>
      </c>
      <c r="Q2001" s="0" t="n">
        <v>64337984.7530839</v>
      </c>
      <c r="R2001" s="0" t="n">
        <v>73529125.4320959</v>
      </c>
    </row>
    <row r="2002" customFormat="false" ht="13.8" hidden="true" customHeight="false" outlineLevel="0" collapsed="false">
      <c r="A2002" s="0" t="s">
        <v>159</v>
      </c>
      <c r="B2002" s="0" t="s">
        <v>72</v>
      </c>
      <c r="C2002" s="0" t="s">
        <v>171</v>
      </c>
      <c r="D2002" s="0" t="s">
        <v>77</v>
      </c>
      <c r="E2002" s="0" t="s">
        <v>152</v>
      </c>
      <c r="F2002" s="0" t="s">
        <v>8</v>
      </c>
      <c r="G2002" s="0" t="s">
        <v>157</v>
      </c>
      <c r="H2002" s="0" t="n">
        <v>6949974.49725812</v>
      </c>
      <c r="I2002" s="0" t="n">
        <v>28685.6177109629</v>
      </c>
      <c r="J2002" s="0" t="n">
        <v>35554.2401051593</v>
      </c>
      <c r="K2002" s="0" t="n">
        <v>0</v>
      </c>
      <c r="L2002" s="0" t="n">
        <v>0</v>
      </c>
      <c r="M2002" s="0" t="n">
        <v>2551332.58784228</v>
      </c>
      <c r="N2002" s="0" t="n">
        <v>3571865.62297919</v>
      </c>
      <c r="O2002" s="0" t="n">
        <v>1020533.03513691</v>
      </c>
      <c r="P2002" s="0" t="n">
        <v>1428746.24919167</v>
      </c>
      <c r="Q2002" s="0" t="n">
        <v>0</v>
      </c>
      <c r="R2002" s="0" t="n">
        <v>0</v>
      </c>
    </row>
    <row r="2003" customFormat="false" ht="13.8" hidden="true" customHeight="false" outlineLevel="0" collapsed="false">
      <c r="A2003" s="0" t="s">
        <v>150</v>
      </c>
      <c r="B2003" s="0" t="s">
        <v>72</v>
      </c>
      <c r="C2003" s="0" t="s">
        <v>151</v>
      </c>
      <c r="D2003" s="0" t="s">
        <v>85</v>
      </c>
      <c r="E2003" s="0" t="s">
        <v>152</v>
      </c>
      <c r="F2003" s="0" t="s">
        <v>8</v>
      </c>
      <c r="G2003" s="0" t="s">
        <v>172</v>
      </c>
      <c r="H2003" s="0" t="n">
        <v>3666978.64229278</v>
      </c>
      <c r="I2003" s="0" t="n">
        <v>482061.832238415</v>
      </c>
      <c r="J2003" s="0" t="n">
        <v>591206.354377195</v>
      </c>
      <c r="K2003" s="0" t="n">
        <v>7435210.7933441</v>
      </c>
      <c r="L2003" s="0" t="n">
        <v>9559556.73429956</v>
      </c>
      <c r="M2003" s="0" t="n">
        <v>37443172.4981768</v>
      </c>
      <c r="N2003" s="0" t="n">
        <v>51484362.1849931</v>
      </c>
      <c r="O2003" s="0" t="n">
        <v>11700991.4056802</v>
      </c>
      <c r="P2003" s="0" t="n">
        <v>14977268.9992707</v>
      </c>
      <c r="Q2003" s="0" t="n">
        <v>16994767.5276436</v>
      </c>
      <c r="R2003" s="0" t="n">
        <v>19119113.4685991</v>
      </c>
    </row>
    <row r="2004" customFormat="false" ht="13.8" hidden="true" customHeight="false" outlineLevel="0" collapsed="false">
      <c r="A2004" s="0" t="s">
        <v>155</v>
      </c>
      <c r="B2004" s="0" t="s">
        <v>21</v>
      </c>
      <c r="C2004" s="0" t="s">
        <v>166</v>
      </c>
      <c r="D2004" s="0" t="s">
        <v>43</v>
      </c>
      <c r="E2004" s="0" t="s">
        <v>13</v>
      </c>
      <c r="F2004" s="0" t="s">
        <v>13</v>
      </c>
      <c r="G2004" s="0" t="s">
        <v>172</v>
      </c>
      <c r="H2004" s="0" t="n">
        <v>396907.827020137</v>
      </c>
      <c r="I2004" s="0" t="n">
        <v>8772.71678321678</v>
      </c>
      <c r="J2004" s="0" t="n">
        <v>14747.1668356643</v>
      </c>
      <c r="K2004" s="0" t="n">
        <v>0</v>
      </c>
      <c r="L2004" s="0" t="n">
        <v>0</v>
      </c>
      <c r="M2004" s="0" t="n">
        <v>2166373.67191002</v>
      </c>
      <c r="N2004" s="0" t="n">
        <v>2707967.08988752</v>
      </c>
      <c r="O2004" s="0" t="n">
        <v>454170.858610664</v>
      </c>
      <c r="P2004" s="0" t="n">
        <v>726673.373777062</v>
      </c>
      <c r="Q2004" s="0" t="n">
        <v>87727.1678321678</v>
      </c>
      <c r="R2004" s="0" t="n">
        <v>109658.959790209</v>
      </c>
    </row>
    <row r="2005" customFormat="false" ht="13.8" hidden="true" customHeight="false" outlineLevel="0" collapsed="false">
      <c r="A2005" s="0" t="s">
        <v>155</v>
      </c>
      <c r="B2005" s="0" t="s">
        <v>72</v>
      </c>
      <c r="C2005" s="0" t="s">
        <v>175</v>
      </c>
      <c r="D2005" s="0" t="s">
        <v>87</v>
      </c>
      <c r="E2005" s="0" t="s">
        <v>170</v>
      </c>
      <c r="F2005" s="0" t="s">
        <v>13</v>
      </c>
      <c r="G2005" s="0" t="s">
        <v>157</v>
      </c>
      <c r="H2005" s="0" t="n">
        <v>296264.406138008</v>
      </c>
      <c r="I2005" s="0" t="n">
        <v>31390.7504598967</v>
      </c>
      <c r="J2005" s="0" t="n">
        <v>114625.033169847</v>
      </c>
      <c r="K2005" s="0" t="n">
        <v>0</v>
      </c>
      <c r="L2005" s="0" t="n">
        <v>0</v>
      </c>
      <c r="M2005" s="0" t="n">
        <v>2401392.4101821</v>
      </c>
      <c r="N2005" s="0" t="n">
        <v>2935035.16800034</v>
      </c>
      <c r="O2005" s="0" t="n">
        <v>1174014.06720013</v>
      </c>
      <c r="P2005" s="0" t="n">
        <v>1600928.27345473</v>
      </c>
      <c r="Q2005" s="0" t="n">
        <v>0</v>
      </c>
      <c r="R2005" s="0" t="n">
        <v>0</v>
      </c>
    </row>
    <row r="2006" customFormat="false" ht="13.8" hidden="true" customHeight="false" outlineLevel="0" collapsed="false">
      <c r="A2006" s="0" t="s">
        <v>159</v>
      </c>
      <c r="B2006" s="0" t="s">
        <v>72</v>
      </c>
      <c r="C2006" s="0" t="s">
        <v>151</v>
      </c>
      <c r="D2006" s="0" t="s">
        <v>73</v>
      </c>
      <c r="E2006" s="0" t="s">
        <v>174</v>
      </c>
      <c r="F2006" s="0" t="s">
        <v>8</v>
      </c>
      <c r="G2006" s="0" t="s">
        <v>153</v>
      </c>
      <c r="H2006" s="0" t="n">
        <v>4845276.25359013</v>
      </c>
      <c r="I2006" s="0" t="n">
        <v>19670.4305030716</v>
      </c>
      <c r="J2006" s="0" t="n">
        <v>19670.4305030716</v>
      </c>
      <c r="K2006" s="0" t="n">
        <v>0</v>
      </c>
      <c r="L2006" s="0" t="n">
        <v>0</v>
      </c>
      <c r="M2006" s="0" t="n">
        <v>1224657.85987623</v>
      </c>
      <c r="N2006" s="0" t="n">
        <v>1632877.14650164</v>
      </c>
      <c r="O2006" s="0" t="n">
        <v>544292.382167213</v>
      </c>
      <c r="P2006" s="0" t="n">
        <v>762009.335034098</v>
      </c>
      <c r="Q2006" s="0" t="n">
        <v>1180225.83018429</v>
      </c>
      <c r="R2006" s="0" t="n">
        <v>1376930.13521501</v>
      </c>
    </row>
    <row r="2007" customFormat="false" ht="13.8" hidden="true" customHeight="false" outlineLevel="0" collapsed="false">
      <c r="A2007" s="0" t="s">
        <v>159</v>
      </c>
      <c r="B2007" s="0" t="s">
        <v>52</v>
      </c>
      <c r="C2007" s="0" t="s">
        <v>54</v>
      </c>
      <c r="D2007" s="0" t="s">
        <v>54</v>
      </c>
      <c r="E2007" s="0" t="s">
        <v>9</v>
      </c>
      <c r="F2007" s="0" t="s">
        <v>9</v>
      </c>
      <c r="G2007" s="0" t="s">
        <v>154</v>
      </c>
      <c r="H2007" s="0" t="n">
        <v>23418260.15</v>
      </c>
      <c r="I2007" s="0" t="n">
        <v>527700</v>
      </c>
      <c r="J2007" s="0" t="n">
        <v>593700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47493000</v>
      </c>
      <c r="R2007" s="0" t="n">
        <v>52770000</v>
      </c>
    </row>
    <row r="2008" customFormat="false" ht="13.8" hidden="true" customHeight="false" outlineLevel="0" collapsed="false">
      <c r="A2008" s="0" t="s">
        <v>150</v>
      </c>
      <c r="B2008" s="0" t="s">
        <v>90</v>
      </c>
      <c r="C2008" s="0" t="s">
        <v>93</v>
      </c>
      <c r="D2008" s="0" t="s">
        <v>93</v>
      </c>
      <c r="E2008" s="0" t="s">
        <v>170</v>
      </c>
      <c r="F2008" s="0" t="s">
        <v>13</v>
      </c>
      <c r="G2008" s="0" t="s">
        <v>172</v>
      </c>
      <c r="H2008" s="0" t="n">
        <v>975192.484396569</v>
      </c>
      <c r="I2008" s="0" t="n">
        <v>110279.324494949</v>
      </c>
      <c r="J2008" s="0" t="n">
        <v>137476.246085858</v>
      </c>
      <c r="K2008" s="0" t="n">
        <v>1188036.97285353</v>
      </c>
      <c r="L2008" s="0" t="n">
        <v>1527476.10795454</v>
      </c>
      <c r="M2008" s="0" t="n">
        <v>11719041.0383679</v>
      </c>
      <c r="N2008" s="0" t="n">
        <v>14062849.2460415</v>
      </c>
      <c r="O2008" s="0" t="n">
        <v>4557404.85284916</v>
      </c>
      <c r="P2008" s="0" t="n">
        <v>5833478.21164692</v>
      </c>
      <c r="Q2008" s="0" t="n">
        <v>2715513.08080808</v>
      </c>
      <c r="R2008" s="0" t="n">
        <v>3054952.21590909</v>
      </c>
    </row>
    <row r="2009" customFormat="false" ht="13.8" hidden="true" customHeight="false" outlineLevel="0" collapsed="false">
      <c r="A2009" s="0" t="s">
        <v>155</v>
      </c>
      <c r="B2009" s="0" t="s">
        <v>72</v>
      </c>
      <c r="C2009" s="0" t="s">
        <v>151</v>
      </c>
      <c r="D2009" s="0" t="s">
        <v>73</v>
      </c>
      <c r="E2009" s="0" t="s">
        <v>156</v>
      </c>
      <c r="F2009" s="0" t="s">
        <v>9</v>
      </c>
      <c r="G2009" s="0" t="s">
        <v>154</v>
      </c>
      <c r="H2009" s="0" t="n">
        <v>4634751.66321309</v>
      </c>
      <c r="I2009" s="0" t="n">
        <v>65766.5009480041</v>
      </c>
      <c r="J2009" s="0" t="n">
        <v>77706.4940825109</v>
      </c>
      <c r="K2009" s="0" t="n">
        <v>0</v>
      </c>
      <c r="L2009" s="0" t="n">
        <v>0</v>
      </c>
      <c r="M2009" s="0" t="n">
        <v>4094544.97144605</v>
      </c>
      <c r="N2009" s="0" t="n">
        <v>5004443.85398961</v>
      </c>
      <c r="O2009" s="0" t="n">
        <v>2001777.54159584</v>
      </c>
      <c r="P2009" s="0" t="n">
        <v>2729696.6476307</v>
      </c>
      <c r="Q2009" s="0" t="n">
        <v>4603655.06636029</v>
      </c>
      <c r="R2009" s="0" t="n">
        <v>5261320.07584033</v>
      </c>
    </row>
    <row r="2010" customFormat="false" ht="13.8" hidden="true" customHeight="false" outlineLevel="0" collapsed="false">
      <c r="A2010" s="0" t="s">
        <v>159</v>
      </c>
      <c r="B2010" s="0" t="s">
        <v>72</v>
      </c>
      <c r="C2010" s="0" t="s">
        <v>151</v>
      </c>
      <c r="D2010" s="0" t="s">
        <v>73</v>
      </c>
      <c r="E2010" s="0" t="s">
        <v>170</v>
      </c>
      <c r="F2010" s="0" t="s">
        <v>13</v>
      </c>
      <c r="G2010" s="0" t="s">
        <v>153</v>
      </c>
      <c r="H2010" s="0" t="n">
        <v>6330608.6457823</v>
      </c>
      <c r="I2010" s="0" t="n">
        <v>25885.061415625</v>
      </c>
      <c r="J2010" s="0" t="n">
        <v>25885.061415625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</row>
    <row r="2011" customFormat="false" ht="13.8" hidden="true" customHeight="false" outlineLevel="0" collapsed="false">
      <c r="A2011" s="0" t="s">
        <v>159</v>
      </c>
      <c r="B2011" s="0" t="s">
        <v>21</v>
      </c>
      <c r="C2011" s="0" t="s">
        <v>166</v>
      </c>
      <c r="D2011" s="0" t="s">
        <v>24</v>
      </c>
      <c r="E2011" s="0" t="s">
        <v>8</v>
      </c>
      <c r="F2011" s="0" t="s">
        <v>8</v>
      </c>
      <c r="G2011" s="0" t="s">
        <v>154</v>
      </c>
      <c r="H2011" s="0" t="n">
        <v>7960014.93815727</v>
      </c>
      <c r="I2011" s="0" t="n">
        <v>155027.615981602</v>
      </c>
      <c r="J2011" s="0" t="n">
        <v>122698.402537788</v>
      </c>
      <c r="K2011" s="0" t="n">
        <v>0</v>
      </c>
      <c r="L2011" s="0" t="n">
        <v>0</v>
      </c>
      <c r="M2011" s="0" t="n">
        <v>24781753.7056329</v>
      </c>
      <c r="N2011" s="0" t="n">
        <v>28912045.9899051</v>
      </c>
      <c r="O2011" s="0" t="n">
        <v>0</v>
      </c>
      <c r="P2011" s="0" t="n">
        <v>0</v>
      </c>
      <c r="Q2011" s="0" t="n">
        <v>0</v>
      </c>
      <c r="R2011" s="0" t="n">
        <v>0</v>
      </c>
    </row>
    <row r="2012" customFormat="false" ht="13.8" hidden="true" customHeight="false" outlineLevel="0" collapsed="false">
      <c r="A2012" s="0" t="s">
        <v>155</v>
      </c>
      <c r="B2012" s="0" t="s">
        <v>117</v>
      </c>
      <c r="C2012" s="0" t="s">
        <v>190</v>
      </c>
      <c r="D2012" s="0" t="s">
        <v>109</v>
      </c>
      <c r="E2012" s="0" t="s">
        <v>8</v>
      </c>
      <c r="F2012" s="0" t="s">
        <v>8</v>
      </c>
      <c r="G2012" s="0" t="s">
        <v>154</v>
      </c>
      <c r="H2012" s="0" t="n">
        <v>111051245.53349</v>
      </c>
      <c r="I2012" s="0" t="n">
        <v>536516.692986589</v>
      </c>
      <c r="J2012" s="0" t="n">
        <v>724213.134793609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</row>
    <row r="2013" customFormat="false" ht="13.8" hidden="true" customHeight="false" outlineLevel="0" collapsed="false">
      <c r="A2013" s="0" t="s">
        <v>159</v>
      </c>
      <c r="B2013" s="0" t="s">
        <v>117</v>
      </c>
      <c r="C2013" s="0" t="s">
        <v>189</v>
      </c>
      <c r="D2013" s="0" t="s">
        <v>109</v>
      </c>
      <c r="E2013" s="0" t="s">
        <v>8</v>
      </c>
      <c r="F2013" s="0" t="s">
        <v>8</v>
      </c>
      <c r="G2013" s="0" t="s">
        <v>157</v>
      </c>
      <c r="H2013" s="0" t="n">
        <v>23130482.3273877</v>
      </c>
      <c r="I2013" s="0" t="n">
        <v>453846.243829643</v>
      </c>
      <c r="J2013" s="0" t="n">
        <v>705927.096122939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</row>
    <row r="2014" customFormat="false" ht="13.8" hidden="true" customHeight="false" outlineLevel="0" collapsed="false">
      <c r="A2014" s="0" t="s">
        <v>150</v>
      </c>
      <c r="B2014" s="0" t="s">
        <v>103</v>
      </c>
      <c r="C2014" s="0" t="s">
        <v>178</v>
      </c>
      <c r="D2014" s="0" t="s">
        <v>112</v>
      </c>
      <c r="E2014" s="0" t="s">
        <v>8</v>
      </c>
      <c r="F2014" s="0" t="s">
        <v>8</v>
      </c>
      <c r="G2014" s="0" t="s">
        <v>154</v>
      </c>
      <c r="H2014" s="0" t="n">
        <v>8626539.28535739</v>
      </c>
      <c r="I2014" s="0" t="n">
        <v>562660.5139443</v>
      </c>
      <c r="J2014" s="0" t="n">
        <v>446389.347981566</v>
      </c>
      <c r="K2014" s="0" t="n">
        <v>16879815.418329</v>
      </c>
      <c r="L2014" s="0" t="n">
        <v>22506420.557772</v>
      </c>
      <c r="M2014" s="0" t="n">
        <v>13166256.0262966</v>
      </c>
      <c r="N2014" s="0" t="n">
        <v>17555008.0350621</v>
      </c>
      <c r="O2014" s="0" t="n">
        <v>11118171.7555393</v>
      </c>
      <c r="P2014" s="0" t="n">
        <v>13897714.6944242</v>
      </c>
      <c r="Q2014" s="0" t="n">
        <v>25319723.1274935</v>
      </c>
      <c r="R2014" s="0" t="n">
        <v>30946328.2669365</v>
      </c>
    </row>
    <row r="2015" customFormat="false" ht="13.8" hidden="true" customHeight="false" outlineLevel="0" collapsed="false">
      <c r="A2015" s="0" t="s">
        <v>155</v>
      </c>
      <c r="B2015" s="0" t="s">
        <v>103</v>
      </c>
      <c r="C2015" s="0" t="s">
        <v>179</v>
      </c>
      <c r="D2015" s="0" t="s">
        <v>22</v>
      </c>
      <c r="E2015" s="0" t="s">
        <v>9</v>
      </c>
      <c r="F2015" s="0" t="s">
        <v>9</v>
      </c>
      <c r="G2015" s="0" t="s">
        <v>154</v>
      </c>
      <c r="H2015" s="0" t="n">
        <v>858824.478796609</v>
      </c>
      <c r="I2015" s="0" t="n">
        <v>83500</v>
      </c>
      <c r="J2015" s="0" t="n">
        <v>74907.875</v>
      </c>
      <c r="K2015" s="0" t="n">
        <v>3757500</v>
      </c>
      <c r="L2015" s="0" t="n">
        <v>4592500</v>
      </c>
      <c r="M2015" s="0" t="n">
        <v>10708875</v>
      </c>
      <c r="N2015" s="0" t="n">
        <v>12963375</v>
      </c>
      <c r="O2015" s="0" t="n">
        <v>563625</v>
      </c>
      <c r="P2015" s="0" t="n">
        <v>901800</v>
      </c>
      <c r="Q2015" s="0" t="n">
        <v>0</v>
      </c>
      <c r="R2015" s="0" t="n">
        <v>0</v>
      </c>
    </row>
    <row r="2016" customFormat="false" ht="13.8" hidden="true" customHeight="false" outlineLevel="0" collapsed="false">
      <c r="A2016" s="0" t="s">
        <v>155</v>
      </c>
      <c r="B2016" s="0" t="s">
        <v>103</v>
      </c>
      <c r="C2016" s="0" t="s">
        <v>177</v>
      </c>
      <c r="D2016" s="0" t="s">
        <v>113</v>
      </c>
      <c r="E2016" s="0" t="s">
        <v>9</v>
      </c>
      <c r="F2016" s="0" t="s">
        <v>9</v>
      </c>
      <c r="G2016" s="0" t="s">
        <v>153</v>
      </c>
      <c r="H2016" s="0" t="n">
        <v>6411153.35466634</v>
      </c>
      <c r="I2016" s="0" t="n">
        <v>433108.525</v>
      </c>
      <c r="J2016" s="0" t="n">
        <v>486143.330875</v>
      </c>
      <c r="K2016" s="0" t="n">
        <v>0</v>
      </c>
      <c r="L2016" s="0" t="n">
        <v>0</v>
      </c>
      <c r="M2016" s="0" t="n">
        <v>5382920.31353289</v>
      </c>
      <c r="N2016" s="0" t="n">
        <v>8074380.47029933</v>
      </c>
      <c r="O2016" s="0" t="n">
        <v>28125758.2570738</v>
      </c>
      <c r="P2016" s="0" t="n">
        <v>38353306.7141916</v>
      </c>
      <c r="Q2016" s="0" t="n">
        <v>30317596.75</v>
      </c>
      <c r="R2016" s="0" t="n">
        <v>34648682</v>
      </c>
    </row>
    <row r="2017" customFormat="false" ht="13.8" hidden="true" customHeight="false" outlineLevel="0" collapsed="false">
      <c r="A2017" s="0" t="s">
        <v>155</v>
      </c>
      <c r="B2017" s="0" t="s">
        <v>103</v>
      </c>
      <c r="C2017" s="0" t="s">
        <v>179</v>
      </c>
      <c r="D2017" s="0" t="s">
        <v>116</v>
      </c>
      <c r="E2017" s="0" t="s">
        <v>13</v>
      </c>
      <c r="F2017" s="0" t="s">
        <v>13</v>
      </c>
      <c r="G2017" s="0" t="s">
        <v>172</v>
      </c>
      <c r="H2017" s="0" t="n">
        <v>174159.154344076</v>
      </c>
      <c r="I2017" s="0" t="n">
        <v>5050.82562075</v>
      </c>
      <c r="J2017" s="0" t="n">
        <v>6864.17101404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674645.993470009</v>
      </c>
      <c r="P2017" s="0" t="n">
        <v>919971.809277286</v>
      </c>
      <c r="Q2017" s="0" t="n">
        <v>353557.7934525</v>
      </c>
      <c r="R2017" s="0" t="n">
        <v>404066.04966</v>
      </c>
    </row>
    <row r="2018" customFormat="false" ht="13.8" hidden="true" customHeight="false" outlineLevel="0" collapsed="false">
      <c r="A2018" s="0" t="s">
        <v>155</v>
      </c>
      <c r="B2018" s="0" t="s">
        <v>103</v>
      </c>
      <c r="C2018" s="0" t="s">
        <v>178</v>
      </c>
      <c r="D2018" s="0" t="s">
        <v>112</v>
      </c>
      <c r="E2018" s="0" t="s">
        <v>9</v>
      </c>
      <c r="F2018" s="0" t="s">
        <v>9</v>
      </c>
      <c r="G2018" s="0" t="s">
        <v>172</v>
      </c>
      <c r="H2018" s="0" t="n">
        <v>2153241.1953293</v>
      </c>
      <c r="I2018" s="0" t="n">
        <v>57161.0070317</v>
      </c>
      <c r="J2018" s="0" t="n">
        <v>45450.855181386</v>
      </c>
      <c r="K2018" s="0" t="n">
        <v>0</v>
      </c>
      <c r="L2018" s="0" t="n">
        <v>0</v>
      </c>
      <c r="M2018" s="0" t="n">
        <v>594474.47312968</v>
      </c>
      <c r="N2018" s="0" t="n">
        <v>891711.70969452</v>
      </c>
      <c r="O2018" s="0" t="n">
        <v>1129501.49894639</v>
      </c>
      <c r="P2018" s="0" t="n">
        <v>1411876.87368299</v>
      </c>
      <c r="Q2018" s="0" t="n">
        <v>857415.1054755</v>
      </c>
      <c r="R2018" s="0" t="n">
        <v>1429025.1757925</v>
      </c>
    </row>
    <row r="2019" customFormat="false" ht="13.8" hidden="true" customHeight="false" outlineLevel="0" collapsed="false">
      <c r="A2019" s="0" t="s">
        <v>159</v>
      </c>
      <c r="B2019" s="0" t="s">
        <v>72</v>
      </c>
      <c r="C2019" s="0" t="s">
        <v>151</v>
      </c>
      <c r="D2019" s="0" t="s">
        <v>84</v>
      </c>
      <c r="E2019" s="0" t="s">
        <v>152</v>
      </c>
      <c r="F2019" s="0" t="s">
        <v>8</v>
      </c>
      <c r="G2019" s="0" t="s">
        <v>153</v>
      </c>
      <c r="H2019" s="0" t="n">
        <v>9897017.31219936</v>
      </c>
      <c r="I2019" s="0" t="n">
        <v>353757.856648145</v>
      </c>
      <c r="J2019" s="0" t="n">
        <v>401513.659186224</v>
      </c>
      <c r="K2019" s="0" t="n">
        <v>4248687.49718396</v>
      </c>
      <c r="L2019" s="0" t="n">
        <v>5664916.66291195</v>
      </c>
      <c r="M2019" s="0" t="n">
        <v>17173388.8207296</v>
      </c>
      <c r="N2019" s="0" t="n">
        <v>24042744.3490215</v>
      </c>
      <c r="O2019" s="0" t="n">
        <v>6869355.52829186</v>
      </c>
      <c r="P2019" s="0" t="n">
        <v>9617097.7396086</v>
      </c>
      <c r="Q2019" s="0" t="n">
        <v>0</v>
      </c>
      <c r="R2019" s="0" t="n">
        <v>0</v>
      </c>
    </row>
    <row r="2020" customFormat="false" ht="13.8" hidden="true" customHeight="false" outlineLevel="0" collapsed="false">
      <c r="A2020" s="0" t="s">
        <v>155</v>
      </c>
      <c r="B2020" s="0" t="s">
        <v>21</v>
      </c>
      <c r="C2020" s="0" t="s">
        <v>173</v>
      </c>
      <c r="D2020" s="0" t="s">
        <v>41</v>
      </c>
      <c r="E2020" s="0" t="s">
        <v>9</v>
      </c>
      <c r="F2020" s="0" t="s">
        <v>9</v>
      </c>
      <c r="G2020" s="0" t="s">
        <v>164</v>
      </c>
      <c r="H2020" s="0" t="n">
        <v>129577.740853594</v>
      </c>
      <c r="I2020" s="0" t="n">
        <v>1324.66666666666</v>
      </c>
      <c r="J2020" s="0" t="n">
        <v>788.176666666666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</row>
    <row r="2021" customFormat="false" ht="13.8" hidden="true" customHeight="false" outlineLevel="0" collapsed="false">
      <c r="A2021" s="0" t="s">
        <v>155</v>
      </c>
      <c r="B2021" s="0" t="s">
        <v>103</v>
      </c>
      <c r="C2021" s="0" t="s">
        <v>179</v>
      </c>
      <c r="D2021" s="0" t="s">
        <v>115</v>
      </c>
      <c r="E2021" s="0" t="s">
        <v>13</v>
      </c>
      <c r="F2021" s="0" t="s">
        <v>13</v>
      </c>
      <c r="G2021" s="0" t="s">
        <v>172</v>
      </c>
      <c r="H2021" s="0" t="n">
        <v>3708.6638355</v>
      </c>
      <c r="I2021" s="0" t="n">
        <v>136.5</v>
      </c>
      <c r="J2021" s="0" t="n">
        <v>85.995</v>
      </c>
      <c r="K2021" s="0" t="n">
        <v>0</v>
      </c>
      <c r="L2021" s="0" t="n">
        <v>0</v>
      </c>
      <c r="M2021" s="0" t="n">
        <v>3071.25</v>
      </c>
      <c r="N2021" s="0" t="n">
        <v>4299.75</v>
      </c>
      <c r="O2021" s="0" t="n">
        <v>12837.825</v>
      </c>
      <c r="P2021" s="0" t="n">
        <v>17506.125</v>
      </c>
      <c r="Q2021" s="0" t="n">
        <v>9555</v>
      </c>
      <c r="R2021" s="0" t="n">
        <v>10920</v>
      </c>
    </row>
    <row r="2022" customFormat="false" ht="13.8" hidden="true" customHeight="false" outlineLevel="0" collapsed="false">
      <c r="A2022" s="0" t="s">
        <v>155</v>
      </c>
      <c r="B2022" s="0" t="s">
        <v>52</v>
      </c>
      <c r="C2022" s="0" t="s">
        <v>169</v>
      </c>
      <c r="D2022" s="0" t="s">
        <v>61</v>
      </c>
      <c r="E2022" s="0" t="s">
        <v>9</v>
      </c>
      <c r="F2022" s="0" t="s">
        <v>9</v>
      </c>
      <c r="G2022" s="0" t="s">
        <v>172</v>
      </c>
      <c r="H2022" s="0" t="n">
        <v>2346115.95521954</v>
      </c>
      <c r="I2022" s="0" t="n">
        <v>43487.861855</v>
      </c>
      <c r="J2022" s="0" t="n">
        <v>25741.9124289411</v>
      </c>
      <c r="K2022" s="0" t="n">
        <v>0</v>
      </c>
      <c r="L2022" s="0" t="n">
        <v>0</v>
      </c>
      <c r="M2022" s="0" t="n">
        <v>1180876.63501648</v>
      </c>
      <c r="N2022" s="0" t="n">
        <v>1429482.24238838</v>
      </c>
      <c r="O2022" s="0" t="n">
        <v>942291.365308536</v>
      </c>
      <c r="P2022" s="0" t="n">
        <v>1041479.93007785</v>
      </c>
      <c r="Q2022" s="0" t="n">
        <v>4783664.80405</v>
      </c>
      <c r="R2022" s="0" t="n">
        <v>5218543.4226</v>
      </c>
    </row>
    <row r="2023" customFormat="false" ht="13.8" hidden="true" customHeight="false" outlineLevel="0" collapsed="false">
      <c r="A2023" s="0" t="s">
        <v>159</v>
      </c>
      <c r="B2023" s="0" t="s">
        <v>21</v>
      </c>
      <c r="C2023" s="0" t="s">
        <v>181</v>
      </c>
      <c r="D2023" s="0" t="s">
        <v>31</v>
      </c>
      <c r="E2023" s="0" t="s">
        <v>9</v>
      </c>
      <c r="F2023" s="0" t="s">
        <v>9</v>
      </c>
      <c r="G2023" s="0" t="s">
        <v>172</v>
      </c>
      <c r="H2023" s="0" t="n">
        <v>453927.886525681</v>
      </c>
      <c r="I2023" s="0" t="n">
        <v>4500</v>
      </c>
      <c r="J2023" s="0" t="n">
        <v>2640</v>
      </c>
      <c r="K2023" s="0" t="n">
        <v>0</v>
      </c>
      <c r="L2023" s="0" t="n">
        <v>0</v>
      </c>
      <c r="M2023" s="0" t="n">
        <v>248400</v>
      </c>
      <c r="N2023" s="0" t="n">
        <v>372600</v>
      </c>
      <c r="O2023" s="0" t="n">
        <v>25515</v>
      </c>
      <c r="P2023" s="0" t="n">
        <v>32805</v>
      </c>
      <c r="Q2023" s="0" t="n">
        <v>0</v>
      </c>
      <c r="R2023" s="0" t="n">
        <v>0</v>
      </c>
    </row>
    <row r="2024" customFormat="false" ht="13.8" hidden="true" customHeight="false" outlineLevel="0" collapsed="false">
      <c r="A2024" s="0" t="s">
        <v>150</v>
      </c>
      <c r="B2024" s="0" t="s">
        <v>21</v>
      </c>
      <c r="C2024" s="0" t="s">
        <v>173</v>
      </c>
      <c r="D2024" s="0" t="s">
        <v>41</v>
      </c>
      <c r="E2024" s="0" t="s">
        <v>9</v>
      </c>
      <c r="F2024" s="0" t="s">
        <v>9</v>
      </c>
      <c r="G2024" s="0" t="s">
        <v>157</v>
      </c>
      <c r="H2024" s="0" t="n">
        <v>181378.075111156</v>
      </c>
      <c r="I2024" s="0" t="n">
        <v>3649.55555555555</v>
      </c>
      <c r="J2024" s="0" t="n">
        <v>839.397777777777</v>
      </c>
      <c r="K2024" s="0" t="n">
        <v>0</v>
      </c>
      <c r="L2024" s="0" t="n">
        <v>0</v>
      </c>
      <c r="M2024" s="0" t="n">
        <v>1267882.63298791</v>
      </c>
      <c r="N2024" s="0" t="n">
        <v>1539571.76862817</v>
      </c>
      <c r="O2024" s="0" t="n">
        <v>0</v>
      </c>
      <c r="P2024" s="0" t="n">
        <v>0</v>
      </c>
      <c r="Q2024" s="0" t="n">
        <v>36495.5555555555</v>
      </c>
      <c r="R2024" s="0" t="n">
        <v>45619.4444444444</v>
      </c>
    </row>
    <row r="2025" customFormat="false" ht="13.8" hidden="true" customHeight="false" outlineLevel="0" collapsed="false">
      <c r="A2025" s="0" t="s">
        <v>159</v>
      </c>
      <c r="B2025" s="0" t="s">
        <v>21</v>
      </c>
      <c r="C2025" s="0" t="s">
        <v>168</v>
      </c>
      <c r="D2025" s="0" t="s">
        <v>29</v>
      </c>
      <c r="E2025" s="0" t="s">
        <v>13</v>
      </c>
      <c r="F2025" s="0" t="s">
        <v>13</v>
      </c>
      <c r="G2025" s="0" t="s">
        <v>153</v>
      </c>
      <c r="H2025" s="0" t="n">
        <v>336543.972753274</v>
      </c>
      <c r="I2025" s="0" t="n">
        <v>2900</v>
      </c>
      <c r="J2025" s="0" t="n">
        <v>1725.5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261000</v>
      </c>
      <c r="R2025" s="0" t="n">
        <v>290000</v>
      </c>
    </row>
    <row r="2026" customFormat="false" ht="13.8" hidden="true" customHeight="false" outlineLevel="0" collapsed="false">
      <c r="A2026" s="0" t="s">
        <v>150</v>
      </c>
      <c r="B2026" s="0" t="s">
        <v>90</v>
      </c>
      <c r="C2026" s="0" t="s">
        <v>94</v>
      </c>
      <c r="D2026" s="0" t="s">
        <v>94</v>
      </c>
      <c r="E2026" s="0" t="s">
        <v>156</v>
      </c>
      <c r="F2026" s="0" t="s">
        <v>9</v>
      </c>
      <c r="G2026" s="0" t="s">
        <v>153</v>
      </c>
      <c r="H2026" s="0" t="n">
        <v>144710.081606165</v>
      </c>
      <c r="I2026" s="0" t="n">
        <v>16634.6621574912</v>
      </c>
      <c r="J2026" s="0" t="n">
        <v>19251.520867942</v>
      </c>
      <c r="K2026" s="0" t="n">
        <v>145553.293878048</v>
      </c>
      <c r="L2026" s="0" t="n">
        <v>187139.949271776</v>
      </c>
      <c r="M2026" s="0" t="n">
        <v>1885561.43230714</v>
      </c>
      <c r="N2026" s="0" t="n">
        <v>2592646.96942231</v>
      </c>
      <c r="O2026" s="0" t="n">
        <v>687444.272888422</v>
      </c>
      <c r="P2026" s="0" t="n">
        <v>879928.669297181</v>
      </c>
      <c r="Q2026" s="0" t="n">
        <v>332693.243149825</v>
      </c>
      <c r="R2026" s="0" t="n">
        <v>374279.898543553</v>
      </c>
    </row>
    <row r="2027" customFormat="false" ht="13.8" hidden="true" customHeight="false" outlineLevel="0" collapsed="false">
      <c r="A2027" s="0" t="s">
        <v>159</v>
      </c>
      <c r="B2027" s="0" t="s">
        <v>72</v>
      </c>
      <c r="C2027" s="0" t="s">
        <v>175</v>
      </c>
      <c r="D2027" s="0" t="s">
        <v>87</v>
      </c>
      <c r="E2027" s="0" t="s">
        <v>174</v>
      </c>
      <c r="F2027" s="0" t="s">
        <v>8</v>
      </c>
      <c r="G2027" s="0" t="s">
        <v>172</v>
      </c>
      <c r="H2027" s="0" t="n">
        <v>643910.662492496</v>
      </c>
      <c r="I2027" s="0" t="n">
        <v>13959.9426084127</v>
      </c>
      <c r="J2027" s="0" t="n">
        <v>35256.1841796451</v>
      </c>
      <c r="K2027" s="0" t="n">
        <v>0</v>
      </c>
      <c r="L2027" s="0" t="n">
        <v>0</v>
      </c>
      <c r="M2027" s="0" t="n">
        <v>1186595.12171508</v>
      </c>
      <c r="N2027" s="0" t="n">
        <v>1661233.17040111</v>
      </c>
      <c r="O2027" s="0" t="n">
        <v>474638.048686034</v>
      </c>
      <c r="P2027" s="0" t="n">
        <v>664493.268160447</v>
      </c>
      <c r="Q2027" s="0" t="n">
        <v>137948.486136481</v>
      </c>
      <c r="R2027" s="0" t="n">
        <v>206922.729204722</v>
      </c>
    </row>
    <row r="2028" customFormat="false" ht="13.8" hidden="true" customHeight="false" outlineLevel="0" collapsed="false">
      <c r="A2028" s="0" t="s">
        <v>155</v>
      </c>
      <c r="B2028" s="0" t="s">
        <v>72</v>
      </c>
      <c r="C2028" s="0" t="s">
        <v>175</v>
      </c>
      <c r="D2028" s="0" t="s">
        <v>87</v>
      </c>
      <c r="E2028" s="0" t="s">
        <v>174</v>
      </c>
      <c r="F2028" s="0" t="s">
        <v>8</v>
      </c>
      <c r="G2028" s="0" t="s">
        <v>172</v>
      </c>
      <c r="H2028" s="0" t="n">
        <v>146369.851635251</v>
      </c>
      <c r="I2028" s="0" t="n">
        <v>13959.9426084127</v>
      </c>
      <c r="J2028" s="0" t="n">
        <v>35256.1841796451</v>
      </c>
      <c r="K2028" s="0" t="n">
        <v>241409.850738843</v>
      </c>
      <c r="L2028" s="0" t="n">
        <v>310384.093807084</v>
      </c>
      <c r="M2028" s="0" t="n">
        <v>1067935.60954357</v>
      </c>
      <c r="N2028" s="0" t="n">
        <v>1305254.63388659</v>
      </c>
      <c r="O2028" s="0" t="n">
        <v>522101.853554637</v>
      </c>
      <c r="P2028" s="0" t="n">
        <v>711957.073029051</v>
      </c>
      <c r="Q2028" s="0" t="n">
        <v>172435.607670602</v>
      </c>
      <c r="R2028" s="0" t="n">
        <v>241409.850738843</v>
      </c>
    </row>
    <row r="2029" customFormat="false" ht="13.8" hidden="true" customHeight="false" outlineLevel="0" collapsed="false">
      <c r="A2029" s="0" t="s">
        <v>159</v>
      </c>
      <c r="B2029" s="0" t="s">
        <v>21</v>
      </c>
      <c r="C2029" s="0" t="s">
        <v>166</v>
      </c>
      <c r="D2029" s="0" t="s">
        <v>24</v>
      </c>
      <c r="E2029" s="0" t="s">
        <v>9</v>
      </c>
      <c r="F2029" s="0" t="s">
        <v>9</v>
      </c>
      <c r="G2029" s="0" t="s">
        <v>172</v>
      </c>
      <c r="H2029" s="0" t="n">
        <v>1627300.61590128</v>
      </c>
      <c r="I2029" s="0" t="n">
        <v>23912.2305481874</v>
      </c>
      <c r="J2029" s="0" t="n">
        <v>19356.2155382404</v>
      </c>
      <c r="K2029" s="0" t="n">
        <v>0</v>
      </c>
      <c r="L2029" s="0" t="n">
        <v>0</v>
      </c>
      <c r="M2029" s="0" t="n">
        <v>3822460.94829852</v>
      </c>
      <c r="N2029" s="0" t="n">
        <v>4459537.77301494</v>
      </c>
      <c r="O2029" s="0" t="n">
        <v>0</v>
      </c>
      <c r="P2029" s="0" t="n">
        <v>0</v>
      </c>
      <c r="Q2029" s="0" t="n">
        <v>0</v>
      </c>
      <c r="R2029" s="0" t="n">
        <v>0</v>
      </c>
    </row>
    <row r="2030" customFormat="false" ht="13.8" hidden="true" customHeight="false" outlineLevel="0" collapsed="false">
      <c r="A2030" s="0" t="s">
        <v>155</v>
      </c>
      <c r="B2030" s="0" t="s">
        <v>117</v>
      </c>
      <c r="C2030" s="0" t="s">
        <v>196</v>
      </c>
      <c r="D2030" s="0" t="s">
        <v>109</v>
      </c>
      <c r="E2030" s="0" t="s">
        <v>13</v>
      </c>
      <c r="F2030" s="0" t="s">
        <v>13</v>
      </c>
      <c r="G2030" s="0" t="s">
        <v>172</v>
      </c>
      <c r="H2030" s="0" t="n">
        <v>22169.8669358864</v>
      </c>
      <c r="I2030" s="0" t="n">
        <v>131.451386259595</v>
      </c>
      <c r="J2030" s="0" t="n">
        <v>131.451386259595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</row>
    <row r="2031" customFormat="false" ht="13.8" hidden="true" customHeight="false" outlineLevel="0" collapsed="false">
      <c r="A2031" s="0" t="s">
        <v>150</v>
      </c>
      <c r="B2031" s="0" t="s">
        <v>117</v>
      </c>
      <c r="C2031" s="0" t="s">
        <v>196</v>
      </c>
      <c r="D2031" s="0" t="s">
        <v>109</v>
      </c>
      <c r="E2031" s="0" t="s">
        <v>9</v>
      </c>
      <c r="F2031" s="0" t="s">
        <v>9</v>
      </c>
      <c r="G2031" s="0" t="s">
        <v>172</v>
      </c>
      <c r="H2031" s="0" t="n">
        <v>178654.029879374</v>
      </c>
      <c r="I2031" s="0" t="n">
        <v>1028.37079267406</v>
      </c>
      <c r="J2031" s="0" t="n">
        <v>1028.37079267406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</row>
    <row r="2032" customFormat="false" ht="13.8" hidden="true" customHeight="false" outlineLevel="0" collapsed="false">
      <c r="A2032" s="0" t="s">
        <v>159</v>
      </c>
      <c r="B2032" s="0" t="s">
        <v>96</v>
      </c>
      <c r="C2032" s="0" t="s">
        <v>97</v>
      </c>
      <c r="D2032" s="0" t="s">
        <v>97</v>
      </c>
      <c r="E2032" s="0" t="s">
        <v>156</v>
      </c>
      <c r="F2032" s="0" t="s">
        <v>9</v>
      </c>
      <c r="G2032" s="0" t="s">
        <v>172</v>
      </c>
      <c r="H2032" s="0" t="n">
        <v>43315115.8500694</v>
      </c>
      <c r="I2032" s="0" t="n">
        <v>1139391.75860262</v>
      </c>
      <c r="J2032" s="0" t="n">
        <v>57122864.2718055</v>
      </c>
      <c r="K2032" s="0" t="n">
        <v>0</v>
      </c>
      <c r="L2032" s="0" t="n">
        <v>0</v>
      </c>
      <c r="M2032" s="0" t="n">
        <v>43430933.0770023</v>
      </c>
      <c r="N2032" s="0" t="n">
        <v>65146399.6155034</v>
      </c>
      <c r="O2032" s="0" t="n">
        <v>8867148.79667592</v>
      </c>
      <c r="P2032" s="0" t="n">
        <v>11400619.8814404</v>
      </c>
      <c r="Q2032" s="0" t="n">
        <v>2840387.54239394</v>
      </c>
      <c r="R2032" s="0" t="n">
        <v>5680775.08478789</v>
      </c>
    </row>
    <row r="2033" customFormat="false" ht="13.8" hidden="true" customHeight="false" outlineLevel="0" collapsed="false">
      <c r="A2033" s="0" t="s">
        <v>155</v>
      </c>
      <c r="B2033" s="0" t="s">
        <v>96</v>
      </c>
      <c r="C2033" s="0" t="s">
        <v>97</v>
      </c>
      <c r="D2033" s="0" t="s">
        <v>97</v>
      </c>
      <c r="E2033" s="0" t="s">
        <v>170</v>
      </c>
      <c r="F2033" s="0" t="s">
        <v>13</v>
      </c>
      <c r="G2033" s="0" t="s">
        <v>157</v>
      </c>
      <c r="H2033" s="0" t="n">
        <v>4343274.6896452</v>
      </c>
      <c r="I2033" s="0" t="n">
        <v>493303.137924124</v>
      </c>
      <c r="J2033" s="0" t="n">
        <v>355030.4185591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12065614.3874153</v>
      </c>
      <c r="P2033" s="0" t="n">
        <v>16453110.5282936</v>
      </c>
      <c r="Q2033" s="0" t="n">
        <v>10762187.8983395</v>
      </c>
      <c r="R2033" s="0" t="n">
        <v>12299643.312388</v>
      </c>
    </row>
    <row r="2034" customFormat="false" ht="13.8" hidden="true" customHeight="false" outlineLevel="0" collapsed="false">
      <c r="A2034" s="0" t="s">
        <v>159</v>
      </c>
      <c r="B2034" s="0" t="s">
        <v>96</v>
      </c>
      <c r="C2034" s="0" t="s">
        <v>97</v>
      </c>
      <c r="D2034" s="0" t="s">
        <v>97</v>
      </c>
      <c r="E2034" s="0" t="s">
        <v>170</v>
      </c>
      <c r="F2034" s="0" t="s">
        <v>13</v>
      </c>
      <c r="G2034" s="0" t="s">
        <v>153</v>
      </c>
      <c r="H2034" s="0" t="n">
        <v>3287272.63462587</v>
      </c>
      <c r="I2034" s="0" t="n">
        <v>92110.7315882635</v>
      </c>
      <c r="J2034" s="0" t="n">
        <v>288897.170473622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</row>
    <row r="2035" customFormat="false" ht="13.8" hidden="true" customHeight="false" outlineLevel="0" collapsed="false">
      <c r="A2035" s="0" t="s">
        <v>159</v>
      </c>
      <c r="B2035" s="0" t="s">
        <v>72</v>
      </c>
      <c r="C2035" s="0" t="s">
        <v>171</v>
      </c>
      <c r="D2035" s="0" t="s">
        <v>74</v>
      </c>
      <c r="E2035" s="0" t="s">
        <v>156</v>
      </c>
      <c r="F2035" s="0" t="s">
        <v>9</v>
      </c>
      <c r="G2035" s="0" t="s">
        <v>154</v>
      </c>
      <c r="H2035" s="0" t="n">
        <v>38318328.246338</v>
      </c>
      <c r="I2035" s="0" t="n">
        <v>187774.044159533</v>
      </c>
      <c r="J2035" s="0" t="n">
        <v>347732.752131515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</row>
    <row r="2036" customFormat="false" ht="13.8" hidden="true" customHeight="false" outlineLevel="0" collapsed="false">
      <c r="A2036" s="0" t="s">
        <v>150</v>
      </c>
      <c r="B2036" s="0" t="s">
        <v>72</v>
      </c>
      <c r="C2036" s="0" t="s">
        <v>171</v>
      </c>
      <c r="D2036" s="0" t="s">
        <v>80</v>
      </c>
      <c r="E2036" s="0" t="s">
        <v>174</v>
      </c>
      <c r="F2036" s="0" t="s">
        <v>8</v>
      </c>
      <c r="G2036" s="0" t="s">
        <v>153</v>
      </c>
      <c r="H2036" s="0" t="n">
        <v>502989.877776862</v>
      </c>
      <c r="I2036" s="0" t="n">
        <v>55567.3456670615</v>
      </c>
      <c r="J2036" s="0" t="n">
        <v>55567.3456670615</v>
      </c>
      <c r="K2036" s="0" t="n">
        <v>786659.504400296</v>
      </c>
      <c r="L2036" s="0" t="n">
        <v>1011419.36280038</v>
      </c>
      <c r="M2036" s="0" t="n">
        <v>5357754.45187327</v>
      </c>
      <c r="N2036" s="0" t="n">
        <v>6913231.55080422</v>
      </c>
      <c r="O2036" s="0" t="n">
        <v>2016359.20000259</v>
      </c>
      <c r="P2036" s="0" t="n">
        <v>2580939.77600331</v>
      </c>
      <c r="Q2036" s="0" t="n">
        <v>674279.575200254</v>
      </c>
      <c r="R2036" s="0" t="n">
        <v>899039.433600339</v>
      </c>
    </row>
    <row r="2037" customFormat="false" ht="13.8" hidden="true" customHeight="false" outlineLevel="0" collapsed="false">
      <c r="A2037" s="0" t="s">
        <v>155</v>
      </c>
      <c r="B2037" s="0" t="s">
        <v>52</v>
      </c>
      <c r="C2037" s="0" t="s">
        <v>158</v>
      </c>
      <c r="D2037" s="0" t="s">
        <v>56</v>
      </c>
      <c r="E2037" s="0" t="s">
        <v>8</v>
      </c>
      <c r="F2037" s="0" t="s">
        <v>8</v>
      </c>
      <c r="G2037" s="0" t="s">
        <v>154</v>
      </c>
      <c r="H2037" s="0" t="n">
        <v>158257226.744102</v>
      </c>
      <c r="I2037" s="0" t="n">
        <v>3372900.89344957</v>
      </c>
      <c r="J2037" s="0" t="n">
        <v>2311137.41171873</v>
      </c>
      <c r="K2037" s="0" t="n">
        <v>0</v>
      </c>
      <c r="L2037" s="0" t="n">
        <v>0</v>
      </c>
      <c r="M2037" s="0" t="n">
        <v>86008971.771094</v>
      </c>
      <c r="N2037" s="0" t="n">
        <v>105122076.609114</v>
      </c>
      <c r="O2037" s="0" t="n">
        <v>84491167.2797249</v>
      </c>
      <c r="P2037" s="0" t="n">
        <v>93879074.7552499</v>
      </c>
      <c r="Q2037" s="0" t="n">
        <v>337290089.344957</v>
      </c>
      <c r="R2037" s="0" t="n">
        <v>371019098.279453</v>
      </c>
    </row>
    <row r="2038" customFormat="false" ht="13.8" hidden="true" customHeight="false" outlineLevel="0" collapsed="false">
      <c r="A2038" s="0" t="s">
        <v>159</v>
      </c>
      <c r="B2038" s="0" t="s">
        <v>21</v>
      </c>
      <c r="C2038" s="0" t="s">
        <v>166</v>
      </c>
      <c r="D2038" s="0" t="s">
        <v>25</v>
      </c>
      <c r="E2038" s="0" t="s">
        <v>9</v>
      </c>
      <c r="F2038" s="0" t="s">
        <v>9</v>
      </c>
      <c r="G2038" s="0" t="s">
        <v>157</v>
      </c>
      <c r="H2038" s="0" t="n">
        <v>28041949.6816659</v>
      </c>
      <c r="I2038" s="0" t="n">
        <v>315040.667301305</v>
      </c>
      <c r="J2038" s="0" t="n">
        <v>90329.6947451236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</row>
    <row r="2039" customFormat="false" ht="13.8" hidden="true" customHeight="false" outlineLevel="0" collapsed="false">
      <c r="A2039" s="0" t="s">
        <v>150</v>
      </c>
      <c r="B2039" s="0" t="s">
        <v>96</v>
      </c>
      <c r="C2039" s="0" t="s">
        <v>184</v>
      </c>
      <c r="D2039" s="0" t="s">
        <v>100</v>
      </c>
      <c r="E2039" s="0" t="s">
        <v>199</v>
      </c>
      <c r="F2039" s="0" t="s">
        <v>8</v>
      </c>
      <c r="G2039" s="0" t="s">
        <v>164</v>
      </c>
      <c r="H2039" s="0" t="n">
        <v>51114501.0278248</v>
      </c>
      <c r="I2039" s="0" t="n">
        <v>1929367.73619165</v>
      </c>
      <c r="J2039" s="0" t="n">
        <v>1540372.0617821</v>
      </c>
      <c r="K2039" s="0" t="n">
        <v>9074967.37510935</v>
      </c>
      <c r="L2039" s="0" t="n">
        <v>11667815.1965691</v>
      </c>
      <c r="M2039" s="0" t="n">
        <v>60566242.7522949</v>
      </c>
      <c r="N2039" s="0" t="n">
        <v>83278583.7844054</v>
      </c>
      <c r="O2039" s="0" t="n">
        <v>24949162.3439217</v>
      </c>
      <c r="P2039" s="0" t="n">
        <v>31934927.8002198</v>
      </c>
      <c r="Q2039" s="0" t="n">
        <v>20742782.5716785</v>
      </c>
      <c r="R2039" s="0" t="n">
        <v>23335630.3931383</v>
      </c>
    </row>
    <row r="2040" customFormat="false" ht="13.8" hidden="true" customHeight="false" outlineLevel="0" collapsed="false">
      <c r="A2040" s="0" t="s">
        <v>150</v>
      </c>
      <c r="B2040" s="0" t="s">
        <v>72</v>
      </c>
      <c r="C2040" s="0" t="s">
        <v>151</v>
      </c>
      <c r="D2040" s="0" t="s">
        <v>81</v>
      </c>
      <c r="E2040" s="0" t="s">
        <v>156</v>
      </c>
      <c r="F2040" s="0" t="s">
        <v>9</v>
      </c>
      <c r="G2040" s="0" t="s">
        <v>164</v>
      </c>
      <c r="H2040" s="0" t="n">
        <v>98779.6884275247</v>
      </c>
      <c r="I2040" s="0" t="n">
        <v>8106.40630531271</v>
      </c>
      <c r="J2040" s="0" t="n">
        <v>8106.40630531271</v>
      </c>
      <c r="K2040" s="0" t="n">
        <v>94574.7402286483</v>
      </c>
      <c r="L2040" s="0" t="n">
        <v>121596.09457969</v>
      </c>
      <c r="M2040" s="0" t="n">
        <v>634948.845939592</v>
      </c>
      <c r="N2040" s="0" t="n">
        <v>873054.663166939</v>
      </c>
      <c r="O2040" s="0" t="n">
        <v>198421.513342821</v>
      </c>
      <c r="P2040" s="0" t="n">
        <v>253979.537078812</v>
      </c>
      <c r="Q2040" s="0" t="n">
        <v>216170.834808338</v>
      </c>
      <c r="R2040" s="0" t="n">
        <v>243192.189159381</v>
      </c>
    </row>
    <row r="2041" customFormat="false" ht="13.8" hidden="true" customHeight="false" outlineLevel="0" collapsed="false">
      <c r="A2041" s="0" t="s">
        <v>150</v>
      </c>
      <c r="B2041" s="0" t="s">
        <v>90</v>
      </c>
      <c r="C2041" s="0" t="s">
        <v>93</v>
      </c>
      <c r="D2041" s="0" t="s">
        <v>93</v>
      </c>
      <c r="E2041" s="0" t="s">
        <v>167</v>
      </c>
      <c r="F2041" s="0" t="s">
        <v>9</v>
      </c>
      <c r="G2041" s="0" t="s">
        <v>164</v>
      </c>
      <c r="H2041" s="0" t="n">
        <v>16661701.4243514</v>
      </c>
      <c r="I2041" s="0" t="n">
        <v>2490438.75847232</v>
      </c>
      <c r="J2041" s="0" t="n">
        <v>5468232.40782223</v>
      </c>
      <c r="K2041" s="0" t="n">
        <v>22146953.2772578</v>
      </c>
      <c r="L2041" s="0" t="n">
        <v>28474654.2136172</v>
      </c>
      <c r="M2041" s="0" t="n">
        <v>264651185.956583</v>
      </c>
      <c r="N2041" s="0" t="n">
        <v>317581423.147899</v>
      </c>
      <c r="O2041" s="0" t="n">
        <v>102919905.75355</v>
      </c>
      <c r="P2041" s="0" t="n">
        <v>131737479.364544</v>
      </c>
      <c r="Q2041" s="0" t="n">
        <v>50621607.4908751</v>
      </c>
      <c r="R2041" s="0" t="n">
        <v>56949308.4272345</v>
      </c>
    </row>
    <row r="2042" customFormat="false" ht="13.8" hidden="true" customHeight="false" outlineLevel="0" collapsed="false">
      <c r="A2042" s="0" t="s">
        <v>159</v>
      </c>
      <c r="B2042" s="0" t="s">
        <v>52</v>
      </c>
      <c r="C2042" s="0" t="s">
        <v>161</v>
      </c>
      <c r="D2042" s="0" t="s">
        <v>68</v>
      </c>
      <c r="E2042" s="0" t="s">
        <v>9</v>
      </c>
      <c r="F2042" s="0" t="s">
        <v>9</v>
      </c>
      <c r="G2042" s="0" t="s">
        <v>153</v>
      </c>
      <c r="H2042" s="0" t="n">
        <v>6739715.66580095</v>
      </c>
      <c r="I2042" s="0" t="n">
        <v>162147.791794411</v>
      </c>
      <c r="J2042" s="0" t="n">
        <v>177956.449900223</v>
      </c>
      <c r="K2042" s="0" t="n">
        <v>6485911.67177647</v>
      </c>
      <c r="L2042" s="0" t="n">
        <v>8107389.58972059</v>
      </c>
      <c r="M2042" s="0" t="n">
        <v>32733585.4684968</v>
      </c>
      <c r="N2042" s="0" t="n">
        <v>39624866.6197593</v>
      </c>
      <c r="O2042" s="0" t="n">
        <v>0</v>
      </c>
      <c r="P2042" s="0" t="n">
        <v>0</v>
      </c>
      <c r="Q2042" s="0" t="n">
        <v>0</v>
      </c>
      <c r="R2042" s="0" t="n">
        <v>0</v>
      </c>
    </row>
    <row r="2043" customFormat="false" ht="13.8" hidden="true" customHeight="false" outlineLevel="0" collapsed="false">
      <c r="A2043" s="0" t="s">
        <v>155</v>
      </c>
      <c r="B2043" s="0" t="s">
        <v>52</v>
      </c>
      <c r="C2043" s="0" t="s">
        <v>161</v>
      </c>
      <c r="D2043" s="0" t="s">
        <v>68</v>
      </c>
      <c r="E2043" s="0" t="s">
        <v>9</v>
      </c>
      <c r="F2043" s="0" t="s">
        <v>9</v>
      </c>
      <c r="G2043" s="0" t="s">
        <v>154</v>
      </c>
      <c r="H2043" s="0" t="n">
        <v>20929773.128811</v>
      </c>
      <c r="I2043" s="0" t="n">
        <v>1076752.06406994</v>
      </c>
      <c r="J2043" s="0" t="n">
        <v>1442616.67143977</v>
      </c>
      <c r="K2043" s="0" t="n">
        <v>48453842.8831475</v>
      </c>
      <c r="L2043" s="0" t="n">
        <v>59221363.523847</v>
      </c>
      <c r="M2043" s="0" t="n">
        <v>217369322.93412</v>
      </c>
      <c r="N2043" s="0" t="n">
        <v>263131285.657093</v>
      </c>
      <c r="O2043" s="0" t="n">
        <v>2018910.12013114</v>
      </c>
      <c r="P2043" s="0" t="n">
        <v>3230256.19220983</v>
      </c>
      <c r="Q2043" s="0" t="n">
        <v>0</v>
      </c>
      <c r="R2043" s="0" t="n">
        <v>0</v>
      </c>
    </row>
    <row r="2044" customFormat="false" ht="13.8" hidden="true" customHeight="false" outlineLevel="0" collapsed="false">
      <c r="A2044" s="0" t="s">
        <v>159</v>
      </c>
      <c r="B2044" s="0" t="s">
        <v>21</v>
      </c>
      <c r="C2044" s="0" t="s">
        <v>168</v>
      </c>
      <c r="D2044" s="0" t="s">
        <v>49</v>
      </c>
      <c r="E2044" s="0" t="s">
        <v>9</v>
      </c>
      <c r="F2044" s="0" t="s">
        <v>9</v>
      </c>
      <c r="G2044" s="0" t="s">
        <v>157</v>
      </c>
      <c r="H2044" s="0" t="n">
        <v>6587745.14301577</v>
      </c>
      <c r="I2044" s="0" t="n">
        <v>86790</v>
      </c>
      <c r="J2044" s="0" t="n">
        <v>87887.292</v>
      </c>
      <c r="K2044" s="0" t="n">
        <v>3471600</v>
      </c>
      <c r="L2044" s="0" t="n">
        <v>4339500</v>
      </c>
      <c r="M2044" s="0" t="n">
        <v>15459468.75</v>
      </c>
      <c r="N2044" s="0" t="n">
        <v>18714093.75</v>
      </c>
      <c r="O2044" s="0" t="n">
        <v>0</v>
      </c>
      <c r="P2044" s="0" t="n">
        <v>0</v>
      </c>
      <c r="Q2044" s="0" t="n">
        <v>0</v>
      </c>
      <c r="R2044" s="0" t="n">
        <v>0</v>
      </c>
    </row>
    <row r="2045" customFormat="false" ht="13.8" hidden="true" customHeight="false" outlineLevel="0" collapsed="false">
      <c r="A2045" s="0" t="s">
        <v>159</v>
      </c>
      <c r="B2045" s="0" t="s">
        <v>21</v>
      </c>
      <c r="C2045" s="0" t="s">
        <v>168</v>
      </c>
      <c r="D2045" s="0" t="s">
        <v>50</v>
      </c>
      <c r="E2045" s="0" t="s">
        <v>9</v>
      </c>
      <c r="F2045" s="0" t="s">
        <v>9</v>
      </c>
      <c r="G2045" s="0" t="s">
        <v>164</v>
      </c>
      <c r="H2045" s="0" t="n">
        <v>9923634.10480434</v>
      </c>
      <c r="I2045" s="0" t="n">
        <v>110915</v>
      </c>
      <c r="J2045" s="0" t="n">
        <v>280130.925</v>
      </c>
      <c r="K2045" s="0" t="n">
        <v>4436600</v>
      </c>
      <c r="L2045" s="0" t="n">
        <v>5545750</v>
      </c>
      <c r="M2045" s="0" t="n">
        <v>19756734.375</v>
      </c>
      <c r="N2045" s="0" t="n">
        <v>23916046.875</v>
      </c>
      <c r="O2045" s="0" t="n">
        <v>0</v>
      </c>
      <c r="P2045" s="0" t="n">
        <v>0</v>
      </c>
      <c r="Q2045" s="0" t="n">
        <v>0</v>
      </c>
      <c r="R2045" s="0" t="n">
        <v>0</v>
      </c>
    </row>
    <row r="2046" customFormat="false" ht="13.8" hidden="true" customHeight="false" outlineLevel="0" collapsed="false">
      <c r="A2046" s="0" t="s">
        <v>155</v>
      </c>
      <c r="B2046" s="0" t="s">
        <v>6</v>
      </c>
      <c r="C2046" s="0" t="s">
        <v>162</v>
      </c>
      <c r="D2046" s="0" t="s">
        <v>19</v>
      </c>
      <c r="E2046" s="0" t="s">
        <v>8</v>
      </c>
      <c r="F2046" s="0" t="s">
        <v>8</v>
      </c>
      <c r="G2046" s="0" t="s">
        <v>157</v>
      </c>
      <c r="H2046" s="0" t="n">
        <v>14265501.0557935</v>
      </c>
      <c r="I2046" s="0" t="n">
        <v>1810383.48724999</v>
      </c>
      <c r="J2046" s="0" t="n">
        <v>1451483.95991666</v>
      </c>
      <c r="K2046" s="0" t="n">
        <v>5839758.49723611</v>
      </c>
      <c r="L2046" s="0" t="n">
        <v>7508260.92501785</v>
      </c>
      <c r="M2046" s="0" t="n">
        <v>189959918.550167</v>
      </c>
      <c r="N2046" s="0" t="n">
        <v>265943885.970235</v>
      </c>
      <c r="O2046" s="0" t="n">
        <v>41791182.0810369</v>
      </c>
      <c r="P2046" s="0" t="n">
        <v>56987975.5650503</v>
      </c>
      <c r="Q2046" s="0" t="n">
        <v>11679516.9944722</v>
      </c>
      <c r="R2046" s="0" t="n">
        <v>13348019.4222539</v>
      </c>
    </row>
    <row r="2047" customFormat="false" ht="13.8" hidden="true" customHeight="false" outlineLevel="0" collapsed="false">
      <c r="A2047" s="0" t="s">
        <v>150</v>
      </c>
      <c r="B2047" s="0" t="s">
        <v>6</v>
      </c>
      <c r="C2047" s="0" t="s">
        <v>162</v>
      </c>
      <c r="D2047" s="0" t="s">
        <v>20</v>
      </c>
      <c r="E2047" s="0" t="s">
        <v>9</v>
      </c>
      <c r="F2047" s="0" t="s">
        <v>9</v>
      </c>
      <c r="G2047" s="0" t="s">
        <v>153</v>
      </c>
      <c r="H2047" s="0" t="n">
        <v>498333.939938894</v>
      </c>
      <c r="I2047" s="0" t="n">
        <v>81472.18624715</v>
      </c>
      <c r="J2047" s="0" t="n">
        <v>43195.5298405397</v>
      </c>
      <c r="K2047" s="0" t="n">
        <v>0</v>
      </c>
      <c r="L2047" s="0" t="n">
        <v>0</v>
      </c>
      <c r="M2047" s="0" t="n">
        <v>18801724.9448165</v>
      </c>
      <c r="N2047" s="0" t="n">
        <v>25852371.7991227</v>
      </c>
      <c r="O2047" s="0" t="n">
        <v>2937769.52262759</v>
      </c>
      <c r="P2047" s="0" t="n">
        <v>3760344.98896331</v>
      </c>
      <c r="Q2047" s="0" t="n">
        <v>493388.453314333</v>
      </c>
      <c r="R2047" s="0" t="n">
        <v>555062.009978625</v>
      </c>
    </row>
    <row r="2048" customFormat="false" ht="13.8" hidden="true" customHeight="false" outlineLevel="0" collapsed="false">
      <c r="A2048" s="0" t="s">
        <v>150</v>
      </c>
      <c r="B2048" s="0" t="s">
        <v>6</v>
      </c>
      <c r="C2048" s="0" t="s">
        <v>162</v>
      </c>
      <c r="D2048" s="0" t="s">
        <v>19</v>
      </c>
      <c r="E2048" s="0" t="s">
        <v>9</v>
      </c>
      <c r="F2048" s="0" t="s">
        <v>9</v>
      </c>
      <c r="G2048" s="0" t="s">
        <v>157</v>
      </c>
      <c r="H2048" s="0" t="n">
        <v>3551503.92746268</v>
      </c>
      <c r="I2048" s="0" t="n">
        <v>982927.83025</v>
      </c>
      <c r="J2048" s="0" t="n">
        <v>717201.90763</v>
      </c>
      <c r="K2048" s="0" t="n">
        <v>2841944.08081944</v>
      </c>
      <c r="L2048" s="0" t="n">
        <v>3653928.10391071</v>
      </c>
      <c r="M2048" s="0" t="n">
        <v>165018642.195955</v>
      </c>
      <c r="N2048" s="0" t="n">
        <v>226900633.019438</v>
      </c>
      <c r="O2048" s="0" t="n">
        <v>25784162.843118</v>
      </c>
      <c r="P2048" s="0" t="n">
        <v>33003728.439191</v>
      </c>
      <c r="Q2048" s="0" t="n">
        <v>6495872.18473015</v>
      </c>
      <c r="R2048" s="0" t="n">
        <v>7307856.20782142</v>
      </c>
    </row>
    <row r="2049" customFormat="false" ht="13.8" hidden="true" customHeight="false" outlineLevel="0" collapsed="false">
      <c r="A2049" s="0" t="s">
        <v>150</v>
      </c>
      <c r="B2049" s="0" t="s">
        <v>90</v>
      </c>
      <c r="C2049" s="0" t="s">
        <v>186</v>
      </c>
      <c r="D2049" s="0" t="s">
        <v>95</v>
      </c>
      <c r="E2049" s="0" t="s">
        <v>9</v>
      </c>
      <c r="F2049" s="0" t="s">
        <v>9</v>
      </c>
      <c r="G2049" s="0" t="s">
        <v>154</v>
      </c>
      <c r="H2049" s="0" t="n">
        <v>24502456.4086874</v>
      </c>
      <c r="I2049" s="0" t="n">
        <v>383969.281404633</v>
      </c>
      <c r="J2049" s="0" t="n">
        <v>484630.193685335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</row>
    <row r="2050" customFormat="false" ht="13.8" hidden="true" customHeight="false" outlineLevel="0" collapsed="false">
      <c r="A2050" s="0" t="s">
        <v>150</v>
      </c>
      <c r="B2050" s="0" t="s">
        <v>96</v>
      </c>
      <c r="C2050" s="0" t="s">
        <v>98</v>
      </c>
      <c r="D2050" s="0" t="s">
        <v>98</v>
      </c>
      <c r="E2050" s="0" t="s">
        <v>156</v>
      </c>
      <c r="F2050" s="0" t="s">
        <v>9</v>
      </c>
      <c r="G2050" s="0" t="s">
        <v>154</v>
      </c>
      <c r="H2050" s="0" t="n">
        <v>6506128.13548129</v>
      </c>
      <c r="I2050" s="0" t="n">
        <v>1427506.0274665</v>
      </c>
      <c r="J2050" s="0" t="n">
        <v>1753876.20212863</v>
      </c>
      <c r="K2050" s="0" t="n">
        <v>15939224.3128337</v>
      </c>
      <c r="L2050" s="0" t="n">
        <v>20493288.4022148</v>
      </c>
      <c r="M2050" s="0" t="n">
        <v>132546037.366643</v>
      </c>
      <c r="N2050" s="0" t="n">
        <v>159055244.839972</v>
      </c>
      <c r="O2050" s="0" t="n">
        <v>51545681.317098</v>
      </c>
      <c r="P2050" s="0" t="n">
        <v>65978472.0858855</v>
      </c>
      <c r="Q2050" s="0" t="n">
        <v>36432512.7150485</v>
      </c>
      <c r="R2050" s="0" t="n">
        <v>40986576.8044296</v>
      </c>
    </row>
    <row r="2051" customFormat="false" ht="13.8" hidden="true" customHeight="false" outlineLevel="0" collapsed="false">
      <c r="A2051" s="0" t="s">
        <v>155</v>
      </c>
      <c r="B2051" s="0" t="s">
        <v>96</v>
      </c>
      <c r="C2051" s="0" t="s">
        <v>99</v>
      </c>
      <c r="D2051" s="0" t="s">
        <v>99</v>
      </c>
      <c r="E2051" s="0" t="s">
        <v>170</v>
      </c>
      <c r="F2051" s="0" t="s">
        <v>13</v>
      </c>
      <c r="G2051" s="0" t="s">
        <v>154</v>
      </c>
      <c r="H2051" s="0" t="n">
        <v>1748713.05377838</v>
      </c>
      <c r="I2051" s="0" t="n">
        <v>116663.155721583</v>
      </c>
      <c r="J2051" s="0" t="n">
        <v>143869.489931332</v>
      </c>
      <c r="K2051" s="0" t="n">
        <v>0</v>
      </c>
      <c r="L2051" s="0" t="n">
        <v>0</v>
      </c>
      <c r="M2051" s="0" t="n">
        <v>6003348.73339681</v>
      </c>
      <c r="N2051" s="0" t="n">
        <v>7337426.22970722</v>
      </c>
      <c r="O2051" s="0" t="n">
        <v>3424132.24053003</v>
      </c>
      <c r="P2051" s="0" t="n">
        <v>4669271.23708641</v>
      </c>
      <c r="Q2051" s="0" t="n">
        <v>2777126.19845088</v>
      </c>
      <c r="R2051" s="0" t="n">
        <v>3173858.51251529</v>
      </c>
    </row>
    <row r="2052" customFormat="false" ht="13.8" hidden="true" customHeight="false" outlineLevel="0" collapsed="false">
      <c r="A2052" s="0" t="s">
        <v>150</v>
      </c>
      <c r="B2052" s="0" t="s">
        <v>52</v>
      </c>
      <c r="C2052" s="0" t="s">
        <v>183</v>
      </c>
      <c r="D2052" s="0" t="s">
        <v>57</v>
      </c>
      <c r="E2052" s="0" t="s">
        <v>13</v>
      </c>
      <c r="F2052" s="0" t="s">
        <v>13</v>
      </c>
      <c r="G2052" s="0" t="s">
        <v>154</v>
      </c>
      <c r="H2052" s="0" t="n">
        <v>7632906.55334516</v>
      </c>
      <c r="I2052" s="0" t="n">
        <v>559780.631785714</v>
      </c>
      <c r="J2052" s="0" t="n">
        <v>378418.542209104</v>
      </c>
      <c r="K2052" s="0" t="n">
        <v>19592322.1125</v>
      </c>
      <c r="L2052" s="0" t="n">
        <v>25190128.4303571</v>
      </c>
      <c r="M2052" s="0" t="n">
        <v>22155651.1368013</v>
      </c>
      <c r="N2052" s="0" t="n">
        <v>26972097.0361059</v>
      </c>
      <c r="O2052" s="0" t="n">
        <v>20869088.4573565</v>
      </c>
      <c r="P2052" s="0" t="n">
        <v>22766278.3171162</v>
      </c>
      <c r="Q2052" s="0" t="n">
        <v>67173675.8142857</v>
      </c>
      <c r="R2052" s="0" t="n">
        <v>72771482.1321428</v>
      </c>
    </row>
    <row r="2053" customFormat="false" ht="13.8" hidden="true" customHeight="false" outlineLevel="0" collapsed="false">
      <c r="A2053" s="0" t="s">
        <v>155</v>
      </c>
      <c r="B2053" s="0" t="s">
        <v>52</v>
      </c>
      <c r="C2053" s="0" t="s">
        <v>161</v>
      </c>
      <c r="D2053" s="0" t="s">
        <v>60</v>
      </c>
      <c r="E2053" s="0" t="s">
        <v>8</v>
      </c>
      <c r="F2053" s="0" t="s">
        <v>8</v>
      </c>
      <c r="G2053" s="0" t="s">
        <v>172</v>
      </c>
      <c r="H2053" s="0" t="n">
        <v>3625393.90349281</v>
      </c>
      <c r="I2053" s="0" t="n">
        <v>105077.533809523</v>
      </c>
      <c r="J2053" s="0" t="n">
        <v>83570.8360805058</v>
      </c>
      <c r="K2053" s="0" t="n">
        <v>0</v>
      </c>
      <c r="L2053" s="0" t="n">
        <v>0</v>
      </c>
      <c r="M2053" s="0" t="n">
        <v>8371176.87416906</v>
      </c>
      <c r="N2053" s="0" t="n">
        <v>12556765.3112536</v>
      </c>
      <c r="O2053" s="0" t="n">
        <v>1264432.98877356</v>
      </c>
      <c r="P2053" s="0" t="n">
        <v>1580541.23596696</v>
      </c>
      <c r="Q2053" s="0" t="n">
        <v>525387.669047619</v>
      </c>
      <c r="R2053" s="0" t="n">
        <v>875646.115079365</v>
      </c>
    </row>
    <row r="2054" customFormat="false" ht="13.8" hidden="true" customHeight="false" outlineLevel="0" collapsed="false">
      <c r="A2054" s="0" t="s">
        <v>155</v>
      </c>
      <c r="B2054" s="0" t="s">
        <v>96</v>
      </c>
      <c r="C2054" s="0" t="s">
        <v>184</v>
      </c>
      <c r="D2054" s="0" t="s">
        <v>100</v>
      </c>
      <c r="E2054" s="0" t="s">
        <v>199</v>
      </c>
      <c r="F2054" s="0" t="s">
        <v>8</v>
      </c>
      <c r="G2054" s="0" t="s">
        <v>172</v>
      </c>
      <c r="H2054" s="0" t="n">
        <v>4047063.35664213</v>
      </c>
      <c r="I2054" s="0" t="n">
        <v>122641.666666666</v>
      </c>
      <c r="J2054" s="0" t="n">
        <v>77229.6416666666</v>
      </c>
      <c r="K2054" s="0" t="n">
        <v>0</v>
      </c>
      <c r="L2054" s="0" t="n">
        <v>0</v>
      </c>
      <c r="M2054" s="0" t="n">
        <v>2165589.77262</v>
      </c>
      <c r="N2054" s="0" t="n">
        <v>2646831.94431333</v>
      </c>
      <c r="O2054" s="0" t="n">
        <v>634364.67696625</v>
      </c>
      <c r="P2054" s="0" t="n">
        <v>1014983.483146</v>
      </c>
      <c r="Q2054" s="0" t="n">
        <v>830426.969696969</v>
      </c>
      <c r="R2054" s="0" t="n">
        <v>949059.393939393</v>
      </c>
    </row>
    <row r="2055" customFormat="false" ht="13.8" hidden="true" customHeight="false" outlineLevel="0" collapsed="false">
      <c r="A2055" s="0" t="s">
        <v>155</v>
      </c>
      <c r="B2055" s="0" t="s">
        <v>117</v>
      </c>
      <c r="C2055" s="0" t="s">
        <v>187</v>
      </c>
      <c r="D2055" s="0" t="s">
        <v>109</v>
      </c>
      <c r="E2055" s="0" t="s">
        <v>9</v>
      </c>
      <c r="F2055" s="0" t="s">
        <v>9</v>
      </c>
      <c r="G2055" s="0" t="s">
        <v>164</v>
      </c>
      <c r="H2055" s="0" t="n">
        <v>31396639.4462135</v>
      </c>
      <c r="I2055" s="0" t="n">
        <v>189984.949230905</v>
      </c>
      <c r="J2055" s="0" t="n">
        <v>732913.822275698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</row>
    <row r="2056" customFormat="false" ht="13.8" hidden="true" customHeight="false" outlineLevel="0" collapsed="false">
      <c r="A2056" s="0" t="s">
        <v>159</v>
      </c>
      <c r="B2056" s="0" t="s">
        <v>103</v>
      </c>
      <c r="C2056" s="0" t="s">
        <v>177</v>
      </c>
      <c r="D2056" s="0" t="s">
        <v>116</v>
      </c>
      <c r="E2056" s="0" t="s">
        <v>13</v>
      </c>
      <c r="F2056" s="0" t="s">
        <v>13</v>
      </c>
      <c r="G2056" s="0" t="s">
        <v>154</v>
      </c>
      <c r="H2056" s="0" t="n">
        <v>11378361.2420442</v>
      </c>
      <c r="I2056" s="0" t="n">
        <v>229391.67</v>
      </c>
      <c r="J2056" s="0" t="n">
        <v>377528.01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</row>
    <row r="2057" customFormat="false" ht="13.8" hidden="true" customHeight="false" outlineLevel="0" collapsed="false">
      <c r="A2057" s="0" t="s">
        <v>159</v>
      </c>
      <c r="B2057" s="0" t="s">
        <v>103</v>
      </c>
      <c r="C2057" s="0" t="s">
        <v>177</v>
      </c>
      <c r="D2057" s="0" t="s">
        <v>116</v>
      </c>
      <c r="E2057" s="0" t="s">
        <v>9</v>
      </c>
      <c r="F2057" s="0" t="s">
        <v>9</v>
      </c>
      <c r="G2057" s="0" t="s">
        <v>164</v>
      </c>
      <c r="H2057" s="0" t="n">
        <v>73265466.0640785</v>
      </c>
      <c r="I2057" s="0" t="n">
        <v>663871.209</v>
      </c>
      <c r="J2057" s="0" t="n">
        <v>1950941.579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80612932.5024608</v>
      </c>
      <c r="P2057" s="0" t="n">
        <v>112858105.503445</v>
      </c>
      <c r="Q2057" s="0" t="n">
        <v>0</v>
      </c>
      <c r="R2057" s="0" t="n">
        <v>0</v>
      </c>
    </row>
    <row r="2058" customFormat="false" ht="13.8" hidden="true" customHeight="false" outlineLevel="0" collapsed="false">
      <c r="A2058" s="0" t="s">
        <v>150</v>
      </c>
      <c r="B2058" s="0" t="s">
        <v>103</v>
      </c>
      <c r="C2058" s="0" t="s">
        <v>177</v>
      </c>
      <c r="D2058" s="0" t="s">
        <v>115</v>
      </c>
      <c r="E2058" s="0" t="s">
        <v>13</v>
      </c>
      <c r="F2058" s="0" t="s">
        <v>13</v>
      </c>
      <c r="G2058" s="0" t="s">
        <v>154</v>
      </c>
      <c r="H2058" s="0" t="n">
        <v>3627713.53547177</v>
      </c>
      <c r="I2058" s="0" t="n">
        <v>195863.725</v>
      </c>
      <c r="J2058" s="0" t="n">
        <v>275290.8404</v>
      </c>
      <c r="K2058" s="0" t="n">
        <v>0</v>
      </c>
      <c r="L2058" s="0" t="n">
        <v>0</v>
      </c>
      <c r="M2058" s="0" t="n">
        <v>7051094.1</v>
      </c>
      <c r="N2058" s="0" t="n">
        <v>9695254.3875</v>
      </c>
      <c r="O2058" s="0" t="n">
        <v>20932935.609375</v>
      </c>
      <c r="P2058" s="0" t="n">
        <v>26794157.58</v>
      </c>
      <c r="Q2058" s="0" t="n">
        <v>15669098</v>
      </c>
      <c r="R2058" s="0" t="n">
        <v>17627735.25</v>
      </c>
    </row>
    <row r="2059" customFormat="false" ht="13.8" hidden="true" customHeight="false" outlineLevel="0" collapsed="false">
      <c r="A2059" s="0" t="s">
        <v>159</v>
      </c>
      <c r="B2059" s="0" t="s">
        <v>103</v>
      </c>
      <c r="C2059" s="0" t="s">
        <v>177</v>
      </c>
      <c r="D2059" s="0" t="s">
        <v>115</v>
      </c>
      <c r="E2059" s="0" t="s">
        <v>9</v>
      </c>
      <c r="F2059" s="0" t="s">
        <v>9</v>
      </c>
      <c r="G2059" s="0" t="s">
        <v>154</v>
      </c>
      <c r="H2059" s="0" t="n">
        <v>10272221.9982288</v>
      </c>
      <c r="I2059" s="0" t="n">
        <v>254976.885</v>
      </c>
      <c r="J2059" s="0" t="n">
        <v>382430.68335</v>
      </c>
      <c r="K2059" s="0" t="n">
        <v>0</v>
      </c>
      <c r="L2059" s="0" t="n">
        <v>0</v>
      </c>
      <c r="M2059" s="0" t="n">
        <v>4589583.93</v>
      </c>
      <c r="N2059" s="0" t="n">
        <v>6884375.895</v>
      </c>
      <c r="O2059" s="0" t="n">
        <v>21800523.6675</v>
      </c>
      <c r="P2059" s="0" t="n">
        <v>30520733.1345</v>
      </c>
      <c r="Q2059" s="0" t="n">
        <v>0</v>
      </c>
      <c r="R2059" s="0" t="n">
        <v>0</v>
      </c>
    </row>
    <row r="2060" customFormat="false" ht="13.8" hidden="true" customHeight="false" outlineLevel="0" collapsed="false">
      <c r="A2060" s="0" t="s">
        <v>155</v>
      </c>
      <c r="B2060" s="0" t="s">
        <v>103</v>
      </c>
      <c r="C2060" s="0" t="s">
        <v>177</v>
      </c>
      <c r="D2060" s="0" t="s">
        <v>113</v>
      </c>
      <c r="E2060" s="0" t="s">
        <v>13</v>
      </c>
      <c r="F2060" s="0" t="s">
        <v>13</v>
      </c>
      <c r="G2060" s="0" t="s">
        <v>154</v>
      </c>
      <c r="H2060" s="0" t="n">
        <v>2435365.61515158</v>
      </c>
      <c r="I2060" s="0" t="n">
        <v>208121.225</v>
      </c>
      <c r="J2060" s="0" t="n">
        <v>260300.196325</v>
      </c>
      <c r="K2060" s="0" t="n">
        <v>0</v>
      </c>
      <c r="L2060" s="0" t="n">
        <v>0</v>
      </c>
      <c r="M2060" s="0" t="n">
        <v>3233311.93299026</v>
      </c>
      <c r="N2060" s="0" t="n">
        <v>4526636.70618636</v>
      </c>
      <c r="O2060" s="0" t="n">
        <v>13515243.6967526</v>
      </c>
      <c r="P2060" s="0" t="n">
        <v>18429877.768299</v>
      </c>
      <c r="Q2060" s="0" t="n">
        <v>14568485.75</v>
      </c>
      <c r="R2060" s="0" t="n">
        <v>16649698</v>
      </c>
    </row>
    <row r="2061" customFormat="false" ht="13.8" hidden="true" customHeight="false" outlineLevel="0" collapsed="false">
      <c r="A2061" s="0" t="s">
        <v>155</v>
      </c>
      <c r="B2061" s="0" t="s">
        <v>103</v>
      </c>
      <c r="C2061" s="0" t="s">
        <v>177</v>
      </c>
      <c r="D2061" s="0" t="s">
        <v>110</v>
      </c>
      <c r="E2061" s="0" t="s">
        <v>9</v>
      </c>
      <c r="F2061" s="0" t="s">
        <v>9</v>
      </c>
      <c r="G2061" s="0" t="s">
        <v>164</v>
      </c>
      <c r="H2061" s="0" t="n">
        <v>186651.169658835</v>
      </c>
      <c r="I2061" s="0" t="n">
        <v>41478.755</v>
      </c>
      <c r="J2061" s="0" t="n">
        <v>43290.03095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</row>
    <row r="2062" customFormat="false" ht="13.8" hidden="true" customHeight="false" outlineLevel="0" collapsed="false">
      <c r="A2062" s="0" t="s">
        <v>159</v>
      </c>
      <c r="B2062" s="0" t="s">
        <v>103</v>
      </c>
      <c r="C2062" s="0" t="s">
        <v>177</v>
      </c>
      <c r="D2062" s="0" t="s">
        <v>110</v>
      </c>
      <c r="E2062" s="0" t="s">
        <v>9</v>
      </c>
      <c r="F2062" s="0" t="s">
        <v>9</v>
      </c>
      <c r="G2062" s="0" t="s">
        <v>154</v>
      </c>
      <c r="H2062" s="0" t="n">
        <v>132196.70967386</v>
      </c>
      <c r="I2062" s="0" t="n">
        <v>15082.49</v>
      </c>
      <c r="J2062" s="0" t="n">
        <v>13358.8948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</row>
    <row r="2063" customFormat="false" ht="13.8" hidden="true" customHeight="false" outlineLevel="0" collapsed="false">
      <c r="A2063" s="0" t="s">
        <v>159</v>
      </c>
      <c r="B2063" s="0" t="s">
        <v>72</v>
      </c>
      <c r="C2063" s="0" t="s">
        <v>151</v>
      </c>
      <c r="D2063" s="0" t="s">
        <v>82</v>
      </c>
      <c r="E2063" s="0" t="s">
        <v>156</v>
      </c>
      <c r="F2063" s="0" t="s">
        <v>9</v>
      </c>
      <c r="G2063" s="0" t="s">
        <v>172</v>
      </c>
      <c r="H2063" s="0" t="n">
        <v>7360941.12875192</v>
      </c>
      <c r="I2063" s="0" t="n">
        <v>66388.3254794918</v>
      </c>
      <c r="J2063" s="0" t="n">
        <v>104397.569283013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</row>
    <row r="2064" customFormat="false" ht="13.8" hidden="true" customHeight="false" outlineLevel="0" collapsed="false">
      <c r="A2064" s="0" t="s">
        <v>159</v>
      </c>
      <c r="B2064" s="0" t="s">
        <v>72</v>
      </c>
      <c r="C2064" s="0" t="s">
        <v>175</v>
      </c>
      <c r="D2064" s="0" t="s">
        <v>89</v>
      </c>
      <c r="E2064" s="0" t="s">
        <v>174</v>
      </c>
      <c r="F2064" s="0" t="s">
        <v>8</v>
      </c>
      <c r="G2064" s="0" t="s">
        <v>153</v>
      </c>
      <c r="H2064" s="0" t="n">
        <v>5379431.19686884</v>
      </c>
      <c r="I2064" s="0" t="n">
        <v>107823.982322652</v>
      </c>
      <c r="J2064" s="0" t="n">
        <v>53911.9911613264</v>
      </c>
      <c r="K2064" s="0" t="n">
        <v>0</v>
      </c>
      <c r="L2064" s="0" t="n">
        <v>0</v>
      </c>
      <c r="M2064" s="0" t="n">
        <v>8658784.03648005</v>
      </c>
      <c r="N2064" s="0" t="n">
        <v>12122297.651072</v>
      </c>
      <c r="O2064" s="0" t="n">
        <v>3463513.61459202</v>
      </c>
      <c r="P2064" s="0" t="n">
        <v>4848919.06042883</v>
      </c>
      <c r="Q2064" s="0" t="n">
        <v>718826.548817685</v>
      </c>
      <c r="R2064" s="0" t="n">
        <v>1078239.82322652</v>
      </c>
    </row>
    <row r="2065" customFormat="false" ht="13.8" hidden="true" customHeight="false" outlineLevel="0" collapsed="false">
      <c r="A2065" s="0" t="s">
        <v>150</v>
      </c>
      <c r="B2065" s="0" t="s">
        <v>103</v>
      </c>
      <c r="C2065" s="0" t="s">
        <v>177</v>
      </c>
      <c r="D2065" s="0" t="s">
        <v>22</v>
      </c>
      <c r="E2065" s="0" t="s">
        <v>8</v>
      </c>
      <c r="F2065" s="0" t="s">
        <v>8</v>
      </c>
      <c r="G2065" s="0" t="s">
        <v>164</v>
      </c>
      <c r="H2065" s="0" t="n">
        <v>140607.073765641</v>
      </c>
      <c r="I2065" s="0" t="n">
        <v>11016.1</v>
      </c>
      <c r="J2065" s="0" t="n">
        <v>10605.3685</v>
      </c>
      <c r="K2065" s="0" t="n">
        <v>495724.5</v>
      </c>
      <c r="L2065" s="0" t="n">
        <v>605885.5</v>
      </c>
      <c r="M2065" s="0" t="n">
        <v>1710249.525</v>
      </c>
      <c r="N2065" s="0" t="n">
        <v>2082042.9</v>
      </c>
      <c r="O2065" s="0" t="n">
        <v>89230.41</v>
      </c>
      <c r="P2065" s="0" t="n">
        <v>133845.615</v>
      </c>
      <c r="Q2065" s="0" t="n">
        <v>0</v>
      </c>
      <c r="R2065" s="0" t="n">
        <v>0</v>
      </c>
    </row>
    <row r="2066" customFormat="false" ht="13.8" hidden="true" customHeight="false" outlineLevel="0" collapsed="false">
      <c r="A2066" s="0" t="s">
        <v>155</v>
      </c>
      <c r="B2066" s="0" t="s">
        <v>103</v>
      </c>
      <c r="C2066" s="0" t="s">
        <v>178</v>
      </c>
      <c r="D2066" s="0" t="s">
        <v>111</v>
      </c>
      <c r="E2066" s="0" t="s">
        <v>8</v>
      </c>
      <c r="F2066" s="0" t="s">
        <v>8</v>
      </c>
      <c r="G2066" s="0" t="s">
        <v>172</v>
      </c>
      <c r="H2066" s="0" t="n">
        <v>413448.536421124</v>
      </c>
      <c r="I2066" s="0" t="n">
        <v>26052.5091300838</v>
      </c>
      <c r="J2066" s="0" t="n">
        <v>20549.1507388501</v>
      </c>
      <c r="K2066" s="0" t="n">
        <v>781575.273902516</v>
      </c>
      <c r="L2066" s="0" t="n">
        <v>1042100.36520335</v>
      </c>
      <c r="M2066" s="0" t="n">
        <v>2501040.87648805</v>
      </c>
      <c r="N2066" s="0" t="n">
        <v>3751561.31473207</v>
      </c>
      <c r="O2066" s="0" t="n">
        <v>583576.204513878</v>
      </c>
      <c r="P2066" s="0" t="n">
        <v>729470.255642348</v>
      </c>
      <c r="Q2066" s="0" t="n">
        <v>1172362.91085377</v>
      </c>
      <c r="R2066" s="0" t="n">
        <v>1432888.00215461</v>
      </c>
    </row>
    <row r="2067" customFormat="false" ht="13.8" hidden="true" customHeight="false" outlineLevel="0" collapsed="false">
      <c r="A2067" s="0" t="s">
        <v>150</v>
      </c>
      <c r="B2067" s="0" t="s">
        <v>90</v>
      </c>
      <c r="C2067" s="0" t="s">
        <v>94</v>
      </c>
      <c r="D2067" s="0" t="s">
        <v>94</v>
      </c>
      <c r="E2067" s="0" t="s">
        <v>152</v>
      </c>
      <c r="F2067" s="0" t="s">
        <v>8</v>
      </c>
      <c r="G2067" s="0" t="s">
        <v>172</v>
      </c>
      <c r="H2067" s="0" t="n">
        <v>315339.096632561</v>
      </c>
      <c r="I2067" s="0" t="n">
        <v>31797.7236588777</v>
      </c>
      <c r="J2067" s="0" t="n">
        <v>60154.5530864493</v>
      </c>
      <c r="K2067" s="0" t="n">
        <v>278230.082015179</v>
      </c>
      <c r="L2067" s="0" t="n">
        <v>357724.391162374</v>
      </c>
      <c r="M2067" s="0" t="n">
        <v>3604314.94181799</v>
      </c>
      <c r="N2067" s="0" t="n">
        <v>4955933.04499974</v>
      </c>
      <c r="O2067" s="0" t="n">
        <v>1314073.15719604</v>
      </c>
      <c r="P2067" s="0" t="n">
        <v>1682013.64121094</v>
      </c>
      <c r="Q2067" s="0" t="n">
        <v>635954.473177554</v>
      </c>
      <c r="R2067" s="0" t="n">
        <v>715448.782324748</v>
      </c>
    </row>
    <row r="2068" customFormat="false" ht="13.8" hidden="true" customHeight="false" outlineLevel="0" collapsed="false">
      <c r="A2068" s="0" t="s">
        <v>155</v>
      </c>
      <c r="B2068" s="0" t="s">
        <v>117</v>
      </c>
      <c r="C2068" s="0" t="s">
        <v>189</v>
      </c>
      <c r="D2068" s="0" t="s">
        <v>109</v>
      </c>
      <c r="E2068" s="0" t="s">
        <v>13</v>
      </c>
      <c r="F2068" s="0" t="s">
        <v>13</v>
      </c>
      <c r="G2068" s="0" t="s">
        <v>154</v>
      </c>
      <c r="H2068" s="0" t="n">
        <v>7244400.92720003</v>
      </c>
      <c r="I2068" s="0" t="n">
        <v>35702.822570781</v>
      </c>
      <c r="J2068" s="0" t="n">
        <v>40143.5064664993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</row>
    <row r="2069" customFormat="false" ht="13.8" hidden="true" customHeight="false" outlineLevel="0" collapsed="false">
      <c r="A2069" s="0" t="s">
        <v>150</v>
      </c>
      <c r="B2069" s="0" t="s">
        <v>21</v>
      </c>
      <c r="C2069" s="0" t="s">
        <v>173</v>
      </c>
      <c r="D2069" s="0" t="s">
        <v>28</v>
      </c>
      <c r="E2069" s="0" t="s">
        <v>8</v>
      </c>
      <c r="F2069" s="0" t="s">
        <v>8</v>
      </c>
      <c r="G2069" s="0" t="s">
        <v>154</v>
      </c>
      <c r="H2069" s="0" t="n">
        <v>42285.9460220434</v>
      </c>
      <c r="I2069" s="0" t="n">
        <v>2014</v>
      </c>
      <c r="J2069" s="0" t="n">
        <v>1047.28</v>
      </c>
      <c r="K2069" s="0" t="n">
        <v>0</v>
      </c>
      <c r="L2069" s="0" t="n">
        <v>0</v>
      </c>
      <c r="M2069" s="0" t="n">
        <v>599817.6838276</v>
      </c>
      <c r="N2069" s="0" t="n">
        <v>728350.0446478</v>
      </c>
      <c r="O2069" s="0" t="n">
        <v>0</v>
      </c>
      <c r="P2069" s="0" t="n">
        <v>0</v>
      </c>
      <c r="Q2069" s="0" t="n">
        <v>20140</v>
      </c>
      <c r="R2069" s="0" t="n">
        <v>25175</v>
      </c>
    </row>
    <row r="2070" customFormat="false" ht="13.8" hidden="true" customHeight="false" outlineLevel="0" collapsed="false">
      <c r="A2070" s="0" t="s">
        <v>150</v>
      </c>
      <c r="B2070" s="0" t="s">
        <v>96</v>
      </c>
      <c r="C2070" s="0" t="s">
        <v>97</v>
      </c>
      <c r="D2070" s="0" t="s">
        <v>97</v>
      </c>
      <c r="E2070" s="0" t="s">
        <v>8</v>
      </c>
      <c r="F2070" s="0" t="s">
        <v>8</v>
      </c>
      <c r="G2070" s="0" t="s">
        <v>157</v>
      </c>
      <c r="H2070" s="0" t="n">
        <v>6173186.96602326</v>
      </c>
      <c r="I2070" s="0" t="n">
        <v>821238.903747081</v>
      </c>
      <c r="J2070" s="0" t="n">
        <v>1586310.04025097</v>
      </c>
      <c r="K2070" s="0" t="n">
        <v>0</v>
      </c>
      <c r="L2070" s="0" t="n">
        <v>0</v>
      </c>
      <c r="M2070" s="0" t="n">
        <v>70433313.2998785</v>
      </c>
      <c r="N2070" s="0" t="n">
        <v>93911084.399838</v>
      </c>
      <c r="O2070" s="0" t="n">
        <v>7304195.42047118</v>
      </c>
      <c r="P2070" s="0" t="n">
        <v>9130244.27558897</v>
      </c>
      <c r="Q2070" s="0" t="n">
        <v>10681281.8247756</v>
      </c>
      <c r="R2070" s="0" t="n">
        <v>13054900.0080591</v>
      </c>
    </row>
    <row r="2071" customFormat="false" ht="13.8" hidden="true" customHeight="false" outlineLevel="0" collapsed="false">
      <c r="A2071" s="0" t="s">
        <v>155</v>
      </c>
      <c r="B2071" s="0" t="s">
        <v>96</v>
      </c>
      <c r="C2071" s="0" t="s">
        <v>97</v>
      </c>
      <c r="D2071" s="0" t="s">
        <v>97</v>
      </c>
      <c r="E2071" s="0" t="s">
        <v>170</v>
      </c>
      <c r="F2071" s="0" t="s">
        <v>13</v>
      </c>
      <c r="G2071" s="0" t="s">
        <v>153</v>
      </c>
      <c r="H2071" s="0" t="n">
        <v>838675.937905624</v>
      </c>
      <c r="I2071" s="0" t="n">
        <v>92110.7315882635</v>
      </c>
      <c r="J2071" s="0" t="n">
        <v>288897.170473622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2252920.12729432</v>
      </c>
      <c r="P2071" s="0" t="n">
        <v>3072163.8099468</v>
      </c>
      <c r="Q2071" s="0" t="n">
        <v>1791299.55766849</v>
      </c>
      <c r="R2071" s="0" t="n">
        <v>2047199.49447828</v>
      </c>
    </row>
    <row r="2072" customFormat="false" ht="13.8" hidden="true" customHeight="false" outlineLevel="0" collapsed="false">
      <c r="A2072" s="0" t="s">
        <v>150</v>
      </c>
      <c r="B2072" s="0" t="s">
        <v>52</v>
      </c>
      <c r="C2072" s="0" t="s">
        <v>158</v>
      </c>
      <c r="D2072" s="0" t="s">
        <v>58</v>
      </c>
      <c r="E2072" s="0" t="s">
        <v>13</v>
      </c>
      <c r="F2072" s="0" t="s">
        <v>13</v>
      </c>
      <c r="G2072" s="0" t="s">
        <v>164</v>
      </c>
      <c r="H2072" s="0" t="n">
        <v>3622719.4326512</v>
      </c>
      <c r="I2072" s="0" t="n">
        <v>352014.019236103</v>
      </c>
      <c r="J2072" s="0" t="n">
        <v>219363.399064171</v>
      </c>
      <c r="K2072" s="0" t="n">
        <v>4693520.25648137</v>
      </c>
      <c r="L2072" s="0" t="n">
        <v>7040280.38472206</v>
      </c>
      <c r="M2072" s="0" t="n">
        <v>63098513.0536756</v>
      </c>
      <c r="N2072" s="0" t="n">
        <v>84131350.7382342</v>
      </c>
      <c r="O2072" s="0" t="n">
        <v>4235902.02678092</v>
      </c>
      <c r="P2072" s="0" t="n">
        <v>5294877.53347615</v>
      </c>
      <c r="Q2072" s="0" t="n">
        <v>1760070.09618051</v>
      </c>
      <c r="R2072" s="0" t="n">
        <v>2933450.16030085</v>
      </c>
    </row>
    <row r="2073" customFormat="false" ht="13.8" hidden="true" customHeight="false" outlineLevel="0" collapsed="false">
      <c r="A2073" s="0" t="s">
        <v>150</v>
      </c>
      <c r="B2073" s="0" t="s">
        <v>21</v>
      </c>
      <c r="C2073" s="0" t="s">
        <v>173</v>
      </c>
      <c r="D2073" s="0" t="s">
        <v>26</v>
      </c>
      <c r="E2073" s="0" t="s">
        <v>13</v>
      </c>
      <c r="F2073" s="0" t="s">
        <v>13</v>
      </c>
      <c r="G2073" s="0" t="s">
        <v>157</v>
      </c>
      <c r="H2073" s="0" t="n">
        <v>764847.732611854</v>
      </c>
      <c r="I2073" s="0" t="n">
        <v>76095.9579230373</v>
      </c>
      <c r="J2073" s="0" t="n">
        <v>22879.7533423303</v>
      </c>
      <c r="K2073" s="0" t="n">
        <v>951199.474037966</v>
      </c>
      <c r="L2073" s="0" t="n">
        <v>1046319.42144176</v>
      </c>
      <c r="M2073" s="0" t="n">
        <v>13184329.2978598</v>
      </c>
      <c r="N2073" s="0" t="n">
        <v>15381717.5141697</v>
      </c>
      <c r="O2073" s="0" t="n">
        <v>4837448.22502262</v>
      </c>
      <c r="P2073" s="0" t="n">
        <v>5643689.59585972</v>
      </c>
      <c r="Q2073" s="0" t="n">
        <v>1902398.94807593</v>
      </c>
      <c r="R2073" s="0" t="n">
        <v>2092638.84288352</v>
      </c>
    </row>
    <row r="2074" customFormat="false" ht="13.8" hidden="true" customHeight="false" outlineLevel="0" collapsed="false">
      <c r="A2074" s="0" t="s">
        <v>159</v>
      </c>
      <c r="B2074" s="0" t="s">
        <v>52</v>
      </c>
      <c r="C2074" s="0" t="s">
        <v>161</v>
      </c>
      <c r="D2074" s="0" t="s">
        <v>60</v>
      </c>
      <c r="E2074" s="0" t="s">
        <v>13</v>
      </c>
      <c r="F2074" s="0" t="s">
        <v>13</v>
      </c>
      <c r="G2074" s="0" t="s">
        <v>164</v>
      </c>
      <c r="H2074" s="0" t="n">
        <v>31346430.4904851</v>
      </c>
      <c r="I2074" s="0" t="n">
        <v>517013.008439615</v>
      </c>
      <c r="J2074" s="0" t="n">
        <v>412874.690199541</v>
      </c>
      <c r="K2074" s="0" t="n">
        <v>0</v>
      </c>
      <c r="L2074" s="0" t="n">
        <v>0</v>
      </c>
      <c r="M2074" s="0" t="n">
        <v>41188703.0746244</v>
      </c>
      <c r="N2074" s="0" t="n">
        <v>61783054.6119367</v>
      </c>
      <c r="O2074" s="0" t="n">
        <v>5443716.12866363</v>
      </c>
      <c r="P2074" s="0" t="n">
        <v>6999063.5939961</v>
      </c>
      <c r="Q2074" s="0" t="n">
        <v>1723376.69479871</v>
      </c>
      <c r="R2074" s="0" t="n">
        <v>3446753.38959743</v>
      </c>
    </row>
    <row r="2075" customFormat="false" ht="13.8" hidden="true" customHeight="false" outlineLevel="0" collapsed="false">
      <c r="A2075" s="0" t="s">
        <v>159</v>
      </c>
      <c r="B2075" s="0" t="s">
        <v>21</v>
      </c>
      <c r="C2075" s="0" t="s">
        <v>168</v>
      </c>
      <c r="D2075" s="0" t="s">
        <v>29</v>
      </c>
      <c r="E2075" s="0" t="s">
        <v>9</v>
      </c>
      <c r="F2075" s="0" t="s">
        <v>9</v>
      </c>
      <c r="G2075" s="0" t="s">
        <v>164</v>
      </c>
      <c r="H2075" s="0" t="n">
        <v>37510621.2765467</v>
      </c>
      <c r="I2075" s="0" t="n">
        <v>245800</v>
      </c>
      <c r="J2075" s="0" t="n">
        <v>213179.5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22122000</v>
      </c>
      <c r="R2075" s="0" t="n">
        <v>24580000</v>
      </c>
    </row>
    <row r="2076" customFormat="false" ht="13.8" hidden="true" customHeight="false" outlineLevel="0" collapsed="false">
      <c r="A2076" s="0" t="s">
        <v>155</v>
      </c>
      <c r="B2076" s="0" t="s">
        <v>90</v>
      </c>
      <c r="C2076" s="0" t="s">
        <v>93</v>
      </c>
      <c r="D2076" s="0" t="s">
        <v>93</v>
      </c>
      <c r="E2076" s="0" t="s">
        <v>194</v>
      </c>
      <c r="F2076" s="0" t="s">
        <v>8</v>
      </c>
      <c r="G2076" s="0" t="s">
        <v>157</v>
      </c>
      <c r="H2076" s="0" t="n">
        <v>8568554.16646762</v>
      </c>
      <c r="I2076" s="0" t="n">
        <v>433513.499999999</v>
      </c>
      <c r="J2076" s="0" t="n">
        <v>356610.235333333</v>
      </c>
      <c r="K2076" s="0" t="n">
        <v>0</v>
      </c>
      <c r="L2076" s="0" t="n">
        <v>0</v>
      </c>
      <c r="M2076" s="0" t="n">
        <v>24569670.4942205</v>
      </c>
      <c r="N2076" s="0" t="n">
        <v>30712088.1177757</v>
      </c>
      <c r="O2076" s="0" t="n">
        <v>15765538.5830203</v>
      </c>
      <c r="P2076" s="0" t="n">
        <v>21498461.7041186</v>
      </c>
      <c r="Q2076" s="0" t="n">
        <v>7378826.14583333</v>
      </c>
      <c r="R2076" s="0" t="n">
        <v>8432944.16666666</v>
      </c>
    </row>
    <row r="2077" customFormat="false" ht="13.8" hidden="true" customHeight="false" outlineLevel="0" collapsed="false">
      <c r="A2077" s="0" t="s">
        <v>150</v>
      </c>
      <c r="B2077" s="0" t="s">
        <v>21</v>
      </c>
      <c r="C2077" s="0" t="s">
        <v>181</v>
      </c>
      <c r="D2077" s="0" t="s">
        <v>42</v>
      </c>
      <c r="E2077" s="0" t="s">
        <v>8</v>
      </c>
      <c r="F2077" s="0" t="s">
        <v>8</v>
      </c>
      <c r="G2077" s="0" t="s">
        <v>153</v>
      </c>
      <c r="H2077" s="0" t="n">
        <v>1542444.73455243</v>
      </c>
      <c r="I2077" s="0" t="n">
        <v>110300</v>
      </c>
      <c r="J2077" s="0" t="n">
        <v>146506.8</v>
      </c>
      <c r="K2077" s="0" t="n">
        <v>4963500</v>
      </c>
      <c r="L2077" s="0" t="n">
        <v>6066500</v>
      </c>
      <c r="M2077" s="0" t="n">
        <v>42810187.5</v>
      </c>
      <c r="N2077" s="0" t="n">
        <v>52116750</v>
      </c>
      <c r="O2077" s="0" t="n">
        <v>2233575</v>
      </c>
      <c r="P2077" s="0" t="n">
        <v>3350362.5</v>
      </c>
      <c r="Q2077" s="0" t="n">
        <v>0</v>
      </c>
      <c r="R2077" s="0" t="n">
        <v>0</v>
      </c>
    </row>
    <row r="2078" customFormat="false" ht="13.8" hidden="true" customHeight="false" outlineLevel="0" collapsed="false">
      <c r="A2078" s="0" t="s">
        <v>150</v>
      </c>
      <c r="B2078" s="0" t="s">
        <v>52</v>
      </c>
      <c r="C2078" s="0" t="s">
        <v>183</v>
      </c>
      <c r="D2078" s="0" t="s">
        <v>64</v>
      </c>
      <c r="E2078" s="0" t="s">
        <v>9</v>
      </c>
      <c r="F2078" s="0" t="s">
        <v>9</v>
      </c>
      <c r="G2078" s="0" t="s">
        <v>153</v>
      </c>
      <c r="H2078" s="0" t="n">
        <v>4263884.18688274</v>
      </c>
      <c r="I2078" s="0" t="n">
        <v>295727.285375214</v>
      </c>
      <c r="J2078" s="0" t="n">
        <v>214032.011919594</v>
      </c>
      <c r="K2078" s="0" t="n">
        <v>10350454.9881325</v>
      </c>
      <c r="L2078" s="0" t="n">
        <v>13307727.8418846</v>
      </c>
      <c r="M2078" s="0" t="n">
        <v>10202591.3454449</v>
      </c>
      <c r="N2078" s="0" t="n">
        <v>12420545.985759</v>
      </c>
      <c r="O2078" s="0" t="n">
        <v>9867433.74450965</v>
      </c>
      <c r="P2078" s="0" t="n">
        <v>10764473.1758287</v>
      </c>
      <c r="Q2078" s="0" t="n">
        <v>35487274.2450257</v>
      </c>
      <c r="R2078" s="0" t="n">
        <v>38444547.0987778</v>
      </c>
    </row>
    <row r="2079" customFormat="false" ht="13.8" hidden="true" customHeight="false" outlineLevel="0" collapsed="false">
      <c r="A2079" s="0" t="s">
        <v>159</v>
      </c>
      <c r="B2079" s="0" t="s">
        <v>21</v>
      </c>
      <c r="C2079" s="0" t="s">
        <v>166</v>
      </c>
      <c r="D2079" s="0" t="s">
        <v>43</v>
      </c>
      <c r="E2079" s="0" t="s">
        <v>9</v>
      </c>
      <c r="F2079" s="0" t="s">
        <v>9</v>
      </c>
      <c r="G2079" s="0" t="s">
        <v>157</v>
      </c>
      <c r="H2079" s="0" t="n">
        <v>2918486.88366239</v>
      </c>
      <c r="I2079" s="0" t="n">
        <v>22534.1574675324</v>
      </c>
      <c r="J2079" s="0" t="n">
        <v>6217.78083874458</v>
      </c>
      <c r="K2079" s="0" t="n">
        <v>0</v>
      </c>
      <c r="L2079" s="0" t="n">
        <v>0</v>
      </c>
      <c r="M2079" s="0" t="n">
        <v>5564684.99584191</v>
      </c>
      <c r="N2079" s="0" t="n">
        <v>6955856.24480239</v>
      </c>
      <c r="O2079" s="0" t="n">
        <v>0</v>
      </c>
      <c r="P2079" s="0" t="n">
        <v>0</v>
      </c>
      <c r="Q2079" s="0" t="n">
        <v>197173.877840909</v>
      </c>
      <c r="R2079" s="0" t="n">
        <v>253509.27150974</v>
      </c>
    </row>
    <row r="2080" customFormat="false" ht="13.8" hidden="true" customHeight="false" outlineLevel="0" collapsed="false">
      <c r="A2080" s="0" t="s">
        <v>155</v>
      </c>
      <c r="B2080" s="0" t="s">
        <v>52</v>
      </c>
      <c r="C2080" s="0" t="s">
        <v>165</v>
      </c>
      <c r="D2080" s="0" t="s">
        <v>65</v>
      </c>
      <c r="E2080" s="0" t="s">
        <v>8</v>
      </c>
      <c r="F2080" s="0" t="s">
        <v>8</v>
      </c>
      <c r="G2080" s="0" t="s">
        <v>154</v>
      </c>
      <c r="H2080" s="0" t="n">
        <v>1027969.13010118</v>
      </c>
      <c r="I2080" s="0" t="n">
        <v>88916.1999999999</v>
      </c>
      <c r="J2080" s="0" t="n">
        <v>124149.935254755</v>
      </c>
      <c r="K2080" s="0" t="n">
        <v>4001228.99999999</v>
      </c>
      <c r="L2080" s="0" t="n">
        <v>4890390.99999999</v>
      </c>
      <c r="M2080" s="0" t="n">
        <v>17949957.8749999</v>
      </c>
      <c r="N2080" s="0" t="n">
        <v>21728896.3749999</v>
      </c>
      <c r="O2080" s="0" t="n">
        <v>166717.874999999</v>
      </c>
      <c r="P2080" s="0" t="n">
        <v>266748.599999999</v>
      </c>
      <c r="Q2080" s="0" t="n">
        <v>0</v>
      </c>
      <c r="R2080" s="0" t="n">
        <v>0</v>
      </c>
    </row>
    <row r="2081" customFormat="false" ht="13.8" hidden="true" customHeight="false" outlineLevel="0" collapsed="false">
      <c r="A2081" s="0" t="s">
        <v>150</v>
      </c>
      <c r="B2081" s="0" t="s">
        <v>52</v>
      </c>
      <c r="C2081" s="0" t="s">
        <v>165</v>
      </c>
      <c r="D2081" s="0" t="s">
        <v>67</v>
      </c>
      <c r="E2081" s="0" t="s">
        <v>13</v>
      </c>
      <c r="F2081" s="0" t="s">
        <v>13</v>
      </c>
      <c r="G2081" s="0" t="s">
        <v>164</v>
      </c>
      <c r="H2081" s="0" t="n">
        <v>7162983.63840932</v>
      </c>
      <c r="I2081" s="0" t="n">
        <v>136627.399999999</v>
      </c>
      <c r="J2081" s="0" t="n">
        <v>125447.268170696</v>
      </c>
      <c r="K2081" s="0" t="n">
        <v>6148232.99999999</v>
      </c>
      <c r="L2081" s="0" t="n">
        <v>7514506.99999999</v>
      </c>
      <c r="M2081" s="0" t="n">
        <v>33388320.8749999</v>
      </c>
      <c r="N2081" s="0" t="n">
        <v>40646651.4999999</v>
      </c>
      <c r="O2081" s="0" t="n">
        <v>307411.649999999</v>
      </c>
      <c r="P2081" s="0" t="n">
        <v>461117.474999999</v>
      </c>
      <c r="Q2081" s="0" t="n">
        <v>0</v>
      </c>
      <c r="R2081" s="0" t="n">
        <v>0</v>
      </c>
    </row>
    <row r="2082" customFormat="false" ht="13.8" hidden="true" customHeight="false" outlineLevel="0" collapsed="false">
      <c r="A2082" s="0" t="s">
        <v>159</v>
      </c>
      <c r="B2082" s="0" t="s">
        <v>21</v>
      </c>
      <c r="C2082" s="0" t="s">
        <v>168</v>
      </c>
      <c r="D2082" s="0" t="s">
        <v>50</v>
      </c>
      <c r="E2082" s="0" t="s">
        <v>8</v>
      </c>
      <c r="F2082" s="0" t="s">
        <v>8</v>
      </c>
      <c r="G2082" s="0" t="s">
        <v>157</v>
      </c>
      <c r="H2082" s="0" t="n">
        <v>56698203.6367307</v>
      </c>
      <c r="I2082" s="0" t="n">
        <v>725570</v>
      </c>
      <c r="J2082" s="0" t="n">
        <v>2652914.63</v>
      </c>
      <c r="K2082" s="0" t="n">
        <v>29022800</v>
      </c>
      <c r="L2082" s="0" t="n">
        <v>36278500</v>
      </c>
      <c r="M2082" s="0" t="n">
        <v>129242156.25</v>
      </c>
      <c r="N2082" s="0" t="n">
        <v>156451031.25</v>
      </c>
      <c r="O2082" s="0" t="n">
        <v>0</v>
      </c>
      <c r="P2082" s="0" t="n">
        <v>0</v>
      </c>
      <c r="Q2082" s="0" t="n">
        <v>0</v>
      </c>
      <c r="R2082" s="0" t="n">
        <v>0</v>
      </c>
    </row>
    <row r="2083" customFormat="false" ht="13.8" hidden="true" customHeight="false" outlineLevel="0" collapsed="false">
      <c r="A2083" s="0" t="s">
        <v>155</v>
      </c>
      <c r="B2083" s="0" t="s">
        <v>21</v>
      </c>
      <c r="C2083" s="0" t="s">
        <v>166</v>
      </c>
      <c r="D2083" s="0" t="s">
        <v>43</v>
      </c>
      <c r="E2083" s="0" t="s">
        <v>13</v>
      </c>
      <c r="F2083" s="0" t="s">
        <v>13</v>
      </c>
      <c r="G2083" s="0" t="s">
        <v>164</v>
      </c>
      <c r="H2083" s="0" t="n">
        <v>159505.256558089</v>
      </c>
      <c r="I2083" s="0" t="n">
        <v>6723.7619047619</v>
      </c>
      <c r="J2083" s="0" t="n">
        <v>3931.23833333333</v>
      </c>
      <c r="K2083" s="0" t="n">
        <v>0</v>
      </c>
      <c r="L2083" s="0" t="n">
        <v>0</v>
      </c>
      <c r="M2083" s="0" t="n">
        <v>1660395.64784931</v>
      </c>
      <c r="N2083" s="0" t="n">
        <v>2075494.55981164</v>
      </c>
      <c r="O2083" s="0" t="n">
        <v>348094.757056507</v>
      </c>
      <c r="P2083" s="0" t="n">
        <v>556951.611290411</v>
      </c>
      <c r="Q2083" s="0" t="n">
        <v>67237.619047619</v>
      </c>
      <c r="R2083" s="0" t="n">
        <v>84047.0238095238</v>
      </c>
    </row>
    <row r="2084" customFormat="false" ht="13.8" hidden="true" customHeight="false" outlineLevel="0" collapsed="false">
      <c r="A2084" s="0" t="s">
        <v>159</v>
      </c>
      <c r="B2084" s="0" t="s">
        <v>72</v>
      </c>
      <c r="C2084" s="0" t="s">
        <v>151</v>
      </c>
      <c r="D2084" s="0" t="s">
        <v>76</v>
      </c>
      <c r="E2084" s="0" t="s">
        <v>152</v>
      </c>
      <c r="F2084" s="0" t="s">
        <v>8</v>
      </c>
      <c r="G2084" s="0" t="s">
        <v>172</v>
      </c>
      <c r="H2084" s="0" t="n">
        <v>7316682.88887767</v>
      </c>
      <c r="I2084" s="0" t="n">
        <v>30316.0105407392</v>
      </c>
      <c r="J2084" s="0" t="n">
        <v>57038.3452312479</v>
      </c>
      <c r="K2084" s="0" t="n">
        <v>909480.316222176</v>
      </c>
      <c r="L2084" s="0" t="n">
        <v>1212640.42162956</v>
      </c>
      <c r="M2084" s="0" t="n">
        <v>2097154.60884913</v>
      </c>
      <c r="N2084" s="0" t="n">
        <v>2936016.45238879</v>
      </c>
      <c r="O2084" s="0" t="n">
        <v>838861.843539654</v>
      </c>
      <c r="P2084" s="0" t="n">
        <v>1174406.58095551</v>
      </c>
      <c r="Q2084" s="0" t="n">
        <v>0</v>
      </c>
      <c r="R2084" s="0" t="n">
        <v>0</v>
      </c>
    </row>
    <row r="2085" customFormat="false" ht="13.8" hidden="true" customHeight="false" outlineLevel="0" collapsed="false">
      <c r="A2085" s="0" t="s">
        <v>155</v>
      </c>
      <c r="B2085" s="0" t="s">
        <v>21</v>
      </c>
      <c r="C2085" s="0" t="s">
        <v>166</v>
      </c>
      <c r="D2085" s="0" t="s">
        <v>38</v>
      </c>
      <c r="E2085" s="0" t="s">
        <v>8</v>
      </c>
      <c r="F2085" s="0" t="s">
        <v>8</v>
      </c>
      <c r="G2085" s="0" t="s">
        <v>153</v>
      </c>
      <c r="H2085" s="0" t="n">
        <v>5333945.27484778</v>
      </c>
      <c r="I2085" s="0" t="n">
        <v>54834.3308123249</v>
      </c>
      <c r="J2085" s="0" t="n">
        <v>33714.4380238095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</row>
    <row r="2086" customFormat="false" ht="13.8" hidden="true" customHeight="false" outlineLevel="0" collapsed="false">
      <c r="A2086" s="0" t="s">
        <v>159</v>
      </c>
      <c r="B2086" s="0" t="s">
        <v>21</v>
      </c>
      <c r="C2086" s="0" t="s">
        <v>166</v>
      </c>
      <c r="D2086" s="0" t="s">
        <v>43</v>
      </c>
      <c r="E2086" s="0" t="s">
        <v>9</v>
      </c>
      <c r="F2086" s="0" t="s">
        <v>9</v>
      </c>
      <c r="G2086" s="0" t="s">
        <v>154</v>
      </c>
      <c r="H2086" s="0" t="n">
        <v>1771942.49596696</v>
      </c>
      <c r="I2086" s="0" t="n">
        <v>11636.731060606</v>
      </c>
      <c r="J2086" s="0" t="n">
        <v>6734.3049810606</v>
      </c>
      <c r="K2086" s="0" t="n">
        <v>0</v>
      </c>
      <c r="L2086" s="0" t="n">
        <v>0</v>
      </c>
      <c r="M2086" s="0" t="n">
        <v>2873626.08639358</v>
      </c>
      <c r="N2086" s="0" t="n">
        <v>3592032.60799198</v>
      </c>
      <c r="O2086" s="0" t="n">
        <v>0</v>
      </c>
      <c r="P2086" s="0" t="n">
        <v>0</v>
      </c>
      <c r="Q2086" s="0" t="n">
        <v>101821.396780303</v>
      </c>
      <c r="R2086" s="0" t="n">
        <v>130913.224431818</v>
      </c>
    </row>
    <row r="2087" customFormat="false" ht="13.8" hidden="true" customHeight="false" outlineLevel="0" collapsed="false">
      <c r="A2087" s="0" t="s">
        <v>159</v>
      </c>
      <c r="B2087" s="0" t="s">
        <v>72</v>
      </c>
      <c r="C2087" s="0" t="s">
        <v>151</v>
      </c>
      <c r="D2087" s="0" t="s">
        <v>83</v>
      </c>
      <c r="E2087" s="0" t="s">
        <v>152</v>
      </c>
      <c r="F2087" s="0" t="s">
        <v>8</v>
      </c>
      <c r="G2087" s="0" t="s">
        <v>172</v>
      </c>
      <c r="H2087" s="0" t="n">
        <v>1792986.46280757</v>
      </c>
      <c r="I2087" s="0" t="n">
        <v>19694.7240634606</v>
      </c>
      <c r="J2087" s="0" t="n">
        <v>27060.0896355767</v>
      </c>
      <c r="K2087" s="0" t="n">
        <v>196947.240634606</v>
      </c>
      <c r="L2087" s="0" t="n">
        <v>262596.320846141</v>
      </c>
      <c r="M2087" s="0" t="n">
        <v>964140.415941582</v>
      </c>
      <c r="N2087" s="0" t="n">
        <v>1349796.58231821</v>
      </c>
      <c r="O2087" s="0" t="n">
        <v>385656.16440716</v>
      </c>
      <c r="P2087" s="0" t="n">
        <v>539918.630170024</v>
      </c>
      <c r="Q2087" s="0" t="n">
        <v>0</v>
      </c>
      <c r="R2087" s="0" t="n">
        <v>0</v>
      </c>
    </row>
    <row r="2088" customFormat="false" ht="13.8" hidden="true" customHeight="false" outlineLevel="0" collapsed="false">
      <c r="A2088" s="0" t="s">
        <v>155</v>
      </c>
      <c r="B2088" s="0" t="s">
        <v>21</v>
      </c>
      <c r="C2088" s="0" t="s">
        <v>173</v>
      </c>
      <c r="D2088" s="0" t="s">
        <v>40</v>
      </c>
      <c r="E2088" s="0" t="s">
        <v>13</v>
      </c>
      <c r="F2088" s="0" t="s">
        <v>13</v>
      </c>
      <c r="G2088" s="0" t="s">
        <v>172</v>
      </c>
      <c r="H2088" s="0" t="n">
        <v>50362.9312814686</v>
      </c>
      <c r="I2088" s="0" t="n">
        <v>5016.6534090909</v>
      </c>
      <c r="J2088" s="0" t="n">
        <v>2876.25602272727</v>
      </c>
      <c r="K2088" s="0" t="n">
        <v>56437.3508522727</v>
      </c>
      <c r="L2088" s="0" t="n">
        <v>68978.984375</v>
      </c>
      <c r="M2088" s="0" t="n">
        <v>629379.752889872</v>
      </c>
      <c r="N2088" s="0" t="n">
        <v>786724.69111234</v>
      </c>
      <c r="O2088" s="0" t="n">
        <v>149912.85925582</v>
      </c>
      <c r="P2088" s="0" t="n">
        <v>239860.574809313</v>
      </c>
      <c r="Q2088" s="0" t="n">
        <v>100333.068181818</v>
      </c>
      <c r="R2088" s="0" t="n">
        <v>112874.701704545</v>
      </c>
    </row>
    <row r="2089" customFormat="false" ht="13.8" hidden="true" customHeight="false" outlineLevel="0" collapsed="false">
      <c r="A2089" s="0" t="s">
        <v>150</v>
      </c>
      <c r="B2089" s="0" t="s">
        <v>103</v>
      </c>
      <c r="C2089" s="0" t="s">
        <v>177</v>
      </c>
      <c r="D2089" s="0" t="s">
        <v>115</v>
      </c>
      <c r="E2089" s="0" t="s">
        <v>8</v>
      </c>
      <c r="F2089" s="0" t="s">
        <v>8</v>
      </c>
      <c r="G2089" s="0" t="s">
        <v>157</v>
      </c>
      <c r="H2089" s="0" t="n">
        <v>4204789.15838786</v>
      </c>
      <c r="I2089" s="0" t="n">
        <v>245191.115</v>
      </c>
      <c r="J2089" s="0" t="n">
        <v>163674.887517</v>
      </c>
      <c r="K2089" s="0" t="n">
        <v>8581689.025</v>
      </c>
      <c r="L2089" s="0" t="n">
        <v>11033600.175</v>
      </c>
      <c r="M2089" s="0" t="n">
        <v>7723520.1225</v>
      </c>
      <c r="N2089" s="0" t="n">
        <v>11033600.175</v>
      </c>
      <c r="O2089" s="0" t="n">
        <v>26204800.415625</v>
      </c>
      <c r="P2089" s="0" t="n">
        <v>33542144.532</v>
      </c>
      <c r="Q2089" s="0" t="n">
        <v>19615289.2</v>
      </c>
      <c r="R2089" s="0" t="n">
        <v>22067200.35</v>
      </c>
    </row>
    <row r="2090" customFormat="false" ht="13.8" hidden="true" customHeight="false" outlineLevel="0" collapsed="false">
      <c r="A2090" s="0" t="s">
        <v>155</v>
      </c>
      <c r="B2090" s="0" t="s">
        <v>103</v>
      </c>
      <c r="C2090" s="0" t="s">
        <v>179</v>
      </c>
      <c r="D2090" s="0" t="s">
        <v>22</v>
      </c>
      <c r="E2090" s="0" t="s">
        <v>9</v>
      </c>
      <c r="F2090" s="0" t="s">
        <v>9</v>
      </c>
      <c r="G2090" s="0" t="s">
        <v>153</v>
      </c>
      <c r="H2090" s="0" t="n">
        <v>117057.342980313</v>
      </c>
      <c r="I2090" s="0" t="n">
        <v>11450</v>
      </c>
      <c r="J2090" s="0" t="n">
        <v>8698.75</v>
      </c>
      <c r="K2090" s="0" t="n">
        <v>515250</v>
      </c>
      <c r="L2090" s="0" t="n">
        <v>629750</v>
      </c>
      <c r="M2090" s="0" t="n">
        <v>1468462.5</v>
      </c>
      <c r="N2090" s="0" t="n">
        <v>1777612.5</v>
      </c>
      <c r="O2090" s="0" t="n">
        <v>77287.5</v>
      </c>
      <c r="P2090" s="0" t="n">
        <v>123660</v>
      </c>
      <c r="Q2090" s="0" t="n">
        <v>0</v>
      </c>
      <c r="R2090" s="0" t="n">
        <v>0</v>
      </c>
    </row>
    <row r="2091" customFormat="false" ht="13.8" hidden="true" customHeight="false" outlineLevel="0" collapsed="false">
      <c r="A2091" s="0" t="s">
        <v>155</v>
      </c>
      <c r="B2091" s="0" t="s">
        <v>103</v>
      </c>
      <c r="C2091" s="0" t="s">
        <v>177</v>
      </c>
      <c r="D2091" s="0" t="s">
        <v>115</v>
      </c>
      <c r="E2091" s="0" t="s">
        <v>8</v>
      </c>
      <c r="F2091" s="0" t="s">
        <v>8</v>
      </c>
      <c r="G2091" s="0" t="s">
        <v>153</v>
      </c>
      <c r="H2091" s="0" t="n">
        <v>12593350.6703458</v>
      </c>
      <c r="I2091" s="0" t="n">
        <v>191168.09</v>
      </c>
      <c r="J2091" s="0" t="n">
        <v>466356.847975</v>
      </c>
      <c r="K2091" s="0" t="n">
        <v>0</v>
      </c>
      <c r="L2091" s="0" t="n">
        <v>0</v>
      </c>
      <c r="M2091" s="0" t="n">
        <v>3441025.62</v>
      </c>
      <c r="N2091" s="0" t="n">
        <v>5161538.43</v>
      </c>
      <c r="O2091" s="0" t="n">
        <v>17979358.8645</v>
      </c>
      <c r="P2091" s="0" t="n">
        <v>24517307.5425</v>
      </c>
      <c r="Q2091" s="0" t="n">
        <v>13381766.3</v>
      </c>
      <c r="R2091" s="0" t="n">
        <v>15293447.2</v>
      </c>
    </row>
    <row r="2092" customFormat="false" ht="13.8" hidden="true" customHeight="false" outlineLevel="0" collapsed="false">
      <c r="A2092" s="0" t="s">
        <v>159</v>
      </c>
      <c r="B2092" s="0" t="s">
        <v>103</v>
      </c>
      <c r="C2092" s="0" t="s">
        <v>178</v>
      </c>
      <c r="D2092" s="0" t="s">
        <v>107</v>
      </c>
      <c r="E2092" s="0" t="s">
        <v>9</v>
      </c>
      <c r="F2092" s="0" t="s">
        <v>9</v>
      </c>
      <c r="G2092" s="0" t="s">
        <v>172</v>
      </c>
      <c r="H2092" s="0" t="n">
        <v>3451176.3772931</v>
      </c>
      <c r="I2092" s="0" t="n">
        <v>106519.552863115</v>
      </c>
      <c r="J2092" s="0" t="n">
        <v>95834.4076031712</v>
      </c>
      <c r="K2092" s="0" t="n">
        <v>0</v>
      </c>
      <c r="L2092" s="0" t="n">
        <v>0</v>
      </c>
      <c r="M2092" s="0" t="n">
        <v>10225877.074859</v>
      </c>
      <c r="N2092" s="0" t="n">
        <v>14316227.9048026</v>
      </c>
      <c r="O2092" s="0" t="n">
        <v>0</v>
      </c>
      <c r="P2092" s="0" t="n">
        <v>0</v>
      </c>
      <c r="Q2092" s="0" t="n">
        <v>0</v>
      </c>
      <c r="R2092" s="0" t="n">
        <v>0</v>
      </c>
    </row>
    <row r="2093" customFormat="false" ht="13.8" hidden="true" customHeight="false" outlineLevel="0" collapsed="false">
      <c r="A2093" s="0" t="s">
        <v>150</v>
      </c>
      <c r="B2093" s="0" t="s">
        <v>103</v>
      </c>
      <c r="C2093" s="0" t="s">
        <v>178</v>
      </c>
      <c r="D2093" s="0" t="s">
        <v>112</v>
      </c>
      <c r="E2093" s="0" t="s">
        <v>13</v>
      </c>
      <c r="F2093" s="0" t="s">
        <v>13</v>
      </c>
      <c r="G2093" s="0" t="s">
        <v>172</v>
      </c>
      <c r="H2093" s="0" t="n">
        <v>1127642.66678144</v>
      </c>
      <c r="I2093" s="0" t="n">
        <v>68024.0222737</v>
      </c>
      <c r="J2093" s="0" t="n">
        <v>57446.420419744</v>
      </c>
      <c r="K2093" s="0" t="n">
        <v>0</v>
      </c>
      <c r="L2093" s="0" t="n">
        <v>0</v>
      </c>
      <c r="M2093" s="0" t="n">
        <v>1238037.20538134</v>
      </c>
      <c r="N2093" s="0" t="n">
        <v>1768624.5791162</v>
      </c>
      <c r="O2093" s="0" t="n">
        <v>4200483.37540097</v>
      </c>
      <c r="P2093" s="0" t="n">
        <v>5376618.72051324</v>
      </c>
      <c r="Q2093" s="0" t="n">
        <v>5441921.781896</v>
      </c>
      <c r="R2093" s="0" t="n">
        <v>6122162.004633</v>
      </c>
    </row>
    <row r="2094" customFormat="false" ht="13.8" hidden="true" customHeight="false" outlineLevel="0" collapsed="false">
      <c r="A2094" s="0" t="s">
        <v>150</v>
      </c>
      <c r="B2094" s="0" t="s">
        <v>103</v>
      </c>
      <c r="C2094" s="0" t="s">
        <v>178</v>
      </c>
      <c r="D2094" s="0" t="s">
        <v>111</v>
      </c>
      <c r="E2094" s="0" t="s">
        <v>9</v>
      </c>
      <c r="F2094" s="0" t="s">
        <v>9</v>
      </c>
      <c r="G2094" s="0" t="s">
        <v>157</v>
      </c>
      <c r="H2094" s="0" t="n">
        <v>276885.92099994</v>
      </c>
      <c r="I2094" s="0" t="n">
        <v>37187.1272981822</v>
      </c>
      <c r="J2094" s="0" t="n">
        <v>10103.9178685961</v>
      </c>
      <c r="K2094" s="0" t="n">
        <v>1487485.09192728</v>
      </c>
      <c r="L2094" s="0" t="n">
        <v>2231227.63789093</v>
      </c>
      <c r="M2094" s="0" t="n">
        <v>8032419.49640736</v>
      </c>
      <c r="N2094" s="0" t="n">
        <v>10709892.6618764</v>
      </c>
      <c r="O2094" s="0" t="n">
        <v>832991.651479281</v>
      </c>
      <c r="P2094" s="0" t="n">
        <v>1041239.5643491</v>
      </c>
      <c r="Q2094" s="0" t="n">
        <v>557806.909472733</v>
      </c>
      <c r="R2094" s="0" t="n">
        <v>929678.182454555</v>
      </c>
    </row>
    <row r="2095" customFormat="false" ht="13.8" hidden="true" customHeight="false" outlineLevel="0" collapsed="false">
      <c r="A2095" s="0" t="s">
        <v>150</v>
      </c>
      <c r="B2095" s="0" t="s">
        <v>72</v>
      </c>
      <c r="C2095" s="0" t="s">
        <v>171</v>
      </c>
      <c r="D2095" s="0" t="s">
        <v>86</v>
      </c>
      <c r="E2095" s="0" t="s">
        <v>152</v>
      </c>
      <c r="F2095" s="0" t="s">
        <v>8</v>
      </c>
      <c r="G2095" s="0" t="s">
        <v>172</v>
      </c>
      <c r="H2095" s="0" t="n">
        <v>3553173.03483521</v>
      </c>
      <c r="I2095" s="0" t="n">
        <v>364159.871033303</v>
      </c>
      <c r="J2095" s="0" t="n">
        <v>788224.85935263</v>
      </c>
      <c r="K2095" s="0" t="n">
        <v>4784912.91576519</v>
      </c>
      <c r="L2095" s="0" t="n">
        <v>6152030.8916981</v>
      </c>
      <c r="M2095" s="0" t="n">
        <v>36244617.8379405</v>
      </c>
      <c r="N2095" s="0" t="n">
        <v>49836349.5271682</v>
      </c>
      <c r="O2095" s="0" t="n">
        <v>13214183.5715758</v>
      </c>
      <c r="P2095" s="0" t="n">
        <v>16914154.971617</v>
      </c>
      <c r="Q2095" s="0" t="n">
        <v>10936943.8074633</v>
      </c>
      <c r="R2095" s="0" t="n">
        <v>12304061.7833962</v>
      </c>
    </row>
    <row r="2096" customFormat="false" ht="13.8" hidden="true" customHeight="false" outlineLevel="0" collapsed="false">
      <c r="A2096" s="0" t="s">
        <v>159</v>
      </c>
      <c r="B2096" s="0" t="s">
        <v>21</v>
      </c>
      <c r="C2096" s="0" t="s">
        <v>181</v>
      </c>
      <c r="D2096" s="0" t="s">
        <v>22</v>
      </c>
      <c r="E2096" s="0" t="s">
        <v>13</v>
      </c>
      <c r="F2096" s="0" t="s">
        <v>13</v>
      </c>
      <c r="G2096" s="0" t="s">
        <v>172</v>
      </c>
      <c r="H2096" s="0" t="n">
        <v>264782.203631473</v>
      </c>
      <c r="I2096" s="0" t="n">
        <v>3500</v>
      </c>
      <c r="J2096" s="0" t="n">
        <v>2052.5</v>
      </c>
      <c r="K2096" s="0" t="n">
        <v>140000</v>
      </c>
      <c r="L2096" s="0" t="n">
        <v>175000</v>
      </c>
      <c r="M2096" s="0" t="n">
        <v>448875</v>
      </c>
      <c r="N2096" s="0" t="n">
        <v>543375</v>
      </c>
      <c r="O2096" s="0" t="n">
        <v>0</v>
      </c>
      <c r="P2096" s="0" t="n">
        <v>0</v>
      </c>
      <c r="Q2096" s="0" t="n">
        <v>0</v>
      </c>
      <c r="R2096" s="0" t="n">
        <v>0</v>
      </c>
    </row>
    <row r="2097" customFormat="false" ht="13.8" hidden="true" customHeight="false" outlineLevel="0" collapsed="false">
      <c r="A2097" s="0" t="s">
        <v>159</v>
      </c>
      <c r="B2097" s="0" t="s">
        <v>72</v>
      </c>
      <c r="C2097" s="0" t="s">
        <v>175</v>
      </c>
      <c r="D2097" s="0" t="s">
        <v>87</v>
      </c>
      <c r="E2097" s="0" t="s">
        <v>174</v>
      </c>
      <c r="F2097" s="0" t="s">
        <v>8</v>
      </c>
      <c r="G2097" s="0" t="s">
        <v>153</v>
      </c>
      <c r="H2097" s="0" t="n">
        <v>63929.3909941423</v>
      </c>
      <c r="I2097" s="0" t="n">
        <v>1337.59745326626</v>
      </c>
      <c r="J2097" s="0" t="n">
        <v>1337.59745326626</v>
      </c>
      <c r="K2097" s="0" t="n">
        <v>0</v>
      </c>
      <c r="L2097" s="0" t="n">
        <v>0</v>
      </c>
      <c r="M2097" s="0" t="n">
        <v>113695.783527632</v>
      </c>
      <c r="N2097" s="0" t="n">
        <v>159174.096938686</v>
      </c>
      <c r="O2097" s="0" t="n">
        <v>45478.3134110531</v>
      </c>
      <c r="P2097" s="0" t="n">
        <v>63669.6387754744</v>
      </c>
      <c r="Q2097" s="0" t="n">
        <v>13375.9745326626</v>
      </c>
      <c r="R2097" s="0" t="n">
        <v>20063.961798994</v>
      </c>
    </row>
    <row r="2098" customFormat="false" ht="13.8" hidden="true" customHeight="false" outlineLevel="0" collapsed="false">
      <c r="A2098" s="0" t="s">
        <v>155</v>
      </c>
      <c r="B2098" s="0" t="s">
        <v>90</v>
      </c>
      <c r="C2098" s="0" t="s">
        <v>94</v>
      </c>
      <c r="D2098" s="0" t="s">
        <v>94</v>
      </c>
      <c r="E2098" s="0" t="s">
        <v>195</v>
      </c>
      <c r="F2098" s="0" t="s">
        <v>8</v>
      </c>
      <c r="G2098" s="0" t="s">
        <v>153</v>
      </c>
      <c r="H2098" s="0" t="n">
        <v>28367.0246514221</v>
      </c>
      <c r="I2098" s="0" t="n">
        <v>1938.67659866159</v>
      </c>
      <c r="J2098" s="0" t="n">
        <v>1938.67659866159</v>
      </c>
      <c r="K2098" s="0" t="n">
        <v>16963.4202382889</v>
      </c>
      <c r="L2098" s="0" t="n">
        <v>21810.1117349429</v>
      </c>
      <c r="M2098" s="0" t="n">
        <v>123610.281748937</v>
      </c>
      <c r="N2098" s="0" t="n">
        <v>151079.233248701</v>
      </c>
      <c r="O2098" s="0" t="n">
        <v>70503.6422538123</v>
      </c>
      <c r="P2098" s="0" t="n">
        <v>96141.3303461076</v>
      </c>
      <c r="Q2098" s="0" t="n">
        <v>12116.7287416349</v>
      </c>
      <c r="R2098" s="0" t="n">
        <v>16963.4202382889</v>
      </c>
    </row>
    <row r="2099" customFormat="false" ht="13.8" hidden="true" customHeight="false" outlineLevel="0" collapsed="false">
      <c r="A2099" s="0" t="s">
        <v>155</v>
      </c>
      <c r="B2099" s="0" t="s">
        <v>96</v>
      </c>
      <c r="C2099" s="0" t="s">
        <v>97</v>
      </c>
      <c r="D2099" s="0" t="s">
        <v>97</v>
      </c>
      <c r="E2099" s="0" t="s">
        <v>156</v>
      </c>
      <c r="F2099" s="0" t="s">
        <v>9</v>
      </c>
      <c r="G2099" s="0" t="s">
        <v>172</v>
      </c>
      <c r="H2099" s="0" t="n">
        <v>10596834.3398367</v>
      </c>
      <c r="I2099" s="0" t="n">
        <v>1139391.75860262</v>
      </c>
      <c r="J2099" s="0" t="n">
        <v>57122864.2718055</v>
      </c>
      <c r="K2099" s="0" t="n">
        <v>0</v>
      </c>
      <c r="L2099" s="0" t="n">
        <v>0</v>
      </c>
      <c r="M2099" s="0" t="n">
        <v>43430933.0770023</v>
      </c>
      <c r="N2099" s="0" t="n">
        <v>65146399.6155034</v>
      </c>
      <c r="O2099" s="0" t="n">
        <v>10133884.3390582</v>
      </c>
      <c r="P2099" s="0" t="n">
        <v>12667355.4238227</v>
      </c>
      <c r="Q2099" s="0" t="n">
        <v>4260581.31359091</v>
      </c>
      <c r="R2099" s="0" t="n">
        <v>7100968.85598486</v>
      </c>
    </row>
    <row r="2100" customFormat="false" ht="13.8" hidden="true" customHeight="false" outlineLevel="0" collapsed="false">
      <c r="A2100" s="0" t="s">
        <v>159</v>
      </c>
      <c r="B2100" s="0" t="s">
        <v>6</v>
      </c>
      <c r="C2100" s="0" t="s">
        <v>162</v>
      </c>
      <c r="D2100" s="0" t="s">
        <v>17</v>
      </c>
      <c r="E2100" s="0" t="s">
        <v>8</v>
      </c>
      <c r="F2100" s="0" t="s">
        <v>8</v>
      </c>
      <c r="G2100" s="0" t="s">
        <v>172</v>
      </c>
      <c r="H2100" s="0" t="n">
        <v>258482457.816396</v>
      </c>
      <c r="I2100" s="0" t="n">
        <v>1408917.61343299</v>
      </c>
      <c r="J2100" s="0" t="n">
        <v>49315742.5256599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</row>
    <row r="2101" customFormat="false" ht="13.8" hidden="true" customHeight="false" outlineLevel="0" collapsed="false">
      <c r="A2101" s="0" t="s">
        <v>159</v>
      </c>
      <c r="B2101" s="0" t="s">
        <v>90</v>
      </c>
      <c r="C2101" s="0" t="s">
        <v>93</v>
      </c>
      <c r="D2101" s="0" t="s">
        <v>93</v>
      </c>
      <c r="E2101" s="0" t="s">
        <v>170</v>
      </c>
      <c r="F2101" s="0" t="s">
        <v>13</v>
      </c>
      <c r="G2101" s="0" t="s">
        <v>157</v>
      </c>
      <c r="H2101" s="0" t="n">
        <v>20089589.6027188</v>
      </c>
      <c r="I2101" s="0" t="n">
        <v>445882.676767676</v>
      </c>
      <c r="J2101" s="0" t="n">
        <v>324773.957454545</v>
      </c>
      <c r="K2101" s="0" t="n">
        <v>0</v>
      </c>
      <c r="L2101" s="0" t="n">
        <v>0</v>
      </c>
      <c r="M2101" s="0" t="n">
        <v>25270701.9441445</v>
      </c>
      <c r="N2101" s="0" t="n">
        <v>31588377.4301806</v>
      </c>
      <c r="O2101" s="0" t="n">
        <v>0</v>
      </c>
      <c r="P2101" s="0" t="n">
        <v>0</v>
      </c>
      <c r="Q2101" s="0" t="n">
        <v>0</v>
      </c>
      <c r="R2101" s="0" t="n">
        <v>0</v>
      </c>
    </row>
    <row r="2102" customFormat="false" ht="13.8" hidden="true" customHeight="false" outlineLevel="0" collapsed="false">
      <c r="A2102" s="0" t="s">
        <v>155</v>
      </c>
      <c r="B2102" s="0" t="s">
        <v>52</v>
      </c>
      <c r="C2102" s="0" t="s">
        <v>169</v>
      </c>
      <c r="D2102" s="0" t="s">
        <v>69</v>
      </c>
      <c r="E2102" s="0" t="s">
        <v>8</v>
      </c>
      <c r="F2102" s="0" t="s">
        <v>8</v>
      </c>
      <c r="G2102" s="0" t="s">
        <v>172</v>
      </c>
      <c r="H2102" s="0" t="n">
        <v>4862281.33108807</v>
      </c>
      <c r="I2102" s="0" t="n">
        <v>336592.4979337</v>
      </c>
      <c r="J2102" s="0" t="n">
        <v>4578799.79810657</v>
      </c>
      <c r="K2102" s="0" t="n">
        <v>15146662.4070165</v>
      </c>
      <c r="L2102" s="0" t="n">
        <v>18512587.3863535</v>
      </c>
      <c r="M2102" s="0" t="n">
        <v>90599480.5872332</v>
      </c>
      <c r="N2102" s="0" t="n">
        <v>109673055.447703</v>
      </c>
      <c r="O2102" s="0" t="n">
        <v>841481.24483425</v>
      </c>
      <c r="P2102" s="0" t="n">
        <v>1346369.9917348</v>
      </c>
      <c r="Q2102" s="0" t="n">
        <v>0</v>
      </c>
      <c r="R2102" s="0" t="n">
        <v>0</v>
      </c>
    </row>
    <row r="2103" customFormat="false" ht="13.8" hidden="true" customHeight="false" outlineLevel="0" collapsed="false">
      <c r="A2103" s="0" t="s">
        <v>159</v>
      </c>
      <c r="B2103" s="0" t="s">
        <v>6</v>
      </c>
      <c r="C2103" s="0" t="s">
        <v>162</v>
      </c>
      <c r="D2103" s="0" t="s">
        <v>20</v>
      </c>
      <c r="E2103" s="0" t="s">
        <v>8</v>
      </c>
      <c r="F2103" s="0" t="s">
        <v>8</v>
      </c>
      <c r="G2103" s="0" t="s">
        <v>172</v>
      </c>
      <c r="H2103" s="0" t="n">
        <v>24242468.8088298</v>
      </c>
      <c r="I2103" s="0" t="n">
        <v>472094.758222339</v>
      </c>
      <c r="J2103" s="0" t="n">
        <v>252715.475934618</v>
      </c>
      <c r="K2103" s="0" t="n">
        <v>981746.904444737</v>
      </c>
      <c r="L2103" s="0" t="n">
        <v>1308995.87259298</v>
      </c>
      <c r="M2103" s="0" t="n">
        <v>0</v>
      </c>
      <c r="N2103" s="0" t="n">
        <v>0</v>
      </c>
      <c r="O2103" s="0" t="n">
        <v>13618444.8350565</v>
      </c>
      <c r="P2103" s="0" t="n">
        <v>19065822.7690791</v>
      </c>
      <c r="Q2103" s="0" t="n">
        <v>1963493.80888947</v>
      </c>
      <c r="R2103" s="0" t="n">
        <v>2290742.77703772</v>
      </c>
    </row>
    <row r="2104" customFormat="false" ht="13.8" hidden="true" customHeight="false" outlineLevel="0" collapsed="false">
      <c r="A2104" s="0" t="s">
        <v>150</v>
      </c>
      <c r="B2104" s="0" t="s">
        <v>52</v>
      </c>
      <c r="C2104" s="0" t="s">
        <v>169</v>
      </c>
      <c r="D2104" s="0" t="s">
        <v>55</v>
      </c>
      <c r="E2104" s="0" t="s">
        <v>8</v>
      </c>
      <c r="F2104" s="0" t="s">
        <v>8</v>
      </c>
      <c r="G2104" s="0" t="s">
        <v>157</v>
      </c>
      <c r="H2104" s="0" t="n">
        <v>823670.040957129</v>
      </c>
      <c r="I2104" s="0" t="n">
        <v>61694.9628189999</v>
      </c>
      <c r="J2104" s="0" t="n">
        <v>18910.8259400081</v>
      </c>
      <c r="K2104" s="0" t="n">
        <v>822599.504253333</v>
      </c>
      <c r="L2104" s="0" t="n">
        <v>1233899.25637999</v>
      </c>
      <c r="M2104" s="0" t="n">
        <v>11058822.1038142</v>
      </c>
      <c r="N2104" s="0" t="n">
        <v>14745096.1384189</v>
      </c>
      <c r="O2104" s="0" t="n">
        <v>742396.051766033</v>
      </c>
      <c r="P2104" s="0" t="n">
        <v>927995.064707542</v>
      </c>
      <c r="Q2104" s="0" t="n">
        <v>308474.814094999</v>
      </c>
      <c r="R2104" s="0" t="n">
        <v>514124.690158333</v>
      </c>
    </row>
    <row r="2105" customFormat="false" ht="13.8" hidden="true" customHeight="false" outlineLevel="0" collapsed="false">
      <c r="A2105" s="0" t="s">
        <v>155</v>
      </c>
      <c r="B2105" s="0" t="s">
        <v>21</v>
      </c>
      <c r="C2105" s="0" t="s">
        <v>166</v>
      </c>
      <c r="D2105" s="0" t="s">
        <v>25</v>
      </c>
      <c r="E2105" s="0" t="s">
        <v>8</v>
      </c>
      <c r="F2105" s="0" t="s">
        <v>8</v>
      </c>
      <c r="G2105" s="0" t="s">
        <v>154</v>
      </c>
      <c r="H2105" s="0" t="n">
        <v>31526299.4522508</v>
      </c>
      <c r="I2105" s="0" t="n">
        <v>455124.440873113</v>
      </c>
      <c r="J2105" s="0" t="n">
        <v>496410.899568587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</row>
    <row r="2106" customFormat="false" ht="13.8" hidden="true" customHeight="false" outlineLevel="0" collapsed="false">
      <c r="A2106" s="0" t="s">
        <v>150</v>
      </c>
      <c r="B2106" s="0" t="s">
        <v>52</v>
      </c>
      <c r="C2106" s="0" t="s">
        <v>158</v>
      </c>
      <c r="D2106" s="0" t="s">
        <v>71</v>
      </c>
      <c r="E2106" s="0" t="s">
        <v>13</v>
      </c>
      <c r="F2106" s="0" t="s">
        <v>13</v>
      </c>
      <c r="G2106" s="0" t="s">
        <v>172</v>
      </c>
      <c r="H2106" s="0" t="n">
        <v>280014.121644687</v>
      </c>
      <c r="I2106" s="0" t="n">
        <v>15662.5405729479</v>
      </c>
      <c r="J2106" s="0" t="n">
        <v>10780.5398544266</v>
      </c>
      <c r="K2106" s="0" t="n">
        <v>548188.920053177</v>
      </c>
      <c r="L2106" s="0" t="n">
        <v>704814.325782657</v>
      </c>
      <c r="M2106" s="0" t="n">
        <v>540357.649766703</v>
      </c>
      <c r="N2106" s="0" t="n">
        <v>657826.704063813</v>
      </c>
      <c r="O2106" s="0" t="n">
        <v>522606.769876403</v>
      </c>
      <c r="P2106" s="0" t="n">
        <v>570116.476228803</v>
      </c>
      <c r="Q2106" s="0" t="n">
        <v>1879504.86875375</v>
      </c>
      <c r="R2106" s="0" t="n">
        <v>2036130.27448323</v>
      </c>
    </row>
    <row r="2107" customFormat="false" ht="13.8" hidden="true" customHeight="false" outlineLevel="0" collapsed="false">
      <c r="A2107" s="0" t="s">
        <v>159</v>
      </c>
      <c r="B2107" s="0" t="s">
        <v>96</v>
      </c>
      <c r="C2107" s="0" t="s">
        <v>99</v>
      </c>
      <c r="D2107" s="0" t="s">
        <v>99</v>
      </c>
      <c r="E2107" s="0" t="s">
        <v>170</v>
      </c>
      <c r="F2107" s="0" t="s">
        <v>13</v>
      </c>
      <c r="G2107" s="0" t="s">
        <v>164</v>
      </c>
      <c r="H2107" s="0" t="n">
        <v>21235987.5492616</v>
      </c>
      <c r="I2107" s="0" t="n">
        <v>291180.438036</v>
      </c>
      <c r="J2107" s="0" t="n">
        <v>686044.956259884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</row>
    <row r="2108" customFormat="false" ht="13.8" hidden="true" customHeight="false" outlineLevel="0" collapsed="false">
      <c r="A2108" s="0" t="s">
        <v>159</v>
      </c>
      <c r="B2108" s="0" t="s">
        <v>6</v>
      </c>
      <c r="C2108" s="0" t="s">
        <v>162</v>
      </c>
      <c r="D2108" s="0" t="s">
        <v>20</v>
      </c>
      <c r="E2108" s="0" t="s">
        <v>8</v>
      </c>
      <c r="F2108" s="0" t="s">
        <v>8</v>
      </c>
      <c r="G2108" s="0" t="s">
        <v>154</v>
      </c>
      <c r="H2108" s="0" t="n">
        <v>28900703.6034258</v>
      </c>
      <c r="I2108" s="0" t="n">
        <v>600344.523032209</v>
      </c>
      <c r="J2108" s="0" t="n">
        <v>348149.785018059</v>
      </c>
      <c r="K2108" s="0" t="n">
        <v>1562193.03882442</v>
      </c>
      <c r="L2108" s="0" t="n">
        <v>2082924.05176589</v>
      </c>
      <c r="M2108" s="0" t="n">
        <v>0</v>
      </c>
      <c r="N2108" s="0" t="n">
        <v>0</v>
      </c>
      <c r="O2108" s="0" t="n">
        <v>17318046.062888</v>
      </c>
      <c r="P2108" s="0" t="n">
        <v>24245264.4880432</v>
      </c>
      <c r="Q2108" s="0" t="n">
        <v>3124386.07764884</v>
      </c>
      <c r="R2108" s="0" t="n">
        <v>3645117.09059032</v>
      </c>
    </row>
    <row r="2109" customFormat="false" ht="13.8" hidden="true" customHeight="false" outlineLevel="0" collapsed="false">
      <c r="A2109" s="0" t="s">
        <v>159</v>
      </c>
      <c r="B2109" s="0" t="s">
        <v>6</v>
      </c>
      <c r="C2109" s="0" t="s">
        <v>162</v>
      </c>
      <c r="D2109" s="0" t="s">
        <v>19</v>
      </c>
      <c r="E2109" s="0" t="s">
        <v>13</v>
      </c>
      <c r="F2109" s="0" t="s">
        <v>13</v>
      </c>
      <c r="G2109" s="0" t="s">
        <v>153</v>
      </c>
      <c r="H2109" s="0" t="n">
        <v>1885877.61061367</v>
      </c>
      <c r="I2109" s="0" t="n">
        <v>34250.6618333333</v>
      </c>
      <c r="J2109" s="0" t="n">
        <v>21814.2457935532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</row>
    <row r="2110" customFormat="false" ht="13.8" hidden="true" customHeight="false" outlineLevel="0" collapsed="false">
      <c r="A2110" s="0" t="s">
        <v>155</v>
      </c>
      <c r="B2110" s="0" t="s">
        <v>72</v>
      </c>
      <c r="C2110" s="0" t="s">
        <v>175</v>
      </c>
      <c r="D2110" s="0" t="s">
        <v>88</v>
      </c>
      <c r="E2110" s="0" t="s">
        <v>170</v>
      </c>
      <c r="F2110" s="0" t="s">
        <v>13</v>
      </c>
      <c r="G2110" s="0" t="s">
        <v>154</v>
      </c>
      <c r="H2110" s="0" t="n">
        <v>502433.721135832</v>
      </c>
      <c r="I2110" s="0" t="n">
        <v>55363.0495584972</v>
      </c>
      <c r="J2110" s="0" t="n">
        <v>170528.106019904</v>
      </c>
      <c r="K2110" s="0" t="n">
        <v>0</v>
      </c>
      <c r="L2110" s="0" t="n">
        <v>0</v>
      </c>
      <c r="M2110" s="0" t="n">
        <v>4235273.29122504</v>
      </c>
      <c r="N2110" s="0" t="n">
        <v>5176445.13371949</v>
      </c>
      <c r="O2110" s="0" t="n">
        <v>2070578.05348779</v>
      </c>
      <c r="P2110" s="0" t="n">
        <v>2823515.52748336</v>
      </c>
      <c r="Q2110" s="0" t="n">
        <v>0</v>
      </c>
      <c r="R2110" s="0" t="n">
        <v>0</v>
      </c>
    </row>
    <row r="2111" customFormat="false" ht="13.8" hidden="true" customHeight="false" outlineLevel="0" collapsed="false">
      <c r="A2111" s="0" t="s">
        <v>150</v>
      </c>
      <c r="B2111" s="0" t="s">
        <v>21</v>
      </c>
      <c r="C2111" s="0" t="s">
        <v>181</v>
      </c>
      <c r="D2111" s="0" t="s">
        <v>22</v>
      </c>
      <c r="E2111" s="0" t="s">
        <v>9</v>
      </c>
      <c r="F2111" s="0" t="s">
        <v>9</v>
      </c>
      <c r="G2111" s="0" t="s">
        <v>172</v>
      </c>
      <c r="H2111" s="0" t="n">
        <v>197612.843357552</v>
      </c>
      <c r="I2111" s="0" t="n">
        <v>14425</v>
      </c>
      <c r="J2111" s="0" t="n">
        <v>9080.875</v>
      </c>
      <c r="K2111" s="0" t="n">
        <v>649125</v>
      </c>
      <c r="L2111" s="0" t="n">
        <v>793375</v>
      </c>
      <c r="M2111" s="0" t="n">
        <v>2239481.25</v>
      </c>
      <c r="N2111" s="0" t="n">
        <v>2726325</v>
      </c>
      <c r="O2111" s="0" t="n">
        <v>116842.5</v>
      </c>
      <c r="P2111" s="0" t="n">
        <v>175263.75</v>
      </c>
      <c r="Q2111" s="0" t="n">
        <v>0</v>
      </c>
      <c r="R2111" s="0" t="n">
        <v>0</v>
      </c>
    </row>
    <row r="2112" customFormat="false" ht="13.8" hidden="true" customHeight="false" outlineLevel="0" collapsed="false">
      <c r="A2112" s="0" t="s">
        <v>159</v>
      </c>
      <c r="B2112" s="0" t="s">
        <v>21</v>
      </c>
      <c r="C2112" s="0" t="s">
        <v>166</v>
      </c>
      <c r="D2112" s="0" t="s">
        <v>24</v>
      </c>
      <c r="E2112" s="0" t="s">
        <v>13</v>
      </c>
      <c r="F2112" s="0" t="s">
        <v>13</v>
      </c>
      <c r="G2112" s="0" t="s">
        <v>154</v>
      </c>
      <c r="H2112" s="0" t="n">
        <v>2815634.73707492</v>
      </c>
      <c r="I2112" s="0" t="n">
        <v>55210.2361473065</v>
      </c>
      <c r="J2112" s="0" t="n">
        <v>32527.3842576473</v>
      </c>
      <c r="K2112" s="0" t="n">
        <v>0</v>
      </c>
      <c r="L2112" s="0" t="n">
        <v>0</v>
      </c>
      <c r="M2112" s="0" t="n">
        <v>8825566.11329659</v>
      </c>
      <c r="N2112" s="0" t="n">
        <v>10296493.798846</v>
      </c>
      <c r="O2112" s="0" t="n">
        <v>0</v>
      </c>
      <c r="P2112" s="0" t="n">
        <v>0</v>
      </c>
      <c r="Q2112" s="0" t="n">
        <v>0</v>
      </c>
      <c r="R2112" s="0" t="n">
        <v>0</v>
      </c>
    </row>
    <row r="2113" customFormat="false" ht="13.8" hidden="true" customHeight="false" outlineLevel="0" collapsed="false">
      <c r="A2113" s="0" t="s">
        <v>155</v>
      </c>
      <c r="B2113" s="0" t="s">
        <v>90</v>
      </c>
      <c r="C2113" s="0" t="s">
        <v>186</v>
      </c>
      <c r="D2113" s="0" t="s">
        <v>95</v>
      </c>
      <c r="E2113" s="0" t="s">
        <v>13</v>
      </c>
      <c r="F2113" s="0" t="s">
        <v>13</v>
      </c>
      <c r="G2113" s="0" t="s">
        <v>164</v>
      </c>
      <c r="H2113" s="0" t="n">
        <v>15909462.284263</v>
      </c>
      <c r="I2113" s="0" t="n">
        <v>250648.547292415</v>
      </c>
      <c r="J2113" s="0" t="n">
        <v>303434.684418318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</row>
    <row r="2114" customFormat="false" ht="13.8" hidden="true" customHeight="false" outlineLevel="0" collapsed="false">
      <c r="A2114" s="0" t="s">
        <v>155</v>
      </c>
      <c r="B2114" s="0" t="s">
        <v>21</v>
      </c>
      <c r="C2114" s="0" t="s">
        <v>173</v>
      </c>
      <c r="D2114" s="0" t="s">
        <v>47</v>
      </c>
      <c r="E2114" s="0" t="s">
        <v>9</v>
      </c>
      <c r="F2114" s="0" t="s">
        <v>9</v>
      </c>
      <c r="G2114" s="0" t="s">
        <v>154</v>
      </c>
      <c r="H2114" s="0" t="n">
        <v>18026.3364846891</v>
      </c>
      <c r="I2114" s="0" t="n">
        <v>798</v>
      </c>
      <c r="J2114" s="0" t="n">
        <v>458.31</v>
      </c>
      <c r="K2114" s="0" t="n">
        <v>0</v>
      </c>
      <c r="L2114" s="0" t="n">
        <v>0</v>
      </c>
      <c r="M2114" s="0" t="n">
        <v>174939.3334752</v>
      </c>
      <c r="N2114" s="0" t="n">
        <v>218674.166844</v>
      </c>
      <c r="O2114" s="0" t="n">
        <v>36541.7499867</v>
      </c>
      <c r="P2114" s="0" t="n">
        <v>58466.79997872</v>
      </c>
      <c r="Q2114" s="0" t="n">
        <v>7980</v>
      </c>
      <c r="R2114" s="0" t="n">
        <v>9975</v>
      </c>
    </row>
    <row r="2115" customFormat="false" ht="13.8" hidden="true" customHeight="false" outlineLevel="0" collapsed="false">
      <c r="A2115" s="0" t="s">
        <v>155</v>
      </c>
      <c r="B2115" s="0" t="s">
        <v>103</v>
      </c>
      <c r="C2115" s="0" t="s">
        <v>178</v>
      </c>
      <c r="D2115" s="0" t="s">
        <v>112</v>
      </c>
      <c r="E2115" s="0" t="s">
        <v>9</v>
      </c>
      <c r="F2115" s="0" t="s">
        <v>9</v>
      </c>
      <c r="G2115" s="0" t="s">
        <v>154</v>
      </c>
      <c r="H2115" s="0" t="n">
        <v>6707188.37065701</v>
      </c>
      <c r="I2115" s="0" t="n">
        <v>226654.3421834</v>
      </c>
      <c r="J2115" s="0" t="n">
        <v>181636.001640858</v>
      </c>
      <c r="K2115" s="0" t="n">
        <v>0</v>
      </c>
      <c r="L2115" s="0" t="n">
        <v>0</v>
      </c>
      <c r="M2115" s="0" t="n">
        <v>2357205.15870736</v>
      </c>
      <c r="N2115" s="0" t="n">
        <v>3535807.73806104</v>
      </c>
      <c r="O2115" s="0" t="n">
        <v>4478689.80154398</v>
      </c>
      <c r="P2115" s="0" t="n">
        <v>5598362.25192998</v>
      </c>
      <c r="Q2115" s="0" t="n">
        <v>3399815.132751</v>
      </c>
      <c r="R2115" s="0" t="n">
        <v>5666358.554585</v>
      </c>
    </row>
    <row r="2116" customFormat="false" ht="13.8" hidden="true" customHeight="false" outlineLevel="0" collapsed="false">
      <c r="A2116" s="0" t="s">
        <v>150</v>
      </c>
      <c r="B2116" s="0" t="s">
        <v>103</v>
      </c>
      <c r="C2116" s="0" t="s">
        <v>177</v>
      </c>
      <c r="D2116" s="0" t="s">
        <v>113</v>
      </c>
      <c r="E2116" s="0" t="s">
        <v>13</v>
      </c>
      <c r="F2116" s="0" t="s">
        <v>13</v>
      </c>
      <c r="G2116" s="0" t="s">
        <v>164</v>
      </c>
      <c r="H2116" s="0" t="n">
        <v>30285449.2209655</v>
      </c>
      <c r="I2116" s="0" t="n">
        <v>1342663.655</v>
      </c>
      <c r="J2116" s="0" t="n">
        <v>1624913.0713</v>
      </c>
      <c r="K2116" s="0" t="n">
        <v>0</v>
      </c>
      <c r="L2116" s="0" t="n">
        <v>0</v>
      </c>
      <c r="M2116" s="0" t="n">
        <v>33374782.7417703</v>
      </c>
      <c r="N2116" s="0" t="n">
        <v>45890326.2699342</v>
      </c>
      <c r="O2116" s="0" t="n">
        <v>99081384.9219672</v>
      </c>
      <c r="P2116" s="0" t="n">
        <v>126824172.700118</v>
      </c>
      <c r="Q2116" s="0" t="n">
        <v>107413092.4</v>
      </c>
      <c r="R2116" s="0" t="n">
        <v>120839728.95</v>
      </c>
    </row>
    <row r="2117" customFormat="false" ht="13.8" hidden="true" customHeight="false" outlineLevel="0" collapsed="false">
      <c r="A2117" s="0" t="s">
        <v>155</v>
      </c>
      <c r="B2117" s="0" t="s">
        <v>103</v>
      </c>
      <c r="C2117" s="0" t="s">
        <v>177</v>
      </c>
      <c r="D2117" s="0" t="s">
        <v>22</v>
      </c>
      <c r="E2117" s="0" t="s">
        <v>9</v>
      </c>
      <c r="F2117" s="0" t="s">
        <v>9</v>
      </c>
      <c r="G2117" s="0" t="s">
        <v>157</v>
      </c>
      <c r="H2117" s="0" t="n">
        <v>479712.12875193</v>
      </c>
      <c r="I2117" s="0" t="n">
        <v>45925.3000117439</v>
      </c>
      <c r="J2117" s="0" t="n">
        <v>29773.0183472126</v>
      </c>
      <c r="K2117" s="0" t="n">
        <v>2066638.50052847</v>
      </c>
      <c r="L2117" s="0" t="n">
        <v>2525891.50064591</v>
      </c>
      <c r="M2117" s="0" t="n">
        <v>5889919.72650615</v>
      </c>
      <c r="N2117" s="0" t="n">
        <v>7129902.82682324</v>
      </c>
      <c r="O2117" s="0" t="n">
        <v>309995.775079271</v>
      </c>
      <c r="P2117" s="0" t="n">
        <v>495993.240126834</v>
      </c>
      <c r="Q2117" s="0" t="n">
        <v>0</v>
      </c>
      <c r="R2117" s="0" t="n">
        <v>0</v>
      </c>
    </row>
    <row r="2118" customFormat="false" ht="13.8" hidden="true" customHeight="false" outlineLevel="0" collapsed="false">
      <c r="A2118" s="0" t="s">
        <v>150</v>
      </c>
      <c r="B2118" s="0" t="s">
        <v>103</v>
      </c>
      <c r="C2118" s="0" t="s">
        <v>177</v>
      </c>
      <c r="D2118" s="0" t="s">
        <v>115</v>
      </c>
      <c r="E2118" s="0" t="s">
        <v>9</v>
      </c>
      <c r="F2118" s="0" t="s">
        <v>9</v>
      </c>
      <c r="G2118" s="0" t="s">
        <v>153</v>
      </c>
      <c r="H2118" s="0" t="n">
        <v>6399254.67294885</v>
      </c>
      <c r="I2118" s="0" t="n">
        <v>255844.405</v>
      </c>
      <c r="J2118" s="0" t="n">
        <v>491448.207275</v>
      </c>
      <c r="K2118" s="0" t="n">
        <v>0</v>
      </c>
      <c r="L2118" s="0" t="n">
        <v>0</v>
      </c>
      <c r="M2118" s="0" t="n">
        <v>8059098.7575</v>
      </c>
      <c r="N2118" s="0" t="n">
        <v>11512998.225</v>
      </c>
      <c r="O2118" s="0" t="n">
        <v>27343370.784375</v>
      </c>
      <c r="P2118" s="0" t="n">
        <v>34999514.604</v>
      </c>
      <c r="Q2118" s="0" t="n">
        <v>20467552.4</v>
      </c>
      <c r="R2118" s="0" t="n">
        <v>23025996.45</v>
      </c>
    </row>
    <row r="2119" customFormat="false" ht="13.8" hidden="true" customHeight="false" outlineLevel="0" collapsed="false">
      <c r="A2119" s="0" t="s">
        <v>159</v>
      </c>
      <c r="B2119" s="0" t="s">
        <v>103</v>
      </c>
      <c r="C2119" s="0" t="s">
        <v>178</v>
      </c>
      <c r="D2119" s="0" t="s">
        <v>107</v>
      </c>
      <c r="E2119" s="0" t="s">
        <v>13</v>
      </c>
      <c r="F2119" s="0" t="s">
        <v>13</v>
      </c>
      <c r="G2119" s="0" t="s">
        <v>153</v>
      </c>
      <c r="H2119" s="0" t="n">
        <v>1409558.73479069</v>
      </c>
      <c r="I2119" s="0" t="n">
        <v>38284.781947325</v>
      </c>
      <c r="J2119" s="0" t="n">
        <v>24370.4599052523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</row>
    <row r="2120" customFormat="false" ht="13.8" hidden="true" customHeight="false" outlineLevel="0" collapsed="false">
      <c r="A2120" s="0" t="s">
        <v>155</v>
      </c>
      <c r="B2120" s="0" t="s">
        <v>103</v>
      </c>
      <c r="C2120" s="0" t="s">
        <v>178</v>
      </c>
      <c r="D2120" s="0" t="s">
        <v>107</v>
      </c>
      <c r="E2120" s="0" t="s">
        <v>13</v>
      </c>
      <c r="F2120" s="0" t="s">
        <v>13</v>
      </c>
      <c r="G2120" s="0" t="s">
        <v>153</v>
      </c>
      <c r="H2120" s="0" t="n">
        <v>335158.920452297</v>
      </c>
      <c r="I2120" s="0" t="n">
        <v>38284.781947325</v>
      </c>
      <c r="J2120" s="0" t="n">
        <v>24370.4599052523</v>
      </c>
      <c r="K2120" s="0" t="n">
        <v>0</v>
      </c>
      <c r="L2120" s="0" t="n">
        <v>0</v>
      </c>
      <c r="M2120" s="0" t="n">
        <v>3675339.0669432</v>
      </c>
      <c r="N2120" s="0" t="n">
        <v>5145474.69372048</v>
      </c>
      <c r="O2120" s="0" t="n">
        <v>1267991.9780954</v>
      </c>
      <c r="P2120" s="0" t="n">
        <v>1709032.66612858</v>
      </c>
      <c r="Q2120" s="0" t="n">
        <v>0</v>
      </c>
      <c r="R2120" s="0" t="n">
        <v>0</v>
      </c>
    </row>
    <row r="2121" customFormat="false" ht="13.8" hidden="true" customHeight="false" outlineLevel="0" collapsed="false">
      <c r="A2121" s="0" t="s">
        <v>159</v>
      </c>
      <c r="B2121" s="0" t="s">
        <v>103</v>
      </c>
      <c r="C2121" s="0" t="s">
        <v>178</v>
      </c>
      <c r="D2121" s="0" t="s">
        <v>108</v>
      </c>
      <c r="E2121" s="0" t="s">
        <v>8</v>
      </c>
      <c r="F2121" s="0" t="s">
        <v>8</v>
      </c>
      <c r="G2121" s="0" t="s">
        <v>153</v>
      </c>
      <c r="H2121" s="0" t="n">
        <v>2571621.65714736</v>
      </c>
      <c r="I2121" s="0" t="n">
        <v>134976.9888347</v>
      </c>
      <c r="J2121" s="0" t="n">
        <v>122529.606791466</v>
      </c>
      <c r="K2121" s="0" t="n">
        <v>769311.46265675</v>
      </c>
      <c r="L2121" s="0" t="n">
        <v>1025748.61687566</v>
      </c>
      <c r="M2121" s="0" t="n">
        <v>2699539.776694</v>
      </c>
      <c r="N2121" s="0" t="n">
        <v>4049309.665041</v>
      </c>
      <c r="O2121" s="0" t="n">
        <v>2125887.57414652</v>
      </c>
      <c r="P2121" s="0" t="n">
        <v>2733284.02390267</v>
      </c>
      <c r="Q2121" s="0" t="n">
        <v>1025748.61687566</v>
      </c>
      <c r="R2121" s="0" t="n">
        <v>1282185.77109458</v>
      </c>
    </row>
    <row r="2122" customFormat="false" ht="13.8" hidden="true" customHeight="false" outlineLevel="0" collapsed="false">
      <c r="A2122" s="0" t="s">
        <v>150</v>
      </c>
      <c r="B2122" s="0" t="s">
        <v>103</v>
      </c>
      <c r="C2122" s="0" t="s">
        <v>178</v>
      </c>
      <c r="D2122" s="0" t="s">
        <v>107</v>
      </c>
      <c r="E2122" s="0" t="s">
        <v>9</v>
      </c>
      <c r="F2122" s="0" t="s">
        <v>9</v>
      </c>
      <c r="G2122" s="0" t="s">
        <v>157</v>
      </c>
      <c r="H2122" s="0" t="n">
        <v>657400.33325604</v>
      </c>
      <c r="I2122" s="0" t="n">
        <v>100249.764707812</v>
      </c>
      <c r="J2122" s="0" t="n">
        <v>64582.8104625695</v>
      </c>
      <c r="K2122" s="0" t="n">
        <v>0</v>
      </c>
      <c r="L2122" s="0" t="n">
        <v>0</v>
      </c>
      <c r="M2122" s="0" t="n">
        <v>15398363.8591199</v>
      </c>
      <c r="N2122" s="0" t="n">
        <v>21172750.3062899</v>
      </c>
      <c r="O2122" s="0" t="n">
        <v>3608991.52948124</v>
      </c>
      <c r="P2122" s="0" t="n">
        <v>4619509.15773599</v>
      </c>
      <c r="Q2122" s="0" t="n">
        <v>1771061.0714958</v>
      </c>
      <c r="R2122" s="0" t="n">
        <v>1992443.70543278</v>
      </c>
    </row>
    <row r="2123" customFormat="false" ht="13.8" hidden="true" customHeight="false" outlineLevel="0" collapsed="false">
      <c r="A2123" s="0" t="s">
        <v>155</v>
      </c>
      <c r="B2123" s="0" t="s">
        <v>103</v>
      </c>
      <c r="C2123" s="0" t="s">
        <v>179</v>
      </c>
      <c r="D2123" s="0" t="s">
        <v>116</v>
      </c>
      <c r="E2123" s="0" t="s">
        <v>13</v>
      </c>
      <c r="F2123" s="0" t="s">
        <v>13</v>
      </c>
      <c r="G2123" s="0" t="s">
        <v>164</v>
      </c>
      <c r="H2123" s="0" t="n">
        <v>359845.962717378</v>
      </c>
      <c r="I2123" s="0" t="n">
        <v>6796.37703609</v>
      </c>
      <c r="J2123" s="0" t="n">
        <v>10567.570500395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907801.789606992</v>
      </c>
      <c r="P2123" s="0" t="n">
        <v>1237911.53128226</v>
      </c>
      <c r="Q2123" s="0" t="n">
        <v>475746.3925263</v>
      </c>
      <c r="R2123" s="0" t="n">
        <v>543710.1628872</v>
      </c>
    </row>
    <row r="2124" customFormat="false" ht="13.8" hidden="true" customHeight="false" outlineLevel="0" collapsed="false">
      <c r="A2124" s="0" t="s">
        <v>150</v>
      </c>
      <c r="B2124" s="0" t="s">
        <v>72</v>
      </c>
      <c r="C2124" s="0" t="s">
        <v>151</v>
      </c>
      <c r="D2124" s="0" t="s">
        <v>85</v>
      </c>
      <c r="E2124" s="0" t="s">
        <v>170</v>
      </c>
      <c r="F2124" s="0" t="s">
        <v>13</v>
      </c>
      <c r="G2124" s="0" t="s">
        <v>153</v>
      </c>
      <c r="H2124" s="0" t="n">
        <v>520305.369124197</v>
      </c>
      <c r="I2124" s="0" t="n">
        <v>63961.9292643684</v>
      </c>
      <c r="J2124" s="0" t="n">
        <v>63961.9292643684</v>
      </c>
      <c r="K2124" s="0" t="n">
        <v>1119333.76212644</v>
      </c>
      <c r="L2124" s="0" t="n">
        <v>1439143.40844829</v>
      </c>
      <c r="M2124" s="0" t="n">
        <v>4968112.78263046</v>
      </c>
      <c r="N2124" s="0" t="n">
        <v>6831155.07611689</v>
      </c>
      <c r="O2124" s="0" t="n">
        <v>1552535.24457202</v>
      </c>
      <c r="P2124" s="0" t="n">
        <v>1987245.11305218</v>
      </c>
      <c r="Q2124" s="0" t="n">
        <v>2558477.17057473</v>
      </c>
      <c r="R2124" s="0" t="n">
        <v>2878286.81689658</v>
      </c>
    </row>
    <row r="2125" customFormat="false" ht="13.8" hidden="true" customHeight="false" outlineLevel="0" collapsed="false">
      <c r="A2125" s="0" t="s">
        <v>159</v>
      </c>
      <c r="B2125" s="0" t="s">
        <v>52</v>
      </c>
      <c r="C2125" s="0" t="s">
        <v>169</v>
      </c>
      <c r="D2125" s="0" t="s">
        <v>70</v>
      </c>
      <c r="E2125" s="0" t="s">
        <v>9</v>
      </c>
      <c r="F2125" s="0" t="s">
        <v>9</v>
      </c>
      <c r="G2125" s="0" t="s">
        <v>172</v>
      </c>
      <c r="H2125" s="0" t="n">
        <v>4128813.23883698</v>
      </c>
      <c r="I2125" s="0" t="n">
        <v>57972.4944617</v>
      </c>
      <c r="J2125" s="0" t="n">
        <v>42856.7621901729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n">
        <v>5217524.501553</v>
      </c>
      <c r="R2125" s="0" t="n">
        <v>5797249.44617</v>
      </c>
    </row>
    <row r="2126" customFormat="false" ht="13.8" hidden="true" customHeight="false" outlineLevel="0" collapsed="false">
      <c r="A2126" s="0" t="s">
        <v>155</v>
      </c>
      <c r="B2126" s="0" t="s">
        <v>72</v>
      </c>
      <c r="C2126" s="0" t="s">
        <v>151</v>
      </c>
      <c r="D2126" s="0" t="s">
        <v>84</v>
      </c>
      <c r="E2126" s="0" t="s">
        <v>170</v>
      </c>
      <c r="F2126" s="0" t="s">
        <v>13</v>
      </c>
      <c r="G2126" s="0" t="s">
        <v>154</v>
      </c>
      <c r="H2126" s="0" t="n">
        <v>2866321.67747067</v>
      </c>
      <c r="I2126" s="0" t="n">
        <v>296119.009582234</v>
      </c>
      <c r="J2126" s="0" t="n">
        <v>296119.009582234</v>
      </c>
      <c r="K2126" s="0" t="n">
        <v>0</v>
      </c>
      <c r="L2126" s="0" t="n">
        <v>0</v>
      </c>
      <c r="M2126" s="0" t="n">
        <v>12937748.5584462</v>
      </c>
      <c r="N2126" s="0" t="n">
        <v>15812803.7936564</v>
      </c>
      <c r="O2126" s="0" t="n">
        <v>6325121.51746258</v>
      </c>
      <c r="P2126" s="0" t="n">
        <v>8625165.7056308</v>
      </c>
      <c r="Q2126" s="0" t="n">
        <v>8581451.85785705</v>
      </c>
      <c r="R2126" s="0" t="n">
        <v>9807373.55183663</v>
      </c>
    </row>
    <row r="2127" customFormat="false" ht="13.8" hidden="true" customHeight="false" outlineLevel="0" collapsed="false">
      <c r="A2127" s="0" t="s">
        <v>150</v>
      </c>
      <c r="B2127" s="0" t="s">
        <v>103</v>
      </c>
      <c r="C2127" s="0" t="s">
        <v>177</v>
      </c>
      <c r="D2127" s="0" t="s">
        <v>110</v>
      </c>
      <c r="E2127" s="0" t="s">
        <v>8</v>
      </c>
      <c r="F2127" s="0" t="s">
        <v>8</v>
      </c>
      <c r="G2127" s="0" t="s">
        <v>154</v>
      </c>
      <c r="H2127" s="0" t="n">
        <v>117605.546748757</v>
      </c>
      <c r="I2127" s="0" t="n">
        <v>33825.225</v>
      </c>
      <c r="J2127" s="0" t="n">
        <v>33635.1216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</row>
    <row r="2128" customFormat="false" ht="13.8" hidden="true" customHeight="false" outlineLevel="0" collapsed="false">
      <c r="A2128" s="0" t="s">
        <v>150</v>
      </c>
      <c r="B2128" s="0" t="s">
        <v>72</v>
      </c>
      <c r="C2128" s="0" t="s">
        <v>151</v>
      </c>
      <c r="D2128" s="0" t="s">
        <v>83</v>
      </c>
      <c r="E2128" s="0" t="s">
        <v>170</v>
      </c>
      <c r="F2128" s="0" t="s">
        <v>13</v>
      </c>
      <c r="G2128" s="0" t="s">
        <v>153</v>
      </c>
      <c r="H2128" s="0" t="n">
        <v>15584.5200515154</v>
      </c>
      <c r="I2128" s="0" t="n">
        <v>1268.40920856376</v>
      </c>
      <c r="J2128" s="0" t="n">
        <v>1268.40920856376</v>
      </c>
      <c r="K2128" s="0" t="n">
        <v>14798.1074332439</v>
      </c>
      <c r="L2128" s="0" t="n">
        <v>19026.1381284565</v>
      </c>
      <c r="M2128" s="0" t="n">
        <v>99350.4313531505</v>
      </c>
      <c r="N2128" s="0" t="n">
        <v>136606.843110582</v>
      </c>
      <c r="O2128" s="0" t="n">
        <v>31047.0096393083</v>
      </c>
      <c r="P2128" s="0" t="n">
        <v>39740.1723383147</v>
      </c>
      <c r="Q2128" s="0" t="n">
        <v>33824.2455617005</v>
      </c>
      <c r="R2128" s="0" t="n">
        <v>38052.276256913</v>
      </c>
    </row>
    <row r="2129" customFormat="false" ht="13.8" hidden="true" customHeight="false" outlineLevel="0" collapsed="false">
      <c r="A2129" s="0" t="s">
        <v>155</v>
      </c>
      <c r="B2129" s="0" t="s">
        <v>21</v>
      </c>
      <c r="C2129" s="0" t="s">
        <v>166</v>
      </c>
      <c r="D2129" s="0" t="s">
        <v>25</v>
      </c>
      <c r="E2129" s="0" t="s">
        <v>13</v>
      </c>
      <c r="F2129" s="0" t="s">
        <v>13</v>
      </c>
      <c r="G2129" s="0" t="s">
        <v>153</v>
      </c>
      <c r="H2129" s="0" t="n">
        <v>862207.06956793</v>
      </c>
      <c r="I2129" s="0" t="n">
        <v>10494.9509803921</v>
      </c>
      <c r="J2129" s="0" t="n">
        <v>6068.91200980392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</row>
    <row r="2130" customFormat="false" ht="13.8" hidden="true" customHeight="false" outlineLevel="0" collapsed="false">
      <c r="A2130" s="0" t="s">
        <v>155</v>
      </c>
      <c r="B2130" s="0" t="s">
        <v>72</v>
      </c>
      <c r="C2130" s="0" t="s">
        <v>171</v>
      </c>
      <c r="D2130" s="0" t="s">
        <v>77</v>
      </c>
      <c r="E2130" s="0" t="s">
        <v>156</v>
      </c>
      <c r="F2130" s="0" t="s">
        <v>9</v>
      </c>
      <c r="G2130" s="0" t="s">
        <v>172</v>
      </c>
      <c r="H2130" s="0" t="n">
        <v>8665125.59824435</v>
      </c>
      <c r="I2130" s="0" t="n">
        <v>100668.075243893</v>
      </c>
      <c r="J2130" s="0" t="n">
        <v>504525.447217611</v>
      </c>
      <c r="K2130" s="0" t="n">
        <v>0</v>
      </c>
      <c r="L2130" s="0" t="n">
        <v>0</v>
      </c>
      <c r="M2130" s="0" t="n">
        <v>8058183.3433642</v>
      </c>
      <c r="N2130" s="0" t="n">
        <v>9848890.75300069</v>
      </c>
      <c r="O2130" s="0" t="n">
        <v>3939556.30120027</v>
      </c>
      <c r="P2130" s="0" t="n">
        <v>5372122.22890946</v>
      </c>
      <c r="Q2130" s="0" t="n">
        <v>7046765.26707257</v>
      </c>
      <c r="R2130" s="0" t="n">
        <v>8053446.01951151</v>
      </c>
    </row>
    <row r="2131" customFormat="false" ht="13.8" hidden="true" customHeight="false" outlineLevel="0" collapsed="false">
      <c r="A2131" s="0" t="s">
        <v>150</v>
      </c>
      <c r="B2131" s="0" t="s">
        <v>90</v>
      </c>
      <c r="C2131" s="0" t="s">
        <v>160</v>
      </c>
      <c r="D2131" s="0" t="s">
        <v>91</v>
      </c>
      <c r="E2131" s="0" t="s">
        <v>8</v>
      </c>
      <c r="F2131" s="0" t="s">
        <v>8</v>
      </c>
      <c r="G2131" s="0" t="s">
        <v>164</v>
      </c>
      <c r="H2131" s="0" t="n">
        <v>36003657.7722916</v>
      </c>
      <c r="I2131" s="0" t="n">
        <v>3915279.51151223</v>
      </c>
      <c r="J2131" s="0" t="n">
        <v>15561874.7211184</v>
      </c>
      <c r="K2131" s="0" t="n">
        <v>43698382.6829819</v>
      </c>
      <c r="L2131" s="0" t="n">
        <v>56183634.8781196</v>
      </c>
      <c r="M2131" s="0" t="n">
        <v>460066001.57503</v>
      </c>
      <c r="N2131" s="0" t="n">
        <v>552079201.890036</v>
      </c>
      <c r="O2131" s="0" t="n">
        <v>178914556.00493</v>
      </c>
      <c r="P2131" s="0" t="n">
        <v>229010631.686311</v>
      </c>
      <c r="Q2131" s="0" t="n">
        <v>99882017.5611016</v>
      </c>
      <c r="R2131" s="0" t="n">
        <v>112367269.756239</v>
      </c>
    </row>
    <row r="2132" customFormat="false" ht="13.8" hidden="true" customHeight="false" outlineLevel="0" collapsed="false">
      <c r="A2132" s="0" t="s">
        <v>150</v>
      </c>
      <c r="B2132" s="0" t="s">
        <v>52</v>
      </c>
      <c r="C2132" s="0" t="s">
        <v>161</v>
      </c>
      <c r="D2132" s="0" t="s">
        <v>58</v>
      </c>
      <c r="E2132" s="0" t="s">
        <v>9</v>
      </c>
      <c r="F2132" s="0" t="s">
        <v>9</v>
      </c>
      <c r="G2132" s="0" t="s">
        <v>172</v>
      </c>
      <c r="H2132" s="0" t="n">
        <v>160446.144329119</v>
      </c>
      <c r="I2132" s="0" t="n">
        <v>14423.358574559</v>
      </c>
      <c r="J2132" s="0" t="n">
        <v>12915.1624819698</v>
      </c>
      <c r="K2132" s="0" t="n">
        <v>192311.447660787</v>
      </c>
      <c r="L2132" s="0" t="n">
        <v>288467.17149118</v>
      </c>
      <c r="M2132" s="0" t="n">
        <v>2585387.02881671</v>
      </c>
      <c r="N2132" s="0" t="n">
        <v>3447182.70508895</v>
      </c>
      <c r="O2132" s="0" t="n">
        <v>173561.081321549</v>
      </c>
      <c r="P2132" s="0" t="n">
        <v>216951.351651936</v>
      </c>
      <c r="Q2132" s="0" t="n">
        <v>72116.7928727952</v>
      </c>
      <c r="R2132" s="0" t="n">
        <v>120194.654787992</v>
      </c>
    </row>
    <row r="2133" customFormat="false" ht="13.8" hidden="true" customHeight="false" outlineLevel="0" collapsed="false">
      <c r="A2133" s="0" t="s">
        <v>159</v>
      </c>
      <c r="B2133" s="0" t="s">
        <v>21</v>
      </c>
      <c r="C2133" s="0" t="s">
        <v>168</v>
      </c>
      <c r="D2133" s="0" t="s">
        <v>30</v>
      </c>
      <c r="E2133" s="0" t="s">
        <v>13</v>
      </c>
      <c r="F2133" s="0" t="s">
        <v>13</v>
      </c>
      <c r="G2133" s="0" t="s">
        <v>157</v>
      </c>
      <c r="H2133" s="0" t="n">
        <v>30595972.7381871</v>
      </c>
      <c r="I2133" s="0" t="n">
        <v>351500</v>
      </c>
      <c r="J2133" s="0" t="n">
        <v>106183.37</v>
      </c>
      <c r="K2133" s="0" t="n">
        <v>0</v>
      </c>
      <c r="L2133" s="0" t="n">
        <v>0</v>
      </c>
      <c r="M2133" s="0" t="n">
        <v>19402800</v>
      </c>
      <c r="N2133" s="0" t="n">
        <v>29104200</v>
      </c>
      <c r="O2133" s="0" t="n">
        <v>1993005</v>
      </c>
      <c r="P2133" s="0" t="n">
        <v>2562435</v>
      </c>
      <c r="Q2133" s="0" t="n">
        <v>0</v>
      </c>
      <c r="R2133" s="0" t="n">
        <v>0</v>
      </c>
    </row>
    <row r="2134" customFormat="false" ht="13.8" hidden="true" customHeight="false" outlineLevel="0" collapsed="false">
      <c r="A2134" s="0" t="s">
        <v>155</v>
      </c>
      <c r="B2134" s="0" t="s">
        <v>21</v>
      </c>
      <c r="C2134" s="0" t="s">
        <v>168</v>
      </c>
      <c r="D2134" s="0" t="s">
        <v>30</v>
      </c>
      <c r="E2134" s="0" t="s">
        <v>9</v>
      </c>
      <c r="F2134" s="0" t="s">
        <v>9</v>
      </c>
      <c r="G2134" s="0" t="s">
        <v>172</v>
      </c>
      <c r="H2134" s="0" t="n">
        <v>2722995.40546913</v>
      </c>
      <c r="I2134" s="0" t="n">
        <v>65550</v>
      </c>
      <c r="J2134" s="0" t="n">
        <v>66190.75</v>
      </c>
      <c r="K2134" s="0" t="n">
        <v>0</v>
      </c>
      <c r="L2134" s="0" t="n">
        <v>0</v>
      </c>
      <c r="M2134" s="0" t="n">
        <v>3618360</v>
      </c>
      <c r="N2134" s="0" t="n">
        <v>5427540</v>
      </c>
      <c r="O2134" s="0" t="n">
        <v>424764</v>
      </c>
      <c r="P2134" s="0" t="n">
        <v>530955</v>
      </c>
      <c r="Q2134" s="0" t="n">
        <v>0</v>
      </c>
      <c r="R2134" s="0" t="n">
        <v>0</v>
      </c>
    </row>
    <row r="2135" customFormat="false" ht="13.8" hidden="true" customHeight="false" outlineLevel="0" collapsed="false">
      <c r="A2135" s="0" t="s">
        <v>155</v>
      </c>
      <c r="B2135" s="0" t="s">
        <v>6</v>
      </c>
      <c r="C2135" s="0" t="s">
        <v>162</v>
      </c>
      <c r="D2135" s="0" t="s">
        <v>7</v>
      </c>
      <c r="E2135" s="0" t="s">
        <v>9</v>
      </c>
      <c r="F2135" s="0" t="s">
        <v>9</v>
      </c>
      <c r="G2135" s="0" t="s">
        <v>157</v>
      </c>
      <c r="H2135" s="0" t="n">
        <v>36542394.1375937</v>
      </c>
      <c r="I2135" s="0" t="n">
        <v>2384211.85477746</v>
      </c>
      <c r="J2135" s="0" t="n">
        <v>2334855.43925228</v>
      </c>
      <c r="K2135" s="0" t="n">
        <v>0</v>
      </c>
      <c r="L2135" s="0" t="n">
        <v>0</v>
      </c>
      <c r="M2135" s="0" t="n">
        <v>204361015.61288</v>
      </c>
      <c r="N2135" s="0" t="n">
        <v>286105421.858032</v>
      </c>
      <c r="O2135" s="0" t="n">
        <v>67439135.2833822</v>
      </c>
      <c r="P2135" s="0" t="n">
        <v>91962457.2046121</v>
      </c>
      <c r="Q2135" s="0" t="n">
        <v>68293995.5132191</v>
      </c>
      <c r="R2135" s="0" t="n">
        <v>78050280.5865361</v>
      </c>
    </row>
    <row r="2136" customFormat="false" ht="13.8" hidden="true" customHeight="false" outlineLevel="0" collapsed="false">
      <c r="A2136" s="0" t="s">
        <v>159</v>
      </c>
      <c r="B2136" s="0" t="s">
        <v>6</v>
      </c>
      <c r="C2136" s="0" t="s">
        <v>162</v>
      </c>
      <c r="D2136" s="0" t="s">
        <v>7</v>
      </c>
      <c r="E2136" s="0" t="s">
        <v>13</v>
      </c>
      <c r="F2136" s="0" t="s">
        <v>13</v>
      </c>
      <c r="G2136" s="0" t="s">
        <v>172</v>
      </c>
      <c r="H2136" s="0" t="n">
        <v>22816082.7317936</v>
      </c>
      <c r="I2136" s="0" t="n">
        <v>395949.528305939</v>
      </c>
      <c r="J2136" s="0" t="n">
        <v>433092.162726628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</row>
    <row r="2137" customFormat="false" ht="13.8" hidden="true" customHeight="false" outlineLevel="0" collapsed="false">
      <c r="A2137" s="0" t="s">
        <v>150</v>
      </c>
      <c r="B2137" s="0" t="s">
        <v>52</v>
      </c>
      <c r="C2137" s="0" t="s">
        <v>165</v>
      </c>
      <c r="D2137" s="0" t="s">
        <v>62</v>
      </c>
      <c r="E2137" s="0" t="s">
        <v>13</v>
      </c>
      <c r="F2137" s="0" t="s">
        <v>13</v>
      </c>
      <c r="G2137" s="0" t="s">
        <v>172</v>
      </c>
      <c r="H2137" s="0" t="n">
        <v>970090.758530087</v>
      </c>
      <c r="I2137" s="0" t="n">
        <v>23853.1999999999</v>
      </c>
      <c r="J2137" s="0" t="n">
        <v>35152.3321081809</v>
      </c>
      <c r="K2137" s="0" t="n">
        <v>1073393.99999999</v>
      </c>
      <c r="L2137" s="0" t="n">
        <v>1311925.99999999</v>
      </c>
      <c r="M2137" s="0" t="n">
        <v>5829125.74999999</v>
      </c>
      <c r="N2137" s="0" t="n">
        <v>7096326.99999999</v>
      </c>
      <c r="O2137" s="0" t="n">
        <v>53669.6999999999</v>
      </c>
      <c r="P2137" s="0" t="n">
        <v>80504.5499999999</v>
      </c>
      <c r="Q2137" s="0" t="n">
        <v>0</v>
      </c>
      <c r="R2137" s="0" t="n">
        <v>0</v>
      </c>
    </row>
    <row r="2138" customFormat="false" ht="13.8" hidden="true" customHeight="false" outlineLevel="0" collapsed="false">
      <c r="A2138" s="0" t="s">
        <v>159</v>
      </c>
      <c r="B2138" s="0" t="s">
        <v>72</v>
      </c>
      <c r="C2138" s="0" t="s">
        <v>151</v>
      </c>
      <c r="D2138" s="0" t="s">
        <v>81</v>
      </c>
      <c r="E2138" s="0" t="s">
        <v>170</v>
      </c>
      <c r="F2138" s="0" t="s">
        <v>13</v>
      </c>
      <c r="G2138" s="0" t="s">
        <v>172</v>
      </c>
      <c r="H2138" s="0" t="n">
        <v>1753798.44236019</v>
      </c>
      <c r="I2138" s="0" t="n">
        <v>16066.205194146</v>
      </c>
      <c r="J2138" s="0" t="n">
        <v>16066.205194146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</row>
    <row r="2139" customFormat="false" ht="13.8" hidden="true" customHeight="false" outlineLevel="0" collapsed="false">
      <c r="A2139" s="0" t="s">
        <v>155</v>
      </c>
      <c r="B2139" s="0" t="s">
        <v>21</v>
      </c>
      <c r="C2139" s="0" t="s">
        <v>166</v>
      </c>
      <c r="D2139" s="0" t="s">
        <v>37</v>
      </c>
      <c r="E2139" s="0" t="s">
        <v>8</v>
      </c>
      <c r="F2139" s="0" t="s">
        <v>8</v>
      </c>
      <c r="G2139" s="0" t="s">
        <v>154</v>
      </c>
      <c r="H2139" s="0" t="n">
        <v>10872401.0574312</v>
      </c>
      <c r="I2139" s="0" t="n">
        <v>897652.266956283</v>
      </c>
      <c r="J2139" s="0" t="n">
        <v>855730.23837089</v>
      </c>
      <c r="K2139" s="0" t="n">
        <v>10098588.0032581</v>
      </c>
      <c r="L2139" s="0" t="n">
        <v>12342718.6706489</v>
      </c>
      <c r="M2139" s="0" t="n">
        <v>112617738.537444</v>
      </c>
      <c r="N2139" s="0" t="n">
        <v>140772173.171805</v>
      </c>
      <c r="O2139" s="0" t="n">
        <v>26824579.4523149</v>
      </c>
      <c r="P2139" s="0" t="n">
        <v>42919327.1237039</v>
      </c>
      <c r="Q2139" s="0" t="n">
        <v>17953045.3391256</v>
      </c>
      <c r="R2139" s="0" t="n">
        <v>20197176.0065163</v>
      </c>
    </row>
    <row r="2140" customFormat="false" ht="13.8" hidden="true" customHeight="false" outlineLevel="0" collapsed="false">
      <c r="A2140" s="0" t="s">
        <v>155</v>
      </c>
      <c r="B2140" s="0" t="s">
        <v>21</v>
      </c>
      <c r="C2140" s="0" t="s">
        <v>173</v>
      </c>
      <c r="D2140" s="0" t="s">
        <v>46</v>
      </c>
      <c r="E2140" s="0" t="s">
        <v>13</v>
      </c>
      <c r="F2140" s="0" t="s">
        <v>13</v>
      </c>
      <c r="G2140" s="0" t="s">
        <v>172</v>
      </c>
      <c r="H2140" s="0" t="n">
        <v>622671.075080899</v>
      </c>
      <c r="I2140" s="0" t="n">
        <v>18858.4988475576</v>
      </c>
      <c r="J2140" s="0" t="n">
        <v>57460.4298912198</v>
      </c>
      <c r="K2140" s="0" t="n">
        <v>0</v>
      </c>
      <c r="L2140" s="0" t="n">
        <v>0</v>
      </c>
      <c r="M2140" s="0" t="n">
        <v>4657001.52012816</v>
      </c>
      <c r="N2140" s="0" t="n">
        <v>5821251.90016021</v>
      </c>
      <c r="O2140" s="0" t="n">
        <v>976320.201068075</v>
      </c>
      <c r="P2140" s="0" t="n">
        <v>1562112.32170892</v>
      </c>
      <c r="Q2140" s="0" t="n">
        <v>188584.988475576</v>
      </c>
      <c r="R2140" s="0" t="n">
        <v>235731.23559447</v>
      </c>
    </row>
    <row r="2141" customFormat="false" ht="13.8" hidden="true" customHeight="false" outlineLevel="0" collapsed="false">
      <c r="A2141" s="0" t="s">
        <v>155</v>
      </c>
      <c r="B2141" s="0" t="s">
        <v>21</v>
      </c>
      <c r="C2141" s="0" t="s">
        <v>166</v>
      </c>
      <c r="D2141" s="0" t="s">
        <v>44</v>
      </c>
      <c r="E2141" s="0" t="s">
        <v>8</v>
      </c>
      <c r="F2141" s="0" t="s">
        <v>8</v>
      </c>
      <c r="G2141" s="0" t="s">
        <v>153</v>
      </c>
      <c r="H2141" s="0" t="n">
        <v>685056.653777471</v>
      </c>
      <c r="I2141" s="0" t="n">
        <v>22125</v>
      </c>
      <c r="J2141" s="0" t="n">
        <v>12976.9125</v>
      </c>
      <c r="K2141" s="0" t="n">
        <v>0</v>
      </c>
      <c r="L2141" s="0" t="n">
        <v>0</v>
      </c>
      <c r="M2141" s="0" t="n">
        <v>4850291.6706</v>
      </c>
      <c r="N2141" s="0" t="n">
        <v>6062864.58825</v>
      </c>
      <c r="O2141" s="0" t="n">
        <v>1013140.62463125</v>
      </c>
      <c r="P2141" s="0" t="n">
        <v>1621024.99941</v>
      </c>
      <c r="Q2141" s="0" t="n">
        <v>221250</v>
      </c>
      <c r="R2141" s="0" t="n">
        <v>276562.5</v>
      </c>
    </row>
    <row r="2142" customFormat="false" ht="13.8" hidden="true" customHeight="false" outlineLevel="0" collapsed="false">
      <c r="A2142" s="0" t="s">
        <v>155</v>
      </c>
      <c r="B2142" s="0" t="s">
        <v>52</v>
      </c>
      <c r="C2142" s="0" t="s">
        <v>165</v>
      </c>
      <c r="D2142" s="0" t="s">
        <v>67</v>
      </c>
      <c r="E2142" s="0" t="s">
        <v>13</v>
      </c>
      <c r="F2142" s="0" t="s">
        <v>13</v>
      </c>
      <c r="G2142" s="0" t="s">
        <v>164</v>
      </c>
      <c r="H2142" s="0" t="n">
        <v>7928902.68232352</v>
      </c>
      <c r="I2142" s="0" t="n">
        <v>136627.399999999</v>
      </c>
      <c r="J2142" s="0" t="n">
        <v>125447.268170696</v>
      </c>
      <c r="K2142" s="0" t="n">
        <v>6148232.99999999</v>
      </c>
      <c r="L2142" s="0" t="n">
        <v>7514506.99999999</v>
      </c>
      <c r="M2142" s="0" t="n">
        <v>27581656.3749999</v>
      </c>
      <c r="N2142" s="0" t="n">
        <v>33388320.8749999</v>
      </c>
      <c r="O2142" s="0" t="n">
        <v>256176.374999999</v>
      </c>
      <c r="P2142" s="0" t="n">
        <v>409882.199999999</v>
      </c>
      <c r="Q2142" s="0" t="n">
        <v>0</v>
      </c>
      <c r="R2142" s="0" t="n">
        <v>0</v>
      </c>
    </row>
    <row r="2143" customFormat="false" ht="13.8" hidden="true" customHeight="false" outlineLevel="0" collapsed="false">
      <c r="A2143" s="0" t="s">
        <v>159</v>
      </c>
      <c r="B2143" s="0" t="s">
        <v>52</v>
      </c>
      <c r="C2143" s="0" t="s">
        <v>169</v>
      </c>
      <c r="D2143" s="0" t="s">
        <v>70</v>
      </c>
      <c r="E2143" s="0" t="s">
        <v>13</v>
      </c>
      <c r="F2143" s="0" t="s">
        <v>13</v>
      </c>
      <c r="G2143" s="0" t="s">
        <v>157</v>
      </c>
      <c r="H2143" s="0" t="n">
        <v>66795654.9606347</v>
      </c>
      <c r="I2143" s="0" t="n">
        <v>898889.403745299</v>
      </c>
      <c r="J2143" s="0" t="n">
        <v>318190.408735401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80900046.3370769</v>
      </c>
      <c r="R2143" s="0" t="n">
        <v>89888940.3745299</v>
      </c>
    </row>
    <row r="2144" customFormat="false" ht="13.8" hidden="true" customHeight="false" outlineLevel="0" collapsed="false">
      <c r="A2144" s="0" t="s">
        <v>155</v>
      </c>
      <c r="B2144" s="0" t="s">
        <v>21</v>
      </c>
      <c r="C2144" s="0" t="s">
        <v>181</v>
      </c>
      <c r="D2144" s="0" t="s">
        <v>22</v>
      </c>
      <c r="E2144" s="0" t="s">
        <v>9</v>
      </c>
      <c r="F2144" s="0" t="s">
        <v>9</v>
      </c>
      <c r="G2144" s="0" t="s">
        <v>154</v>
      </c>
      <c r="H2144" s="0" t="n">
        <v>1038284.25339828</v>
      </c>
      <c r="I2144" s="0" t="n">
        <v>105975</v>
      </c>
      <c r="J2144" s="0" t="n">
        <v>64858.375</v>
      </c>
      <c r="K2144" s="0" t="n">
        <v>4768875</v>
      </c>
      <c r="L2144" s="0" t="n">
        <v>5828625</v>
      </c>
      <c r="M2144" s="0" t="n">
        <v>13591293.75</v>
      </c>
      <c r="N2144" s="0" t="n">
        <v>16452618.75</v>
      </c>
      <c r="O2144" s="0" t="n">
        <v>715331.25</v>
      </c>
      <c r="P2144" s="0" t="n">
        <v>1144530</v>
      </c>
      <c r="Q2144" s="0" t="n">
        <v>0</v>
      </c>
      <c r="R2144" s="0" t="n">
        <v>0</v>
      </c>
    </row>
    <row r="2145" customFormat="false" ht="13.8" hidden="true" customHeight="false" outlineLevel="0" collapsed="false">
      <c r="A2145" s="0" t="s">
        <v>159</v>
      </c>
      <c r="B2145" s="0" t="s">
        <v>96</v>
      </c>
      <c r="C2145" s="0" t="s">
        <v>98</v>
      </c>
      <c r="D2145" s="0" t="s">
        <v>98</v>
      </c>
      <c r="E2145" s="0" t="s">
        <v>170</v>
      </c>
      <c r="F2145" s="0" t="s">
        <v>13</v>
      </c>
      <c r="G2145" s="0" t="s">
        <v>164</v>
      </c>
      <c r="H2145" s="0" t="n">
        <v>138735545.67821</v>
      </c>
      <c r="I2145" s="0" t="n">
        <v>2757020.44267236</v>
      </c>
      <c r="J2145" s="0" t="n">
        <v>4858551.81168566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</row>
    <row r="2146" customFormat="false" ht="13.8" hidden="true" customHeight="false" outlineLevel="0" collapsed="false">
      <c r="A2146" s="0" t="s">
        <v>150</v>
      </c>
      <c r="B2146" s="0" t="s">
        <v>21</v>
      </c>
      <c r="C2146" s="0" t="s">
        <v>166</v>
      </c>
      <c r="D2146" s="0" t="s">
        <v>36</v>
      </c>
      <c r="E2146" s="0" t="s">
        <v>8</v>
      </c>
      <c r="F2146" s="0" t="s">
        <v>8</v>
      </c>
      <c r="G2146" s="0" t="s">
        <v>153</v>
      </c>
      <c r="H2146" s="0" t="n">
        <v>267643.287236063</v>
      </c>
      <c r="I2146" s="0" t="n">
        <v>21507.6527649769</v>
      </c>
      <c r="J2146" s="0" t="n">
        <v>12761.0033951612</v>
      </c>
      <c r="K2146" s="0" t="n">
        <v>241961.09360599</v>
      </c>
      <c r="L2146" s="0" t="n">
        <v>295730.225518433</v>
      </c>
      <c r="M2146" s="0" t="n">
        <v>5943546.91133531</v>
      </c>
      <c r="N2146" s="0" t="n">
        <v>6686490.27525223</v>
      </c>
      <c r="O2146" s="0" t="n">
        <v>1779691.88562004</v>
      </c>
      <c r="P2146" s="0" t="n">
        <v>2278005.61359365</v>
      </c>
      <c r="Q2146" s="0" t="n">
        <v>483922.187211981</v>
      </c>
      <c r="R2146" s="0" t="n">
        <v>537691.319124423</v>
      </c>
    </row>
    <row r="2147" customFormat="false" ht="13.8" hidden="true" customHeight="false" outlineLevel="0" collapsed="false">
      <c r="A2147" s="0" t="s">
        <v>155</v>
      </c>
      <c r="B2147" s="0" t="s">
        <v>52</v>
      </c>
      <c r="C2147" s="0" t="s">
        <v>169</v>
      </c>
      <c r="D2147" s="0" t="s">
        <v>70</v>
      </c>
      <c r="E2147" s="0" t="s">
        <v>8</v>
      </c>
      <c r="F2147" s="0" t="s">
        <v>8</v>
      </c>
      <c r="G2147" s="0" t="s">
        <v>172</v>
      </c>
      <c r="H2147" s="0" t="n">
        <v>10095454.2876622</v>
      </c>
      <c r="I2147" s="0" t="n">
        <v>225457.0737369</v>
      </c>
      <c r="J2147" s="0" t="n">
        <v>210911.684418696</v>
      </c>
      <c r="K2147" s="0" t="n">
        <v>0</v>
      </c>
      <c r="L2147" s="0" t="n">
        <v>0</v>
      </c>
      <c r="M2147" s="0" t="n">
        <v>6425526.60150165</v>
      </c>
      <c r="N2147" s="0" t="n">
        <v>7778269.04392305</v>
      </c>
      <c r="O2147" s="0" t="n">
        <v>6496921.33437886</v>
      </c>
      <c r="P2147" s="0" t="n">
        <v>7180807.79062926</v>
      </c>
      <c r="Q2147" s="0" t="n">
        <v>24800278.111059</v>
      </c>
      <c r="R2147" s="0" t="n">
        <v>27054848.848428</v>
      </c>
    </row>
    <row r="2148" customFormat="false" ht="13.8" hidden="true" customHeight="false" outlineLevel="0" collapsed="false">
      <c r="A2148" s="0" t="s">
        <v>150</v>
      </c>
      <c r="B2148" s="0" t="s">
        <v>96</v>
      </c>
      <c r="C2148" s="0" t="s">
        <v>184</v>
      </c>
      <c r="D2148" s="0" t="s">
        <v>102</v>
      </c>
      <c r="E2148" s="0" t="s">
        <v>198</v>
      </c>
      <c r="F2148" s="0" t="s">
        <v>8</v>
      </c>
      <c r="G2148" s="0" t="s">
        <v>172</v>
      </c>
      <c r="H2148" s="0" t="n">
        <v>56134311.9954738</v>
      </c>
      <c r="I2148" s="0" t="n">
        <v>1803568.19921181</v>
      </c>
      <c r="J2148" s="0" t="n">
        <v>1663698.67668733</v>
      </c>
      <c r="K2148" s="0" t="n">
        <v>9647185.57522579</v>
      </c>
      <c r="L2148" s="0" t="n">
        <v>12403524.3110045</v>
      </c>
      <c r="M2148" s="0" t="n">
        <v>60155747.6744883</v>
      </c>
      <c r="N2148" s="0" t="n">
        <v>70771467.8523392</v>
      </c>
      <c r="O2148" s="0" t="n">
        <v>23322415.3987824</v>
      </c>
      <c r="P2148" s="0" t="n">
        <v>29852691.7104415</v>
      </c>
      <c r="Q2148" s="0" t="n">
        <v>12403524.3110045</v>
      </c>
      <c r="R2148" s="0" t="n">
        <v>15159863.0467833</v>
      </c>
    </row>
    <row r="2149" customFormat="false" ht="13.8" hidden="true" customHeight="false" outlineLevel="0" collapsed="false">
      <c r="A2149" s="0" t="s">
        <v>150</v>
      </c>
      <c r="B2149" s="0" t="s">
        <v>72</v>
      </c>
      <c r="C2149" s="0" t="s">
        <v>151</v>
      </c>
      <c r="D2149" s="0" t="s">
        <v>84</v>
      </c>
      <c r="E2149" s="0" t="s">
        <v>170</v>
      </c>
      <c r="F2149" s="0" t="s">
        <v>13</v>
      </c>
      <c r="G2149" s="0" t="s">
        <v>164</v>
      </c>
      <c r="H2149" s="0" t="n">
        <v>7760524.65989786</v>
      </c>
      <c r="I2149" s="0" t="n">
        <v>1050169.55593461</v>
      </c>
      <c r="J2149" s="0" t="n">
        <v>1062215.66651261</v>
      </c>
      <c r="K2149" s="0" t="n">
        <v>16593902.3755587</v>
      </c>
      <c r="L2149" s="0" t="n">
        <v>21335017.340004</v>
      </c>
      <c r="M2149" s="0" t="n">
        <v>81569784.6324121</v>
      </c>
      <c r="N2149" s="0" t="n">
        <v>112158453.869566</v>
      </c>
      <c r="O2149" s="0" t="n">
        <v>25490557.6976288</v>
      </c>
      <c r="P2149" s="0" t="n">
        <v>32627913.8529648</v>
      </c>
      <c r="Q2149" s="0" t="n">
        <v>37928919.7155628</v>
      </c>
      <c r="R2149" s="0" t="n">
        <v>42670034.6800081</v>
      </c>
    </row>
    <row r="2150" customFormat="false" ht="13.8" hidden="true" customHeight="false" outlineLevel="0" collapsed="false">
      <c r="A2150" s="0" t="s">
        <v>150</v>
      </c>
      <c r="B2150" s="0" t="s">
        <v>6</v>
      </c>
      <c r="C2150" s="0" t="s">
        <v>163</v>
      </c>
      <c r="D2150" s="0" t="s">
        <v>19</v>
      </c>
      <c r="E2150" s="0" t="s">
        <v>9</v>
      </c>
      <c r="F2150" s="0" t="s">
        <v>9</v>
      </c>
      <c r="G2150" s="0" t="s">
        <v>157</v>
      </c>
      <c r="H2150" s="0" t="n">
        <v>10807204.0674571</v>
      </c>
      <c r="I2150" s="0" t="n">
        <v>3063620.09629259</v>
      </c>
      <c r="J2150" s="0" t="n">
        <v>2434232.88747428</v>
      </c>
      <c r="K2150" s="0" t="n">
        <v>9969553.24985131</v>
      </c>
      <c r="L2150" s="0" t="n">
        <v>12817997.0355231</v>
      </c>
      <c r="M2150" s="0" t="n">
        <v>514335247.142063</v>
      </c>
      <c r="N2150" s="0" t="n">
        <v>707210964.820337</v>
      </c>
      <c r="O2150" s="0" t="n">
        <v>80364882.3659474</v>
      </c>
      <c r="P2150" s="0" t="n">
        <v>102867049.428412</v>
      </c>
      <c r="Q2150" s="0" t="n">
        <v>22787550.2853744</v>
      </c>
      <c r="R2150" s="0" t="n">
        <v>25635994.0710462</v>
      </c>
    </row>
    <row r="2151" customFormat="false" ht="13.8" hidden="true" customHeight="false" outlineLevel="0" collapsed="false">
      <c r="A2151" s="0" t="s">
        <v>159</v>
      </c>
      <c r="B2151" s="0" t="s">
        <v>21</v>
      </c>
      <c r="C2151" s="0" t="s">
        <v>166</v>
      </c>
      <c r="D2151" s="0" t="s">
        <v>24</v>
      </c>
      <c r="E2151" s="0" t="s">
        <v>9</v>
      </c>
      <c r="F2151" s="0" t="s">
        <v>9</v>
      </c>
      <c r="G2151" s="0" t="s">
        <v>164</v>
      </c>
      <c r="H2151" s="0" t="n">
        <v>5749393.36524443</v>
      </c>
      <c r="I2151" s="0" t="n">
        <v>114350.511221157</v>
      </c>
      <c r="J2151" s="0" t="n">
        <v>78148.4309687033</v>
      </c>
      <c r="K2151" s="0" t="n">
        <v>0</v>
      </c>
      <c r="L2151" s="0" t="n">
        <v>0</v>
      </c>
      <c r="M2151" s="0" t="n">
        <v>18279363.8878652</v>
      </c>
      <c r="N2151" s="0" t="n">
        <v>21325924.5358428</v>
      </c>
      <c r="O2151" s="0" t="n">
        <v>0</v>
      </c>
      <c r="P2151" s="0" t="n">
        <v>0</v>
      </c>
      <c r="Q2151" s="0" t="n">
        <v>0</v>
      </c>
      <c r="R2151" s="0" t="n">
        <v>0</v>
      </c>
    </row>
    <row r="2152" customFormat="false" ht="13.8" hidden="true" customHeight="false" outlineLevel="0" collapsed="false">
      <c r="A2152" s="0" t="s">
        <v>150</v>
      </c>
      <c r="B2152" s="0" t="s">
        <v>117</v>
      </c>
      <c r="C2152" s="0" t="s">
        <v>187</v>
      </c>
      <c r="D2152" s="0" t="s">
        <v>109</v>
      </c>
      <c r="E2152" s="0" t="s">
        <v>13</v>
      </c>
      <c r="F2152" s="0" t="s">
        <v>13</v>
      </c>
      <c r="G2152" s="0" t="s">
        <v>154</v>
      </c>
      <c r="H2152" s="0" t="n">
        <v>11084147.8478492</v>
      </c>
      <c r="I2152" s="0" t="n">
        <v>55485.1659601972</v>
      </c>
      <c r="J2152" s="0" t="n">
        <v>90943.040836098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</row>
    <row r="2153" customFormat="false" ht="13.8" hidden="true" customHeight="false" outlineLevel="0" collapsed="false">
      <c r="A2153" s="0" t="s">
        <v>159</v>
      </c>
      <c r="B2153" s="0" t="s">
        <v>103</v>
      </c>
      <c r="C2153" s="0" t="s">
        <v>177</v>
      </c>
      <c r="D2153" s="0" t="s">
        <v>115</v>
      </c>
      <c r="E2153" s="0" t="s">
        <v>13</v>
      </c>
      <c r="F2153" s="0" t="s">
        <v>13</v>
      </c>
      <c r="G2153" s="0" t="s">
        <v>164</v>
      </c>
      <c r="H2153" s="0" t="n">
        <v>77755455.3798317</v>
      </c>
      <c r="I2153" s="0" t="n">
        <v>1358505.965</v>
      </c>
      <c r="J2153" s="0" t="n">
        <v>2772617.9038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</row>
    <row r="2154" customFormat="false" ht="13.8" hidden="true" customHeight="false" outlineLevel="0" collapsed="false">
      <c r="A2154" s="0" t="s">
        <v>155</v>
      </c>
      <c r="B2154" s="0" t="s">
        <v>103</v>
      </c>
      <c r="C2154" s="0" t="s">
        <v>177</v>
      </c>
      <c r="D2154" s="0" t="s">
        <v>115</v>
      </c>
      <c r="E2154" s="0" t="s">
        <v>8</v>
      </c>
      <c r="F2154" s="0" t="s">
        <v>8</v>
      </c>
      <c r="G2154" s="0" t="s">
        <v>164</v>
      </c>
      <c r="H2154" s="0" t="n">
        <v>85301074.3393005</v>
      </c>
      <c r="I2154" s="0" t="n">
        <v>1128910.085</v>
      </c>
      <c r="J2154" s="0" t="n">
        <v>2850159.837525</v>
      </c>
      <c r="K2154" s="0" t="n">
        <v>0</v>
      </c>
      <c r="L2154" s="0" t="n">
        <v>0</v>
      </c>
      <c r="M2154" s="0" t="n">
        <v>20320381.53</v>
      </c>
      <c r="N2154" s="0" t="n">
        <v>30480572.295</v>
      </c>
      <c r="O2154" s="0" t="n">
        <v>106173993.49425</v>
      </c>
      <c r="P2154" s="0" t="n">
        <v>144782718.40125</v>
      </c>
      <c r="Q2154" s="0" t="n">
        <v>79023705.95</v>
      </c>
      <c r="R2154" s="0" t="n">
        <v>90312806.8</v>
      </c>
    </row>
    <row r="2155" customFormat="false" ht="13.8" hidden="true" customHeight="false" outlineLevel="0" collapsed="false">
      <c r="A2155" s="0" t="s">
        <v>155</v>
      </c>
      <c r="B2155" s="0" t="s">
        <v>103</v>
      </c>
      <c r="C2155" s="0" t="s">
        <v>179</v>
      </c>
      <c r="D2155" s="0" t="s">
        <v>22</v>
      </c>
      <c r="E2155" s="0" t="s">
        <v>13</v>
      </c>
      <c r="F2155" s="0" t="s">
        <v>13</v>
      </c>
      <c r="G2155" s="0" t="s">
        <v>172</v>
      </c>
      <c r="H2155" s="0" t="n">
        <v>289016.741181433</v>
      </c>
      <c r="I2155" s="0" t="n">
        <v>20775</v>
      </c>
      <c r="J2155" s="0" t="n">
        <v>20576.875</v>
      </c>
      <c r="K2155" s="0" t="n">
        <v>934875</v>
      </c>
      <c r="L2155" s="0" t="n">
        <v>1142625</v>
      </c>
      <c r="M2155" s="0" t="n">
        <v>2664393.75</v>
      </c>
      <c r="N2155" s="0" t="n">
        <v>3225318.75</v>
      </c>
      <c r="O2155" s="0" t="n">
        <v>140231.25</v>
      </c>
      <c r="P2155" s="0" t="n">
        <v>224370</v>
      </c>
      <c r="Q2155" s="0" t="n">
        <v>0</v>
      </c>
      <c r="R2155" s="0" t="n">
        <v>0</v>
      </c>
    </row>
    <row r="2156" customFormat="false" ht="13.8" hidden="true" customHeight="false" outlineLevel="0" collapsed="false">
      <c r="A2156" s="0" t="s">
        <v>150</v>
      </c>
      <c r="B2156" s="0" t="s">
        <v>103</v>
      </c>
      <c r="C2156" s="0" t="s">
        <v>179</v>
      </c>
      <c r="D2156" s="0" t="s">
        <v>115</v>
      </c>
      <c r="E2156" s="0" t="s">
        <v>8</v>
      </c>
      <c r="F2156" s="0" t="s">
        <v>8</v>
      </c>
      <c r="G2156" s="0" t="s">
        <v>153</v>
      </c>
      <c r="H2156" s="0" t="n">
        <v>4873949.40724399</v>
      </c>
      <c r="I2156" s="0" t="n">
        <v>227032.02</v>
      </c>
      <c r="J2156" s="0" t="n">
        <v>326918.901175</v>
      </c>
      <c r="K2156" s="0" t="n">
        <v>7946120.7</v>
      </c>
      <c r="L2156" s="0" t="n">
        <v>10216440.9</v>
      </c>
      <c r="M2156" s="0" t="n">
        <v>7151508.63</v>
      </c>
      <c r="N2156" s="0" t="n">
        <v>10216440.9</v>
      </c>
      <c r="O2156" s="0" t="n">
        <v>24264047.1375</v>
      </c>
      <c r="P2156" s="0" t="n">
        <v>31057980.336</v>
      </c>
      <c r="Q2156" s="0" t="n">
        <v>18162561.6</v>
      </c>
      <c r="R2156" s="0" t="n">
        <v>20432881.8</v>
      </c>
    </row>
    <row r="2157" customFormat="false" ht="13.8" hidden="true" customHeight="false" outlineLevel="0" collapsed="false">
      <c r="A2157" s="0" t="s">
        <v>159</v>
      </c>
      <c r="B2157" s="0" t="s">
        <v>103</v>
      </c>
      <c r="C2157" s="0" t="s">
        <v>177</v>
      </c>
      <c r="D2157" s="0" t="s">
        <v>110</v>
      </c>
      <c r="E2157" s="0" t="s">
        <v>9</v>
      </c>
      <c r="F2157" s="0" t="s">
        <v>9</v>
      </c>
      <c r="G2157" s="0" t="s">
        <v>164</v>
      </c>
      <c r="H2157" s="0" t="n">
        <v>435324.636896494</v>
      </c>
      <c r="I2157" s="0" t="n">
        <v>41478.755</v>
      </c>
      <c r="J2157" s="0" t="n">
        <v>43290.03095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0</v>
      </c>
    </row>
    <row r="2158" customFormat="false" ht="13.8" hidden="true" customHeight="false" outlineLevel="0" collapsed="false">
      <c r="A2158" s="0" t="s">
        <v>155</v>
      </c>
      <c r="B2158" s="0" t="s">
        <v>96</v>
      </c>
      <c r="C2158" s="0" t="s">
        <v>184</v>
      </c>
      <c r="D2158" s="0" t="s">
        <v>102</v>
      </c>
      <c r="E2158" s="0" t="s">
        <v>198</v>
      </c>
      <c r="F2158" s="0" t="s">
        <v>8</v>
      </c>
      <c r="G2158" s="0" t="s">
        <v>153</v>
      </c>
      <c r="H2158" s="0" t="n">
        <v>13961329.4042335</v>
      </c>
      <c r="I2158" s="0" t="n">
        <v>451906.698178023</v>
      </c>
      <c r="J2158" s="0" t="n">
        <v>615114.855691255</v>
      </c>
      <c r="K2158" s="0" t="n">
        <v>0</v>
      </c>
      <c r="L2158" s="0" t="n">
        <v>0</v>
      </c>
      <c r="M2158" s="0" t="n">
        <v>8866340.7284347</v>
      </c>
      <c r="N2158" s="0" t="n">
        <v>10639608.8741216</v>
      </c>
      <c r="O2158" s="0" t="n">
        <v>2337489.81402666</v>
      </c>
      <c r="P2158" s="0" t="n">
        <v>3739983.70244266</v>
      </c>
      <c r="Q2158" s="0" t="n">
        <v>4621528.11649395</v>
      </c>
      <c r="R2158" s="0" t="n">
        <v>5776910.14561743</v>
      </c>
    </row>
    <row r="2159" customFormat="false" ht="13.8" hidden="true" customHeight="false" outlineLevel="0" collapsed="false">
      <c r="A2159" s="0" t="s">
        <v>159</v>
      </c>
      <c r="B2159" s="0" t="s">
        <v>21</v>
      </c>
      <c r="C2159" s="0" t="s">
        <v>173</v>
      </c>
      <c r="D2159" s="0" t="s">
        <v>47</v>
      </c>
      <c r="E2159" s="0" t="s">
        <v>8</v>
      </c>
      <c r="F2159" s="0" t="s">
        <v>8</v>
      </c>
      <c r="G2159" s="0" t="s">
        <v>164</v>
      </c>
      <c r="H2159" s="0" t="n">
        <v>1346135.27733589</v>
      </c>
      <c r="I2159" s="0" t="n">
        <v>9003.5</v>
      </c>
      <c r="J2159" s="0" t="n">
        <v>6148.35</v>
      </c>
      <c r="K2159" s="0" t="n">
        <v>0</v>
      </c>
      <c r="L2159" s="0" t="n">
        <v>0</v>
      </c>
      <c r="M2159" s="0" t="n">
        <v>1973767.2793784</v>
      </c>
      <c r="N2159" s="0" t="n">
        <v>2467209.099223</v>
      </c>
      <c r="O2159" s="0" t="n">
        <v>0</v>
      </c>
      <c r="P2159" s="0" t="n">
        <v>0</v>
      </c>
      <c r="Q2159" s="0" t="n">
        <v>78780.625</v>
      </c>
      <c r="R2159" s="0" t="n">
        <v>101289.375</v>
      </c>
    </row>
    <row r="2160" customFormat="false" ht="13.8" hidden="true" customHeight="false" outlineLevel="0" collapsed="false">
      <c r="A2160" s="0" t="s">
        <v>159</v>
      </c>
      <c r="B2160" s="0" t="s">
        <v>90</v>
      </c>
      <c r="C2160" s="0" t="s">
        <v>186</v>
      </c>
      <c r="D2160" s="0" t="s">
        <v>95</v>
      </c>
      <c r="E2160" s="0" t="s">
        <v>13</v>
      </c>
      <c r="F2160" s="0" t="s">
        <v>13</v>
      </c>
      <c r="G2160" s="0" t="s">
        <v>153</v>
      </c>
      <c r="H2160" s="0" t="n">
        <v>1176654.3668287</v>
      </c>
      <c r="I2160" s="0" t="n">
        <v>13712.5555555555</v>
      </c>
      <c r="J2160" s="0" t="n">
        <v>13712.5555555555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</row>
    <row r="2161" customFormat="false" ht="13.8" hidden="true" customHeight="false" outlineLevel="0" collapsed="false">
      <c r="A2161" s="0" t="s">
        <v>159</v>
      </c>
      <c r="B2161" s="0" t="s">
        <v>52</v>
      </c>
      <c r="C2161" s="0" t="s">
        <v>169</v>
      </c>
      <c r="D2161" s="0" t="s">
        <v>55</v>
      </c>
      <c r="E2161" s="0" t="s">
        <v>9</v>
      </c>
      <c r="F2161" s="0" t="s">
        <v>9</v>
      </c>
      <c r="G2161" s="0" t="s">
        <v>154</v>
      </c>
      <c r="H2161" s="0" t="n">
        <v>1406087.38696679</v>
      </c>
      <c r="I2161" s="0" t="n">
        <v>27245.742003</v>
      </c>
      <c r="J2161" s="0" t="n">
        <v>14622.6695518477</v>
      </c>
      <c r="K2161" s="0" t="n">
        <v>0</v>
      </c>
      <c r="L2161" s="0" t="n">
        <v>0</v>
      </c>
      <c r="M2161" s="0" t="n">
        <v>2170577.44987176</v>
      </c>
      <c r="N2161" s="0" t="n">
        <v>3255866.17480764</v>
      </c>
      <c r="O2161" s="0" t="n">
        <v>286874.95818872</v>
      </c>
      <c r="P2161" s="0" t="n">
        <v>368839.231956926</v>
      </c>
      <c r="Q2161" s="0" t="n">
        <v>90819.14001</v>
      </c>
      <c r="R2161" s="0" t="n">
        <v>181638.28002</v>
      </c>
    </row>
    <row r="2162" customFormat="false" ht="13.8" hidden="true" customHeight="false" outlineLevel="0" collapsed="false">
      <c r="A2162" s="0" t="s">
        <v>150</v>
      </c>
      <c r="B2162" s="0" t="s">
        <v>96</v>
      </c>
      <c r="C2162" s="0" t="s">
        <v>97</v>
      </c>
      <c r="D2162" s="0" t="s">
        <v>97</v>
      </c>
      <c r="E2162" s="0" t="s">
        <v>156</v>
      </c>
      <c r="F2162" s="0" t="s">
        <v>9</v>
      </c>
      <c r="G2162" s="0" t="s">
        <v>153</v>
      </c>
      <c r="H2162" s="0" t="n">
        <v>1488108.90006013</v>
      </c>
      <c r="I2162" s="0" t="n">
        <v>194143.636490219</v>
      </c>
      <c r="J2162" s="0" t="n">
        <v>402760.746039304</v>
      </c>
      <c r="K2162" s="0" t="n">
        <v>2601541.70882612</v>
      </c>
      <c r="L2162" s="0" t="n">
        <v>3902312.56323918</v>
      </c>
      <c r="M2162" s="0" t="n">
        <v>16650671.9441832</v>
      </c>
      <c r="N2162" s="0" t="n">
        <v>22200895.9255776</v>
      </c>
      <c r="O2162" s="0" t="n">
        <v>1726736.3420014</v>
      </c>
      <c r="P2162" s="0" t="n">
        <v>2158420.42750175</v>
      </c>
      <c r="Q2162" s="0" t="n">
        <v>975578.140809797</v>
      </c>
      <c r="R2162" s="0" t="n">
        <v>1625963.56801632</v>
      </c>
    </row>
    <row r="2163" customFormat="false" ht="13.8" hidden="true" customHeight="false" outlineLevel="0" collapsed="false">
      <c r="A2163" s="0" t="s">
        <v>150</v>
      </c>
      <c r="B2163" s="0" t="s">
        <v>96</v>
      </c>
      <c r="C2163" s="0" t="s">
        <v>98</v>
      </c>
      <c r="D2163" s="0" t="s">
        <v>98</v>
      </c>
      <c r="E2163" s="0" t="s">
        <v>170</v>
      </c>
      <c r="F2163" s="0" t="s">
        <v>13</v>
      </c>
      <c r="G2163" s="0" t="s">
        <v>157</v>
      </c>
      <c r="H2163" s="0" t="n">
        <v>4030669.25766331</v>
      </c>
      <c r="I2163" s="0" t="n">
        <v>905492.221525609</v>
      </c>
      <c r="J2163" s="0" t="n">
        <v>597165.045420943</v>
      </c>
      <c r="K2163" s="0" t="n">
        <v>10298311.2429609</v>
      </c>
      <c r="L2163" s="0" t="n">
        <v>13240685.8838069</v>
      </c>
      <c r="M2163" s="0" t="n">
        <v>84076286.5586951</v>
      </c>
      <c r="N2163" s="0" t="n">
        <v>100891543.870434</v>
      </c>
      <c r="O2163" s="0" t="n">
        <v>32696333.7371724</v>
      </c>
      <c r="P2163" s="0" t="n">
        <v>41851307.1835807</v>
      </c>
      <c r="Q2163" s="0" t="n">
        <v>23538997.1267679</v>
      </c>
      <c r="R2163" s="0" t="n">
        <v>26481371.7676138</v>
      </c>
    </row>
    <row r="2164" customFormat="false" ht="13.8" hidden="true" customHeight="false" outlineLevel="0" collapsed="false">
      <c r="A2164" s="0" t="s">
        <v>159</v>
      </c>
      <c r="B2164" s="0" t="s">
        <v>52</v>
      </c>
      <c r="C2164" s="0" t="s">
        <v>54</v>
      </c>
      <c r="D2164" s="0" t="s">
        <v>54</v>
      </c>
      <c r="E2164" s="0" t="s">
        <v>8</v>
      </c>
      <c r="F2164" s="0" t="s">
        <v>8</v>
      </c>
      <c r="G2164" s="0" t="s">
        <v>164</v>
      </c>
      <c r="H2164" s="0" t="n">
        <v>89298799.6</v>
      </c>
      <c r="I2164" s="0" t="n">
        <v>1988900</v>
      </c>
      <c r="J2164" s="0" t="n">
        <v>3932100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179001000</v>
      </c>
      <c r="R2164" s="0" t="n">
        <v>198890000</v>
      </c>
    </row>
    <row r="2165" customFormat="false" ht="13.8" hidden="true" customHeight="false" outlineLevel="0" collapsed="false">
      <c r="A2165" s="0" t="s">
        <v>159</v>
      </c>
      <c r="B2165" s="0" t="s">
        <v>21</v>
      </c>
      <c r="C2165" s="0" t="s">
        <v>181</v>
      </c>
      <c r="D2165" s="0" t="s">
        <v>22</v>
      </c>
      <c r="E2165" s="0" t="s">
        <v>8</v>
      </c>
      <c r="F2165" s="0" t="s">
        <v>8</v>
      </c>
      <c r="G2165" s="0" t="s">
        <v>157</v>
      </c>
      <c r="H2165" s="0" t="n">
        <v>12194171.7220475</v>
      </c>
      <c r="I2165" s="0" t="n">
        <v>248350</v>
      </c>
      <c r="J2165" s="0" t="n">
        <v>129307</v>
      </c>
      <c r="K2165" s="0" t="n">
        <v>9934000</v>
      </c>
      <c r="L2165" s="0" t="n">
        <v>12417500</v>
      </c>
      <c r="M2165" s="0" t="n">
        <v>31850887.5</v>
      </c>
      <c r="N2165" s="0" t="n">
        <v>38556337.5</v>
      </c>
      <c r="O2165" s="0" t="n">
        <v>0</v>
      </c>
      <c r="P2165" s="0" t="n">
        <v>0</v>
      </c>
      <c r="Q2165" s="0" t="n">
        <v>0</v>
      </c>
      <c r="R2165" s="0" t="n">
        <v>0</v>
      </c>
    </row>
    <row r="2166" customFormat="false" ht="13.8" hidden="true" customHeight="false" outlineLevel="0" collapsed="false">
      <c r="A2166" s="0" t="s">
        <v>150</v>
      </c>
      <c r="B2166" s="0" t="s">
        <v>21</v>
      </c>
      <c r="C2166" s="0" t="s">
        <v>168</v>
      </c>
      <c r="D2166" s="0" t="s">
        <v>29</v>
      </c>
      <c r="E2166" s="0" t="s">
        <v>8</v>
      </c>
      <c r="F2166" s="0" t="s">
        <v>8</v>
      </c>
      <c r="G2166" s="0" t="s">
        <v>153</v>
      </c>
      <c r="H2166" s="0" t="n">
        <v>955272.427683523</v>
      </c>
      <c r="I2166" s="0" t="n">
        <v>32200</v>
      </c>
      <c r="J2166" s="0" t="n">
        <v>23055.5</v>
      </c>
      <c r="K2166" s="0" t="n">
        <v>1127000</v>
      </c>
      <c r="L2166" s="0" t="n">
        <v>1449000</v>
      </c>
      <c r="M2166" s="0" t="n">
        <v>9331560</v>
      </c>
      <c r="N2166" s="0" t="n">
        <v>11360160</v>
      </c>
      <c r="O2166" s="0" t="n">
        <v>1232616</v>
      </c>
      <c r="P2166" s="0" t="n">
        <v>1344672</v>
      </c>
      <c r="Q2166" s="0" t="n">
        <v>3864000</v>
      </c>
      <c r="R2166" s="0" t="n">
        <v>4186000</v>
      </c>
    </row>
    <row r="2167" customFormat="false" ht="13.8" hidden="true" customHeight="false" outlineLevel="0" collapsed="false">
      <c r="A2167" s="0" t="s">
        <v>150</v>
      </c>
      <c r="B2167" s="0" t="s">
        <v>52</v>
      </c>
      <c r="C2167" s="0" t="s">
        <v>165</v>
      </c>
      <c r="D2167" s="0" t="s">
        <v>65</v>
      </c>
      <c r="E2167" s="0" t="s">
        <v>9</v>
      </c>
      <c r="F2167" s="0" t="s">
        <v>9</v>
      </c>
      <c r="G2167" s="0" t="s">
        <v>157</v>
      </c>
      <c r="H2167" s="0" t="n">
        <v>382002.317101949</v>
      </c>
      <c r="I2167" s="0" t="n">
        <v>69658.5999999999</v>
      </c>
      <c r="J2167" s="0" t="n">
        <v>29797.3996636077</v>
      </c>
      <c r="K2167" s="0" t="n">
        <v>3134636.99999999</v>
      </c>
      <c r="L2167" s="0" t="n">
        <v>3831222.99999999</v>
      </c>
      <c r="M2167" s="0" t="n">
        <v>17022820.3749999</v>
      </c>
      <c r="N2167" s="0" t="n">
        <v>20723433.4999999</v>
      </c>
      <c r="O2167" s="0" t="n">
        <v>156731.849999999</v>
      </c>
      <c r="P2167" s="0" t="n">
        <v>235097.774999999</v>
      </c>
      <c r="Q2167" s="0" t="n">
        <v>0</v>
      </c>
      <c r="R2167" s="0" t="n">
        <v>0</v>
      </c>
    </row>
    <row r="2168" customFormat="false" ht="13.8" hidden="true" customHeight="false" outlineLevel="0" collapsed="false">
      <c r="A2168" s="0" t="s">
        <v>155</v>
      </c>
      <c r="B2168" s="0" t="s">
        <v>52</v>
      </c>
      <c r="C2168" s="0" t="s">
        <v>161</v>
      </c>
      <c r="D2168" s="0" t="s">
        <v>68</v>
      </c>
      <c r="E2168" s="0" t="s">
        <v>8</v>
      </c>
      <c r="F2168" s="0" t="s">
        <v>8</v>
      </c>
      <c r="G2168" s="0" t="s">
        <v>154</v>
      </c>
      <c r="H2168" s="0" t="n">
        <v>58034446.0405364</v>
      </c>
      <c r="I2168" s="0" t="n">
        <v>2735219.24940375</v>
      </c>
      <c r="J2168" s="0" t="n">
        <v>7322729.83963557</v>
      </c>
      <c r="K2168" s="0" t="n">
        <v>123084866.223168</v>
      </c>
      <c r="L2168" s="0" t="n">
        <v>150437058.717206</v>
      </c>
      <c r="M2168" s="0" t="n">
        <v>552172385.973382</v>
      </c>
      <c r="N2168" s="0" t="n">
        <v>668419204.073042</v>
      </c>
      <c r="O2168" s="0" t="n">
        <v>5128536.09263203</v>
      </c>
      <c r="P2168" s="0" t="n">
        <v>8205657.74821126</v>
      </c>
      <c r="Q2168" s="0" t="n">
        <v>0</v>
      </c>
      <c r="R2168" s="0" t="n">
        <v>0</v>
      </c>
    </row>
    <row r="2169" customFormat="false" ht="13.8" hidden="true" customHeight="false" outlineLevel="0" collapsed="false">
      <c r="A2169" s="0" t="s">
        <v>155</v>
      </c>
      <c r="B2169" s="0" t="s">
        <v>52</v>
      </c>
      <c r="C2169" s="0" t="s">
        <v>161</v>
      </c>
      <c r="D2169" s="0" t="s">
        <v>68</v>
      </c>
      <c r="E2169" s="0" t="s">
        <v>13</v>
      </c>
      <c r="F2169" s="0" t="s">
        <v>13</v>
      </c>
      <c r="G2169" s="0" t="s">
        <v>153</v>
      </c>
      <c r="H2169" s="0" t="n">
        <v>3019649.13484553</v>
      </c>
      <c r="I2169" s="0" t="n">
        <v>177059.217165875</v>
      </c>
      <c r="J2169" s="0" t="n">
        <v>213182.070090766</v>
      </c>
      <c r="K2169" s="0" t="n">
        <v>7967664.7724644</v>
      </c>
      <c r="L2169" s="0" t="n">
        <v>9738256.94412315</v>
      </c>
      <c r="M2169" s="0" t="n">
        <v>35743829.4653611</v>
      </c>
      <c r="N2169" s="0" t="n">
        <v>43268846.1949108</v>
      </c>
      <c r="O2169" s="0" t="n">
        <v>331986.032186016</v>
      </c>
      <c r="P2169" s="0" t="n">
        <v>531177.651497626</v>
      </c>
      <c r="Q2169" s="0" t="n">
        <v>0</v>
      </c>
      <c r="R2169" s="0" t="n">
        <v>0</v>
      </c>
    </row>
    <row r="2170" customFormat="false" ht="13.8" hidden="true" customHeight="false" outlineLevel="0" collapsed="false">
      <c r="A2170" s="0" t="s">
        <v>155</v>
      </c>
      <c r="B2170" s="0" t="s">
        <v>52</v>
      </c>
      <c r="C2170" s="0" t="s">
        <v>158</v>
      </c>
      <c r="D2170" s="0" t="s">
        <v>71</v>
      </c>
      <c r="E2170" s="0" t="s">
        <v>8</v>
      </c>
      <c r="F2170" s="0" t="s">
        <v>8</v>
      </c>
      <c r="G2170" s="0" t="s">
        <v>154</v>
      </c>
      <c r="H2170" s="0" t="n">
        <v>30168992.7592196</v>
      </c>
      <c r="I2170" s="0" t="n">
        <v>651466.622555076</v>
      </c>
      <c r="J2170" s="0" t="n">
        <v>1692005.33832892</v>
      </c>
      <c r="K2170" s="0" t="n">
        <v>0</v>
      </c>
      <c r="L2170" s="0" t="n">
        <v>0</v>
      </c>
      <c r="M2170" s="0" t="n">
        <v>18566798.7428196</v>
      </c>
      <c r="N2170" s="0" t="n">
        <v>22475598.4781501</v>
      </c>
      <c r="O2170" s="0" t="n">
        <v>18773096.485999</v>
      </c>
      <c r="P2170" s="0" t="n">
        <v>20749211.9055778</v>
      </c>
      <c r="Q2170" s="0" t="n">
        <v>71661328.4810583</v>
      </c>
      <c r="R2170" s="0" t="n">
        <v>78175994.7066091</v>
      </c>
    </row>
    <row r="2171" customFormat="false" ht="13.8" hidden="true" customHeight="false" outlineLevel="0" collapsed="false">
      <c r="A2171" s="0" t="s">
        <v>159</v>
      </c>
      <c r="B2171" s="0" t="s">
        <v>72</v>
      </c>
      <c r="C2171" s="0" t="s">
        <v>175</v>
      </c>
      <c r="D2171" s="0" t="s">
        <v>88</v>
      </c>
      <c r="E2171" s="0" t="s">
        <v>170</v>
      </c>
      <c r="F2171" s="0" t="s">
        <v>13</v>
      </c>
      <c r="G2171" s="0" t="s">
        <v>172</v>
      </c>
      <c r="H2171" s="0" t="n">
        <v>14263669.7242187</v>
      </c>
      <c r="I2171" s="0" t="n">
        <v>279867.152399537</v>
      </c>
      <c r="J2171" s="0" t="n">
        <v>1463950.5991669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</row>
    <row r="2172" customFormat="false" ht="13.8" hidden="true" customHeight="false" outlineLevel="0" collapsed="false">
      <c r="A2172" s="0" t="s">
        <v>155</v>
      </c>
      <c r="B2172" s="0" t="s">
        <v>72</v>
      </c>
      <c r="C2172" s="0" t="s">
        <v>175</v>
      </c>
      <c r="D2172" s="0" t="s">
        <v>79</v>
      </c>
      <c r="E2172" s="0" t="s">
        <v>170</v>
      </c>
      <c r="F2172" s="0" t="s">
        <v>13</v>
      </c>
      <c r="G2172" s="0" t="s">
        <v>153</v>
      </c>
      <c r="H2172" s="0" t="n">
        <v>1983694.28863001</v>
      </c>
      <c r="I2172" s="0" t="n">
        <v>132820.393745879</v>
      </c>
      <c r="J2172" s="0" t="n">
        <v>86066.4218150058</v>
      </c>
      <c r="K2172" s="0" t="n">
        <v>0</v>
      </c>
      <c r="L2172" s="0" t="n">
        <v>0</v>
      </c>
      <c r="M2172" s="0" t="n">
        <v>9599504.41711501</v>
      </c>
      <c r="N2172" s="0" t="n">
        <v>11732727.6209183</v>
      </c>
      <c r="O2172" s="0" t="n">
        <v>4693091.04836734</v>
      </c>
      <c r="P2172" s="0" t="n">
        <v>6399669.61141001</v>
      </c>
      <c r="Q2172" s="0" t="n">
        <v>0</v>
      </c>
      <c r="R2172" s="0" t="n">
        <v>0</v>
      </c>
    </row>
    <row r="2173" customFormat="false" ht="13.8" hidden="true" customHeight="false" outlineLevel="0" collapsed="false">
      <c r="A2173" s="0" t="s">
        <v>150</v>
      </c>
      <c r="B2173" s="0" t="s">
        <v>72</v>
      </c>
      <c r="C2173" s="0" t="s">
        <v>151</v>
      </c>
      <c r="D2173" s="0" t="s">
        <v>75</v>
      </c>
      <c r="E2173" s="0" t="s">
        <v>156</v>
      </c>
      <c r="F2173" s="0" t="s">
        <v>9</v>
      </c>
      <c r="G2173" s="0" t="s">
        <v>153</v>
      </c>
      <c r="H2173" s="0" t="n">
        <v>1154704.40592991</v>
      </c>
      <c r="I2173" s="0" t="n">
        <v>18272.4732655012</v>
      </c>
      <c r="J2173" s="0" t="n">
        <v>18272.4732655012</v>
      </c>
      <c r="K2173" s="0" t="n">
        <v>639536.564292544</v>
      </c>
      <c r="L2173" s="0" t="n">
        <v>822261.296947557</v>
      </c>
      <c r="M2173" s="0" t="n">
        <v>2022440.33250077</v>
      </c>
      <c r="N2173" s="0" t="n">
        <v>2780855.45718857</v>
      </c>
      <c r="O2173" s="0" t="n">
        <v>632012.603906493</v>
      </c>
      <c r="P2173" s="0" t="n">
        <v>808976.133000311</v>
      </c>
      <c r="Q2173" s="0" t="n">
        <v>1461797.8612401</v>
      </c>
      <c r="R2173" s="0" t="n">
        <v>1644522.59389511</v>
      </c>
    </row>
    <row r="2174" customFormat="false" ht="13.8" hidden="true" customHeight="false" outlineLevel="0" collapsed="false">
      <c r="A2174" s="0" t="s">
        <v>150</v>
      </c>
      <c r="B2174" s="0" t="s">
        <v>21</v>
      </c>
      <c r="C2174" s="0" t="s">
        <v>166</v>
      </c>
      <c r="D2174" s="0" t="s">
        <v>37</v>
      </c>
      <c r="E2174" s="0" t="s">
        <v>13</v>
      </c>
      <c r="F2174" s="0" t="s">
        <v>13</v>
      </c>
      <c r="G2174" s="0" t="s">
        <v>164</v>
      </c>
      <c r="H2174" s="0" t="n">
        <v>2348368.07007673</v>
      </c>
      <c r="I2174" s="0" t="n">
        <v>279606.990264236</v>
      </c>
      <c r="J2174" s="0" t="n">
        <v>206539.817856817</v>
      </c>
      <c r="K2174" s="0" t="n">
        <v>3145578.64047265</v>
      </c>
      <c r="L2174" s="0" t="n">
        <v>3844596.11613324</v>
      </c>
      <c r="M2174" s="0" t="n">
        <v>70157917.6747137</v>
      </c>
      <c r="N2174" s="0" t="n">
        <v>78927657.3840529</v>
      </c>
      <c r="O2174" s="0" t="n">
        <v>20888767.849931</v>
      </c>
      <c r="P2174" s="0" t="n">
        <v>26737622.8479117</v>
      </c>
      <c r="Q2174" s="0" t="n">
        <v>6291157.28094531</v>
      </c>
      <c r="R2174" s="0" t="n">
        <v>6990174.7566059</v>
      </c>
    </row>
    <row r="2175" customFormat="false" ht="13.8" hidden="true" customHeight="false" outlineLevel="0" collapsed="false">
      <c r="A2175" s="0" t="s">
        <v>155</v>
      </c>
      <c r="B2175" s="0" t="s">
        <v>72</v>
      </c>
      <c r="C2175" s="0" t="s">
        <v>151</v>
      </c>
      <c r="D2175" s="0" t="s">
        <v>78</v>
      </c>
      <c r="E2175" s="0" t="s">
        <v>170</v>
      </c>
      <c r="F2175" s="0" t="s">
        <v>13</v>
      </c>
      <c r="G2175" s="0" t="s">
        <v>172</v>
      </c>
      <c r="H2175" s="0" t="n">
        <v>1337567.03781939</v>
      </c>
      <c r="I2175" s="0" t="n">
        <v>127680.453840873</v>
      </c>
      <c r="J2175" s="0" t="n">
        <v>127680.453840873</v>
      </c>
      <c r="K2175" s="0" t="n">
        <v>0</v>
      </c>
      <c r="L2175" s="0" t="n">
        <v>0</v>
      </c>
      <c r="M2175" s="0" t="n">
        <v>5578492.27562938</v>
      </c>
      <c r="N2175" s="0" t="n">
        <v>6818157.22576924</v>
      </c>
      <c r="O2175" s="0" t="n">
        <v>2727262.89030769</v>
      </c>
      <c r="P2175" s="0" t="n">
        <v>3718994.85041958</v>
      </c>
      <c r="Q2175" s="0" t="n">
        <v>3334841.6681247</v>
      </c>
      <c r="R2175" s="0" t="n">
        <v>3811247.62071394</v>
      </c>
    </row>
    <row r="2176" customFormat="false" ht="13.8" hidden="true" customHeight="false" outlineLevel="0" collapsed="false">
      <c r="A2176" s="0" t="s">
        <v>155</v>
      </c>
      <c r="B2176" s="0" t="s">
        <v>21</v>
      </c>
      <c r="C2176" s="0" t="s">
        <v>173</v>
      </c>
      <c r="D2176" s="0" t="s">
        <v>48</v>
      </c>
      <c r="E2176" s="0" t="s">
        <v>8</v>
      </c>
      <c r="F2176" s="0" t="s">
        <v>8</v>
      </c>
      <c r="G2176" s="0" t="s">
        <v>157</v>
      </c>
      <c r="H2176" s="0" t="n">
        <v>468150.885565333</v>
      </c>
      <c r="I2176" s="0" t="n">
        <v>5179</v>
      </c>
      <c r="J2176" s="0" t="n">
        <v>1218.47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</row>
    <row r="2177" customFormat="false" ht="13.8" hidden="true" customHeight="false" outlineLevel="0" collapsed="false">
      <c r="A2177" s="0" t="s">
        <v>150</v>
      </c>
      <c r="B2177" s="0" t="s">
        <v>72</v>
      </c>
      <c r="C2177" s="0" t="s">
        <v>175</v>
      </c>
      <c r="D2177" s="0" t="s">
        <v>89</v>
      </c>
      <c r="E2177" s="0" t="s">
        <v>156</v>
      </c>
      <c r="F2177" s="0" t="s">
        <v>9</v>
      </c>
      <c r="G2177" s="0" t="s">
        <v>157</v>
      </c>
      <c r="H2177" s="0" t="n">
        <v>4960618.50522549</v>
      </c>
      <c r="I2177" s="0" t="n">
        <v>742758.865370108</v>
      </c>
      <c r="J2177" s="0" t="n">
        <v>653415.457403349</v>
      </c>
      <c r="K2177" s="0" t="n">
        <v>8665520.09598459</v>
      </c>
      <c r="L2177" s="0" t="n">
        <v>11141382.9805516</v>
      </c>
      <c r="M2177" s="0" t="n">
        <v>95435371.1355297</v>
      </c>
      <c r="N2177" s="0" t="n">
        <v>131223635.311353</v>
      </c>
      <c r="O2177" s="0" t="n">
        <v>29823553.479853</v>
      </c>
      <c r="P2177" s="0" t="n">
        <v>38174148.4542119</v>
      </c>
      <c r="Q2177" s="0" t="n">
        <v>19806903.0765362</v>
      </c>
      <c r="R2177" s="0" t="n">
        <v>22282765.9611032</v>
      </c>
    </row>
    <row r="2178" customFormat="false" ht="13.8" hidden="true" customHeight="false" outlineLevel="0" collapsed="false">
      <c r="A2178" s="0" t="s">
        <v>150</v>
      </c>
      <c r="B2178" s="0" t="s">
        <v>72</v>
      </c>
      <c r="C2178" s="0" t="s">
        <v>151</v>
      </c>
      <c r="D2178" s="0" t="s">
        <v>78</v>
      </c>
      <c r="E2178" s="0" t="s">
        <v>174</v>
      </c>
      <c r="F2178" s="0" t="s">
        <v>8</v>
      </c>
      <c r="G2178" s="0" t="s">
        <v>172</v>
      </c>
      <c r="H2178" s="0" t="n">
        <v>1344644.43746027</v>
      </c>
      <c r="I2178" s="0" t="n">
        <v>174326.842954975</v>
      </c>
      <c r="J2178" s="0" t="n">
        <v>174326.842954975</v>
      </c>
      <c r="K2178" s="0" t="n">
        <v>2676265.75446406</v>
      </c>
      <c r="L2178" s="0" t="n">
        <v>3440913.11288236</v>
      </c>
      <c r="M2178" s="0" t="n">
        <v>13117342.9212267</v>
      </c>
      <c r="N2178" s="0" t="n">
        <v>16925603.7693248</v>
      </c>
      <c r="O2178" s="0" t="n">
        <v>4231400.9423312</v>
      </c>
      <c r="P2178" s="0" t="n">
        <v>5416193.20618394</v>
      </c>
      <c r="Q2178" s="0" t="n">
        <v>6117178.86734642</v>
      </c>
      <c r="R2178" s="0" t="n">
        <v>6881826.22576472</v>
      </c>
    </row>
    <row r="2179" customFormat="false" ht="13.8" hidden="true" customHeight="false" outlineLevel="0" collapsed="false">
      <c r="A2179" s="0" t="s">
        <v>150</v>
      </c>
      <c r="B2179" s="0" t="s">
        <v>96</v>
      </c>
      <c r="C2179" s="0" t="s">
        <v>184</v>
      </c>
      <c r="D2179" s="0" t="s">
        <v>101</v>
      </c>
      <c r="E2179" s="0" t="s">
        <v>191</v>
      </c>
      <c r="F2179" s="0" t="s">
        <v>9</v>
      </c>
      <c r="G2179" s="0" t="s">
        <v>172</v>
      </c>
      <c r="H2179" s="0" t="n">
        <v>15947270.3782331</v>
      </c>
      <c r="I2179" s="0" t="n">
        <v>627920.231489201</v>
      </c>
      <c r="J2179" s="0" t="n">
        <v>521209.862924703</v>
      </c>
      <c r="K2179" s="0" t="n">
        <v>3622659.67822938</v>
      </c>
      <c r="L2179" s="0" t="n">
        <v>4657705.30058063</v>
      </c>
      <c r="M2179" s="0" t="n">
        <v>31506061.376567</v>
      </c>
      <c r="N2179" s="0" t="n">
        <v>43320834.3927797</v>
      </c>
      <c r="O2179" s="0" t="n">
        <v>12978349.2036808</v>
      </c>
      <c r="P2179" s="0" t="n">
        <v>16612286.9807115</v>
      </c>
      <c r="Q2179" s="0" t="n">
        <v>8280364.97881001</v>
      </c>
      <c r="R2179" s="0" t="n">
        <v>9315410.60116126</v>
      </c>
    </row>
    <row r="2180" customFormat="false" ht="13.8" hidden="true" customHeight="false" outlineLevel="0" collapsed="false">
      <c r="A2180" s="0" t="s">
        <v>150</v>
      </c>
      <c r="B2180" s="0" t="s">
        <v>90</v>
      </c>
      <c r="C2180" s="0" t="s">
        <v>93</v>
      </c>
      <c r="D2180" s="0" t="s">
        <v>93</v>
      </c>
      <c r="E2180" s="0" t="s">
        <v>170</v>
      </c>
      <c r="F2180" s="0" t="s">
        <v>13</v>
      </c>
      <c r="G2180" s="0" t="s">
        <v>153</v>
      </c>
      <c r="H2180" s="0" t="n">
        <v>340108.531102577</v>
      </c>
      <c r="I2180" s="0" t="n">
        <v>59024.1666666666</v>
      </c>
      <c r="J2180" s="0" t="n">
        <v>48294.0916666666</v>
      </c>
      <c r="K2180" s="0" t="n">
        <v>502535.833333333</v>
      </c>
      <c r="L2180" s="0" t="n">
        <v>646117.499999999</v>
      </c>
      <c r="M2180" s="0" t="n">
        <v>6272314.72980062</v>
      </c>
      <c r="N2180" s="0" t="n">
        <v>7526777.67576074</v>
      </c>
      <c r="O2180" s="0" t="n">
        <v>2439233.50849291</v>
      </c>
      <c r="P2180" s="0" t="n">
        <v>3122218.89087093</v>
      </c>
      <c r="Q2180" s="0" t="n">
        <v>1148653.33333333</v>
      </c>
      <c r="R2180" s="0" t="n">
        <v>1292234.99999999</v>
      </c>
    </row>
    <row r="2181" customFormat="false" ht="13.8" hidden="true" customHeight="false" outlineLevel="0" collapsed="false">
      <c r="A2181" s="0" t="s">
        <v>155</v>
      </c>
      <c r="B2181" s="0" t="s">
        <v>52</v>
      </c>
      <c r="C2181" s="0" t="s">
        <v>54</v>
      </c>
      <c r="D2181" s="0" t="s">
        <v>54</v>
      </c>
      <c r="E2181" s="0" t="s">
        <v>13</v>
      </c>
      <c r="F2181" s="0" t="s">
        <v>13</v>
      </c>
      <c r="G2181" s="0" t="s">
        <v>172</v>
      </c>
      <c r="H2181" s="0" t="n">
        <v>1432838.25</v>
      </c>
      <c r="I2181" s="0" t="n">
        <v>49500</v>
      </c>
      <c r="J2181" s="0" t="n">
        <v>64500</v>
      </c>
      <c r="K2181" s="0" t="n">
        <v>0</v>
      </c>
      <c r="L2181" s="0" t="n">
        <v>0</v>
      </c>
      <c r="M2181" s="0" t="n">
        <v>156749.984325</v>
      </c>
      <c r="N2181" s="0" t="n">
        <v>189749.981025</v>
      </c>
      <c r="O2181" s="0" t="n">
        <v>987525</v>
      </c>
      <c r="P2181" s="0" t="n">
        <v>1091475</v>
      </c>
      <c r="Q2181" s="0" t="n">
        <v>5445000</v>
      </c>
      <c r="R2181" s="0" t="n">
        <v>5940000</v>
      </c>
    </row>
    <row r="2182" customFormat="false" ht="13.8" hidden="true" customHeight="false" outlineLevel="0" collapsed="false">
      <c r="A2182" s="0" t="s">
        <v>155</v>
      </c>
      <c r="B2182" s="0" t="s">
        <v>72</v>
      </c>
      <c r="C2182" s="0" t="s">
        <v>175</v>
      </c>
      <c r="D2182" s="0" t="s">
        <v>88</v>
      </c>
      <c r="E2182" s="0" t="s">
        <v>174</v>
      </c>
      <c r="F2182" s="0" t="s">
        <v>8</v>
      </c>
      <c r="G2182" s="0" t="s">
        <v>157</v>
      </c>
      <c r="H2182" s="0" t="n">
        <v>642370.418588053</v>
      </c>
      <c r="I2182" s="0" t="n">
        <v>57126.4661310828</v>
      </c>
      <c r="J2182" s="0" t="n">
        <v>274055.728548829</v>
      </c>
      <c r="K2182" s="0" t="n">
        <v>996517.934797137</v>
      </c>
      <c r="L2182" s="0" t="n">
        <v>1281237.34473917</v>
      </c>
      <c r="M2182" s="0" t="n">
        <v>4370174.65902784</v>
      </c>
      <c r="N2182" s="0" t="n">
        <v>5341324.58325624</v>
      </c>
      <c r="O2182" s="0" t="n">
        <v>2136529.83330249</v>
      </c>
      <c r="P2182" s="0" t="n">
        <v>2913449.77268522</v>
      </c>
      <c r="Q2182" s="0" t="n">
        <v>711798.524855098</v>
      </c>
      <c r="R2182" s="0" t="n">
        <v>996517.934797137</v>
      </c>
    </row>
    <row r="2183" customFormat="false" ht="13.8" hidden="true" customHeight="false" outlineLevel="0" collapsed="false">
      <c r="A2183" s="0" t="s">
        <v>159</v>
      </c>
      <c r="B2183" s="0" t="s">
        <v>72</v>
      </c>
      <c r="C2183" s="0" t="s">
        <v>175</v>
      </c>
      <c r="D2183" s="0" t="s">
        <v>79</v>
      </c>
      <c r="E2183" s="0" t="s">
        <v>156</v>
      </c>
      <c r="F2183" s="0" t="s">
        <v>9</v>
      </c>
      <c r="G2183" s="0" t="s">
        <v>157</v>
      </c>
      <c r="H2183" s="0" t="n">
        <v>7508327.30563187</v>
      </c>
      <c r="I2183" s="0" t="n">
        <v>179686.661249632</v>
      </c>
      <c r="J2183" s="0" t="n">
        <v>143184.737659835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</row>
    <row r="2184" customFormat="false" ht="13.8" hidden="true" customHeight="false" outlineLevel="0" collapsed="false">
      <c r="A2184" s="0" t="s">
        <v>150</v>
      </c>
      <c r="B2184" s="0" t="s">
        <v>103</v>
      </c>
      <c r="C2184" s="0" t="s">
        <v>178</v>
      </c>
      <c r="D2184" s="0" t="s">
        <v>112</v>
      </c>
      <c r="E2184" s="0" t="s">
        <v>13</v>
      </c>
      <c r="F2184" s="0" t="s">
        <v>13</v>
      </c>
      <c r="G2184" s="0" t="s">
        <v>157</v>
      </c>
      <c r="H2184" s="0" t="n">
        <v>3189340.95537703</v>
      </c>
      <c r="I2184" s="0" t="n">
        <v>253643.6095173</v>
      </c>
      <c r="J2184" s="0" t="n">
        <v>97310.496615431</v>
      </c>
      <c r="K2184" s="0" t="n">
        <v>0</v>
      </c>
      <c r="L2184" s="0" t="n">
        <v>0</v>
      </c>
      <c r="M2184" s="0" t="n">
        <v>4616313.69321486</v>
      </c>
      <c r="N2184" s="0" t="n">
        <v>6594733.8474498</v>
      </c>
      <c r="O2184" s="0" t="n">
        <v>15662492.8876932</v>
      </c>
      <c r="P2184" s="0" t="n">
        <v>20047990.8962473</v>
      </c>
      <c r="Q2184" s="0" t="n">
        <v>20291488.761384</v>
      </c>
      <c r="R2184" s="0" t="n">
        <v>22827924.856557</v>
      </c>
    </row>
    <row r="2185" customFormat="false" ht="13.8" hidden="true" customHeight="false" outlineLevel="0" collapsed="false">
      <c r="A2185" s="0" t="s">
        <v>155</v>
      </c>
      <c r="B2185" s="0" t="s">
        <v>103</v>
      </c>
      <c r="C2185" s="0" t="s">
        <v>177</v>
      </c>
      <c r="D2185" s="0" t="s">
        <v>115</v>
      </c>
      <c r="E2185" s="0" t="s">
        <v>9</v>
      </c>
      <c r="F2185" s="0" t="s">
        <v>9</v>
      </c>
      <c r="G2185" s="0" t="s">
        <v>164</v>
      </c>
      <c r="H2185" s="0" t="n">
        <v>55807559.7815934</v>
      </c>
      <c r="I2185" s="0" t="n">
        <v>1740107.715</v>
      </c>
      <c r="J2185" s="0" t="n">
        <v>4391150.79585</v>
      </c>
      <c r="K2185" s="0" t="n">
        <v>0</v>
      </c>
      <c r="L2185" s="0" t="n">
        <v>0</v>
      </c>
      <c r="M2185" s="0" t="n">
        <v>31321938.87</v>
      </c>
      <c r="N2185" s="0" t="n">
        <v>46982908.305</v>
      </c>
      <c r="O2185" s="0" t="n">
        <v>163657130.59575</v>
      </c>
      <c r="P2185" s="0" t="n">
        <v>223168814.44875</v>
      </c>
      <c r="Q2185" s="0" t="n">
        <v>121807540.05</v>
      </c>
      <c r="R2185" s="0" t="n">
        <v>139208617.2</v>
      </c>
    </row>
    <row r="2186" customFormat="false" ht="13.8" hidden="true" customHeight="false" outlineLevel="0" collapsed="false">
      <c r="A2186" s="0" t="s">
        <v>155</v>
      </c>
      <c r="B2186" s="0" t="s">
        <v>103</v>
      </c>
      <c r="C2186" s="0" t="s">
        <v>177</v>
      </c>
      <c r="D2186" s="0" t="s">
        <v>115</v>
      </c>
      <c r="E2186" s="0" t="s">
        <v>13</v>
      </c>
      <c r="F2186" s="0" t="s">
        <v>13</v>
      </c>
      <c r="G2186" s="0" t="s">
        <v>153</v>
      </c>
      <c r="H2186" s="0" t="n">
        <v>5459928.2956506</v>
      </c>
      <c r="I2186" s="0" t="n">
        <v>213817.985</v>
      </c>
      <c r="J2186" s="0" t="n">
        <v>364337.08475</v>
      </c>
      <c r="K2186" s="0" t="n">
        <v>0</v>
      </c>
      <c r="L2186" s="0" t="n">
        <v>0</v>
      </c>
      <c r="M2186" s="0" t="n">
        <v>4810904.6625</v>
      </c>
      <c r="N2186" s="0" t="n">
        <v>6735266.5275</v>
      </c>
      <c r="O2186" s="0" t="n">
        <v>20109581.48925</v>
      </c>
      <c r="P2186" s="0" t="n">
        <v>27422156.57625</v>
      </c>
      <c r="Q2186" s="0" t="n">
        <v>14967258.95</v>
      </c>
      <c r="R2186" s="0" t="n">
        <v>17105438.8</v>
      </c>
    </row>
    <row r="2187" customFormat="false" ht="13.8" hidden="true" customHeight="false" outlineLevel="0" collapsed="false">
      <c r="A2187" s="0" t="s">
        <v>155</v>
      </c>
      <c r="B2187" s="0" t="s">
        <v>103</v>
      </c>
      <c r="C2187" s="0" t="s">
        <v>177</v>
      </c>
      <c r="D2187" s="0" t="s">
        <v>106</v>
      </c>
      <c r="E2187" s="0" t="s">
        <v>8</v>
      </c>
      <c r="F2187" s="0" t="s">
        <v>8</v>
      </c>
      <c r="G2187" s="0" t="s">
        <v>154</v>
      </c>
      <c r="H2187" s="0" t="n">
        <v>6097116.44303388</v>
      </c>
      <c r="I2187" s="0" t="n">
        <v>496745.045</v>
      </c>
      <c r="J2187" s="0" t="n">
        <v>394503.867525</v>
      </c>
      <c r="K2187" s="0" t="n">
        <v>0</v>
      </c>
      <c r="L2187" s="0" t="n">
        <v>0</v>
      </c>
      <c r="M2187" s="0" t="n">
        <v>4337535.41026216</v>
      </c>
      <c r="N2187" s="0" t="n">
        <v>6506303.11539324</v>
      </c>
      <c r="O2187" s="0" t="n">
        <v>38567919.423622</v>
      </c>
      <c r="P2187" s="0" t="n">
        <v>52592617.3958483</v>
      </c>
      <c r="Q2187" s="0" t="n">
        <v>11939202.415</v>
      </c>
      <c r="R2187" s="0" t="n">
        <v>13644802.76</v>
      </c>
    </row>
    <row r="2188" customFormat="false" ht="13.8" hidden="true" customHeight="false" outlineLevel="0" collapsed="false">
      <c r="A2188" s="0" t="s">
        <v>155</v>
      </c>
      <c r="B2188" s="0" t="s">
        <v>117</v>
      </c>
      <c r="C2188" s="0" t="s">
        <v>196</v>
      </c>
      <c r="D2188" s="0" t="s">
        <v>109</v>
      </c>
      <c r="E2188" s="0" t="s">
        <v>8</v>
      </c>
      <c r="F2188" s="0" t="s">
        <v>8</v>
      </c>
      <c r="G2188" s="0" t="s">
        <v>157</v>
      </c>
      <c r="H2188" s="0" t="n">
        <v>4923141.11669913</v>
      </c>
      <c r="I2188" s="0" t="n">
        <v>97462.0806641249</v>
      </c>
      <c r="J2188" s="0" t="n">
        <v>1290998.87314981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</row>
    <row r="2189" customFormat="false" ht="13.8" hidden="true" customHeight="false" outlineLevel="0" collapsed="false">
      <c r="A2189" s="0" t="s">
        <v>155</v>
      </c>
      <c r="B2189" s="0" t="s">
        <v>103</v>
      </c>
      <c r="C2189" s="0" t="s">
        <v>177</v>
      </c>
      <c r="D2189" s="0" t="s">
        <v>106</v>
      </c>
      <c r="E2189" s="0" t="s">
        <v>9</v>
      </c>
      <c r="F2189" s="0" t="s">
        <v>9</v>
      </c>
      <c r="G2189" s="0" t="s">
        <v>154</v>
      </c>
      <c r="H2189" s="0" t="n">
        <v>523436.658067984</v>
      </c>
      <c r="I2189" s="0" t="n">
        <v>221519.91</v>
      </c>
      <c r="J2189" s="0" t="n">
        <v>173665.6434</v>
      </c>
      <c r="K2189" s="0" t="n">
        <v>0</v>
      </c>
      <c r="L2189" s="0" t="n">
        <v>0</v>
      </c>
      <c r="M2189" s="0" t="n">
        <v>1934292.98062366</v>
      </c>
      <c r="N2189" s="0" t="n">
        <v>2901439.4709355</v>
      </c>
      <c r="O2189" s="0" t="n">
        <v>17199088.5980715</v>
      </c>
      <c r="P2189" s="0" t="n">
        <v>23453302.6337338</v>
      </c>
      <c r="Q2189" s="0" t="n">
        <v>5045226.78333333</v>
      </c>
      <c r="R2189" s="0" t="n">
        <v>5765973.46666666</v>
      </c>
    </row>
    <row r="2190" customFormat="false" ht="13.8" hidden="true" customHeight="false" outlineLevel="0" collapsed="false">
      <c r="A2190" s="0" t="s">
        <v>159</v>
      </c>
      <c r="B2190" s="0" t="s">
        <v>103</v>
      </c>
      <c r="C2190" s="0" t="s">
        <v>179</v>
      </c>
      <c r="D2190" s="0" t="s">
        <v>116</v>
      </c>
      <c r="E2190" s="0" t="s">
        <v>13</v>
      </c>
      <c r="F2190" s="0" t="s">
        <v>13</v>
      </c>
      <c r="G2190" s="0" t="s">
        <v>153</v>
      </c>
      <c r="H2190" s="0" t="n">
        <v>90224.9004639248</v>
      </c>
      <c r="I2190" s="0" t="n">
        <v>2121.651774255</v>
      </c>
      <c r="J2190" s="0" t="n">
        <v>3435.37884238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</row>
    <row r="2191" customFormat="false" ht="13.8" hidden="true" customHeight="false" outlineLevel="0" collapsed="false">
      <c r="A2191" s="0" t="s">
        <v>159</v>
      </c>
      <c r="B2191" s="0" t="s">
        <v>103</v>
      </c>
      <c r="C2191" s="0" t="s">
        <v>177</v>
      </c>
      <c r="D2191" s="0" t="s">
        <v>114</v>
      </c>
      <c r="E2191" s="0" t="s">
        <v>8</v>
      </c>
      <c r="F2191" s="0" t="s">
        <v>8</v>
      </c>
      <c r="G2191" s="0" t="s">
        <v>172</v>
      </c>
      <c r="H2191" s="0" t="n">
        <v>116823.912341203</v>
      </c>
      <c r="I2191" s="0" t="n">
        <v>4317.45</v>
      </c>
      <c r="J2191" s="0" t="n">
        <v>4708.62025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</row>
    <row r="2192" customFormat="false" ht="13.8" hidden="true" customHeight="false" outlineLevel="0" collapsed="false">
      <c r="A2192" s="0" t="s">
        <v>155</v>
      </c>
      <c r="B2192" s="0" t="s">
        <v>21</v>
      </c>
      <c r="C2192" s="0" t="s">
        <v>173</v>
      </c>
      <c r="D2192" s="0" t="s">
        <v>39</v>
      </c>
      <c r="E2192" s="0" t="s">
        <v>8</v>
      </c>
      <c r="F2192" s="0" t="s">
        <v>8</v>
      </c>
      <c r="G2192" s="0" t="s">
        <v>154</v>
      </c>
      <c r="H2192" s="0" t="n">
        <v>294814.084548639</v>
      </c>
      <c r="I2192" s="0" t="n">
        <v>22648.127006211</v>
      </c>
      <c r="J2192" s="0" t="n">
        <v>22194.4243569552</v>
      </c>
      <c r="K2192" s="0" t="n">
        <v>254791.428819874</v>
      </c>
      <c r="L2192" s="0" t="n">
        <v>311411.746335402</v>
      </c>
      <c r="M2192" s="0" t="n">
        <v>3129356.02006963</v>
      </c>
      <c r="N2192" s="0" t="n">
        <v>3911695.02508704</v>
      </c>
      <c r="O2192" s="0" t="n">
        <v>749625.043660391</v>
      </c>
      <c r="P2192" s="0" t="n">
        <v>1199400.06985662</v>
      </c>
      <c r="Q2192" s="0" t="n">
        <v>452962.540124221</v>
      </c>
      <c r="R2192" s="0" t="n">
        <v>509582.857639749</v>
      </c>
    </row>
    <row r="2193" customFormat="false" ht="13.8" hidden="true" customHeight="false" outlineLevel="0" collapsed="false">
      <c r="A2193" s="0" t="s">
        <v>159</v>
      </c>
      <c r="B2193" s="0" t="s">
        <v>21</v>
      </c>
      <c r="C2193" s="0" t="s">
        <v>166</v>
      </c>
      <c r="D2193" s="0" t="s">
        <v>23</v>
      </c>
      <c r="E2193" s="0" t="s">
        <v>13</v>
      </c>
      <c r="F2193" s="0" t="s">
        <v>13</v>
      </c>
      <c r="G2193" s="0" t="s">
        <v>172</v>
      </c>
      <c r="H2193" s="0" t="n">
        <v>1814579.75455716</v>
      </c>
      <c r="I2193" s="0" t="n">
        <v>25948.38008547</v>
      </c>
      <c r="J2193" s="0" t="n">
        <v>15290.7861508547</v>
      </c>
      <c r="K2193" s="0" t="n">
        <v>0</v>
      </c>
      <c r="L2193" s="0" t="n">
        <v>0</v>
      </c>
      <c r="M2193" s="0" t="n">
        <v>4495797.11104857</v>
      </c>
      <c r="N2193" s="0" t="n">
        <v>5245096.62955667</v>
      </c>
      <c r="O2193" s="0" t="n">
        <v>0</v>
      </c>
      <c r="P2193" s="0" t="n">
        <v>0</v>
      </c>
      <c r="Q2193" s="0" t="n">
        <v>0</v>
      </c>
      <c r="R2193" s="0" t="n">
        <v>0</v>
      </c>
    </row>
    <row r="2194" customFormat="false" ht="13.8" hidden="true" customHeight="false" outlineLevel="0" collapsed="false">
      <c r="A2194" s="0" t="s">
        <v>150</v>
      </c>
      <c r="B2194" s="0" t="s">
        <v>72</v>
      </c>
      <c r="C2194" s="0" t="s">
        <v>151</v>
      </c>
      <c r="D2194" s="0" t="s">
        <v>75</v>
      </c>
      <c r="E2194" s="0" t="s">
        <v>152</v>
      </c>
      <c r="F2194" s="0" t="s">
        <v>8</v>
      </c>
      <c r="G2194" s="0" t="s">
        <v>157</v>
      </c>
      <c r="H2194" s="0" t="n">
        <v>957089.984911798</v>
      </c>
      <c r="I2194" s="0" t="n">
        <v>14667.2294388692</v>
      </c>
      <c r="J2194" s="0" t="n">
        <v>7427.23999353868</v>
      </c>
      <c r="K2194" s="0" t="n">
        <v>513353.030360422</v>
      </c>
      <c r="L2194" s="0" t="n">
        <v>660025.324749115</v>
      </c>
      <c r="M2194" s="0" t="n">
        <v>1623403.46335146</v>
      </c>
      <c r="N2194" s="0" t="n">
        <v>2232179.76210827</v>
      </c>
      <c r="O2194" s="0" t="n">
        <v>507313.582297334</v>
      </c>
      <c r="P2194" s="0" t="n">
        <v>649361.385340587</v>
      </c>
      <c r="Q2194" s="0" t="n">
        <v>1173378.35510953</v>
      </c>
      <c r="R2194" s="0" t="n">
        <v>1320050.64949823</v>
      </c>
    </row>
    <row r="2195" customFormat="false" ht="13.8" hidden="true" customHeight="false" outlineLevel="0" collapsed="false">
      <c r="A2195" s="0" t="s">
        <v>159</v>
      </c>
      <c r="B2195" s="0" t="s">
        <v>6</v>
      </c>
      <c r="C2195" s="0" t="s">
        <v>163</v>
      </c>
      <c r="D2195" s="0" t="s">
        <v>19</v>
      </c>
      <c r="E2195" s="0" t="s">
        <v>13</v>
      </c>
      <c r="F2195" s="0" t="s">
        <v>13</v>
      </c>
      <c r="G2195" s="0" t="s">
        <v>153</v>
      </c>
      <c r="H2195" s="0" t="n">
        <v>13142877.4556328</v>
      </c>
      <c r="I2195" s="0" t="n">
        <v>224620.799113333</v>
      </c>
      <c r="J2195" s="0" t="n">
        <v>159179.703255408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</row>
    <row r="2196" customFormat="false" ht="13.8" hidden="true" customHeight="false" outlineLevel="0" collapsed="false">
      <c r="A2196" s="0" t="s">
        <v>150</v>
      </c>
      <c r="B2196" s="0" t="s">
        <v>52</v>
      </c>
      <c r="C2196" s="0" t="s">
        <v>183</v>
      </c>
      <c r="D2196" s="0" t="s">
        <v>57</v>
      </c>
      <c r="E2196" s="0" t="s">
        <v>13</v>
      </c>
      <c r="F2196" s="0" t="s">
        <v>13</v>
      </c>
      <c r="G2196" s="0" t="s">
        <v>172</v>
      </c>
      <c r="H2196" s="0" t="n">
        <v>513223.008727875</v>
      </c>
      <c r="I2196" s="0" t="n">
        <v>34267.25</v>
      </c>
      <c r="J2196" s="0" t="n">
        <v>24367.1874252367</v>
      </c>
      <c r="K2196" s="0" t="n">
        <v>1199353.75</v>
      </c>
      <c r="L2196" s="0" t="n">
        <v>1542026.25</v>
      </c>
      <c r="M2196" s="0" t="n">
        <v>1356269.21209411</v>
      </c>
      <c r="N2196" s="0" t="n">
        <v>1651110.34515805</v>
      </c>
      <c r="O2196" s="0" t="n">
        <v>1277511.63729813</v>
      </c>
      <c r="P2196" s="0" t="n">
        <v>1393649.05887069</v>
      </c>
      <c r="Q2196" s="0" t="n">
        <v>4112070</v>
      </c>
      <c r="R2196" s="0" t="n">
        <v>4454742.5</v>
      </c>
    </row>
    <row r="2197" customFormat="false" ht="13.8" hidden="true" customHeight="false" outlineLevel="0" collapsed="false">
      <c r="A2197" s="0" t="s">
        <v>159</v>
      </c>
      <c r="B2197" s="0" t="s">
        <v>72</v>
      </c>
      <c r="C2197" s="0" t="s">
        <v>151</v>
      </c>
      <c r="D2197" s="0" t="s">
        <v>76</v>
      </c>
      <c r="E2197" s="0" t="s">
        <v>170</v>
      </c>
      <c r="F2197" s="0" t="s">
        <v>13</v>
      </c>
      <c r="G2197" s="0" t="s">
        <v>172</v>
      </c>
      <c r="H2197" s="0" t="n">
        <v>1927756.46037329</v>
      </c>
      <c r="I2197" s="0" t="n">
        <v>7349.05236685441</v>
      </c>
      <c r="J2197" s="0" t="n">
        <v>7895.59069305773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</row>
    <row r="2198" customFormat="false" ht="13.8" hidden="true" customHeight="false" outlineLevel="0" collapsed="false">
      <c r="A2198" s="0" t="s">
        <v>159</v>
      </c>
      <c r="B2198" s="0" t="s">
        <v>103</v>
      </c>
      <c r="C2198" s="0" t="s">
        <v>178</v>
      </c>
      <c r="D2198" s="0" t="s">
        <v>104</v>
      </c>
      <c r="E2198" s="0" t="s">
        <v>9</v>
      </c>
      <c r="F2198" s="0" t="s">
        <v>9</v>
      </c>
      <c r="G2198" s="0" t="s">
        <v>154</v>
      </c>
      <c r="H2198" s="0" t="n">
        <v>12794192.3097827</v>
      </c>
      <c r="I2198" s="0" t="n">
        <v>316195.981144392</v>
      </c>
      <c r="J2198" s="0" t="n">
        <v>194067.524386948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9163806.60946821</v>
      </c>
      <c r="R2198" s="0" t="n">
        <v>10182007.3438535</v>
      </c>
    </row>
    <row r="2199" customFormat="false" ht="13.8" hidden="true" customHeight="false" outlineLevel="0" collapsed="false">
      <c r="A2199" s="0" t="s">
        <v>150</v>
      </c>
      <c r="B2199" s="0" t="s">
        <v>6</v>
      </c>
      <c r="C2199" s="0" t="s">
        <v>162</v>
      </c>
      <c r="D2199" s="0" t="s">
        <v>19</v>
      </c>
      <c r="E2199" s="0" t="s">
        <v>8</v>
      </c>
      <c r="F2199" s="0" t="s">
        <v>8</v>
      </c>
      <c r="G2199" s="0" t="s">
        <v>153</v>
      </c>
      <c r="H2199" s="0" t="n">
        <v>620040.895998646</v>
      </c>
      <c r="I2199" s="0" t="n">
        <v>131865.331333333</v>
      </c>
      <c r="J2199" s="0" t="n">
        <v>74471.62445314</v>
      </c>
      <c r="K2199" s="0" t="n">
        <v>385920.890027777</v>
      </c>
      <c r="L2199" s="0" t="n">
        <v>496184.001464285</v>
      </c>
      <c r="M2199" s="0" t="n">
        <v>22138184.7778304</v>
      </c>
      <c r="N2199" s="0" t="n">
        <v>30440004.0695168</v>
      </c>
      <c r="O2199" s="0" t="n">
        <v>3459091.371536</v>
      </c>
      <c r="P2199" s="0" t="n">
        <v>4427636.95556608</v>
      </c>
      <c r="Q2199" s="0" t="n">
        <v>882104.891492063</v>
      </c>
      <c r="R2199" s="0" t="n">
        <v>992368.002928571</v>
      </c>
    </row>
    <row r="2200" customFormat="false" ht="13.8" hidden="true" customHeight="false" outlineLevel="0" collapsed="false">
      <c r="A2200" s="0" t="s">
        <v>159</v>
      </c>
      <c r="B2200" s="0" t="s">
        <v>72</v>
      </c>
      <c r="C2200" s="0" t="s">
        <v>175</v>
      </c>
      <c r="D2200" s="0" t="s">
        <v>87</v>
      </c>
      <c r="E2200" s="0" t="s">
        <v>156</v>
      </c>
      <c r="F2200" s="0" t="s">
        <v>9</v>
      </c>
      <c r="G2200" s="0" t="s">
        <v>172</v>
      </c>
      <c r="H2200" s="0" t="n">
        <v>2170681.96214509</v>
      </c>
      <c r="I2200" s="0" t="n">
        <v>36981.8709774181</v>
      </c>
      <c r="J2200" s="0" t="n">
        <v>126904.364642118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</row>
    <row r="2201" customFormat="false" ht="13.8" hidden="true" customHeight="false" outlineLevel="0" collapsed="false">
      <c r="A2201" s="0" t="s">
        <v>150</v>
      </c>
      <c r="B2201" s="0" t="s">
        <v>72</v>
      </c>
      <c r="C2201" s="0" t="s">
        <v>151</v>
      </c>
      <c r="D2201" s="0" t="s">
        <v>75</v>
      </c>
      <c r="E2201" s="0" t="s">
        <v>174</v>
      </c>
      <c r="F2201" s="0" t="s">
        <v>8</v>
      </c>
      <c r="G2201" s="0" t="s">
        <v>154</v>
      </c>
      <c r="H2201" s="0" t="n">
        <v>1071952.26877614</v>
      </c>
      <c r="I2201" s="0" t="n">
        <v>16738.5808299346</v>
      </c>
      <c r="J2201" s="0" t="n">
        <v>16738.5808299346</v>
      </c>
      <c r="K2201" s="0" t="n">
        <v>585850.329047712</v>
      </c>
      <c r="L2201" s="0" t="n">
        <v>753236.137347058</v>
      </c>
      <c r="M2201" s="0" t="n">
        <v>1794769.71164044</v>
      </c>
      <c r="N2201" s="0" t="n">
        <v>2315831.88598767</v>
      </c>
      <c r="O2201" s="0" t="n">
        <v>578957.971496919</v>
      </c>
      <c r="P2201" s="0" t="n">
        <v>741066.203516056</v>
      </c>
      <c r="Q2201" s="0" t="n">
        <v>1339086.46639477</v>
      </c>
      <c r="R2201" s="0" t="n">
        <v>1506472.27469411</v>
      </c>
    </row>
    <row r="2202" customFormat="false" ht="13.8" hidden="true" customHeight="false" outlineLevel="0" collapsed="false">
      <c r="A2202" s="0" t="s">
        <v>155</v>
      </c>
      <c r="B2202" s="0" t="s">
        <v>21</v>
      </c>
      <c r="C2202" s="0" t="s">
        <v>173</v>
      </c>
      <c r="D2202" s="0" t="s">
        <v>41</v>
      </c>
      <c r="E2202" s="0" t="s">
        <v>8</v>
      </c>
      <c r="F2202" s="0" t="s">
        <v>8</v>
      </c>
      <c r="G2202" s="0" t="s">
        <v>154</v>
      </c>
      <c r="H2202" s="0" t="n">
        <v>2724420.48764164</v>
      </c>
      <c r="I2202" s="0" t="n">
        <v>31269.6550729678</v>
      </c>
      <c r="J2202" s="0" t="n">
        <v>29750.6058795269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</row>
    <row r="2203" customFormat="false" ht="13.8" hidden="true" customHeight="false" outlineLevel="0" collapsed="false">
      <c r="A2203" s="0" t="s">
        <v>155</v>
      </c>
      <c r="B2203" s="0" t="s">
        <v>117</v>
      </c>
      <c r="C2203" s="0" t="s">
        <v>176</v>
      </c>
      <c r="D2203" s="0" t="s">
        <v>109</v>
      </c>
      <c r="E2203" s="0" t="s">
        <v>8</v>
      </c>
      <c r="F2203" s="0" t="s">
        <v>8</v>
      </c>
      <c r="G2203" s="0" t="s">
        <v>153</v>
      </c>
      <c r="H2203" s="0" t="n">
        <v>899490.715304455</v>
      </c>
      <c r="I2203" s="0" t="n">
        <v>6235.71975803239</v>
      </c>
      <c r="J2203" s="0" t="n">
        <v>7440.66230134874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</row>
    <row r="2204" customFormat="false" ht="13.8" hidden="true" customHeight="false" outlineLevel="0" collapsed="false">
      <c r="A2204" s="0" t="s">
        <v>155</v>
      </c>
      <c r="B2204" s="0" t="s">
        <v>117</v>
      </c>
      <c r="C2204" s="0" t="s">
        <v>188</v>
      </c>
      <c r="D2204" s="0" t="s">
        <v>109</v>
      </c>
      <c r="E2204" s="0" t="s">
        <v>9</v>
      </c>
      <c r="F2204" s="0" t="s">
        <v>9</v>
      </c>
      <c r="G2204" s="0" t="s">
        <v>164</v>
      </c>
      <c r="H2204" s="0" t="n">
        <v>401523.877318736</v>
      </c>
      <c r="I2204" s="0" t="n">
        <v>2220.19610165513</v>
      </c>
      <c r="J2204" s="0" t="n">
        <v>2220.19610165513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</row>
    <row r="2205" customFormat="false" ht="13.8" hidden="true" customHeight="false" outlineLevel="0" collapsed="false">
      <c r="A2205" s="0" t="s">
        <v>155</v>
      </c>
      <c r="B2205" s="0" t="s">
        <v>103</v>
      </c>
      <c r="C2205" s="0" t="s">
        <v>177</v>
      </c>
      <c r="D2205" s="0" t="s">
        <v>110</v>
      </c>
      <c r="E2205" s="0" t="s">
        <v>13</v>
      </c>
      <c r="F2205" s="0" t="s">
        <v>13</v>
      </c>
      <c r="G2205" s="0" t="s">
        <v>172</v>
      </c>
      <c r="H2205" s="0" t="n">
        <v>929.9926033125</v>
      </c>
      <c r="I2205" s="0" t="n">
        <v>202.8</v>
      </c>
      <c r="J2205" s="0" t="n">
        <v>183.534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</row>
    <row r="2206" customFormat="false" ht="13.8" hidden="true" customHeight="false" outlineLevel="0" collapsed="false">
      <c r="A2206" s="0" t="s">
        <v>159</v>
      </c>
      <c r="B2206" s="0" t="s">
        <v>21</v>
      </c>
      <c r="C2206" s="0" t="s">
        <v>181</v>
      </c>
      <c r="D2206" s="0" t="s">
        <v>22</v>
      </c>
      <c r="E2206" s="0" t="s">
        <v>8</v>
      </c>
      <c r="F2206" s="0" t="s">
        <v>8</v>
      </c>
      <c r="G2206" s="0" t="s">
        <v>154</v>
      </c>
      <c r="H2206" s="0" t="n">
        <v>27143823.193305</v>
      </c>
      <c r="I2206" s="0" t="n">
        <v>484500</v>
      </c>
      <c r="J2206" s="0" t="n">
        <v>481247.75</v>
      </c>
      <c r="K2206" s="0" t="n">
        <v>19380000</v>
      </c>
      <c r="L2206" s="0" t="n">
        <v>24225000</v>
      </c>
      <c r="M2206" s="0" t="n">
        <v>62137125</v>
      </c>
      <c r="N2206" s="0" t="n">
        <v>75218625</v>
      </c>
      <c r="O2206" s="0" t="n">
        <v>0</v>
      </c>
      <c r="P2206" s="0" t="n">
        <v>0</v>
      </c>
      <c r="Q2206" s="0" t="n">
        <v>0</v>
      </c>
      <c r="R2206" s="0" t="n">
        <v>0</v>
      </c>
    </row>
    <row r="2207" customFormat="false" ht="13.8" hidden="true" customHeight="false" outlineLevel="0" collapsed="false">
      <c r="A2207" s="0" t="s">
        <v>155</v>
      </c>
      <c r="B2207" s="0" t="s">
        <v>21</v>
      </c>
      <c r="C2207" s="0" t="s">
        <v>168</v>
      </c>
      <c r="D2207" s="0" t="s">
        <v>29</v>
      </c>
      <c r="E2207" s="0" t="s">
        <v>9</v>
      </c>
      <c r="F2207" s="0" t="s">
        <v>9</v>
      </c>
      <c r="G2207" s="0" t="s">
        <v>164</v>
      </c>
      <c r="H2207" s="0" t="n">
        <v>16550300.9271765</v>
      </c>
      <c r="I2207" s="0" t="n">
        <v>245800</v>
      </c>
      <c r="J2207" s="0" t="n">
        <v>213179.5</v>
      </c>
      <c r="K2207" s="0" t="n">
        <v>0</v>
      </c>
      <c r="L2207" s="0" t="n">
        <v>0</v>
      </c>
      <c r="M2207" s="0" t="n">
        <v>58844520</v>
      </c>
      <c r="N2207" s="0" t="n">
        <v>71232840</v>
      </c>
      <c r="O2207" s="0" t="n">
        <v>8126148</v>
      </c>
      <c r="P2207" s="0" t="n">
        <v>8981532</v>
      </c>
      <c r="Q2207" s="0" t="n">
        <v>27038000</v>
      </c>
      <c r="R2207" s="0" t="n">
        <v>29496000</v>
      </c>
    </row>
    <row r="2208" customFormat="false" ht="13.8" hidden="true" customHeight="false" outlineLevel="0" collapsed="false">
      <c r="A2208" s="0" t="s">
        <v>155</v>
      </c>
      <c r="B2208" s="0" t="s">
        <v>6</v>
      </c>
      <c r="C2208" s="0" t="s">
        <v>162</v>
      </c>
      <c r="D2208" s="0" t="s">
        <v>7</v>
      </c>
      <c r="E2208" s="0" t="s">
        <v>8</v>
      </c>
      <c r="F2208" s="0" t="s">
        <v>8</v>
      </c>
      <c r="G2208" s="0" t="s">
        <v>164</v>
      </c>
      <c r="H2208" s="0" t="n">
        <v>174598455.308802</v>
      </c>
      <c r="I2208" s="0" t="n">
        <v>5913087.58714503</v>
      </c>
      <c r="J2208" s="0" t="n">
        <v>14062691.7153519</v>
      </c>
      <c r="K2208" s="0" t="n">
        <v>0</v>
      </c>
      <c r="L2208" s="0" t="n">
        <v>0</v>
      </c>
      <c r="M2208" s="0" t="n">
        <v>405468862.104844</v>
      </c>
      <c r="N2208" s="0" t="n">
        <v>608203293.157266</v>
      </c>
      <c r="O2208" s="0" t="n">
        <v>167255905.943468</v>
      </c>
      <c r="P2208" s="0" t="n">
        <v>228076235.377456</v>
      </c>
      <c r="Q2208" s="0" t="n">
        <v>59271211.9749932</v>
      </c>
      <c r="R2208" s="0" t="n">
        <v>82979696.7649905</v>
      </c>
    </row>
    <row r="2209" customFormat="false" ht="13.8" hidden="true" customHeight="false" outlineLevel="0" collapsed="false">
      <c r="A2209" s="0" t="s">
        <v>159</v>
      </c>
      <c r="B2209" s="0" t="s">
        <v>6</v>
      </c>
      <c r="C2209" s="0" t="s">
        <v>162</v>
      </c>
      <c r="D2209" s="0" t="s">
        <v>15</v>
      </c>
      <c r="E2209" s="0" t="s">
        <v>9</v>
      </c>
      <c r="F2209" s="0" t="s">
        <v>9</v>
      </c>
      <c r="G2209" s="0" t="s">
        <v>157</v>
      </c>
      <c r="H2209" s="0" t="n">
        <v>140249298.364918</v>
      </c>
      <c r="I2209" s="0" t="n">
        <v>4204026.55050131</v>
      </c>
      <c r="J2209" s="0" t="n">
        <v>5819482.15590951</v>
      </c>
      <c r="K2209" s="0" t="n">
        <v>0</v>
      </c>
      <c r="L2209" s="0" t="n">
        <v>0</v>
      </c>
      <c r="M2209" s="0" t="n">
        <v>151344955.818047</v>
      </c>
      <c r="N2209" s="0" t="n">
        <v>227017433.72707</v>
      </c>
      <c r="O2209" s="0" t="n">
        <v>35313823.024211</v>
      </c>
      <c r="P2209" s="0" t="n">
        <v>45403486.7454141</v>
      </c>
      <c r="Q2209" s="0" t="n">
        <v>10369414.4041436</v>
      </c>
      <c r="R2209" s="0" t="n">
        <v>20738828.8082872</v>
      </c>
    </row>
    <row r="2210" customFormat="false" ht="13.8" hidden="true" customHeight="false" outlineLevel="0" collapsed="false">
      <c r="A2210" s="0" t="s">
        <v>150</v>
      </c>
      <c r="B2210" s="0" t="s">
        <v>21</v>
      </c>
      <c r="C2210" s="0" t="s">
        <v>181</v>
      </c>
      <c r="D2210" s="0" t="s">
        <v>42</v>
      </c>
      <c r="E2210" s="0" t="s">
        <v>8</v>
      </c>
      <c r="F2210" s="0" t="s">
        <v>8</v>
      </c>
      <c r="G2210" s="0" t="s">
        <v>154</v>
      </c>
      <c r="H2210" s="0" t="n">
        <v>2456546.3692252</v>
      </c>
      <c r="I2210" s="0" t="n">
        <v>273080</v>
      </c>
      <c r="J2210" s="0" t="n">
        <v>473370.05</v>
      </c>
      <c r="K2210" s="0" t="n">
        <v>12288600</v>
      </c>
      <c r="L2210" s="0" t="n">
        <v>15019400</v>
      </c>
      <c r="M2210" s="0" t="n">
        <v>105989175</v>
      </c>
      <c r="N2210" s="0" t="n">
        <v>129030300</v>
      </c>
      <c r="O2210" s="0" t="n">
        <v>5529870</v>
      </c>
      <c r="P2210" s="0" t="n">
        <v>8294805</v>
      </c>
      <c r="Q2210" s="0" t="n">
        <v>0</v>
      </c>
      <c r="R2210" s="0" t="n">
        <v>0</v>
      </c>
    </row>
    <row r="2211" customFormat="false" ht="13.8" hidden="true" customHeight="false" outlineLevel="0" collapsed="false">
      <c r="A2211" s="0" t="s">
        <v>155</v>
      </c>
      <c r="B2211" s="0" t="s">
        <v>72</v>
      </c>
      <c r="C2211" s="0" t="s">
        <v>151</v>
      </c>
      <c r="D2211" s="0" t="s">
        <v>83</v>
      </c>
      <c r="E2211" s="0" t="s">
        <v>152</v>
      </c>
      <c r="F2211" s="0" t="s">
        <v>8</v>
      </c>
      <c r="G2211" s="0" t="s">
        <v>153</v>
      </c>
      <c r="H2211" s="0" t="n">
        <v>121094.694651217</v>
      </c>
      <c r="I2211" s="0" t="n">
        <v>6992.17094124826</v>
      </c>
      <c r="J2211" s="0" t="n">
        <v>6992.17094124826</v>
      </c>
      <c r="K2211" s="0" t="n">
        <v>81575.3276478964</v>
      </c>
      <c r="L2211" s="0" t="n">
        <v>104882.564118724</v>
      </c>
      <c r="M2211" s="0" t="n">
        <v>308066.826431111</v>
      </c>
      <c r="N2211" s="0" t="n">
        <v>376526.121193581</v>
      </c>
      <c r="O2211" s="0" t="n">
        <v>150610.447708293</v>
      </c>
      <c r="P2211" s="0" t="n">
        <v>205377.883238582</v>
      </c>
      <c r="Q2211" s="0" t="n">
        <v>163150.655295792</v>
      </c>
      <c r="R2211" s="0" t="n">
        <v>186457.89176662</v>
      </c>
    </row>
    <row r="2212" customFormat="false" ht="13.8" hidden="true" customHeight="false" outlineLevel="0" collapsed="false">
      <c r="A2212" s="0" t="s">
        <v>155</v>
      </c>
      <c r="B2212" s="0" t="s">
        <v>21</v>
      </c>
      <c r="C2212" s="0" t="s">
        <v>166</v>
      </c>
      <c r="D2212" s="0" t="s">
        <v>36</v>
      </c>
      <c r="E2212" s="0" t="s">
        <v>9</v>
      </c>
      <c r="F2212" s="0" t="s">
        <v>9</v>
      </c>
      <c r="G2212" s="0" t="s">
        <v>164</v>
      </c>
      <c r="H2212" s="0" t="n">
        <v>1297257.8588719</v>
      </c>
      <c r="I2212" s="0" t="n">
        <v>95516.7186877335</v>
      </c>
      <c r="J2212" s="0" t="n">
        <v>90396.124141599</v>
      </c>
      <c r="K2212" s="0" t="n">
        <v>1074563.085237</v>
      </c>
      <c r="L2212" s="0" t="n">
        <v>1313354.88195633</v>
      </c>
      <c r="M2212" s="0" t="n">
        <v>13197816.2503585</v>
      </c>
      <c r="N2212" s="0" t="n">
        <v>16497270.3129481</v>
      </c>
      <c r="O2212" s="0" t="n">
        <v>3161485.46839892</v>
      </c>
      <c r="P2212" s="0" t="n">
        <v>5058376.74943828</v>
      </c>
      <c r="Q2212" s="0" t="n">
        <v>1910334.37375467</v>
      </c>
      <c r="R2212" s="0" t="n">
        <v>2149126.170474</v>
      </c>
    </row>
    <row r="2213" customFormat="false" ht="13.8" hidden="true" customHeight="false" outlineLevel="0" collapsed="false">
      <c r="A2213" s="0" t="s">
        <v>155</v>
      </c>
      <c r="B2213" s="0" t="s">
        <v>52</v>
      </c>
      <c r="C2213" s="0" t="s">
        <v>165</v>
      </c>
      <c r="D2213" s="0" t="s">
        <v>65</v>
      </c>
      <c r="E2213" s="0" t="s">
        <v>13</v>
      </c>
      <c r="F2213" s="0" t="s">
        <v>13</v>
      </c>
      <c r="G2213" s="0" t="s">
        <v>164</v>
      </c>
      <c r="H2213" s="0" t="n">
        <v>627038.014940979</v>
      </c>
      <c r="I2213" s="0" t="n">
        <v>42862.2999999999</v>
      </c>
      <c r="J2213" s="0" t="n">
        <v>33643.8706797245</v>
      </c>
      <c r="K2213" s="0" t="n">
        <v>1928803.49999999</v>
      </c>
      <c r="L2213" s="0" t="n">
        <v>2357426.49999999</v>
      </c>
      <c r="M2213" s="0" t="n">
        <v>8652826.81249999</v>
      </c>
      <c r="N2213" s="0" t="n">
        <v>10474474.5624999</v>
      </c>
      <c r="O2213" s="0" t="n">
        <v>80366.8124999999</v>
      </c>
      <c r="P2213" s="0" t="n">
        <v>128586.899999999</v>
      </c>
      <c r="Q2213" s="0" t="n">
        <v>0</v>
      </c>
      <c r="R2213" s="0" t="n">
        <v>0</v>
      </c>
    </row>
    <row r="2214" customFormat="false" ht="13.8" hidden="true" customHeight="false" outlineLevel="0" collapsed="false">
      <c r="A2214" s="0" t="s">
        <v>159</v>
      </c>
      <c r="B2214" s="0" t="s">
        <v>52</v>
      </c>
      <c r="C2214" s="0" t="s">
        <v>161</v>
      </c>
      <c r="D2214" s="0" t="s">
        <v>68</v>
      </c>
      <c r="E2214" s="0" t="s">
        <v>8</v>
      </c>
      <c r="F2214" s="0" t="s">
        <v>8</v>
      </c>
      <c r="G2214" s="0" t="s">
        <v>154</v>
      </c>
      <c r="H2214" s="0" t="n">
        <v>132748904.465213</v>
      </c>
      <c r="I2214" s="0" t="n">
        <v>2735219.24940375</v>
      </c>
      <c r="J2214" s="0" t="n">
        <v>7322729.83963557</v>
      </c>
      <c r="K2214" s="0" t="n">
        <v>109408769.97615</v>
      </c>
      <c r="L2214" s="0" t="n">
        <v>136760962.470187</v>
      </c>
      <c r="M2214" s="0" t="n">
        <v>552172385.973382</v>
      </c>
      <c r="N2214" s="0" t="n">
        <v>668419204.073042</v>
      </c>
      <c r="O2214" s="0" t="n">
        <v>0</v>
      </c>
      <c r="P2214" s="0" t="n">
        <v>0</v>
      </c>
      <c r="Q2214" s="0" t="n">
        <v>0</v>
      </c>
      <c r="R2214" s="0" t="n">
        <v>0</v>
      </c>
    </row>
    <row r="2215" customFormat="false" ht="13.8" hidden="true" customHeight="false" outlineLevel="0" collapsed="false">
      <c r="A2215" s="0" t="s">
        <v>150</v>
      </c>
      <c r="B2215" s="0" t="s">
        <v>52</v>
      </c>
      <c r="C2215" s="0" t="s">
        <v>161</v>
      </c>
      <c r="D2215" s="0" t="s">
        <v>68</v>
      </c>
      <c r="E2215" s="0" t="s">
        <v>8</v>
      </c>
      <c r="F2215" s="0" t="s">
        <v>8</v>
      </c>
      <c r="G2215" s="0" t="s">
        <v>157</v>
      </c>
      <c r="H2215" s="0" t="n">
        <v>42086010.5146899</v>
      </c>
      <c r="I2215" s="0" t="n">
        <v>3093649.18156459</v>
      </c>
      <c r="J2215" s="0" t="n">
        <v>6482082.478887</v>
      </c>
      <c r="K2215" s="0" t="n">
        <v>139214213.170406</v>
      </c>
      <c r="L2215" s="0" t="n">
        <v>170150704.986052</v>
      </c>
      <c r="M2215" s="0" t="n">
        <v>756010518.744847</v>
      </c>
      <c r="N2215" s="0" t="n">
        <v>920360631.515465</v>
      </c>
      <c r="O2215" s="0" t="n">
        <v>6960710.65852033</v>
      </c>
      <c r="P2215" s="0" t="n">
        <v>10441065.9877804</v>
      </c>
      <c r="Q2215" s="0" t="n">
        <v>0</v>
      </c>
      <c r="R2215" s="0" t="n">
        <v>0</v>
      </c>
    </row>
    <row r="2216" customFormat="false" ht="13.8" hidden="true" customHeight="false" outlineLevel="0" collapsed="false">
      <c r="A2216" s="0" t="s">
        <v>155</v>
      </c>
      <c r="B2216" s="0" t="s">
        <v>52</v>
      </c>
      <c r="C2216" s="0" t="s">
        <v>165</v>
      </c>
      <c r="D2216" s="0" t="s">
        <v>67</v>
      </c>
      <c r="E2216" s="0" t="s">
        <v>8</v>
      </c>
      <c r="F2216" s="0" t="s">
        <v>8</v>
      </c>
      <c r="G2216" s="0" t="s">
        <v>172</v>
      </c>
      <c r="H2216" s="0" t="n">
        <v>6701804.31790757</v>
      </c>
      <c r="I2216" s="0" t="n">
        <v>117171.599999999</v>
      </c>
      <c r="J2216" s="0" t="n">
        <v>599194.687752938</v>
      </c>
      <c r="K2216" s="0" t="n">
        <v>5272721.99999999</v>
      </c>
      <c r="L2216" s="0" t="n">
        <v>6444437.99999999</v>
      </c>
      <c r="M2216" s="0" t="n">
        <v>23654016.7499999</v>
      </c>
      <c r="N2216" s="0" t="n">
        <v>28633809.7499999</v>
      </c>
      <c r="O2216" s="0" t="n">
        <v>219696.749999999</v>
      </c>
      <c r="P2216" s="0" t="n">
        <v>351514.799999999</v>
      </c>
      <c r="Q2216" s="0" t="n">
        <v>0</v>
      </c>
      <c r="R2216" s="0" t="n">
        <v>0</v>
      </c>
    </row>
    <row r="2217" customFormat="false" ht="13.8" hidden="true" customHeight="false" outlineLevel="0" collapsed="false">
      <c r="A2217" s="0" t="s">
        <v>159</v>
      </c>
      <c r="B2217" s="0" t="s">
        <v>21</v>
      </c>
      <c r="C2217" s="0" t="s">
        <v>168</v>
      </c>
      <c r="D2217" s="0" t="s">
        <v>50</v>
      </c>
      <c r="E2217" s="0" t="s">
        <v>9</v>
      </c>
      <c r="F2217" s="0" t="s">
        <v>9</v>
      </c>
      <c r="G2217" s="0" t="s">
        <v>157</v>
      </c>
      <c r="H2217" s="0" t="n">
        <v>16883690.9817828</v>
      </c>
      <c r="I2217" s="0" t="n">
        <v>215740</v>
      </c>
      <c r="J2217" s="0" t="n">
        <v>212357.876</v>
      </c>
      <c r="K2217" s="0" t="n">
        <v>8629600</v>
      </c>
      <c r="L2217" s="0" t="n">
        <v>10787000</v>
      </c>
      <c r="M2217" s="0" t="n">
        <v>38428687.5</v>
      </c>
      <c r="N2217" s="0" t="n">
        <v>46518937.5</v>
      </c>
      <c r="O2217" s="0" t="n">
        <v>0</v>
      </c>
      <c r="P2217" s="0" t="n">
        <v>0</v>
      </c>
      <c r="Q2217" s="0" t="n">
        <v>0</v>
      </c>
      <c r="R2217" s="0" t="n">
        <v>0</v>
      </c>
    </row>
    <row r="2218" customFormat="false" ht="13.8" hidden="true" customHeight="false" outlineLevel="0" collapsed="false">
      <c r="A2218" s="0" t="s">
        <v>155</v>
      </c>
      <c r="B2218" s="0" t="s">
        <v>90</v>
      </c>
      <c r="C2218" s="0" t="s">
        <v>186</v>
      </c>
      <c r="D2218" s="0" t="s">
        <v>95</v>
      </c>
      <c r="E2218" s="0" t="s">
        <v>8</v>
      </c>
      <c r="F2218" s="0" t="s">
        <v>8</v>
      </c>
      <c r="G2218" s="0" t="s">
        <v>164</v>
      </c>
      <c r="H2218" s="0" t="n">
        <v>158840329.355809</v>
      </c>
      <c r="I2218" s="0" t="n">
        <v>2454101.22877842</v>
      </c>
      <c r="J2218" s="0" t="n">
        <v>14797315.0064702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</row>
    <row r="2219" customFormat="false" ht="13.8" hidden="true" customHeight="false" outlineLevel="0" collapsed="false">
      <c r="A2219" s="0" t="s">
        <v>150</v>
      </c>
      <c r="B2219" s="0" t="s">
        <v>6</v>
      </c>
      <c r="C2219" s="0" t="s">
        <v>162</v>
      </c>
      <c r="D2219" s="0" t="s">
        <v>20</v>
      </c>
      <c r="E2219" s="0" t="s">
        <v>9</v>
      </c>
      <c r="F2219" s="0" t="s">
        <v>9</v>
      </c>
      <c r="G2219" s="0" t="s">
        <v>172</v>
      </c>
      <c r="H2219" s="0" t="n">
        <v>2672859.18580461</v>
      </c>
      <c r="I2219" s="0" t="n">
        <v>449136.957644695</v>
      </c>
      <c r="J2219" s="0" t="n">
        <v>245127.006154071</v>
      </c>
      <c r="K2219" s="0" t="n">
        <v>0</v>
      </c>
      <c r="L2219" s="0" t="n">
        <v>0</v>
      </c>
      <c r="M2219" s="0" t="n">
        <v>103649477.55999</v>
      </c>
      <c r="N2219" s="0" t="n">
        <v>142518031.644986</v>
      </c>
      <c r="O2219" s="0" t="n">
        <v>16195230.8687484</v>
      </c>
      <c r="P2219" s="0" t="n">
        <v>20729895.511998</v>
      </c>
      <c r="Q2219" s="0" t="n">
        <v>2519264.39078738</v>
      </c>
      <c r="R2219" s="0" t="n">
        <v>2834172.43963581</v>
      </c>
    </row>
    <row r="2220" customFormat="false" ht="13.8" hidden="true" customHeight="false" outlineLevel="0" collapsed="false">
      <c r="A2220" s="0" t="s">
        <v>155</v>
      </c>
      <c r="B2220" s="0" t="s">
        <v>6</v>
      </c>
      <c r="C2220" s="0" t="s">
        <v>163</v>
      </c>
      <c r="D2220" s="0" t="s">
        <v>19</v>
      </c>
      <c r="E2220" s="0" t="s">
        <v>8</v>
      </c>
      <c r="F2220" s="0" t="s">
        <v>8</v>
      </c>
      <c r="G2220" s="0" t="s">
        <v>154</v>
      </c>
      <c r="H2220" s="0" t="n">
        <v>31391527.3020469</v>
      </c>
      <c r="I2220" s="0" t="n">
        <v>3822765.77964905</v>
      </c>
      <c r="J2220" s="0" t="n">
        <v>2399004.9744278</v>
      </c>
      <c r="K2220" s="0" t="n">
        <v>13432560.4835378</v>
      </c>
      <c r="L2220" s="0" t="n">
        <v>17270434.9074058</v>
      </c>
      <c r="M2220" s="0" t="n">
        <v>401115167.727016</v>
      </c>
      <c r="N2220" s="0" t="n">
        <v>561561234.817822</v>
      </c>
      <c r="O2220" s="0" t="n">
        <v>88245336.8999435</v>
      </c>
      <c r="P2220" s="0" t="n">
        <v>120334550.318104</v>
      </c>
      <c r="Q2220" s="0" t="n">
        <v>26865120.9670757</v>
      </c>
      <c r="R2220" s="0" t="n">
        <v>30702995.3909436</v>
      </c>
    </row>
    <row r="2221" customFormat="false" ht="13.8" hidden="true" customHeight="false" outlineLevel="0" collapsed="false">
      <c r="A2221" s="0" t="s">
        <v>155</v>
      </c>
      <c r="B2221" s="0" t="s">
        <v>52</v>
      </c>
      <c r="C2221" s="0" t="s">
        <v>169</v>
      </c>
      <c r="D2221" s="0" t="s">
        <v>70</v>
      </c>
      <c r="E2221" s="0" t="s">
        <v>8</v>
      </c>
      <c r="F2221" s="0" t="s">
        <v>8</v>
      </c>
      <c r="G2221" s="0" t="s">
        <v>154</v>
      </c>
      <c r="H2221" s="0" t="n">
        <v>64960806.4307896</v>
      </c>
      <c r="I2221" s="0" t="n">
        <v>1367789.53973079</v>
      </c>
      <c r="J2221" s="0" t="n">
        <v>1052488.72613312</v>
      </c>
      <c r="K2221" s="0" t="n">
        <v>0</v>
      </c>
      <c r="L2221" s="0" t="n">
        <v>0</v>
      </c>
      <c r="M2221" s="0" t="n">
        <v>38982001.8823277</v>
      </c>
      <c r="N2221" s="0" t="n">
        <v>47188739.1207125</v>
      </c>
      <c r="O2221" s="0" t="n">
        <v>39415135.1932625</v>
      </c>
      <c r="P2221" s="0" t="n">
        <v>43564096.7925533</v>
      </c>
      <c r="Q2221" s="0" t="n">
        <v>150456849.370387</v>
      </c>
      <c r="R2221" s="0" t="n">
        <v>164134744.767695</v>
      </c>
    </row>
    <row r="2222" customFormat="false" ht="13.8" hidden="true" customHeight="false" outlineLevel="0" collapsed="false">
      <c r="A2222" s="0" t="s">
        <v>159</v>
      </c>
      <c r="B2222" s="0" t="s">
        <v>72</v>
      </c>
      <c r="C2222" s="0" t="s">
        <v>175</v>
      </c>
      <c r="D2222" s="0" t="s">
        <v>79</v>
      </c>
      <c r="E2222" s="0" t="s">
        <v>152</v>
      </c>
      <c r="F2222" s="0" t="s">
        <v>8</v>
      </c>
      <c r="G2222" s="0" t="s">
        <v>172</v>
      </c>
      <c r="H2222" s="0" t="n">
        <v>8164947.9679631</v>
      </c>
      <c r="I2222" s="0" t="n">
        <v>198379.656665474</v>
      </c>
      <c r="J2222" s="0" t="n">
        <v>196831.447036654</v>
      </c>
      <c r="K2222" s="0" t="n">
        <v>2975694.84998211</v>
      </c>
      <c r="L2222" s="0" t="n">
        <v>3967593.13330949</v>
      </c>
      <c r="M2222" s="0" t="n">
        <v>15930839.9420573</v>
      </c>
      <c r="N2222" s="0" t="n">
        <v>22303175.9188803</v>
      </c>
      <c r="O2222" s="0" t="n">
        <v>6372335.97682294</v>
      </c>
      <c r="P2222" s="0" t="n">
        <v>8921270.36755212</v>
      </c>
      <c r="Q2222" s="0" t="n">
        <v>0</v>
      </c>
      <c r="R2222" s="0" t="n">
        <v>0</v>
      </c>
    </row>
    <row r="2223" customFormat="false" ht="13.8" hidden="true" customHeight="false" outlineLevel="0" collapsed="false">
      <c r="A2223" s="0" t="s">
        <v>159</v>
      </c>
      <c r="B2223" s="0" t="s">
        <v>6</v>
      </c>
      <c r="C2223" s="0" t="s">
        <v>163</v>
      </c>
      <c r="D2223" s="0" t="s">
        <v>15</v>
      </c>
      <c r="E2223" s="0" t="s">
        <v>8</v>
      </c>
      <c r="F2223" s="0" t="s">
        <v>8</v>
      </c>
      <c r="G2223" s="0" t="s">
        <v>172</v>
      </c>
      <c r="H2223" s="0" t="n">
        <v>5828525.70209619</v>
      </c>
      <c r="I2223" s="0" t="n">
        <v>207082.507135877</v>
      </c>
      <c r="J2223" s="0" t="n">
        <v>221339.940053914</v>
      </c>
      <c r="K2223" s="0" t="n">
        <v>1508617.52537114</v>
      </c>
      <c r="L2223" s="0" t="n">
        <v>2011490.03382819</v>
      </c>
      <c r="M2223" s="0" t="n">
        <v>7454970.2568916</v>
      </c>
      <c r="N2223" s="0" t="n">
        <v>11182455.3853374</v>
      </c>
      <c r="O2223" s="0" t="n">
        <v>1739493.05994137</v>
      </c>
      <c r="P2223" s="0" t="n">
        <v>2236491.07706748</v>
      </c>
      <c r="Q2223" s="0" t="n">
        <v>2011490.03382819</v>
      </c>
      <c r="R2223" s="0" t="n">
        <v>2514362.54228523</v>
      </c>
    </row>
    <row r="2224" customFormat="false" ht="13.8" hidden="true" customHeight="false" outlineLevel="0" collapsed="false">
      <c r="A2224" s="0" t="s">
        <v>155</v>
      </c>
      <c r="B2224" s="0" t="s">
        <v>21</v>
      </c>
      <c r="C2224" s="0" t="s">
        <v>173</v>
      </c>
      <c r="D2224" s="0" t="s">
        <v>39</v>
      </c>
      <c r="E2224" s="0" t="s">
        <v>13</v>
      </c>
      <c r="F2224" s="0" t="s">
        <v>13</v>
      </c>
      <c r="G2224" s="0" t="s">
        <v>153</v>
      </c>
      <c r="H2224" s="0" t="n">
        <v>109559.520859943</v>
      </c>
      <c r="I2224" s="0" t="n">
        <v>8035.74177827332</v>
      </c>
      <c r="J2224" s="0" t="n">
        <v>10266.3654489817</v>
      </c>
      <c r="K2224" s="0" t="n">
        <v>90402.0950055749</v>
      </c>
      <c r="L2224" s="0" t="n">
        <v>110491.449451258</v>
      </c>
      <c r="M2224" s="0" t="n">
        <v>1110321.25979637</v>
      </c>
      <c r="N2224" s="0" t="n">
        <v>1387901.57474547</v>
      </c>
      <c r="O2224" s="0" t="n">
        <v>265973.132335834</v>
      </c>
      <c r="P2224" s="0" t="n">
        <v>425557.011737335</v>
      </c>
      <c r="Q2224" s="0" t="n">
        <v>160714.835565466</v>
      </c>
      <c r="R2224" s="0" t="n">
        <v>180804.190011149</v>
      </c>
    </row>
    <row r="2225" customFormat="false" ht="13.8" hidden="true" customHeight="false" outlineLevel="0" collapsed="false">
      <c r="A2225" s="0" t="s">
        <v>155</v>
      </c>
      <c r="B2225" s="0" t="s">
        <v>52</v>
      </c>
      <c r="C2225" s="0" t="s">
        <v>158</v>
      </c>
      <c r="D2225" s="0" t="s">
        <v>66</v>
      </c>
      <c r="E2225" s="0" t="s">
        <v>13</v>
      </c>
      <c r="F2225" s="0" t="s">
        <v>13</v>
      </c>
      <c r="G2225" s="0" t="s">
        <v>172</v>
      </c>
      <c r="H2225" s="0" t="n">
        <v>571413.122028307</v>
      </c>
      <c r="I2225" s="0" t="n">
        <v>38865.593016733</v>
      </c>
      <c r="J2225" s="0" t="n">
        <v>103681.486060962</v>
      </c>
      <c r="K2225" s="0" t="n">
        <v>1748951.68575298</v>
      </c>
      <c r="L2225" s="0" t="n">
        <v>2137607.61592031</v>
      </c>
      <c r="M2225" s="0" t="n">
        <v>7845991.59025297</v>
      </c>
      <c r="N2225" s="0" t="n">
        <v>9497779.29346412</v>
      </c>
      <c r="O2225" s="0" t="n">
        <v>72872.9869063743</v>
      </c>
      <c r="P2225" s="0" t="n">
        <v>116596.779050199</v>
      </c>
      <c r="Q2225" s="0" t="n">
        <v>0</v>
      </c>
      <c r="R2225" s="0" t="n">
        <v>0</v>
      </c>
    </row>
    <row r="2226" customFormat="false" ht="13.8" hidden="true" customHeight="false" outlineLevel="0" collapsed="false">
      <c r="A2226" s="0" t="s">
        <v>159</v>
      </c>
      <c r="B2226" s="0" t="s">
        <v>72</v>
      </c>
      <c r="C2226" s="0" t="s">
        <v>151</v>
      </c>
      <c r="D2226" s="0" t="s">
        <v>73</v>
      </c>
      <c r="E2226" s="0" t="s">
        <v>156</v>
      </c>
      <c r="F2226" s="0" t="s">
        <v>9</v>
      </c>
      <c r="G2226" s="0" t="s">
        <v>154</v>
      </c>
      <c r="H2226" s="0" t="n">
        <v>15120635.1813031</v>
      </c>
      <c r="I2226" s="0" t="n">
        <v>65766.5009480041</v>
      </c>
      <c r="J2226" s="0" t="n">
        <v>77706.4940825109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</row>
    <row r="2227" customFormat="false" ht="13.8" hidden="true" customHeight="false" outlineLevel="0" collapsed="false">
      <c r="A2227" s="0" t="s">
        <v>150</v>
      </c>
      <c r="B2227" s="0" t="s">
        <v>72</v>
      </c>
      <c r="C2227" s="0" t="s">
        <v>171</v>
      </c>
      <c r="D2227" s="0" t="s">
        <v>80</v>
      </c>
      <c r="E2227" s="0" t="s">
        <v>152</v>
      </c>
      <c r="F2227" s="0" t="s">
        <v>8</v>
      </c>
      <c r="G2227" s="0" t="s">
        <v>172</v>
      </c>
      <c r="H2227" s="0" t="n">
        <v>3683353.26509245</v>
      </c>
      <c r="I2227" s="0" t="n">
        <v>350460.768460371</v>
      </c>
      <c r="J2227" s="0" t="n">
        <v>520582.895297175</v>
      </c>
      <c r="K2227" s="0" t="n">
        <v>4881526.01317521</v>
      </c>
      <c r="L2227" s="0" t="n">
        <v>6276247.73122527</v>
      </c>
      <c r="M2227" s="0" t="n">
        <v>34881154.2139288</v>
      </c>
      <c r="N2227" s="0" t="n">
        <v>47961587.0441522</v>
      </c>
      <c r="O2227" s="0" t="n">
        <v>12717087.4592257</v>
      </c>
      <c r="P2227" s="0" t="n">
        <v>16277871.9478089</v>
      </c>
      <c r="Q2227" s="0" t="n">
        <v>11157773.7444004</v>
      </c>
      <c r="R2227" s="0" t="n">
        <v>12552495.4624505</v>
      </c>
    </row>
    <row r="2228" customFormat="false" ht="13.8" hidden="true" customHeight="false" outlineLevel="0" collapsed="false">
      <c r="A2228" s="0" t="s">
        <v>159</v>
      </c>
      <c r="B2228" s="0" t="s">
        <v>72</v>
      </c>
      <c r="C2228" s="0" t="s">
        <v>151</v>
      </c>
      <c r="D2228" s="0" t="s">
        <v>82</v>
      </c>
      <c r="E2228" s="0" t="s">
        <v>152</v>
      </c>
      <c r="F2228" s="0" t="s">
        <v>8</v>
      </c>
      <c r="G2228" s="0" t="s">
        <v>154</v>
      </c>
      <c r="H2228" s="0" t="n">
        <v>1135613.54045752</v>
      </c>
      <c r="I2228" s="0" t="n">
        <v>13559.2319200708</v>
      </c>
      <c r="J2228" s="0" t="n">
        <v>15508.740190977</v>
      </c>
      <c r="K2228" s="0" t="n">
        <v>135592.319200708</v>
      </c>
      <c r="L2228" s="0" t="n">
        <v>180789.758934277</v>
      </c>
      <c r="M2228" s="0" t="n">
        <v>663782.008884279</v>
      </c>
      <c r="N2228" s="0" t="n">
        <v>929294.812437991</v>
      </c>
      <c r="O2228" s="0" t="n">
        <v>265512.802197788</v>
      </c>
      <c r="P2228" s="0" t="n">
        <v>371717.923076904</v>
      </c>
      <c r="Q2228" s="0" t="n">
        <v>0</v>
      </c>
      <c r="R2228" s="0" t="n">
        <v>0</v>
      </c>
    </row>
    <row r="2229" customFormat="false" ht="13.8" hidden="true" customHeight="false" outlineLevel="0" collapsed="false">
      <c r="A2229" s="0" t="s">
        <v>159</v>
      </c>
      <c r="B2229" s="0" t="s">
        <v>117</v>
      </c>
      <c r="C2229" s="0" t="s">
        <v>187</v>
      </c>
      <c r="D2229" s="0" t="s">
        <v>109</v>
      </c>
      <c r="E2229" s="0" t="s">
        <v>9</v>
      </c>
      <c r="F2229" s="0" t="s">
        <v>9</v>
      </c>
      <c r="G2229" s="0" t="s">
        <v>157</v>
      </c>
      <c r="H2229" s="0" t="n">
        <v>5096239.75723726</v>
      </c>
      <c r="I2229" s="0" t="n">
        <v>85611.8490405074</v>
      </c>
      <c r="J2229" s="0" t="n">
        <v>115497.105516148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</row>
    <row r="2230" customFormat="false" ht="13.8" hidden="true" customHeight="false" outlineLevel="0" collapsed="false">
      <c r="A2230" s="0" t="s">
        <v>159</v>
      </c>
      <c r="B2230" s="0" t="s">
        <v>90</v>
      </c>
      <c r="C2230" s="0" t="s">
        <v>94</v>
      </c>
      <c r="D2230" s="0" t="s">
        <v>94</v>
      </c>
      <c r="E2230" s="0" t="s">
        <v>195</v>
      </c>
      <c r="F2230" s="0" t="s">
        <v>8</v>
      </c>
      <c r="G2230" s="0" t="s">
        <v>157</v>
      </c>
      <c r="H2230" s="0" t="n">
        <v>838996.675815757</v>
      </c>
      <c r="I2230" s="0" t="n">
        <v>17165.0760241845</v>
      </c>
      <c r="J2230" s="0" t="n">
        <v>18976.2735192042</v>
      </c>
      <c r="K2230" s="0" t="n">
        <v>0</v>
      </c>
      <c r="L2230" s="0" t="n">
        <v>0</v>
      </c>
      <c r="M2230" s="0" t="n">
        <v>1216052.85049502</v>
      </c>
      <c r="N2230" s="0" t="n">
        <v>1702473.99069303</v>
      </c>
      <c r="O2230" s="0" t="n">
        <v>567491.330803179</v>
      </c>
      <c r="P2230" s="0" t="n">
        <v>794487.863124451</v>
      </c>
      <c r="Q2230" s="0" t="n">
        <v>85825.3801209225</v>
      </c>
      <c r="R2230" s="0" t="n">
        <v>128738.070181383</v>
      </c>
    </row>
    <row r="2231" customFormat="false" ht="13.8" hidden="true" customHeight="false" outlineLevel="0" collapsed="false">
      <c r="A2231" s="0" t="s">
        <v>150</v>
      </c>
      <c r="B2231" s="0" t="s">
        <v>72</v>
      </c>
      <c r="C2231" s="0" t="s">
        <v>175</v>
      </c>
      <c r="D2231" s="0" t="s">
        <v>87</v>
      </c>
      <c r="E2231" s="0" t="s">
        <v>152</v>
      </c>
      <c r="F2231" s="0" t="s">
        <v>8</v>
      </c>
      <c r="G2231" s="0" t="s">
        <v>153</v>
      </c>
      <c r="H2231" s="0" t="n">
        <v>140402.681082347</v>
      </c>
      <c r="I2231" s="0" t="n">
        <v>21973.5990090508</v>
      </c>
      <c r="J2231" s="0" t="n">
        <v>24489.2131291266</v>
      </c>
      <c r="K2231" s="0" t="n">
        <v>370274.868557139</v>
      </c>
      <c r="L2231" s="0" t="n">
        <v>476067.688144893</v>
      </c>
      <c r="M2231" s="0" t="n">
        <v>2988409.46523091</v>
      </c>
      <c r="N2231" s="0" t="n">
        <v>4109063.0146925</v>
      </c>
      <c r="O2231" s="0" t="n">
        <v>933877.95788466</v>
      </c>
      <c r="P2231" s="0" t="n">
        <v>1195363.78609236</v>
      </c>
      <c r="Q2231" s="0" t="n">
        <v>846342.556702033</v>
      </c>
      <c r="R2231" s="0" t="n">
        <v>952135.376289787</v>
      </c>
    </row>
    <row r="2232" customFormat="false" ht="13.8" hidden="true" customHeight="false" outlineLevel="0" collapsed="false">
      <c r="A2232" s="0" t="s">
        <v>150</v>
      </c>
      <c r="B2232" s="0" t="s">
        <v>117</v>
      </c>
      <c r="C2232" s="0" t="s">
        <v>189</v>
      </c>
      <c r="D2232" s="0" t="s">
        <v>109</v>
      </c>
      <c r="E2232" s="0" t="s">
        <v>9</v>
      </c>
      <c r="F2232" s="0" t="s">
        <v>9</v>
      </c>
      <c r="G2232" s="0" t="s">
        <v>157</v>
      </c>
      <c r="H2232" s="0" t="n">
        <v>157826.892799284</v>
      </c>
      <c r="I2232" s="0" t="n">
        <v>3539.82220998525</v>
      </c>
      <c r="J2232" s="0" t="n">
        <v>3539.82220998525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</row>
    <row r="2233" customFormat="false" ht="13.8" hidden="true" customHeight="false" outlineLevel="0" collapsed="false">
      <c r="A2233" s="0" t="s">
        <v>150</v>
      </c>
      <c r="B2233" s="0" t="s">
        <v>103</v>
      </c>
      <c r="C2233" s="0" t="s">
        <v>177</v>
      </c>
      <c r="D2233" s="0" t="s">
        <v>22</v>
      </c>
      <c r="E2233" s="0" t="s">
        <v>13</v>
      </c>
      <c r="F2233" s="0" t="s">
        <v>13</v>
      </c>
      <c r="G2233" s="0" t="s">
        <v>172</v>
      </c>
      <c r="H2233" s="0" t="n">
        <v>11222.2450701745</v>
      </c>
      <c r="I2233" s="0" t="n">
        <v>791.6</v>
      </c>
      <c r="J2233" s="0" t="n">
        <v>742.304</v>
      </c>
      <c r="K2233" s="0" t="n">
        <v>35622</v>
      </c>
      <c r="L2233" s="0" t="n">
        <v>43538</v>
      </c>
      <c r="M2233" s="0" t="n">
        <v>122895.9</v>
      </c>
      <c r="N2233" s="0" t="n">
        <v>149612.4</v>
      </c>
      <c r="O2233" s="0" t="n">
        <v>6411.96</v>
      </c>
      <c r="P2233" s="0" t="n">
        <v>9617.94</v>
      </c>
      <c r="Q2233" s="0" t="n">
        <v>0</v>
      </c>
      <c r="R2233" s="0" t="n">
        <v>0</v>
      </c>
    </row>
    <row r="2234" customFormat="false" ht="13.8" hidden="true" customHeight="false" outlineLevel="0" collapsed="false">
      <c r="A2234" s="0" t="s">
        <v>155</v>
      </c>
      <c r="B2234" s="0" t="s">
        <v>103</v>
      </c>
      <c r="C2234" s="0" t="s">
        <v>178</v>
      </c>
      <c r="D2234" s="0" t="s">
        <v>111</v>
      </c>
      <c r="E2234" s="0" t="s">
        <v>9</v>
      </c>
      <c r="F2234" s="0" t="s">
        <v>9</v>
      </c>
      <c r="G2234" s="0" t="s">
        <v>153</v>
      </c>
      <c r="H2234" s="0" t="n">
        <v>222716.546186592</v>
      </c>
      <c r="I2234" s="0" t="n">
        <v>8683.57696076234</v>
      </c>
      <c r="J2234" s="0" t="n">
        <v>5311.8951173191</v>
      </c>
      <c r="K2234" s="0" t="n">
        <v>0</v>
      </c>
      <c r="L2234" s="0" t="n">
        <v>0</v>
      </c>
      <c r="M2234" s="0" t="n">
        <v>833623.388233185</v>
      </c>
      <c r="N2234" s="0" t="n">
        <v>1250435.08234977</v>
      </c>
      <c r="O2234" s="0" t="n">
        <v>194512.123921076</v>
      </c>
      <c r="P2234" s="0" t="n">
        <v>243140.154901345</v>
      </c>
      <c r="Q2234" s="0" t="n">
        <v>130253.654411435</v>
      </c>
      <c r="R2234" s="0" t="n">
        <v>217089.424019058</v>
      </c>
    </row>
    <row r="2235" customFormat="false" ht="13.8" hidden="true" customHeight="false" outlineLevel="0" collapsed="false">
      <c r="A2235" s="0" t="s">
        <v>150</v>
      </c>
      <c r="B2235" s="0" t="s">
        <v>103</v>
      </c>
      <c r="C2235" s="0" t="s">
        <v>177</v>
      </c>
      <c r="D2235" s="0" t="s">
        <v>22</v>
      </c>
      <c r="E2235" s="0" t="s">
        <v>8</v>
      </c>
      <c r="F2235" s="0" t="s">
        <v>8</v>
      </c>
      <c r="G2235" s="0" t="s">
        <v>157</v>
      </c>
      <c r="H2235" s="0" t="n">
        <v>154201.466115097</v>
      </c>
      <c r="I2235" s="0" t="n">
        <v>12606.0900007428</v>
      </c>
      <c r="J2235" s="0" t="n">
        <v>8792.94304641654</v>
      </c>
      <c r="K2235" s="0" t="n">
        <v>567274.050033426</v>
      </c>
      <c r="L2235" s="0" t="n">
        <v>693334.950040854</v>
      </c>
      <c r="M2235" s="0" t="n">
        <v>1957095.47261531</v>
      </c>
      <c r="N2235" s="0" t="n">
        <v>2382551.01014038</v>
      </c>
      <c r="O2235" s="0" t="n">
        <v>102109.329006016</v>
      </c>
      <c r="P2235" s="0" t="n">
        <v>153163.993509025</v>
      </c>
      <c r="Q2235" s="0" t="n">
        <v>0</v>
      </c>
      <c r="R2235" s="0" t="n">
        <v>0</v>
      </c>
    </row>
    <row r="2236" customFormat="false" ht="13.8" hidden="true" customHeight="false" outlineLevel="0" collapsed="false">
      <c r="A2236" s="0" t="s">
        <v>159</v>
      </c>
      <c r="B2236" s="0" t="s">
        <v>52</v>
      </c>
      <c r="C2236" s="0" t="s">
        <v>183</v>
      </c>
      <c r="D2236" s="0" t="s">
        <v>57</v>
      </c>
      <c r="E2236" s="0" t="s">
        <v>13</v>
      </c>
      <c r="F2236" s="0" t="s">
        <v>13</v>
      </c>
      <c r="G2236" s="0" t="s">
        <v>153</v>
      </c>
      <c r="H2236" s="0" t="n">
        <v>6833280.91226141</v>
      </c>
      <c r="I2236" s="0" t="n">
        <v>96757.425</v>
      </c>
      <c r="J2236" s="0" t="n">
        <v>65991.4788987305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8708168.25</v>
      </c>
      <c r="R2236" s="0" t="n">
        <v>9675742.5</v>
      </c>
    </row>
    <row r="2237" customFormat="false" ht="13.8" hidden="true" customHeight="false" outlineLevel="0" collapsed="false">
      <c r="A2237" s="0" t="s">
        <v>159</v>
      </c>
      <c r="B2237" s="0" t="s">
        <v>21</v>
      </c>
      <c r="C2237" s="0" t="s">
        <v>166</v>
      </c>
      <c r="D2237" s="0" t="s">
        <v>36</v>
      </c>
      <c r="E2237" s="0" t="s">
        <v>9</v>
      </c>
      <c r="F2237" s="0" t="s">
        <v>9</v>
      </c>
      <c r="G2237" s="0" t="s">
        <v>153</v>
      </c>
      <c r="H2237" s="0" t="n">
        <v>229156.846531584</v>
      </c>
      <c r="I2237" s="0" t="n">
        <v>1642.5</v>
      </c>
      <c r="J2237" s="0" t="n">
        <v>977.2875</v>
      </c>
      <c r="K2237" s="0" t="n">
        <v>16425</v>
      </c>
      <c r="L2237" s="0" t="n">
        <v>20531.25</v>
      </c>
      <c r="M2237" s="0" t="n">
        <v>226948.889043</v>
      </c>
      <c r="N2237" s="0" t="n">
        <v>283686.11130375</v>
      </c>
      <c r="O2237" s="0" t="n">
        <v>0</v>
      </c>
      <c r="P2237" s="0" t="n">
        <v>0</v>
      </c>
      <c r="Q2237" s="0" t="n">
        <v>0</v>
      </c>
      <c r="R2237" s="0" t="n">
        <v>0</v>
      </c>
    </row>
    <row r="2238" customFormat="false" ht="13.8" hidden="true" customHeight="false" outlineLevel="0" collapsed="false">
      <c r="A2238" s="0" t="s">
        <v>155</v>
      </c>
      <c r="B2238" s="0" t="s">
        <v>72</v>
      </c>
      <c r="C2238" s="0" t="s">
        <v>151</v>
      </c>
      <c r="D2238" s="0" t="s">
        <v>85</v>
      </c>
      <c r="E2238" s="0" t="s">
        <v>156</v>
      </c>
      <c r="F2238" s="0" t="s">
        <v>9</v>
      </c>
      <c r="G2238" s="0" t="s">
        <v>172</v>
      </c>
      <c r="H2238" s="0" t="n">
        <v>3569926.54295553</v>
      </c>
      <c r="I2238" s="0" t="n">
        <v>290639.250375172</v>
      </c>
      <c r="J2238" s="0" t="n">
        <v>324984.759975576</v>
      </c>
      <c r="K2238" s="0" t="n">
        <v>0</v>
      </c>
      <c r="L2238" s="0" t="n">
        <v>0</v>
      </c>
      <c r="M2238" s="0" t="n">
        <v>12698332.1600129</v>
      </c>
      <c r="N2238" s="0" t="n">
        <v>15520183.7511269</v>
      </c>
      <c r="O2238" s="0" t="n">
        <v>6208073.50045077</v>
      </c>
      <c r="P2238" s="0" t="n">
        <v>8465554.77334197</v>
      </c>
      <c r="Q2238" s="0" t="n">
        <v>9027739.17024689</v>
      </c>
      <c r="R2238" s="0" t="n">
        <v>10317416.1945678</v>
      </c>
    </row>
    <row r="2239" customFormat="false" ht="13.8" hidden="true" customHeight="false" outlineLevel="0" collapsed="false">
      <c r="A2239" s="0" t="s">
        <v>159</v>
      </c>
      <c r="B2239" s="0" t="s">
        <v>72</v>
      </c>
      <c r="C2239" s="0" t="s">
        <v>151</v>
      </c>
      <c r="D2239" s="0" t="s">
        <v>78</v>
      </c>
      <c r="E2239" s="0" t="s">
        <v>174</v>
      </c>
      <c r="F2239" s="0" t="s">
        <v>8</v>
      </c>
      <c r="G2239" s="0" t="s">
        <v>153</v>
      </c>
      <c r="H2239" s="0" t="n">
        <v>5005597.36574059</v>
      </c>
      <c r="I2239" s="0" t="n">
        <v>157431.307930353</v>
      </c>
      <c r="J2239" s="0" t="n">
        <v>157431.307930353</v>
      </c>
      <c r="K2239" s="0" t="n">
        <v>0</v>
      </c>
      <c r="L2239" s="0" t="n">
        <v>0</v>
      </c>
      <c r="M2239" s="0" t="n">
        <v>6878338.13879011</v>
      </c>
      <c r="N2239" s="0" t="n">
        <v>9171117.51838682</v>
      </c>
      <c r="O2239" s="0" t="n">
        <v>3057039.1727956</v>
      </c>
      <c r="P2239" s="0" t="n">
        <v>4279854.84191385</v>
      </c>
      <c r="Q2239" s="0" t="n">
        <v>3999580.76721736</v>
      </c>
      <c r="R2239" s="0" t="n">
        <v>4666177.56175359</v>
      </c>
    </row>
    <row r="2240" customFormat="false" ht="13.8" hidden="true" customHeight="false" outlineLevel="0" collapsed="false">
      <c r="A2240" s="0" t="s">
        <v>159</v>
      </c>
      <c r="B2240" s="0" t="s">
        <v>21</v>
      </c>
      <c r="C2240" s="0" t="s">
        <v>168</v>
      </c>
      <c r="D2240" s="0" t="s">
        <v>50</v>
      </c>
      <c r="E2240" s="0" t="s">
        <v>9</v>
      </c>
      <c r="F2240" s="0" t="s">
        <v>9</v>
      </c>
      <c r="G2240" s="0" t="s">
        <v>172</v>
      </c>
      <c r="H2240" s="0" t="n">
        <v>5556779.78548169</v>
      </c>
      <c r="I2240" s="0" t="n">
        <v>70625</v>
      </c>
      <c r="J2240" s="0" t="n">
        <v>448340.275</v>
      </c>
      <c r="K2240" s="0" t="n">
        <v>2825000</v>
      </c>
      <c r="L2240" s="0" t="n">
        <v>3531250</v>
      </c>
      <c r="M2240" s="0" t="n">
        <v>12580078.125</v>
      </c>
      <c r="N2240" s="0" t="n">
        <v>15228515.625</v>
      </c>
      <c r="O2240" s="0" t="n">
        <v>0</v>
      </c>
      <c r="P2240" s="0" t="n">
        <v>0</v>
      </c>
      <c r="Q2240" s="0" t="n">
        <v>0</v>
      </c>
      <c r="R2240" s="0" t="n">
        <v>0</v>
      </c>
    </row>
    <row r="2241" customFormat="false" ht="13.8" hidden="true" customHeight="false" outlineLevel="0" collapsed="false">
      <c r="A2241" s="0" t="s">
        <v>155</v>
      </c>
      <c r="B2241" s="0" t="s">
        <v>117</v>
      </c>
      <c r="C2241" s="0" t="s">
        <v>176</v>
      </c>
      <c r="D2241" s="0" t="s">
        <v>109</v>
      </c>
      <c r="E2241" s="0" t="s">
        <v>13</v>
      </c>
      <c r="F2241" s="0" t="s">
        <v>13</v>
      </c>
      <c r="G2241" s="0" t="s">
        <v>153</v>
      </c>
      <c r="H2241" s="0" t="n">
        <v>1860434.04258233</v>
      </c>
      <c r="I2241" s="0" t="n">
        <v>11793.9448976902</v>
      </c>
      <c r="J2241" s="0" t="n">
        <v>11793.9448976902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</row>
    <row r="2242" customFormat="false" ht="13.8" hidden="true" customHeight="false" outlineLevel="0" collapsed="false">
      <c r="A2242" s="0" t="s">
        <v>155</v>
      </c>
      <c r="B2242" s="0" t="s">
        <v>21</v>
      </c>
      <c r="C2242" s="0" t="s">
        <v>166</v>
      </c>
      <c r="D2242" s="0" t="s">
        <v>32</v>
      </c>
      <c r="E2242" s="0" t="s">
        <v>8</v>
      </c>
      <c r="F2242" s="0" t="s">
        <v>8</v>
      </c>
      <c r="G2242" s="0" t="s">
        <v>172</v>
      </c>
      <c r="H2242" s="0" t="n">
        <v>1262654.52543879</v>
      </c>
      <c r="I2242" s="0" t="n">
        <v>35487.8</v>
      </c>
      <c r="J2242" s="0" t="n">
        <v>32816.273</v>
      </c>
      <c r="K2242" s="0" t="n">
        <v>0</v>
      </c>
      <c r="L2242" s="0" t="n">
        <v>0</v>
      </c>
      <c r="M2242" s="0" t="n">
        <v>21604019.7215944</v>
      </c>
      <c r="N2242" s="0" t="n">
        <v>26152234.3998248</v>
      </c>
      <c r="O2242" s="0" t="n">
        <v>3812474.05860095</v>
      </c>
      <c r="P2242" s="0" t="n">
        <v>4615100.17620115</v>
      </c>
      <c r="Q2242" s="0" t="n">
        <v>621036.5</v>
      </c>
      <c r="R2242" s="0" t="n">
        <v>709756</v>
      </c>
    </row>
    <row r="2243" customFormat="false" ht="13.8" hidden="true" customHeight="false" outlineLevel="0" collapsed="false">
      <c r="A2243" s="0" t="s">
        <v>155</v>
      </c>
      <c r="B2243" s="0" t="s">
        <v>72</v>
      </c>
      <c r="C2243" s="0" t="s">
        <v>151</v>
      </c>
      <c r="D2243" s="0" t="s">
        <v>76</v>
      </c>
      <c r="E2243" s="0" t="s">
        <v>174</v>
      </c>
      <c r="F2243" s="0" t="s">
        <v>8</v>
      </c>
      <c r="G2243" s="0" t="s">
        <v>172</v>
      </c>
      <c r="H2243" s="0" t="n">
        <v>599572.412051795</v>
      </c>
      <c r="I2243" s="0" t="n">
        <v>7553.60060150435</v>
      </c>
      <c r="J2243" s="0" t="n">
        <v>8594.43077813026</v>
      </c>
      <c r="K2243" s="0" t="n">
        <v>264376.021052652</v>
      </c>
      <c r="L2243" s="0" t="n">
        <v>339912.027067695</v>
      </c>
      <c r="M2243" s="0" t="n">
        <v>444151.714801935</v>
      </c>
      <c r="N2243" s="0" t="n">
        <v>548658.000637685</v>
      </c>
      <c r="O2243" s="0" t="n">
        <v>229913.828838649</v>
      </c>
      <c r="P2243" s="0" t="n">
        <v>313518.857507248</v>
      </c>
      <c r="Q2243" s="0" t="n">
        <v>528752.042105304</v>
      </c>
      <c r="R2243" s="0" t="n">
        <v>604288.048120348</v>
      </c>
    </row>
    <row r="2244" customFormat="false" ht="13.8" hidden="true" customHeight="false" outlineLevel="0" collapsed="false">
      <c r="A2244" s="0" t="s">
        <v>155</v>
      </c>
      <c r="B2244" s="0" t="s">
        <v>72</v>
      </c>
      <c r="C2244" s="0" t="s">
        <v>175</v>
      </c>
      <c r="D2244" s="0" t="s">
        <v>79</v>
      </c>
      <c r="E2244" s="0" t="s">
        <v>170</v>
      </c>
      <c r="F2244" s="0" t="s">
        <v>13</v>
      </c>
      <c r="G2244" s="0" t="s">
        <v>164</v>
      </c>
      <c r="H2244" s="0" t="n">
        <v>23114931.068955</v>
      </c>
      <c r="I2244" s="0" t="n">
        <v>1554980.25042644</v>
      </c>
      <c r="J2244" s="0" t="n">
        <v>3550811.84407526</v>
      </c>
      <c r="K2244" s="0" t="n">
        <v>0</v>
      </c>
      <c r="L2244" s="0" t="n">
        <v>0</v>
      </c>
      <c r="M2244" s="0" t="n">
        <v>112385149.309635</v>
      </c>
      <c r="N2244" s="0" t="n">
        <v>137359626.933998</v>
      </c>
      <c r="O2244" s="0" t="n">
        <v>54943850.7735994</v>
      </c>
      <c r="P2244" s="0" t="n">
        <v>74923432.8730901</v>
      </c>
      <c r="Q2244" s="0" t="n">
        <v>0</v>
      </c>
      <c r="R2244" s="0" t="n">
        <v>0</v>
      </c>
    </row>
    <row r="2245" customFormat="false" ht="13.8" hidden="true" customHeight="false" outlineLevel="0" collapsed="false">
      <c r="A2245" s="0" t="s">
        <v>155</v>
      </c>
      <c r="B2245" s="0" t="s">
        <v>52</v>
      </c>
      <c r="C2245" s="0" t="s">
        <v>158</v>
      </c>
      <c r="D2245" s="0" t="s">
        <v>56</v>
      </c>
      <c r="E2245" s="0" t="s">
        <v>8</v>
      </c>
      <c r="F2245" s="0" t="s">
        <v>8</v>
      </c>
      <c r="G2245" s="0" t="s">
        <v>157</v>
      </c>
      <c r="H2245" s="0" t="n">
        <v>178933566.070892</v>
      </c>
      <c r="I2245" s="0" t="n">
        <v>3891722.37429043</v>
      </c>
      <c r="J2245" s="0" t="n">
        <v>1758617.91508816</v>
      </c>
      <c r="K2245" s="0" t="n">
        <v>0</v>
      </c>
      <c r="L2245" s="0" t="n">
        <v>0</v>
      </c>
      <c r="M2245" s="0" t="n">
        <v>99238919.3768893</v>
      </c>
      <c r="N2245" s="0" t="n">
        <v>121292012.571753</v>
      </c>
      <c r="O2245" s="0" t="n">
        <v>97487645.3592236</v>
      </c>
      <c r="P2245" s="0" t="n">
        <v>108319605.954692</v>
      </c>
      <c r="Q2245" s="0" t="n">
        <v>389172237.429043</v>
      </c>
      <c r="R2245" s="0" t="n">
        <v>428089461.171947</v>
      </c>
    </row>
    <row r="2246" customFormat="false" ht="13.8" hidden="true" customHeight="false" outlineLevel="0" collapsed="false">
      <c r="A2246" s="0" t="s">
        <v>155</v>
      </c>
      <c r="B2246" s="0" t="s">
        <v>52</v>
      </c>
      <c r="C2246" s="0" t="s">
        <v>161</v>
      </c>
      <c r="D2246" s="0" t="s">
        <v>58</v>
      </c>
      <c r="E2246" s="0" t="s">
        <v>8</v>
      </c>
      <c r="F2246" s="0" t="s">
        <v>8</v>
      </c>
      <c r="G2246" s="0" t="s">
        <v>153</v>
      </c>
      <c r="H2246" s="0" t="n">
        <v>1160669.75515125</v>
      </c>
      <c r="I2246" s="0" t="n">
        <v>49718.8314258351</v>
      </c>
      <c r="J2246" s="0" t="n">
        <v>33724.7101044649</v>
      </c>
      <c r="K2246" s="0" t="n">
        <v>0</v>
      </c>
      <c r="L2246" s="0" t="n">
        <v>0</v>
      </c>
      <c r="M2246" s="0" t="n">
        <v>3960933.57688737</v>
      </c>
      <c r="N2246" s="0" t="n">
        <v>5941400.36533106</v>
      </c>
      <c r="O2246" s="0" t="n">
        <v>598283.270827965</v>
      </c>
      <c r="P2246" s="0" t="n">
        <v>747854.088534956</v>
      </c>
      <c r="Q2246" s="0" t="n">
        <v>248594.157129175</v>
      </c>
      <c r="R2246" s="0" t="n">
        <v>414323.595215293</v>
      </c>
    </row>
    <row r="2247" customFormat="false" ht="13.8" hidden="true" customHeight="false" outlineLevel="0" collapsed="false">
      <c r="A2247" s="0" t="s">
        <v>159</v>
      </c>
      <c r="B2247" s="0" t="s">
        <v>6</v>
      </c>
      <c r="C2247" s="0" t="s">
        <v>162</v>
      </c>
      <c r="D2247" s="0" t="s">
        <v>17</v>
      </c>
      <c r="E2247" s="0" t="s">
        <v>13</v>
      </c>
      <c r="F2247" s="0" t="s">
        <v>13</v>
      </c>
      <c r="G2247" s="0" t="s">
        <v>153</v>
      </c>
      <c r="H2247" s="0" t="n">
        <v>4889375.56985771</v>
      </c>
      <c r="I2247" s="0" t="n">
        <v>30013.7407884341</v>
      </c>
      <c r="J2247" s="0" t="n">
        <v>30844.1598891526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</row>
    <row r="2248" customFormat="false" ht="13.8" hidden="true" customHeight="false" outlineLevel="0" collapsed="false">
      <c r="A2248" s="0" t="s">
        <v>155</v>
      </c>
      <c r="B2248" s="0" t="s">
        <v>21</v>
      </c>
      <c r="C2248" s="0" t="s">
        <v>166</v>
      </c>
      <c r="D2248" s="0" t="s">
        <v>38</v>
      </c>
      <c r="E2248" s="0" t="s">
        <v>9</v>
      </c>
      <c r="F2248" s="0" t="s">
        <v>9</v>
      </c>
      <c r="G2248" s="0" t="s">
        <v>157</v>
      </c>
      <c r="H2248" s="0" t="n">
        <v>16751238.6371477</v>
      </c>
      <c r="I2248" s="0" t="n">
        <v>231853.541903308</v>
      </c>
      <c r="J2248" s="0" t="n">
        <v>71512.6546692033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</row>
    <row r="2249" customFormat="false" ht="13.8" hidden="true" customHeight="false" outlineLevel="0" collapsed="false">
      <c r="A2249" s="0" t="s">
        <v>155</v>
      </c>
      <c r="B2249" s="0" t="s">
        <v>90</v>
      </c>
      <c r="C2249" s="0" t="s">
        <v>93</v>
      </c>
      <c r="D2249" s="0" t="s">
        <v>93</v>
      </c>
      <c r="E2249" s="0" t="s">
        <v>200</v>
      </c>
      <c r="F2249" s="0" t="s">
        <v>8</v>
      </c>
      <c r="G2249" s="0" t="s">
        <v>164</v>
      </c>
      <c r="H2249" s="0" t="n">
        <v>54103589.5126002</v>
      </c>
      <c r="I2249" s="0" t="n">
        <v>4264464.92081529</v>
      </c>
      <c r="J2249" s="0" t="n">
        <v>9677049.87624819</v>
      </c>
      <c r="K2249" s="0" t="n">
        <v>37702478.7342171</v>
      </c>
      <c r="L2249" s="0" t="n">
        <v>48474615.515422</v>
      </c>
      <c r="M2249" s="0" t="n">
        <v>241691430.459707</v>
      </c>
      <c r="N2249" s="0" t="n">
        <v>302114288.074634</v>
      </c>
      <c r="O2249" s="0" t="n">
        <v>155085334.701342</v>
      </c>
      <c r="P2249" s="0" t="n">
        <v>211480001.865467</v>
      </c>
      <c r="Q2249" s="0" t="n">
        <v>0</v>
      </c>
      <c r="R2249" s="0" t="n">
        <v>0</v>
      </c>
    </row>
    <row r="2250" customFormat="false" ht="13.8" hidden="true" customHeight="false" outlineLevel="0" collapsed="false">
      <c r="A2250" s="0" t="s">
        <v>159</v>
      </c>
      <c r="B2250" s="0" t="s">
        <v>21</v>
      </c>
      <c r="C2250" s="0" t="s">
        <v>166</v>
      </c>
      <c r="D2250" s="0" t="s">
        <v>37</v>
      </c>
      <c r="E2250" s="0" t="s">
        <v>8</v>
      </c>
      <c r="F2250" s="0" t="s">
        <v>8</v>
      </c>
      <c r="G2250" s="0" t="s">
        <v>153</v>
      </c>
      <c r="H2250" s="0" t="n">
        <v>11144019.5842636</v>
      </c>
      <c r="I2250" s="0" t="n">
        <v>93260.1912518037</v>
      </c>
      <c r="J2250" s="0" t="n">
        <v>59061.2492412518</v>
      </c>
      <c r="K2250" s="0" t="n">
        <v>932601.912518037</v>
      </c>
      <c r="L2250" s="0" t="n">
        <v>1165752.39064754</v>
      </c>
      <c r="M2250" s="0" t="n">
        <v>11700245.4301819</v>
      </c>
      <c r="N2250" s="0" t="n">
        <v>14625306.7877274</v>
      </c>
      <c r="O2250" s="0" t="n">
        <v>0</v>
      </c>
      <c r="P2250" s="0" t="n">
        <v>0</v>
      </c>
      <c r="Q2250" s="0" t="n">
        <v>0</v>
      </c>
      <c r="R2250" s="0" t="n">
        <v>0</v>
      </c>
    </row>
    <row r="2251" customFormat="false" ht="13.8" hidden="true" customHeight="false" outlineLevel="0" collapsed="false">
      <c r="A2251" s="0" t="s">
        <v>159</v>
      </c>
      <c r="B2251" s="0" t="s">
        <v>90</v>
      </c>
      <c r="C2251" s="0" t="s">
        <v>93</v>
      </c>
      <c r="D2251" s="0" t="s">
        <v>93</v>
      </c>
      <c r="E2251" s="0" t="s">
        <v>185</v>
      </c>
      <c r="F2251" s="0" t="s">
        <v>9</v>
      </c>
      <c r="G2251" s="0" t="s">
        <v>153</v>
      </c>
      <c r="H2251" s="0" t="n">
        <v>3878813.29033619</v>
      </c>
      <c r="I2251" s="0" t="n">
        <v>74943.9444444444</v>
      </c>
      <c r="J2251" s="0" t="n">
        <v>61623.8427777777</v>
      </c>
      <c r="K2251" s="0" t="n">
        <v>0</v>
      </c>
      <c r="L2251" s="0" t="n">
        <v>0</v>
      </c>
      <c r="M2251" s="0" t="n">
        <v>4247498.68351775</v>
      </c>
      <c r="N2251" s="0" t="n">
        <v>5309373.35439719</v>
      </c>
      <c r="O2251" s="0" t="n">
        <v>0</v>
      </c>
      <c r="P2251" s="0" t="n">
        <v>0</v>
      </c>
      <c r="Q2251" s="0" t="n">
        <v>0</v>
      </c>
      <c r="R2251" s="0" t="n">
        <v>0</v>
      </c>
    </row>
    <row r="2252" customFormat="false" ht="13.8" hidden="true" customHeight="false" outlineLevel="0" collapsed="false">
      <c r="A2252" s="0" t="s">
        <v>155</v>
      </c>
      <c r="B2252" s="0" t="s">
        <v>52</v>
      </c>
      <c r="C2252" s="0" t="s">
        <v>183</v>
      </c>
      <c r="D2252" s="0" t="s">
        <v>64</v>
      </c>
      <c r="E2252" s="0" t="s">
        <v>9</v>
      </c>
      <c r="F2252" s="0" t="s">
        <v>9</v>
      </c>
      <c r="G2252" s="0" t="s">
        <v>164</v>
      </c>
      <c r="H2252" s="0" t="n">
        <v>106249656.391364</v>
      </c>
      <c r="I2252" s="0" t="n">
        <v>2995292.39094301</v>
      </c>
      <c r="J2252" s="0" t="n">
        <v>3360666.88879168</v>
      </c>
      <c r="K2252" s="0" t="n">
        <v>0</v>
      </c>
      <c r="L2252" s="0" t="n">
        <v>0</v>
      </c>
      <c r="M2252" s="0" t="n">
        <v>85365833.141876</v>
      </c>
      <c r="N2252" s="0" t="n">
        <v>103337587.487534</v>
      </c>
      <c r="O2252" s="0" t="n">
        <v>86314342.304157</v>
      </c>
      <c r="P2252" s="0" t="n">
        <v>95400062.5466999</v>
      </c>
      <c r="Q2252" s="0" t="n">
        <v>329482163.003732</v>
      </c>
      <c r="R2252" s="0" t="n">
        <v>359435086.913162</v>
      </c>
    </row>
    <row r="2253" customFormat="false" ht="13.8" hidden="true" customHeight="false" outlineLevel="0" collapsed="false">
      <c r="A2253" s="0" t="s">
        <v>150</v>
      </c>
      <c r="B2253" s="0" t="s">
        <v>21</v>
      </c>
      <c r="C2253" s="0" t="s">
        <v>166</v>
      </c>
      <c r="D2253" s="0" t="s">
        <v>43</v>
      </c>
      <c r="E2253" s="0" t="s">
        <v>9</v>
      </c>
      <c r="F2253" s="0" t="s">
        <v>9</v>
      </c>
      <c r="G2253" s="0" t="s">
        <v>157</v>
      </c>
      <c r="H2253" s="0" t="n">
        <v>246631.606284633</v>
      </c>
      <c r="I2253" s="0" t="n">
        <v>22534.1574675324</v>
      </c>
      <c r="J2253" s="0" t="n">
        <v>6217.78083874458</v>
      </c>
      <c r="K2253" s="0" t="n">
        <v>281676.968344155</v>
      </c>
      <c r="L2253" s="0" t="n">
        <v>309844.665178571</v>
      </c>
      <c r="M2253" s="0" t="n">
        <v>11129369.9916838</v>
      </c>
      <c r="N2253" s="0" t="n">
        <v>12520541.2406443</v>
      </c>
      <c r="O2253" s="0" t="n">
        <v>2916530.2773357</v>
      </c>
      <c r="P2253" s="0" t="n">
        <v>3733158.7549897</v>
      </c>
      <c r="Q2253" s="0" t="n">
        <v>253509.27150974</v>
      </c>
      <c r="R2253" s="0" t="n">
        <v>309844.665178571</v>
      </c>
    </row>
    <row r="2254" customFormat="false" ht="13.8" hidden="true" customHeight="false" outlineLevel="0" collapsed="false">
      <c r="A2254" s="0" t="s">
        <v>150</v>
      </c>
      <c r="B2254" s="0" t="s">
        <v>52</v>
      </c>
      <c r="C2254" s="0" t="s">
        <v>183</v>
      </c>
      <c r="D2254" s="0" t="s">
        <v>64</v>
      </c>
      <c r="E2254" s="0" t="s">
        <v>13</v>
      </c>
      <c r="F2254" s="0" t="s">
        <v>13</v>
      </c>
      <c r="G2254" s="0" t="s">
        <v>153</v>
      </c>
      <c r="H2254" s="0" t="n">
        <v>4372152.29639809</v>
      </c>
      <c r="I2254" s="0" t="n">
        <v>303313.277935069</v>
      </c>
      <c r="J2254" s="0" t="n">
        <v>207128.176855752</v>
      </c>
      <c r="K2254" s="0" t="n">
        <v>10615964.7277274</v>
      </c>
      <c r="L2254" s="0" t="n">
        <v>13649097.5070781</v>
      </c>
      <c r="M2254" s="0" t="n">
        <v>10464308.0887599</v>
      </c>
      <c r="N2254" s="0" t="n">
        <v>12739157.6732729</v>
      </c>
      <c r="O2254" s="0" t="n">
        <v>10120553.029312</v>
      </c>
      <c r="P2254" s="0" t="n">
        <v>11040603.304704</v>
      </c>
      <c r="Q2254" s="0" t="n">
        <v>36397593.3522083</v>
      </c>
      <c r="R2254" s="0" t="n">
        <v>39430726.131559</v>
      </c>
    </row>
    <row r="2255" customFormat="false" ht="13.8" hidden="true" customHeight="false" outlineLevel="0" collapsed="false">
      <c r="A2255" s="0" t="s">
        <v>150</v>
      </c>
      <c r="B2255" s="0" t="s">
        <v>52</v>
      </c>
      <c r="C2255" s="0" t="s">
        <v>158</v>
      </c>
      <c r="D2255" s="0" t="s">
        <v>65</v>
      </c>
      <c r="E2255" s="0" t="s">
        <v>8</v>
      </c>
      <c r="F2255" s="0" t="s">
        <v>8</v>
      </c>
      <c r="G2255" s="0" t="s">
        <v>154</v>
      </c>
      <c r="H2255" s="0" t="n">
        <v>10656964.2189672</v>
      </c>
      <c r="I2255" s="0" t="n">
        <v>1079222.3372682</v>
      </c>
      <c r="J2255" s="0" t="n">
        <v>1986704.69623761</v>
      </c>
      <c r="K2255" s="0" t="n">
        <v>48565005.1770693</v>
      </c>
      <c r="L2255" s="0" t="n">
        <v>59357228.5497514</v>
      </c>
      <c r="M2255" s="0" t="n">
        <v>263734958.669918</v>
      </c>
      <c r="N2255" s="0" t="n">
        <v>321068645.337291</v>
      </c>
      <c r="O2255" s="0" t="n">
        <v>2428250.25885346</v>
      </c>
      <c r="P2255" s="0" t="n">
        <v>3642375.3882802</v>
      </c>
      <c r="Q2255" s="0" t="n">
        <v>0</v>
      </c>
      <c r="R2255" s="0" t="n">
        <v>0</v>
      </c>
    </row>
    <row r="2256" customFormat="false" ht="13.8" hidden="true" customHeight="false" outlineLevel="0" collapsed="false">
      <c r="A2256" s="0" t="s">
        <v>150</v>
      </c>
      <c r="B2256" s="0" t="s">
        <v>52</v>
      </c>
      <c r="C2256" s="0" t="s">
        <v>161</v>
      </c>
      <c r="D2256" s="0" t="s">
        <v>68</v>
      </c>
      <c r="E2256" s="0" t="s">
        <v>13</v>
      </c>
      <c r="F2256" s="0" t="s">
        <v>13</v>
      </c>
      <c r="G2256" s="0" t="s">
        <v>172</v>
      </c>
      <c r="H2256" s="0" t="n">
        <v>1600081.51396793</v>
      </c>
      <c r="I2256" s="0" t="n">
        <v>90520.117350127</v>
      </c>
      <c r="J2256" s="0" t="n">
        <v>191538.91194184</v>
      </c>
      <c r="K2256" s="0" t="n">
        <v>4073405.28075571</v>
      </c>
      <c r="L2256" s="0" t="n">
        <v>4978606.45425698</v>
      </c>
      <c r="M2256" s="0" t="n">
        <v>22120853.6774373</v>
      </c>
      <c r="N2256" s="0" t="n">
        <v>26929734.9116628</v>
      </c>
      <c r="O2256" s="0" t="n">
        <v>203670.264037785</v>
      </c>
      <c r="P2256" s="0" t="n">
        <v>305505.396056678</v>
      </c>
      <c r="Q2256" s="0" t="n">
        <v>0</v>
      </c>
      <c r="R2256" s="0" t="n">
        <v>0</v>
      </c>
    </row>
    <row r="2257" customFormat="false" ht="13.8" hidden="true" customHeight="false" outlineLevel="0" collapsed="false">
      <c r="A2257" s="0" t="s">
        <v>159</v>
      </c>
      <c r="B2257" s="0" t="s">
        <v>21</v>
      </c>
      <c r="C2257" s="0" t="s">
        <v>168</v>
      </c>
      <c r="D2257" s="0" t="s">
        <v>50</v>
      </c>
      <c r="E2257" s="0" t="s">
        <v>8</v>
      </c>
      <c r="F2257" s="0" t="s">
        <v>8</v>
      </c>
      <c r="G2257" s="0" t="s">
        <v>172</v>
      </c>
      <c r="H2257" s="0" t="n">
        <v>35819732.0245229</v>
      </c>
      <c r="I2257" s="0" t="n">
        <v>457985</v>
      </c>
      <c r="J2257" s="0" t="n">
        <v>20958970.575</v>
      </c>
      <c r="K2257" s="0" t="n">
        <v>18319400</v>
      </c>
      <c r="L2257" s="0" t="n">
        <v>22899250</v>
      </c>
      <c r="M2257" s="0" t="n">
        <v>81578578.125</v>
      </c>
      <c r="N2257" s="0" t="n">
        <v>98753015.625</v>
      </c>
      <c r="O2257" s="0" t="n">
        <v>0</v>
      </c>
      <c r="P2257" s="0" t="n">
        <v>0</v>
      </c>
      <c r="Q2257" s="0" t="n">
        <v>0</v>
      </c>
      <c r="R2257" s="0" t="n">
        <v>0</v>
      </c>
    </row>
    <row r="2258" customFormat="false" ht="13.8" hidden="true" customHeight="false" outlineLevel="0" collapsed="false">
      <c r="A2258" s="0" t="s">
        <v>150</v>
      </c>
      <c r="B2258" s="0" t="s">
        <v>21</v>
      </c>
      <c r="C2258" s="0" t="s">
        <v>181</v>
      </c>
      <c r="D2258" s="0" t="s">
        <v>51</v>
      </c>
      <c r="E2258" s="0" t="s">
        <v>9</v>
      </c>
      <c r="F2258" s="0" t="s">
        <v>9</v>
      </c>
      <c r="G2258" s="0" t="s">
        <v>164</v>
      </c>
      <c r="H2258" s="0" t="n">
        <v>16078577.8260148</v>
      </c>
      <c r="I2258" s="0" t="n">
        <v>637295</v>
      </c>
      <c r="J2258" s="0" t="n">
        <v>573932.475</v>
      </c>
      <c r="K2258" s="0" t="n">
        <v>28678275</v>
      </c>
      <c r="L2258" s="0" t="n">
        <v>35051225</v>
      </c>
      <c r="M2258" s="0" t="n">
        <v>137416734.375</v>
      </c>
      <c r="N2258" s="0" t="n">
        <v>167289937.5</v>
      </c>
      <c r="O2258" s="0" t="n">
        <v>7169568.75</v>
      </c>
      <c r="P2258" s="0" t="n">
        <v>10754353.125</v>
      </c>
      <c r="Q2258" s="0" t="n">
        <v>0</v>
      </c>
      <c r="R2258" s="0" t="n">
        <v>0</v>
      </c>
    </row>
    <row r="2259" customFormat="false" ht="13.8" hidden="true" customHeight="false" outlineLevel="0" collapsed="false">
      <c r="A2259" s="0" t="s">
        <v>159</v>
      </c>
      <c r="B2259" s="0" t="s">
        <v>21</v>
      </c>
      <c r="C2259" s="0" t="s">
        <v>168</v>
      </c>
      <c r="D2259" s="0" t="s">
        <v>50</v>
      </c>
      <c r="E2259" s="0" t="s">
        <v>13</v>
      </c>
      <c r="F2259" s="0" t="s">
        <v>13</v>
      </c>
      <c r="G2259" s="0" t="s">
        <v>172</v>
      </c>
      <c r="H2259" s="0" t="n">
        <v>1543860.30254144</v>
      </c>
      <c r="I2259" s="0" t="n">
        <v>19875</v>
      </c>
      <c r="J2259" s="0" t="n">
        <v>32154.725</v>
      </c>
      <c r="K2259" s="0" t="n">
        <v>795000</v>
      </c>
      <c r="L2259" s="0" t="n">
        <v>993750</v>
      </c>
      <c r="M2259" s="0" t="n">
        <v>3540234.375</v>
      </c>
      <c r="N2259" s="0" t="n">
        <v>4285546.875</v>
      </c>
      <c r="O2259" s="0" t="n">
        <v>0</v>
      </c>
      <c r="P2259" s="0" t="n">
        <v>0</v>
      </c>
      <c r="Q2259" s="0" t="n">
        <v>0</v>
      </c>
      <c r="R2259" s="0" t="n">
        <v>0</v>
      </c>
    </row>
    <row r="2260" customFormat="false" ht="13.8" hidden="true" customHeight="false" outlineLevel="0" collapsed="false">
      <c r="A2260" s="0" t="s">
        <v>155</v>
      </c>
      <c r="B2260" s="0" t="s">
        <v>52</v>
      </c>
      <c r="C2260" s="0" t="s">
        <v>158</v>
      </c>
      <c r="D2260" s="0" t="s">
        <v>71</v>
      </c>
      <c r="E2260" s="0" t="s">
        <v>8</v>
      </c>
      <c r="F2260" s="0" t="s">
        <v>8</v>
      </c>
      <c r="G2260" s="0" t="s">
        <v>164</v>
      </c>
      <c r="H2260" s="0" t="n">
        <v>43147614.6957609</v>
      </c>
      <c r="I2260" s="0" t="n">
        <v>878807.83715814</v>
      </c>
      <c r="J2260" s="0" t="n">
        <v>3018508.6604579</v>
      </c>
      <c r="K2260" s="0" t="n">
        <v>0</v>
      </c>
      <c r="L2260" s="0" t="n">
        <v>0</v>
      </c>
      <c r="M2260" s="0" t="n">
        <v>25046023.359007</v>
      </c>
      <c r="N2260" s="0" t="n">
        <v>30318870.3819558</v>
      </c>
      <c r="O2260" s="0" t="n">
        <v>25324312.4796115</v>
      </c>
      <c r="P2260" s="0" t="n">
        <v>27990029.5827285</v>
      </c>
      <c r="Q2260" s="0" t="n">
        <v>96668862.0873954</v>
      </c>
      <c r="R2260" s="0" t="n">
        <v>105456940.458976</v>
      </c>
    </row>
    <row r="2261" customFormat="false" ht="13.8" hidden="true" customHeight="false" outlineLevel="0" collapsed="false">
      <c r="A2261" s="0" t="s">
        <v>155</v>
      </c>
      <c r="B2261" s="0" t="s">
        <v>72</v>
      </c>
      <c r="C2261" s="0" t="s">
        <v>151</v>
      </c>
      <c r="D2261" s="0" t="s">
        <v>82</v>
      </c>
      <c r="E2261" s="0" t="s">
        <v>152</v>
      </c>
      <c r="F2261" s="0" t="s">
        <v>8</v>
      </c>
      <c r="G2261" s="0" t="s">
        <v>164</v>
      </c>
      <c r="H2261" s="0" t="n">
        <v>727163.429822287</v>
      </c>
      <c r="I2261" s="0" t="n">
        <v>51304.3417796896</v>
      </c>
      <c r="J2261" s="0" t="n">
        <v>71384.2834380912</v>
      </c>
      <c r="K2261" s="0" t="n">
        <v>598550.654096379</v>
      </c>
      <c r="L2261" s="0" t="n">
        <v>769565.126695345</v>
      </c>
      <c r="M2261" s="0" t="n">
        <v>2260408.94695067</v>
      </c>
      <c r="N2261" s="0" t="n">
        <v>2762722.04627304</v>
      </c>
      <c r="O2261" s="0" t="n">
        <v>1105088.81286574</v>
      </c>
      <c r="P2261" s="0" t="n">
        <v>1506939.29027146</v>
      </c>
      <c r="Q2261" s="0" t="n">
        <v>1197101.30819275</v>
      </c>
      <c r="R2261" s="0" t="n">
        <v>1368115.78079172</v>
      </c>
    </row>
    <row r="2262" customFormat="false" ht="13.8" hidden="true" customHeight="false" outlineLevel="0" collapsed="false">
      <c r="A2262" s="0" t="s">
        <v>150</v>
      </c>
      <c r="B2262" s="0" t="s">
        <v>72</v>
      </c>
      <c r="C2262" s="0" t="s">
        <v>175</v>
      </c>
      <c r="D2262" s="0" t="s">
        <v>88</v>
      </c>
      <c r="E2262" s="0" t="s">
        <v>152</v>
      </c>
      <c r="F2262" s="0" t="s">
        <v>8</v>
      </c>
      <c r="G2262" s="0" t="s">
        <v>154</v>
      </c>
      <c r="H2262" s="0" t="n">
        <v>255589.619153573</v>
      </c>
      <c r="I2262" s="0" t="n">
        <v>33377.3878934432</v>
      </c>
      <c r="J2262" s="0" t="n">
        <v>41766.6736076343</v>
      </c>
      <c r="K2262" s="0" t="n">
        <v>581916.788135257</v>
      </c>
      <c r="L2262" s="0" t="n">
        <v>748178.727602473</v>
      </c>
      <c r="M2262" s="0" t="n">
        <v>4539324.75350828</v>
      </c>
      <c r="N2262" s="0" t="n">
        <v>6241571.53607389</v>
      </c>
      <c r="O2262" s="0" t="n">
        <v>1418538.98547133</v>
      </c>
      <c r="P2262" s="0" t="n">
        <v>1815729.90140331</v>
      </c>
      <c r="Q2262" s="0" t="n">
        <v>1330095.51573773</v>
      </c>
      <c r="R2262" s="0" t="n">
        <v>1496357.45520494</v>
      </c>
    </row>
    <row r="2263" customFormat="false" ht="13.8" hidden="true" customHeight="false" outlineLevel="0" collapsed="false">
      <c r="A2263" s="0" t="s">
        <v>159</v>
      </c>
      <c r="B2263" s="0" t="s">
        <v>52</v>
      </c>
      <c r="C2263" s="0" t="s">
        <v>169</v>
      </c>
      <c r="D2263" s="0" t="s">
        <v>61</v>
      </c>
      <c r="E2263" s="0" t="s">
        <v>13</v>
      </c>
      <c r="F2263" s="0" t="s">
        <v>13</v>
      </c>
      <c r="G2263" s="0" t="s">
        <v>154</v>
      </c>
      <c r="H2263" s="0" t="n">
        <v>47192904.5044726</v>
      </c>
      <c r="I2263" s="0" t="n">
        <v>601742.365696999</v>
      </c>
      <c r="J2263" s="0" t="n">
        <v>348136.397306245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54156812.9127299</v>
      </c>
      <c r="R2263" s="0" t="n">
        <v>60174236.5696999</v>
      </c>
    </row>
    <row r="2264" customFormat="false" ht="13.8" hidden="true" customHeight="false" outlineLevel="0" collapsed="false">
      <c r="A2264" s="0" t="s">
        <v>155</v>
      </c>
      <c r="B2264" s="0" t="s">
        <v>52</v>
      </c>
      <c r="C2264" s="0" t="s">
        <v>161</v>
      </c>
      <c r="D2264" s="0" t="s">
        <v>60</v>
      </c>
      <c r="E2264" s="0" t="s">
        <v>8</v>
      </c>
      <c r="F2264" s="0" t="s">
        <v>8</v>
      </c>
      <c r="G2264" s="0" t="s">
        <v>153</v>
      </c>
      <c r="H2264" s="0" t="n">
        <v>6446088.64748537</v>
      </c>
      <c r="I2264" s="0" t="n">
        <v>176458.458782051</v>
      </c>
      <c r="J2264" s="0" t="n">
        <v>137642.392062774</v>
      </c>
      <c r="K2264" s="0" t="n">
        <v>0</v>
      </c>
      <c r="L2264" s="0" t="n">
        <v>0</v>
      </c>
      <c r="M2264" s="0" t="n">
        <v>14057857.2398312</v>
      </c>
      <c r="N2264" s="0" t="n">
        <v>21086785.8597468</v>
      </c>
      <c r="O2264" s="0" t="n">
        <v>2123383.4516579</v>
      </c>
      <c r="P2264" s="0" t="n">
        <v>2654229.31457238</v>
      </c>
      <c r="Q2264" s="0" t="n">
        <v>882292.293910256</v>
      </c>
      <c r="R2264" s="0" t="n">
        <v>1470487.15651709</v>
      </c>
    </row>
    <row r="2265" customFormat="false" ht="13.8" hidden="true" customHeight="false" outlineLevel="0" collapsed="false">
      <c r="A2265" s="0" t="s">
        <v>155</v>
      </c>
      <c r="B2265" s="0" t="s">
        <v>72</v>
      </c>
      <c r="C2265" s="0" t="s">
        <v>151</v>
      </c>
      <c r="D2265" s="0" t="s">
        <v>75</v>
      </c>
      <c r="E2265" s="0" t="s">
        <v>174</v>
      </c>
      <c r="F2265" s="0" t="s">
        <v>8</v>
      </c>
      <c r="G2265" s="0" t="s">
        <v>172</v>
      </c>
      <c r="H2265" s="0" t="n">
        <v>4060843.4632531</v>
      </c>
      <c r="I2265" s="0" t="n">
        <v>52500.7874050635</v>
      </c>
      <c r="J2265" s="0" t="n">
        <v>65884.443535232</v>
      </c>
      <c r="K2265" s="0" t="n">
        <v>1837527.55917722</v>
      </c>
      <c r="L2265" s="0" t="n">
        <v>2362535.43322785</v>
      </c>
      <c r="M2265" s="0" t="n">
        <v>3087046.29548017</v>
      </c>
      <c r="N2265" s="0" t="n">
        <v>3813410.1297108</v>
      </c>
      <c r="O2265" s="0" t="n">
        <v>1598000.43530738</v>
      </c>
      <c r="P2265" s="0" t="n">
        <v>2179091.50269188</v>
      </c>
      <c r="Q2265" s="0" t="n">
        <v>3675055.11835444</v>
      </c>
      <c r="R2265" s="0" t="n">
        <v>4200062.99240508</v>
      </c>
    </row>
    <row r="2266" customFormat="false" ht="13.8" hidden="true" customHeight="false" outlineLevel="0" collapsed="false">
      <c r="A2266" s="0" t="s">
        <v>155</v>
      </c>
      <c r="B2266" s="0" t="s">
        <v>52</v>
      </c>
      <c r="C2266" s="0" t="s">
        <v>169</v>
      </c>
      <c r="D2266" s="0" t="s">
        <v>69</v>
      </c>
      <c r="E2266" s="0" t="s">
        <v>9</v>
      </c>
      <c r="F2266" s="0" t="s">
        <v>9</v>
      </c>
      <c r="G2266" s="0" t="s">
        <v>153</v>
      </c>
      <c r="H2266" s="0" t="n">
        <v>156328.134675548</v>
      </c>
      <c r="I2266" s="0" t="n">
        <v>17849.9127877</v>
      </c>
      <c r="J2266" s="0" t="n">
        <v>13155.9452833013</v>
      </c>
      <c r="K2266" s="0" t="n">
        <v>803246.0754465</v>
      </c>
      <c r="L2266" s="0" t="n">
        <v>981745.2033235</v>
      </c>
      <c r="M2266" s="0" t="n">
        <v>4804601.51970344</v>
      </c>
      <c r="N2266" s="0" t="n">
        <v>5816096.57648311</v>
      </c>
      <c r="O2266" s="0" t="n">
        <v>44624.78196925</v>
      </c>
      <c r="P2266" s="0" t="n">
        <v>71399.6511508</v>
      </c>
      <c r="Q2266" s="0" t="n">
        <v>0</v>
      </c>
      <c r="R2266" s="0" t="n">
        <v>0</v>
      </c>
    </row>
    <row r="2267" customFormat="false" ht="13.8" hidden="true" customHeight="false" outlineLevel="0" collapsed="false">
      <c r="A2267" s="0" t="s">
        <v>155</v>
      </c>
      <c r="B2267" s="0" t="s">
        <v>72</v>
      </c>
      <c r="C2267" s="0" t="s">
        <v>175</v>
      </c>
      <c r="D2267" s="0" t="s">
        <v>89</v>
      </c>
      <c r="E2267" s="0" t="s">
        <v>156</v>
      </c>
      <c r="F2267" s="0" t="s">
        <v>9</v>
      </c>
      <c r="G2267" s="0" t="s">
        <v>172</v>
      </c>
      <c r="H2267" s="0" t="n">
        <v>9340670.71597796</v>
      </c>
      <c r="I2267" s="0" t="n">
        <v>581379.395547099</v>
      </c>
      <c r="J2267" s="0" t="n">
        <v>399680.561648901</v>
      </c>
      <c r="K2267" s="0" t="n">
        <v>0</v>
      </c>
      <c r="L2267" s="0" t="n">
        <v>0</v>
      </c>
      <c r="M2267" s="0" t="n">
        <v>42018803.8762471</v>
      </c>
      <c r="N2267" s="0" t="n">
        <v>51356315.8487464</v>
      </c>
      <c r="O2267" s="0" t="n">
        <v>20542526.3394985</v>
      </c>
      <c r="P2267" s="0" t="n">
        <v>28012535.917498</v>
      </c>
      <c r="Q2267" s="0" t="n">
        <v>0</v>
      </c>
      <c r="R2267" s="0" t="n">
        <v>0</v>
      </c>
    </row>
    <row r="2268" customFormat="false" ht="13.8" hidden="true" customHeight="false" outlineLevel="0" collapsed="false">
      <c r="A2268" s="0" t="s">
        <v>159</v>
      </c>
      <c r="B2268" s="0" t="s">
        <v>21</v>
      </c>
      <c r="C2268" s="0" t="s">
        <v>173</v>
      </c>
      <c r="D2268" s="0" t="s">
        <v>46</v>
      </c>
      <c r="E2268" s="0" t="s">
        <v>9</v>
      </c>
      <c r="F2268" s="0" t="s">
        <v>9</v>
      </c>
      <c r="G2268" s="0" t="s">
        <v>154</v>
      </c>
      <c r="H2268" s="0" t="n">
        <v>3703603.99430309</v>
      </c>
      <c r="I2268" s="0" t="n">
        <v>20452.9083346444</v>
      </c>
      <c r="J2268" s="0" t="n">
        <v>38767.4772257346</v>
      </c>
      <c r="K2268" s="0" t="n">
        <v>0</v>
      </c>
      <c r="L2268" s="0" t="n">
        <v>0</v>
      </c>
      <c r="M2268" s="0" t="n">
        <v>5050732.0850629</v>
      </c>
      <c r="N2268" s="0" t="n">
        <v>6313415.10632862</v>
      </c>
      <c r="O2268" s="0" t="n">
        <v>0</v>
      </c>
      <c r="P2268" s="0" t="n">
        <v>0</v>
      </c>
      <c r="Q2268" s="0" t="n">
        <v>178962.947928138</v>
      </c>
      <c r="R2268" s="0" t="n">
        <v>230095.21876475</v>
      </c>
    </row>
    <row r="2269" customFormat="false" ht="13.8" hidden="true" customHeight="false" outlineLevel="0" collapsed="false">
      <c r="A2269" s="0" t="s">
        <v>150</v>
      </c>
      <c r="B2269" s="0" t="s">
        <v>21</v>
      </c>
      <c r="C2269" s="0" t="s">
        <v>166</v>
      </c>
      <c r="D2269" s="0" t="s">
        <v>23</v>
      </c>
      <c r="E2269" s="0" t="s">
        <v>8</v>
      </c>
      <c r="F2269" s="0" t="s">
        <v>8</v>
      </c>
      <c r="G2269" s="0" t="s">
        <v>153</v>
      </c>
      <c r="H2269" s="0" t="n">
        <v>487253.89007187</v>
      </c>
      <c r="I2269" s="0" t="n">
        <v>38240.7024204263</v>
      </c>
      <c r="J2269" s="0" t="n">
        <v>25904.1145992445</v>
      </c>
      <c r="K2269" s="0" t="n">
        <v>478008.780255329</v>
      </c>
      <c r="L2269" s="0" t="n">
        <v>525809.658280862</v>
      </c>
      <c r="M2269" s="0" t="n">
        <v>6625555.77265071</v>
      </c>
      <c r="N2269" s="0" t="n">
        <v>7729815.0680925</v>
      </c>
      <c r="O2269" s="0" t="n">
        <v>2430975.61416342</v>
      </c>
      <c r="P2269" s="0" t="n">
        <v>2836138.21652399</v>
      </c>
      <c r="Q2269" s="0" t="n">
        <v>956017.560510658</v>
      </c>
      <c r="R2269" s="0" t="n">
        <v>1051619.31656172</v>
      </c>
    </row>
    <row r="2270" customFormat="false" ht="13.8" hidden="true" customHeight="false" outlineLevel="0" collapsed="false">
      <c r="A2270" s="0" t="s">
        <v>155</v>
      </c>
      <c r="B2270" s="0" t="s">
        <v>90</v>
      </c>
      <c r="C2270" s="0" t="s">
        <v>92</v>
      </c>
      <c r="D2270" s="0" t="s">
        <v>92</v>
      </c>
      <c r="E2270" s="0" t="s">
        <v>194</v>
      </c>
      <c r="F2270" s="0" t="s">
        <v>8</v>
      </c>
      <c r="G2270" s="0" t="s">
        <v>172</v>
      </c>
      <c r="H2270" s="0" t="n">
        <v>4011683.16520919</v>
      </c>
      <c r="I2270" s="0" t="n">
        <v>131866.006944444</v>
      </c>
      <c r="J2270" s="0" t="n">
        <v>196405.500694444</v>
      </c>
      <c r="K2270" s="0" t="n">
        <v>0</v>
      </c>
      <c r="L2270" s="0" t="n">
        <v>0</v>
      </c>
      <c r="M2270" s="0" t="n">
        <v>8263974.19037752</v>
      </c>
      <c r="N2270" s="0" t="n">
        <v>10329967.7379719</v>
      </c>
      <c r="O2270" s="0" t="n">
        <v>5302716.76732382</v>
      </c>
      <c r="P2270" s="0" t="n">
        <v>7230977.40998703</v>
      </c>
      <c r="Q2270" s="0" t="n">
        <v>3000509.3287037</v>
      </c>
      <c r="R2270" s="0" t="n">
        <v>3429153.51851851</v>
      </c>
    </row>
    <row r="2271" customFormat="false" ht="13.8" hidden="true" customHeight="false" outlineLevel="0" collapsed="false">
      <c r="A2271" s="0" t="s">
        <v>150</v>
      </c>
      <c r="B2271" s="0" t="s">
        <v>117</v>
      </c>
      <c r="C2271" s="0" t="s">
        <v>187</v>
      </c>
      <c r="D2271" s="0" t="s">
        <v>109</v>
      </c>
      <c r="E2271" s="0" t="s">
        <v>9</v>
      </c>
      <c r="F2271" s="0" t="s">
        <v>9</v>
      </c>
      <c r="G2271" s="0" t="s">
        <v>172</v>
      </c>
      <c r="H2271" s="0" t="n">
        <v>3699847.43686359</v>
      </c>
      <c r="I2271" s="0" t="n">
        <v>21496.7683196609</v>
      </c>
      <c r="J2271" s="0" t="n">
        <v>344014.357354607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</row>
    <row r="2272" customFormat="false" ht="13.8" hidden="true" customHeight="false" outlineLevel="0" collapsed="false">
      <c r="A2272" s="0" t="s">
        <v>159</v>
      </c>
      <c r="B2272" s="0" t="s">
        <v>117</v>
      </c>
      <c r="C2272" s="0" t="s">
        <v>182</v>
      </c>
      <c r="D2272" s="0" t="s">
        <v>109</v>
      </c>
      <c r="E2272" s="0" t="s">
        <v>8</v>
      </c>
      <c r="F2272" s="0" t="s">
        <v>8</v>
      </c>
      <c r="G2272" s="0" t="s">
        <v>153</v>
      </c>
      <c r="H2272" s="0" t="n">
        <v>20237047.3991821</v>
      </c>
      <c r="I2272" s="0" t="n">
        <v>119376.871303593</v>
      </c>
      <c r="J2272" s="0" t="n">
        <v>124454.558283491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</row>
    <row r="2273" customFormat="false" ht="13.8" hidden="true" customHeight="false" outlineLevel="0" collapsed="false">
      <c r="A2273" s="0" t="s">
        <v>159</v>
      </c>
      <c r="B2273" s="0" t="s">
        <v>103</v>
      </c>
      <c r="C2273" s="0" t="s">
        <v>179</v>
      </c>
      <c r="D2273" s="0" t="s">
        <v>116</v>
      </c>
      <c r="E2273" s="0" t="s">
        <v>13</v>
      </c>
      <c r="F2273" s="0" t="s">
        <v>13</v>
      </c>
      <c r="G2273" s="0" t="s">
        <v>172</v>
      </c>
      <c r="H2273" s="0" t="n">
        <v>341105.830157963</v>
      </c>
      <c r="I2273" s="0" t="n">
        <v>5050.82562075</v>
      </c>
      <c r="J2273" s="0" t="n">
        <v>6864.17101404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</row>
    <row r="2274" customFormat="false" ht="13.8" hidden="true" customHeight="false" outlineLevel="0" collapsed="false">
      <c r="A2274" s="0" t="s">
        <v>150</v>
      </c>
      <c r="B2274" s="0" t="s">
        <v>103</v>
      </c>
      <c r="C2274" s="0" t="s">
        <v>177</v>
      </c>
      <c r="D2274" s="0" t="s">
        <v>115</v>
      </c>
      <c r="E2274" s="0" t="s">
        <v>9</v>
      </c>
      <c r="F2274" s="0" t="s">
        <v>9</v>
      </c>
      <c r="G2274" s="0" t="s">
        <v>172</v>
      </c>
      <c r="H2274" s="0" t="n">
        <v>328561.15848392</v>
      </c>
      <c r="I2274" s="0" t="n">
        <v>13282.59</v>
      </c>
      <c r="J2274" s="0" t="n">
        <v>11688.2555</v>
      </c>
      <c r="K2274" s="0" t="n">
        <v>0</v>
      </c>
      <c r="L2274" s="0" t="n">
        <v>0</v>
      </c>
      <c r="M2274" s="0" t="n">
        <v>418401.585</v>
      </c>
      <c r="N2274" s="0" t="n">
        <v>597716.55</v>
      </c>
      <c r="O2274" s="0" t="n">
        <v>1419576.80625</v>
      </c>
      <c r="P2274" s="0" t="n">
        <v>1817058.312</v>
      </c>
      <c r="Q2274" s="0" t="n">
        <v>1062607.2</v>
      </c>
      <c r="R2274" s="0" t="n">
        <v>1195433.1</v>
      </c>
    </row>
    <row r="2275" customFormat="false" ht="13.8" hidden="true" customHeight="false" outlineLevel="0" collapsed="false">
      <c r="A2275" s="0" t="s">
        <v>150</v>
      </c>
      <c r="B2275" s="0" t="s">
        <v>103</v>
      </c>
      <c r="C2275" s="0" t="s">
        <v>177</v>
      </c>
      <c r="D2275" s="0" t="s">
        <v>110</v>
      </c>
      <c r="E2275" s="0" t="s">
        <v>8</v>
      </c>
      <c r="F2275" s="0" t="s">
        <v>8</v>
      </c>
      <c r="G2275" s="0" t="s">
        <v>157</v>
      </c>
      <c r="H2275" s="0" t="n">
        <v>28779.5679077755</v>
      </c>
      <c r="I2275" s="0" t="n">
        <v>8345.99</v>
      </c>
      <c r="J2275" s="0" t="n">
        <v>2037.088972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</row>
    <row r="2276" customFormat="false" ht="13.8" hidden="true" customHeight="false" outlineLevel="0" collapsed="false">
      <c r="A2276" s="0" t="s">
        <v>159</v>
      </c>
      <c r="B2276" s="0" t="s">
        <v>72</v>
      </c>
      <c r="C2276" s="0" t="s">
        <v>175</v>
      </c>
      <c r="D2276" s="0" t="s">
        <v>87</v>
      </c>
      <c r="E2276" s="0" t="s">
        <v>156</v>
      </c>
      <c r="F2276" s="0" t="s">
        <v>9</v>
      </c>
      <c r="G2276" s="0" t="s">
        <v>164</v>
      </c>
      <c r="H2276" s="0" t="n">
        <v>6451182.01927144</v>
      </c>
      <c r="I2276" s="0" t="n">
        <v>122065.220426418</v>
      </c>
      <c r="J2276" s="0" t="n">
        <v>380542.419588476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</row>
    <row r="2277" customFormat="false" ht="13.8" hidden="true" customHeight="false" outlineLevel="0" collapsed="false">
      <c r="A2277" s="0" t="s">
        <v>155</v>
      </c>
      <c r="B2277" s="0" t="s">
        <v>72</v>
      </c>
      <c r="C2277" s="0" t="s">
        <v>175</v>
      </c>
      <c r="D2277" s="0" t="s">
        <v>87</v>
      </c>
      <c r="E2277" s="0" t="s">
        <v>156</v>
      </c>
      <c r="F2277" s="0" t="s">
        <v>9</v>
      </c>
      <c r="G2277" s="0" t="s">
        <v>164</v>
      </c>
      <c r="H2277" s="0" t="n">
        <v>1434554.65078019</v>
      </c>
      <c r="I2277" s="0" t="n">
        <v>122065.220426418</v>
      </c>
      <c r="J2277" s="0" t="n">
        <v>380542.419588476</v>
      </c>
      <c r="K2277" s="0" t="n">
        <v>0</v>
      </c>
      <c r="L2277" s="0" t="n">
        <v>0</v>
      </c>
      <c r="M2277" s="0" t="n">
        <v>9337989.36262104</v>
      </c>
      <c r="N2277" s="0" t="n">
        <v>11413098.1098701</v>
      </c>
      <c r="O2277" s="0" t="n">
        <v>4565239.24394806</v>
      </c>
      <c r="P2277" s="0" t="n">
        <v>6225326.24174736</v>
      </c>
      <c r="Q2277" s="0" t="n">
        <v>0</v>
      </c>
      <c r="R2277" s="0" t="n">
        <v>0</v>
      </c>
    </row>
    <row r="2278" customFormat="false" ht="13.8" hidden="true" customHeight="false" outlineLevel="0" collapsed="false">
      <c r="A2278" s="0" t="s">
        <v>150</v>
      </c>
      <c r="B2278" s="0" t="s">
        <v>21</v>
      </c>
      <c r="C2278" s="0" t="s">
        <v>166</v>
      </c>
      <c r="D2278" s="0" t="s">
        <v>24</v>
      </c>
      <c r="E2278" s="0" t="s">
        <v>8</v>
      </c>
      <c r="F2278" s="0" t="s">
        <v>8</v>
      </c>
      <c r="G2278" s="0" t="s">
        <v>172</v>
      </c>
      <c r="H2278" s="0" t="n">
        <v>439190.319405075</v>
      </c>
      <c r="I2278" s="0" t="n">
        <v>33762.2994067482</v>
      </c>
      <c r="J2278" s="0" t="n">
        <v>19750.0931470152</v>
      </c>
      <c r="K2278" s="0" t="n">
        <v>422028.742584352</v>
      </c>
      <c r="L2278" s="0" t="n">
        <v>464231.616842788</v>
      </c>
      <c r="M2278" s="0" t="n">
        <v>5397031.89742121</v>
      </c>
      <c r="N2278" s="0" t="n">
        <v>6296537.21365807</v>
      </c>
      <c r="O2278" s="0" t="n">
        <v>1974995.79703229</v>
      </c>
      <c r="P2278" s="0" t="n">
        <v>2304161.76320433</v>
      </c>
      <c r="Q2278" s="0" t="n">
        <v>844057.485168705</v>
      </c>
      <c r="R2278" s="0" t="n">
        <v>928463.233685576</v>
      </c>
    </row>
    <row r="2279" customFormat="false" ht="13.8" hidden="true" customHeight="false" outlineLevel="0" collapsed="false">
      <c r="A2279" s="0" t="s">
        <v>155</v>
      </c>
      <c r="B2279" s="0" t="s">
        <v>117</v>
      </c>
      <c r="C2279" s="0" t="s">
        <v>196</v>
      </c>
      <c r="D2279" s="0" t="s">
        <v>109</v>
      </c>
      <c r="E2279" s="0" t="s">
        <v>9</v>
      </c>
      <c r="F2279" s="0" t="s">
        <v>9</v>
      </c>
      <c r="G2279" s="0" t="s">
        <v>164</v>
      </c>
      <c r="H2279" s="0" t="n">
        <v>1796612.90591663</v>
      </c>
      <c r="I2279" s="0" t="n">
        <v>9591.29877190494</v>
      </c>
      <c r="J2279" s="0" t="n">
        <v>19166.1613328018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0</v>
      </c>
    </row>
    <row r="2280" customFormat="false" ht="13.8" hidden="true" customHeight="false" outlineLevel="0" collapsed="false">
      <c r="A2280" s="0" t="s">
        <v>155</v>
      </c>
      <c r="B2280" s="0" t="s">
        <v>72</v>
      </c>
      <c r="C2280" s="0" t="s">
        <v>175</v>
      </c>
      <c r="D2280" s="0" t="s">
        <v>89</v>
      </c>
      <c r="E2280" s="0" t="s">
        <v>156</v>
      </c>
      <c r="F2280" s="0" t="s">
        <v>9</v>
      </c>
      <c r="G2280" s="0" t="s">
        <v>154</v>
      </c>
      <c r="H2280" s="0" t="n">
        <v>12169037.1481512</v>
      </c>
      <c r="I2280" s="0" t="n">
        <v>845717.41330673</v>
      </c>
      <c r="J2280" s="0" t="n">
        <v>719404.745262502</v>
      </c>
      <c r="K2280" s="0" t="n">
        <v>0</v>
      </c>
      <c r="L2280" s="0" t="n">
        <v>0</v>
      </c>
      <c r="M2280" s="0" t="n">
        <v>61123655.9063497</v>
      </c>
      <c r="N2280" s="0" t="n">
        <v>74706690.5522052</v>
      </c>
      <c r="O2280" s="0" t="n">
        <v>29882676.2208821</v>
      </c>
      <c r="P2280" s="0" t="n">
        <v>40749103.9375665</v>
      </c>
      <c r="Q2280" s="0" t="n">
        <v>0</v>
      </c>
      <c r="R2280" s="0" t="n">
        <v>0</v>
      </c>
    </row>
    <row r="2281" customFormat="false" ht="13.8" hidden="true" customHeight="false" outlineLevel="0" collapsed="false">
      <c r="A2281" s="0" t="s">
        <v>155</v>
      </c>
      <c r="B2281" s="0" t="s">
        <v>72</v>
      </c>
      <c r="C2281" s="0" t="s">
        <v>175</v>
      </c>
      <c r="D2281" s="0" t="s">
        <v>88</v>
      </c>
      <c r="E2281" s="0" t="s">
        <v>174</v>
      </c>
      <c r="F2281" s="0" t="s">
        <v>8</v>
      </c>
      <c r="G2281" s="0" t="s">
        <v>164</v>
      </c>
      <c r="H2281" s="0" t="n">
        <v>247235.760106923</v>
      </c>
      <c r="I2281" s="0" t="n">
        <v>43534.3222592493</v>
      </c>
      <c r="J2281" s="0" t="n">
        <v>54344.1370749389</v>
      </c>
      <c r="K2281" s="0" t="n">
        <v>761850.639536863</v>
      </c>
      <c r="L2281" s="0" t="n">
        <v>979522.25083311</v>
      </c>
      <c r="M2281" s="0" t="n">
        <v>3330375.65283257</v>
      </c>
      <c r="N2281" s="0" t="n">
        <v>4070459.13123981</v>
      </c>
      <c r="O2281" s="0" t="n">
        <v>1628183.65249592</v>
      </c>
      <c r="P2281" s="0" t="n">
        <v>2220250.43522171</v>
      </c>
      <c r="Q2281" s="0" t="n">
        <v>544179.028240616</v>
      </c>
      <c r="R2281" s="0" t="n">
        <v>761850.639536863</v>
      </c>
    </row>
    <row r="2282" customFormat="false" ht="13.8" hidden="true" customHeight="false" outlineLevel="0" collapsed="false">
      <c r="A2282" s="0" t="s">
        <v>159</v>
      </c>
      <c r="B2282" s="0" t="s">
        <v>117</v>
      </c>
      <c r="C2282" s="0" t="s">
        <v>182</v>
      </c>
      <c r="D2282" s="0" t="s">
        <v>109</v>
      </c>
      <c r="E2282" s="0" t="s">
        <v>8</v>
      </c>
      <c r="F2282" s="0" t="s">
        <v>8</v>
      </c>
      <c r="G2282" s="0" t="s">
        <v>172</v>
      </c>
      <c r="H2282" s="0" t="n">
        <v>45711897.0458751</v>
      </c>
      <c r="I2282" s="0" t="n">
        <v>265034.791399133</v>
      </c>
      <c r="J2282" s="0" t="n">
        <v>323311.530777006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</row>
    <row r="2283" customFormat="false" ht="13.8" hidden="true" customHeight="false" outlineLevel="0" collapsed="false">
      <c r="A2283" s="0" t="s">
        <v>155</v>
      </c>
      <c r="B2283" s="0" t="s">
        <v>72</v>
      </c>
      <c r="C2283" s="0" t="s">
        <v>175</v>
      </c>
      <c r="D2283" s="0" t="s">
        <v>89</v>
      </c>
      <c r="E2283" s="0" t="s">
        <v>152</v>
      </c>
      <c r="F2283" s="0" t="s">
        <v>8</v>
      </c>
      <c r="G2283" s="0" t="s">
        <v>157</v>
      </c>
      <c r="H2283" s="0" t="n">
        <v>3435065.84176071</v>
      </c>
      <c r="I2283" s="0" t="n">
        <v>373882.316426076</v>
      </c>
      <c r="J2283" s="0" t="n">
        <v>233254.905662257</v>
      </c>
      <c r="K2283" s="0" t="n">
        <v>4361960.35830422</v>
      </c>
      <c r="L2283" s="0" t="n">
        <v>5608234.74639114</v>
      </c>
      <c r="M2283" s="0" t="n">
        <v>27022092.366931</v>
      </c>
      <c r="N2283" s="0" t="n">
        <v>33027001.7818046</v>
      </c>
      <c r="O2283" s="0" t="n">
        <v>13210800.7127218</v>
      </c>
      <c r="P2283" s="0" t="n">
        <v>18014728.2446206</v>
      </c>
      <c r="Q2283" s="0" t="n">
        <v>8723920.71660844</v>
      </c>
      <c r="R2283" s="0" t="n">
        <v>9970195.10469536</v>
      </c>
    </row>
    <row r="2284" customFormat="false" ht="13.8" hidden="true" customHeight="false" outlineLevel="0" collapsed="false">
      <c r="A2284" s="0" t="s">
        <v>159</v>
      </c>
      <c r="B2284" s="0" t="s">
        <v>21</v>
      </c>
      <c r="C2284" s="0" t="s">
        <v>166</v>
      </c>
      <c r="D2284" s="0" t="s">
        <v>45</v>
      </c>
      <c r="E2284" s="0" t="s">
        <v>13</v>
      </c>
      <c r="F2284" s="0" t="s">
        <v>13</v>
      </c>
      <c r="G2284" s="0" t="s">
        <v>154</v>
      </c>
      <c r="H2284" s="0" t="n">
        <v>812912.324475052</v>
      </c>
      <c r="I2284" s="0" t="n">
        <v>4685</v>
      </c>
      <c r="J2284" s="0" t="n">
        <v>2675.825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</row>
    <row r="2285" customFormat="false" ht="13.8" hidden="true" customHeight="false" outlineLevel="0" collapsed="false">
      <c r="A2285" s="0" t="s">
        <v>159</v>
      </c>
      <c r="B2285" s="0" t="s">
        <v>72</v>
      </c>
      <c r="C2285" s="0" t="s">
        <v>151</v>
      </c>
      <c r="D2285" s="0" t="s">
        <v>73</v>
      </c>
      <c r="E2285" s="0" t="s">
        <v>152</v>
      </c>
      <c r="F2285" s="0" t="s">
        <v>8</v>
      </c>
      <c r="G2285" s="0" t="s">
        <v>172</v>
      </c>
      <c r="H2285" s="0" t="n">
        <v>57785635.5642191</v>
      </c>
      <c r="I2285" s="0" t="n">
        <v>237205.604567039</v>
      </c>
      <c r="J2285" s="0" t="n">
        <v>646474.179926651</v>
      </c>
      <c r="K2285" s="0" t="n">
        <v>7116168.13701117</v>
      </c>
      <c r="L2285" s="0" t="n">
        <v>9488224.18268156</v>
      </c>
      <c r="M2285" s="0" t="n">
        <v>16409046.5067664</v>
      </c>
      <c r="N2285" s="0" t="n">
        <v>22972665.109473</v>
      </c>
      <c r="O2285" s="0" t="n">
        <v>6563618.60270657</v>
      </c>
      <c r="P2285" s="0" t="n">
        <v>9189066.0437892</v>
      </c>
      <c r="Q2285" s="0" t="n">
        <v>0</v>
      </c>
      <c r="R2285" s="0" t="n">
        <v>0</v>
      </c>
    </row>
    <row r="2286" customFormat="false" ht="13.8" hidden="true" customHeight="false" outlineLevel="0" collapsed="false">
      <c r="A2286" s="0" t="s">
        <v>150</v>
      </c>
      <c r="B2286" s="0" t="s">
        <v>72</v>
      </c>
      <c r="C2286" s="0" t="s">
        <v>171</v>
      </c>
      <c r="D2286" s="0" t="s">
        <v>80</v>
      </c>
      <c r="E2286" s="0" t="s">
        <v>174</v>
      </c>
      <c r="F2286" s="0" t="s">
        <v>8</v>
      </c>
      <c r="G2286" s="0" t="s">
        <v>157</v>
      </c>
      <c r="H2286" s="0" t="n">
        <v>1931885.14724413</v>
      </c>
      <c r="I2286" s="0" t="n">
        <v>231807.480351457</v>
      </c>
      <c r="J2286" s="0" t="n">
        <v>129642.672673832</v>
      </c>
      <c r="K2286" s="0" t="n">
        <v>3479606.05694779</v>
      </c>
      <c r="L2286" s="0" t="n">
        <v>4473779.21607573</v>
      </c>
      <c r="M2286" s="0" t="n">
        <v>22350672.7723139</v>
      </c>
      <c r="N2286" s="0" t="n">
        <v>28839577.7707276</v>
      </c>
      <c r="O2286" s="0" t="n">
        <v>8411543.50680357</v>
      </c>
      <c r="P2286" s="0" t="n">
        <v>10766775.6887085</v>
      </c>
      <c r="Q2286" s="0" t="n">
        <v>2982519.47738382</v>
      </c>
      <c r="R2286" s="0" t="n">
        <v>3976692.63651176</v>
      </c>
    </row>
    <row r="2287" customFormat="false" ht="13.8" hidden="true" customHeight="false" outlineLevel="0" collapsed="false">
      <c r="A2287" s="0" t="s">
        <v>155</v>
      </c>
      <c r="B2287" s="0" t="s">
        <v>72</v>
      </c>
      <c r="C2287" s="0" t="s">
        <v>175</v>
      </c>
      <c r="D2287" s="0" t="s">
        <v>79</v>
      </c>
      <c r="E2287" s="0" t="s">
        <v>156</v>
      </c>
      <c r="F2287" s="0" t="s">
        <v>9</v>
      </c>
      <c r="G2287" s="0" t="s">
        <v>153</v>
      </c>
      <c r="H2287" s="0" t="n">
        <v>2197941.83480397</v>
      </c>
      <c r="I2287" s="0" t="n">
        <v>132771.512818702</v>
      </c>
      <c r="J2287" s="0" t="n">
        <v>73901.8369682659</v>
      </c>
      <c r="K2287" s="0" t="n">
        <v>0</v>
      </c>
      <c r="L2287" s="0" t="n">
        <v>0</v>
      </c>
      <c r="M2287" s="0" t="n">
        <v>9595971.58105637</v>
      </c>
      <c r="N2287" s="0" t="n">
        <v>11728409.71018</v>
      </c>
      <c r="O2287" s="0" t="n">
        <v>4691363.884072</v>
      </c>
      <c r="P2287" s="0" t="n">
        <v>6397314.38737091</v>
      </c>
      <c r="Q2287" s="0" t="n">
        <v>0</v>
      </c>
      <c r="R2287" s="0" t="n">
        <v>0</v>
      </c>
    </row>
    <row r="2288" customFormat="false" ht="13.8" hidden="true" customHeight="false" outlineLevel="0" collapsed="false">
      <c r="A2288" s="0" t="s">
        <v>150</v>
      </c>
      <c r="B2288" s="0" t="s">
        <v>52</v>
      </c>
      <c r="C2288" s="0" t="s">
        <v>158</v>
      </c>
      <c r="D2288" s="0" t="s">
        <v>56</v>
      </c>
      <c r="E2288" s="0" t="s">
        <v>8</v>
      </c>
      <c r="F2288" s="0" t="s">
        <v>8</v>
      </c>
      <c r="G2288" s="0" t="s">
        <v>172</v>
      </c>
      <c r="H2288" s="0" t="n">
        <v>3959615.93177883</v>
      </c>
      <c r="I2288" s="0" t="n">
        <v>227140.343173282</v>
      </c>
      <c r="J2288" s="0" t="n">
        <v>152422.678167691</v>
      </c>
      <c r="K2288" s="0" t="n">
        <v>7949912.01106488</v>
      </c>
      <c r="L2288" s="0" t="n">
        <v>10221315.4427977</v>
      </c>
      <c r="M2288" s="0" t="n">
        <v>7079207.27894917</v>
      </c>
      <c r="N2288" s="0" t="n">
        <v>8688118.02416489</v>
      </c>
      <c r="O2288" s="0" t="n">
        <v>6005969.23354742</v>
      </c>
      <c r="P2288" s="0" t="n">
        <v>6638176.52128926</v>
      </c>
      <c r="Q2288" s="0" t="n">
        <v>24985437.749061</v>
      </c>
      <c r="R2288" s="0" t="n">
        <v>27256841.1807938</v>
      </c>
    </row>
    <row r="2289" customFormat="false" ht="13.8" hidden="true" customHeight="false" outlineLevel="0" collapsed="false">
      <c r="A2289" s="0" t="s">
        <v>150</v>
      </c>
      <c r="B2289" s="0" t="s">
        <v>21</v>
      </c>
      <c r="C2289" s="0" t="s">
        <v>173</v>
      </c>
      <c r="D2289" s="0" t="s">
        <v>26</v>
      </c>
      <c r="E2289" s="0" t="s">
        <v>8</v>
      </c>
      <c r="F2289" s="0" t="s">
        <v>8</v>
      </c>
      <c r="G2289" s="0" t="s">
        <v>157</v>
      </c>
      <c r="H2289" s="0" t="n">
        <v>5108732.37430616</v>
      </c>
      <c r="I2289" s="0" t="n">
        <v>463526.831240461</v>
      </c>
      <c r="J2289" s="0" t="n">
        <v>460999.112817086</v>
      </c>
      <c r="K2289" s="0" t="n">
        <v>5794085.39050577</v>
      </c>
      <c r="L2289" s="0" t="n">
        <v>6373493.92955635</v>
      </c>
      <c r="M2289" s="0" t="n">
        <v>80310315.4000458</v>
      </c>
      <c r="N2289" s="0" t="n">
        <v>93695367.9667201</v>
      </c>
      <c r="O2289" s="0" t="n">
        <v>29466572.3152123</v>
      </c>
      <c r="P2289" s="0" t="n">
        <v>34377667.701081</v>
      </c>
      <c r="Q2289" s="0" t="n">
        <v>11588170.7810115</v>
      </c>
      <c r="R2289" s="0" t="n">
        <v>12746987.8591127</v>
      </c>
    </row>
    <row r="2290" customFormat="false" ht="13.8" hidden="true" customHeight="false" outlineLevel="0" collapsed="false">
      <c r="A2290" s="0" t="s">
        <v>155</v>
      </c>
      <c r="B2290" s="0" t="s">
        <v>52</v>
      </c>
      <c r="C2290" s="0" t="s">
        <v>161</v>
      </c>
      <c r="D2290" s="0" t="s">
        <v>60</v>
      </c>
      <c r="E2290" s="0" t="s">
        <v>9</v>
      </c>
      <c r="F2290" s="0" t="s">
        <v>9</v>
      </c>
      <c r="G2290" s="0" t="s">
        <v>157</v>
      </c>
      <c r="H2290" s="0" t="n">
        <v>19814537.5110097</v>
      </c>
      <c r="I2290" s="0" t="n">
        <v>614680.56956807</v>
      </c>
      <c r="J2290" s="0" t="n">
        <v>241567.76652897</v>
      </c>
      <c r="K2290" s="0" t="n">
        <v>0</v>
      </c>
      <c r="L2290" s="0" t="n">
        <v>0</v>
      </c>
      <c r="M2290" s="0" t="n">
        <v>48969552.1242137</v>
      </c>
      <c r="N2290" s="0" t="n">
        <v>73454328.1863205</v>
      </c>
      <c r="O2290" s="0" t="n">
        <v>7396656.17894004</v>
      </c>
      <c r="P2290" s="0" t="n">
        <v>9245820.22367505</v>
      </c>
      <c r="Q2290" s="0" t="n">
        <v>3073402.84784035</v>
      </c>
      <c r="R2290" s="0" t="n">
        <v>5122338.07973392</v>
      </c>
    </row>
    <row r="2291" customFormat="false" ht="13.8" hidden="true" customHeight="false" outlineLevel="0" collapsed="false">
      <c r="A2291" s="0" t="s">
        <v>155</v>
      </c>
      <c r="B2291" s="0" t="s">
        <v>21</v>
      </c>
      <c r="C2291" s="0" t="s">
        <v>168</v>
      </c>
      <c r="D2291" s="0" t="s">
        <v>29</v>
      </c>
      <c r="E2291" s="0" t="s">
        <v>13</v>
      </c>
      <c r="F2291" s="0" t="s">
        <v>13</v>
      </c>
      <c r="G2291" s="0" t="s">
        <v>157</v>
      </c>
      <c r="H2291" s="0" t="n">
        <v>4151354.36280423</v>
      </c>
      <c r="I2291" s="0" t="n">
        <v>77850</v>
      </c>
      <c r="J2291" s="0" t="n">
        <v>22222.94</v>
      </c>
      <c r="K2291" s="0" t="n">
        <v>0</v>
      </c>
      <c r="L2291" s="0" t="n">
        <v>0</v>
      </c>
      <c r="M2291" s="0" t="n">
        <v>18637290</v>
      </c>
      <c r="N2291" s="0" t="n">
        <v>22560930</v>
      </c>
      <c r="O2291" s="0" t="n">
        <v>2573721</v>
      </c>
      <c r="P2291" s="0" t="n">
        <v>2844639</v>
      </c>
      <c r="Q2291" s="0" t="n">
        <v>8563500</v>
      </c>
      <c r="R2291" s="0" t="n">
        <v>9342000</v>
      </c>
    </row>
    <row r="2292" customFormat="false" ht="13.8" hidden="true" customHeight="false" outlineLevel="0" collapsed="false">
      <c r="A2292" s="0" t="s">
        <v>155</v>
      </c>
      <c r="B2292" s="0" t="s">
        <v>6</v>
      </c>
      <c r="C2292" s="0" t="s">
        <v>162</v>
      </c>
      <c r="D2292" s="0" t="s">
        <v>15</v>
      </c>
      <c r="E2292" s="0" t="s">
        <v>13</v>
      </c>
      <c r="F2292" s="0" t="s">
        <v>13</v>
      </c>
      <c r="G2292" s="0" t="s">
        <v>154</v>
      </c>
      <c r="H2292" s="0" t="n">
        <v>9182078.13303051</v>
      </c>
      <c r="I2292" s="0" t="n">
        <v>1226846.55923497</v>
      </c>
      <c r="J2292" s="0" t="n">
        <v>1137852.57865494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32388749.1638033</v>
      </c>
      <c r="P2292" s="0" t="n">
        <v>44166476.132459</v>
      </c>
      <c r="Q2292" s="0" t="n">
        <v>21633112.7475351</v>
      </c>
      <c r="R2292" s="0" t="n">
        <v>24723557.4257545</v>
      </c>
    </row>
    <row r="2293" customFormat="false" ht="13.8" hidden="true" customHeight="false" outlineLevel="0" collapsed="false">
      <c r="A2293" s="0" t="s">
        <v>159</v>
      </c>
      <c r="B2293" s="0" t="s">
        <v>6</v>
      </c>
      <c r="C2293" s="0" t="s">
        <v>163</v>
      </c>
      <c r="D2293" s="0" t="s">
        <v>15</v>
      </c>
      <c r="E2293" s="0" t="s">
        <v>13</v>
      </c>
      <c r="F2293" s="0" t="s">
        <v>13</v>
      </c>
      <c r="G2293" s="0" t="s">
        <v>164</v>
      </c>
      <c r="H2293" s="0" t="n">
        <v>23043422.413096</v>
      </c>
      <c r="I2293" s="0" t="n">
        <v>853026.674600644</v>
      </c>
      <c r="J2293" s="0" t="n">
        <v>742301.453669981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0</v>
      </c>
    </row>
    <row r="2294" customFormat="false" ht="13.8" hidden="true" customHeight="false" outlineLevel="0" collapsed="false">
      <c r="A2294" s="0" t="s">
        <v>150</v>
      </c>
      <c r="B2294" s="0" t="s">
        <v>90</v>
      </c>
      <c r="C2294" s="0" t="s">
        <v>93</v>
      </c>
      <c r="D2294" s="0" t="s">
        <v>93</v>
      </c>
      <c r="E2294" s="0" t="s">
        <v>170</v>
      </c>
      <c r="F2294" s="0" t="s">
        <v>13</v>
      </c>
      <c r="G2294" s="0" t="s">
        <v>154</v>
      </c>
      <c r="H2294" s="0" t="n">
        <v>4172765.3514031</v>
      </c>
      <c r="I2294" s="0" t="n">
        <v>658996.678030303</v>
      </c>
      <c r="J2294" s="0" t="n">
        <v>819208.602777777</v>
      </c>
      <c r="K2294" s="0" t="n">
        <v>5958923.83996212</v>
      </c>
      <c r="L2294" s="0" t="n">
        <v>7661473.50852272</v>
      </c>
      <c r="M2294" s="0" t="n">
        <v>70029528.6478558</v>
      </c>
      <c r="N2294" s="0" t="n">
        <v>84035434.3774269</v>
      </c>
      <c r="O2294" s="0" t="n">
        <v>27233705.6127354</v>
      </c>
      <c r="P2294" s="0" t="n">
        <v>34859143.1843013</v>
      </c>
      <c r="Q2294" s="0" t="n">
        <v>13620397.3484848</v>
      </c>
      <c r="R2294" s="0" t="n">
        <v>15322947.0170454</v>
      </c>
    </row>
    <row r="2295" customFormat="false" ht="13.8" hidden="true" customHeight="false" outlineLevel="0" collapsed="false">
      <c r="A2295" s="0" t="s">
        <v>159</v>
      </c>
      <c r="B2295" s="0" t="s">
        <v>52</v>
      </c>
      <c r="C2295" s="0" t="s">
        <v>158</v>
      </c>
      <c r="D2295" s="0" t="s">
        <v>65</v>
      </c>
      <c r="E2295" s="0" t="s">
        <v>8</v>
      </c>
      <c r="F2295" s="0" t="s">
        <v>8</v>
      </c>
      <c r="G2295" s="0" t="s">
        <v>157</v>
      </c>
      <c r="H2295" s="0" t="n">
        <v>43382750.4960337</v>
      </c>
      <c r="I2295" s="0" t="n">
        <v>1377818.81357778</v>
      </c>
      <c r="J2295" s="0" t="n">
        <v>1480430.4181293</v>
      </c>
      <c r="K2295" s="0" t="n">
        <v>55112752.5431114</v>
      </c>
      <c r="L2295" s="0" t="n">
        <v>68890940.6788892</v>
      </c>
      <c r="M2295" s="0" t="n">
        <v>278147172.991015</v>
      </c>
      <c r="N2295" s="0" t="n">
        <v>336704472.568071</v>
      </c>
      <c r="O2295" s="0" t="n">
        <v>0</v>
      </c>
      <c r="P2295" s="0" t="n">
        <v>0</v>
      </c>
      <c r="Q2295" s="0" t="n">
        <v>0</v>
      </c>
      <c r="R2295" s="0" t="n">
        <v>0</v>
      </c>
    </row>
    <row r="2296" customFormat="false" ht="13.8" hidden="true" customHeight="false" outlineLevel="0" collapsed="false">
      <c r="A2296" s="0" t="s">
        <v>150</v>
      </c>
      <c r="B2296" s="0" t="s">
        <v>21</v>
      </c>
      <c r="C2296" s="0" t="s">
        <v>166</v>
      </c>
      <c r="D2296" s="0" t="s">
        <v>44</v>
      </c>
      <c r="E2296" s="0" t="s">
        <v>8</v>
      </c>
      <c r="F2296" s="0" t="s">
        <v>8</v>
      </c>
      <c r="G2296" s="0" t="s">
        <v>164</v>
      </c>
      <c r="H2296" s="0" t="n">
        <v>3545005.13340959</v>
      </c>
      <c r="I2296" s="0" t="n">
        <v>239472.649999999</v>
      </c>
      <c r="J2296" s="0" t="n">
        <v>206573.594583333</v>
      </c>
      <c r="K2296" s="0" t="n">
        <v>2993408.12499999</v>
      </c>
      <c r="L2296" s="0" t="n">
        <v>3292748.93749999</v>
      </c>
      <c r="M2296" s="0" t="n">
        <v>104995453.074034</v>
      </c>
      <c r="N2296" s="0" t="n">
        <v>118119884.708289</v>
      </c>
      <c r="O2296" s="0" t="n">
        <v>27414629.4014803</v>
      </c>
      <c r="P2296" s="0" t="n">
        <v>35090725.6338947</v>
      </c>
      <c r="Q2296" s="0" t="n">
        <v>2694067.31249999</v>
      </c>
      <c r="R2296" s="0" t="n">
        <v>3292748.93749999</v>
      </c>
    </row>
    <row r="2297" customFormat="false" ht="13.8" hidden="true" customHeight="false" outlineLevel="0" collapsed="false">
      <c r="A2297" s="0" t="s">
        <v>155</v>
      </c>
      <c r="B2297" s="0" t="s">
        <v>52</v>
      </c>
      <c r="C2297" s="0" t="s">
        <v>169</v>
      </c>
      <c r="D2297" s="0" t="s">
        <v>70</v>
      </c>
      <c r="E2297" s="0" t="s">
        <v>13</v>
      </c>
      <c r="F2297" s="0" t="s">
        <v>13</v>
      </c>
      <c r="G2297" s="0" t="s">
        <v>164</v>
      </c>
      <c r="H2297" s="0" t="n">
        <v>93134369.2611579</v>
      </c>
      <c r="I2297" s="0" t="n">
        <v>2137357.68274599</v>
      </c>
      <c r="J2297" s="0" t="n">
        <v>1635240.71038418</v>
      </c>
      <c r="K2297" s="0" t="n">
        <v>0</v>
      </c>
      <c r="L2297" s="0" t="n">
        <v>0</v>
      </c>
      <c r="M2297" s="0" t="n">
        <v>60914693.9582609</v>
      </c>
      <c r="N2297" s="0" t="n">
        <v>73738840.0547369</v>
      </c>
      <c r="O2297" s="0" t="n">
        <v>61591523.8234475</v>
      </c>
      <c r="P2297" s="0" t="n">
        <v>68074842.1206525</v>
      </c>
      <c r="Q2297" s="0" t="n">
        <v>235109345.102059</v>
      </c>
      <c r="R2297" s="0" t="n">
        <v>256482921.929519</v>
      </c>
    </row>
    <row r="2298" customFormat="false" ht="13.8" hidden="true" customHeight="false" outlineLevel="0" collapsed="false">
      <c r="A2298" s="0" t="s">
        <v>150</v>
      </c>
      <c r="B2298" s="0" t="s">
        <v>52</v>
      </c>
      <c r="C2298" s="0" t="s">
        <v>158</v>
      </c>
      <c r="D2298" s="0" t="s">
        <v>53</v>
      </c>
      <c r="E2298" s="0" t="s">
        <v>13</v>
      </c>
      <c r="F2298" s="0" t="s">
        <v>13</v>
      </c>
      <c r="G2298" s="0" t="s">
        <v>154</v>
      </c>
      <c r="H2298" s="0" t="n">
        <v>2704985.79979767</v>
      </c>
      <c r="I2298" s="0" t="n">
        <v>290197.775961009</v>
      </c>
      <c r="J2298" s="0" t="n">
        <v>175498.974014841</v>
      </c>
      <c r="K2298" s="0" t="n">
        <v>3385640.71954511</v>
      </c>
      <c r="L2298" s="0" t="n">
        <v>4352966.63941514</v>
      </c>
      <c r="M2298" s="0" t="n">
        <v>7448409.47659339</v>
      </c>
      <c r="N2298" s="0" t="n">
        <v>9141229.8121828</v>
      </c>
      <c r="O2298" s="0" t="n">
        <v>7811156.79376091</v>
      </c>
      <c r="P2298" s="0" t="n">
        <v>8633383.82468311</v>
      </c>
      <c r="Q2298" s="0" t="n">
        <v>10640585.1185703</v>
      </c>
      <c r="R2298" s="0" t="n">
        <v>11607911.0384403</v>
      </c>
    </row>
    <row r="2299" customFormat="false" ht="13.8" hidden="true" customHeight="false" outlineLevel="0" collapsed="false">
      <c r="A2299" s="0" t="s">
        <v>150</v>
      </c>
      <c r="B2299" s="0" t="s">
        <v>90</v>
      </c>
      <c r="C2299" s="0" t="s">
        <v>94</v>
      </c>
      <c r="D2299" s="0" t="s">
        <v>94</v>
      </c>
      <c r="E2299" s="0" t="s">
        <v>156</v>
      </c>
      <c r="F2299" s="0" t="s">
        <v>9</v>
      </c>
      <c r="G2299" s="0" t="s">
        <v>172</v>
      </c>
      <c r="H2299" s="0" t="n">
        <v>428091.40566811</v>
      </c>
      <c r="I2299" s="0" t="n">
        <v>46608.6245410776</v>
      </c>
      <c r="J2299" s="0" t="n">
        <v>87370.1856421243</v>
      </c>
      <c r="K2299" s="0" t="n">
        <v>407825.464734429</v>
      </c>
      <c r="L2299" s="0" t="n">
        <v>524347.026087123</v>
      </c>
      <c r="M2299" s="0" t="n">
        <v>5283150.56930463</v>
      </c>
      <c r="N2299" s="0" t="n">
        <v>7264332.03279386</v>
      </c>
      <c r="O2299" s="0" t="n">
        <v>1926148.647001</v>
      </c>
      <c r="P2299" s="0" t="n">
        <v>2465470.26816128</v>
      </c>
      <c r="Q2299" s="0" t="n">
        <v>932172.490821552</v>
      </c>
      <c r="R2299" s="0" t="n">
        <v>1048694.05217424</v>
      </c>
    </row>
    <row r="2300" customFormat="false" ht="13.8" hidden="true" customHeight="false" outlineLevel="0" collapsed="false">
      <c r="A2300" s="0" t="s">
        <v>150</v>
      </c>
      <c r="B2300" s="0" t="s">
        <v>21</v>
      </c>
      <c r="C2300" s="0" t="s">
        <v>181</v>
      </c>
      <c r="D2300" s="0" t="s">
        <v>31</v>
      </c>
      <c r="E2300" s="0" t="s">
        <v>8</v>
      </c>
      <c r="F2300" s="0" t="s">
        <v>8</v>
      </c>
      <c r="G2300" s="0" t="s">
        <v>154</v>
      </c>
      <c r="H2300" s="0" t="n">
        <v>1804316.23336193</v>
      </c>
      <c r="I2300" s="0" t="n">
        <v>72300</v>
      </c>
      <c r="J2300" s="0" t="n">
        <v>45476.25</v>
      </c>
      <c r="K2300" s="0" t="n">
        <v>2892000</v>
      </c>
      <c r="L2300" s="0" t="n">
        <v>4338000</v>
      </c>
      <c r="M2300" s="0" t="n">
        <v>8979660</v>
      </c>
      <c r="N2300" s="0" t="n">
        <v>11972880</v>
      </c>
      <c r="O2300" s="0" t="n">
        <v>468504</v>
      </c>
      <c r="P2300" s="0" t="n">
        <v>585630</v>
      </c>
      <c r="Q2300" s="0" t="n">
        <v>0</v>
      </c>
      <c r="R2300" s="0" t="n">
        <v>0</v>
      </c>
    </row>
    <row r="2301" customFormat="false" ht="13.8" hidden="true" customHeight="false" outlineLevel="0" collapsed="false">
      <c r="A2301" s="0" t="s">
        <v>155</v>
      </c>
      <c r="B2301" s="0" t="s">
        <v>72</v>
      </c>
      <c r="C2301" s="0" t="s">
        <v>151</v>
      </c>
      <c r="D2301" s="0" t="s">
        <v>82</v>
      </c>
      <c r="E2301" s="0" t="s">
        <v>174</v>
      </c>
      <c r="F2301" s="0" t="s">
        <v>8</v>
      </c>
      <c r="G2301" s="0" t="s">
        <v>157</v>
      </c>
      <c r="H2301" s="0" t="n">
        <v>105334.99090317</v>
      </c>
      <c r="I2301" s="0" t="n">
        <v>6230.66389049075</v>
      </c>
      <c r="J2301" s="0" t="n">
        <v>3115.33194524537</v>
      </c>
      <c r="K2301" s="0" t="n">
        <v>72691.0787223921</v>
      </c>
      <c r="L2301" s="0" t="n">
        <v>93459.9583573613</v>
      </c>
      <c r="M2301" s="0" t="n">
        <v>259264.848152802</v>
      </c>
      <c r="N2301" s="0" t="n">
        <v>320268.341835814</v>
      </c>
      <c r="O2301" s="0" t="n">
        <v>134207.685417253</v>
      </c>
      <c r="P2301" s="0" t="n">
        <v>183010.480114437</v>
      </c>
      <c r="Q2301" s="0" t="n">
        <v>145382.157444784</v>
      </c>
      <c r="R2301" s="0" t="n">
        <v>166151.037079753</v>
      </c>
    </row>
    <row r="2302" customFormat="false" ht="13.8" hidden="true" customHeight="false" outlineLevel="0" collapsed="false">
      <c r="A2302" s="0" t="s">
        <v>150</v>
      </c>
      <c r="B2302" s="0" t="s">
        <v>21</v>
      </c>
      <c r="C2302" s="0" t="s">
        <v>168</v>
      </c>
      <c r="D2302" s="0" t="s">
        <v>49</v>
      </c>
      <c r="E2302" s="0" t="s">
        <v>9</v>
      </c>
      <c r="F2302" s="0" t="s">
        <v>9</v>
      </c>
      <c r="G2302" s="0" t="s">
        <v>153</v>
      </c>
      <c r="H2302" s="0" t="n">
        <v>60798.4150803308</v>
      </c>
      <c r="I2302" s="0" t="n">
        <v>2510</v>
      </c>
      <c r="J2302" s="0" t="n">
        <v>2292.9</v>
      </c>
      <c r="K2302" s="0" t="n">
        <v>112950</v>
      </c>
      <c r="L2302" s="0" t="n">
        <v>138050</v>
      </c>
      <c r="M2302" s="0" t="n">
        <v>541218.75</v>
      </c>
      <c r="N2302" s="0" t="n">
        <v>658875</v>
      </c>
      <c r="O2302" s="0" t="n">
        <v>28237.5</v>
      </c>
      <c r="P2302" s="0" t="n">
        <v>42356.25</v>
      </c>
      <c r="Q2302" s="0" t="n">
        <v>0</v>
      </c>
      <c r="R2302" s="0" t="n">
        <v>0</v>
      </c>
    </row>
    <row r="2303" customFormat="false" ht="13.8" hidden="true" customHeight="false" outlineLevel="0" collapsed="false">
      <c r="A2303" s="0" t="s">
        <v>159</v>
      </c>
      <c r="B2303" s="0" t="s">
        <v>72</v>
      </c>
      <c r="C2303" s="0" t="s">
        <v>175</v>
      </c>
      <c r="D2303" s="0" t="s">
        <v>89</v>
      </c>
      <c r="E2303" s="0" t="s">
        <v>156</v>
      </c>
      <c r="F2303" s="0" t="s">
        <v>9</v>
      </c>
      <c r="G2303" s="0" t="s">
        <v>153</v>
      </c>
      <c r="H2303" s="0" t="n">
        <v>17022844.9915793</v>
      </c>
      <c r="I2303" s="0" t="n">
        <v>342704.630985135</v>
      </c>
      <c r="J2303" s="0" t="n">
        <v>233218.772443254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</row>
    <row r="2304" customFormat="false" ht="13.8" hidden="true" customHeight="false" outlineLevel="0" collapsed="false">
      <c r="A2304" s="0" t="s">
        <v>150</v>
      </c>
      <c r="B2304" s="0" t="s">
        <v>21</v>
      </c>
      <c r="C2304" s="0" t="s">
        <v>166</v>
      </c>
      <c r="D2304" s="0" t="s">
        <v>43</v>
      </c>
      <c r="E2304" s="0" t="s">
        <v>8</v>
      </c>
      <c r="F2304" s="0" t="s">
        <v>8</v>
      </c>
      <c r="G2304" s="0" t="s">
        <v>172</v>
      </c>
      <c r="H2304" s="0" t="n">
        <v>261879.975772504</v>
      </c>
      <c r="I2304" s="0" t="n">
        <v>11012.2619047619</v>
      </c>
      <c r="J2304" s="0" t="n">
        <v>12281.3708333333</v>
      </c>
      <c r="K2304" s="0" t="n">
        <v>137653.273809523</v>
      </c>
      <c r="L2304" s="0" t="n">
        <v>151418.601190476</v>
      </c>
      <c r="M2304" s="0" t="n">
        <v>5438833.79531742</v>
      </c>
      <c r="N2304" s="0" t="n">
        <v>6118688.0197321</v>
      </c>
      <c r="O2304" s="0" t="n">
        <v>1425284.93969495</v>
      </c>
      <c r="P2304" s="0" t="n">
        <v>1824364.72280954</v>
      </c>
      <c r="Q2304" s="0" t="n">
        <v>123887.946428571</v>
      </c>
      <c r="R2304" s="0" t="n">
        <v>151418.601190476</v>
      </c>
    </row>
    <row r="2305" customFormat="false" ht="13.8" hidden="true" customHeight="false" outlineLevel="0" collapsed="false">
      <c r="A2305" s="0" t="s">
        <v>155</v>
      </c>
      <c r="B2305" s="0" t="s">
        <v>103</v>
      </c>
      <c r="C2305" s="0" t="s">
        <v>177</v>
      </c>
      <c r="D2305" s="0" t="s">
        <v>113</v>
      </c>
      <c r="E2305" s="0" t="s">
        <v>9</v>
      </c>
      <c r="F2305" s="0" t="s">
        <v>9</v>
      </c>
      <c r="G2305" s="0" t="s">
        <v>157</v>
      </c>
      <c r="H2305" s="0" t="n">
        <v>10827523.2220424</v>
      </c>
      <c r="I2305" s="0" t="n">
        <v>915579.04</v>
      </c>
      <c r="J2305" s="0" t="n">
        <v>495596.58806</v>
      </c>
      <c r="K2305" s="0" t="n">
        <v>0</v>
      </c>
      <c r="L2305" s="0" t="n">
        <v>0</v>
      </c>
      <c r="M2305" s="0" t="n">
        <v>11379339.6540992</v>
      </c>
      <c r="N2305" s="0" t="n">
        <v>17069009.4811488</v>
      </c>
      <c r="O2305" s="0" t="n">
        <v>59457048.886959</v>
      </c>
      <c r="P2305" s="0" t="n">
        <v>81077793.9367624</v>
      </c>
      <c r="Q2305" s="0" t="n">
        <v>64090532.8</v>
      </c>
      <c r="R2305" s="0" t="n">
        <v>73246323.2</v>
      </c>
    </row>
    <row r="2306" customFormat="false" ht="13.8" hidden="true" customHeight="false" outlineLevel="0" collapsed="false">
      <c r="A2306" s="0" t="s">
        <v>159</v>
      </c>
      <c r="B2306" s="0" t="s">
        <v>103</v>
      </c>
      <c r="C2306" s="0" t="s">
        <v>177</v>
      </c>
      <c r="D2306" s="0" t="s">
        <v>116</v>
      </c>
      <c r="E2306" s="0" t="s">
        <v>13</v>
      </c>
      <c r="F2306" s="0" t="s">
        <v>13</v>
      </c>
      <c r="G2306" s="0" t="s">
        <v>164</v>
      </c>
      <c r="H2306" s="0" t="n">
        <v>56789222.3363501</v>
      </c>
      <c r="I2306" s="0" t="n">
        <v>521923.794</v>
      </c>
      <c r="J2306" s="0" t="n">
        <v>978541.847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</row>
    <row r="2307" customFormat="false" ht="13.8" hidden="true" customHeight="false" outlineLevel="0" collapsed="false">
      <c r="A2307" s="0" t="s">
        <v>155</v>
      </c>
      <c r="B2307" s="0" t="s">
        <v>103</v>
      </c>
      <c r="C2307" s="0" t="s">
        <v>193</v>
      </c>
      <c r="D2307" s="0" t="s">
        <v>107</v>
      </c>
      <c r="E2307" s="0" t="s">
        <v>9</v>
      </c>
      <c r="F2307" s="0" t="s">
        <v>9</v>
      </c>
      <c r="G2307" s="0" t="s">
        <v>172</v>
      </c>
      <c r="H2307" s="0" t="n">
        <v>1202554.84941699</v>
      </c>
      <c r="I2307" s="0" t="n">
        <v>102405.50204377</v>
      </c>
      <c r="J2307" s="0" t="n">
        <v>78298.3232777164</v>
      </c>
      <c r="K2307" s="0" t="n">
        <v>0</v>
      </c>
      <c r="L2307" s="0" t="n">
        <v>0</v>
      </c>
      <c r="M2307" s="0" t="n">
        <v>9830928.19620192</v>
      </c>
      <c r="N2307" s="0" t="n">
        <v>13763299.4746826</v>
      </c>
      <c r="O2307" s="0" t="n">
        <v>3244206.30474663</v>
      </c>
      <c r="P2307" s="0" t="n">
        <v>4423917.68829086</v>
      </c>
      <c r="Q2307" s="0" t="n">
        <v>1844403.67375677</v>
      </c>
      <c r="R2307" s="0" t="n">
        <v>2107889.91286489</v>
      </c>
    </row>
    <row r="2308" customFormat="false" ht="13.8" hidden="true" customHeight="false" outlineLevel="0" collapsed="false">
      <c r="A2308" s="0" t="s">
        <v>159</v>
      </c>
      <c r="B2308" s="0" t="s">
        <v>103</v>
      </c>
      <c r="C2308" s="0" t="s">
        <v>177</v>
      </c>
      <c r="D2308" s="0" t="s">
        <v>109</v>
      </c>
      <c r="E2308" s="0" t="s">
        <v>9</v>
      </c>
      <c r="F2308" s="0" t="s">
        <v>9</v>
      </c>
      <c r="G2308" s="0" t="s">
        <v>180</v>
      </c>
      <c r="H2308" s="0" t="n">
        <v>0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</row>
    <row r="2309" customFormat="false" ht="13.8" hidden="true" customHeight="false" outlineLevel="0" collapsed="false">
      <c r="A2309" s="0" t="s">
        <v>155</v>
      </c>
      <c r="B2309" s="0" t="s">
        <v>103</v>
      </c>
      <c r="C2309" s="0" t="s">
        <v>178</v>
      </c>
      <c r="D2309" s="0" t="s">
        <v>108</v>
      </c>
      <c r="E2309" s="0" t="s">
        <v>8</v>
      </c>
      <c r="F2309" s="0" t="s">
        <v>8</v>
      </c>
      <c r="G2309" s="0" t="s">
        <v>153</v>
      </c>
      <c r="H2309" s="0" t="n">
        <v>1011875.80585926</v>
      </c>
      <c r="I2309" s="0" t="n">
        <v>134976.9888347</v>
      </c>
      <c r="J2309" s="0" t="n">
        <v>122529.606791466</v>
      </c>
      <c r="K2309" s="0" t="n">
        <v>769311.46265675</v>
      </c>
      <c r="L2309" s="0" t="n">
        <v>1025748.61687566</v>
      </c>
      <c r="M2309" s="0" t="n">
        <v>2699539.776694</v>
      </c>
      <c r="N2309" s="0" t="n">
        <v>4049309.665041</v>
      </c>
      <c r="O2309" s="0" t="n">
        <v>2429585.7990246</v>
      </c>
      <c r="P2309" s="0" t="n">
        <v>3036982.24878075</v>
      </c>
      <c r="Q2309" s="0" t="n">
        <v>1153967.19398512</v>
      </c>
      <c r="R2309" s="0" t="n">
        <v>1410404.34820404</v>
      </c>
    </row>
    <row r="2310" customFormat="false" ht="13.8" hidden="true" customHeight="false" outlineLevel="0" collapsed="false">
      <c r="A2310" s="0" t="s">
        <v>159</v>
      </c>
      <c r="B2310" s="0" t="s">
        <v>103</v>
      </c>
      <c r="C2310" s="0" t="s">
        <v>179</v>
      </c>
      <c r="D2310" s="0" t="s">
        <v>116</v>
      </c>
      <c r="E2310" s="0" t="s">
        <v>13</v>
      </c>
      <c r="F2310" s="0" t="s">
        <v>13</v>
      </c>
      <c r="G2310" s="0" t="s">
        <v>164</v>
      </c>
      <c r="H2310" s="0" t="n">
        <v>715644.52192149</v>
      </c>
      <c r="I2310" s="0" t="n">
        <v>6796.37703609</v>
      </c>
      <c r="J2310" s="0" t="n">
        <v>10567.570500395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</row>
    <row r="2311" customFormat="false" ht="13.8" hidden="true" customHeight="false" outlineLevel="0" collapsed="false">
      <c r="A2311" s="0" t="s">
        <v>159</v>
      </c>
      <c r="B2311" s="0" t="s">
        <v>21</v>
      </c>
      <c r="C2311" s="0" t="s">
        <v>166</v>
      </c>
      <c r="D2311" s="0" t="s">
        <v>38</v>
      </c>
      <c r="E2311" s="0" t="s">
        <v>13</v>
      </c>
      <c r="F2311" s="0" t="s">
        <v>13</v>
      </c>
      <c r="G2311" s="0" t="s">
        <v>172</v>
      </c>
      <c r="H2311" s="0" t="n">
        <v>1087280.56399717</v>
      </c>
      <c r="I2311" s="0" t="n">
        <v>6777.35185185185</v>
      </c>
      <c r="J2311" s="0" t="n">
        <v>4032.52435185185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</row>
    <row r="2312" customFormat="false" ht="13.8" hidden="true" customHeight="false" outlineLevel="0" collapsed="false">
      <c r="A2312" s="0" t="s">
        <v>159</v>
      </c>
      <c r="B2312" s="0" t="s">
        <v>103</v>
      </c>
      <c r="C2312" s="0" t="s">
        <v>178</v>
      </c>
      <c r="D2312" s="0" t="s">
        <v>104</v>
      </c>
      <c r="E2312" s="0" t="s">
        <v>9</v>
      </c>
      <c r="F2312" s="0" t="s">
        <v>9</v>
      </c>
      <c r="G2312" s="0" t="s">
        <v>172</v>
      </c>
      <c r="H2312" s="0" t="n">
        <v>1889551.96746963</v>
      </c>
      <c r="I2312" s="0" t="n">
        <v>43227.9539785717</v>
      </c>
      <c r="J2312" s="0" t="n">
        <v>28383.7894512801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882660.728148726</v>
      </c>
      <c r="R2312" s="0" t="n">
        <v>980734.142387473</v>
      </c>
    </row>
    <row r="2313" customFormat="false" ht="13.8" hidden="true" customHeight="false" outlineLevel="0" collapsed="false">
      <c r="A2313" s="0" t="s">
        <v>150</v>
      </c>
      <c r="B2313" s="0" t="s">
        <v>52</v>
      </c>
      <c r="C2313" s="0" t="s">
        <v>158</v>
      </c>
      <c r="D2313" s="0" t="s">
        <v>53</v>
      </c>
      <c r="E2313" s="0" t="s">
        <v>9</v>
      </c>
      <c r="F2313" s="0" t="s">
        <v>9</v>
      </c>
      <c r="G2313" s="0" t="s">
        <v>172</v>
      </c>
      <c r="H2313" s="0" t="n">
        <v>360297.813528795</v>
      </c>
      <c r="I2313" s="0" t="n">
        <v>38087.5187273512</v>
      </c>
      <c r="J2313" s="0" t="n">
        <v>23273.0146325656</v>
      </c>
      <c r="K2313" s="0" t="n">
        <v>444354.38515243</v>
      </c>
      <c r="L2313" s="0" t="n">
        <v>571312.780910268</v>
      </c>
      <c r="M2313" s="0" t="n">
        <v>977579.633369923</v>
      </c>
      <c r="N2313" s="0" t="n">
        <v>1199756.82277217</v>
      </c>
      <c r="O2313" s="0" t="n">
        <v>1025189.04453843</v>
      </c>
      <c r="P2313" s="0" t="n">
        <v>1133103.68080563</v>
      </c>
      <c r="Q2313" s="0" t="n">
        <v>1396542.35333621</v>
      </c>
      <c r="R2313" s="0" t="n">
        <v>1523500.74909404</v>
      </c>
    </row>
    <row r="2314" customFormat="false" ht="13.8" hidden="true" customHeight="false" outlineLevel="0" collapsed="false">
      <c r="A2314" s="0" t="s">
        <v>155</v>
      </c>
      <c r="B2314" s="0" t="s">
        <v>21</v>
      </c>
      <c r="C2314" s="0" t="s">
        <v>166</v>
      </c>
      <c r="D2314" s="0" t="s">
        <v>38</v>
      </c>
      <c r="E2314" s="0" t="s">
        <v>13</v>
      </c>
      <c r="F2314" s="0" t="s">
        <v>13</v>
      </c>
      <c r="G2314" s="0" t="s">
        <v>153</v>
      </c>
      <c r="H2314" s="0" t="n">
        <v>1823554.468771</v>
      </c>
      <c r="I2314" s="0" t="n">
        <v>17874.8533834586</v>
      </c>
      <c r="J2314" s="0" t="n">
        <v>10518.3719736842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</row>
    <row r="2315" customFormat="false" ht="13.8" hidden="true" customHeight="false" outlineLevel="0" collapsed="false">
      <c r="A2315" s="0" t="s">
        <v>155</v>
      </c>
      <c r="B2315" s="0" t="s">
        <v>117</v>
      </c>
      <c r="C2315" s="0" t="s">
        <v>196</v>
      </c>
      <c r="D2315" s="0" t="s">
        <v>109</v>
      </c>
      <c r="E2315" s="0" t="s">
        <v>13</v>
      </c>
      <c r="F2315" s="0" t="s">
        <v>13</v>
      </c>
      <c r="G2315" s="0" t="s">
        <v>157</v>
      </c>
      <c r="H2315" s="0" t="n">
        <v>862375.803082114</v>
      </c>
      <c r="I2315" s="0" t="n">
        <v>16129.722103635</v>
      </c>
      <c r="J2315" s="0" t="n">
        <v>16129.722103635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</row>
    <row r="2316" customFormat="false" ht="13.8" hidden="true" customHeight="false" outlineLevel="0" collapsed="false">
      <c r="A2316" s="0" t="s">
        <v>150</v>
      </c>
      <c r="B2316" s="0" t="s">
        <v>52</v>
      </c>
      <c r="C2316" s="0" t="s">
        <v>169</v>
      </c>
      <c r="D2316" s="0" t="s">
        <v>55</v>
      </c>
      <c r="E2316" s="0" t="s">
        <v>13</v>
      </c>
      <c r="F2316" s="0" t="s">
        <v>13</v>
      </c>
      <c r="G2316" s="0" t="s">
        <v>154</v>
      </c>
      <c r="H2316" s="0" t="n">
        <v>266706.173671356</v>
      </c>
      <c r="I2316" s="0" t="n">
        <v>18253.100321</v>
      </c>
      <c r="J2316" s="0" t="n">
        <v>9849.91362468332</v>
      </c>
      <c r="K2316" s="0" t="n">
        <v>243374.670946666</v>
      </c>
      <c r="L2316" s="0" t="n">
        <v>365062.00642</v>
      </c>
      <c r="M2316" s="0" t="n">
        <v>3271868.23801518</v>
      </c>
      <c r="N2316" s="0" t="n">
        <v>4362490.98402024</v>
      </c>
      <c r="O2316" s="0" t="n">
        <v>219645.640285991</v>
      </c>
      <c r="P2316" s="0" t="n">
        <v>274557.050357489</v>
      </c>
      <c r="Q2316" s="0" t="n">
        <v>91265.501605</v>
      </c>
      <c r="R2316" s="0" t="n">
        <v>152109.169341666</v>
      </c>
    </row>
    <row r="2317" customFormat="false" ht="13.8" hidden="true" customHeight="false" outlineLevel="0" collapsed="false">
      <c r="A2317" s="0" t="s">
        <v>159</v>
      </c>
      <c r="B2317" s="0" t="s">
        <v>72</v>
      </c>
      <c r="C2317" s="0" t="s">
        <v>175</v>
      </c>
      <c r="D2317" s="0" t="s">
        <v>87</v>
      </c>
      <c r="E2317" s="0" t="s">
        <v>174</v>
      </c>
      <c r="F2317" s="0" t="s">
        <v>8</v>
      </c>
      <c r="G2317" s="0" t="s">
        <v>157</v>
      </c>
      <c r="H2317" s="0" t="n">
        <v>578518.990893193</v>
      </c>
      <c r="I2317" s="0" t="n">
        <v>11908.3445425276</v>
      </c>
      <c r="J2317" s="0" t="n">
        <v>21280.7133209098</v>
      </c>
      <c r="K2317" s="0" t="n">
        <v>0</v>
      </c>
      <c r="L2317" s="0" t="n">
        <v>0</v>
      </c>
      <c r="M2317" s="0" t="n">
        <v>1012209.28611485</v>
      </c>
      <c r="N2317" s="0" t="n">
        <v>1417093.00056079</v>
      </c>
      <c r="O2317" s="0" t="n">
        <v>404883.71444594</v>
      </c>
      <c r="P2317" s="0" t="n">
        <v>566837.200224316</v>
      </c>
      <c r="Q2317" s="0" t="n">
        <v>118833.445425276</v>
      </c>
      <c r="R2317" s="0" t="n">
        <v>178250.168137914</v>
      </c>
    </row>
    <row r="2318" customFormat="false" ht="13.8" hidden="true" customHeight="false" outlineLevel="0" collapsed="false">
      <c r="A2318" s="0" t="s">
        <v>159</v>
      </c>
      <c r="B2318" s="0" t="s">
        <v>96</v>
      </c>
      <c r="C2318" s="0" t="s">
        <v>97</v>
      </c>
      <c r="D2318" s="0" t="s">
        <v>97</v>
      </c>
      <c r="E2318" s="0" t="s">
        <v>8</v>
      </c>
      <c r="F2318" s="0" t="s">
        <v>8</v>
      </c>
      <c r="G2318" s="0" t="s">
        <v>154</v>
      </c>
      <c r="H2318" s="0" t="n">
        <v>53525832.3327844</v>
      </c>
      <c r="I2318" s="0" t="n">
        <v>1269105.22308</v>
      </c>
      <c r="J2318" s="0" t="n">
        <v>8169297.93386857</v>
      </c>
      <c r="K2318" s="0" t="n">
        <v>0</v>
      </c>
      <c r="L2318" s="0" t="n">
        <v>0</v>
      </c>
      <c r="M2318" s="0" t="n">
        <v>48375305.1530409</v>
      </c>
      <c r="N2318" s="0" t="n">
        <v>72562957.7295614</v>
      </c>
      <c r="O2318" s="0" t="n">
        <v>9876624.75766051</v>
      </c>
      <c r="P2318" s="0" t="n">
        <v>12698517.5455635</v>
      </c>
      <c r="Q2318" s="0" t="n">
        <v>14530963.4298762</v>
      </c>
      <c r="R2318" s="0" t="n">
        <v>18163704.2873453</v>
      </c>
    </row>
    <row r="2319" customFormat="false" ht="13.8" hidden="true" customHeight="false" outlineLevel="0" collapsed="false">
      <c r="A2319" s="0" t="s">
        <v>155</v>
      </c>
      <c r="B2319" s="0" t="s">
        <v>72</v>
      </c>
      <c r="C2319" s="0" t="s">
        <v>151</v>
      </c>
      <c r="D2319" s="0" t="s">
        <v>78</v>
      </c>
      <c r="E2319" s="0" t="s">
        <v>156</v>
      </c>
      <c r="F2319" s="0" t="s">
        <v>9</v>
      </c>
      <c r="G2319" s="0" t="s">
        <v>154</v>
      </c>
      <c r="H2319" s="0" t="n">
        <v>29651719.5854638</v>
      </c>
      <c r="I2319" s="0" t="n">
        <v>3103273.37051241</v>
      </c>
      <c r="J2319" s="0" t="n">
        <v>3244113.37721215</v>
      </c>
      <c r="K2319" s="0" t="n">
        <v>0</v>
      </c>
      <c r="L2319" s="0" t="n">
        <v>0</v>
      </c>
      <c r="M2319" s="0" t="n">
        <v>135585252.133776</v>
      </c>
      <c r="N2319" s="0" t="n">
        <v>165715308.163505</v>
      </c>
      <c r="O2319" s="0" t="n">
        <v>66286123.265402</v>
      </c>
      <c r="P2319" s="0" t="n">
        <v>90390168.0891845</v>
      </c>
      <c r="Q2319" s="0" t="n">
        <v>94958794.2234048</v>
      </c>
      <c r="R2319" s="0" t="n">
        <v>108524336.255319</v>
      </c>
    </row>
    <row r="2320" customFormat="false" ht="13.8" hidden="true" customHeight="false" outlineLevel="0" collapsed="false">
      <c r="A2320" s="0" t="s">
        <v>155</v>
      </c>
      <c r="B2320" s="0" t="s">
        <v>72</v>
      </c>
      <c r="C2320" s="0" t="s">
        <v>171</v>
      </c>
      <c r="D2320" s="0" t="s">
        <v>80</v>
      </c>
      <c r="E2320" s="0" t="s">
        <v>174</v>
      </c>
      <c r="F2320" s="0" t="s">
        <v>8</v>
      </c>
      <c r="G2320" s="0" t="s">
        <v>164</v>
      </c>
      <c r="H2320" s="0" t="n">
        <v>19259460.0790263</v>
      </c>
      <c r="I2320" s="0" t="n">
        <v>1780222.21913229</v>
      </c>
      <c r="J2320" s="0" t="n">
        <v>2363775.55590803</v>
      </c>
      <c r="K2320" s="0" t="n">
        <v>27198176.8225269</v>
      </c>
      <c r="L2320" s="0" t="n">
        <v>34969084.486106</v>
      </c>
      <c r="M2320" s="0" t="n">
        <v>94129250.0591478</v>
      </c>
      <c r="N2320" s="0" t="n">
        <v>116277308.896594</v>
      </c>
      <c r="O2320" s="0" t="n">
        <v>56846684.2841713</v>
      </c>
      <c r="P2320" s="0" t="n">
        <v>77518205.8420518</v>
      </c>
      <c r="Q2320" s="0" t="n">
        <v>19427269.1589477</v>
      </c>
      <c r="R2320" s="0" t="n">
        <v>27198176.8225269</v>
      </c>
    </row>
    <row r="2321" customFormat="false" ht="13.8" hidden="true" customHeight="false" outlineLevel="0" collapsed="false">
      <c r="A2321" s="0" t="s">
        <v>150</v>
      </c>
      <c r="B2321" s="0" t="s">
        <v>90</v>
      </c>
      <c r="C2321" s="0" t="s">
        <v>160</v>
      </c>
      <c r="D2321" s="0" t="s">
        <v>91</v>
      </c>
      <c r="E2321" s="0" t="s">
        <v>201</v>
      </c>
      <c r="F2321" s="0" t="s">
        <v>9</v>
      </c>
      <c r="G2321" s="0" t="s">
        <v>157</v>
      </c>
      <c r="H2321" s="0" t="n">
        <v>11084628.0680563</v>
      </c>
      <c r="I2321" s="0" t="n">
        <v>1704690.5659273</v>
      </c>
      <c r="J2321" s="0" t="n">
        <v>1717966.03257093</v>
      </c>
      <c r="K2321" s="0" t="n">
        <v>19214536.3616098</v>
      </c>
      <c r="L2321" s="0" t="n">
        <v>24704403.8934984</v>
      </c>
      <c r="M2321" s="0" t="n">
        <v>200310136.29623</v>
      </c>
      <c r="N2321" s="0" t="n">
        <v>240372163.555476</v>
      </c>
      <c r="O2321" s="0" t="n">
        <v>77898386.266394</v>
      </c>
      <c r="P2321" s="0" t="n">
        <v>99709934.4209843</v>
      </c>
      <c r="Q2321" s="0" t="n">
        <v>43918940.2551083</v>
      </c>
      <c r="R2321" s="0" t="n">
        <v>49408807.7869968</v>
      </c>
    </row>
    <row r="2322" customFormat="false" ht="13.8" hidden="true" customHeight="false" outlineLevel="0" collapsed="false">
      <c r="A2322" s="0" t="s">
        <v>150</v>
      </c>
      <c r="B2322" s="0" t="s">
        <v>90</v>
      </c>
      <c r="C2322" s="0" t="s">
        <v>160</v>
      </c>
      <c r="D2322" s="0" t="s">
        <v>91</v>
      </c>
      <c r="E2322" s="0" t="s">
        <v>8</v>
      </c>
      <c r="F2322" s="0" t="s">
        <v>8</v>
      </c>
      <c r="G2322" s="0" t="s">
        <v>157</v>
      </c>
      <c r="H2322" s="0" t="n">
        <v>12375535.495517</v>
      </c>
      <c r="I2322" s="0" t="n">
        <v>1331352.99654311</v>
      </c>
      <c r="J2322" s="0" t="n">
        <v>1439462.34341155</v>
      </c>
      <c r="K2322" s="0" t="n">
        <v>14788903.8929509</v>
      </c>
      <c r="L2322" s="0" t="n">
        <v>19014305.0052225</v>
      </c>
      <c r="M2322" s="0" t="n">
        <v>156441001.977902</v>
      </c>
      <c r="N2322" s="0" t="n">
        <v>187729202.373482</v>
      </c>
      <c r="O2322" s="0" t="n">
        <v>60838167.3803778</v>
      </c>
      <c r="P2322" s="0" t="n">
        <v>77872854.2468836</v>
      </c>
      <c r="Q2322" s="0" t="n">
        <v>33803208.8981734</v>
      </c>
      <c r="R2322" s="0" t="n">
        <v>38028610.0104451</v>
      </c>
    </row>
    <row r="2323" customFormat="false" ht="13.8" hidden="true" customHeight="false" outlineLevel="0" collapsed="false">
      <c r="A2323" s="0" t="s">
        <v>150</v>
      </c>
      <c r="B2323" s="0" t="s">
        <v>90</v>
      </c>
      <c r="C2323" s="0" t="s">
        <v>160</v>
      </c>
      <c r="D2323" s="0" t="s">
        <v>91</v>
      </c>
      <c r="E2323" s="0" t="s">
        <v>201</v>
      </c>
      <c r="F2323" s="0" t="s">
        <v>9</v>
      </c>
      <c r="G2323" s="0" t="s">
        <v>172</v>
      </c>
      <c r="H2323" s="0" t="n">
        <v>2388536.19224267</v>
      </c>
      <c r="I2323" s="0" t="n">
        <v>366172.753825749</v>
      </c>
      <c r="J2323" s="0" t="n">
        <v>943054.132259526</v>
      </c>
      <c r="K2323" s="0" t="n">
        <v>4241394.23868267</v>
      </c>
      <c r="L2323" s="0" t="n">
        <v>5453221.16402058</v>
      </c>
      <c r="M2323" s="0" t="n">
        <v>43027230.6850611</v>
      </c>
      <c r="N2323" s="0" t="n">
        <v>51632676.8220733</v>
      </c>
      <c r="O2323" s="0" t="n">
        <v>16732811.9178221</v>
      </c>
      <c r="P2323" s="0" t="n">
        <v>21417999.2548123</v>
      </c>
      <c r="Q2323" s="0" t="n">
        <v>9694615.40270325</v>
      </c>
      <c r="R2323" s="0" t="n">
        <v>10906442.3280411</v>
      </c>
    </row>
    <row r="2324" customFormat="false" ht="13.8" hidden="true" customHeight="false" outlineLevel="0" collapsed="false">
      <c r="A2324" s="0" t="s">
        <v>159</v>
      </c>
      <c r="B2324" s="0" t="s">
        <v>52</v>
      </c>
      <c r="C2324" s="0" t="s">
        <v>158</v>
      </c>
      <c r="D2324" s="0" t="s">
        <v>58</v>
      </c>
      <c r="E2324" s="0" t="s">
        <v>8</v>
      </c>
      <c r="F2324" s="0" t="s">
        <v>8</v>
      </c>
      <c r="G2324" s="0" t="s">
        <v>154</v>
      </c>
      <c r="H2324" s="0" t="n">
        <v>32907958.8560312</v>
      </c>
      <c r="I2324" s="0" t="n">
        <v>779716.775081124</v>
      </c>
      <c r="J2324" s="0" t="n">
        <v>683477.90888514</v>
      </c>
      <c r="K2324" s="0" t="n">
        <v>0</v>
      </c>
      <c r="L2324" s="0" t="n">
        <v>0</v>
      </c>
      <c r="M2324" s="0" t="n">
        <v>62117436.5187584</v>
      </c>
      <c r="N2324" s="0" t="n">
        <v>93176154.7781377</v>
      </c>
      <c r="O2324" s="0" t="n">
        <v>8209767.86852831</v>
      </c>
      <c r="P2324" s="0" t="n">
        <v>10555415.8309649</v>
      </c>
      <c r="Q2324" s="0" t="n">
        <v>2599055.91693708</v>
      </c>
      <c r="R2324" s="0" t="n">
        <v>5198111.83387416</v>
      </c>
    </row>
    <row r="2325" customFormat="false" ht="13.8" hidden="true" customHeight="false" outlineLevel="0" collapsed="false">
      <c r="A2325" s="0" t="s">
        <v>155</v>
      </c>
      <c r="B2325" s="0" t="s">
        <v>21</v>
      </c>
      <c r="C2325" s="0" t="s">
        <v>173</v>
      </c>
      <c r="D2325" s="0" t="s">
        <v>26</v>
      </c>
      <c r="E2325" s="0" t="s">
        <v>8</v>
      </c>
      <c r="F2325" s="0" t="s">
        <v>8</v>
      </c>
      <c r="G2325" s="0" t="s">
        <v>154</v>
      </c>
      <c r="H2325" s="0" t="n">
        <v>3390151.11663777</v>
      </c>
      <c r="I2325" s="0" t="n">
        <v>195581.463335963</v>
      </c>
      <c r="J2325" s="0" t="n">
        <v>243296.710220119</v>
      </c>
      <c r="K2325" s="0" t="n">
        <v>0</v>
      </c>
      <c r="L2325" s="0" t="n">
        <v>0</v>
      </c>
      <c r="M2325" s="0" t="n">
        <v>33886299.4508409</v>
      </c>
      <c r="N2325" s="0" t="n">
        <v>39534016.025981</v>
      </c>
      <c r="O2325" s="0" t="n">
        <v>9324889.53899601</v>
      </c>
      <c r="P2325" s="0" t="n">
        <v>11397087.2143284</v>
      </c>
      <c r="Q2325" s="0" t="n">
        <v>3911629.26671926</v>
      </c>
      <c r="R2325" s="0" t="n">
        <v>4400582.92505917</v>
      </c>
    </row>
    <row r="2326" customFormat="false" ht="13.8" hidden="true" customHeight="false" outlineLevel="0" collapsed="false">
      <c r="A2326" s="0" t="s">
        <v>159</v>
      </c>
      <c r="B2326" s="0" t="s">
        <v>21</v>
      </c>
      <c r="C2326" s="0" t="s">
        <v>168</v>
      </c>
      <c r="D2326" s="0" t="s">
        <v>30</v>
      </c>
      <c r="E2326" s="0" t="s">
        <v>8</v>
      </c>
      <c r="F2326" s="0" t="s">
        <v>8</v>
      </c>
      <c r="G2326" s="0" t="s">
        <v>164</v>
      </c>
      <c r="H2326" s="0" t="n">
        <v>413123531.267158</v>
      </c>
      <c r="I2326" s="0" t="n">
        <v>4075899.99999999</v>
      </c>
      <c r="J2326" s="0" t="n">
        <v>35028167.2499999</v>
      </c>
      <c r="K2326" s="0" t="n">
        <v>0</v>
      </c>
      <c r="L2326" s="0" t="n">
        <v>0</v>
      </c>
      <c r="M2326" s="0" t="n">
        <v>224989679.999999</v>
      </c>
      <c r="N2326" s="0" t="n">
        <v>337484519.999999</v>
      </c>
      <c r="O2326" s="0" t="n">
        <v>23110352.9999999</v>
      </c>
      <c r="P2326" s="0" t="n">
        <v>29713310.9999999</v>
      </c>
      <c r="Q2326" s="0" t="n">
        <v>0</v>
      </c>
      <c r="R2326" s="0" t="n">
        <v>0</v>
      </c>
    </row>
    <row r="2327" customFormat="false" ht="13.8" hidden="true" customHeight="false" outlineLevel="0" collapsed="false">
      <c r="A2327" s="0" t="s">
        <v>155</v>
      </c>
      <c r="B2327" s="0" t="s">
        <v>6</v>
      </c>
      <c r="C2327" s="0" t="s">
        <v>162</v>
      </c>
      <c r="D2327" s="0" t="s">
        <v>15</v>
      </c>
      <c r="E2327" s="0" t="s">
        <v>8</v>
      </c>
      <c r="F2327" s="0" t="s">
        <v>8</v>
      </c>
      <c r="G2327" s="0" t="s">
        <v>157</v>
      </c>
      <c r="H2327" s="0" t="n">
        <v>85090825.1963932</v>
      </c>
      <c r="I2327" s="0" t="n">
        <v>8981749.4731906</v>
      </c>
      <c r="J2327" s="0" t="n">
        <v>32573356.9870459</v>
      </c>
      <c r="K2327" s="0" t="n">
        <v>64230894.782365</v>
      </c>
      <c r="L2327" s="0" t="n">
        <v>85641193.0431533</v>
      </c>
      <c r="M2327" s="0" t="n">
        <v>323342981.034861</v>
      </c>
      <c r="N2327" s="0" t="n">
        <v>485014471.552292</v>
      </c>
      <c r="O2327" s="0" t="n">
        <v>86224794.9426297</v>
      </c>
      <c r="P2327" s="0" t="n">
        <v>107780993.678287</v>
      </c>
      <c r="Q2327" s="0" t="n">
        <v>96346342.1735475</v>
      </c>
      <c r="R2327" s="0" t="n">
        <v>117756640.434335</v>
      </c>
    </row>
    <row r="2328" customFormat="false" ht="13.8" hidden="true" customHeight="false" outlineLevel="0" collapsed="false">
      <c r="A2328" s="0" t="s">
        <v>159</v>
      </c>
      <c r="B2328" s="0" t="s">
        <v>6</v>
      </c>
      <c r="C2328" s="0" t="s">
        <v>163</v>
      </c>
      <c r="D2328" s="0" t="s">
        <v>15</v>
      </c>
      <c r="E2328" s="0" t="s">
        <v>9</v>
      </c>
      <c r="F2328" s="0" t="s">
        <v>9</v>
      </c>
      <c r="G2328" s="0" t="s">
        <v>172</v>
      </c>
      <c r="H2328" s="0" t="n">
        <v>2763572.82462251</v>
      </c>
      <c r="I2328" s="0" t="n">
        <v>78370.2042852126</v>
      </c>
      <c r="J2328" s="0" t="n">
        <v>55554.6363165537</v>
      </c>
      <c r="K2328" s="0" t="n">
        <v>0</v>
      </c>
      <c r="L2328" s="0" t="n">
        <v>0</v>
      </c>
      <c r="M2328" s="0" t="n">
        <v>2821327.35426765</v>
      </c>
      <c r="N2328" s="0" t="n">
        <v>4231991.03140148</v>
      </c>
      <c r="O2328" s="0" t="n">
        <v>658309.715995786</v>
      </c>
      <c r="P2328" s="0" t="n">
        <v>846398.206280297</v>
      </c>
      <c r="Q2328" s="0" t="n">
        <v>186580.326900746</v>
      </c>
      <c r="R2328" s="0" t="n">
        <v>373160.653801493</v>
      </c>
    </row>
    <row r="2329" customFormat="false" ht="13.8" hidden="true" customHeight="false" outlineLevel="0" collapsed="false">
      <c r="A2329" s="0" t="s">
        <v>155</v>
      </c>
      <c r="B2329" s="0" t="s">
        <v>52</v>
      </c>
      <c r="C2329" s="0" t="s">
        <v>165</v>
      </c>
      <c r="D2329" s="0" t="s">
        <v>62</v>
      </c>
      <c r="E2329" s="0" t="s">
        <v>8</v>
      </c>
      <c r="F2329" s="0" t="s">
        <v>8</v>
      </c>
      <c r="G2329" s="0" t="s">
        <v>164</v>
      </c>
      <c r="H2329" s="0" t="n">
        <v>20813724.2232688</v>
      </c>
      <c r="I2329" s="0" t="n">
        <v>420235.399999999</v>
      </c>
      <c r="J2329" s="0" t="n">
        <v>1002167.10808681</v>
      </c>
      <c r="K2329" s="0" t="n">
        <v>18910592.9999999</v>
      </c>
      <c r="L2329" s="0" t="n">
        <v>23112946.9999999</v>
      </c>
      <c r="M2329" s="0" t="n">
        <v>84835021.3749999</v>
      </c>
      <c r="N2329" s="0" t="n">
        <v>102695025.874999</v>
      </c>
      <c r="O2329" s="0" t="n">
        <v>787941.374999999</v>
      </c>
      <c r="P2329" s="0" t="n">
        <v>1260706.19999999</v>
      </c>
      <c r="Q2329" s="0" t="n">
        <v>0</v>
      </c>
      <c r="R2329" s="0" t="n">
        <v>0</v>
      </c>
    </row>
    <row r="2330" customFormat="false" ht="13.8" hidden="true" customHeight="false" outlineLevel="0" collapsed="false">
      <c r="A2330" s="0" t="s">
        <v>150</v>
      </c>
      <c r="B2330" s="0" t="s">
        <v>21</v>
      </c>
      <c r="C2330" s="0" t="s">
        <v>181</v>
      </c>
      <c r="D2330" s="0" t="s">
        <v>42</v>
      </c>
      <c r="E2330" s="0" t="s">
        <v>8</v>
      </c>
      <c r="F2330" s="0" t="s">
        <v>8</v>
      </c>
      <c r="G2330" s="0" t="s">
        <v>172</v>
      </c>
      <c r="H2330" s="0" t="n">
        <v>3695194.94663476</v>
      </c>
      <c r="I2330" s="0" t="n">
        <v>207900</v>
      </c>
      <c r="J2330" s="0" t="n">
        <v>1669692.2</v>
      </c>
      <c r="K2330" s="0" t="n">
        <v>9355500</v>
      </c>
      <c r="L2330" s="0" t="n">
        <v>11434500</v>
      </c>
      <c r="M2330" s="0" t="n">
        <v>80691187.5</v>
      </c>
      <c r="N2330" s="0" t="n">
        <v>98232750</v>
      </c>
      <c r="O2330" s="0" t="n">
        <v>4209975</v>
      </c>
      <c r="P2330" s="0" t="n">
        <v>6314962.5</v>
      </c>
      <c r="Q2330" s="0" t="n">
        <v>0</v>
      </c>
      <c r="R2330" s="0" t="n">
        <v>0</v>
      </c>
    </row>
    <row r="2331" customFormat="false" ht="13.8" hidden="true" customHeight="false" outlineLevel="0" collapsed="false">
      <c r="A2331" s="0" t="s">
        <v>159</v>
      </c>
      <c r="B2331" s="0" t="s">
        <v>72</v>
      </c>
      <c r="C2331" s="0" t="s">
        <v>151</v>
      </c>
      <c r="D2331" s="0" t="s">
        <v>82</v>
      </c>
      <c r="E2331" s="0" t="s">
        <v>174</v>
      </c>
      <c r="F2331" s="0" t="s">
        <v>8</v>
      </c>
      <c r="G2331" s="0" t="s">
        <v>164</v>
      </c>
      <c r="H2331" s="0" t="n">
        <v>2004353.68022591</v>
      </c>
      <c r="I2331" s="0" t="n">
        <v>25609.8406785013</v>
      </c>
      <c r="J2331" s="0" t="n">
        <v>27424.2133841785</v>
      </c>
      <c r="K2331" s="0" t="n">
        <v>0</v>
      </c>
      <c r="L2331" s="0" t="n">
        <v>0</v>
      </c>
      <c r="M2331" s="0" t="n">
        <v>1128339.45415868</v>
      </c>
      <c r="N2331" s="0" t="n">
        <v>1504452.60554491</v>
      </c>
      <c r="O2331" s="0" t="n">
        <v>501484.199287321</v>
      </c>
      <c r="P2331" s="0" t="n">
        <v>702077.87900225</v>
      </c>
      <c r="Q2331" s="0" t="n">
        <v>512196.813570027</v>
      </c>
      <c r="R2331" s="0" t="n">
        <v>597562.949165032</v>
      </c>
    </row>
    <row r="2332" customFormat="false" ht="13.8" hidden="true" customHeight="false" outlineLevel="0" collapsed="false">
      <c r="A2332" s="0" t="s">
        <v>155</v>
      </c>
      <c r="B2332" s="0" t="s">
        <v>21</v>
      </c>
      <c r="C2332" s="0" t="s">
        <v>173</v>
      </c>
      <c r="D2332" s="0" t="s">
        <v>39</v>
      </c>
      <c r="E2332" s="0" t="s">
        <v>9</v>
      </c>
      <c r="F2332" s="0" t="s">
        <v>9</v>
      </c>
      <c r="G2332" s="0" t="s">
        <v>153</v>
      </c>
      <c r="H2332" s="0" t="n">
        <v>121573.212227149</v>
      </c>
      <c r="I2332" s="0" t="n">
        <v>9495.67162656515</v>
      </c>
      <c r="J2332" s="0" t="n">
        <v>7790.7191548433</v>
      </c>
      <c r="K2332" s="0" t="n">
        <v>106826.305798858</v>
      </c>
      <c r="L2332" s="0" t="n">
        <v>130565.48486527</v>
      </c>
      <c r="M2332" s="0" t="n">
        <v>1312043.91255165</v>
      </c>
      <c r="N2332" s="0" t="n">
        <v>1640054.89068957</v>
      </c>
      <c r="O2332" s="0" t="n">
        <v>314295.0079579</v>
      </c>
      <c r="P2332" s="0" t="n">
        <v>502872.01273264</v>
      </c>
      <c r="Q2332" s="0" t="n">
        <v>189913.432531303</v>
      </c>
      <c r="R2332" s="0" t="n">
        <v>213652.611597716</v>
      </c>
    </row>
    <row r="2333" customFormat="false" ht="13.8" hidden="true" customHeight="false" outlineLevel="0" collapsed="false">
      <c r="A2333" s="0" t="s">
        <v>155</v>
      </c>
      <c r="B2333" s="0" t="s">
        <v>52</v>
      </c>
      <c r="C2333" s="0" t="s">
        <v>158</v>
      </c>
      <c r="D2333" s="0" t="s">
        <v>63</v>
      </c>
      <c r="E2333" s="0" t="s">
        <v>8</v>
      </c>
      <c r="F2333" s="0" t="s">
        <v>8</v>
      </c>
      <c r="G2333" s="0" t="s">
        <v>172</v>
      </c>
      <c r="H2333" s="0" t="n">
        <v>7660178.61690849</v>
      </c>
      <c r="I2333" s="0" t="n">
        <v>527152.76603654</v>
      </c>
      <c r="J2333" s="0" t="n">
        <v>10187233.2498588</v>
      </c>
      <c r="K2333" s="0" t="n">
        <v>23721874.4716443</v>
      </c>
      <c r="L2333" s="0" t="n">
        <v>28993402.1320097</v>
      </c>
      <c r="M2333" s="0" t="n">
        <v>106418964.643626</v>
      </c>
      <c r="N2333" s="0" t="n">
        <v>128822957.200179</v>
      </c>
      <c r="O2333" s="0" t="n">
        <v>988411.436318513</v>
      </c>
      <c r="P2333" s="0" t="n">
        <v>1581458.29810962</v>
      </c>
      <c r="Q2333" s="0" t="n">
        <v>0</v>
      </c>
      <c r="R2333" s="0" t="n">
        <v>0</v>
      </c>
    </row>
    <row r="2334" customFormat="false" ht="13.8" hidden="true" customHeight="false" outlineLevel="0" collapsed="false">
      <c r="A2334" s="0" t="s">
        <v>155</v>
      </c>
      <c r="B2334" s="0" t="s">
        <v>52</v>
      </c>
      <c r="C2334" s="0" t="s">
        <v>183</v>
      </c>
      <c r="D2334" s="0" t="s">
        <v>64</v>
      </c>
      <c r="E2334" s="0" t="s">
        <v>9</v>
      </c>
      <c r="F2334" s="0" t="s">
        <v>9</v>
      </c>
      <c r="G2334" s="0" t="s">
        <v>157</v>
      </c>
      <c r="H2334" s="0" t="n">
        <v>93639487.3541554</v>
      </c>
      <c r="I2334" s="0" t="n">
        <v>2767117.80558133</v>
      </c>
      <c r="J2334" s="0" t="n">
        <v>2052647.9319334</v>
      </c>
      <c r="K2334" s="0" t="n">
        <v>0</v>
      </c>
      <c r="L2334" s="0" t="n">
        <v>0</v>
      </c>
      <c r="M2334" s="0" t="n">
        <v>78862857.4590679</v>
      </c>
      <c r="N2334" s="0" t="n">
        <v>95465564.2925559</v>
      </c>
      <c r="O2334" s="0" t="n">
        <v>79739111.34321</v>
      </c>
      <c r="P2334" s="0" t="n">
        <v>88132702.0109163</v>
      </c>
      <c r="Q2334" s="0" t="n">
        <v>304382958.613946</v>
      </c>
      <c r="R2334" s="0" t="n">
        <v>332054136.669759</v>
      </c>
    </row>
    <row r="2335" customFormat="false" ht="13.8" hidden="true" customHeight="false" outlineLevel="0" collapsed="false">
      <c r="A2335" s="0" t="s">
        <v>150</v>
      </c>
      <c r="B2335" s="0" t="s">
        <v>52</v>
      </c>
      <c r="C2335" s="0" t="s">
        <v>158</v>
      </c>
      <c r="D2335" s="0" t="s">
        <v>66</v>
      </c>
      <c r="E2335" s="0" t="s">
        <v>13</v>
      </c>
      <c r="F2335" s="0" t="s">
        <v>13</v>
      </c>
      <c r="G2335" s="0" t="s">
        <v>157</v>
      </c>
      <c r="H2335" s="0" t="n">
        <v>1428535.04958557</v>
      </c>
      <c r="I2335" s="0" t="n">
        <v>243908.26959984</v>
      </c>
      <c r="J2335" s="0" t="n">
        <v>216556.62224275</v>
      </c>
      <c r="K2335" s="0" t="n">
        <v>10975872.1319928</v>
      </c>
      <c r="L2335" s="0" t="n">
        <v>13414954.8279912</v>
      </c>
      <c r="M2335" s="0" t="n">
        <v>59605083.3834609</v>
      </c>
      <c r="N2335" s="0" t="n">
        <v>72562710.2059524</v>
      </c>
      <c r="O2335" s="0" t="n">
        <v>548793.60659964</v>
      </c>
      <c r="P2335" s="0" t="n">
        <v>823190.40989946</v>
      </c>
      <c r="Q2335" s="0" t="n">
        <v>0</v>
      </c>
      <c r="R2335" s="0" t="n">
        <v>0</v>
      </c>
    </row>
    <row r="2336" customFormat="false" ht="13.8" hidden="true" customHeight="false" outlineLevel="0" collapsed="false">
      <c r="A2336" s="0" t="s">
        <v>150</v>
      </c>
      <c r="B2336" s="0" t="s">
        <v>21</v>
      </c>
      <c r="C2336" s="0" t="s">
        <v>168</v>
      </c>
      <c r="D2336" s="0" t="s">
        <v>50</v>
      </c>
      <c r="E2336" s="0" t="s">
        <v>13</v>
      </c>
      <c r="F2336" s="0" t="s">
        <v>13</v>
      </c>
      <c r="G2336" s="0" t="s">
        <v>153</v>
      </c>
      <c r="H2336" s="0" t="n">
        <v>72349.1728243005</v>
      </c>
      <c r="I2336" s="0" t="n">
        <v>3930</v>
      </c>
      <c r="J2336" s="0" t="n">
        <v>2387.85</v>
      </c>
      <c r="K2336" s="0" t="n">
        <v>176850</v>
      </c>
      <c r="L2336" s="0" t="n">
        <v>216150</v>
      </c>
      <c r="M2336" s="0" t="n">
        <v>847406.25</v>
      </c>
      <c r="N2336" s="0" t="n">
        <v>1031625</v>
      </c>
      <c r="O2336" s="0" t="n">
        <v>44212.5</v>
      </c>
      <c r="P2336" s="0" t="n">
        <v>66318.75</v>
      </c>
      <c r="Q2336" s="0" t="n">
        <v>0</v>
      </c>
      <c r="R2336" s="0" t="n">
        <v>0</v>
      </c>
    </row>
    <row r="2337" customFormat="false" ht="13.8" hidden="true" customHeight="false" outlineLevel="0" collapsed="false">
      <c r="A2337" s="0" t="s">
        <v>150</v>
      </c>
      <c r="B2337" s="0" t="s">
        <v>21</v>
      </c>
      <c r="C2337" s="0" t="s">
        <v>168</v>
      </c>
      <c r="D2337" s="0" t="s">
        <v>50</v>
      </c>
      <c r="E2337" s="0" t="s">
        <v>8</v>
      </c>
      <c r="F2337" s="0" t="s">
        <v>8</v>
      </c>
      <c r="G2337" s="0" t="s">
        <v>154</v>
      </c>
      <c r="H2337" s="0" t="n">
        <v>8824742.55555568</v>
      </c>
      <c r="I2337" s="0" t="n">
        <v>334880</v>
      </c>
      <c r="J2337" s="0" t="n">
        <v>3120918.85</v>
      </c>
      <c r="K2337" s="0" t="n">
        <v>15069600</v>
      </c>
      <c r="L2337" s="0" t="n">
        <v>18418400</v>
      </c>
      <c r="M2337" s="0" t="n">
        <v>72208500</v>
      </c>
      <c r="N2337" s="0" t="n">
        <v>87906000</v>
      </c>
      <c r="O2337" s="0" t="n">
        <v>3767400</v>
      </c>
      <c r="P2337" s="0" t="n">
        <v>5651100</v>
      </c>
      <c r="Q2337" s="0" t="n">
        <v>0</v>
      </c>
      <c r="R2337" s="0" t="n">
        <v>0</v>
      </c>
    </row>
    <row r="2338" customFormat="false" ht="13.8" hidden="true" customHeight="false" outlineLevel="0" collapsed="false">
      <c r="A2338" s="0" t="s">
        <v>155</v>
      </c>
      <c r="B2338" s="0" t="s">
        <v>72</v>
      </c>
      <c r="C2338" s="0" t="s">
        <v>175</v>
      </c>
      <c r="D2338" s="0" t="s">
        <v>88</v>
      </c>
      <c r="E2338" s="0" t="s">
        <v>156</v>
      </c>
      <c r="F2338" s="0" t="s">
        <v>9</v>
      </c>
      <c r="G2338" s="0" t="s">
        <v>154</v>
      </c>
      <c r="H2338" s="0" t="n">
        <v>821220.71355402</v>
      </c>
      <c r="I2338" s="0" t="n">
        <v>89298.0040307359</v>
      </c>
      <c r="J2338" s="0" t="n">
        <v>153482.908637514</v>
      </c>
      <c r="K2338" s="0" t="n">
        <v>0</v>
      </c>
      <c r="L2338" s="0" t="n">
        <v>0</v>
      </c>
      <c r="M2338" s="0" t="n">
        <v>6831297.3083513</v>
      </c>
      <c r="N2338" s="0" t="n">
        <v>8349363.37687381</v>
      </c>
      <c r="O2338" s="0" t="n">
        <v>3339745.35074952</v>
      </c>
      <c r="P2338" s="0" t="n">
        <v>4554198.20556753</v>
      </c>
      <c r="Q2338" s="0" t="n">
        <v>0</v>
      </c>
      <c r="R2338" s="0" t="n">
        <v>0</v>
      </c>
    </row>
    <row r="2339" customFormat="false" ht="13.8" hidden="true" customHeight="false" outlineLevel="0" collapsed="false">
      <c r="A2339" s="0" t="s">
        <v>159</v>
      </c>
      <c r="B2339" s="0" t="s">
        <v>6</v>
      </c>
      <c r="C2339" s="0" t="s">
        <v>162</v>
      </c>
      <c r="D2339" s="0" t="s">
        <v>20</v>
      </c>
      <c r="E2339" s="0" t="s">
        <v>9</v>
      </c>
      <c r="F2339" s="0" t="s">
        <v>9</v>
      </c>
      <c r="G2339" s="0" t="s">
        <v>172</v>
      </c>
      <c r="H2339" s="0" t="n">
        <v>38394482.5187589</v>
      </c>
      <c r="I2339" s="0" t="n">
        <v>449136.957644695</v>
      </c>
      <c r="J2339" s="0" t="n">
        <v>245127.006154071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</row>
    <row r="2340" customFormat="false" ht="13.8" hidden="true" customHeight="false" outlineLevel="0" collapsed="false">
      <c r="A2340" s="0" t="s">
        <v>155</v>
      </c>
      <c r="B2340" s="0" t="s">
        <v>6</v>
      </c>
      <c r="C2340" s="0" t="s">
        <v>163</v>
      </c>
      <c r="D2340" s="0" t="s">
        <v>19</v>
      </c>
      <c r="E2340" s="0" t="s">
        <v>8</v>
      </c>
      <c r="F2340" s="0" t="s">
        <v>8</v>
      </c>
      <c r="G2340" s="0" t="s">
        <v>153</v>
      </c>
      <c r="H2340" s="0" t="n">
        <v>3069827.36629687</v>
      </c>
      <c r="I2340" s="0" t="n">
        <v>363331.311754555</v>
      </c>
      <c r="J2340" s="0" t="n">
        <v>216191.01597649</v>
      </c>
      <c r="K2340" s="0" t="n">
        <v>1211668.97380175</v>
      </c>
      <c r="L2340" s="0" t="n">
        <v>1557860.10917369</v>
      </c>
      <c r="M2340" s="0" t="n">
        <v>38123627.879782</v>
      </c>
      <c r="N2340" s="0" t="n">
        <v>53373079.0316948</v>
      </c>
      <c r="O2340" s="0" t="n">
        <v>8387198.13355204</v>
      </c>
      <c r="P2340" s="0" t="n">
        <v>11437088.3639346</v>
      </c>
      <c r="Q2340" s="0" t="n">
        <v>2423337.94760351</v>
      </c>
      <c r="R2340" s="0" t="n">
        <v>2769529.08297544</v>
      </c>
    </row>
    <row r="2341" customFormat="false" ht="13.8" hidden="true" customHeight="false" outlineLevel="0" collapsed="false">
      <c r="A2341" s="0" t="s">
        <v>155</v>
      </c>
      <c r="B2341" s="0" t="s">
        <v>52</v>
      </c>
      <c r="C2341" s="0" t="s">
        <v>169</v>
      </c>
      <c r="D2341" s="0" t="s">
        <v>70</v>
      </c>
      <c r="E2341" s="0" t="s">
        <v>9</v>
      </c>
      <c r="F2341" s="0" t="s">
        <v>9</v>
      </c>
      <c r="G2341" s="0" t="s">
        <v>164</v>
      </c>
      <c r="H2341" s="0" t="n">
        <v>95027948.8580047</v>
      </c>
      <c r="I2341" s="0" t="n">
        <v>2121788.28032189</v>
      </c>
      <c r="J2341" s="0" t="n">
        <v>1720268.03578413</v>
      </c>
      <c r="K2341" s="0" t="n">
        <v>0</v>
      </c>
      <c r="L2341" s="0" t="n">
        <v>0</v>
      </c>
      <c r="M2341" s="0" t="n">
        <v>60470965.9891741</v>
      </c>
      <c r="N2341" s="0" t="n">
        <v>73201695.6711055</v>
      </c>
      <c r="O2341" s="0" t="n">
        <v>61142865.5440861</v>
      </c>
      <c r="P2341" s="0" t="n">
        <v>67578956.6539899</v>
      </c>
      <c r="Q2341" s="0" t="n">
        <v>233396710.835408</v>
      </c>
      <c r="R2341" s="0" t="n">
        <v>254614593.638627</v>
      </c>
    </row>
    <row r="2342" customFormat="false" ht="13.8" hidden="true" customHeight="false" outlineLevel="0" collapsed="false">
      <c r="A2342" s="0" t="s">
        <v>159</v>
      </c>
      <c r="B2342" s="0" t="s">
        <v>72</v>
      </c>
      <c r="C2342" s="0" t="s">
        <v>151</v>
      </c>
      <c r="D2342" s="0" t="s">
        <v>78</v>
      </c>
      <c r="E2342" s="0" t="s">
        <v>152</v>
      </c>
      <c r="F2342" s="0" t="s">
        <v>8</v>
      </c>
      <c r="G2342" s="0" t="s">
        <v>157</v>
      </c>
      <c r="H2342" s="0" t="n">
        <v>60738950.8361248</v>
      </c>
      <c r="I2342" s="0" t="n">
        <v>2172501.57445232</v>
      </c>
      <c r="J2342" s="0" t="n">
        <v>1449396.25669313</v>
      </c>
      <c r="K2342" s="0" t="n">
        <v>27573422.0370359</v>
      </c>
      <c r="L2342" s="0" t="n">
        <v>36764562.7160479</v>
      </c>
      <c r="M2342" s="0" t="n">
        <v>105465401.122738</v>
      </c>
      <c r="N2342" s="0" t="n">
        <v>147651561.571834</v>
      </c>
      <c r="O2342" s="0" t="n">
        <v>42186160.4490955</v>
      </c>
      <c r="P2342" s="0" t="n">
        <v>59060624.6287337</v>
      </c>
      <c r="Q2342" s="0" t="n">
        <v>0</v>
      </c>
      <c r="R2342" s="0" t="n">
        <v>0</v>
      </c>
    </row>
    <row r="2343" customFormat="false" ht="13.8" hidden="true" customHeight="false" outlineLevel="0" collapsed="false">
      <c r="A2343" s="0" t="s">
        <v>155</v>
      </c>
      <c r="B2343" s="0" t="s">
        <v>90</v>
      </c>
      <c r="C2343" s="0" t="s">
        <v>94</v>
      </c>
      <c r="D2343" s="0" t="s">
        <v>94</v>
      </c>
      <c r="E2343" s="0" t="s">
        <v>156</v>
      </c>
      <c r="F2343" s="0" t="s">
        <v>9</v>
      </c>
      <c r="G2343" s="0" t="s">
        <v>172</v>
      </c>
      <c r="H2343" s="0" t="n">
        <v>778643.202941747</v>
      </c>
      <c r="I2343" s="0" t="n">
        <v>46608.6245410776</v>
      </c>
      <c r="J2343" s="0" t="n">
        <v>87370.1856421243</v>
      </c>
      <c r="K2343" s="0" t="n">
        <v>0</v>
      </c>
      <c r="L2343" s="0" t="n">
        <v>0</v>
      </c>
      <c r="M2343" s="0" t="n">
        <v>2971772.19523385</v>
      </c>
      <c r="N2343" s="0" t="n">
        <v>3632166.01639693</v>
      </c>
      <c r="O2343" s="0" t="n">
        <v>1695010.80936088</v>
      </c>
      <c r="P2343" s="0" t="n">
        <v>2311378.3764012</v>
      </c>
      <c r="Q2343" s="0" t="n">
        <v>0</v>
      </c>
      <c r="R2343" s="0" t="n">
        <v>0</v>
      </c>
    </row>
    <row r="2344" customFormat="false" ht="13.8" hidden="true" customHeight="false" outlineLevel="0" collapsed="false">
      <c r="A2344" s="0" t="s">
        <v>159</v>
      </c>
      <c r="B2344" s="0" t="s">
        <v>96</v>
      </c>
      <c r="C2344" s="0" t="s">
        <v>99</v>
      </c>
      <c r="D2344" s="0" t="s">
        <v>99</v>
      </c>
      <c r="E2344" s="0" t="s">
        <v>170</v>
      </c>
      <c r="F2344" s="0" t="s">
        <v>13</v>
      </c>
      <c r="G2344" s="0" t="s">
        <v>153</v>
      </c>
      <c r="H2344" s="0" t="n">
        <v>316877.270533723</v>
      </c>
      <c r="I2344" s="0" t="n">
        <v>4708.599435</v>
      </c>
      <c r="J2344" s="0" t="n">
        <v>4708.599435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</row>
    <row r="2345" customFormat="false" ht="13.8" hidden="true" customHeight="false" outlineLevel="0" collapsed="false">
      <c r="A2345" s="0" t="s">
        <v>159</v>
      </c>
      <c r="B2345" s="0" t="s">
        <v>52</v>
      </c>
      <c r="C2345" s="0" t="s">
        <v>169</v>
      </c>
      <c r="D2345" s="0" t="s">
        <v>61</v>
      </c>
      <c r="E2345" s="0" t="s">
        <v>13</v>
      </c>
      <c r="F2345" s="0" t="s">
        <v>13</v>
      </c>
      <c r="G2345" s="0" t="s">
        <v>164</v>
      </c>
      <c r="H2345" s="0" t="n">
        <v>94833994.8723024</v>
      </c>
      <c r="I2345" s="0" t="n">
        <v>1173278.73629099</v>
      </c>
      <c r="J2345" s="0" t="n">
        <v>695285.670766724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105595086.266189</v>
      </c>
      <c r="R2345" s="0" t="n">
        <v>117327873.629099</v>
      </c>
    </row>
    <row r="2346" customFormat="false" ht="13.8" hidden="true" customHeight="false" outlineLevel="0" collapsed="false">
      <c r="A2346" s="0" t="s">
        <v>159</v>
      </c>
      <c r="B2346" s="0" t="s">
        <v>6</v>
      </c>
      <c r="C2346" s="0" t="s">
        <v>162</v>
      </c>
      <c r="D2346" s="0" t="s">
        <v>20</v>
      </c>
      <c r="E2346" s="0" t="s">
        <v>13</v>
      </c>
      <c r="F2346" s="0" t="s">
        <v>13</v>
      </c>
      <c r="G2346" s="0" t="s">
        <v>153</v>
      </c>
      <c r="H2346" s="0" t="n">
        <v>5954855.97496729</v>
      </c>
      <c r="I2346" s="0" t="n">
        <v>69870.318125</v>
      </c>
      <c r="J2346" s="0" t="n">
        <v>40628.8759357536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</row>
    <row r="2347" customFormat="false" ht="13.8" hidden="true" customHeight="false" outlineLevel="0" collapsed="false">
      <c r="A2347" s="0" t="s">
        <v>159</v>
      </c>
      <c r="B2347" s="0" t="s">
        <v>72</v>
      </c>
      <c r="C2347" s="0" t="s">
        <v>151</v>
      </c>
      <c r="D2347" s="0" t="s">
        <v>78</v>
      </c>
      <c r="E2347" s="0" t="s">
        <v>152</v>
      </c>
      <c r="F2347" s="0" t="s">
        <v>8</v>
      </c>
      <c r="G2347" s="0" t="s">
        <v>153</v>
      </c>
      <c r="H2347" s="0" t="n">
        <v>31625874.4372878</v>
      </c>
      <c r="I2347" s="0" t="n">
        <v>1077135.22590434</v>
      </c>
      <c r="J2347" s="0" t="n">
        <v>1114755.87898388</v>
      </c>
      <c r="K2347" s="0" t="n">
        <v>13447878.3306838</v>
      </c>
      <c r="L2347" s="0" t="n">
        <v>17930504.4409118</v>
      </c>
      <c r="M2347" s="0" t="n">
        <v>52290180.1312028</v>
      </c>
      <c r="N2347" s="0" t="n">
        <v>73206252.1836839</v>
      </c>
      <c r="O2347" s="0" t="n">
        <v>20916072.0524811</v>
      </c>
      <c r="P2347" s="0" t="n">
        <v>29282500.8734735</v>
      </c>
      <c r="Q2347" s="0" t="n">
        <v>0</v>
      </c>
      <c r="R2347" s="0" t="n">
        <v>0</v>
      </c>
    </row>
    <row r="2348" customFormat="false" ht="13.8" hidden="true" customHeight="false" outlineLevel="0" collapsed="false">
      <c r="A2348" s="0" t="s">
        <v>150</v>
      </c>
      <c r="B2348" s="0" t="s">
        <v>52</v>
      </c>
      <c r="C2348" s="0" t="s">
        <v>158</v>
      </c>
      <c r="D2348" s="0" t="s">
        <v>58</v>
      </c>
      <c r="E2348" s="0" t="s">
        <v>13</v>
      </c>
      <c r="F2348" s="0" t="s">
        <v>13</v>
      </c>
      <c r="G2348" s="0" t="s">
        <v>172</v>
      </c>
      <c r="H2348" s="0" t="n">
        <v>130667.92054182</v>
      </c>
      <c r="I2348" s="0" t="n">
        <v>13525.152083074</v>
      </c>
      <c r="J2348" s="0" t="n">
        <v>7997.65933732924</v>
      </c>
      <c r="K2348" s="0" t="n">
        <v>180335.361107654</v>
      </c>
      <c r="L2348" s="0" t="n">
        <v>270503.041661481</v>
      </c>
      <c r="M2348" s="0" t="n">
        <v>2424383.51494857</v>
      </c>
      <c r="N2348" s="0" t="n">
        <v>3232511.35326476</v>
      </c>
      <c r="O2348" s="0" t="n">
        <v>162752.663219322</v>
      </c>
      <c r="P2348" s="0" t="n">
        <v>203440.829024153</v>
      </c>
      <c r="Q2348" s="0" t="n">
        <v>67625.7604153703</v>
      </c>
      <c r="R2348" s="0" t="n">
        <v>112709.600692283</v>
      </c>
    </row>
    <row r="2349" customFormat="false" ht="13.8" hidden="true" customHeight="false" outlineLevel="0" collapsed="false">
      <c r="A2349" s="0" t="s">
        <v>150</v>
      </c>
      <c r="B2349" s="0" t="s">
        <v>72</v>
      </c>
      <c r="C2349" s="0" t="s">
        <v>151</v>
      </c>
      <c r="D2349" s="0" t="s">
        <v>81</v>
      </c>
      <c r="E2349" s="0" t="s">
        <v>156</v>
      </c>
      <c r="F2349" s="0" t="s">
        <v>9</v>
      </c>
      <c r="G2349" s="0" t="s">
        <v>153</v>
      </c>
      <c r="H2349" s="0" t="n">
        <v>56914.2561155326</v>
      </c>
      <c r="I2349" s="0" t="n">
        <v>4080.91461177337</v>
      </c>
      <c r="J2349" s="0" t="n">
        <v>4400.46612917646</v>
      </c>
      <c r="K2349" s="0" t="n">
        <v>47610.6704706893</v>
      </c>
      <c r="L2349" s="0" t="n">
        <v>61213.7191766006</v>
      </c>
      <c r="M2349" s="0" t="n">
        <v>319644.972819255</v>
      </c>
      <c r="N2349" s="0" t="n">
        <v>439511.837626476</v>
      </c>
      <c r="O2349" s="0" t="n">
        <v>99889.0534959031</v>
      </c>
      <c r="P2349" s="0" t="n">
        <v>127857.988474755</v>
      </c>
      <c r="Q2349" s="0" t="n">
        <v>108824.38964729</v>
      </c>
      <c r="R2349" s="0" t="n">
        <v>122427.438353201</v>
      </c>
    </row>
    <row r="2350" customFormat="false" ht="13.8" hidden="true" customHeight="false" outlineLevel="0" collapsed="false">
      <c r="A2350" s="0" t="s">
        <v>150</v>
      </c>
      <c r="B2350" s="0" t="s">
        <v>103</v>
      </c>
      <c r="C2350" s="0" t="s">
        <v>179</v>
      </c>
      <c r="D2350" s="0" t="s">
        <v>115</v>
      </c>
      <c r="E2350" s="0" t="s">
        <v>13</v>
      </c>
      <c r="F2350" s="0" t="s">
        <v>13</v>
      </c>
      <c r="G2350" s="0" t="s">
        <v>157</v>
      </c>
      <c r="H2350" s="0" t="n">
        <v>4555268.05679982</v>
      </c>
      <c r="I2350" s="0" t="n">
        <v>274334.09</v>
      </c>
      <c r="J2350" s="0" t="n">
        <v>151602.281292</v>
      </c>
      <c r="K2350" s="0" t="n">
        <v>0</v>
      </c>
      <c r="L2350" s="0" t="n">
        <v>0</v>
      </c>
      <c r="M2350" s="0" t="n">
        <v>9876027.24</v>
      </c>
      <c r="N2350" s="0" t="n">
        <v>13579537.455</v>
      </c>
      <c r="O2350" s="0" t="n">
        <v>29319455.86875</v>
      </c>
      <c r="P2350" s="0" t="n">
        <v>37528903.512</v>
      </c>
      <c r="Q2350" s="0" t="n">
        <v>21946727.2</v>
      </c>
      <c r="R2350" s="0" t="n">
        <v>24690068.1</v>
      </c>
    </row>
    <row r="2351" customFormat="false" ht="13.8" hidden="true" customHeight="false" outlineLevel="0" collapsed="false">
      <c r="A2351" s="0" t="s">
        <v>155</v>
      </c>
      <c r="B2351" s="0" t="s">
        <v>103</v>
      </c>
      <c r="C2351" s="0" t="s">
        <v>178</v>
      </c>
      <c r="D2351" s="0" t="s">
        <v>112</v>
      </c>
      <c r="E2351" s="0" t="s">
        <v>8</v>
      </c>
      <c r="F2351" s="0" t="s">
        <v>8</v>
      </c>
      <c r="G2351" s="0" t="s">
        <v>157</v>
      </c>
      <c r="H2351" s="0" t="n">
        <v>10309778.3190483</v>
      </c>
      <c r="I2351" s="0" t="n">
        <v>699399.6659652</v>
      </c>
      <c r="J2351" s="0" t="n">
        <v>272216.924581852</v>
      </c>
      <c r="K2351" s="0" t="n">
        <v>20981989.978956</v>
      </c>
      <c r="L2351" s="0" t="n">
        <v>27975986.638608</v>
      </c>
      <c r="M2351" s="0" t="n">
        <v>7273756.52603808</v>
      </c>
      <c r="N2351" s="0" t="n">
        <v>10910634.7890571</v>
      </c>
      <c r="O2351" s="0" t="n">
        <v>13820137.3994723</v>
      </c>
      <c r="P2351" s="0" t="n">
        <v>17275171.7493404</v>
      </c>
      <c r="Q2351" s="0" t="n">
        <v>31472984.968434</v>
      </c>
      <c r="R2351" s="0" t="n">
        <v>38466981.628086</v>
      </c>
    </row>
    <row r="2352" customFormat="false" ht="13.8" hidden="true" customHeight="false" outlineLevel="0" collapsed="false">
      <c r="A2352" s="0" t="s">
        <v>159</v>
      </c>
      <c r="B2352" s="0" t="s">
        <v>103</v>
      </c>
      <c r="C2352" s="0" t="s">
        <v>177</v>
      </c>
      <c r="D2352" s="0" t="s">
        <v>106</v>
      </c>
      <c r="E2352" s="0" t="s">
        <v>13</v>
      </c>
      <c r="F2352" s="0" t="s">
        <v>13</v>
      </c>
      <c r="G2352" s="0" t="s">
        <v>164</v>
      </c>
      <c r="H2352" s="0" t="n">
        <v>13130000.9117065</v>
      </c>
      <c r="I2352" s="0" t="n">
        <v>1426814.275</v>
      </c>
      <c r="J2352" s="0" t="n">
        <v>981720.1557975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</row>
    <row r="2353" customFormat="false" ht="13.8" hidden="true" customHeight="false" outlineLevel="0" collapsed="false">
      <c r="A2353" s="0" t="s">
        <v>150</v>
      </c>
      <c r="B2353" s="0" t="s">
        <v>103</v>
      </c>
      <c r="C2353" s="0" t="s">
        <v>177</v>
      </c>
      <c r="D2353" s="0" t="s">
        <v>114</v>
      </c>
      <c r="E2353" s="0" t="s">
        <v>8</v>
      </c>
      <c r="F2353" s="0" t="s">
        <v>8</v>
      </c>
      <c r="G2353" s="0" t="s">
        <v>157</v>
      </c>
      <c r="H2353" s="0" t="n">
        <v>449110.019788849</v>
      </c>
      <c r="I2353" s="0" t="n">
        <v>185948.945</v>
      </c>
      <c r="J2353" s="0" t="n">
        <v>143496.0982895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</row>
    <row r="2354" customFormat="false" ht="13.8" hidden="true" customHeight="false" outlineLevel="0" collapsed="false">
      <c r="A2354" s="0" t="s">
        <v>159</v>
      </c>
      <c r="B2354" s="0" t="s">
        <v>103</v>
      </c>
      <c r="C2354" s="0" t="s">
        <v>178</v>
      </c>
      <c r="D2354" s="0" t="s">
        <v>107</v>
      </c>
      <c r="E2354" s="0" t="s">
        <v>8</v>
      </c>
      <c r="F2354" s="0" t="s">
        <v>8</v>
      </c>
      <c r="G2354" s="0" t="s">
        <v>172</v>
      </c>
      <c r="H2354" s="0" t="n">
        <v>10715409.8883863</v>
      </c>
      <c r="I2354" s="0" t="n">
        <v>346455.554619809</v>
      </c>
      <c r="J2354" s="0" t="n">
        <v>600584.580470143</v>
      </c>
      <c r="K2354" s="0" t="n">
        <v>0</v>
      </c>
      <c r="L2354" s="0" t="n">
        <v>0</v>
      </c>
      <c r="M2354" s="0" t="n">
        <v>26607786.5948014</v>
      </c>
      <c r="N2354" s="0" t="n">
        <v>39911679.8922021</v>
      </c>
      <c r="O2354" s="0" t="n">
        <v>9977919.97305052</v>
      </c>
      <c r="P2354" s="0" t="n">
        <v>13969087.9622707</v>
      </c>
      <c r="Q2354" s="0" t="n">
        <v>1152870.37487319</v>
      </c>
      <c r="R2354" s="0" t="n">
        <v>1729305.56230979</v>
      </c>
    </row>
    <row r="2355" customFormat="false" ht="13.8" hidden="true" customHeight="false" outlineLevel="0" collapsed="false">
      <c r="A2355" s="0" t="s">
        <v>159</v>
      </c>
      <c r="B2355" s="0" t="s">
        <v>103</v>
      </c>
      <c r="C2355" s="0" t="s">
        <v>179</v>
      </c>
      <c r="D2355" s="0" t="s">
        <v>22</v>
      </c>
      <c r="E2355" s="0" t="s">
        <v>13</v>
      </c>
      <c r="F2355" s="0" t="s">
        <v>13</v>
      </c>
      <c r="G2355" s="0" t="s">
        <v>164</v>
      </c>
      <c r="H2355" s="0" t="n">
        <v>4523368.0032531</v>
      </c>
      <c r="I2355" s="0" t="n">
        <v>75000</v>
      </c>
      <c r="J2355" s="0" t="n">
        <v>93317</v>
      </c>
      <c r="K2355" s="0" t="n">
        <v>3000000</v>
      </c>
      <c r="L2355" s="0" t="n">
        <v>3750000</v>
      </c>
      <c r="M2355" s="0" t="n">
        <v>9618750</v>
      </c>
      <c r="N2355" s="0" t="n">
        <v>11643750</v>
      </c>
      <c r="O2355" s="0" t="n">
        <v>0</v>
      </c>
      <c r="P2355" s="0" t="n">
        <v>0</v>
      </c>
      <c r="Q2355" s="0" t="n">
        <v>0</v>
      </c>
      <c r="R2355" s="0" t="n">
        <v>0</v>
      </c>
    </row>
    <row r="2356" customFormat="false" ht="13.8" hidden="true" customHeight="false" outlineLevel="0" collapsed="false">
      <c r="A2356" s="0" t="s">
        <v>159</v>
      </c>
      <c r="B2356" s="0" t="s">
        <v>103</v>
      </c>
      <c r="C2356" s="0" t="s">
        <v>179</v>
      </c>
      <c r="D2356" s="0" t="s">
        <v>22</v>
      </c>
      <c r="E2356" s="0" t="s">
        <v>9</v>
      </c>
      <c r="F2356" s="0" t="s">
        <v>9</v>
      </c>
      <c r="G2356" s="0" t="s">
        <v>172</v>
      </c>
      <c r="H2356" s="0" t="n">
        <v>1335028.1713306</v>
      </c>
      <c r="I2356" s="0" t="n">
        <v>18900</v>
      </c>
      <c r="J2356" s="0" t="n">
        <v>22723.875</v>
      </c>
      <c r="K2356" s="0" t="n">
        <v>756000</v>
      </c>
      <c r="L2356" s="0" t="n">
        <v>945000</v>
      </c>
      <c r="M2356" s="0" t="n">
        <v>2423925</v>
      </c>
      <c r="N2356" s="0" t="n">
        <v>2934225</v>
      </c>
      <c r="O2356" s="0" t="n">
        <v>0</v>
      </c>
      <c r="P2356" s="0" t="n">
        <v>0</v>
      </c>
      <c r="Q2356" s="0" t="n">
        <v>0</v>
      </c>
      <c r="R2356" s="0" t="n">
        <v>0</v>
      </c>
    </row>
    <row r="2357" customFormat="false" ht="13.8" hidden="true" customHeight="false" outlineLevel="0" collapsed="false">
      <c r="A2357" s="0" t="s">
        <v>150</v>
      </c>
      <c r="B2357" s="0" t="s">
        <v>103</v>
      </c>
      <c r="C2357" s="0" t="s">
        <v>177</v>
      </c>
      <c r="D2357" s="0" t="s">
        <v>106</v>
      </c>
      <c r="E2357" s="0" t="s">
        <v>9</v>
      </c>
      <c r="F2357" s="0" t="s">
        <v>9</v>
      </c>
      <c r="G2357" s="0" t="s">
        <v>153</v>
      </c>
      <c r="H2357" s="0" t="n">
        <v>918068.330243802</v>
      </c>
      <c r="I2357" s="0" t="n">
        <v>333321.57</v>
      </c>
      <c r="J2357" s="0" t="n">
        <v>310229.2166</v>
      </c>
      <c r="K2357" s="0" t="n">
        <v>0</v>
      </c>
      <c r="L2357" s="0" t="n">
        <v>0</v>
      </c>
      <c r="M2357" s="0" t="n">
        <v>5093437.21292391</v>
      </c>
      <c r="N2357" s="0" t="n">
        <v>7276338.87560559</v>
      </c>
      <c r="O2357" s="0" t="n">
        <v>29408536.5944506</v>
      </c>
      <c r="P2357" s="0" t="n">
        <v>37642926.8408968</v>
      </c>
      <c r="Q2357" s="0" t="n">
        <v>9623960.38666666</v>
      </c>
      <c r="R2357" s="0" t="n">
        <v>10826955.435</v>
      </c>
    </row>
    <row r="2358" customFormat="false" ht="13.8" hidden="true" customHeight="false" outlineLevel="0" collapsed="false">
      <c r="A2358" s="0" t="s">
        <v>155</v>
      </c>
      <c r="B2358" s="0" t="s">
        <v>103</v>
      </c>
      <c r="C2358" s="0" t="s">
        <v>177</v>
      </c>
      <c r="D2358" s="0" t="s">
        <v>114</v>
      </c>
      <c r="E2358" s="0" t="s">
        <v>13</v>
      </c>
      <c r="F2358" s="0" t="s">
        <v>13</v>
      </c>
      <c r="G2358" s="0" t="s">
        <v>157</v>
      </c>
      <c r="H2358" s="0" t="n">
        <v>233652.504021979</v>
      </c>
      <c r="I2358" s="0" t="n">
        <v>73271.025</v>
      </c>
      <c r="J2358" s="0" t="n">
        <v>44709.5021335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</row>
    <row r="2359" customFormat="false" ht="13.8" hidden="true" customHeight="false" outlineLevel="0" collapsed="false">
      <c r="A2359" s="0" t="s">
        <v>155</v>
      </c>
      <c r="B2359" s="0" t="s">
        <v>103</v>
      </c>
      <c r="C2359" s="0" t="s">
        <v>178</v>
      </c>
      <c r="D2359" s="0" t="s">
        <v>104</v>
      </c>
      <c r="E2359" s="0" t="s">
        <v>8</v>
      </c>
      <c r="F2359" s="0" t="s">
        <v>8</v>
      </c>
      <c r="G2359" s="0" t="s">
        <v>153</v>
      </c>
      <c r="H2359" s="0" t="n">
        <v>1133130.83521739</v>
      </c>
      <c r="I2359" s="0" t="n">
        <v>93211.891323612</v>
      </c>
      <c r="J2359" s="0" t="n">
        <v>154915.830748566</v>
      </c>
      <c r="K2359" s="0" t="n">
        <v>0</v>
      </c>
      <c r="L2359" s="0" t="n">
        <v>0</v>
      </c>
      <c r="M2359" s="0" t="n">
        <v>12751386.7330701</v>
      </c>
      <c r="N2359" s="0" t="n">
        <v>15435889.2031901</v>
      </c>
      <c r="O2359" s="0" t="n">
        <v>2975323.57104969</v>
      </c>
      <c r="P2359" s="0" t="n">
        <v>3288515.52589703</v>
      </c>
      <c r="Q2359" s="0" t="n">
        <v>1708884.67426622</v>
      </c>
      <c r="R2359" s="0" t="n">
        <v>1864237.82647224</v>
      </c>
    </row>
    <row r="2360" customFormat="false" ht="13.8" hidden="true" customHeight="false" outlineLevel="0" collapsed="false">
      <c r="A2360" s="0" t="s">
        <v>159</v>
      </c>
      <c r="B2360" s="0" t="s">
        <v>103</v>
      </c>
      <c r="C2360" s="0" t="s">
        <v>177</v>
      </c>
      <c r="D2360" s="0" t="s">
        <v>110</v>
      </c>
      <c r="E2360" s="0" t="s">
        <v>13</v>
      </c>
      <c r="F2360" s="0" t="s">
        <v>13</v>
      </c>
      <c r="G2360" s="0" t="s">
        <v>157</v>
      </c>
      <c r="H2360" s="0" t="n">
        <v>127225.45074852</v>
      </c>
      <c r="I2360" s="0" t="n">
        <v>13386.49</v>
      </c>
      <c r="J2360" s="0" t="n">
        <v>4941.398384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</row>
    <row r="2361" customFormat="false" ht="13.8" hidden="true" customHeight="false" outlineLevel="0" collapsed="false">
      <c r="A2361" s="0" t="s">
        <v>159</v>
      </c>
      <c r="B2361" s="0" t="s">
        <v>96</v>
      </c>
      <c r="C2361" s="0" t="s">
        <v>98</v>
      </c>
      <c r="D2361" s="0" t="s">
        <v>98</v>
      </c>
      <c r="E2361" s="0" t="s">
        <v>156</v>
      </c>
      <c r="F2361" s="0" t="s">
        <v>9</v>
      </c>
      <c r="G2361" s="0" t="s">
        <v>172</v>
      </c>
      <c r="H2361" s="0" t="n">
        <v>20999387.306028</v>
      </c>
      <c r="I2361" s="0" t="n">
        <v>368271.118247243</v>
      </c>
      <c r="J2361" s="0" t="n">
        <v>570700.060860961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</row>
    <row r="2362" customFormat="false" ht="13.8" hidden="true" customHeight="false" outlineLevel="0" collapsed="false">
      <c r="A2362" s="0" t="s">
        <v>150</v>
      </c>
      <c r="B2362" s="0" t="s">
        <v>72</v>
      </c>
      <c r="C2362" s="0" t="s">
        <v>151</v>
      </c>
      <c r="D2362" s="0" t="s">
        <v>82</v>
      </c>
      <c r="E2362" s="0" t="s">
        <v>170</v>
      </c>
      <c r="F2362" s="0" t="s">
        <v>13</v>
      </c>
      <c r="G2362" s="0" t="s">
        <v>153</v>
      </c>
      <c r="H2362" s="0" t="n">
        <v>54984.731957257</v>
      </c>
      <c r="I2362" s="0" t="n">
        <v>3058.73935710069</v>
      </c>
      <c r="J2362" s="0" t="n">
        <v>3058.73935710069</v>
      </c>
      <c r="K2362" s="0" t="n">
        <v>35685.2924995081</v>
      </c>
      <c r="L2362" s="0" t="n">
        <v>45881.0903565104</v>
      </c>
      <c r="M2362" s="0" t="n">
        <v>239581.25853478</v>
      </c>
      <c r="N2362" s="0" t="n">
        <v>329424.230485322</v>
      </c>
      <c r="O2362" s="0" t="n">
        <v>74869.1429097764</v>
      </c>
      <c r="P2362" s="0" t="n">
        <v>95832.5029245138</v>
      </c>
      <c r="Q2362" s="0" t="n">
        <v>81566.3828560185</v>
      </c>
      <c r="R2362" s="0" t="n">
        <v>91762.1807130208</v>
      </c>
    </row>
    <row r="2363" customFormat="false" ht="13.8" hidden="true" customHeight="false" outlineLevel="0" collapsed="false">
      <c r="A2363" s="0" t="s">
        <v>155</v>
      </c>
      <c r="B2363" s="0" t="s">
        <v>103</v>
      </c>
      <c r="C2363" s="0" t="s">
        <v>178</v>
      </c>
      <c r="D2363" s="0" t="s">
        <v>105</v>
      </c>
      <c r="E2363" s="0" t="s">
        <v>8</v>
      </c>
      <c r="F2363" s="0" t="s">
        <v>8</v>
      </c>
      <c r="G2363" s="0" t="s">
        <v>172</v>
      </c>
      <c r="H2363" s="0" t="n">
        <v>4031920.46995662</v>
      </c>
      <c r="I2363" s="0" t="n">
        <v>180506.679194</v>
      </c>
      <c r="J2363" s="0" t="n">
        <v>175720.27245412</v>
      </c>
      <c r="K2363" s="0" t="n">
        <v>0</v>
      </c>
      <c r="L2363" s="0" t="n">
        <v>0</v>
      </c>
      <c r="M2363" s="0" t="n">
        <v>8102493.56232067</v>
      </c>
      <c r="N2363" s="0" t="n">
        <v>9808281.68070397</v>
      </c>
      <c r="O2363" s="0" t="n">
        <v>4591413.01864838</v>
      </c>
      <c r="P2363" s="0" t="n">
        <v>5074719.65219031</v>
      </c>
      <c r="Q2363" s="0" t="n">
        <v>9927867.35567</v>
      </c>
      <c r="R2363" s="0" t="n">
        <v>10830400.75164</v>
      </c>
    </row>
    <row r="2364" customFormat="false" ht="13.8" hidden="true" customHeight="false" outlineLevel="0" collapsed="false">
      <c r="A2364" s="0" t="s">
        <v>150</v>
      </c>
      <c r="B2364" s="0" t="s">
        <v>103</v>
      </c>
      <c r="C2364" s="0" t="s">
        <v>178</v>
      </c>
      <c r="D2364" s="0" t="s">
        <v>108</v>
      </c>
      <c r="E2364" s="0" t="s">
        <v>9</v>
      </c>
      <c r="F2364" s="0" t="s">
        <v>9</v>
      </c>
      <c r="G2364" s="0" t="s">
        <v>153</v>
      </c>
      <c r="H2364" s="0" t="n">
        <v>179660.180411097</v>
      </c>
      <c r="I2364" s="0" t="n">
        <v>35512.1190784</v>
      </c>
      <c r="J2364" s="0" t="n">
        <v>30459.1190784</v>
      </c>
      <c r="K2364" s="0" t="n">
        <v>324475.99232</v>
      </c>
      <c r="L2364" s="0" t="n">
        <v>389371.190784</v>
      </c>
      <c r="M2364" s="0" t="n">
        <v>1598045.358528</v>
      </c>
      <c r="N2364" s="0" t="n">
        <v>2130727.144704</v>
      </c>
      <c r="O2364" s="0" t="n">
        <v>639218.1434112</v>
      </c>
      <c r="P2364" s="0" t="n">
        <v>799022.679264</v>
      </c>
      <c r="Q2364" s="0" t="n">
        <v>97342.797696</v>
      </c>
      <c r="R2364" s="0" t="n">
        <v>162237.99616</v>
      </c>
    </row>
    <row r="2365" customFormat="false" ht="13.8" hidden="true" customHeight="false" outlineLevel="0" collapsed="false">
      <c r="A2365" s="0" t="s">
        <v>150</v>
      </c>
      <c r="B2365" s="0" t="s">
        <v>21</v>
      </c>
      <c r="C2365" s="0" t="s">
        <v>173</v>
      </c>
      <c r="D2365" s="0" t="s">
        <v>48</v>
      </c>
      <c r="E2365" s="0" t="s">
        <v>8</v>
      </c>
      <c r="F2365" s="0" t="s">
        <v>8</v>
      </c>
      <c r="G2365" s="0" t="s">
        <v>153</v>
      </c>
      <c r="H2365" s="0" t="n">
        <v>97867.5307700891</v>
      </c>
      <c r="I2365" s="0" t="n">
        <v>1340</v>
      </c>
      <c r="J2365" s="0" t="n">
        <v>797.3</v>
      </c>
      <c r="K2365" s="0" t="n">
        <v>0</v>
      </c>
      <c r="L2365" s="0" t="n">
        <v>0</v>
      </c>
      <c r="M2365" s="0" t="n">
        <v>799801.332708</v>
      </c>
      <c r="N2365" s="0" t="n">
        <v>971187.332574</v>
      </c>
      <c r="O2365" s="0" t="n">
        <v>0</v>
      </c>
      <c r="P2365" s="0" t="n">
        <v>0</v>
      </c>
      <c r="Q2365" s="0" t="n">
        <v>13400</v>
      </c>
      <c r="R2365" s="0" t="n">
        <v>16750</v>
      </c>
    </row>
    <row r="2366" customFormat="false" ht="13.8" hidden="false" customHeight="false" outlineLevel="0" collapsed="false">
      <c r="A2366" s="0" t="s">
        <v>150</v>
      </c>
      <c r="B2366" s="0" t="s">
        <v>52</v>
      </c>
      <c r="C2366" s="0" t="s">
        <v>54</v>
      </c>
      <c r="D2366" s="0" t="s">
        <v>54</v>
      </c>
      <c r="E2366" s="0" t="s">
        <v>9</v>
      </c>
      <c r="F2366" s="0" t="s">
        <v>9</v>
      </c>
      <c r="G2366" s="0" t="s">
        <v>153</v>
      </c>
      <c r="H2366" s="0" t="n">
        <v>1048305.825</v>
      </c>
      <c r="I2366" s="0" t="n">
        <v>71100</v>
      </c>
      <c r="J2366" s="0" t="n">
        <v>71100</v>
      </c>
      <c r="K2366" s="0" t="n">
        <v>2488500</v>
      </c>
      <c r="L2366" s="0" t="n">
        <v>3199500</v>
      </c>
      <c r="M2366" s="0" t="n">
        <v>272549.972745</v>
      </c>
      <c r="N2366" s="0" t="n">
        <v>331799.96682</v>
      </c>
      <c r="O2366" s="0" t="n">
        <v>1642410</v>
      </c>
      <c r="P2366" s="0" t="n">
        <v>1791720</v>
      </c>
      <c r="Q2366" s="0" t="n">
        <v>8532000</v>
      </c>
      <c r="R2366" s="0" t="n">
        <v>9243000</v>
      </c>
    </row>
    <row r="2367" customFormat="false" ht="13.8" hidden="true" customHeight="false" outlineLevel="0" collapsed="false">
      <c r="A2367" s="0" t="s">
        <v>155</v>
      </c>
      <c r="B2367" s="0" t="s">
        <v>103</v>
      </c>
      <c r="C2367" s="0" t="s">
        <v>177</v>
      </c>
      <c r="D2367" s="0" t="s">
        <v>106</v>
      </c>
      <c r="E2367" s="0" t="s">
        <v>13</v>
      </c>
      <c r="F2367" s="0" t="s">
        <v>13</v>
      </c>
      <c r="G2367" s="0" t="s">
        <v>172</v>
      </c>
      <c r="H2367" s="0" t="n">
        <v>7986.48847934659</v>
      </c>
      <c r="I2367" s="0" t="n">
        <v>5113.29</v>
      </c>
      <c r="J2367" s="0" t="n">
        <v>2965.7082</v>
      </c>
      <c r="K2367" s="0" t="n">
        <v>0</v>
      </c>
      <c r="L2367" s="0" t="n">
        <v>0</v>
      </c>
      <c r="M2367" s="0" t="n">
        <v>55811.015784615</v>
      </c>
      <c r="N2367" s="0" t="n">
        <v>78135.422098461</v>
      </c>
      <c r="O2367" s="0" t="n">
        <v>397002.363072615</v>
      </c>
      <c r="P2367" s="0" t="n">
        <v>541366.858735384</v>
      </c>
      <c r="Q2367" s="0" t="n">
        <v>93243.15</v>
      </c>
      <c r="R2367" s="0" t="n">
        <v>106563.6</v>
      </c>
    </row>
    <row r="2368" customFormat="false" ht="13.8" hidden="true" customHeight="false" outlineLevel="0" collapsed="false">
      <c r="A2368" s="0" t="s">
        <v>159</v>
      </c>
      <c r="B2368" s="0" t="s">
        <v>117</v>
      </c>
      <c r="C2368" s="0" t="s">
        <v>189</v>
      </c>
      <c r="D2368" s="0" t="s">
        <v>109</v>
      </c>
      <c r="E2368" s="0" t="s">
        <v>8</v>
      </c>
      <c r="F2368" s="0" t="s">
        <v>8</v>
      </c>
      <c r="G2368" s="0" t="s">
        <v>172</v>
      </c>
      <c r="H2368" s="0" t="n">
        <v>14385858.4766024</v>
      </c>
      <c r="I2368" s="0" t="n">
        <v>83558.5539938594</v>
      </c>
      <c r="J2368" s="0" t="n">
        <v>107100.599992347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</row>
    <row r="2369" customFormat="false" ht="13.8" hidden="true" customHeight="false" outlineLevel="0" collapsed="false">
      <c r="A2369" s="0" t="s">
        <v>155</v>
      </c>
      <c r="B2369" s="0" t="s">
        <v>21</v>
      </c>
      <c r="C2369" s="0" t="s">
        <v>173</v>
      </c>
      <c r="D2369" s="0" t="s">
        <v>41</v>
      </c>
      <c r="E2369" s="0" t="s">
        <v>13</v>
      </c>
      <c r="F2369" s="0" t="s">
        <v>13</v>
      </c>
      <c r="G2369" s="0" t="s">
        <v>172</v>
      </c>
      <c r="H2369" s="0" t="n">
        <v>213611.579207459</v>
      </c>
      <c r="I2369" s="0" t="n">
        <v>2536</v>
      </c>
      <c r="J2369" s="0" t="n">
        <v>1508.92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</row>
    <row r="2370" customFormat="false" ht="13.8" hidden="true" customHeight="false" outlineLevel="0" collapsed="false">
      <c r="A2370" s="0" t="s">
        <v>150</v>
      </c>
      <c r="B2370" s="0" t="s">
        <v>72</v>
      </c>
      <c r="C2370" s="0" t="s">
        <v>171</v>
      </c>
      <c r="D2370" s="0" t="s">
        <v>74</v>
      </c>
      <c r="E2370" s="0" t="s">
        <v>170</v>
      </c>
      <c r="F2370" s="0" t="s">
        <v>13</v>
      </c>
      <c r="G2370" s="0" t="s">
        <v>172</v>
      </c>
      <c r="H2370" s="0" t="n">
        <v>4764949.46114425</v>
      </c>
      <c r="I2370" s="0" t="n">
        <v>63715.7244656309</v>
      </c>
      <c r="J2370" s="0" t="n">
        <v>129948.475178782</v>
      </c>
      <c r="K2370" s="0" t="n">
        <v>2230050.35629708</v>
      </c>
      <c r="L2370" s="0" t="n">
        <v>2867207.60095339</v>
      </c>
      <c r="M2370" s="0" t="n">
        <v>9067122.39283688</v>
      </c>
      <c r="N2370" s="0" t="n">
        <v>12467293.2901507</v>
      </c>
      <c r="O2370" s="0" t="n">
        <v>2833475.74776152</v>
      </c>
      <c r="P2370" s="0" t="n">
        <v>3626848.95713475</v>
      </c>
      <c r="Q2370" s="0" t="n">
        <v>5097257.95725047</v>
      </c>
      <c r="R2370" s="0" t="n">
        <v>5734415.20190678</v>
      </c>
    </row>
    <row r="2371" customFormat="false" ht="13.8" hidden="true" customHeight="false" outlineLevel="0" collapsed="false">
      <c r="A2371" s="0" t="s">
        <v>155</v>
      </c>
      <c r="B2371" s="0" t="s">
        <v>96</v>
      </c>
      <c r="C2371" s="0" t="s">
        <v>98</v>
      </c>
      <c r="D2371" s="0" t="s">
        <v>98</v>
      </c>
      <c r="E2371" s="0" t="s">
        <v>170</v>
      </c>
      <c r="F2371" s="0" t="s">
        <v>13</v>
      </c>
      <c r="G2371" s="0" t="s">
        <v>157</v>
      </c>
      <c r="H2371" s="0" t="n">
        <v>11437669.6776236</v>
      </c>
      <c r="I2371" s="0" t="n">
        <v>905492.221525609</v>
      </c>
      <c r="J2371" s="0" t="n">
        <v>597165.045420943</v>
      </c>
      <c r="K2371" s="0" t="n">
        <v>10298311.2429609</v>
      </c>
      <c r="L2371" s="0" t="n">
        <v>13240685.8838069</v>
      </c>
      <c r="M2371" s="0" t="n">
        <v>44840686.1646374</v>
      </c>
      <c r="N2371" s="0" t="n">
        <v>56050857.7057967</v>
      </c>
      <c r="O2371" s="0" t="n">
        <v>0</v>
      </c>
      <c r="P2371" s="0" t="n">
        <v>0</v>
      </c>
      <c r="Q2371" s="0" t="n">
        <v>0</v>
      </c>
      <c r="R2371" s="0" t="n">
        <v>0</v>
      </c>
    </row>
    <row r="2372" customFormat="false" ht="13.8" hidden="true" customHeight="false" outlineLevel="0" collapsed="false">
      <c r="A2372" s="0" t="s">
        <v>159</v>
      </c>
      <c r="B2372" s="0" t="s">
        <v>72</v>
      </c>
      <c r="C2372" s="0" t="s">
        <v>171</v>
      </c>
      <c r="D2372" s="0" t="s">
        <v>80</v>
      </c>
      <c r="E2372" s="0" t="s">
        <v>174</v>
      </c>
      <c r="F2372" s="0" t="s">
        <v>8</v>
      </c>
      <c r="G2372" s="0" t="s">
        <v>153</v>
      </c>
      <c r="H2372" s="0" t="n">
        <v>1342605.58864409</v>
      </c>
      <c r="I2372" s="0" t="n">
        <v>55567.3456670615</v>
      </c>
      <c r="J2372" s="0" t="n">
        <v>55567.3456670615</v>
      </c>
      <c r="K2372" s="0" t="n">
        <v>674279.575200254</v>
      </c>
      <c r="L2372" s="0" t="n">
        <v>899039.433600339</v>
      </c>
      <c r="M2372" s="0" t="n">
        <v>3110954.1978619</v>
      </c>
      <c r="N2372" s="0" t="n">
        <v>4147938.93048253</v>
      </c>
      <c r="O2372" s="0" t="n">
        <v>1613087.36000207</v>
      </c>
      <c r="P2372" s="0" t="n">
        <v>2258322.3040029</v>
      </c>
      <c r="Q2372" s="0" t="n">
        <v>449519.716800169</v>
      </c>
      <c r="R2372" s="0" t="n">
        <v>674279.575200254</v>
      </c>
    </row>
    <row r="2373" customFormat="false" ht="13.8" hidden="true" customHeight="false" outlineLevel="0" collapsed="false">
      <c r="A2373" s="0" t="s">
        <v>155</v>
      </c>
      <c r="B2373" s="0" t="s">
        <v>96</v>
      </c>
      <c r="C2373" s="0" t="s">
        <v>99</v>
      </c>
      <c r="D2373" s="0" t="s">
        <v>99</v>
      </c>
      <c r="E2373" s="0" t="s">
        <v>191</v>
      </c>
      <c r="F2373" s="0" t="s">
        <v>9</v>
      </c>
      <c r="G2373" s="0" t="s">
        <v>157</v>
      </c>
      <c r="H2373" s="0" t="n">
        <v>2974194.94047996</v>
      </c>
      <c r="I2373" s="0" t="n">
        <v>207873.956917052</v>
      </c>
      <c r="J2373" s="0" t="n">
        <v>150655.780772918</v>
      </c>
      <c r="K2373" s="0" t="n">
        <v>0</v>
      </c>
      <c r="L2373" s="0" t="n">
        <v>0</v>
      </c>
      <c r="M2373" s="0" t="n">
        <v>10696949.2488474</v>
      </c>
      <c r="N2373" s="0" t="n">
        <v>13074049.0819247</v>
      </c>
      <c r="O2373" s="0" t="n">
        <v>6101222.90489819</v>
      </c>
      <c r="P2373" s="0" t="n">
        <v>8319849.41577027</v>
      </c>
      <c r="Q2373" s="0" t="n">
        <v>5104852.37771188</v>
      </c>
      <c r="R2373" s="0" t="n">
        <v>5834117.00309929</v>
      </c>
    </row>
    <row r="2374" customFormat="false" ht="13.8" hidden="true" customHeight="false" outlineLevel="0" collapsed="false">
      <c r="A2374" s="0" t="s">
        <v>159</v>
      </c>
      <c r="B2374" s="0" t="s">
        <v>52</v>
      </c>
      <c r="C2374" s="0" t="s">
        <v>158</v>
      </c>
      <c r="D2374" s="0" t="s">
        <v>56</v>
      </c>
      <c r="E2374" s="0" t="s">
        <v>9</v>
      </c>
      <c r="F2374" s="0" t="s">
        <v>9</v>
      </c>
      <c r="G2374" s="0" t="s">
        <v>172</v>
      </c>
      <c r="H2374" s="0" t="n">
        <v>5598331.68302207</v>
      </c>
      <c r="I2374" s="0" t="n">
        <v>71299.2808295751</v>
      </c>
      <c r="J2374" s="0" t="n">
        <v>43481.0220450257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6060438.87051389</v>
      </c>
      <c r="R2374" s="0" t="n">
        <v>6773431.67880964</v>
      </c>
    </row>
    <row r="2375" customFormat="false" ht="13.8" hidden="true" customHeight="false" outlineLevel="0" collapsed="false">
      <c r="A2375" s="0" t="s">
        <v>159</v>
      </c>
      <c r="B2375" s="0" t="s">
        <v>21</v>
      </c>
      <c r="C2375" s="0" t="s">
        <v>166</v>
      </c>
      <c r="D2375" s="0" t="s">
        <v>25</v>
      </c>
      <c r="E2375" s="0" t="s">
        <v>8</v>
      </c>
      <c r="F2375" s="0" t="s">
        <v>8</v>
      </c>
      <c r="G2375" s="0" t="s">
        <v>157</v>
      </c>
      <c r="H2375" s="0" t="n">
        <v>80412606.6912084</v>
      </c>
      <c r="I2375" s="0" t="n">
        <v>916532.765879965</v>
      </c>
      <c r="J2375" s="0" t="n">
        <v>485657.820411921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</row>
    <row r="2376" customFormat="false" ht="13.8" hidden="true" customHeight="false" outlineLevel="0" collapsed="false">
      <c r="A2376" s="0" t="s">
        <v>150</v>
      </c>
      <c r="B2376" s="0" t="s">
        <v>21</v>
      </c>
      <c r="C2376" s="0" t="s">
        <v>168</v>
      </c>
      <c r="D2376" s="0" t="s">
        <v>30</v>
      </c>
      <c r="E2376" s="0" t="s">
        <v>13</v>
      </c>
      <c r="F2376" s="0" t="s">
        <v>13</v>
      </c>
      <c r="G2376" s="0" t="s">
        <v>157</v>
      </c>
      <c r="H2376" s="0" t="n">
        <v>7688951.10129435</v>
      </c>
      <c r="I2376" s="0" t="n">
        <v>351500</v>
      </c>
      <c r="J2376" s="0" t="n">
        <v>106183.37</v>
      </c>
      <c r="K2376" s="0" t="n">
        <v>14060000</v>
      </c>
      <c r="L2376" s="0" t="n">
        <v>21090000</v>
      </c>
      <c r="M2376" s="0" t="n">
        <v>43656300</v>
      </c>
      <c r="N2376" s="0" t="n">
        <v>58208400</v>
      </c>
      <c r="O2376" s="0" t="n">
        <v>2277720</v>
      </c>
      <c r="P2376" s="0" t="n">
        <v>2847150</v>
      </c>
      <c r="Q2376" s="0" t="n">
        <v>0</v>
      </c>
      <c r="R2376" s="0" t="n">
        <v>0</v>
      </c>
    </row>
    <row r="2377" customFormat="false" ht="13.8" hidden="true" customHeight="false" outlineLevel="0" collapsed="false">
      <c r="A2377" s="0" t="s">
        <v>150</v>
      </c>
      <c r="B2377" s="0" t="s">
        <v>6</v>
      </c>
      <c r="C2377" s="0" t="s">
        <v>162</v>
      </c>
      <c r="D2377" s="0" t="s">
        <v>15</v>
      </c>
      <c r="E2377" s="0" t="s">
        <v>8</v>
      </c>
      <c r="F2377" s="0" t="s">
        <v>8</v>
      </c>
      <c r="G2377" s="0" t="s">
        <v>164</v>
      </c>
      <c r="H2377" s="0" t="n">
        <v>95025439.7301679</v>
      </c>
      <c r="I2377" s="0" t="n">
        <v>11433138.7812083</v>
      </c>
      <c r="J2377" s="0" t="n">
        <v>68885791.9323179</v>
      </c>
      <c r="K2377" s="0" t="n">
        <v>81681619.1151254</v>
      </c>
      <c r="L2377" s="0" t="n">
        <v>108908825.486833</v>
      </c>
      <c r="M2377" s="0" t="n">
        <v>926084241.27788</v>
      </c>
      <c r="N2377" s="0" t="n">
        <v>1234778988.3705</v>
      </c>
      <c r="O2377" s="0" t="n">
        <v>109758132.2996</v>
      </c>
      <c r="P2377" s="0" t="n">
        <v>137197665.3745</v>
      </c>
      <c r="Q2377" s="0" t="n">
        <v>122522428.672688</v>
      </c>
      <c r="R2377" s="0" t="n">
        <v>149749635.044396</v>
      </c>
    </row>
    <row r="2378" customFormat="false" ht="13.8" hidden="true" customHeight="false" outlineLevel="0" collapsed="false">
      <c r="A2378" s="0" t="s">
        <v>155</v>
      </c>
      <c r="B2378" s="0" t="s">
        <v>6</v>
      </c>
      <c r="C2378" s="0" t="s">
        <v>163</v>
      </c>
      <c r="D2378" s="0" t="s">
        <v>15</v>
      </c>
      <c r="E2378" s="0" t="s">
        <v>8</v>
      </c>
      <c r="F2378" s="0" t="s">
        <v>8</v>
      </c>
      <c r="G2378" s="0" t="s">
        <v>164</v>
      </c>
      <c r="H2378" s="0" t="n">
        <v>25210946.0976986</v>
      </c>
      <c r="I2378" s="0" t="n">
        <v>2463742.13935573</v>
      </c>
      <c r="J2378" s="0" t="n">
        <v>2893046.03305598</v>
      </c>
      <c r="K2378" s="0" t="n">
        <v>17107462.9073842</v>
      </c>
      <c r="L2378" s="0" t="n">
        <v>22809950.5431789</v>
      </c>
      <c r="M2378" s="0" t="n">
        <v>88694717.0168065</v>
      </c>
      <c r="N2378" s="0" t="n">
        <v>133042075.525209</v>
      </c>
      <c r="O2378" s="0" t="n">
        <v>23651924.537815</v>
      </c>
      <c r="P2378" s="0" t="n">
        <v>29564905.6722688</v>
      </c>
      <c r="Q2378" s="0" t="n">
        <v>25661194.3610763</v>
      </c>
      <c r="R2378" s="0" t="n">
        <v>31363681.996871</v>
      </c>
    </row>
    <row r="2379" customFormat="false" ht="13.8" hidden="true" customHeight="false" outlineLevel="0" collapsed="false">
      <c r="A2379" s="0" t="s">
        <v>150</v>
      </c>
      <c r="B2379" s="0" t="s">
        <v>6</v>
      </c>
      <c r="C2379" s="0" t="s">
        <v>162</v>
      </c>
      <c r="D2379" s="0" t="s">
        <v>17</v>
      </c>
      <c r="E2379" s="0" t="s">
        <v>8</v>
      </c>
      <c r="F2379" s="0" t="s">
        <v>8</v>
      </c>
      <c r="G2379" s="0" t="s">
        <v>164</v>
      </c>
      <c r="H2379" s="0" t="n">
        <v>790797867.439399</v>
      </c>
      <c r="I2379" s="0" t="n">
        <v>6028181.75299669</v>
      </c>
      <c r="J2379" s="0" t="n">
        <v>122644844.694876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</row>
    <row r="2380" customFormat="false" ht="13.8" hidden="true" customHeight="false" outlineLevel="0" collapsed="false">
      <c r="A2380" s="0" t="s">
        <v>159</v>
      </c>
      <c r="B2380" s="0" t="s">
        <v>90</v>
      </c>
      <c r="C2380" s="0" t="s">
        <v>93</v>
      </c>
      <c r="D2380" s="0" t="s">
        <v>93</v>
      </c>
      <c r="E2380" s="0" t="s">
        <v>200</v>
      </c>
      <c r="F2380" s="0" t="s">
        <v>8</v>
      </c>
      <c r="G2380" s="0" t="s">
        <v>157</v>
      </c>
      <c r="H2380" s="0" t="n">
        <v>51715067.7714605</v>
      </c>
      <c r="I2380" s="0" t="n">
        <v>1901707.51181457</v>
      </c>
      <c r="J2380" s="0" t="n">
        <v>1641823.72087121</v>
      </c>
      <c r="K2380" s="0" t="n">
        <v>14200531.271645</v>
      </c>
      <c r="L2380" s="0" t="n">
        <v>18934041.6955266</v>
      </c>
      <c r="M2380" s="0" t="n">
        <v>107780558.025685</v>
      </c>
      <c r="N2380" s="0" t="n">
        <v>134725697.532107</v>
      </c>
      <c r="O2380" s="0" t="n">
        <v>62871992.2450404</v>
      </c>
      <c r="P2380" s="0" t="n">
        <v>88020789.1430565</v>
      </c>
      <c r="Q2380" s="0" t="n">
        <v>0</v>
      </c>
      <c r="R2380" s="0" t="n">
        <v>0</v>
      </c>
    </row>
    <row r="2381" customFormat="false" ht="13.8" hidden="true" customHeight="false" outlineLevel="0" collapsed="false">
      <c r="A2381" s="0" t="s">
        <v>155</v>
      </c>
      <c r="B2381" s="0" t="s">
        <v>21</v>
      </c>
      <c r="C2381" s="0" t="s">
        <v>166</v>
      </c>
      <c r="D2381" s="0" t="s">
        <v>37</v>
      </c>
      <c r="E2381" s="0" t="s">
        <v>9</v>
      </c>
      <c r="F2381" s="0" t="s">
        <v>9</v>
      </c>
      <c r="G2381" s="0" t="s">
        <v>157</v>
      </c>
      <c r="H2381" s="0" t="n">
        <v>3418732.09767773</v>
      </c>
      <c r="I2381" s="0" t="n">
        <v>330050.46907197</v>
      </c>
      <c r="J2381" s="0" t="n">
        <v>96760.648023272</v>
      </c>
      <c r="K2381" s="0" t="n">
        <v>3713067.77705967</v>
      </c>
      <c r="L2381" s="0" t="n">
        <v>4538193.9497396</v>
      </c>
      <c r="M2381" s="0" t="n">
        <v>41407501.3213533</v>
      </c>
      <c r="N2381" s="0" t="n">
        <v>51759376.6516916</v>
      </c>
      <c r="O2381" s="0" t="n">
        <v>9862911.68284441</v>
      </c>
      <c r="P2381" s="0" t="n">
        <v>15780658.692551</v>
      </c>
      <c r="Q2381" s="0" t="n">
        <v>6601009.38143941</v>
      </c>
      <c r="R2381" s="0" t="n">
        <v>7426135.55411934</v>
      </c>
    </row>
    <row r="2382" customFormat="false" ht="13.8" hidden="true" customHeight="false" outlineLevel="0" collapsed="false">
      <c r="A2382" s="0" t="s">
        <v>150</v>
      </c>
      <c r="B2382" s="0" t="s">
        <v>21</v>
      </c>
      <c r="C2382" s="0" t="s">
        <v>166</v>
      </c>
      <c r="D2382" s="0" t="s">
        <v>36</v>
      </c>
      <c r="E2382" s="0" t="s">
        <v>8</v>
      </c>
      <c r="F2382" s="0" t="s">
        <v>8</v>
      </c>
      <c r="G2382" s="0" t="s">
        <v>154</v>
      </c>
      <c r="H2382" s="0" t="n">
        <v>1887663.04962628</v>
      </c>
      <c r="I2382" s="0" t="n">
        <v>187635.198814431</v>
      </c>
      <c r="J2382" s="0" t="n">
        <v>152101.425089172</v>
      </c>
      <c r="K2382" s="0" t="n">
        <v>2110895.98666234</v>
      </c>
      <c r="L2382" s="0" t="n">
        <v>2579983.98369842</v>
      </c>
      <c r="M2382" s="0" t="n">
        <v>51852176.4582009</v>
      </c>
      <c r="N2382" s="0" t="n">
        <v>58333698.5154761</v>
      </c>
      <c r="O2382" s="0" t="n">
        <v>15526233.5893074</v>
      </c>
      <c r="P2382" s="0" t="n">
        <v>19873578.9943135</v>
      </c>
      <c r="Q2382" s="0" t="n">
        <v>4221791.97332469</v>
      </c>
      <c r="R2382" s="0" t="n">
        <v>4690879.97036077</v>
      </c>
    </row>
    <row r="2383" customFormat="false" ht="13.8" hidden="true" customHeight="false" outlineLevel="0" collapsed="false">
      <c r="A2383" s="0" t="s">
        <v>159</v>
      </c>
      <c r="B2383" s="0" t="s">
        <v>52</v>
      </c>
      <c r="C2383" s="0" t="s">
        <v>183</v>
      </c>
      <c r="D2383" s="0" t="s">
        <v>64</v>
      </c>
      <c r="E2383" s="0" t="s">
        <v>9</v>
      </c>
      <c r="F2383" s="0" t="s">
        <v>9</v>
      </c>
      <c r="G2383" s="0" t="s">
        <v>164</v>
      </c>
      <c r="H2383" s="0" t="n">
        <v>189261799.511278</v>
      </c>
      <c r="I2383" s="0" t="n">
        <v>2995292.39094301</v>
      </c>
      <c r="J2383" s="0" t="n">
        <v>3360666.88879168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269576315.184871</v>
      </c>
      <c r="R2383" s="0" t="n">
        <v>299529239.094301</v>
      </c>
    </row>
    <row r="2384" customFormat="false" ht="13.8" hidden="true" customHeight="false" outlineLevel="0" collapsed="false">
      <c r="A2384" s="0" t="s">
        <v>150</v>
      </c>
      <c r="B2384" s="0" t="s">
        <v>52</v>
      </c>
      <c r="C2384" s="0" t="s">
        <v>158</v>
      </c>
      <c r="D2384" s="0" t="s">
        <v>71</v>
      </c>
      <c r="E2384" s="0" t="s">
        <v>9</v>
      </c>
      <c r="F2384" s="0" t="s">
        <v>9</v>
      </c>
      <c r="G2384" s="0" t="s">
        <v>157</v>
      </c>
      <c r="H2384" s="0" t="n">
        <v>4439226.24431265</v>
      </c>
      <c r="I2384" s="0" t="n">
        <v>311485.85494459</v>
      </c>
      <c r="J2384" s="0" t="n">
        <v>208261.871946494</v>
      </c>
      <c r="K2384" s="0" t="n">
        <v>10902004.9230606</v>
      </c>
      <c r="L2384" s="0" t="n">
        <v>14016863.4725065</v>
      </c>
      <c r="M2384" s="0" t="n">
        <v>10746261.9955883</v>
      </c>
      <c r="N2384" s="0" t="n">
        <v>13082405.9076728</v>
      </c>
      <c r="O2384" s="0" t="n">
        <v>10393244.6818967</v>
      </c>
      <c r="P2384" s="0" t="n">
        <v>11338085.1075236</v>
      </c>
      <c r="Q2384" s="0" t="n">
        <v>37378302.5933509</v>
      </c>
      <c r="R2384" s="0" t="n">
        <v>40493161.1427968</v>
      </c>
    </row>
    <row r="2385" customFormat="false" ht="13.8" hidden="true" customHeight="false" outlineLevel="0" collapsed="false">
      <c r="A2385" s="0" t="s">
        <v>159</v>
      </c>
      <c r="B2385" s="0" t="s">
        <v>72</v>
      </c>
      <c r="C2385" s="0" t="s">
        <v>171</v>
      </c>
      <c r="D2385" s="0" t="s">
        <v>86</v>
      </c>
      <c r="E2385" s="0" t="s">
        <v>174</v>
      </c>
      <c r="F2385" s="0" t="s">
        <v>8</v>
      </c>
      <c r="G2385" s="0" t="s">
        <v>154</v>
      </c>
      <c r="H2385" s="0" t="n">
        <v>13782484.3199378</v>
      </c>
      <c r="I2385" s="0" t="n">
        <v>608481.872291161</v>
      </c>
      <c r="J2385" s="0" t="n">
        <v>671243.243010384</v>
      </c>
      <c r="K2385" s="0" t="n">
        <v>7767195.49159656</v>
      </c>
      <c r="L2385" s="0" t="n">
        <v>10356260.655462</v>
      </c>
      <c r="M2385" s="0" t="n">
        <v>34066036.6660116</v>
      </c>
      <c r="N2385" s="0" t="n">
        <v>45421382.2213488</v>
      </c>
      <c r="O2385" s="0" t="n">
        <v>17663870.8435751</v>
      </c>
      <c r="P2385" s="0" t="n">
        <v>24729419.1810051</v>
      </c>
      <c r="Q2385" s="0" t="n">
        <v>5178130.32773104</v>
      </c>
      <c r="R2385" s="0" t="n">
        <v>7767195.49159656</v>
      </c>
    </row>
    <row r="2386" customFormat="false" ht="13.8" hidden="true" customHeight="false" outlineLevel="0" collapsed="false">
      <c r="A2386" s="0" t="s">
        <v>150</v>
      </c>
      <c r="B2386" s="0" t="s">
        <v>90</v>
      </c>
      <c r="C2386" s="0" t="s">
        <v>94</v>
      </c>
      <c r="D2386" s="0" t="s">
        <v>94</v>
      </c>
      <c r="E2386" s="0" t="s">
        <v>170</v>
      </c>
      <c r="F2386" s="0" t="s">
        <v>13</v>
      </c>
      <c r="G2386" s="0" t="s">
        <v>154</v>
      </c>
      <c r="H2386" s="0" t="n">
        <v>1453777.40785248</v>
      </c>
      <c r="I2386" s="0" t="n">
        <v>190710.961786304</v>
      </c>
      <c r="J2386" s="0" t="n">
        <v>972765.443958536</v>
      </c>
      <c r="K2386" s="0" t="n">
        <v>1668720.91563016</v>
      </c>
      <c r="L2386" s="0" t="n">
        <v>2145498.32009592</v>
      </c>
      <c r="M2386" s="0" t="n">
        <v>21617345.2071291</v>
      </c>
      <c r="N2386" s="0" t="n">
        <v>29723849.6598025</v>
      </c>
      <c r="O2386" s="0" t="n">
        <v>7881323.78137879</v>
      </c>
      <c r="P2386" s="0" t="n">
        <v>10088094.4401648</v>
      </c>
      <c r="Q2386" s="0" t="n">
        <v>3814219.23572608</v>
      </c>
      <c r="R2386" s="0" t="n">
        <v>4290996.64019184</v>
      </c>
    </row>
    <row r="2387" customFormat="false" ht="13.8" hidden="true" customHeight="false" outlineLevel="0" collapsed="false">
      <c r="A2387" s="0" t="s">
        <v>155</v>
      </c>
      <c r="B2387" s="0" t="s">
        <v>72</v>
      </c>
      <c r="C2387" s="0" t="s">
        <v>171</v>
      </c>
      <c r="D2387" s="0" t="s">
        <v>77</v>
      </c>
      <c r="E2387" s="0" t="s">
        <v>174</v>
      </c>
      <c r="F2387" s="0" t="s">
        <v>8</v>
      </c>
      <c r="G2387" s="0" t="s">
        <v>157</v>
      </c>
      <c r="H2387" s="0" t="n">
        <v>316179.121582887</v>
      </c>
      <c r="I2387" s="0" t="n">
        <v>4209.63968991918</v>
      </c>
      <c r="J2387" s="0" t="n">
        <v>2603.03680122585</v>
      </c>
      <c r="K2387" s="0" t="n">
        <v>147337.389147171</v>
      </c>
      <c r="L2387" s="0" t="n">
        <v>189433.786046363</v>
      </c>
      <c r="M2387" s="0" t="n">
        <v>318248.760663131</v>
      </c>
      <c r="N2387" s="0" t="n">
        <v>393130.821995633</v>
      </c>
      <c r="O2387" s="0" t="n">
        <v>164740.534931503</v>
      </c>
      <c r="P2387" s="0" t="n">
        <v>224646.183997504</v>
      </c>
      <c r="Q2387" s="0" t="n">
        <v>105240.992247979</v>
      </c>
      <c r="R2387" s="0" t="n">
        <v>147337.389147171</v>
      </c>
    </row>
    <row r="2388" customFormat="false" ht="13.8" hidden="true" customHeight="false" outlineLevel="0" collapsed="false">
      <c r="A2388" s="0" t="s">
        <v>159</v>
      </c>
      <c r="B2388" s="0" t="s">
        <v>72</v>
      </c>
      <c r="C2388" s="0" t="s">
        <v>175</v>
      </c>
      <c r="D2388" s="0" t="s">
        <v>79</v>
      </c>
      <c r="E2388" s="0" t="s">
        <v>156</v>
      </c>
      <c r="F2388" s="0" t="s">
        <v>9</v>
      </c>
      <c r="G2388" s="0" t="s">
        <v>154</v>
      </c>
      <c r="H2388" s="0" t="n">
        <v>1220745.56518003</v>
      </c>
      <c r="I2388" s="0" t="n">
        <v>25929.7400758297</v>
      </c>
      <c r="J2388" s="0" t="n">
        <v>12964.8700379148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</row>
    <row r="2389" customFormat="false" ht="13.8" hidden="true" customHeight="false" outlineLevel="0" collapsed="false">
      <c r="A2389" s="0" t="s">
        <v>155</v>
      </c>
      <c r="B2389" s="0" t="s">
        <v>21</v>
      </c>
      <c r="C2389" s="0" t="s">
        <v>166</v>
      </c>
      <c r="D2389" s="0" t="s">
        <v>33</v>
      </c>
      <c r="E2389" s="0" t="s">
        <v>8</v>
      </c>
      <c r="F2389" s="0" t="s">
        <v>8</v>
      </c>
      <c r="G2389" s="0" t="s">
        <v>154</v>
      </c>
      <c r="H2389" s="0" t="n">
        <v>5920186.62796041</v>
      </c>
      <c r="I2389" s="0" t="n">
        <v>338061.293221183</v>
      </c>
      <c r="J2389" s="0" t="n">
        <v>284758.419223879</v>
      </c>
      <c r="K2389" s="0" t="n">
        <v>0</v>
      </c>
      <c r="L2389" s="0" t="n">
        <v>0</v>
      </c>
      <c r="M2389" s="0" t="n">
        <v>161136680.613405</v>
      </c>
      <c r="N2389" s="0" t="n">
        <v>195060192.321491</v>
      </c>
      <c r="O2389" s="0" t="n">
        <v>28435884.9274803</v>
      </c>
      <c r="P2389" s="0" t="n">
        <v>34422387.0174762</v>
      </c>
      <c r="Q2389" s="0" t="n">
        <v>5916072.6313707</v>
      </c>
      <c r="R2389" s="0" t="n">
        <v>6761225.86442366</v>
      </c>
    </row>
    <row r="2390" customFormat="false" ht="13.8" hidden="true" customHeight="false" outlineLevel="0" collapsed="false">
      <c r="A2390" s="0" t="s">
        <v>150</v>
      </c>
      <c r="B2390" s="0" t="s">
        <v>72</v>
      </c>
      <c r="C2390" s="0" t="s">
        <v>151</v>
      </c>
      <c r="D2390" s="0" t="s">
        <v>85</v>
      </c>
      <c r="E2390" s="0" t="s">
        <v>152</v>
      </c>
      <c r="F2390" s="0" t="s">
        <v>8</v>
      </c>
      <c r="G2390" s="0" t="s">
        <v>153</v>
      </c>
      <c r="H2390" s="0" t="n">
        <v>2143066.62689963</v>
      </c>
      <c r="I2390" s="0" t="n">
        <v>370877.424183221</v>
      </c>
      <c r="J2390" s="0" t="n">
        <v>399486.736218648</v>
      </c>
      <c r="K2390" s="0" t="n">
        <v>5531617.22499702</v>
      </c>
      <c r="L2390" s="0" t="n">
        <v>7112079.28928189</v>
      </c>
      <c r="M2390" s="0" t="n">
        <v>28807149.7071019</v>
      </c>
      <c r="N2390" s="0" t="n">
        <v>39609830.8472651</v>
      </c>
      <c r="O2390" s="0" t="n">
        <v>9002234.28346935</v>
      </c>
      <c r="P2390" s="0" t="n">
        <v>11522859.8828407</v>
      </c>
      <c r="Q2390" s="0" t="n">
        <v>12643696.5142789</v>
      </c>
      <c r="R2390" s="0" t="n">
        <v>14224158.5785637</v>
      </c>
    </row>
    <row r="2391" customFormat="false" ht="13.8" hidden="true" customHeight="false" outlineLevel="0" collapsed="false">
      <c r="A2391" s="0" t="s">
        <v>155</v>
      </c>
      <c r="B2391" s="0" t="s">
        <v>6</v>
      </c>
      <c r="C2391" s="0" t="s">
        <v>163</v>
      </c>
      <c r="D2391" s="0" t="s">
        <v>7</v>
      </c>
      <c r="E2391" s="0" t="s">
        <v>13</v>
      </c>
      <c r="F2391" s="0" t="s">
        <v>13</v>
      </c>
      <c r="G2391" s="0" t="s">
        <v>172</v>
      </c>
      <c r="H2391" s="0" t="n">
        <v>556202.439967235</v>
      </c>
      <c r="I2391" s="0" t="n">
        <v>30613.053330982</v>
      </c>
      <c r="J2391" s="0" t="n">
        <v>16697.9852608176</v>
      </c>
      <c r="K2391" s="0" t="n">
        <v>0</v>
      </c>
      <c r="L2391" s="0" t="n">
        <v>0</v>
      </c>
      <c r="M2391" s="0" t="n">
        <v>2623975.99323852</v>
      </c>
      <c r="N2391" s="0" t="n">
        <v>3673566.39053393</v>
      </c>
      <c r="O2391" s="0" t="n">
        <v>905271.71942754</v>
      </c>
      <c r="P2391" s="0" t="n">
        <v>1220148.83922842</v>
      </c>
      <c r="Q2391" s="0" t="n">
        <v>0</v>
      </c>
      <c r="R2391" s="0" t="n">
        <v>0</v>
      </c>
    </row>
    <row r="2392" customFormat="false" ht="13.8" hidden="true" customHeight="false" outlineLevel="0" collapsed="false">
      <c r="A2392" s="0" t="s">
        <v>155</v>
      </c>
      <c r="B2392" s="0" t="s">
        <v>72</v>
      </c>
      <c r="C2392" s="0" t="s">
        <v>151</v>
      </c>
      <c r="D2392" s="0" t="s">
        <v>75</v>
      </c>
      <c r="E2392" s="0" t="s">
        <v>156</v>
      </c>
      <c r="F2392" s="0" t="s">
        <v>9</v>
      </c>
      <c r="G2392" s="0" t="s">
        <v>164</v>
      </c>
      <c r="H2392" s="0" t="n">
        <v>10825362.8450419</v>
      </c>
      <c r="I2392" s="0" t="n">
        <v>153245.178774608</v>
      </c>
      <c r="J2392" s="0" t="n">
        <v>206268.823184483</v>
      </c>
      <c r="K2392" s="0" t="n">
        <v>0</v>
      </c>
      <c r="L2392" s="0" t="n">
        <v>0</v>
      </c>
      <c r="M2392" s="0" t="n">
        <v>9540864.529892</v>
      </c>
      <c r="N2392" s="0" t="n">
        <v>11661056.6476457</v>
      </c>
      <c r="O2392" s="0" t="n">
        <v>4664422.65905831</v>
      </c>
      <c r="P2392" s="0" t="n">
        <v>6360576.35326133</v>
      </c>
      <c r="Q2392" s="0" t="n">
        <v>10727162.5142225</v>
      </c>
      <c r="R2392" s="0" t="n">
        <v>12259614.3019686</v>
      </c>
    </row>
    <row r="2393" customFormat="false" ht="13.8" hidden="true" customHeight="false" outlineLevel="0" collapsed="false">
      <c r="A2393" s="0" t="s">
        <v>155</v>
      </c>
      <c r="B2393" s="0" t="s">
        <v>117</v>
      </c>
      <c r="C2393" s="0" t="s">
        <v>187</v>
      </c>
      <c r="D2393" s="0" t="s">
        <v>109</v>
      </c>
      <c r="E2393" s="0" t="s">
        <v>8</v>
      </c>
      <c r="F2393" s="0" t="s">
        <v>8</v>
      </c>
      <c r="G2393" s="0" t="s">
        <v>153</v>
      </c>
      <c r="H2393" s="0" t="n">
        <v>113875704.393308</v>
      </c>
      <c r="I2393" s="0" t="n">
        <v>652462.623999312</v>
      </c>
      <c r="J2393" s="0" t="n">
        <v>837419.981293055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</row>
    <row r="2394" customFormat="false" ht="13.8" hidden="true" customHeight="false" outlineLevel="0" collapsed="false">
      <c r="A2394" s="0" t="s">
        <v>150</v>
      </c>
      <c r="B2394" s="0" t="s">
        <v>117</v>
      </c>
      <c r="C2394" s="0" t="s">
        <v>189</v>
      </c>
      <c r="D2394" s="0" t="s">
        <v>109</v>
      </c>
      <c r="E2394" s="0" t="s">
        <v>8</v>
      </c>
      <c r="F2394" s="0" t="s">
        <v>8</v>
      </c>
      <c r="G2394" s="0" t="s">
        <v>164</v>
      </c>
      <c r="H2394" s="0" t="n">
        <v>153229374.072801</v>
      </c>
      <c r="I2394" s="0" t="n">
        <v>945242.093606187</v>
      </c>
      <c r="J2394" s="0" t="n">
        <v>1656058.25157845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</row>
    <row r="2395" customFormat="false" ht="13.8" hidden="true" customHeight="false" outlineLevel="0" collapsed="false">
      <c r="A2395" s="0" t="s">
        <v>159</v>
      </c>
      <c r="B2395" s="0" t="s">
        <v>103</v>
      </c>
      <c r="C2395" s="0" t="s">
        <v>177</v>
      </c>
      <c r="D2395" s="0" t="s">
        <v>115</v>
      </c>
      <c r="E2395" s="0" t="s">
        <v>13</v>
      </c>
      <c r="F2395" s="0" t="s">
        <v>13</v>
      </c>
      <c r="G2395" s="0" t="s">
        <v>157</v>
      </c>
      <c r="H2395" s="0" t="n">
        <v>22993594.5843102</v>
      </c>
      <c r="I2395" s="0" t="n">
        <v>617243.115</v>
      </c>
      <c r="J2395" s="0" t="n">
        <v>734557.019616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</row>
    <row r="2396" customFormat="false" ht="13.8" hidden="true" customHeight="false" outlineLevel="0" collapsed="false">
      <c r="A2396" s="0" t="s">
        <v>159</v>
      </c>
      <c r="B2396" s="0" t="s">
        <v>103</v>
      </c>
      <c r="C2396" s="0" t="s">
        <v>177</v>
      </c>
      <c r="D2396" s="0" t="s">
        <v>115</v>
      </c>
      <c r="E2396" s="0" t="s">
        <v>9</v>
      </c>
      <c r="F2396" s="0" t="s">
        <v>9</v>
      </c>
      <c r="G2396" s="0" t="s">
        <v>157</v>
      </c>
      <c r="H2396" s="0" t="n">
        <v>26038607.9649051</v>
      </c>
      <c r="I2396" s="0" t="n">
        <v>699001.27</v>
      </c>
      <c r="J2396" s="0" t="n">
        <v>740915.225113</v>
      </c>
      <c r="K2396" s="0" t="n">
        <v>0</v>
      </c>
      <c r="L2396" s="0" t="n">
        <v>0</v>
      </c>
      <c r="M2396" s="0" t="n">
        <v>12582022.86</v>
      </c>
      <c r="N2396" s="0" t="n">
        <v>18873034.29</v>
      </c>
      <c r="O2396" s="0" t="n">
        <v>59764608.585</v>
      </c>
      <c r="P2396" s="0" t="n">
        <v>83670452.019</v>
      </c>
      <c r="Q2396" s="0" t="n">
        <v>0</v>
      </c>
      <c r="R2396" s="0" t="n">
        <v>0</v>
      </c>
    </row>
    <row r="2397" customFormat="false" ht="13.8" hidden="true" customHeight="false" outlineLevel="0" collapsed="false">
      <c r="A2397" s="0" t="s">
        <v>150</v>
      </c>
      <c r="B2397" s="0" t="s">
        <v>103</v>
      </c>
      <c r="C2397" s="0" t="s">
        <v>179</v>
      </c>
      <c r="D2397" s="0" t="s">
        <v>115</v>
      </c>
      <c r="E2397" s="0" t="s">
        <v>8</v>
      </c>
      <c r="F2397" s="0" t="s">
        <v>8</v>
      </c>
      <c r="G2397" s="0" t="s">
        <v>164</v>
      </c>
      <c r="H2397" s="0" t="n">
        <v>16662072.9382055</v>
      </c>
      <c r="I2397" s="0" t="n">
        <v>613029.105</v>
      </c>
      <c r="J2397" s="0" t="n">
        <v>917761.691875</v>
      </c>
      <c r="K2397" s="0" t="n">
        <v>21456018.675</v>
      </c>
      <c r="L2397" s="0" t="n">
        <v>27586309.725</v>
      </c>
      <c r="M2397" s="0" t="n">
        <v>19310416.8075</v>
      </c>
      <c r="N2397" s="0" t="n">
        <v>27586309.725</v>
      </c>
      <c r="O2397" s="0" t="n">
        <v>65517485.596875</v>
      </c>
      <c r="P2397" s="0" t="n">
        <v>83862381.564</v>
      </c>
      <c r="Q2397" s="0" t="n">
        <v>49042328.4</v>
      </c>
      <c r="R2397" s="0" t="n">
        <v>55172619.45</v>
      </c>
    </row>
    <row r="2398" customFormat="false" ht="13.8" hidden="true" customHeight="false" outlineLevel="0" collapsed="false">
      <c r="A2398" s="0" t="s">
        <v>155</v>
      </c>
      <c r="B2398" s="0" t="s">
        <v>103</v>
      </c>
      <c r="C2398" s="0" t="s">
        <v>178</v>
      </c>
      <c r="D2398" s="0" t="s">
        <v>107</v>
      </c>
      <c r="E2398" s="0" t="s">
        <v>13</v>
      </c>
      <c r="F2398" s="0" t="s">
        <v>13</v>
      </c>
      <c r="G2398" s="0" t="s">
        <v>154</v>
      </c>
      <c r="H2398" s="0" t="n">
        <v>504112.743305171</v>
      </c>
      <c r="I2398" s="0" t="n">
        <v>47161.5172306149</v>
      </c>
      <c r="J2398" s="0" t="n">
        <v>37990.3790420975</v>
      </c>
      <c r="K2398" s="0" t="n">
        <v>0</v>
      </c>
      <c r="L2398" s="0" t="n">
        <v>0</v>
      </c>
      <c r="M2398" s="0" t="n">
        <v>4527505.65413903</v>
      </c>
      <c r="N2398" s="0" t="n">
        <v>6338507.91579465</v>
      </c>
      <c r="O2398" s="0" t="n">
        <v>1561989.45067796</v>
      </c>
      <c r="P2398" s="0" t="n">
        <v>2105290.12917465</v>
      </c>
      <c r="Q2398" s="0" t="n">
        <v>0</v>
      </c>
      <c r="R2398" s="0" t="n">
        <v>0</v>
      </c>
    </row>
    <row r="2399" customFormat="false" ht="13.8" hidden="true" customHeight="false" outlineLevel="0" collapsed="false">
      <c r="A2399" s="0" t="s">
        <v>159</v>
      </c>
      <c r="B2399" s="0" t="s">
        <v>103</v>
      </c>
      <c r="C2399" s="0" t="s">
        <v>177</v>
      </c>
      <c r="D2399" s="0" t="s">
        <v>22</v>
      </c>
      <c r="E2399" s="0" t="s">
        <v>9</v>
      </c>
      <c r="F2399" s="0" t="s">
        <v>9</v>
      </c>
      <c r="G2399" s="0" t="s">
        <v>154</v>
      </c>
      <c r="H2399" s="0" t="n">
        <v>719126.517070845</v>
      </c>
      <c r="I2399" s="0" t="n">
        <v>11124.8</v>
      </c>
      <c r="J2399" s="0" t="n">
        <v>14086.5085</v>
      </c>
      <c r="K2399" s="0" t="n">
        <v>444992</v>
      </c>
      <c r="L2399" s="0" t="n">
        <v>556240</v>
      </c>
      <c r="M2399" s="0" t="n">
        <v>1426755.6</v>
      </c>
      <c r="N2399" s="0" t="n">
        <v>1727125.2</v>
      </c>
      <c r="O2399" s="0" t="n">
        <v>0</v>
      </c>
      <c r="P2399" s="0" t="n">
        <v>0</v>
      </c>
      <c r="Q2399" s="0" t="n">
        <v>0</v>
      </c>
      <c r="R2399" s="0" t="n">
        <v>0</v>
      </c>
    </row>
    <row r="2400" customFormat="false" ht="13.8" hidden="true" customHeight="false" outlineLevel="0" collapsed="false">
      <c r="A2400" s="0" t="s">
        <v>150</v>
      </c>
      <c r="B2400" s="0" t="s">
        <v>103</v>
      </c>
      <c r="C2400" s="0" t="s">
        <v>177</v>
      </c>
      <c r="D2400" s="0" t="s">
        <v>106</v>
      </c>
      <c r="E2400" s="0" t="s">
        <v>9</v>
      </c>
      <c r="F2400" s="0" t="s">
        <v>9</v>
      </c>
      <c r="G2400" s="0" t="s">
        <v>172</v>
      </c>
      <c r="H2400" s="0" t="n">
        <v>21992.5260033618</v>
      </c>
      <c r="I2400" s="0" t="n">
        <v>13516.49</v>
      </c>
      <c r="J2400" s="0" t="n">
        <v>9554.1602</v>
      </c>
      <c r="K2400" s="0" t="n">
        <v>0</v>
      </c>
      <c r="L2400" s="0" t="n">
        <v>0</v>
      </c>
      <c r="M2400" s="0" t="n">
        <v>206543.468381341</v>
      </c>
      <c r="N2400" s="0" t="n">
        <v>295062.09768763</v>
      </c>
      <c r="O2400" s="0" t="n">
        <v>1192542.65721095</v>
      </c>
      <c r="P2400" s="0" t="n">
        <v>1526454.60123002</v>
      </c>
      <c r="Q2400" s="0" t="n">
        <v>180219.866666666</v>
      </c>
      <c r="R2400" s="0" t="n">
        <v>202747.35</v>
      </c>
    </row>
    <row r="2401" customFormat="false" ht="13.8" hidden="true" customHeight="false" outlineLevel="0" collapsed="false">
      <c r="A2401" s="0" t="s">
        <v>155</v>
      </c>
      <c r="B2401" s="0" t="s">
        <v>21</v>
      </c>
      <c r="C2401" s="0" t="s">
        <v>173</v>
      </c>
      <c r="D2401" s="0" t="s">
        <v>40</v>
      </c>
      <c r="E2401" s="0" t="s">
        <v>8</v>
      </c>
      <c r="F2401" s="0" t="s">
        <v>8</v>
      </c>
      <c r="G2401" s="0" t="s">
        <v>172</v>
      </c>
      <c r="H2401" s="0" t="n">
        <v>699016.672996835</v>
      </c>
      <c r="I2401" s="0" t="n">
        <v>50789.856623413</v>
      </c>
      <c r="J2401" s="0" t="n">
        <v>48420.8172263505</v>
      </c>
      <c r="K2401" s="0" t="n">
        <v>571385.887013396</v>
      </c>
      <c r="L2401" s="0" t="n">
        <v>698360.528571928</v>
      </c>
      <c r="M2401" s="0" t="n">
        <v>6371998.3830313</v>
      </c>
      <c r="N2401" s="0" t="n">
        <v>7964997.97878912</v>
      </c>
      <c r="O2401" s="0" t="n">
        <v>1517755.36532207</v>
      </c>
      <c r="P2401" s="0" t="n">
        <v>2428408.58451532</v>
      </c>
      <c r="Q2401" s="0" t="n">
        <v>1015797.13246826</v>
      </c>
      <c r="R2401" s="0" t="n">
        <v>1142771.77402679</v>
      </c>
    </row>
    <row r="2402" customFormat="false" ht="13.8" hidden="true" customHeight="false" outlineLevel="0" collapsed="false">
      <c r="A2402" s="0" t="s">
        <v>150</v>
      </c>
      <c r="B2402" s="0" t="s">
        <v>96</v>
      </c>
      <c r="C2402" s="0" t="s">
        <v>184</v>
      </c>
      <c r="D2402" s="0" t="s">
        <v>102</v>
      </c>
      <c r="E2402" s="0" t="s">
        <v>198</v>
      </c>
      <c r="F2402" s="0" t="s">
        <v>8</v>
      </c>
      <c r="G2402" s="0" t="s">
        <v>153</v>
      </c>
      <c r="H2402" s="0" t="n">
        <v>12305565.295289</v>
      </c>
      <c r="I2402" s="0" t="n">
        <v>451906.698178023</v>
      </c>
      <c r="J2402" s="0" t="n">
        <v>615114.855691255</v>
      </c>
      <c r="K2402" s="0" t="n">
        <v>4043837.1019322</v>
      </c>
      <c r="L2402" s="0" t="n">
        <v>5199219.13105569</v>
      </c>
      <c r="M2402" s="0" t="n">
        <v>15072779.2383389</v>
      </c>
      <c r="N2402" s="0" t="n">
        <v>17732681.4568694</v>
      </c>
      <c r="O2402" s="0" t="n">
        <v>5843724.53506665</v>
      </c>
      <c r="P2402" s="0" t="n">
        <v>7479967.40488532</v>
      </c>
      <c r="Q2402" s="0" t="n">
        <v>5199219.13105569</v>
      </c>
      <c r="R2402" s="0" t="n">
        <v>6354601.16017918</v>
      </c>
    </row>
    <row r="2403" customFormat="false" ht="13.8" hidden="true" customHeight="false" outlineLevel="0" collapsed="false">
      <c r="A2403" s="0" t="s">
        <v>155</v>
      </c>
      <c r="B2403" s="0" t="s">
        <v>72</v>
      </c>
      <c r="C2403" s="0" t="s">
        <v>151</v>
      </c>
      <c r="D2403" s="0" t="s">
        <v>84</v>
      </c>
      <c r="E2403" s="0" t="s">
        <v>152</v>
      </c>
      <c r="F2403" s="0" t="s">
        <v>8</v>
      </c>
      <c r="G2403" s="0" t="s">
        <v>172</v>
      </c>
      <c r="H2403" s="0" t="n">
        <v>7028742.20296103</v>
      </c>
      <c r="I2403" s="0" t="n">
        <v>648956.775541987</v>
      </c>
      <c r="J2403" s="0" t="n">
        <v>1022044.69788927</v>
      </c>
      <c r="K2403" s="0" t="n">
        <v>10788230.5802193</v>
      </c>
      <c r="L2403" s="0" t="n">
        <v>13870582.1745677</v>
      </c>
      <c r="M2403" s="0" t="n">
        <v>28353598.7747204</v>
      </c>
      <c r="N2403" s="0" t="n">
        <v>34654398.502436</v>
      </c>
      <c r="O2403" s="0" t="n">
        <v>13861759.4009744</v>
      </c>
      <c r="P2403" s="0" t="n">
        <v>18902399.1831469</v>
      </c>
      <c r="Q2403" s="0" t="n">
        <v>21576461.1604386</v>
      </c>
      <c r="R2403" s="0" t="n">
        <v>24658812.754787</v>
      </c>
    </row>
    <row r="2404" customFormat="false" ht="13.8" hidden="true" customHeight="false" outlineLevel="0" collapsed="false">
      <c r="A2404" s="0" t="s">
        <v>155</v>
      </c>
      <c r="B2404" s="0" t="s">
        <v>52</v>
      </c>
      <c r="C2404" s="0" t="s">
        <v>158</v>
      </c>
      <c r="D2404" s="0" t="s">
        <v>53</v>
      </c>
      <c r="E2404" s="0" t="s">
        <v>8</v>
      </c>
      <c r="F2404" s="0" t="s">
        <v>8</v>
      </c>
      <c r="G2404" s="0" t="s">
        <v>172</v>
      </c>
      <c r="H2404" s="0" t="n">
        <v>876485.608284781</v>
      </c>
      <c r="I2404" s="0" t="n">
        <v>43578.6637465224</v>
      </c>
      <c r="J2404" s="0" t="n">
        <v>27164.8042721293</v>
      </c>
      <c r="K2404" s="0" t="n">
        <v>0</v>
      </c>
      <c r="L2404" s="0" t="n">
        <v>0</v>
      </c>
      <c r="M2404" s="0" t="n">
        <v>915151.925603372</v>
      </c>
      <c r="N2404" s="0" t="n">
        <v>1118519.0201819</v>
      </c>
      <c r="O2404" s="0" t="n">
        <v>1111255.92422896</v>
      </c>
      <c r="P2404" s="0" t="n">
        <v>1234728.80469884</v>
      </c>
      <c r="Q2404" s="0" t="n">
        <v>1452622.12488408</v>
      </c>
      <c r="R2404" s="0" t="n">
        <v>1597884.33737249</v>
      </c>
    </row>
    <row r="2405" customFormat="false" ht="13.8" hidden="true" customHeight="false" outlineLevel="0" collapsed="false">
      <c r="A2405" s="0" t="s">
        <v>155</v>
      </c>
      <c r="B2405" s="0" t="s">
        <v>103</v>
      </c>
      <c r="C2405" s="0" t="s">
        <v>178</v>
      </c>
      <c r="D2405" s="0" t="s">
        <v>104</v>
      </c>
      <c r="E2405" s="0" t="s">
        <v>9</v>
      </c>
      <c r="F2405" s="0" t="s">
        <v>9</v>
      </c>
      <c r="G2405" s="0" t="s">
        <v>154</v>
      </c>
      <c r="H2405" s="0" t="n">
        <v>4271245.86390286</v>
      </c>
      <c r="I2405" s="0" t="n">
        <v>316195.981144392</v>
      </c>
      <c r="J2405" s="0" t="n">
        <v>194067.524386948</v>
      </c>
      <c r="K2405" s="0" t="n">
        <v>0</v>
      </c>
      <c r="L2405" s="0" t="n">
        <v>0</v>
      </c>
      <c r="M2405" s="0" t="n">
        <v>43255610.2205529</v>
      </c>
      <c r="N2405" s="0" t="n">
        <v>52362054.4775114</v>
      </c>
      <c r="O2405" s="0" t="n">
        <v>10092975.718129</v>
      </c>
      <c r="P2405" s="0" t="n">
        <v>11155394.2147741</v>
      </c>
      <c r="Q2405" s="0" t="n">
        <v>11200208.0782389</v>
      </c>
      <c r="R2405" s="0" t="n">
        <v>12218408.8126242</v>
      </c>
    </row>
    <row r="2406" customFormat="false" ht="13.8" hidden="true" customHeight="false" outlineLevel="0" collapsed="false">
      <c r="A2406" s="0" t="s">
        <v>159</v>
      </c>
      <c r="B2406" s="0" t="s">
        <v>72</v>
      </c>
      <c r="C2406" s="0" t="s">
        <v>151</v>
      </c>
      <c r="D2406" s="0" t="s">
        <v>84</v>
      </c>
      <c r="E2406" s="0" t="s">
        <v>170</v>
      </c>
      <c r="F2406" s="0" t="s">
        <v>13</v>
      </c>
      <c r="G2406" s="0" t="s">
        <v>172</v>
      </c>
      <c r="H2406" s="0" t="n">
        <v>5085494.39519192</v>
      </c>
      <c r="I2406" s="0" t="n">
        <v>108369.786467852</v>
      </c>
      <c r="J2406" s="0" t="n">
        <v>120070.122017869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</row>
    <row r="2407" customFormat="false" ht="13.8" hidden="true" customHeight="false" outlineLevel="0" collapsed="false">
      <c r="A2407" s="0" t="s">
        <v>155</v>
      </c>
      <c r="B2407" s="0" t="s">
        <v>21</v>
      </c>
      <c r="C2407" s="0" t="s">
        <v>166</v>
      </c>
      <c r="D2407" s="0" t="s">
        <v>25</v>
      </c>
      <c r="E2407" s="0" t="s">
        <v>8</v>
      </c>
      <c r="F2407" s="0" t="s">
        <v>8</v>
      </c>
      <c r="G2407" s="0" t="s">
        <v>153</v>
      </c>
      <c r="H2407" s="0" t="n">
        <v>5009291.88237534</v>
      </c>
      <c r="I2407" s="0" t="n">
        <v>60245.3904428904</v>
      </c>
      <c r="J2407" s="0" t="n">
        <v>35718.5073135198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</row>
    <row r="2408" customFormat="false" ht="13.8" hidden="true" customHeight="false" outlineLevel="0" collapsed="false">
      <c r="A2408" s="0" t="s">
        <v>150</v>
      </c>
      <c r="B2408" s="0" t="s">
        <v>103</v>
      </c>
      <c r="C2408" s="0" t="s">
        <v>178</v>
      </c>
      <c r="D2408" s="0" t="s">
        <v>105</v>
      </c>
      <c r="E2408" s="0" t="s">
        <v>13</v>
      </c>
      <c r="F2408" s="0" t="s">
        <v>13</v>
      </c>
      <c r="G2408" s="0" t="s">
        <v>157</v>
      </c>
      <c r="H2408" s="0" t="n">
        <v>273155.228650328</v>
      </c>
      <c r="I2408" s="0" t="n">
        <v>120520.390836</v>
      </c>
      <c r="J2408" s="0" t="n">
        <v>38305.10408428</v>
      </c>
      <c r="K2408" s="0" t="n">
        <v>2109106.83963</v>
      </c>
      <c r="L2408" s="0" t="n">
        <v>2711708.79381</v>
      </c>
      <c r="M2408" s="0" t="n">
        <v>6548776.73705115</v>
      </c>
      <c r="N2408" s="0" t="n">
        <v>7972423.8538014</v>
      </c>
      <c r="O2408" s="0" t="n">
        <v>3549626.81109729</v>
      </c>
      <c r="P2408" s="0" t="n">
        <v>3872320.15756068</v>
      </c>
      <c r="Q2408" s="0" t="n">
        <v>7231223.45016</v>
      </c>
      <c r="R2408" s="0" t="n">
        <v>7833825.40434</v>
      </c>
    </row>
    <row r="2409" customFormat="false" ht="13.8" hidden="true" customHeight="false" outlineLevel="0" collapsed="false">
      <c r="A2409" s="0" t="s">
        <v>159</v>
      </c>
      <c r="B2409" s="0" t="s">
        <v>72</v>
      </c>
      <c r="C2409" s="0" t="s">
        <v>151</v>
      </c>
      <c r="D2409" s="0" t="s">
        <v>75</v>
      </c>
      <c r="E2409" s="0" t="s">
        <v>174</v>
      </c>
      <c r="F2409" s="0" t="s">
        <v>8</v>
      </c>
      <c r="G2409" s="0" t="s">
        <v>154</v>
      </c>
      <c r="H2409" s="0" t="n">
        <v>4011831.94988151</v>
      </c>
      <c r="I2409" s="0" t="n">
        <v>16738.5808299346</v>
      </c>
      <c r="J2409" s="0" t="n">
        <v>16738.5808299346</v>
      </c>
      <c r="K2409" s="0" t="n">
        <v>0</v>
      </c>
      <c r="L2409" s="0" t="n">
        <v>0</v>
      </c>
      <c r="M2409" s="0" t="n">
        <v>1042124.34869445</v>
      </c>
      <c r="N2409" s="0" t="n">
        <v>1389499.1315926</v>
      </c>
      <c r="O2409" s="0" t="n">
        <v>463166.377197535</v>
      </c>
      <c r="P2409" s="0" t="n">
        <v>648432.928076549</v>
      </c>
      <c r="Q2409" s="0" t="n">
        <v>1004314.84979607</v>
      </c>
      <c r="R2409" s="0" t="n">
        <v>1171700.65809542</v>
      </c>
    </row>
    <row r="2410" customFormat="false" ht="13.8" hidden="true" customHeight="false" outlineLevel="0" collapsed="false">
      <c r="A2410" s="0" t="s">
        <v>159</v>
      </c>
      <c r="B2410" s="0" t="s">
        <v>103</v>
      </c>
      <c r="C2410" s="0" t="s">
        <v>177</v>
      </c>
      <c r="D2410" s="0" t="s">
        <v>115</v>
      </c>
      <c r="E2410" s="0" t="s">
        <v>8</v>
      </c>
      <c r="F2410" s="0" t="s">
        <v>8</v>
      </c>
      <c r="G2410" s="0" t="s">
        <v>172</v>
      </c>
      <c r="H2410" s="0" t="n">
        <v>544846.752442767</v>
      </c>
      <c r="I2410" s="0" t="n">
        <v>7187.1</v>
      </c>
      <c r="J2410" s="0" t="n">
        <v>10084.8075</v>
      </c>
      <c r="K2410" s="0" t="n">
        <v>0</v>
      </c>
      <c r="L2410" s="0" t="n">
        <v>0</v>
      </c>
      <c r="M2410" s="0" t="n">
        <v>129367.8</v>
      </c>
      <c r="N2410" s="0" t="n">
        <v>194051.7</v>
      </c>
      <c r="O2410" s="0" t="n">
        <v>614497.05</v>
      </c>
      <c r="P2410" s="0" t="n">
        <v>860295.87</v>
      </c>
      <c r="Q2410" s="0" t="n">
        <v>431226</v>
      </c>
      <c r="R2410" s="0" t="n">
        <v>503097</v>
      </c>
    </row>
    <row r="2411" customFormat="false" ht="13.8" hidden="true" customHeight="false" outlineLevel="0" collapsed="false">
      <c r="A2411" s="0" t="s">
        <v>155</v>
      </c>
      <c r="B2411" s="0" t="s">
        <v>21</v>
      </c>
      <c r="C2411" s="0" t="s">
        <v>166</v>
      </c>
      <c r="D2411" s="0" t="s">
        <v>45</v>
      </c>
      <c r="E2411" s="0" t="s">
        <v>13</v>
      </c>
      <c r="F2411" s="0" t="s">
        <v>13</v>
      </c>
      <c r="G2411" s="0" t="s">
        <v>172</v>
      </c>
      <c r="H2411" s="0" t="n">
        <v>87179.8679908087</v>
      </c>
      <c r="I2411" s="0" t="n">
        <v>513</v>
      </c>
      <c r="J2411" s="0" t="n">
        <v>305.235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</row>
    <row r="2412" customFormat="false" ht="13.8" hidden="true" customHeight="false" outlineLevel="0" collapsed="false">
      <c r="A2412" s="0" t="s">
        <v>155</v>
      </c>
      <c r="B2412" s="0" t="s">
        <v>117</v>
      </c>
      <c r="C2412" s="0" t="s">
        <v>188</v>
      </c>
      <c r="D2412" s="0" t="s">
        <v>109</v>
      </c>
      <c r="E2412" s="0" t="s">
        <v>9</v>
      </c>
      <c r="F2412" s="0" t="s">
        <v>9</v>
      </c>
      <c r="G2412" s="0" t="s">
        <v>154</v>
      </c>
      <c r="H2412" s="0" t="n">
        <v>48317.3811878571</v>
      </c>
      <c r="I2412" s="0" t="n">
        <v>203.749500437117</v>
      </c>
      <c r="J2412" s="0" t="n">
        <v>203.749500437117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</row>
    <row r="2413" customFormat="false" ht="13.8" hidden="true" customHeight="false" outlineLevel="0" collapsed="false">
      <c r="A2413" s="0" t="s">
        <v>155</v>
      </c>
      <c r="B2413" s="0" t="s">
        <v>72</v>
      </c>
      <c r="C2413" s="0" t="s">
        <v>151</v>
      </c>
      <c r="D2413" s="0" t="s">
        <v>83</v>
      </c>
      <c r="E2413" s="0" t="s">
        <v>170</v>
      </c>
      <c r="F2413" s="0" t="s">
        <v>13</v>
      </c>
      <c r="G2413" s="0" t="s">
        <v>154</v>
      </c>
      <c r="H2413" s="0" t="n">
        <v>49041.2010229722</v>
      </c>
      <c r="I2413" s="0" t="n">
        <v>2469.82807059922</v>
      </c>
      <c r="J2413" s="0" t="n">
        <v>2469.82807059922</v>
      </c>
      <c r="K2413" s="0" t="n">
        <v>0</v>
      </c>
      <c r="L2413" s="0" t="n">
        <v>0</v>
      </c>
      <c r="M2413" s="0" t="n">
        <v>108817.71940835</v>
      </c>
      <c r="N2413" s="0" t="n">
        <v>132999.434832428</v>
      </c>
      <c r="O2413" s="0" t="n">
        <v>53199.7736612904</v>
      </c>
      <c r="P2413" s="0" t="n">
        <v>72545.1459017597</v>
      </c>
      <c r="Q2413" s="0" t="n">
        <v>57629.3216473151</v>
      </c>
      <c r="R2413" s="0" t="n">
        <v>65862.0818826459</v>
      </c>
    </row>
    <row r="2414" customFormat="false" ht="13.8" hidden="true" customHeight="false" outlineLevel="0" collapsed="false">
      <c r="A2414" s="0" t="s">
        <v>159</v>
      </c>
      <c r="B2414" s="0" t="s">
        <v>72</v>
      </c>
      <c r="C2414" s="0" t="s">
        <v>151</v>
      </c>
      <c r="D2414" s="0" t="s">
        <v>73</v>
      </c>
      <c r="E2414" s="0" t="s">
        <v>156</v>
      </c>
      <c r="F2414" s="0" t="s">
        <v>9</v>
      </c>
      <c r="G2414" s="0" t="s">
        <v>164</v>
      </c>
      <c r="H2414" s="0" t="n">
        <v>31214497.2130018</v>
      </c>
      <c r="I2414" s="0" t="n">
        <v>156550.827124268</v>
      </c>
      <c r="J2414" s="0" t="n">
        <v>233784.962847291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</row>
    <row r="2415" customFormat="false" ht="13.8" hidden="true" customHeight="false" outlineLevel="0" collapsed="false">
      <c r="A2415" s="0" t="s">
        <v>155</v>
      </c>
      <c r="B2415" s="0" t="s">
        <v>72</v>
      </c>
      <c r="C2415" s="0" t="s">
        <v>151</v>
      </c>
      <c r="D2415" s="0" t="s">
        <v>75</v>
      </c>
      <c r="E2415" s="0" t="s">
        <v>152</v>
      </c>
      <c r="F2415" s="0" t="s">
        <v>8</v>
      </c>
      <c r="G2415" s="0" t="s">
        <v>153</v>
      </c>
      <c r="H2415" s="0" t="n">
        <v>1536895.27197601</v>
      </c>
      <c r="I2415" s="0" t="n">
        <v>21426.4584568068</v>
      </c>
      <c r="J2415" s="0" t="n">
        <v>22069.4605040028</v>
      </c>
      <c r="K2415" s="0" t="n">
        <v>749926.04598824</v>
      </c>
      <c r="L2415" s="0" t="n">
        <v>964190.630556309</v>
      </c>
      <c r="M2415" s="0" t="n">
        <v>1333986.09422109</v>
      </c>
      <c r="N2415" s="0" t="n">
        <v>1630427.44849245</v>
      </c>
      <c r="O2415" s="0" t="n">
        <v>652170.979396981</v>
      </c>
      <c r="P2415" s="0" t="n">
        <v>889324.062814066</v>
      </c>
      <c r="Q2415" s="0" t="n">
        <v>1499852.09197648</v>
      </c>
      <c r="R2415" s="0" t="n">
        <v>1714116.67654455</v>
      </c>
    </row>
    <row r="2416" customFormat="false" ht="13.8" hidden="true" customHeight="false" outlineLevel="0" collapsed="false">
      <c r="A2416" s="0" t="s">
        <v>150</v>
      </c>
      <c r="B2416" s="0" t="s">
        <v>72</v>
      </c>
      <c r="C2416" s="0" t="s">
        <v>171</v>
      </c>
      <c r="D2416" s="0" t="s">
        <v>80</v>
      </c>
      <c r="E2416" s="0" t="s">
        <v>156</v>
      </c>
      <c r="F2416" s="0" t="s">
        <v>9</v>
      </c>
      <c r="G2416" s="0" t="s">
        <v>157</v>
      </c>
      <c r="H2416" s="0" t="n">
        <v>5890485.77608214</v>
      </c>
      <c r="I2416" s="0" t="n">
        <v>714920.422364877</v>
      </c>
      <c r="J2416" s="0" t="n">
        <v>437198.370191493</v>
      </c>
      <c r="K2416" s="0" t="n">
        <v>10801378.5248221</v>
      </c>
      <c r="L2416" s="0" t="n">
        <v>13887486.6747713</v>
      </c>
      <c r="M2416" s="0" t="n">
        <v>71155609.2647679</v>
      </c>
      <c r="N2416" s="0" t="n">
        <v>97838962.7390558</v>
      </c>
      <c r="O2416" s="0" t="n">
        <v>25942149.1813249</v>
      </c>
      <c r="P2416" s="0" t="n">
        <v>33205950.9520959</v>
      </c>
      <c r="Q2416" s="0" t="n">
        <v>24688865.1995935</v>
      </c>
      <c r="R2416" s="0" t="n">
        <v>27774973.3495427</v>
      </c>
    </row>
    <row r="2417" customFormat="false" ht="13.8" hidden="true" customHeight="false" outlineLevel="0" collapsed="false">
      <c r="A2417" s="0" t="s">
        <v>155</v>
      </c>
      <c r="B2417" s="0" t="s">
        <v>52</v>
      </c>
      <c r="C2417" s="0" t="s">
        <v>158</v>
      </c>
      <c r="D2417" s="0" t="s">
        <v>56</v>
      </c>
      <c r="E2417" s="0" t="s">
        <v>9</v>
      </c>
      <c r="F2417" s="0" t="s">
        <v>9</v>
      </c>
      <c r="G2417" s="0" t="s">
        <v>153</v>
      </c>
      <c r="H2417" s="0" t="n">
        <v>10962283.4361946</v>
      </c>
      <c r="I2417" s="0" t="n">
        <v>237653.334438455</v>
      </c>
      <c r="J2417" s="0" t="n">
        <v>141156.181506138</v>
      </c>
      <c r="K2417" s="0" t="n">
        <v>0</v>
      </c>
      <c r="L2417" s="0" t="n">
        <v>0</v>
      </c>
      <c r="M2417" s="0" t="n">
        <v>6060159.95688462</v>
      </c>
      <c r="N2417" s="0" t="n">
        <v>7406862.16952565</v>
      </c>
      <c r="O2417" s="0" t="n">
        <v>5953216.02055371</v>
      </c>
      <c r="P2417" s="0" t="n">
        <v>6614684.46728191</v>
      </c>
      <c r="Q2417" s="0" t="n">
        <v>23765333.4438455</v>
      </c>
      <c r="R2417" s="0" t="n">
        <v>26141866.7882301</v>
      </c>
    </row>
    <row r="2418" customFormat="false" ht="13.8" hidden="true" customHeight="false" outlineLevel="0" collapsed="false">
      <c r="A2418" s="0" t="s">
        <v>150</v>
      </c>
      <c r="B2418" s="0" t="s">
        <v>52</v>
      </c>
      <c r="C2418" s="0" t="s">
        <v>183</v>
      </c>
      <c r="D2418" s="0" t="s">
        <v>57</v>
      </c>
      <c r="E2418" s="0" t="s">
        <v>9</v>
      </c>
      <c r="F2418" s="0" t="s">
        <v>9</v>
      </c>
      <c r="G2418" s="0" t="s">
        <v>164</v>
      </c>
      <c r="H2418" s="0" t="n">
        <v>16279324.8845333</v>
      </c>
      <c r="I2418" s="0" t="n">
        <v>1205487.91880952</v>
      </c>
      <c r="J2418" s="0" t="n">
        <v>832062.665120669</v>
      </c>
      <c r="K2418" s="0" t="n">
        <v>42192077.1583333</v>
      </c>
      <c r="L2418" s="0" t="n">
        <v>54246956.3464285</v>
      </c>
      <c r="M2418" s="0" t="n">
        <v>47712207.7153189</v>
      </c>
      <c r="N2418" s="0" t="n">
        <v>58084426.7838665</v>
      </c>
      <c r="O2418" s="0" t="n">
        <v>44941594.2306859</v>
      </c>
      <c r="P2418" s="0" t="n">
        <v>49027193.7062028</v>
      </c>
      <c r="Q2418" s="0" t="n">
        <v>144658550.257142</v>
      </c>
      <c r="R2418" s="0" t="n">
        <v>156713429.445238</v>
      </c>
    </row>
    <row r="2419" customFormat="false" ht="13.8" hidden="true" customHeight="false" outlineLevel="0" collapsed="false">
      <c r="A2419" s="0" t="s">
        <v>155</v>
      </c>
      <c r="B2419" s="0" t="s">
        <v>6</v>
      </c>
      <c r="C2419" s="0" t="s">
        <v>162</v>
      </c>
      <c r="D2419" s="0" t="s">
        <v>15</v>
      </c>
      <c r="E2419" s="0" t="s">
        <v>8</v>
      </c>
      <c r="F2419" s="0" t="s">
        <v>8</v>
      </c>
      <c r="G2419" s="0" t="s">
        <v>153</v>
      </c>
      <c r="H2419" s="0" t="n">
        <v>5189463.29231453</v>
      </c>
      <c r="I2419" s="0" t="n">
        <v>512695.896506979</v>
      </c>
      <c r="J2419" s="0" t="n">
        <v>458646.655000432</v>
      </c>
      <c r="K2419" s="0" t="n">
        <v>3799553.87473706</v>
      </c>
      <c r="L2419" s="0" t="n">
        <v>5066071.83298275</v>
      </c>
      <c r="M2419" s="0" t="n">
        <v>18457052.2742512</v>
      </c>
      <c r="N2419" s="0" t="n">
        <v>27685578.4113769</v>
      </c>
      <c r="O2419" s="0" t="n">
        <v>4921880.606467</v>
      </c>
      <c r="P2419" s="0" t="n">
        <v>6152350.75808375</v>
      </c>
      <c r="Q2419" s="0" t="n">
        <v>5699330.81210559</v>
      </c>
      <c r="R2419" s="0" t="n">
        <v>6965848.77035128</v>
      </c>
    </row>
    <row r="2420" customFormat="false" ht="13.8" hidden="true" customHeight="false" outlineLevel="0" collapsed="false">
      <c r="A2420" s="0" t="s">
        <v>159</v>
      </c>
      <c r="B2420" s="0" t="s">
        <v>21</v>
      </c>
      <c r="C2420" s="0" t="s">
        <v>166</v>
      </c>
      <c r="D2420" s="0" t="s">
        <v>38</v>
      </c>
      <c r="E2420" s="0" t="s">
        <v>13</v>
      </c>
      <c r="F2420" s="0" t="s">
        <v>13</v>
      </c>
      <c r="G2420" s="0" t="s">
        <v>164</v>
      </c>
      <c r="H2420" s="0" t="n">
        <v>12089161.4974471</v>
      </c>
      <c r="I2420" s="0" t="n">
        <v>105895.728037766</v>
      </c>
      <c r="J2420" s="0" t="n">
        <v>69299.6043236863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</row>
    <row r="2421" customFormat="false" ht="13.8" hidden="true" customHeight="false" outlineLevel="0" collapsed="false">
      <c r="A2421" s="0" t="s">
        <v>159</v>
      </c>
      <c r="B2421" s="0" t="s">
        <v>21</v>
      </c>
      <c r="C2421" s="0" t="s">
        <v>173</v>
      </c>
      <c r="D2421" s="0" t="s">
        <v>39</v>
      </c>
      <c r="E2421" s="0" t="s">
        <v>8</v>
      </c>
      <c r="F2421" s="0" t="s">
        <v>8</v>
      </c>
      <c r="G2421" s="0" t="s">
        <v>157</v>
      </c>
      <c r="H2421" s="0" t="n">
        <v>40587317.8164651</v>
      </c>
      <c r="I2421" s="0" t="n">
        <v>429261.22047831</v>
      </c>
      <c r="J2421" s="0" t="n">
        <v>505657.266373576</v>
      </c>
      <c r="K2421" s="0" t="n">
        <v>4292612.2047831</v>
      </c>
      <c r="L2421" s="0" t="n">
        <v>5365765.25597887</v>
      </c>
      <c r="M2421" s="0" t="n">
        <v>59312241.7636498</v>
      </c>
      <c r="N2421" s="0" t="n">
        <v>74140302.2045622</v>
      </c>
      <c r="O2421" s="0" t="n">
        <v>0</v>
      </c>
      <c r="P2421" s="0" t="n">
        <v>0</v>
      </c>
      <c r="Q2421" s="0" t="n">
        <v>0</v>
      </c>
      <c r="R2421" s="0" t="n">
        <v>0</v>
      </c>
    </row>
    <row r="2422" customFormat="false" ht="13.8" hidden="true" customHeight="false" outlineLevel="0" collapsed="false">
      <c r="A2422" s="0" t="s">
        <v>159</v>
      </c>
      <c r="B2422" s="0" t="s">
        <v>52</v>
      </c>
      <c r="C2422" s="0" t="s">
        <v>183</v>
      </c>
      <c r="D2422" s="0" t="s">
        <v>64</v>
      </c>
      <c r="E2422" s="0" t="s">
        <v>8</v>
      </c>
      <c r="F2422" s="0" t="s">
        <v>8</v>
      </c>
      <c r="G2422" s="0" t="s">
        <v>153</v>
      </c>
      <c r="H2422" s="0" t="n">
        <v>50245345.4591453</v>
      </c>
      <c r="I2422" s="0" t="n">
        <v>774521.305331602</v>
      </c>
      <c r="J2422" s="0" t="n">
        <v>682837.303485023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69706917.4798442</v>
      </c>
      <c r="R2422" s="0" t="n">
        <v>77452130.5331602</v>
      </c>
    </row>
    <row r="2423" customFormat="false" ht="13.8" hidden="true" customHeight="false" outlineLevel="0" collapsed="false">
      <c r="A2423" s="0" t="s">
        <v>155</v>
      </c>
      <c r="B2423" s="0" t="s">
        <v>21</v>
      </c>
      <c r="C2423" s="0" t="s">
        <v>168</v>
      </c>
      <c r="D2423" s="0" t="s">
        <v>50</v>
      </c>
      <c r="E2423" s="0" t="s">
        <v>8</v>
      </c>
      <c r="F2423" s="0" t="s">
        <v>8</v>
      </c>
      <c r="G2423" s="0" t="s">
        <v>164</v>
      </c>
      <c r="H2423" s="0" t="n">
        <v>9781252.26591027</v>
      </c>
      <c r="I2423" s="0" t="n">
        <v>377135</v>
      </c>
      <c r="J2423" s="0" t="n">
        <v>3640371.375</v>
      </c>
      <c r="K2423" s="0" t="n">
        <v>16971075</v>
      </c>
      <c r="L2423" s="0" t="n">
        <v>20742425</v>
      </c>
      <c r="M2423" s="0" t="n">
        <v>67177171.875</v>
      </c>
      <c r="N2423" s="0" t="n">
        <v>81319734.375</v>
      </c>
      <c r="O2423" s="0" t="n">
        <v>3535640.625</v>
      </c>
      <c r="P2423" s="0" t="n">
        <v>5657025</v>
      </c>
      <c r="Q2423" s="0" t="n">
        <v>0</v>
      </c>
      <c r="R2423" s="0" t="n">
        <v>0</v>
      </c>
    </row>
    <row r="2424" customFormat="false" ht="13.8" hidden="true" customHeight="false" outlineLevel="0" collapsed="false">
      <c r="A2424" s="0" t="s">
        <v>150</v>
      </c>
      <c r="B2424" s="0" t="s">
        <v>21</v>
      </c>
      <c r="C2424" s="0" t="s">
        <v>168</v>
      </c>
      <c r="D2424" s="0" t="s">
        <v>49</v>
      </c>
      <c r="E2424" s="0" t="s">
        <v>13</v>
      </c>
      <c r="F2424" s="0" t="s">
        <v>13</v>
      </c>
      <c r="G2424" s="0" t="s">
        <v>153</v>
      </c>
      <c r="H2424" s="0" t="n">
        <v>26346.1317233422</v>
      </c>
      <c r="I2424" s="0" t="n">
        <v>1185</v>
      </c>
      <c r="J2424" s="0" t="n">
        <v>697.575</v>
      </c>
      <c r="K2424" s="0" t="n">
        <v>53325</v>
      </c>
      <c r="L2424" s="0" t="n">
        <v>65175</v>
      </c>
      <c r="M2424" s="0" t="n">
        <v>255515.625</v>
      </c>
      <c r="N2424" s="0" t="n">
        <v>311062.5</v>
      </c>
      <c r="O2424" s="0" t="n">
        <v>13331.25</v>
      </c>
      <c r="P2424" s="0" t="n">
        <v>19996.875</v>
      </c>
      <c r="Q2424" s="0" t="n">
        <v>0</v>
      </c>
      <c r="R2424" s="0" t="n">
        <v>0</v>
      </c>
    </row>
    <row r="2425" customFormat="false" ht="13.8" hidden="true" customHeight="false" outlineLevel="0" collapsed="false">
      <c r="A2425" s="0" t="s">
        <v>159</v>
      </c>
      <c r="B2425" s="0" t="s">
        <v>21</v>
      </c>
      <c r="C2425" s="0" t="s">
        <v>181</v>
      </c>
      <c r="D2425" s="0" t="s">
        <v>51</v>
      </c>
      <c r="E2425" s="0" t="s">
        <v>9</v>
      </c>
      <c r="F2425" s="0" t="s">
        <v>9</v>
      </c>
      <c r="G2425" s="0" t="s">
        <v>154</v>
      </c>
      <c r="H2425" s="0" t="n">
        <v>35930988.0203305</v>
      </c>
      <c r="I2425" s="0" t="n">
        <v>422800</v>
      </c>
      <c r="J2425" s="0" t="n">
        <v>315955.75</v>
      </c>
      <c r="K2425" s="0" t="n">
        <v>16912000</v>
      </c>
      <c r="L2425" s="0" t="n">
        <v>21140000</v>
      </c>
      <c r="M2425" s="0" t="n">
        <v>75311250</v>
      </c>
      <c r="N2425" s="0" t="n">
        <v>91166250</v>
      </c>
      <c r="O2425" s="0" t="n">
        <v>0</v>
      </c>
      <c r="P2425" s="0" t="n">
        <v>0</v>
      </c>
      <c r="Q2425" s="0" t="n">
        <v>0</v>
      </c>
      <c r="R2425" s="0" t="n">
        <v>0</v>
      </c>
    </row>
    <row r="2426" customFormat="false" ht="13.8" hidden="true" customHeight="false" outlineLevel="0" collapsed="false">
      <c r="A2426" s="0" t="s">
        <v>155</v>
      </c>
      <c r="B2426" s="0" t="s">
        <v>52</v>
      </c>
      <c r="C2426" s="0" t="s">
        <v>169</v>
      </c>
      <c r="D2426" s="0" t="s">
        <v>69</v>
      </c>
      <c r="E2426" s="0" t="s">
        <v>8</v>
      </c>
      <c r="F2426" s="0" t="s">
        <v>8</v>
      </c>
      <c r="G2426" s="0" t="s">
        <v>154</v>
      </c>
      <c r="H2426" s="0" t="n">
        <v>2597196.03829407</v>
      </c>
      <c r="I2426" s="0" t="n">
        <v>234226.90875</v>
      </c>
      <c r="J2426" s="0" t="n">
        <v>259575.506156159</v>
      </c>
      <c r="K2426" s="0" t="n">
        <v>10540210.89375</v>
      </c>
      <c r="L2426" s="0" t="n">
        <v>12882479.98125</v>
      </c>
      <c r="M2426" s="0" t="n">
        <v>63046076.1977031</v>
      </c>
      <c r="N2426" s="0" t="n">
        <v>76318934.344588</v>
      </c>
      <c r="O2426" s="0" t="n">
        <v>585567.271875</v>
      </c>
      <c r="P2426" s="0" t="n">
        <v>936907.635</v>
      </c>
      <c r="Q2426" s="0" t="n">
        <v>0</v>
      </c>
      <c r="R2426" s="0" t="n">
        <v>0</v>
      </c>
    </row>
    <row r="2427" customFormat="false" ht="13.8" hidden="true" customHeight="false" outlineLevel="0" collapsed="false">
      <c r="A2427" s="0" t="s">
        <v>159</v>
      </c>
      <c r="B2427" s="0" t="s">
        <v>6</v>
      </c>
      <c r="C2427" s="0" t="s">
        <v>163</v>
      </c>
      <c r="D2427" s="0" t="s">
        <v>19</v>
      </c>
      <c r="E2427" s="0" t="s">
        <v>9</v>
      </c>
      <c r="F2427" s="0" t="s">
        <v>9</v>
      </c>
      <c r="G2427" s="0" t="s">
        <v>172</v>
      </c>
      <c r="H2427" s="0" t="n">
        <v>53182930.3884121</v>
      </c>
      <c r="I2427" s="0" t="n">
        <v>813821.607421031</v>
      </c>
      <c r="J2427" s="0" t="n">
        <v>429701.809047675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</row>
    <row r="2428" customFormat="false" ht="13.8" hidden="true" customHeight="false" outlineLevel="0" collapsed="false">
      <c r="A2428" s="0" t="s">
        <v>150</v>
      </c>
      <c r="B2428" s="0" t="s">
        <v>52</v>
      </c>
      <c r="C2428" s="0" t="s">
        <v>169</v>
      </c>
      <c r="D2428" s="0" t="s">
        <v>70</v>
      </c>
      <c r="E2428" s="0" t="s">
        <v>8</v>
      </c>
      <c r="F2428" s="0" t="s">
        <v>8</v>
      </c>
      <c r="G2428" s="0" t="s">
        <v>164</v>
      </c>
      <c r="H2428" s="0" t="n">
        <v>69204043.2546118</v>
      </c>
      <c r="I2428" s="0" t="n">
        <v>4123465.03318839</v>
      </c>
      <c r="J2428" s="0" t="n">
        <v>5998387.95273813</v>
      </c>
      <c r="K2428" s="0" t="n">
        <v>144321276.161593</v>
      </c>
      <c r="L2428" s="0" t="n">
        <v>185555926.493477</v>
      </c>
      <c r="M2428" s="0" t="n">
        <v>142259543.644999</v>
      </c>
      <c r="N2428" s="0" t="n">
        <v>173185531.393912</v>
      </c>
      <c r="O2428" s="0" t="n">
        <v>137586283.122859</v>
      </c>
      <c r="P2428" s="0" t="n">
        <v>150094127.043119</v>
      </c>
      <c r="Q2428" s="0" t="n">
        <v>494815803.982607</v>
      </c>
      <c r="R2428" s="0" t="n">
        <v>536050454.314491</v>
      </c>
    </row>
    <row r="2429" customFormat="false" ht="13.8" hidden="true" customHeight="false" outlineLevel="0" collapsed="false">
      <c r="A2429" s="0" t="s">
        <v>150</v>
      </c>
      <c r="B2429" s="0" t="s">
        <v>21</v>
      </c>
      <c r="C2429" s="0" t="s">
        <v>166</v>
      </c>
      <c r="D2429" s="0" t="s">
        <v>33</v>
      </c>
      <c r="E2429" s="0" t="s">
        <v>8</v>
      </c>
      <c r="F2429" s="0" t="s">
        <v>8</v>
      </c>
      <c r="G2429" s="0" t="s">
        <v>157</v>
      </c>
      <c r="H2429" s="0" t="n">
        <v>3175840.90680753</v>
      </c>
      <c r="I2429" s="0" t="n">
        <v>643864.788022322</v>
      </c>
      <c r="J2429" s="0" t="n">
        <v>319177.742270767</v>
      </c>
      <c r="K2429" s="0" t="n">
        <v>0</v>
      </c>
      <c r="L2429" s="0" t="n">
        <v>0</v>
      </c>
      <c r="M2429" s="0" t="n">
        <v>371507746.964983</v>
      </c>
      <c r="N2429" s="0" t="n">
        <v>452270300.653023</v>
      </c>
      <c r="O2429" s="0" t="n">
        <v>65560190.9022128</v>
      </c>
      <c r="P2429" s="0" t="n">
        <v>0</v>
      </c>
      <c r="Q2429" s="0" t="n">
        <v>12877295.7604464</v>
      </c>
      <c r="R2429" s="0" t="n">
        <v>14486957.7305022</v>
      </c>
    </row>
    <row r="2430" customFormat="false" ht="13.8" hidden="true" customHeight="false" outlineLevel="0" collapsed="false">
      <c r="A2430" s="0" t="s">
        <v>155</v>
      </c>
      <c r="B2430" s="0" t="s">
        <v>21</v>
      </c>
      <c r="C2430" s="0" t="s">
        <v>166</v>
      </c>
      <c r="D2430" s="0" t="s">
        <v>36</v>
      </c>
      <c r="E2430" s="0" t="s">
        <v>13</v>
      </c>
      <c r="F2430" s="0" t="s">
        <v>13</v>
      </c>
      <c r="G2430" s="0" t="s">
        <v>164</v>
      </c>
      <c r="H2430" s="0" t="n">
        <v>1302353.09277761</v>
      </c>
      <c r="I2430" s="0" t="n">
        <v>98299.6741149839</v>
      </c>
      <c r="J2430" s="0" t="n">
        <v>82847.7821048514</v>
      </c>
      <c r="K2430" s="0" t="n">
        <v>1105871.33379356</v>
      </c>
      <c r="L2430" s="0" t="n">
        <v>1351620.51908102</v>
      </c>
      <c r="M2430" s="0" t="n">
        <v>13582345.1042219</v>
      </c>
      <c r="N2430" s="0" t="n">
        <v>16977931.3802774</v>
      </c>
      <c r="O2430" s="0" t="n">
        <v>3253597.85734329</v>
      </c>
      <c r="P2430" s="0" t="n">
        <v>5205756.57174926</v>
      </c>
      <c r="Q2430" s="0" t="n">
        <v>1965993.48229967</v>
      </c>
      <c r="R2430" s="0" t="n">
        <v>2211742.66758713</v>
      </c>
    </row>
    <row r="2431" customFormat="false" ht="13.8" hidden="true" customHeight="false" outlineLevel="0" collapsed="false">
      <c r="A2431" s="0" t="s">
        <v>150</v>
      </c>
      <c r="B2431" s="0" t="s">
        <v>52</v>
      </c>
      <c r="C2431" s="0" t="s">
        <v>161</v>
      </c>
      <c r="D2431" s="0" t="s">
        <v>58</v>
      </c>
      <c r="E2431" s="0" t="s">
        <v>8</v>
      </c>
      <c r="F2431" s="0" t="s">
        <v>8</v>
      </c>
      <c r="G2431" s="0" t="s">
        <v>172</v>
      </c>
      <c r="H2431" s="0" t="n">
        <v>528455.632023962</v>
      </c>
      <c r="I2431" s="0" t="n">
        <v>47089.5759058483</v>
      </c>
      <c r="J2431" s="0" t="n">
        <v>149780.391403409</v>
      </c>
      <c r="K2431" s="0" t="n">
        <v>627861.012077978</v>
      </c>
      <c r="L2431" s="0" t="n">
        <v>941791.518116967</v>
      </c>
      <c r="M2431" s="0" t="n">
        <v>8440806.49525018</v>
      </c>
      <c r="N2431" s="0" t="n">
        <v>11254408.6603335</v>
      </c>
      <c r="O2431" s="0" t="n">
        <v>566644.562772514</v>
      </c>
      <c r="P2431" s="0" t="n">
        <v>708305.703465642</v>
      </c>
      <c r="Q2431" s="0" t="n">
        <v>235447.879529241</v>
      </c>
      <c r="R2431" s="0" t="n">
        <v>392413.132548736</v>
      </c>
    </row>
    <row r="2432" customFormat="false" ht="13.8" hidden="true" customHeight="false" outlineLevel="0" collapsed="false">
      <c r="A2432" s="0" t="s">
        <v>159</v>
      </c>
      <c r="B2432" s="0" t="s">
        <v>21</v>
      </c>
      <c r="C2432" s="0" t="s">
        <v>173</v>
      </c>
      <c r="D2432" s="0" t="s">
        <v>26</v>
      </c>
      <c r="E2432" s="0" t="s">
        <v>9</v>
      </c>
      <c r="F2432" s="0" t="s">
        <v>9</v>
      </c>
      <c r="G2432" s="0" t="s">
        <v>164</v>
      </c>
      <c r="H2432" s="0" t="n">
        <v>6229395.29036065</v>
      </c>
      <c r="I2432" s="0" t="n">
        <v>103546.878610433</v>
      </c>
      <c r="J2432" s="0" t="n">
        <v>78722.4515704436</v>
      </c>
      <c r="K2432" s="0" t="n">
        <v>0</v>
      </c>
      <c r="L2432" s="0" t="n">
        <v>0</v>
      </c>
      <c r="M2432" s="0" t="n">
        <v>17940455.480516</v>
      </c>
      <c r="N2432" s="0" t="n">
        <v>20930531.3939354</v>
      </c>
      <c r="O2432" s="0" t="n">
        <v>0</v>
      </c>
      <c r="P2432" s="0" t="n">
        <v>0</v>
      </c>
      <c r="Q2432" s="0" t="n">
        <v>0</v>
      </c>
      <c r="R2432" s="0" t="n">
        <v>0</v>
      </c>
    </row>
    <row r="2433" customFormat="false" ht="13.8" hidden="true" customHeight="false" outlineLevel="0" collapsed="false">
      <c r="A2433" s="0" t="s">
        <v>159</v>
      </c>
      <c r="B2433" s="0" t="s">
        <v>52</v>
      </c>
      <c r="C2433" s="0" t="s">
        <v>158</v>
      </c>
      <c r="D2433" s="0" t="s">
        <v>58</v>
      </c>
      <c r="E2433" s="0" t="s">
        <v>13</v>
      </c>
      <c r="F2433" s="0" t="s">
        <v>13</v>
      </c>
      <c r="G2433" s="0" t="s">
        <v>153</v>
      </c>
      <c r="H2433" s="0" t="n">
        <v>948999.891808332</v>
      </c>
      <c r="I2433" s="0" t="n">
        <v>24101.1054147522</v>
      </c>
      <c r="J2433" s="0" t="n">
        <v>14015.8579984592</v>
      </c>
      <c r="K2433" s="0" t="n">
        <v>0</v>
      </c>
      <c r="L2433" s="0" t="n">
        <v>0</v>
      </c>
      <c r="M2433" s="0" t="n">
        <v>1920054.73458874</v>
      </c>
      <c r="N2433" s="0" t="n">
        <v>2880082.10188311</v>
      </c>
      <c r="O2433" s="0" t="n">
        <v>253764.555481648</v>
      </c>
      <c r="P2433" s="0" t="n">
        <v>326268.714190691</v>
      </c>
      <c r="Q2433" s="0" t="n">
        <v>80337.018049174</v>
      </c>
      <c r="R2433" s="0" t="n">
        <v>160674.036098348</v>
      </c>
    </row>
    <row r="2434" customFormat="false" ht="13.8" hidden="true" customHeight="false" outlineLevel="0" collapsed="false">
      <c r="A2434" s="0" t="s">
        <v>159</v>
      </c>
      <c r="B2434" s="0" t="s">
        <v>72</v>
      </c>
      <c r="C2434" s="0" t="s">
        <v>151</v>
      </c>
      <c r="D2434" s="0" t="s">
        <v>84</v>
      </c>
      <c r="E2434" s="0" t="s">
        <v>170</v>
      </c>
      <c r="F2434" s="0" t="s">
        <v>13</v>
      </c>
      <c r="G2434" s="0" t="s">
        <v>164</v>
      </c>
      <c r="H2434" s="0" t="n">
        <v>44210133.4374487</v>
      </c>
      <c r="I2434" s="0" t="n">
        <v>1050169.55593461</v>
      </c>
      <c r="J2434" s="0" t="n">
        <v>1062215.66651261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</row>
    <row r="2435" customFormat="false" ht="13.8" hidden="true" customHeight="false" outlineLevel="0" collapsed="false">
      <c r="A2435" s="0" t="s">
        <v>159</v>
      </c>
      <c r="B2435" s="0" t="s">
        <v>21</v>
      </c>
      <c r="C2435" s="0" t="s">
        <v>173</v>
      </c>
      <c r="D2435" s="0" t="s">
        <v>41</v>
      </c>
      <c r="E2435" s="0" t="s">
        <v>8</v>
      </c>
      <c r="F2435" s="0" t="s">
        <v>8</v>
      </c>
      <c r="G2435" s="0" t="s">
        <v>157</v>
      </c>
      <c r="H2435" s="0" t="n">
        <v>8310028.09096793</v>
      </c>
      <c r="I2435" s="0" t="n">
        <v>72019.4139312783</v>
      </c>
      <c r="J2435" s="0" t="n">
        <v>41107.9788580931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</row>
    <row r="2436" customFormat="false" ht="13.8" hidden="true" customHeight="false" outlineLevel="0" collapsed="false">
      <c r="A2436" s="0" t="s">
        <v>155</v>
      </c>
      <c r="B2436" s="0" t="s">
        <v>72</v>
      </c>
      <c r="C2436" s="0" t="s">
        <v>151</v>
      </c>
      <c r="D2436" s="0" t="s">
        <v>76</v>
      </c>
      <c r="E2436" s="0" t="s">
        <v>170</v>
      </c>
      <c r="F2436" s="0" t="s">
        <v>13</v>
      </c>
      <c r="G2436" s="0" t="s">
        <v>164</v>
      </c>
      <c r="H2436" s="0" t="n">
        <v>537694.304277399</v>
      </c>
      <c r="I2436" s="0" t="n">
        <v>7930.86222228506</v>
      </c>
      <c r="J2436" s="0" t="n">
        <v>7930.86222228506</v>
      </c>
      <c r="K2436" s="0" t="n">
        <v>0</v>
      </c>
      <c r="L2436" s="0" t="n">
        <v>0</v>
      </c>
      <c r="M2436" s="0" t="n">
        <v>493766.15090352</v>
      </c>
      <c r="N2436" s="0" t="n">
        <v>603491.962215413</v>
      </c>
      <c r="O2436" s="0" t="n">
        <v>241396.784886165</v>
      </c>
      <c r="P2436" s="0" t="n">
        <v>329177.43393568</v>
      </c>
      <c r="Q2436" s="0" t="n">
        <v>555160.355559954</v>
      </c>
      <c r="R2436" s="0" t="n">
        <v>634468.977782805</v>
      </c>
    </row>
    <row r="2437" customFormat="false" ht="13.8" hidden="true" customHeight="false" outlineLevel="0" collapsed="false">
      <c r="A2437" s="0" t="s">
        <v>150</v>
      </c>
      <c r="B2437" s="0" t="s">
        <v>72</v>
      </c>
      <c r="C2437" s="0" t="s">
        <v>151</v>
      </c>
      <c r="D2437" s="0" t="s">
        <v>73</v>
      </c>
      <c r="E2437" s="0" t="s">
        <v>170</v>
      </c>
      <c r="F2437" s="0" t="s">
        <v>13</v>
      </c>
      <c r="G2437" s="0" t="s">
        <v>153</v>
      </c>
      <c r="H2437" s="0" t="n">
        <v>1714249.87070873</v>
      </c>
      <c r="I2437" s="0" t="n">
        <v>25885.061415625</v>
      </c>
      <c r="J2437" s="0" t="n">
        <v>25885.061415625</v>
      </c>
      <c r="K2437" s="0" t="n">
        <v>905977.149546877</v>
      </c>
      <c r="L2437" s="0" t="n">
        <v>1164827.76370312</v>
      </c>
      <c r="M2437" s="0" t="n">
        <v>2865019.49985388</v>
      </c>
      <c r="N2437" s="0" t="n">
        <v>3939401.81229908</v>
      </c>
      <c r="O2437" s="0" t="n">
        <v>895318.593704337</v>
      </c>
      <c r="P2437" s="0" t="n">
        <v>1146007.79994155</v>
      </c>
      <c r="Q2437" s="0" t="n">
        <v>2070804.91325</v>
      </c>
      <c r="R2437" s="0" t="n">
        <v>2329655.52740625</v>
      </c>
    </row>
    <row r="2438" customFormat="false" ht="13.8" hidden="true" customHeight="false" outlineLevel="0" collapsed="false">
      <c r="A2438" s="0" t="s">
        <v>150</v>
      </c>
      <c r="B2438" s="0" t="s">
        <v>21</v>
      </c>
      <c r="C2438" s="0" t="s">
        <v>173</v>
      </c>
      <c r="D2438" s="0" t="s">
        <v>47</v>
      </c>
      <c r="E2438" s="0" t="s">
        <v>8</v>
      </c>
      <c r="F2438" s="0" t="s">
        <v>8</v>
      </c>
      <c r="G2438" s="0" t="s">
        <v>153</v>
      </c>
      <c r="H2438" s="0" t="n">
        <v>28436.0935394647</v>
      </c>
      <c r="I2438" s="0" t="n">
        <v>1896</v>
      </c>
      <c r="J2438" s="0" t="n">
        <v>1128.12</v>
      </c>
      <c r="K2438" s="0" t="n">
        <v>23700</v>
      </c>
      <c r="L2438" s="0" t="n">
        <v>26070</v>
      </c>
      <c r="M2438" s="0" t="n">
        <v>831290.6673408</v>
      </c>
      <c r="N2438" s="0" t="n">
        <v>935202.0007584</v>
      </c>
      <c r="O2438" s="0" t="n">
        <v>217052.499921</v>
      </c>
      <c r="P2438" s="0" t="n">
        <v>277827.19989888</v>
      </c>
      <c r="Q2438" s="0" t="n">
        <v>21330</v>
      </c>
      <c r="R2438" s="0" t="n">
        <v>26070</v>
      </c>
    </row>
    <row r="2439" customFormat="false" ht="13.8" hidden="true" customHeight="false" outlineLevel="0" collapsed="false">
      <c r="A2439" s="0" t="s">
        <v>155</v>
      </c>
      <c r="B2439" s="0" t="s">
        <v>6</v>
      </c>
      <c r="C2439" s="0" t="s">
        <v>162</v>
      </c>
      <c r="D2439" s="0" t="s">
        <v>19</v>
      </c>
      <c r="E2439" s="0" t="s">
        <v>13</v>
      </c>
      <c r="F2439" s="0" t="s">
        <v>13</v>
      </c>
      <c r="G2439" s="0" t="s">
        <v>172</v>
      </c>
      <c r="H2439" s="0" t="n">
        <v>4650311.44866795</v>
      </c>
      <c r="I2439" s="0" t="n">
        <v>257433.70375</v>
      </c>
      <c r="J2439" s="0" t="n">
        <v>132500.67589823</v>
      </c>
      <c r="K2439" s="0" t="n">
        <v>0</v>
      </c>
      <c r="L2439" s="0" t="n">
        <v>0</v>
      </c>
      <c r="M2439" s="0" t="n">
        <v>51322806.967452</v>
      </c>
      <c r="N2439" s="0" t="n">
        <v>62127608.434284</v>
      </c>
      <c r="O2439" s="0" t="n">
        <v>51322806.967452</v>
      </c>
      <c r="P2439" s="0" t="n">
        <v>62127608.434284</v>
      </c>
      <c r="Q2439" s="0" t="n">
        <v>1289148.61425</v>
      </c>
      <c r="R2439" s="0" t="n">
        <v>1473312.702</v>
      </c>
    </row>
    <row r="2440" customFormat="false" ht="13.8" hidden="true" customHeight="false" outlineLevel="0" collapsed="false">
      <c r="A2440" s="0" t="s">
        <v>155</v>
      </c>
      <c r="B2440" s="0" t="s">
        <v>21</v>
      </c>
      <c r="C2440" s="0" t="s">
        <v>173</v>
      </c>
      <c r="D2440" s="0" t="s">
        <v>40</v>
      </c>
      <c r="E2440" s="0" t="s">
        <v>9</v>
      </c>
      <c r="F2440" s="0" t="s">
        <v>9</v>
      </c>
      <c r="G2440" s="0" t="s">
        <v>172</v>
      </c>
      <c r="H2440" s="0" t="n">
        <v>104541.52007196</v>
      </c>
      <c r="I2440" s="0" t="n">
        <v>7431.06939690546</v>
      </c>
      <c r="J2440" s="0" t="n">
        <v>4421.48629115875</v>
      </c>
      <c r="K2440" s="0" t="n">
        <v>83599.5307151864</v>
      </c>
      <c r="L2440" s="0" t="n">
        <v>102177.20420745</v>
      </c>
      <c r="M2440" s="0" t="n">
        <v>932287.770220783</v>
      </c>
      <c r="N2440" s="0" t="n">
        <v>1165359.71277597</v>
      </c>
      <c r="O2440" s="0" t="n">
        <v>222062.951090017</v>
      </c>
      <c r="P2440" s="0" t="n">
        <v>355300.721744028</v>
      </c>
      <c r="Q2440" s="0" t="n">
        <v>148621.387938109</v>
      </c>
      <c r="R2440" s="0" t="n">
        <v>167199.061430372</v>
      </c>
    </row>
    <row r="2441" customFormat="false" ht="13.8" hidden="true" customHeight="false" outlineLevel="0" collapsed="false">
      <c r="A2441" s="0" t="s">
        <v>150</v>
      </c>
      <c r="B2441" s="0" t="s">
        <v>21</v>
      </c>
      <c r="C2441" s="0" t="s">
        <v>166</v>
      </c>
      <c r="D2441" s="0" t="s">
        <v>37</v>
      </c>
      <c r="E2441" s="0" t="s">
        <v>9</v>
      </c>
      <c r="F2441" s="0" t="s">
        <v>9</v>
      </c>
      <c r="G2441" s="0" t="s">
        <v>172</v>
      </c>
      <c r="H2441" s="0" t="n">
        <v>346049.77432691</v>
      </c>
      <c r="I2441" s="0" t="n">
        <v>25267.9792124542</v>
      </c>
      <c r="J2441" s="0" t="n">
        <v>16602.8221025641</v>
      </c>
      <c r="K2441" s="0" t="n">
        <v>284264.766140109</v>
      </c>
      <c r="L2441" s="0" t="n">
        <v>347434.714171245</v>
      </c>
      <c r="M2441" s="0" t="n">
        <v>6340144.80009403</v>
      </c>
      <c r="N2441" s="0" t="n">
        <v>7132662.90010579</v>
      </c>
      <c r="O2441" s="0" t="n">
        <v>1887710.14382379</v>
      </c>
      <c r="P2441" s="0" t="n">
        <v>2416268.98409445</v>
      </c>
      <c r="Q2441" s="0" t="n">
        <v>568529.532280219</v>
      </c>
      <c r="R2441" s="0" t="n">
        <v>631699.480311355</v>
      </c>
    </row>
    <row r="2442" customFormat="false" ht="13.8" hidden="true" customHeight="false" outlineLevel="0" collapsed="false">
      <c r="A2442" s="0" t="s">
        <v>155</v>
      </c>
      <c r="B2442" s="0" t="s">
        <v>103</v>
      </c>
      <c r="C2442" s="0" t="s">
        <v>177</v>
      </c>
      <c r="D2442" s="0" t="s">
        <v>116</v>
      </c>
      <c r="E2442" s="0" t="s">
        <v>9</v>
      </c>
      <c r="F2442" s="0" t="s">
        <v>9</v>
      </c>
      <c r="G2442" s="0" t="s">
        <v>164</v>
      </c>
      <c r="H2442" s="0" t="n">
        <v>38693649.3686349</v>
      </c>
      <c r="I2442" s="0" t="n">
        <v>663871.209</v>
      </c>
      <c r="J2442" s="0" t="n">
        <v>1950941.579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88674225.7527069</v>
      </c>
      <c r="P2442" s="0" t="n">
        <v>120919398.753691</v>
      </c>
      <c r="Q2442" s="0" t="n">
        <v>46470984.63</v>
      </c>
      <c r="R2442" s="0" t="n">
        <v>53109696.72</v>
      </c>
    </row>
    <row r="2443" customFormat="false" ht="13.8" hidden="true" customHeight="false" outlineLevel="0" collapsed="false">
      <c r="A2443" s="0" t="s">
        <v>159</v>
      </c>
      <c r="B2443" s="0" t="s">
        <v>103</v>
      </c>
      <c r="C2443" s="0" t="s">
        <v>177</v>
      </c>
      <c r="D2443" s="0" t="s">
        <v>109</v>
      </c>
      <c r="E2443" s="0" t="s">
        <v>8</v>
      </c>
      <c r="F2443" s="0" t="s">
        <v>8</v>
      </c>
      <c r="G2443" s="0" t="s">
        <v>180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</row>
    <row r="2444" customFormat="false" ht="13.8" hidden="true" customHeight="false" outlineLevel="0" collapsed="false">
      <c r="A2444" s="0" t="s">
        <v>159</v>
      </c>
      <c r="B2444" s="0" t="s">
        <v>103</v>
      </c>
      <c r="C2444" s="0" t="s">
        <v>193</v>
      </c>
      <c r="D2444" s="0" t="s">
        <v>107</v>
      </c>
      <c r="E2444" s="0" t="s">
        <v>9</v>
      </c>
      <c r="F2444" s="0" t="s">
        <v>9</v>
      </c>
      <c r="G2444" s="0" t="s">
        <v>154</v>
      </c>
      <c r="H2444" s="0" t="n">
        <v>9638223.04119195</v>
      </c>
      <c r="I2444" s="0" t="n">
        <v>247007.10539346</v>
      </c>
      <c r="J2444" s="0" t="n">
        <v>228327.705840255</v>
      </c>
      <c r="K2444" s="0" t="n">
        <v>0</v>
      </c>
      <c r="L2444" s="0" t="n">
        <v>0</v>
      </c>
      <c r="M2444" s="0" t="n">
        <v>23712682.1177721</v>
      </c>
      <c r="N2444" s="0" t="n">
        <v>33197754.964881</v>
      </c>
      <c r="O2444" s="0" t="n">
        <v>0</v>
      </c>
      <c r="P2444" s="0" t="n">
        <v>0</v>
      </c>
      <c r="Q2444" s="0" t="n">
        <v>0</v>
      </c>
      <c r="R2444" s="0" t="n">
        <v>0</v>
      </c>
    </row>
    <row r="2445" customFormat="false" ht="13.8" hidden="true" customHeight="false" outlineLevel="0" collapsed="false">
      <c r="A2445" s="0" t="s">
        <v>150</v>
      </c>
      <c r="B2445" s="0" t="s">
        <v>103</v>
      </c>
      <c r="C2445" s="0" t="s">
        <v>179</v>
      </c>
      <c r="D2445" s="0" t="s">
        <v>115</v>
      </c>
      <c r="E2445" s="0" t="s">
        <v>9</v>
      </c>
      <c r="F2445" s="0" t="s">
        <v>9</v>
      </c>
      <c r="G2445" s="0" t="s">
        <v>172</v>
      </c>
      <c r="H2445" s="0" t="n">
        <v>22775.8884782</v>
      </c>
      <c r="I2445" s="0" t="n">
        <v>1146.145</v>
      </c>
      <c r="J2445" s="0" t="n">
        <v>717.34</v>
      </c>
      <c r="K2445" s="0" t="n">
        <v>0</v>
      </c>
      <c r="L2445" s="0" t="n">
        <v>0</v>
      </c>
      <c r="M2445" s="0" t="n">
        <v>36103.5675</v>
      </c>
      <c r="N2445" s="0" t="n">
        <v>51576.525</v>
      </c>
      <c r="O2445" s="0" t="n">
        <v>122494.246875</v>
      </c>
      <c r="P2445" s="0" t="n">
        <v>156792.636</v>
      </c>
      <c r="Q2445" s="0" t="n">
        <v>91691.6</v>
      </c>
      <c r="R2445" s="0" t="n">
        <v>103153.05</v>
      </c>
    </row>
    <row r="2446" customFormat="false" ht="13.8" hidden="true" customHeight="false" outlineLevel="0" collapsed="false">
      <c r="A2446" s="0" t="s">
        <v>155</v>
      </c>
      <c r="B2446" s="0" t="s">
        <v>52</v>
      </c>
      <c r="C2446" s="0" t="s">
        <v>183</v>
      </c>
      <c r="D2446" s="0" t="s">
        <v>57</v>
      </c>
      <c r="E2446" s="0" t="s">
        <v>8</v>
      </c>
      <c r="F2446" s="0" t="s">
        <v>8</v>
      </c>
      <c r="G2446" s="0" t="s">
        <v>172</v>
      </c>
      <c r="H2446" s="0" t="n">
        <v>10924558.6160391</v>
      </c>
      <c r="I2446" s="0" t="n">
        <v>322541.771031746</v>
      </c>
      <c r="J2446" s="0" t="n">
        <v>228865.813000571</v>
      </c>
      <c r="K2446" s="0" t="n">
        <v>0</v>
      </c>
      <c r="L2446" s="0" t="n">
        <v>0</v>
      </c>
      <c r="M2446" s="0" t="n">
        <v>10545772.0908303</v>
      </c>
      <c r="N2446" s="0" t="n">
        <v>12765934.6362683</v>
      </c>
      <c r="O2446" s="0" t="n">
        <v>10384904.2906038</v>
      </c>
      <c r="P2446" s="0" t="n">
        <v>11478052.1106674</v>
      </c>
      <c r="Q2446" s="0" t="n">
        <v>35479594.813492</v>
      </c>
      <c r="R2446" s="0" t="n">
        <v>38705012.5238095</v>
      </c>
    </row>
    <row r="2447" customFormat="false" ht="13.8" hidden="true" customHeight="false" outlineLevel="0" collapsed="false">
      <c r="A2447" s="0" t="s">
        <v>159</v>
      </c>
      <c r="B2447" s="0" t="s">
        <v>21</v>
      </c>
      <c r="C2447" s="0" t="s">
        <v>168</v>
      </c>
      <c r="D2447" s="0" t="s">
        <v>29</v>
      </c>
      <c r="E2447" s="0" t="s">
        <v>9</v>
      </c>
      <c r="F2447" s="0" t="s">
        <v>9</v>
      </c>
      <c r="G2447" s="0" t="s">
        <v>153</v>
      </c>
      <c r="H2447" s="0" t="n">
        <v>1080881.5193156</v>
      </c>
      <c r="I2447" s="0" t="n">
        <v>9100</v>
      </c>
      <c r="J2447" s="0" t="n">
        <v>5380.75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n">
        <v>819000</v>
      </c>
      <c r="R2447" s="0" t="n">
        <v>910000</v>
      </c>
    </row>
    <row r="2448" customFormat="false" ht="13.8" hidden="true" customHeight="false" outlineLevel="0" collapsed="false">
      <c r="A2448" s="0" t="s">
        <v>155</v>
      </c>
      <c r="B2448" s="0" t="s">
        <v>21</v>
      </c>
      <c r="C2448" s="0" t="s">
        <v>166</v>
      </c>
      <c r="D2448" s="0" t="s">
        <v>45</v>
      </c>
      <c r="E2448" s="0" t="s">
        <v>13</v>
      </c>
      <c r="F2448" s="0" t="s">
        <v>13</v>
      </c>
      <c r="G2448" s="0" t="s">
        <v>157</v>
      </c>
      <c r="H2448" s="0" t="n">
        <v>834973.803289036</v>
      </c>
      <c r="I2448" s="0" t="n">
        <v>8663</v>
      </c>
      <c r="J2448" s="0" t="n">
        <v>2025.82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</row>
    <row r="2449" customFormat="false" ht="13.8" hidden="true" customHeight="false" outlineLevel="0" collapsed="false">
      <c r="A2449" s="0" t="s">
        <v>155</v>
      </c>
      <c r="B2449" s="0" t="s">
        <v>90</v>
      </c>
      <c r="C2449" s="0" t="s">
        <v>92</v>
      </c>
      <c r="D2449" s="0" t="s">
        <v>92</v>
      </c>
      <c r="E2449" s="0" t="s">
        <v>170</v>
      </c>
      <c r="F2449" s="0" t="s">
        <v>13</v>
      </c>
      <c r="G2449" s="0" t="s">
        <v>153</v>
      </c>
      <c r="H2449" s="0" t="n">
        <v>111015.546956115</v>
      </c>
      <c r="I2449" s="0" t="n">
        <v>7541.66666666666</v>
      </c>
      <c r="J2449" s="0" t="n">
        <v>7508.26666666666</v>
      </c>
      <c r="K2449" s="0" t="n">
        <v>76226.1111111111</v>
      </c>
      <c r="L2449" s="0" t="n">
        <v>98004.9999999999</v>
      </c>
      <c r="M2449" s="0" t="n">
        <v>472632.334366666</v>
      </c>
      <c r="N2449" s="0" t="n">
        <v>590790.417958333</v>
      </c>
      <c r="O2449" s="0" t="n">
        <v>0</v>
      </c>
      <c r="P2449" s="0" t="n">
        <v>0</v>
      </c>
      <c r="Q2449" s="0" t="n">
        <v>0</v>
      </c>
      <c r="R2449" s="0" t="n">
        <v>0</v>
      </c>
    </row>
    <row r="2450" customFormat="false" ht="13.8" hidden="true" customHeight="false" outlineLevel="0" collapsed="false">
      <c r="A2450" s="0" t="s">
        <v>159</v>
      </c>
      <c r="B2450" s="0" t="s">
        <v>103</v>
      </c>
      <c r="C2450" s="0" t="s">
        <v>177</v>
      </c>
      <c r="D2450" s="0" t="s">
        <v>110</v>
      </c>
      <c r="E2450" s="0" t="s">
        <v>8</v>
      </c>
      <c r="F2450" s="0" t="s">
        <v>8</v>
      </c>
      <c r="G2450" s="0" t="s">
        <v>172</v>
      </c>
      <c r="H2450" s="0" t="n">
        <v>356099.588606625</v>
      </c>
      <c r="I2450" s="0" t="n">
        <v>9984.3</v>
      </c>
      <c r="J2450" s="0" t="n">
        <v>8965.221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</row>
    <row r="2451" customFormat="false" ht="13.8" hidden="true" customHeight="false" outlineLevel="0" collapsed="false">
      <c r="A2451" s="0" t="s">
        <v>155</v>
      </c>
      <c r="B2451" s="0" t="s">
        <v>21</v>
      </c>
      <c r="C2451" s="0" t="s">
        <v>166</v>
      </c>
      <c r="D2451" s="0" t="s">
        <v>24</v>
      </c>
      <c r="E2451" s="0" t="s">
        <v>9</v>
      </c>
      <c r="F2451" s="0" t="s">
        <v>9</v>
      </c>
      <c r="G2451" s="0" t="s">
        <v>154</v>
      </c>
      <c r="H2451" s="0" t="n">
        <v>857703.756509634</v>
      </c>
      <c r="I2451" s="0" t="n">
        <v>57754.0186434255</v>
      </c>
      <c r="J2451" s="0" t="n">
        <v>34363.6410928381</v>
      </c>
      <c r="K2451" s="0" t="n">
        <v>0</v>
      </c>
      <c r="L2451" s="0" t="n">
        <v>0</v>
      </c>
      <c r="M2451" s="0" t="n">
        <v>9232199.41472723</v>
      </c>
      <c r="N2451" s="0" t="n">
        <v>10770899.3171817</v>
      </c>
      <c r="O2451" s="0" t="n">
        <v>2533830.91688265</v>
      </c>
      <c r="P2451" s="0" t="n">
        <v>3096904.45396768</v>
      </c>
      <c r="Q2451" s="0" t="n">
        <v>1155080.37286851</v>
      </c>
      <c r="R2451" s="0" t="n">
        <v>1299465.41947707</v>
      </c>
    </row>
    <row r="2452" customFormat="false" ht="13.8" hidden="true" customHeight="false" outlineLevel="0" collapsed="false">
      <c r="A2452" s="0" t="s">
        <v>155</v>
      </c>
      <c r="B2452" s="0" t="s">
        <v>52</v>
      </c>
      <c r="C2452" s="0" t="s">
        <v>161</v>
      </c>
      <c r="D2452" s="0" t="s">
        <v>60</v>
      </c>
      <c r="E2452" s="0" t="s">
        <v>13</v>
      </c>
      <c r="F2452" s="0" t="s">
        <v>13</v>
      </c>
      <c r="G2452" s="0" t="s">
        <v>172</v>
      </c>
      <c r="H2452" s="0" t="n">
        <v>685741.240259836</v>
      </c>
      <c r="I2452" s="0" t="n">
        <v>19250.9416666666</v>
      </c>
      <c r="J2452" s="0" t="n">
        <v>15090.2471336391</v>
      </c>
      <c r="K2452" s="0" t="n">
        <v>0</v>
      </c>
      <c r="L2452" s="0" t="n">
        <v>0</v>
      </c>
      <c r="M2452" s="0" t="n">
        <v>1533658.35534456</v>
      </c>
      <c r="N2452" s="0" t="n">
        <v>2300487.53301685</v>
      </c>
      <c r="O2452" s="0" t="n">
        <v>231652.997798876</v>
      </c>
      <c r="P2452" s="0" t="n">
        <v>289566.247248595</v>
      </c>
      <c r="Q2452" s="0" t="n">
        <v>96254.7083333333</v>
      </c>
      <c r="R2452" s="0" t="n">
        <v>160424.513888888</v>
      </c>
    </row>
    <row r="2453" customFormat="false" ht="13.8" hidden="true" customHeight="false" outlineLevel="0" collapsed="false">
      <c r="A2453" s="0" t="s">
        <v>155</v>
      </c>
      <c r="B2453" s="0" t="s">
        <v>72</v>
      </c>
      <c r="C2453" s="0" t="s">
        <v>175</v>
      </c>
      <c r="D2453" s="0" t="s">
        <v>88</v>
      </c>
      <c r="E2453" s="0" t="s">
        <v>156</v>
      </c>
      <c r="F2453" s="0" t="s">
        <v>9</v>
      </c>
      <c r="G2453" s="0" t="s">
        <v>153</v>
      </c>
      <c r="H2453" s="0" t="n">
        <v>832106.066963907</v>
      </c>
      <c r="I2453" s="0" t="n">
        <v>86887.4413847367</v>
      </c>
      <c r="J2453" s="0" t="n">
        <v>168898.529350085</v>
      </c>
      <c r="K2453" s="0" t="n">
        <v>0</v>
      </c>
      <c r="L2453" s="0" t="n">
        <v>0</v>
      </c>
      <c r="M2453" s="0" t="n">
        <v>6646889.26593235</v>
      </c>
      <c r="N2453" s="0" t="n">
        <v>8123975.76947288</v>
      </c>
      <c r="O2453" s="0" t="n">
        <v>3249590.30778915</v>
      </c>
      <c r="P2453" s="0" t="n">
        <v>4431259.51062157</v>
      </c>
      <c r="Q2453" s="0" t="n">
        <v>0</v>
      </c>
      <c r="R2453" s="0" t="n">
        <v>0</v>
      </c>
    </row>
    <row r="2454" customFormat="false" ht="13.8" hidden="true" customHeight="false" outlineLevel="0" collapsed="false">
      <c r="A2454" s="0" t="s">
        <v>159</v>
      </c>
      <c r="B2454" s="0" t="s">
        <v>96</v>
      </c>
      <c r="C2454" s="0" t="s">
        <v>98</v>
      </c>
      <c r="D2454" s="0" t="s">
        <v>98</v>
      </c>
      <c r="E2454" s="0" t="s">
        <v>8</v>
      </c>
      <c r="F2454" s="0" t="s">
        <v>8</v>
      </c>
      <c r="G2454" s="0" t="s">
        <v>154</v>
      </c>
      <c r="H2454" s="0" t="n">
        <v>93157877.3643065</v>
      </c>
      <c r="I2454" s="0" t="n">
        <v>2898460.0911994</v>
      </c>
      <c r="J2454" s="0" t="n">
        <v>4596195.05573478</v>
      </c>
      <c r="K2454" s="0" t="n">
        <v>27492556.0981849</v>
      </c>
      <c r="L2454" s="0" t="n">
        <v>36656741.4642466</v>
      </c>
      <c r="M2454" s="0" t="n">
        <v>143534020.746442</v>
      </c>
      <c r="N2454" s="0" t="n">
        <v>179417525.933052</v>
      </c>
      <c r="O2454" s="0" t="n">
        <v>83728178.9619886</v>
      </c>
      <c r="P2454" s="0" t="n">
        <v>117219450.546784</v>
      </c>
      <c r="Q2454" s="0" t="n">
        <v>0</v>
      </c>
      <c r="R2454" s="0" t="n">
        <v>0</v>
      </c>
    </row>
    <row r="2455" customFormat="false" ht="13.8" hidden="true" customHeight="false" outlineLevel="0" collapsed="false">
      <c r="A2455" s="0" t="s">
        <v>159</v>
      </c>
      <c r="B2455" s="0" t="s">
        <v>72</v>
      </c>
      <c r="C2455" s="0" t="s">
        <v>171</v>
      </c>
      <c r="D2455" s="0" t="s">
        <v>80</v>
      </c>
      <c r="E2455" s="0" t="s">
        <v>156</v>
      </c>
      <c r="F2455" s="0" t="s">
        <v>9</v>
      </c>
      <c r="G2455" s="0" t="s">
        <v>153</v>
      </c>
      <c r="H2455" s="0" t="n">
        <v>8974719.78654711</v>
      </c>
      <c r="I2455" s="0" t="n">
        <v>165966.468752949</v>
      </c>
      <c r="J2455" s="0" t="n">
        <v>167863.753138403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</row>
    <row r="2456" customFormat="false" ht="13.8" hidden="true" customHeight="false" outlineLevel="0" collapsed="false">
      <c r="A2456" s="0" t="s">
        <v>159</v>
      </c>
      <c r="B2456" s="0" t="s">
        <v>96</v>
      </c>
      <c r="C2456" s="0" t="s">
        <v>99</v>
      </c>
      <c r="D2456" s="0" t="s">
        <v>99</v>
      </c>
      <c r="E2456" s="0" t="s">
        <v>170</v>
      </c>
      <c r="F2456" s="0" t="s">
        <v>13</v>
      </c>
      <c r="G2456" s="0" t="s">
        <v>157</v>
      </c>
      <c r="H2456" s="0" t="n">
        <v>6311672.02319003</v>
      </c>
      <c r="I2456" s="0" t="n">
        <v>87929.579950407</v>
      </c>
      <c r="J2456" s="0" t="n">
        <v>83430.3359020796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</row>
    <row r="2457" customFormat="false" ht="13.8" hidden="true" customHeight="false" outlineLevel="0" collapsed="false">
      <c r="A2457" s="0" t="s">
        <v>150</v>
      </c>
      <c r="B2457" s="0" t="s">
        <v>52</v>
      </c>
      <c r="C2457" s="0" t="s">
        <v>183</v>
      </c>
      <c r="D2457" s="0" t="s">
        <v>57</v>
      </c>
      <c r="E2457" s="0" t="s">
        <v>8</v>
      </c>
      <c r="F2457" s="0" t="s">
        <v>8</v>
      </c>
      <c r="G2457" s="0" t="s">
        <v>164</v>
      </c>
      <c r="H2457" s="0" t="n">
        <v>83237216.4149934</v>
      </c>
      <c r="I2457" s="0" t="n">
        <v>5667226.58734126</v>
      </c>
      <c r="J2457" s="0" t="n">
        <v>4625472.56339458</v>
      </c>
      <c r="K2457" s="0" t="n">
        <v>198352930.556944</v>
      </c>
      <c r="L2457" s="0" t="n">
        <v>255025196.430357</v>
      </c>
      <c r="M2457" s="0" t="n">
        <v>224304107.810581</v>
      </c>
      <c r="N2457" s="0" t="n">
        <v>273065870.378099</v>
      </c>
      <c r="O2457" s="0" t="n">
        <v>211278930.072703</v>
      </c>
      <c r="P2457" s="0" t="n">
        <v>230486105.533858</v>
      </c>
      <c r="Q2457" s="0" t="n">
        <v>680067190.480952</v>
      </c>
      <c r="R2457" s="0" t="n">
        <v>736739456.354365</v>
      </c>
    </row>
    <row r="2458" customFormat="false" ht="13.8" hidden="true" customHeight="false" outlineLevel="0" collapsed="false">
      <c r="A2458" s="0" t="s">
        <v>159</v>
      </c>
      <c r="B2458" s="0" t="s">
        <v>21</v>
      </c>
      <c r="C2458" s="0" t="s">
        <v>166</v>
      </c>
      <c r="D2458" s="0" t="s">
        <v>25</v>
      </c>
      <c r="E2458" s="0" t="s">
        <v>8</v>
      </c>
      <c r="F2458" s="0" t="s">
        <v>8</v>
      </c>
      <c r="G2458" s="0" t="s">
        <v>172</v>
      </c>
      <c r="H2458" s="0" t="n">
        <v>15375671.5492074</v>
      </c>
      <c r="I2458" s="0" t="n">
        <v>116532.293750344</v>
      </c>
      <c r="J2458" s="0" t="n">
        <v>98399.714912901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</row>
    <row r="2459" customFormat="false" ht="13.8" hidden="true" customHeight="false" outlineLevel="0" collapsed="false">
      <c r="A2459" s="0" t="s">
        <v>150</v>
      </c>
      <c r="B2459" s="0" t="s">
        <v>96</v>
      </c>
      <c r="C2459" s="0" t="s">
        <v>184</v>
      </c>
      <c r="D2459" s="0" t="s">
        <v>101</v>
      </c>
      <c r="E2459" s="0" t="s">
        <v>191</v>
      </c>
      <c r="F2459" s="0" t="s">
        <v>9</v>
      </c>
      <c r="G2459" s="0" t="s">
        <v>164</v>
      </c>
      <c r="H2459" s="0" t="n">
        <v>174294695.588125</v>
      </c>
      <c r="I2459" s="0" t="n">
        <v>7507397.41729784</v>
      </c>
      <c r="J2459" s="0" t="n">
        <v>9243532.98799636</v>
      </c>
      <c r="K2459" s="0" t="n">
        <v>65674760.4295643</v>
      </c>
      <c r="L2459" s="0" t="n">
        <v>84438977.6951542</v>
      </c>
      <c r="M2459" s="0" t="n">
        <v>376685623.342165</v>
      </c>
      <c r="N2459" s="0" t="n">
        <v>517942732.095477</v>
      </c>
      <c r="O2459" s="0" t="n">
        <v>155168794.38878</v>
      </c>
      <c r="P2459" s="0" t="n">
        <v>198616056.817639</v>
      </c>
      <c r="Q2459" s="0" t="n">
        <v>150113738.124718</v>
      </c>
      <c r="R2459" s="0" t="n">
        <v>168877955.390308</v>
      </c>
    </row>
    <row r="2460" customFormat="false" ht="13.8" hidden="true" customHeight="false" outlineLevel="0" collapsed="false">
      <c r="A2460" s="0" t="s">
        <v>155</v>
      </c>
      <c r="B2460" s="0" t="s">
        <v>6</v>
      </c>
      <c r="C2460" s="0" t="s">
        <v>162</v>
      </c>
      <c r="D2460" s="0" t="s">
        <v>15</v>
      </c>
      <c r="E2460" s="0" t="s">
        <v>9</v>
      </c>
      <c r="F2460" s="0" t="s">
        <v>9</v>
      </c>
      <c r="G2460" s="0" t="s">
        <v>157</v>
      </c>
      <c r="H2460" s="0" t="n">
        <v>74596651.4248123</v>
      </c>
      <c r="I2460" s="0" t="n">
        <v>4204026.55050131</v>
      </c>
      <c r="J2460" s="0" t="n">
        <v>5819482.15590951</v>
      </c>
      <c r="K2460" s="0" t="n">
        <v>0</v>
      </c>
      <c r="L2460" s="0" t="n">
        <v>0</v>
      </c>
      <c r="M2460" s="0" t="n">
        <v>151344955.818047</v>
      </c>
      <c r="N2460" s="0" t="n">
        <v>227017433.72707</v>
      </c>
      <c r="O2460" s="0" t="n">
        <v>40358654.8848125</v>
      </c>
      <c r="P2460" s="0" t="n">
        <v>50448318.6060157</v>
      </c>
      <c r="Q2460" s="0" t="n">
        <v>15554121.6062154</v>
      </c>
      <c r="R2460" s="0" t="n">
        <v>25923536.010359</v>
      </c>
    </row>
    <row r="2461" customFormat="false" ht="13.8" hidden="true" customHeight="false" outlineLevel="0" collapsed="false">
      <c r="A2461" s="0" t="s">
        <v>159</v>
      </c>
      <c r="B2461" s="0" t="s">
        <v>21</v>
      </c>
      <c r="C2461" s="0" t="s">
        <v>173</v>
      </c>
      <c r="D2461" s="0" t="s">
        <v>40</v>
      </c>
      <c r="E2461" s="0" t="s">
        <v>9</v>
      </c>
      <c r="F2461" s="0" t="s">
        <v>9</v>
      </c>
      <c r="G2461" s="0" t="s">
        <v>157</v>
      </c>
      <c r="H2461" s="0" t="n">
        <v>6771930.28402775</v>
      </c>
      <c r="I2461" s="0" t="n">
        <v>77994.805374291</v>
      </c>
      <c r="J2461" s="0" t="n">
        <v>29558.4878135232</v>
      </c>
      <c r="K2461" s="0" t="n">
        <v>779948.05374291</v>
      </c>
      <c r="L2461" s="0" t="n">
        <v>974935.067178637</v>
      </c>
      <c r="M2461" s="0" t="n">
        <v>9785079.28098236</v>
      </c>
      <c r="N2461" s="0" t="n">
        <v>12231349.1012279</v>
      </c>
      <c r="O2461" s="0" t="n">
        <v>0</v>
      </c>
      <c r="P2461" s="0" t="n">
        <v>0</v>
      </c>
      <c r="Q2461" s="0" t="n">
        <v>0</v>
      </c>
      <c r="R2461" s="0" t="n">
        <v>0</v>
      </c>
    </row>
    <row r="2462" customFormat="false" ht="13.8" hidden="true" customHeight="false" outlineLevel="0" collapsed="false">
      <c r="A2462" s="0" t="s">
        <v>150</v>
      </c>
      <c r="B2462" s="0" t="s">
        <v>21</v>
      </c>
      <c r="C2462" s="0" t="s">
        <v>173</v>
      </c>
      <c r="D2462" s="0" t="s">
        <v>40</v>
      </c>
      <c r="E2462" s="0" t="s">
        <v>8</v>
      </c>
      <c r="F2462" s="0" t="s">
        <v>8</v>
      </c>
      <c r="G2462" s="0" t="s">
        <v>164</v>
      </c>
      <c r="H2462" s="0" t="n">
        <v>2372628.24152663</v>
      </c>
      <c r="I2462" s="0" t="n">
        <v>246276.707758269</v>
      </c>
      <c r="J2462" s="0" t="n">
        <v>400029.414522742</v>
      </c>
      <c r="K2462" s="0" t="n">
        <v>2770612.96228053</v>
      </c>
      <c r="L2462" s="0" t="n">
        <v>3386304.73167621</v>
      </c>
      <c r="M2462" s="0" t="n">
        <v>61794810.53666</v>
      </c>
      <c r="N2462" s="0" t="n">
        <v>69519161.8537425</v>
      </c>
      <c r="O2462" s="0" t="n">
        <v>18398742.3574289</v>
      </c>
      <c r="P2462" s="0" t="n">
        <v>23550390.217509</v>
      </c>
      <c r="Q2462" s="0" t="n">
        <v>5541225.92456107</v>
      </c>
      <c r="R2462" s="0" t="n">
        <v>6156917.69395674</v>
      </c>
    </row>
    <row r="2463" customFormat="false" ht="13.8" hidden="true" customHeight="false" outlineLevel="0" collapsed="false">
      <c r="A2463" s="0" t="s">
        <v>150</v>
      </c>
      <c r="B2463" s="0" t="s">
        <v>21</v>
      </c>
      <c r="C2463" s="0" t="s">
        <v>181</v>
      </c>
      <c r="D2463" s="0" t="s">
        <v>42</v>
      </c>
      <c r="E2463" s="0" t="s">
        <v>9</v>
      </c>
      <c r="F2463" s="0" t="s">
        <v>9</v>
      </c>
      <c r="G2463" s="0" t="s">
        <v>164</v>
      </c>
      <c r="H2463" s="0" t="n">
        <v>1698949.33671378</v>
      </c>
      <c r="I2463" s="0" t="n">
        <v>194130</v>
      </c>
      <c r="J2463" s="0" t="n">
        <v>242799.15</v>
      </c>
      <c r="K2463" s="0" t="n">
        <v>8735850</v>
      </c>
      <c r="L2463" s="0" t="n">
        <v>10677150</v>
      </c>
      <c r="M2463" s="0" t="n">
        <v>75346706.25</v>
      </c>
      <c r="N2463" s="0" t="n">
        <v>91726425</v>
      </c>
      <c r="O2463" s="0" t="n">
        <v>3931132.5</v>
      </c>
      <c r="P2463" s="0" t="n">
        <v>5896698.75</v>
      </c>
      <c r="Q2463" s="0" t="n">
        <v>0</v>
      </c>
      <c r="R2463" s="0" t="n">
        <v>0</v>
      </c>
    </row>
    <row r="2464" customFormat="false" ht="13.8" hidden="true" customHeight="false" outlineLevel="0" collapsed="false">
      <c r="A2464" s="0" t="s">
        <v>159</v>
      </c>
      <c r="B2464" s="0" t="s">
        <v>52</v>
      </c>
      <c r="C2464" s="0" t="s">
        <v>158</v>
      </c>
      <c r="D2464" s="0" t="s">
        <v>63</v>
      </c>
      <c r="E2464" s="0" t="s">
        <v>13</v>
      </c>
      <c r="F2464" s="0" t="s">
        <v>13</v>
      </c>
      <c r="G2464" s="0" t="s">
        <v>172</v>
      </c>
      <c r="H2464" s="0" t="n">
        <v>2962018.73507507</v>
      </c>
      <c r="I2464" s="0" t="n">
        <v>81618.1725140229</v>
      </c>
      <c r="J2464" s="0" t="n">
        <v>122910.570837416</v>
      </c>
      <c r="K2464" s="0" t="n">
        <v>3264726.90056091</v>
      </c>
      <c r="L2464" s="0" t="n">
        <v>4080908.62570114</v>
      </c>
      <c r="M2464" s="0" t="n">
        <v>16476668.5762683</v>
      </c>
      <c r="N2464" s="0" t="n">
        <v>19945440.9081143</v>
      </c>
      <c r="O2464" s="0" t="n">
        <v>0</v>
      </c>
      <c r="P2464" s="0" t="n">
        <v>0</v>
      </c>
      <c r="Q2464" s="0" t="n">
        <v>0</v>
      </c>
      <c r="R2464" s="0" t="n">
        <v>0</v>
      </c>
    </row>
    <row r="2465" customFormat="false" ht="13.8" hidden="true" customHeight="false" outlineLevel="0" collapsed="false">
      <c r="A2465" s="0" t="s">
        <v>155</v>
      </c>
      <c r="B2465" s="0" t="s">
        <v>52</v>
      </c>
      <c r="C2465" s="0" t="s">
        <v>158</v>
      </c>
      <c r="D2465" s="0" t="s">
        <v>63</v>
      </c>
      <c r="E2465" s="0" t="s">
        <v>13</v>
      </c>
      <c r="F2465" s="0" t="s">
        <v>13</v>
      </c>
      <c r="G2465" s="0" t="s">
        <v>153</v>
      </c>
      <c r="H2465" s="0" t="n">
        <v>1946346.27229251</v>
      </c>
      <c r="I2465" s="0" t="n">
        <v>173264.116014687</v>
      </c>
      <c r="J2465" s="0" t="n">
        <v>115690.03012995</v>
      </c>
      <c r="K2465" s="0" t="n">
        <v>7796885.22066092</v>
      </c>
      <c r="L2465" s="0" t="n">
        <v>9529526.38080779</v>
      </c>
      <c r="M2465" s="0" t="n">
        <v>34977693.4204649</v>
      </c>
      <c r="N2465" s="0" t="n">
        <v>42341418.3510891</v>
      </c>
      <c r="O2465" s="0" t="n">
        <v>324870.217527538</v>
      </c>
      <c r="P2465" s="0" t="n">
        <v>519792.348044061</v>
      </c>
      <c r="Q2465" s="0" t="n">
        <v>0</v>
      </c>
      <c r="R2465" s="0" t="n">
        <v>0</v>
      </c>
    </row>
    <row r="2466" customFormat="false" ht="13.8" hidden="true" customHeight="false" outlineLevel="0" collapsed="false">
      <c r="A2466" s="0" t="s">
        <v>159</v>
      </c>
      <c r="B2466" s="0" t="s">
        <v>21</v>
      </c>
      <c r="C2466" s="0" t="s">
        <v>173</v>
      </c>
      <c r="D2466" s="0" t="s">
        <v>46</v>
      </c>
      <c r="E2466" s="0" t="s">
        <v>8</v>
      </c>
      <c r="F2466" s="0" t="s">
        <v>8</v>
      </c>
      <c r="G2466" s="0" t="s">
        <v>164</v>
      </c>
      <c r="H2466" s="0" t="n">
        <v>17349250.8126425</v>
      </c>
      <c r="I2466" s="0" t="n">
        <v>114697.442982685</v>
      </c>
      <c r="J2466" s="0" t="n">
        <v>191332.999590815</v>
      </c>
      <c r="K2466" s="0" t="n">
        <v>0</v>
      </c>
      <c r="L2466" s="0" t="n">
        <v>0</v>
      </c>
      <c r="M2466" s="0" t="n">
        <v>28323896.3314598</v>
      </c>
      <c r="N2466" s="0" t="n">
        <v>35404870.4143248</v>
      </c>
      <c r="O2466" s="0" t="n">
        <v>0</v>
      </c>
      <c r="P2466" s="0" t="n">
        <v>0</v>
      </c>
      <c r="Q2466" s="0" t="n">
        <v>1003602.62609849</v>
      </c>
      <c r="R2466" s="0" t="n">
        <v>1290346.2335552</v>
      </c>
    </row>
    <row r="2467" customFormat="false" ht="13.8" hidden="true" customHeight="false" outlineLevel="0" collapsed="false">
      <c r="A2467" s="0" t="s">
        <v>150</v>
      </c>
      <c r="B2467" s="0" t="s">
        <v>52</v>
      </c>
      <c r="C2467" s="0" t="s">
        <v>161</v>
      </c>
      <c r="D2467" s="0" t="s">
        <v>68</v>
      </c>
      <c r="E2467" s="0" t="s">
        <v>9</v>
      </c>
      <c r="F2467" s="0" t="s">
        <v>9</v>
      </c>
      <c r="G2467" s="0" t="s">
        <v>153</v>
      </c>
      <c r="H2467" s="0" t="n">
        <v>2045035.12582867</v>
      </c>
      <c r="I2467" s="0" t="n">
        <v>162147.791794411</v>
      </c>
      <c r="J2467" s="0" t="n">
        <v>177956.449900223</v>
      </c>
      <c r="K2467" s="0" t="n">
        <v>7296650.63074853</v>
      </c>
      <c r="L2467" s="0" t="n">
        <v>8918128.54869265</v>
      </c>
      <c r="M2467" s="0" t="n">
        <v>39624866.6197593</v>
      </c>
      <c r="N2467" s="0" t="n">
        <v>48238968.0588375</v>
      </c>
      <c r="O2467" s="0" t="n">
        <v>364832.531537426</v>
      </c>
      <c r="P2467" s="0" t="n">
        <v>547248.797306139</v>
      </c>
      <c r="Q2467" s="0" t="n">
        <v>0</v>
      </c>
      <c r="R2467" s="0" t="n">
        <v>0</v>
      </c>
    </row>
    <row r="2468" customFormat="false" ht="13.8" hidden="true" customHeight="false" outlineLevel="0" collapsed="false">
      <c r="A2468" s="0" t="s">
        <v>155</v>
      </c>
      <c r="B2468" s="0" t="s">
        <v>21</v>
      </c>
      <c r="C2468" s="0" t="s">
        <v>168</v>
      </c>
      <c r="D2468" s="0" t="s">
        <v>50</v>
      </c>
      <c r="E2468" s="0" t="s">
        <v>13</v>
      </c>
      <c r="F2468" s="0" t="s">
        <v>13</v>
      </c>
      <c r="G2468" s="0" t="s">
        <v>164</v>
      </c>
      <c r="H2468" s="0" t="n">
        <v>1087469.71170634</v>
      </c>
      <c r="I2468" s="0" t="n">
        <v>43015</v>
      </c>
      <c r="J2468" s="0" t="n">
        <v>39313.425</v>
      </c>
      <c r="K2468" s="0" t="n">
        <v>1935675</v>
      </c>
      <c r="L2468" s="0" t="n">
        <v>2365825</v>
      </c>
      <c r="M2468" s="0" t="n">
        <v>7662046.875</v>
      </c>
      <c r="N2468" s="0" t="n">
        <v>9275109.375</v>
      </c>
      <c r="O2468" s="0" t="n">
        <v>403265.625</v>
      </c>
      <c r="P2468" s="0" t="n">
        <v>645225</v>
      </c>
      <c r="Q2468" s="0" t="n">
        <v>0</v>
      </c>
      <c r="R2468" s="0" t="n">
        <v>0</v>
      </c>
    </row>
    <row r="2469" customFormat="false" ht="13.8" hidden="true" customHeight="false" outlineLevel="0" collapsed="false">
      <c r="A2469" s="0" t="s">
        <v>150</v>
      </c>
      <c r="B2469" s="0" t="s">
        <v>52</v>
      </c>
      <c r="C2469" s="0" t="s">
        <v>158</v>
      </c>
      <c r="D2469" s="0" t="s">
        <v>71</v>
      </c>
      <c r="E2469" s="0" t="s">
        <v>9</v>
      </c>
      <c r="F2469" s="0" t="s">
        <v>9</v>
      </c>
      <c r="G2469" s="0" t="s">
        <v>164</v>
      </c>
      <c r="H2469" s="0" t="n">
        <v>7113410.75271725</v>
      </c>
      <c r="I2469" s="0" t="n">
        <v>408251.659320653</v>
      </c>
      <c r="J2469" s="0" t="n">
        <v>561437.128640279</v>
      </c>
      <c r="K2469" s="0" t="n">
        <v>14288808.0762228</v>
      </c>
      <c r="L2469" s="0" t="n">
        <v>18371324.6694293</v>
      </c>
      <c r="M2469" s="0" t="n">
        <v>14084682.2465625</v>
      </c>
      <c r="N2469" s="0" t="n">
        <v>17146569.6914674</v>
      </c>
      <c r="O2469" s="0" t="n">
        <v>13621997.0176965</v>
      </c>
      <c r="P2469" s="0" t="n">
        <v>14860360.3829417</v>
      </c>
      <c r="Q2469" s="0" t="n">
        <v>48990199.1184783</v>
      </c>
      <c r="R2469" s="0" t="n">
        <v>53072715.7116849</v>
      </c>
    </row>
    <row r="2470" customFormat="false" ht="13.8" hidden="true" customHeight="false" outlineLevel="0" collapsed="false">
      <c r="A2470" s="0" t="s">
        <v>159</v>
      </c>
      <c r="B2470" s="0" t="s">
        <v>6</v>
      </c>
      <c r="C2470" s="0" t="s">
        <v>163</v>
      </c>
      <c r="D2470" s="0" t="s">
        <v>19</v>
      </c>
      <c r="E2470" s="0" t="s">
        <v>13</v>
      </c>
      <c r="F2470" s="0" t="s">
        <v>13</v>
      </c>
      <c r="G2470" s="0" t="s">
        <v>154</v>
      </c>
      <c r="H2470" s="0" t="n">
        <v>55924723.0141872</v>
      </c>
      <c r="I2470" s="0" t="n">
        <v>963597.4274375</v>
      </c>
      <c r="J2470" s="0" t="n">
        <v>655711.347273476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0</v>
      </c>
    </row>
    <row r="2471" customFormat="false" ht="13.8" hidden="true" customHeight="false" outlineLevel="0" collapsed="false">
      <c r="A2471" s="0" t="s">
        <v>150</v>
      </c>
      <c r="B2471" s="0" t="s">
        <v>72</v>
      </c>
      <c r="C2471" s="0" t="s">
        <v>151</v>
      </c>
      <c r="D2471" s="0" t="s">
        <v>76</v>
      </c>
      <c r="E2471" s="0" t="s">
        <v>152</v>
      </c>
      <c r="F2471" s="0" t="s">
        <v>8</v>
      </c>
      <c r="G2471" s="0" t="s">
        <v>157</v>
      </c>
      <c r="H2471" s="0" t="n">
        <v>573113.112816369</v>
      </c>
      <c r="I2471" s="0" t="n">
        <v>8635.41925905531</v>
      </c>
      <c r="J2471" s="0" t="n">
        <v>4389.89750692896</v>
      </c>
      <c r="K2471" s="0" t="n">
        <v>302239.674066936</v>
      </c>
      <c r="L2471" s="0" t="n">
        <v>388593.866657489</v>
      </c>
      <c r="M2471" s="0" t="n">
        <v>955788.521006675</v>
      </c>
      <c r="N2471" s="0" t="n">
        <v>1314209.21638417</v>
      </c>
      <c r="O2471" s="0" t="n">
        <v>298683.912814585</v>
      </c>
      <c r="P2471" s="0" t="n">
        <v>382315.40840267</v>
      </c>
      <c r="Q2471" s="0" t="n">
        <v>690833.540724425</v>
      </c>
      <c r="R2471" s="0" t="n">
        <v>777187.733314978</v>
      </c>
    </row>
    <row r="2472" customFormat="false" ht="13.8" hidden="true" customHeight="false" outlineLevel="0" collapsed="false">
      <c r="A2472" s="0" t="s">
        <v>155</v>
      </c>
      <c r="B2472" s="0" t="s">
        <v>21</v>
      </c>
      <c r="C2472" s="0" t="s">
        <v>181</v>
      </c>
      <c r="D2472" s="0" t="s">
        <v>31</v>
      </c>
      <c r="E2472" s="0" t="s">
        <v>9</v>
      </c>
      <c r="F2472" s="0" t="s">
        <v>9</v>
      </c>
      <c r="G2472" s="0" t="s">
        <v>164</v>
      </c>
      <c r="H2472" s="0" t="n">
        <v>1363490.5445292</v>
      </c>
      <c r="I2472" s="0" t="n">
        <v>28750</v>
      </c>
      <c r="J2472" s="0" t="n">
        <v>16821.25</v>
      </c>
      <c r="K2472" s="0" t="n">
        <v>0</v>
      </c>
      <c r="L2472" s="0" t="n">
        <v>0</v>
      </c>
      <c r="M2472" s="0" t="n">
        <v>1587000</v>
      </c>
      <c r="N2472" s="0" t="n">
        <v>2380500</v>
      </c>
      <c r="O2472" s="0" t="n">
        <v>186300</v>
      </c>
      <c r="P2472" s="0" t="n">
        <v>232875</v>
      </c>
      <c r="Q2472" s="0" t="n">
        <v>0</v>
      </c>
      <c r="R2472" s="0" t="n">
        <v>0</v>
      </c>
    </row>
    <row r="2473" customFormat="false" ht="13.8" hidden="true" customHeight="false" outlineLevel="0" collapsed="false">
      <c r="A2473" s="0" t="s">
        <v>159</v>
      </c>
      <c r="B2473" s="0" t="s">
        <v>21</v>
      </c>
      <c r="C2473" s="0" t="s">
        <v>166</v>
      </c>
      <c r="D2473" s="0" t="s">
        <v>32</v>
      </c>
      <c r="E2473" s="0" t="s">
        <v>8</v>
      </c>
      <c r="F2473" s="0" t="s">
        <v>8</v>
      </c>
      <c r="G2473" s="0" t="s">
        <v>164</v>
      </c>
      <c r="H2473" s="0" t="n">
        <v>7350218.78445731</v>
      </c>
      <c r="I2473" s="0" t="n">
        <v>75181.3333333333</v>
      </c>
      <c r="J2473" s="0" t="n">
        <v>49356.0433333333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</row>
    <row r="2474" customFormat="false" ht="13.8" hidden="true" customHeight="false" outlineLevel="0" collapsed="false">
      <c r="A2474" s="0" t="s">
        <v>155</v>
      </c>
      <c r="B2474" s="0" t="s">
        <v>90</v>
      </c>
      <c r="C2474" s="0" t="s">
        <v>92</v>
      </c>
      <c r="D2474" s="0" t="s">
        <v>92</v>
      </c>
      <c r="E2474" s="0" t="s">
        <v>167</v>
      </c>
      <c r="F2474" s="0" t="s">
        <v>9</v>
      </c>
      <c r="G2474" s="0" t="s">
        <v>154</v>
      </c>
      <c r="H2474" s="0" t="n">
        <v>3369224.01125385</v>
      </c>
      <c r="I2474" s="0" t="n">
        <v>207650.833333333</v>
      </c>
      <c r="J2474" s="0" t="n">
        <v>241176.641666666</v>
      </c>
      <c r="K2474" s="0" t="n">
        <v>2304193.88888888</v>
      </c>
      <c r="L2474" s="0" t="n">
        <v>2962534.99999999</v>
      </c>
      <c r="M2474" s="0" t="n">
        <v>13013369.9126873</v>
      </c>
      <c r="N2474" s="0" t="n">
        <v>16266712.3908591</v>
      </c>
      <c r="O2474" s="0" t="n">
        <v>0</v>
      </c>
      <c r="P2474" s="0" t="n">
        <v>0</v>
      </c>
      <c r="Q2474" s="0" t="n">
        <v>0</v>
      </c>
      <c r="R2474" s="0" t="n">
        <v>0</v>
      </c>
    </row>
    <row r="2475" customFormat="false" ht="13.8" hidden="true" customHeight="false" outlineLevel="0" collapsed="false">
      <c r="A2475" s="0" t="s">
        <v>155</v>
      </c>
      <c r="B2475" s="0" t="s">
        <v>90</v>
      </c>
      <c r="C2475" s="0" t="s">
        <v>160</v>
      </c>
      <c r="D2475" s="0" t="s">
        <v>91</v>
      </c>
      <c r="E2475" s="0" t="s">
        <v>201</v>
      </c>
      <c r="F2475" s="0" t="s">
        <v>9</v>
      </c>
      <c r="G2475" s="0" t="s">
        <v>153</v>
      </c>
      <c r="H2475" s="0" t="n">
        <v>3171701.5187834</v>
      </c>
      <c r="I2475" s="0" t="n">
        <v>185530.643687325</v>
      </c>
      <c r="J2475" s="0" t="n">
        <v>193068.348727475</v>
      </c>
      <c r="K2475" s="0" t="n">
        <v>2016306.73072064</v>
      </c>
      <c r="L2475" s="0" t="n">
        <v>2592394.3680694</v>
      </c>
      <c r="M2475" s="0" t="n">
        <v>11627109.1123745</v>
      </c>
      <c r="N2475" s="0" t="n">
        <v>14533886.3904681</v>
      </c>
      <c r="O2475" s="0" t="n">
        <v>0</v>
      </c>
      <c r="P2475" s="0" t="n">
        <v>0</v>
      </c>
      <c r="Q2475" s="0" t="n">
        <v>0</v>
      </c>
      <c r="R2475" s="0" t="n">
        <v>0</v>
      </c>
    </row>
    <row r="2476" customFormat="false" ht="13.8" hidden="true" customHeight="false" outlineLevel="0" collapsed="false">
      <c r="A2476" s="0" t="s">
        <v>155</v>
      </c>
      <c r="B2476" s="0" t="s">
        <v>72</v>
      </c>
      <c r="C2476" s="0" t="s">
        <v>151</v>
      </c>
      <c r="D2476" s="0" t="s">
        <v>81</v>
      </c>
      <c r="E2476" s="0" t="s">
        <v>152</v>
      </c>
      <c r="F2476" s="0" t="s">
        <v>8</v>
      </c>
      <c r="G2476" s="0" t="s">
        <v>154</v>
      </c>
      <c r="H2476" s="0" t="n">
        <v>100747.36641585</v>
      </c>
      <c r="I2476" s="0" t="n">
        <v>6199.60132800977</v>
      </c>
      <c r="J2476" s="0" t="n">
        <v>7045.55392800777</v>
      </c>
      <c r="K2476" s="0" t="n">
        <v>72328.682160114</v>
      </c>
      <c r="L2476" s="0" t="n">
        <v>92994.0199201466</v>
      </c>
      <c r="M2476" s="0" t="n">
        <v>273147.141611088</v>
      </c>
      <c r="N2476" s="0" t="n">
        <v>333846.506413552</v>
      </c>
      <c r="O2476" s="0" t="n">
        <v>133538.601883464</v>
      </c>
      <c r="P2476" s="0" t="n">
        <v>182098.093477452</v>
      </c>
      <c r="Q2476" s="0" t="n">
        <v>144657.364320228</v>
      </c>
      <c r="R2476" s="0" t="n">
        <v>165322.70208026</v>
      </c>
    </row>
    <row r="2477" customFormat="false" ht="13.8" hidden="true" customHeight="false" outlineLevel="0" collapsed="false">
      <c r="A2477" s="0" t="s">
        <v>159</v>
      </c>
      <c r="B2477" s="0" t="s">
        <v>90</v>
      </c>
      <c r="C2477" s="0" t="s">
        <v>93</v>
      </c>
      <c r="D2477" s="0" t="s">
        <v>93</v>
      </c>
      <c r="E2477" s="0" t="s">
        <v>170</v>
      </c>
      <c r="F2477" s="0" t="s">
        <v>13</v>
      </c>
      <c r="G2477" s="0" t="s">
        <v>172</v>
      </c>
      <c r="H2477" s="0" t="n">
        <v>6159234.79088946</v>
      </c>
      <c r="I2477" s="0" t="n">
        <v>110279.324494949</v>
      </c>
      <c r="J2477" s="0" t="n">
        <v>137476.246085858</v>
      </c>
      <c r="K2477" s="0" t="n">
        <v>0</v>
      </c>
      <c r="L2477" s="0" t="n">
        <v>0</v>
      </c>
      <c r="M2477" s="0" t="n">
        <v>6250155.22046289</v>
      </c>
      <c r="N2477" s="0" t="n">
        <v>7812694.02557861</v>
      </c>
      <c r="O2477" s="0" t="n">
        <v>0</v>
      </c>
      <c r="P2477" s="0" t="n">
        <v>0</v>
      </c>
      <c r="Q2477" s="0" t="n">
        <v>0</v>
      </c>
      <c r="R2477" s="0" t="n">
        <v>0</v>
      </c>
    </row>
    <row r="2478" customFormat="false" ht="13.8" hidden="true" customHeight="false" outlineLevel="0" collapsed="false">
      <c r="A2478" s="0" t="s">
        <v>150</v>
      </c>
      <c r="B2478" s="0" t="s">
        <v>21</v>
      </c>
      <c r="C2478" s="0" t="s">
        <v>166</v>
      </c>
      <c r="D2478" s="0" t="s">
        <v>43</v>
      </c>
      <c r="E2478" s="0" t="s">
        <v>9</v>
      </c>
      <c r="F2478" s="0" t="s">
        <v>9</v>
      </c>
      <c r="G2478" s="0" t="s">
        <v>172</v>
      </c>
      <c r="H2478" s="0" t="n">
        <v>450154.570032389</v>
      </c>
      <c r="I2478" s="0" t="n">
        <v>18622.7955377955</v>
      </c>
      <c r="J2478" s="0" t="n">
        <v>52609.912086247</v>
      </c>
      <c r="K2478" s="0" t="n">
        <v>232784.944222444</v>
      </c>
      <c r="L2478" s="0" t="n">
        <v>256063.438644688</v>
      </c>
      <c r="M2478" s="0" t="n">
        <v>9197591.79451143</v>
      </c>
      <c r="N2478" s="0" t="n">
        <v>10347290.7688253</v>
      </c>
      <c r="O2478" s="0" t="n">
        <v>2410294.11074584</v>
      </c>
      <c r="P2478" s="0" t="n">
        <v>3085176.46175467</v>
      </c>
      <c r="Q2478" s="0" t="n">
        <v>209506.449800199</v>
      </c>
      <c r="R2478" s="0" t="n">
        <v>256063.438644688</v>
      </c>
    </row>
    <row r="2479" customFormat="false" ht="13.8" hidden="true" customHeight="false" outlineLevel="0" collapsed="false">
      <c r="A2479" s="0" t="s">
        <v>150</v>
      </c>
      <c r="B2479" s="0" t="s">
        <v>90</v>
      </c>
      <c r="C2479" s="0" t="s">
        <v>94</v>
      </c>
      <c r="D2479" s="0" t="s">
        <v>94</v>
      </c>
      <c r="E2479" s="0" t="s">
        <v>156</v>
      </c>
      <c r="F2479" s="0" t="s">
        <v>9</v>
      </c>
      <c r="G2479" s="0" t="s">
        <v>154</v>
      </c>
      <c r="H2479" s="0" t="n">
        <v>1840807.545461</v>
      </c>
      <c r="I2479" s="0" t="n">
        <v>238258.929746816</v>
      </c>
      <c r="J2479" s="0" t="n">
        <v>1308654.19874589</v>
      </c>
      <c r="K2479" s="0" t="n">
        <v>2084765.63528464</v>
      </c>
      <c r="L2479" s="0" t="n">
        <v>2680412.95965168</v>
      </c>
      <c r="M2479" s="0" t="n">
        <v>27006971.6222674</v>
      </c>
      <c r="N2479" s="0" t="n">
        <v>37134585.9806177</v>
      </c>
      <c r="O2479" s="0" t="n">
        <v>9846291.74721247</v>
      </c>
      <c r="P2479" s="0" t="n">
        <v>12603253.4364319</v>
      </c>
      <c r="Q2479" s="0" t="n">
        <v>4765178.59493632</v>
      </c>
      <c r="R2479" s="0" t="n">
        <v>5360825.91930336</v>
      </c>
    </row>
    <row r="2480" customFormat="false" ht="13.8" hidden="true" customHeight="false" outlineLevel="0" collapsed="false">
      <c r="A2480" s="0" t="s">
        <v>150</v>
      </c>
      <c r="B2480" s="0" t="s">
        <v>21</v>
      </c>
      <c r="C2480" s="0" t="s">
        <v>166</v>
      </c>
      <c r="D2480" s="0" t="s">
        <v>33</v>
      </c>
      <c r="E2480" s="0" t="s">
        <v>8</v>
      </c>
      <c r="F2480" s="0" t="s">
        <v>8</v>
      </c>
      <c r="G2480" s="0" t="s">
        <v>164</v>
      </c>
      <c r="H2480" s="0" t="n">
        <v>3891615.37762013</v>
      </c>
      <c r="I2480" s="0" t="n">
        <v>654580.197993187</v>
      </c>
      <c r="J2480" s="0" t="n">
        <v>981274.472242143</v>
      </c>
      <c r="K2480" s="0" t="n">
        <v>0</v>
      </c>
      <c r="L2480" s="0" t="n">
        <v>0</v>
      </c>
      <c r="M2480" s="0" t="n">
        <v>377690501.310518</v>
      </c>
      <c r="N2480" s="0" t="n">
        <v>459797132.030196</v>
      </c>
      <c r="O2480" s="0" t="n">
        <v>66651265.2028329</v>
      </c>
      <c r="P2480" s="0" t="n">
        <v>0</v>
      </c>
      <c r="Q2480" s="0" t="n">
        <v>13091603.9598637</v>
      </c>
      <c r="R2480" s="0" t="n">
        <v>14728054.4548467</v>
      </c>
    </row>
    <row r="2481" customFormat="false" ht="13.8" hidden="true" customHeight="false" outlineLevel="0" collapsed="false">
      <c r="A2481" s="0" t="s">
        <v>150</v>
      </c>
      <c r="B2481" s="0" t="s">
        <v>117</v>
      </c>
      <c r="C2481" s="0" t="s">
        <v>190</v>
      </c>
      <c r="D2481" s="0" t="s">
        <v>109</v>
      </c>
      <c r="E2481" s="0" t="s">
        <v>8</v>
      </c>
      <c r="F2481" s="0" t="s">
        <v>8</v>
      </c>
      <c r="G2481" s="0" t="s">
        <v>154</v>
      </c>
      <c r="H2481" s="0" t="n">
        <v>111051245.53349</v>
      </c>
      <c r="I2481" s="0" t="n">
        <v>536516.692986589</v>
      </c>
      <c r="J2481" s="0" t="n">
        <v>724213.134793609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</row>
    <row r="2482" customFormat="false" ht="13.8" hidden="true" customHeight="false" outlineLevel="0" collapsed="false">
      <c r="A2482" s="0" t="s">
        <v>155</v>
      </c>
      <c r="B2482" s="0" t="s">
        <v>103</v>
      </c>
      <c r="C2482" s="0" t="s">
        <v>177</v>
      </c>
      <c r="D2482" s="0" t="s">
        <v>106</v>
      </c>
      <c r="E2482" s="0" t="s">
        <v>8</v>
      </c>
      <c r="F2482" s="0" t="s">
        <v>8</v>
      </c>
      <c r="G2482" s="0" t="s">
        <v>164</v>
      </c>
      <c r="H2482" s="0" t="n">
        <v>36924983.5552415</v>
      </c>
      <c r="I2482" s="0" t="n">
        <v>2367722.395</v>
      </c>
      <c r="J2482" s="0" t="n">
        <v>2262850.608705</v>
      </c>
      <c r="K2482" s="0" t="n">
        <v>0</v>
      </c>
      <c r="L2482" s="0" t="n">
        <v>0</v>
      </c>
      <c r="M2482" s="0" t="n">
        <v>20674750.2231919</v>
      </c>
      <c r="N2482" s="0" t="n">
        <v>31012125.3347879</v>
      </c>
      <c r="O2482" s="0" t="n">
        <v>183832989.311177</v>
      </c>
      <c r="P2482" s="0" t="n">
        <v>250681349.060696</v>
      </c>
      <c r="Q2482" s="0" t="n">
        <v>54578031.2933333</v>
      </c>
      <c r="R2482" s="0" t="n">
        <v>62374892.9066666</v>
      </c>
    </row>
    <row r="2483" customFormat="false" ht="13.8" hidden="true" customHeight="false" outlineLevel="0" collapsed="false">
      <c r="A2483" s="0" t="s">
        <v>150</v>
      </c>
      <c r="B2483" s="0" t="s">
        <v>103</v>
      </c>
      <c r="C2483" s="0" t="s">
        <v>178</v>
      </c>
      <c r="D2483" s="0" t="s">
        <v>104</v>
      </c>
      <c r="E2483" s="0" t="s">
        <v>9</v>
      </c>
      <c r="F2483" s="0" t="s">
        <v>9</v>
      </c>
      <c r="G2483" s="0" t="s">
        <v>157</v>
      </c>
      <c r="H2483" s="0" t="n">
        <v>1354844.49594694</v>
      </c>
      <c r="I2483" s="0" t="n">
        <v>275824.190762434</v>
      </c>
      <c r="J2483" s="0" t="n">
        <v>61566.7207340773</v>
      </c>
      <c r="K2483" s="0" t="n">
        <v>2549302.10342458</v>
      </c>
      <c r="L2483" s="0" t="n">
        <v>3277674.13297446</v>
      </c>
      <c r="M2483" s="0" t="n">
        <v>45676485.9902591</v>
      </c>
      <c r="N2483" s="0" t="n">
        <v>55606156.8577068</v>
      </c>
      <c r="O2483" s="0" t="n">
        <v>10194462.0905795</v>
      </c>
      <c r="P2483" s="0" t="n">
        <v>11121231.3715413</v>
      </c>
      <c r="Q2483" s="0" t="n">
        <v>8740464.35459857</v>
      </c>
      <c r="R2483" s="0" t="n">
        <v>9468836.38414845</v>
      </c>
    </row>
    <row r="2484" customFormat="false" ht="13.8" hidden="true" customHeight="false" outlineLevel="0" collapsed="false">
      <c r="A2484" s="0" t="s">
        <v>150</v>
      </c>
      <c r="B2484" s="0" t="s">
        <v>103</v>
      </c>
      <c r="C2484" s="0" t="s">
        <v>193</v>
      </c>
      <c r="D2484" s="0" t="s">
        <v>107</v>
      </c>
      <c r="E2484" s="0" t="s">
        <v>8</v>
      </c>
      <c r="F2484" s="0" t="s">
        <v>8</v>
      </c>
      <c r="G2484" s="0" t="s">
        <v>154</v>
      </c>
      <c r="H2484" s="0" t="n">
        <v>4447258.15341908</v>
      </c>
      <c r="I2484" s="0" t="n">
        <v>598998.487263825</v>
      </c>
      <c r="J2484" s="0" t="n">
        <v>649960.896716663</v>
      </c>
      <c r="K2484" s="0" t="n">
        <v>7288465.01762733</v>
      </c>
      <c r="L2484" s="0" t="n">
        <v>9370883.59409228</v>
      </c>
      <c r="M2484" s="0" t="n">
        <v>80505396.688258</v>
      </c>
      <c r="N2484" s="0" t="n">
        <v>115007709.554654</v>
      </c>
      <c r="O2484" s="0" t="n">
        <v>21563945.5414977</v>
      </c>
      <c r="P2484" s="0" t="n">
        <v>27601850.293117</v>
      </c>
      <c r="Q2484" s="0" t="n">
        <v>6247255.72939485</v>
      </c>
      <c r="R2484" s="0" t="n">
        <v>8329674.30585981</v>
      </c>
    </row>
    <row r="2485" customFormat="false" ht="13.8" hidden="true" customHeight="false" outlineLevel="0" collapsed="false">
      <c r="A2485" s="0" t="s">
        <v>155</v>
      </c>
      <c r="B2485" s="0" t="s">
        <v>103</v>
      </c>
      <c r="C2485" s="0" t="s">
        <v>179</v>
      </c>
      <c r="D2485" s="0" t="s">
        <v>22</v>
      </c>
      <c r="E2485" s="0" t="s">
        <v>9</v>
      </c>
      <c r="F2485" s="0" t="s">
        <v>9</v>
      </c>
      <c r="G2485" s="0" t="s">
        <v>172</v>
      </c>
      <c r="H2485" s="0" t="n">
        <v>253340.589127631</v>
      </c>
      <c r="I2485" s="0" t="n">
        <v>18900</v>
      </c>
      <c r="J2485" s="0" t="n">
        <v>22723.875</v>
      </c>
      <c r="K2485" s="0" t="n">
        <v>850500</v>
      </c>
      <c r="L2485" s="0" t="n">
        <v>1039500</v>
      </c>
      <c r="M2485" s="0" t="n">
        <v>2423925</v>
      </c>
      <c r="N2485" s="0" t="n">
        <v>2934225</v>
      </c>
      <c r="O2485" s="0" t="n">
        <v>127575</v>
      </c>
      <c r="P2485" s="0" t="n">
        <v>204120</v>
      </c>
      <c r="Q2485" s="0" t="n">
        <v>0</v>
      </c>
      <c r="R2485" s="0" t="n">
        <v>0</v>
      </c>
    </row>
    <row r="2486" customFormat="false" ht="13.8" hidden="true" customHeight="false" outlineLevel="0" collapsed="false">
      <c r="A2486" s="0" t="s">
        <v>159</v>
      </c>
      <c r="B2486" s="0" t="s">
        <v>72</v>
      </c>
      <c r="C2486" s="0" t="s">
        <v>175</v>
      </c>
      <c r="D2486" s="0" t="s">
        <v>87</v>
      </c>
      <c r="E2486" s="0" t="s">
        <v>156</v>
      </c>
      <c r="F2486" s="0" t="s">
        <v>9</v>
      </c>
      <c r="G2486" s="0" t="s">
        <v>154</v>
      </c>
      <c r="H2486" s="0" t="n">
        <v>127059.53854761</v>
      </c>
      <c r="I2486" s="0" t="n">
        <v>2510.90577743</v>
      </c>
      <c r="J2486" s="0" t="n">
        <v>2550.90577743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</row>
    <row r="2487" customFormat="false" ht="13.8" hidden="true" customHeight="false" outlineLevel="0" collapsed="false">
      <c r="A2487" s="0" t="s">
        <v>155</v>
      </c>
      <c r="B2487" s="0" t="s">
        <v>21</v>
      </c>
      <c r="C2487" s="0" t="s">
        <v>166</v>
      </c>
      <c r="D2487" s="0" t="s">
        <v>45</v>
      </c>
      <c r="E2487" s="0" t="s">
        <v>9</v>
      </c>
      <c r="F2487" s="0" t="s">
        <v>9</v>
      </c>
      <c r="G2487" s="0" t="s">
        <v>157</v>
      </c>
      <c r="H2487" s="0" t="n">
        <v>443260.299259447</v>
      </c>
      <c r="I2487" s="0" t="n">
        <v>5154</v>
      </c>
      <c r="J2487" s="0" t="n">
        <v>1237.62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</row>
    <row r="2488" customFormat="false" ht="13.8" hidden="true" customHeight="false" outlineLevel="0" collapsed="false">
      <c r="A2488" s="0" t="s">
        <v>150</v>
      </c>
      <c r="B2488" s="0" t="s">
        <v>103</v>
      </c>
      <c r="C2488" s="0" t="s">
        <v>179</v>
      </c>
      <c r="D2488" s="0" t="s">
        <v>115</v>
      </c>
      <c r="E2488" s="0" t="s">
        <v>13</v>
      </c>
      <c r="F2488" s="0" t="s">
        <v>13</v>
      </c>
      <c r="G2488" s="0" t="s">
        <v>172</v>
      </c>
      <c r="H2488" s="0" t="n">
        <v>3407.95514865</v>
      </c>
      <c r="I2488" s="0" t="n">
        <v>136.5</v>
      </c>
      <c r="J2488" s="0" t="n">
        <v>85.995</v>
      </c>
      <c r="K2488" s="0" t="n">
        <v>0</v>
      </c>
      <c r="L2488" s="0" t="n">
        <v>0</v>
      </c>
      <c r="M2488" s="0" t="n">
        <v>4914</v>
      </c>
      <c r="N2488" s="0" t="n">
        <v>6756.75</v>
      </c>
      <c r="O2488" s="0" t="n">
        <v>14588.4375</v>
      </c>
      <c r="P2488" s="0" t="n">
        <v>18673.2</v>
      </c>
      <c r="Q2488" s="0" t="n">
        <v>10920</v>
      </c>
      <c r="R2488" s="0" t="n">
        <v>12285</v>
      </c>
    </row>
    <row r="2489" customFormat="false" ht="13.8" hidden="true" customHeight="false" outlineLevel="0" collapsed="false">
      <c r="A2489" s="0" t="s">
        <v>150</v>
      </c>
      <c r="B2489" s="0" t="s">
        <v>52</v>
      </c>
      <c r="C2489" s="0" t="s">
        <v>169</v>
      </c>
      <c r="D2489" s="0" t="s">
        <v>61</v>
      </c>
      <c r="E2489" s="0" t="s">
        <v>9</v>
      </c>
      <c r="F2489" s="0" t="s">
        <v>9</v>
      </c>
      <c r="G2489" s="0" t="s">
        <v>153</v>
      </c>
      <c r="H2489" s="0" t="n">
        <v>1543778.35311889</v>
      </c>
      <c r="I2489" s="0" t="n">
        <v>85044.954356</v>
      </c>
      <c r="J2489" s="0" t="n">
        <v>49726.0394070107</v>
      </c>
      <c r="K2489" s="0" t="n">
        <v>2976573.40246</v>
      </c>
      <c r="L2489" s="0" t="n">
        <v>3827022.94602</v>
      </c>
      <c r="M2489" s="0" t="n">
        <v>2795498.48787645</v>
      </c>
      <c r="N2489" s="0" t="n">
        <v>3403215.55045828</v>
      </c>
      <c r="O2489" s="0" t="n">
        <v>2133707.03087842</v>
      </c>
      <c r="P2489" s="0" t="n">
        <v>2327680.39732192</v>
      </c>
      <c r="Q2489" s="0" t="n">
        <v>10205394.52272</v>
      </c>
      <c r="R2489" s="0" t="n">
        <v>11055844.06628</v>
      </c>
    </row>
    <row r="2490" customFormat="false" ht="13.8" hidden="true" customHeight="false" outlineLevel="0" collapsed="false">
      <c r="A2490" s="0" t="s">
        <v>150</v>
      </c>
      <c r="B2490" s="0" t="s">
        <v>21</v>
      </c>
      <c r="C2490" s="0" t="s">
        <v>168</v>
      </c>
      <c r="D2490" s="0" t="s">
        <v>29</v>
      </c>
      <c r="E2490" s="0" t="s">
        <v>13</v>
      </c>
      <c r="F2490" s="0" t="s">
        <v>13</v>
      </c>
      <c r="G2490" s="0" t="s">
        <v>172</v>
      </c>
      <c r="H2490" s="0" t="n">
        <v>175911.182790241</v>
      </c>
      <c r="I2490" s="0" t="n">
        <v>6000</v>
      </c>
      <c r="J2490" s="0" t="n">
        <v>3570</v>
      </c>
      <c r="K2490" s="0" t="n">
        <v>210000</v>
      </c>
      <c r="L2490" s="0" t="n">
        <v>270000</v>
      </c>
      <c r="M2490" s="0" t="n">
        <v>1738800</v>
      </c>
      <c r="N2490" s="0" t="n">
        <v>2116800</v>
      </c>
      <c r="O2490" s="0" t="n">
        <v>229680</v>
      </c>
      <c r="P2490" s="0" t="n">
        <v>250560</v>
      </c>
      <c r="Q2490" s="0" t="n">
        <v>720000</v>
      </c>
      <c r="R2490" s="0" t="n">
        <v>780000</v>
      </c>
    </row>
    <row r="2491" customFormat="false" ht="13.8" hidden="true" customHeight="false" outlineLevel="0" collapsed="false">
      <c r="A2491" s="0" t="s">
        <v>159</v>
      </c>
      <c r="B2491" s="0" t="s">
        <v>117</v>
      </c>
      <c r="C2491" s="0" t="s">
        <v>196</v>
      </c>
      <c r="D2491" s="0" t="s">
        <v>109</v>
      </c>
      <c r="E2491" s="0" t="s">
        <v>8</v>
      </c>
      <c r="F2491" s="0" t="s">
        <v>8</v>
      </c>
      <c r="G2491" s="0" t="s">
        <v>172</v>
      </c>
      <c r="H2491" s="0" t="n">
        <v>3153639.37507893</v>
      </c>
      <c r="I2491" s="0" t="n">
        <v>20101.4919845189</v>
      </c>
      <c r="J2491" s="0" t="n">
        <v>21836.0508067917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</row>
    <row r="2492" customFormat="false" ht="13.8" hidden="true" customHeight="false" outlineLevel="0" collapsed="false">
      <c r="A2492" s="0" t="s">
        <v>155</v>
      </c>
      <c r="B2492" s="0" t="s">
        <v>72</v>
      </c>
      <c r="C2492" s="0" t="s">
        <v>151</v>
      </c>
      <c r="D2492" s="0" t="s">
        <v>76</v>
      </c>
      <c r="E2492" s="0" t="s">
        <v>170</v>
      </c>
      <c r="F2492" s="0" t="s">
        <v>13</v>
      </c>
      <c r="G2492" s="0" t="s">
        <v>157</v>
      </c>
      <c r="H2492" s="0" t="n">
        <v>84346.8023237704</v>
      </c>
      <c r="I2492" s="0" t="n">
        <v>1094.90137554157</v>
      </c>
      <c r="J2492" s="0" t="n">
        <v>565.092836667077</v>
      </c>
      <c r="K2492" s="0" t="n">
        <v>0</v>
      </c>
      <c r="L2492" s="0" t="n">
        <v>0</v>
      </c>
      <c r="M2492" s="0" t="n">
        <v>68167.2714350049</v>
      </c>
      <c r="N2492" s="0" t="n">
        <v>83315.5539761172</v>
      </c>
      <c r="O2492" s="0" t="n">
        <v>33326.2215904468</v>
      </c>
      <c r="P2492" s="0" t="n">
        <v>45444.8476233366</v>
      </c>
      <c r="Q2492" s="0" t="n">
        <v>76643.0962879101</v>
      </c>
      <c r="R2492" s="0" t="n">
        <v>87592.1100433258</v>
      </c>
    </row>
    <row r="2493" customFormat="false" ht="13.8" hidden="true" customHeight="false" outlineLevel="0" collapsed="false">
      <c r="A2493" s="0" t="s">
        <v>155</v>
      </c>
      <c r="B2493" s="0" t="s">
        <v>21</v>
      </c>
      <c r="C2493" s="0" t="s">
        <v>181</v>
      </c>
      <c r="D2493" s="0" t="s">
        <v>31</v>
      </c>
      <c r="E2493" s="0" t="s">
        <v>13</v>
      </c>
      <c r="F2493" s="0" t="s">
        <v>13</v>
      </c>
      <c r="G2493" s="0" t="s">
        <v>153</v>
      </c>
      <c r="H2493" s="0" t="n">
        <v>49274.8808616438</v>
      </c>
      <c r="I2493" s="0" t="n">
        <v>1000</v>
      </c>
      <c r="J2493" s="0" t="n">
        <v>557.5</v>
      </c>
      <c r="K2493" s="0" t="n">
        <v>0</v>
      </c>
      <c r="L2493" s="0" t="n">
        <v>0</v>
      </c>
      <c r="M2493" s="0" t="n">
        <v>55200</v>
      </c>
      <c r="N2493" s="0" t="n">
        <v>82800</v>
      </c>
      <c r="O2493" s="0" t="n">
        <v>6480</v>
      </c>
      <c r="P2493" s="0" t="n">
        <v>8100</v>
      </c>
      <c r="Q2493" s="0" t="n">
        <v>0</v>
      </c>
      <c r="R2493" s="0" t="n">
        <v>0</v>
      </c>
    </row>
    <row r="2494" customFormat="false" ht="13.8" hidden="true" customHeight="false" outlineLevel="0" collapsed="false">
      <c r="A2494" s="0" t="s">
        <v>150</v>
      </c>
      <c r="B2494" s="0" t="s">
        <v>103</v>
      </c>
      <c r="C2494" s="0" t="s">
        <v>177</v>
      </c>
      <c r="D2494" s="0" t="s">
        <v>115</v>
      </c>
      <c r="E2494" s="0" t="s">
        <v>8</v>
      </c>
      <c r="F2494" s="0" t="s">
        <v>8</v>
      </c>
      <c r="G2494" s="0" t="s">
        <v>172</v>
      </c>
      <c r="H2494" s="0" t="n">
        <v>131762.68243712</v>
      </c>
      <c r="I2494" s="0" t="n">
        <v>7187.1</v>
      </c>
      <c r="J2494" s="0" t="n">
        <v>10084.8075</v>
      </c>
      <c r="K2494" s="0" t="n">
        <v>251548.5</v>
      </c>
      <c r="L2494" s="0" t="n">
        <v>323419.5</v>
      </c>
      <c r="M2494" s="0" t="n">
        <v>226393.65</v>
      </c>
      <c r="N2494" s="0" t="n">
        <v>323419.5</v>
      </c>
      <c r="O2494" s="0" t="n">
        <v>768121.3125</v>
      </c>
      <c r="P2494" s="0" t="n">
        <v>983195.28</v>
      </c>
      <c r="Q2494" s="0" t="n">
        <v>574968</v>
      </c>
      <c r="R2494" s="0" t="n">
        <v>646839</v>
      </c>
    </row>
    <row r="2495" customFormat="false" ht="13.8" hidden="true" customHeight="false" outlineLevel="0" collapsed="false">
      <c r="A2495" s="0" t="s">
        <v>155</v>
      </c>
      <c r="B2495" s="0" t="s">
        <v>103</v>
      </c>
      <c r="C2495" s="0" t="s">
        <v>179</v>
      </c>
      <c r="D2495" s="0" t="s">
        <v>115</v>
      </c>
      <c r="E2495" s="0" t="s">
        <v>8</v>
      </c>
      <c r="F2495" s="0" t="s">
        <v>8</v>
      </c>
      <c r="G2495" s="0" t="s">
        <v>172</v>
      </c>
      <c r="H2495" s="0" t="n">
        <v>63567.1400156</v>
      </c>
      <c r="I2495" s="0" t="n">
        <v>1067.3</v>
      </c>
      <c r="J2495" s="0" t="n">
        <v>1004.38</v>
      </c>
      <c r="K2495" s="0" t="n">
        <v>0</v>
      </c>
      <c r="L2495" s="0" t="n">
        <v>0</v>
      </c>
      <c r="M2495" s="0" t="n">
        <v>19211.4</v>
      </c>
      <c r="N2495" s="0" t="n">
        <v>28817.1</v>
      </c>
      <c r="O2495" s="0" t="n">
        <v>100379.565</v>
      </c>
      <c r="P2495" s="0" t="n">
        <v>136881.225</v>
      </c>
      <c r="Q2495" s="0" t="n">
        <v>74711</v>
      </c>
      <c r="R2495" s="0" t="n">
        <v>85384</v>
      </c>
    </row>
    <row r="2496" customFormat="false" ht="13.8" hidden="true" customHeight="false" outlineLevel="0" collapsed="false">
      <c r="A2496" s="0" t="s">
        <v>150</v>
      </c>
      <c r="B2496" s="0" t="s">
        <v>117</v>
      </c>
      <c r="C2496" s="0" t="s">
        <v>189</v>
      </c>
      <c r="D2496" s="0" t="s">
        <v>109</v>
      </c>
      <c r="E2496" s="0" t="s">
        <v>8</v>
      </c>
      <c r="F2496" s="0" t="s">
        <v>8</v>
      </c>
      <c r="G2496" s="0" t="s">
        <v>172</v>
      </c>
      <c r="H2496" s="0" t="n">
        <v>14385858.4766024</v>
      </c>
      <c r="I2496" s="0" t="n">
        <v>83558.5539938594</v>
      </c>
      <c r="J2496" s="0" t="n">
        <v>107100.599992347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</row>
    <row r="2497" customFormat="false" ht="13.8" hidden="true" customHeight="false" outlineLevel="0" collapsed="false">
      <c r="A2497" s="0" t="s">
        <v>150</v>
      </c>
      <c r="B2497" s="0" t="s">
        <v>117</v>
      </c>
      <c r="C2497" s="0" t="s">
        <v>188</v>
      </c>
      <c r="D2497" s="0" t="s">
        <v>109</v>
      </c>
      <c r="E2497" s="0" t="s">
        <v>9</v>
      </c>
      <c r="F2497" s="0" t="s">
        <v>9</v>
      </c>
      <c r="G2497" s="0" t="s">
        <v>157</v>
      </c>
      <c r="H2497" s="0" t="n">
        <v>8123.63750491813</v>
      </c>
      <c r="I2497" s="0" t="n">
        <v>194.645596851657</v>
      </c>
      <c r="J2497" s="0" t="n">
        <v>194.645596851657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</row>
    <row r="2498" customFormat="false" ht="13.8" hidden="true" customHeight="false" outlineLevel="0" collapsed="false">
      <c r="A2498" s="0" t="s">
        <v>155</v>
      </c>
      <c r="B2498" s="0" t="s">
        <v>72</v>
      </c>
      <c r="C2498" s="0" t="s">
        <v>151</v>
      </c>
      <c r="D2498" s="0" t="s">
        <v>78</v>
      </c>
      <c r="E2498" s="0" t="s">
        <v>152</v>
      </c>
      <c r="F2498" s="0" t="s">
        <v>8</v>
      </c>
      <c r="G2498" s="0" t="s">
        <v>154</v>
      </c>
      <c r="H2498" s="0" t="n">
        <v>37663966.5535642</v>
      </c>
      <c r="I2498" s="0" t="n">
        <v>5165507.67874539</v>
      </c>
      <c r="J2498" s="0" t="n">
        <v>5993123.64705017</v>
      </c>
      <c r="K2498" s="0" t="n">
        <v>76343703.0355292</v>
      </c>
      <c r="L2498" s="0" t="n">
        <v>98156189.617109</v>
      </c>
      <c r="M2498" s="0" t="n">
        <v>225686421.208199</v>
      </c>
      <c r="N2498" s="0" t="n">
        <v>275838959.254466</v>
      </c>
      <c r="O2498" s="0" t="n">
        <v>110335583.701786</v>
      </c>
      <c r="P2498" s="0" t="n">
        <v>150457614.138799</v>
      </c>
      <c r="Q2498" s="0" t="n">
        <v>152687406.071058</v>
      </c>
      <c r="R2498" s="0" t="n">
        <v>174499892.652638</v>
      </c>
    </row>
    <row r="2499" customFormat="false" ht="13.8" hidden="true" customHeight="false" outlineLevel="0" collapsed="false">
      <c r="A2499" s="0" t="s">
        <v>159</v>
      </c>
      <c r="B2499" s="0" t="s">
        <v>52</v>
      </c>
      <c r="C2499" s="0" t="s">
        <v>169</v>
      </c>
      <c r="D2499" s="0" t="s">
        <v>61</v>
      </c>
      <c r="E2499" s="0" t="s">
        <v>8</v>
      </c>
      <c r="F2499" s="0" t="s">
        <v>8</v>
      </c>
      <c r="G2499" s="0" t="s">
        <v>154</v>
      </c>
      <c r="H2499" s="0" t="n">
        <v>61099567.7811706</v>
      </c>
      <c r="I2499" s="0" t="n">
        <v>725483.746143999</v>
      </c>
      <c r="J2499" s="0" t="n">
        <v>447487.3853396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65293537.1529599</v>
      </c>
      <c r="R2499" s="0" t="n">
        <v>72548374.6143999</v>
      </c>
    </row>
    <row r="2500" customFormat="false" ht="13.8" hidden="true" customHeight="false" outlineLevel="0" collapsed="false">
      <c r="A2500" s="0" t="s">
        <v>159</v>
      </c>
      <c r="B2500" s="0" t="s">
        <v>6</v>
      </c>
      <c r="C2500" s="0" t="s">
        <v>163</v>
      </c>
      <c r="D2500" s="0" t="s">
        <v>7</v>
      </c>
      <c r="E2500" s="0" t="s">
        <v>13</v>
      </c>
      <c r="F2500" s="0" t="s">
        <v>13</v>
      </c>
      <c r="G2500" s="0" t="s">
        <v>154</v>
      </c>
      <c r="H2500" s="0" t="n">
        <v>12688234.9216727</v>
      </c>
      <c r="I2500" s="0" t="n">
        <v>261345.834354132</v>
      </c>
      <c r="J2500" s="0" t="n">
        <v>156821.047622629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</row>
    <row r="2501" customFormat="false" ht="13.8" hidden="true" customHeight="false" outlineLevel="0" collapsed="false">
      <c r="A2501" s="0" t="s">
        <v>150</v>
      </c>
      <c r="B2501" s="0" t="s">
        <v>6</v>
      </c>
      <c r="C2501" s="0" t="s">
        <v>162</v>
      </c>
      <c r="D2501" s="0" t="s">
        <v>15</v>
      </c>
      <c r="E2501" s="0" t="s">
        <v>8</v>
      </c>
      <c r="F2501" s="0" t="s">
        <v>8</v>
      </c>
      <c r="G2501" s="0" t="s">
        <v>153</v>
      </c>
      <c r="H2501" s="0" t="n">
        <v>4215782.68431885</v>
      </c>
      <c r="I2501" s="0" t="n">
        <v>512695.896506979</v>
      </c>
      <c r="J2501" s="0" t="n">
        <v>458646.655000432</v>
      </c>
      <c r="K2501" s="0" t="n">
        <v>3799553.87473706</v>
      </c>
      <c r="L2501" s="0" t="n">
        <v>5066071.83298275</v>
      </c>
      <c r="M2501" s="0" t="n">
        <v>41528367.6170653</v>
      </c>
      <c r="N2501" s="0" t="n">
        <v>55371156.8227538</v>
      </c>
      <c r="O2501" s="0" t="n">
        <v>4921880.606467</v>
      </c>
      <c r="P2501" s="0" t="n">
        <v>6152350.75808375</v>
      </c>
      <c r="Q2501" s="0" t="n">
        <v>5699330.81210559</v>
      </c>
      <c r="R2501" s="0" t="n">
        <v>6965848.77035128</v>
      </c>
    </row>
    <row r="2502" customFormat="false" ht="13.8" hidden="true" customHeight="false" outlineLevel="0" collapsed="false">
      <c r="A2502" s="0" t="s">
        <v>155</v>
      </c>
      <c r="B2502" s="0" t="s">
        <v>6</v>
      </c>
      <c r="C2502" s="0" t="s">
        <v>162</v>
      </c>
      <c r="D2502" s="0" t="s">
        <v>17</v>
      </c>
      <c r="E2502" s="0" t="s">
        <v>9</v>
      </c>
      <c r="F2502" s="0" t="s">
        <v>9</v>
      </c>
      <c r="G2502" s="0" t="s">
        <v>172</v>
      </c>
      <c r="H2502" s="0" t="n">
        <v>31461845.5701766</v>
      </c>
      <c r="I2502" s="0" t="n">
        <v>229116.368343542</v>
      </c>
      <c r="J2502" s="0" t="n">
        <v>939008.884171205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</row>
    <row r="2503" customFormat="false" ht="13.8" hidden="true" customHeight="false" outlineLevel="0" collapsed="false">
      <c r="A2503" s="0" t="s">
        <v>150</v>
      </c>
      <c r="B2503" s="0" t="s">
        <v>21</v>
      </c>
      <c r="C2503" s="0" t="s">
        <v>166</v>
      </c>
      <c r="D2503" s="0" t="s">
        <v>37</v>
      </c>
      <c r="E2503" s="0" t="s">
        <v>9</v>
      </c>
      <c r="F2503" s="0" t="s">
        <v>9</v>
      </c>
      <c r="G2503" s="0" t="s">
        <v>154</v>
      </c>
      <c r="H2503" s="0" t="n">
        <v>2294543.10586893</v>
      </c>
      <c r="I2503" s="0" t="n">
        <v>230265.124334284</v>
      </c>
      <c r="J2503" s="0" t="n">
        <v>176963.898863223</v>
      </c>
      <c r="K2503" s="0" t="n">
        <v>2590482.6487607</v>
      </c>
      <c r="L2503" s="0" t="n">
        <v>3166145.45959641</v>
      </c>
      <c r="M2503" s="0" t="n">
        <v>57777245.2009716</v>
      </c>
      <c r="N2503" s="0" t="n">
        <v>64999400.851093</v>
      </c>
      <c r="O2503" s="0" t="n">
        <v>17202555.3495956</v>
      </c>
      <c r="P2503" s="0" t="n">
        <v>22019270.8474824</v>
      </c>
      <c r="Q2503" s="0" t="n">
        <v>5180965.2975214</v>
      </c>
      <c r="R2503" s="0" t="n">
        <v>5756628.10835711</v>
      </c>
    </row>
    <row r="2504" customFormat="false" ht="13.8" hidden="true" customHeight="false" outlineLevel="0" collapsed="false">
      <c r="A2504" s="0" t="s">
        <v>159</v>
      </c>
      <c r="B2504" s="0" t="s">
        <v>90</v>
      </c>
      <c r="C2504" s="0" t="s">
        <v>92</v>
      </c>
      <c r="D2504" s="0" t="s">
        <v>92</v>
      </c>
      <c r="E2504" s="0" t="s">
        <v>194</v>
      </c>
      <c r="F2504" s="0" t="s">
        <v>8</v>
      </c>
      <c r="G2504" s="0" t="s">
        <v>154</v>
      </c>
      <c r="H2504" s="0" t="n">
        <v>49539016.1844082</v>
      </c>
      <c r="I2504" s="0" t="n">
        <v>616684.987824675</v>
      </c>
      <c r="J2504" s="0" t="n">
        <v>791357.830968614</v>
      </c>
      <c r="K2504" s="0" t="n">
        <v>0</v>
      </c>
      <c r="L2504" s="0" t="n">
        <v>0</v>
      </c>
      <c r="M2504" s="0" t="n">
        <v>38647328.0041267</v>
      </c>
      <c r="N2504" s="0" t="n">
        <v>48309160.0051584</v>
      </c>
      <c r="O2504" s="0" t="n">
        <v>0</v>
      </c>
      <c r="P2504" s="0" t="n">
        <v>0</v>
      </c>
      <c r="Q2504" s="0" t="n">
        <v>0</v>
      </c>
      <c r="R2504" s="0" t="n">
        <v>0</v>
      </c>
    </row>
    <row r="2505" customFormat="false" ht="13.8" hidden="true" customHeight="false" outlineLevel="0" collapsed="false">
      <c r="A2505" s="0" t="s">
        <v>155</v>
      </c>
      <c r="B2505" s="0" t="s">
        <v>72</v>
      </c>
      <c r="C2505" s="0" t="s">
        <v>151</v>
      </c>
      <c r="D2505" s="0" t="s">
        <v>85</v>
      </c>
      <c r="E2505" s="0" t="s">
        <v>156</v>
      </c>
      <c r="F2505" s="0" t="s">
        <v>9</v>
      </c>
      <c r="G2505" s="0" t="s">
        <v>154</v>
      </c>
      <c r="H2505" s="0" t="n">
        <v>11877445.0388403</v>
      </c>
      <c r="I2505" s="0" t="n">
        <v>1175547.41742696</v>
      </c>
      <c r="J2505" s="0" t="n">
        <v>1275458.10971618</v>
      </c>
      <c r="K2505" s="0" t="n">
        <v>0</v>
      </c>
      <c r="L2505" s="0" t="n">
        <v>0</v>
      </c>
      <c r="M2505" s="0" t="n">
        <v>51360893.4686687</v>
      </c>
      <c r="N2505" s="0" t="n">
        <v>62774425.3505951</v>
      </c>
      <c r="O2505" s="0" t="n">
        <v>25109770.140238</v>
      </c>
      <c r="P2505" s="0" t="n">
        <v>34240595.6457791</v>
      </c>
      <c r="Q2505" s="0" t="n">
        <v>35687322.8049823</v>
      </c>
      <c r="R2505" s="0" t="n">
        <v>40785511.7771227</v>
      </c>
    </row>
    <row r="2506" customFormat="false" ht="13.8" hidden="true" customHeight="false" outlineLevel="0" collapsed="false">
      <c r="A2506" s="0" t="s">
        <v>155</v>
      </c>
      <c r="B2506" s="0" t="s">
        <v>72</v>
      </c>
      <c r="C2506" s="0" t="s">
        <v>151</v>
      </c>
      <c r="D2506" s="0" t="s">
        <v>84</v>
      </c>
      <c r="E2506" s="0" t="s">
        <v>152</v>
      </c>
      <c r="F2506" s="0" t="s">
        <v>8</v>
      </c>
      <c r="G2506" s="0" t="s">
        <v>157</v>
      </c>
      <c r="H2506" s="0" t="n">
        <v>5480320.59995949</v>
      </c>
      <c r="I2506" s="0" t="n">
        <v>838628.719768699</v>
      </c>
      <c r="J2506" s="0" t="n">
        <v>718029.964760323</v>
      </c>
      <c r="K2506" s="0" t="n">
        <v>12585174.5596222</v>
      </c>
      <c r="L2506" s="0" t="n">
        <v>16180938.7195143</v>
      </c>
      <c r="M2506" s="0" t="n">
        <v>36640563.9596264</v>
      </c>
      <c r="N2506" s="0" t="n">
        <v>44782911.50621</v>
      </c>
      <c r="O2506" s="0" t="n">
        <v>17913164.602484</v>
      </c>
      <c r="P2506" s="0" t="n">
        <v>24427042.6397509</v>
      </c>
      <c r="Q2506" s="0" t="n">
        <v>25170349.1192445</v>
      </c>
      <c r="R2506" s="0" t="n">
        <v>28766113.2791365</v>
      </c>
    </row>
    <row r="2507" customFormat="false" ht="13.8" hidden="true" customHeight="false" outlineLevel="0" collapsed="false">
      <c r="A2507" s="0" t="s">
        <v>155</v>
      </c>
      <c r="B2507" s="0" t="s">
        <v>52</v>
      </c>
      <c r="C2507" s="0" t="s">
        <v>158</v>
      </c>
      <c r="D2507" s="0" t="s">
        <v>63</v>
      </c>
      <c r="E2507" s="0" t="s">
        <v>13</v>
      </c>
      <c r="F2507" s="0" t="s">
        <v>13</v>
      </c>
      <c r="G2507" s="0" t="s">
        <v>154</v>
      </c>
      <c r="H2507" s="0" t="n">
        <v>16000700.3368321</v>
      </c>
      <c r="I2507" s="0" t="n">
        <v>1302768.66911258</v>
      </c>
      <c r="J2507" s="0" t="n">
        <v>999391.79835899</v>
      </c>
      <c r="K2507" s="0" t="n">
        <v>58624590.1100664</v>
      </c>
      <c r="L2507" s="0" t="n">
        <v>71652276.8011923</v>
      </c>
      <c r="M2507" s="0" t="n">
        <v>262996425.077103</v>
      </c>
      <c r="N2507" s="0" t="n">
        <v>318364093.514388</v>
      </c>
      <c r="O2507" s="0" t="n">
        <v>2442691.2545861</v>
      </c>
      <c r="P2507" s="0" t="n">
        <v>3908306.00733776</v>
      </c>
      <c r="Q2507" s="0" t="n">
        <v>0</v>
      </c>
      <c r="R2507" s="0" t="n">
        <v>0</v>
      </c>
    </row>
    <row r="2508" customFormat="false" ht="13.8" hidden="true" customHeight="false" outlineLevel="0" collapsed="false">
      <c r="A2508" s="0" t="s">
        <v>155</v>
      </c>
      <c r="B2508" s="0" t="s">
        <v>52</v>
      </c>
      <c r="C2508" s="0" t="s">
        <v>183</v>
      </c>
      <c r="D2508" s="0" t="s">
        <v>64</v>
      </c>
      <c r="E2508" s="0" t="s">
        <v>13</v>
      </c>
      <c r="F2508" s="0" t="s">
        <v>13</v>
      </c>
      <c r="G2508" s="0" t="s">
        <v>164</v>
      </c>
      <c r="H2508" s="0" t="n">
        <v>101337641.923776</v>
      </c>
      <c r="I2508" s="0" t="n">
        <v>2850016.74173173</v>
      </c>
      <c r="J2508" s="0" t="n">
        <v>2525123.98075679</v>
      </c>
      <c r="K2508" s="0" t="n">
        <v>0</v>
      </c>
      <c r="L2508" s="0" t="n">
        <v>0</v>
      </c>
      <c r="M2508" s="0" t="n">
        <v>81225477.1393543</v>
      </c>
      <c r="N2508" s="0" t="n">
        <v>98325577.5897447</v>
      </c>
      <c r="O2508" s="0" t="n">
        <v>82127982.3506521</v>
      </c>
      <c r="P2508" s="0" t="n">
        <v>90773033.124405</v>
      </c>
      <c r="Q2508" s="0" t="n">
        <v>313501841.59049</v>
      </c>
      <c r="R2508" s="0" t="n">
        <v>342002009.007807</v>
      </c>
    </row>
    <row r="2509" customFormat="false" ht="13.8" hidden="true" customHeight="false" outlineLevel="0" collapsed="false">
      <c r="A2509" s="0" t="s">
        <v>159</v>
      </c>
      <c r="B2509" s="0" t="s">
        <v>52</v>
      </c>
      <c r="C2509" s="0" t="s">
        <v>169</v>
      </c>
      <c r="D2509" s="0" t="s">
        <v>69</v>
      </c>
      <c r="E2509" s="0" t="s">
        <v>13</v>
      </c>
      <c r="F2509" s="0" t="s">
        <v>13</v>
      </c>
      <c r="G2509" s="0" t="s">
        <v>164</v>
      </c>
      <c r="H2509" s="0" t="n">
        <v>10522303.0573005</v>
      </c>
      <c r="I2509" s="0" t="n">
        <v>322864.641561099</v>
      </c>
      <c r="J2509" s="0" t="n">
        <v>259303.87825079</v>
      </c>
      <c r="K2509" s="0" t="n">
        <v>12914585.6624439</v>
      </c>
      <c r="L2509" s="0" t="n">
        <v>16143232.0780549</v>
      </c>
      <c r="M2509" s="0" t="n">
        <v>86904399.2512889</v>
      </c>
      <c r="N2509" s="0" t="n">
        <v>105200062.25156</v>
      </c>
      <c r="O2509" s="0" t="n">
        <v>0</v>
      </c>
      <c r="P2509" s="0" t="n">
        <v>0</v>
      </c>
      <c r="Q2509" s="0" t="n">
        <v>0</v>
      </c>
      <c r="R2509" s="0" t="n">
        <v>0</v>
      </c>
    </row>
    <row r="2510" customFormat="false" ht="13.8" hidden="true" customHeight="false" outlineLevel="0" collapsed="false">
      <c r="A2510" s="0" t="s">
        <v>159</v>
      </c>
      <c r="B2510" s="0" t="s">
        <v>72</v>
      </c>
      <c r="C2510" s="0" t="s">
        <v>175</v>
      </c>
      <c r="D2510" s="0" t="s">
        <v>88</v>
      </c>
      <c r="E2510" s="0" t="s">
        <v>156</v>
      </c>
      <c r="F2510" s="0" t="s">
        <v>9</v>
      </c>
      <c r="G2510" s="0" t="s">
        <v>154</v>
      </c>
      <c r="H2510" s="0" t="n">
        <v>4116593.59752461</v>
      </c>
      <c r="I2510" s="0" t="n">
        <v>89298.0040307359</v>
      </c>
      <c r="J2510" s="0" t="n">
        <v>153482.908637514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</row>
    <row r="2511" customFormat="false" ht="13.8" hidden="true" customHeight="false" outlineLevel="0" collapsed="false">
      <c r="A2511" s="0" t="s">
        <v>155</v>
      </c>
      <c r="B2511" s="0" t="s">
        <v>52</v>
      </c>
      <c r="C2511" s="0" t="s">
        <v>161</v>
      </c>
      <c r="D2511" s="0" t="s">
        <v>58</v>
      </c>
      <c r="E2511" s="0" t="s">
        <v>13</v>
      </c>
      <c r="F2511" s="0" t="s">
        <v>13</v>
      </c>
      <c r="G2511" s="0" t="s">
        <v>153</v>
      </c>
      <c r="H2511" s="0" t="n">
        <v>386609.169508598</v>
      </c>
      <c r="I2511" s="0" t="n">
        <v>16378.7655701024</v>
      </c>
      <c r="J2511" s="0" t="n">
        <v>10710.701808099</v>
      </c>
      <c r="K2511" s="0" t="n">
        <v>0</v>
      </c>
      <c r="L2511" s="0" t="n">
        <v>0</v>
      </c>
      <c r="M2511" s="0" t="n">
        <v>1304841.65926866</v>
      </c>
      <c r="N2511" s="0" t="n">
        <v>1957262.48890299</v>
      </c>
      <c r="O2511" s="0" t="n">
        <v>197091.145475182</v>
      </c>
      <c r="P2511" s="0" t="n">
        <v>246363.931843977</v>
      </c>
      <c r="Q2511" s="0" t="n">
        <v>81893.827850512</v>
      </c>
      <c r="R2511" s="0" t="n">
        <v>136489.713084186</v>
      </c>
    </row>
    <row r="2512" customFormat="false" ht="13.8" hidden="true" customHeight="false" outlineLevel="0" collapsed="false">
      <c r="A2512" s="0" t="s">
        <v>155</v>
      </c>
      <c r="B2512" s="0" t="s">
        <v>21</v>
      </c>
      <c r="C2512" s="0" t="s">
        <v>166</v>
      </c>
      <c r="D2512" s="0" t="s">
        <v>33</v>
      </c>
      <c r="E2512" s="0" t="s">
        <v>8</v>
      </c>
      <c r="F2512" s="0" t="s">
        <v>8</v>
      </c>
      <c r="G2512" s="0" t="s">
        <v>153</v>
      </c>
      <c r="H2512" s="0" t="n">
        <v>507926.064113907</v>
      </c>
      <c r="I2512" s="0" t="n">
        <v>31712.2436560729</v>
      </c>
      <c r="J2512" s="0" t="n">
        <v>18489.2183086967</v>
      </c>
      <c r="K2512" s="0" t="n">
        <v>0</v>
      </c>
      <c r="L2512" s="0" t="n">
        <v>0</v>
      </c>
      <c r="M2512" s="0" t="n">
        <v>15115618.9129283</v>
      </c>
      <c r="N2512" s="0" t="n">
        <v>18297854.4735448</v>
      </c>
      <c r="O2512" s="0" t="n">
        <v>2667462.17173792</v>
      </c>
      <c r="P2512" s="0" t="n">
        <v>3229033.1552617</v>
      </c>
      <c r="Q2512" s="0" t="n">
        <v>554964.263981276</v>
      </c>
      <c r="R2512" s="0" t="n">
        <v>634244.873121458</v>
      </c>
    </row>
    <row r="2513" customFormat="false" ht="13.8" hidden="true" customHeight="false" outlineLevel="0" collapsed="false">
      <c r="A2513" s="0" t="s">
        <v>159</v>
      </c>
      <c r="B2513" s="0" t="s">
        <v>90</v>
      </c>
      <c r="C2513" s="0" t="s">
        <v>160</v>
      </c>
      <c r="D2513" s="0" t="s">
        <v>91</v>
      </c>
      <c r="E2513" s="0" t="s">
        <v>201</v>
      </c>
      <c r="F2513" s="0" t="s">
        <v>9</v>
      </c>
      <c r="G2513" s="0" t="s">
        <v>153</v>
      </c>
      <c r="H2513" s="0" t="n">
        <v>11565580.1425338</v>
      </c>
      <c r="I2513" s="0" t="n">
        <v>185530.643687325</v>
      </c>
      <c r="J2513" s="0" t="n">
        <v>193068.348727475</v>
      </c>
      <c r="K2513" s="0" t="n">
        <v>0</v>
      </c>
      <c r="L2513" s="0" t="n">
        <v>0</v>
      </c>
      <c r="M2513" s="0" t="n">
        <v>11627109.1123745</v>
      </c>
      <c r="N2513" s="0" t="n">
        <v>14533886.3904681</v>
      </c>
      <c r="O2513" s="0" t="n">
        <v>0</v>
      </c>
      <c r="P2513" s="0" t="n">
        <v>0</v>
      </c>
      <c r="Q2513" s="0" t="n">
        <v>0</v>
      </c>
      <c r="R2513" s="0" t="n">
        <v>0</v>
      </c>
    </row>
    <row r="2514" customFormat="false" ht="13.8" hidden="true" customHeight="false" outlineLevel="0" collapsed="false">
      <c r="A2514" s="0" t="s">
        <v>155</v>
      </c>
      <c r="B2514" s="0" t="s">
        <v>52</v>
      </c>
      <c r="C2514" s="0" t="s">
        <v>161</v>
      </c>
      <c r="D2514" s="0" t="s">
        <v>60</v>
      </c>
      <c r="E2514" s="0" t="s">
        <v>9</v>
      </c>
      <c r="F2514" s="0" t="s">
        <v>9</v>
      </c>
      <c r="G2514" s="0" t="s">
        <v>153</v>
      </c>
      <c r="H2514" s="0" t="n">
        <v>1658384.34034372</v>
      </c>
      <c r="I2514" s="0" t="n">
        <v>51341.6654545454</v>
      </c>
      <c r="J2514" s="0" t="n">
        <v>38900.1210208581</v>
      </c>
      <c r="K2514" s="0" t="n">
        <v>0</v>
      </c>
      <c r="L2514" s="0" t="n">
        <v>0</v>
      </c>
      <c r="M2514" s="0" t="n">
        <v>4090219.35472434</v>
      </c>
      <c r="N2514" s="0" t="n">
        <v>6135329.03208651</v>
      </c>
      <c r="O2514" s="0" t="n">
        <v>617811.373618474</v>
      </c>
      <c r="P2514" s="0" t="n">
        <v>772264.217023093</v>
      </c>
      <c r="Q2514" s="0" t="n">
        <v>256708.327272727</v>
      </c>
      <c r="R2514" s="0" t="n">
        <v>427847.212121212</v>
      </c>
    </row>
    <row r="2515" customFormat="false" ht="13.8" hidden="true" customHeight="false" outlineLevel="0" collapsed="false">
      <c r="A2515" s="0" t="s">
        <v>159</v>
      </c>
      <c r="B2515" s="0" t="s">
        <v>72</v>
      </c>
      <c r="C2515" s="0" t="s">
        <v>175</v>
      </c>
      <c r="D2515" s="0" t="s">
        <v>89</v>
      </c>
      <c r="E2515" s="0" t="s">
        <v>156</v>
      </c>
      <c r="F2515" s="0" t="s">
        <v>9</v>
      </c>
      <c r="G2515" s="0" t="s">
        <v>172</v>
      </c>
      <c r="H2515" s="0" t="n">
        <v>35040282.2925076</v>
      </c>
      <c r="I2515" s="0" t="n">
        <v>581379.395547099</v>
      </c>
      <c r="J2515" s="0" t="n">
        <v>399680.561648901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</row>
    <row r="2516" customFormat="false" ht="13.8" hidden="true" customHeight="false" outlineLevel="0" collapsed="false">
      <c r="A2516" s="0" t="s">
        <v>150</v>
      </c>
      <c r="B2516" s="0" t="s">
        <v>21</v>
      </c>
      <c r="C2516" s="0" t="s">
        <v>166</v>
      </c>
      <c r="D2516" s="0" t="s">
        <v>25</v>
      </c>
      <c r="E2516" s="0" t="s">
        <v>9</v>
      </c>
      <c r="F2516" s="0" t="s">
        <v>9</v>
      </c>
      <c r="G2516" s="0" t="s">
        <v>164</v>
      </c>
      <c r="H2516" s="0" t="n">
        <v>9990621.53627537</v>
      </c>
      <c r="I2516" s="0" t="n">
        <v>222601.503330996</v>
      </c>
      <c r="J2516" s="0" t="n">
        <v>166151.013358181</v>
      </c>
      <c r="K2516" s="0" t="n">
        <v>0</v>
      </c>
      <c r="L2516" s="0" t="n">
        <v>0</v>
      </c>
      <c r="M2516" s="0" t="n">
        <v>66296086.4670011</v>
      </c>
      <c r="N2516" s="0" t="n">
        <v>80502390.70993</v>
      </c>
      <c r="O2516" s="0" t="n">
        <v>0</v>
      </c>
      <c r="P2516" s="0" t="n">
        <v>0</v>
      </c>
      <c r="Q2516" s="0" t="n">
        <v>2226015.03330996</v>
      </c>
      <c r="R2516" s="0" t="n">
        <v>2782518.79163746</v>
      </c>
    </row>
    <row r="2517" customFormat="false" ht="13.8" hidden="true" customHeight="false" outlineLevel="0" collapsed="false">
      <c r="A2517" s="0" t="s">
        <v>159</v>
      </c>
      <c r="B2517" s="0" t="s">
        <v>72</v>
      </c>
      <c r="C2517" s="0" t="s">
        <v>151</v>
      </c>
      <c r="D2517" s="0" t="s">
        <v>81</v>
      </c>
      <c r="E2517" s="0" t="s">
        <v>156</v>
      </c>
      <c r="F2517" s="0" t="s">
        <v>9</v>
      </c>
      <c r="G2517" s="0" t="s">
        <v>154</v>
      </c>
      <c r="H2517" s="0" t="n">
        <v>657570.824165629</v>
      </c>
      <c r="I2517" s="0" t="n">
        <v>6912.95880029</v>
      </c>
      <c r="J2517" s="0" t="n">
        <v>8013.69101933066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</row>
    <row r="2518" customFormat="false" ht="13.8" hidden="true" customHeight="false" outlineLevel="0" collapsed="false">
      <c r="A2518" s="0" t="s">
        <v>155</v>
      </c>
      <c r="B2518" s="0" t="s">
        <v>21</v>
      </c>
      <c r="C2518" s="0" t="s">
        <v>166</v>
      </c>
      <c r="D2518" s="0" t="s">
        <v>24</v>
      </c>
      <c r="E2518" s="0" t="s">
        <v>8</v>
      </c>
      <c r="F2518" s="0" t="s">
        <v>8</v>
      </c>
      <c r="G2518" s="0" t="s">
        <v>154</v>
      </c>
      <c r="H2518" s="0" t="n">
        <v>2275809.45988363</v>
      </c>
      <c r="I2518" s="0" t="n">
        <v>155027.615981602</v>
      </c>
      <c r="J2518" s="0" t="n">
        <v>122698.402537788</v>
      </c>
      <c r="K2518" s="0" t="n">
        <v>0</v>
      </c>
      <c r="L2518" s="0" t="n">
        <v>0</v>
      </c>
      <c r="M2518" s="0" t="n">
        <v>24781753.7056329</v>
      </c>
      <c r="N2518" s="0" t="n">
        <v>28912045.9899051</v>
      </c>
      <c r="O2518" s="0" t="n">
        <v>6801496.6849326</v>
      </c>
      <c r="P2518" s="0" t="n">
        <v>8312940.3926954</v>
      </c>
      <c r="Q2518" s="0" t="n">
        <v>3100552.31963204</v>
      </c>
      <c r="R2518" s="0" t="n">
        <v>3488121.35958604</v>
      </c>
    </row>
    <row r="2519" customFormat="false" ht="13.8" hidden="true" customHeight="false" outlineLevel="0" collapsed="false">
      <c r="A2519" s="0" t="s">
        <v>150</v>
      </c>
      <c r="B2519" s="0" t="s">
        <v>72</v>
      </c>
      <c r="C2519" s="0" t="s">
        <v>151</v>
      </c>
      <c r="D2519" s="0" t="s">
        <v>84</v>
      </c>
      <c r="E2519" s="0" t="s">
        <v>170</v>
      </c>
      <c r="F2519" s="0" t="s">
        <v>13</v>
      </c>
      <c r="G2519" s="0" t="s">
        <v>157</v>
      </c>
      <c r="H2519" s="0" t="n">
        <v>496115.188856423</v>
      </c>
      <c r="I2519" s="0" t="n">
        <v>96642.9425121799</v>
      </c>
      <c r="J2519" s="0" t="n">
        <v>60645.00386226</v>
      </c>
      <c r="K2519" s="0" t="n">
        <v>1456691.10197926</v>
      </c>
      <c r="L2519" s="0" t="n">
        <v>1872888.55968763</v>
      </c>
      <c r="M2519" s="0" t="n">
        <v>7506544.02654568</v>
      </c>
      <c r="N2519" s="0" t="n">
        <v>10321498.0365003</v>
      </c>
      <c r="O2519" s="0" t="n">
        <v>2345795.00829552</v>
      </c>
      <c r="P2519" s="0" t="n">
        <v>3002617.61061827</v>
      </c>
      <c r="Q2519" s="0" t="n">
        <v>3329579.66166689</v>
      </c>
      <c r="R2519" s="0" t="n">
        <v>3745777.11937526</v>
      </c>
    </row>
    <row r="2520" customFormat="false" ht="13.8" hidden="true" customHeight="false" outlineLevel="0" collapsed="false">
      <c r="A2520" s="0" t="s">
        <v>159</v>
      </c>
      <c r="B2520" s="0" t="s">
        <v>117</v>
      </c>
      <c r="C2520" s="0" t="s">
        <v>189</v>
      </c>
      <c r="D2520" s="0" t="s">
        <v>109</v>
      </c>
      <c r="E2520" s="0" t="s">
        <v>8</v>
      </c>
      <c r="F2520" s="0" t="s">
        <v>8</v>
      </c>
      <c r="G2520" s="0" t="s">
        <v>154</v>
      </c>
      <c r="H2520" s="0" t="n">
        <v>134566704.363609</v>
      </c>
      <c r="I2520" s="0" t="n">
        <v>600507.698977062</v>
      </c>
      <c r="J2520" s="0" t="n">
        <v>1239349.51640888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</row>
    <row r="2521" customFormat="false" ht="13.8" hidden="true" customHeight="false" outlineLevel="0" collapsed="false">
      <c r="A2521" s="0" t="s">
        <v>159</v>
      </c>
      <c r="B2521" s="0" t="s">
        <v>90</v>
      </c>
      <c r="C2521" s="0" t="s">
        <v>94</v>
      </c>
      <c r="D2521" s="0" t="s">
        <v>94</v>
      </c>
      <c r="E2521" s="0" t="s">
        <v>170</v>
      </c>
      <c r="F2521" s="0" t="s">
        <v>13</v>
      </c>
      <c r="G2521" s="0" t="s">
        <v>172</v>
      </c>
      <c r="H2521" s="0" t="n">
        <v>3884378.71009818</v>
      </c>
      <c r="I2521" s="0" t="n">
        <v>67536.185116624</v>
      </c>
      <c r="J2521" s="0" t="n">
        <v>112616.634738189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</row>
    <row r="2522" customFormat="false" ht="13.8" hidden="true" customHeight="false" outlineLevel="0" collapsed="false">
      <c r="A2522" s="0" t="s">
        <v>150</v>
      </c>
      <c r="B2522" s="0" t="s">
        <v>103</v>
      </c>
      <c r="C2522" s="0" t="s">
        <v>179</v>
      </c>
      <c r="D2522" s="0" t="s">
        <v>22</v>
      </c>
      <c r="E2522" s="0" t="s">
        <v>13</v>
      </c>
      <c r="F2522" s="0" t="s">
        <v>13</v>
      </c>
      <c r="G2522" s="0" t="s">
        <v>172</v>
      </c>
      <c r="H2522" s="0" t="n">
        <v>232978.443864272</v>
      </c>
      <c r="I2522" s="0" t="n">
        <v>20775</v>
      </c>
      <c r="J2522" s="0" t="n">
        <v>20576.875</v>
      </c>
      <c r="K2522" s="0" t="n">
        <v>934875</v>
      </c>
      <c r="L2522" s="0" t="n">
        <v>1142625</v>
      </c>
      <c r="M2522" s="0" t="n">
        <v>3225318.75</v>
      </c>
      <c r="N2522" s="0" t="n">
        <v>3926475</v>
      </c>
      <c r="O2522" s="0" t="n">
        <v>168277.5</v>
      </c>
      <c r="P2522" s="0" t="n">
        <v>252416.25</v>
      </c>
      <c r="Q2522" s="0" t="n">
        <v>0</v>
      </c>
      <c r="R2522" s="0" t="n">
        <v>0</v>
      </c>
    </row>
    <row r="2523" customFormat="false" ht="13.8" hidden="true" customHeight="false" outlineLevel="0" collapsed="false">
      <c r="A2523" s="0" t="s">
        <v>159</v>
      </c>
      <c r="B2523" s="0" t="s">
        <v>103</v>
      </c>
      <c r="C2523" s="0" t="s">
        <v>177</v>
      </c>
      <c r="D2523" s="0" t="s">
        <v>110</v>
      </c>
      <c r="E2523" s="0" t="s">
        <v>8</v>
      </c>
      <c r="F2523" s="0" t="s">
        <v>8</v>
      </c>
      <c r="G2523" s="0" t="s">
        <v>153</v>
      </c>
      <c r="H2523" s="0" t="n">
        <v>496520.066692816</v>
      </c>
      <c r="I2523" s="0" t="n">
        <v>13448.045</v>
      </c>
      <c r="J2523" s="0" t="n">
        <v>11117.8184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</row>
    <row r="2524" customFormat="false" ht="13.8" hidden="true" customHeight="false" outlineLevel="0" collapsed="false">
      <c r="A2524" s="0" t="s">
        <v>155</v>
      </c>
      <c r="B2524" s="0" t="s">
        <v>103</v>
      </c>
      <c r="C2524" s="0" t="s">
        <v>177</v>
      </c>
      <c r="D2524" s="0" t="s">
        <v>106</v>
      </c>
      <c r="E2524" s="0" t="s">
        <v>9</v>
      </c>
      <c r="F2524" s="0" t="s">
        <v>9</v>
      </c>
      <c r="G2524" s="0" t="s">
        <v>153</v>
      </c>
      <c r="H2524" s="0" t="n">
        <v>1036772.97401143</v>
      </c>
      <c r="I2524" s="0" t="n">
        <v>333321.57</v>
      </c>
      <c r="J2524" s="0" t="n">
        <v>310229.2166</v>
      </c>
      <c r="K2524" s="0" t="n">
        <v>0</v>
      </c>
      <c r="L2524" s="0" t="n">
        <v>0</v>
      </c>
      <c r="M2524" s="0" t="n">
        <v>2910535.55024223</v>
      </c>
      <c r="N2524" s="0" t="n">
        <v>4365803.32536335</v>
      </c>
      <c r="O2524" s="0" t="n">
        <v>25879512.2031166</v>
      </c>
      <c r="P2524" s="0" t="n">
        <v>35290243.9133408</v>
      </c>
      <c r="Q2524" s="0" t="n">
        <v>8420965.33833333</v>
      </c>
      <c r="R2524" s="0" t="n">
        <v>9623960.38666666</v>
      </c>
    </row>
    <row r="2525" customFormat="false" ht="13.8" hidden="true" customHeight="false" outlineLevel="0" collapsed="false">
      <c r="A2525" s="0" t="s">
        <v>155</v>
      </c>
      <c r="B2525" s="0" t="s">
        <v>103</v>
      </c>
      <c r="C2525" s="0" t="s">
        <v>179</v>
      </c>
      <c r="D2525" s="0" t="s">
        <v>116</v>
      </c>
      <c r="E2525" s="0" t="s">
        <v>9</v>
      </c>
      <c r="F2525" s="0" t="s">
        <v>9</v>
      </c>
      <c r="G2525" s="0" t="s">
        <v>153</v>
      </c>
      <c r="H2525" s="0" t="n">
        <v>96364.4847776029</v>
      </c>
      <c r="I2525" s="0" t="n">
        <v>4023.950942675</v>
      </c>
      <c r="J2525" s="0" t="n">
        <v>4845.938037935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537484.875787979</v>
      </c>
      <c r="P2525" s="0" t="n">
        <v>732933.921529062</v>
      </c>
      <c r="Q2525" s="0" t="n">
        <v>281676.56598725</v>
      </c>
      <c r="R2525" s="0" t="n">
        <v>321916.075414</v>
      </c>
    </row>
    <row r="2526" customFormat="false" ht="13.8" hidden="true" customHeight="false" outlineLevel="0" collapsed="false">
      <c r="A2526" s="0" t="s">
        <v>159</v>
      </c>
      <c r="B2526" s="0" t="s">
        <v>21</v>
      </c>
      <c r="C2526" s="0" t="s">
        <v>173</v>
      </c>
      <c r="D2526" s="0" t="s">
        <v>27</v>
      </c>
      <c r="E2526" s="0" t="s">
        <v>9</v>
      </c>
      <c r="F2526" s="0" t="s">
        <v>9</v>
      </c>
      <c r="G2526" s="0" t="s">
        <v>164</v>
      </c>
      <c r="H2526" s="0" t="n">
        <v>811966.116232871</v>
      </c>
      <c r="I2526" s="0" t="n">
        <v>12806.3958333333</v>
      </c>
      <c r="J2526" s="0" t="n">
        <v>7619.80552083333</v>
      </c>
      <c r="K2526" s="0" t="n">
        <v>0</v>
      </c>
      <c r="L2526" s="0" t="n">
        <v>0</v>
      </c>
      <c r="M2526" s="0" t="n">
        <v>2047151.05363017</v>
      </c>
      <c r="N2526" s="0" t="n">
        <v>2388342.89590187</v>
      </c>
      <c r="O2526" s="0" t="n">
        <v>0</v>
      </c>
      <c r="P2526" s="0" t="n">
        <v>0</v>
      </c>
      <c r="Q2526" s="0" t="n">
        <v>0</v>
      </c>
      <c r="R2526" s="0" t="n">
        <v>0</v>
      </c>
    </row>
    <row r="2527" customFormat="false" ht="13.8" hidden="true" customHeight="false" outlineLevel="0" collapsed="false">
      <c r="A2527" s="0" t="s">
        <v>159</v>
      </c>
      <c r="B2527" s="0" t="s">
        <v>90</v>
      </c>
      <c r="C2527" s="0" t="s">
        <v>186</v>
      </c>
      <c r="D2527" s="0" t="s">
        <v>95</v>
      </c>
      <c r="E2527" s="0" t="s">
        <v>9</v>
      </c>
      <c r="F2527" s="0" t="s">
        <v>9</v>
      </c>
      <c r="G2527" s="0" t="s">
        <v>153</v>
      </c>
      <c r="H2527" s="0" t="n">
        <v>3497711.29297353</v>
      </c>
      <c r="I2527" s="0" t="n">
        <v>40549.7768642713</v>
      </c>
      <c r="J2527" s="0" t="n">
        <v>40641.2054356999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</row>
    <row r="2528" customFormat="false" ht="13.8" hidden="true" customHeight="false" outlineLevel="0" collapsed="false">
      <c r="A2528" s="0" t="s">
        <v>155</v>
      </c>
      <c r="B2528" s="0" t="s">
        <v>6</v>
      </c>
      <c r="C2528" s="0" t="s">
        <v>162</v>
      </c>
      <c r="D2528" s="0" t="s">
        <v>19</v>
      </c>
      <c r="E2528" s="0" t="s">
        <v>9</v>
      </c>
      <c r="F2528" s="0" t="s">
        <v>9</v>
      </c>
      <c r="G2528" s="0" t="s">
        <v>153</v>
      </c>
      <c r="H2528" s="0" t="n">
        <v>573370.155045343</v>
      </c>
      <c r="I2528" s="0" t="n">
        <v>77270.6679166666</v>
      </c>
      <c r="J2528" s="0" t="n">
        <v>41936.5075954105</v>
      </c>
      <c r="K2528" s="0" t="n">
        <v>215223.775618055</v>
      </c>
      <c r="L2528" s="0" t="n">
        <v>276716.282937499</v>
      </c>
      <c r="M2528" s="0" t="n">
        <v>8107856.64315999</v>
      </c>
      <c r="N2528" s="0" t="n">
        <v>11350999.3004239</v>
      </c>
      <c r="O2528" s="0" t="n">
        <v>1783728.46149519</v>
      </c>
      <c r="P2528" s="0" t="n">
        <v>2432356.99294799</v>
      </c>
      <c r="Q2528" s="0" t="n">
        <v>430447.551236111</v>
      </c>
      <c r="R2528" s="0" t="n">
        <v>491940.058555555</v>
      </c>
    </row>
    <row r="2529" customFormat="false" ht="13.8" hidden="true" customHeight="false" outlineLevel="0" collapsed="false">
      <c r="A2529" s="0" t="s">
        <v>150</v>
      </c>
      <c r="B2529" s="0" t="s">
        <v>21</v>
      </c>
      <c r="C2529" s="0" t="s">
        <v>166</v>
      </c>
      <c r="D2529" s="0" t="s">
        <v>25</v>
      </c>
      <c r="E2529" s="0" t="s">
        <v>13</v>
      </c>
      <c r="F2529" s="0" t="s">
        <v>13</v>
      </c>
      <c r="G2529" s="0" t="s">
        <v>153</v>
      </c>
      <c r="H2529" s="0" t="n">
        <v>528945.480408682</v>
      </c>
      <c r="I2529" s="0" t="n">
        <v>10494.9509803921</v>
      </c>
      <c r="J2529" s="0" t="n">
        <v>6068.91200980392</v>
      </c>
      <c r="K2529" s="0" t="n">
        <v>0</v>
      </c>
      <c r="L2529" s="0" t="n">
        <v>0</v>
      </c>
      <c r="M2529" s="0" t="n">
        <v>3125649.05111371</v>
      </c>
      <c r="N2529" s="0" t="n">
        <v>3795430.99063808</v>
      </c>
      <c r="O2529" s="0" t="n">
        <v>0</v>
      </c>
      <c r="P2529" s="0" t="n">
        <v>0</v>
      </c>
      <c r="Q2529" s="0" t="n">
        <v>104949.509803921</v>
      </c>
      <c r="R2529" s="0" t="n">
        <v>131186.887254901</v>
      </c>
    </row>
    <row r="2530" customFormat="false" ht="13.8" hidden="true" customHeight="false" outlineLevel="0" collapsed="false">
      <c r="A2530" s="0" t="s">
        <v>159</v>
      </c>
      <c r="B2530" s="0" t="s">
        <v>72</v>
      </c>
      <c r="C2530" s="0" t="s">
        <v>171</v>
      </c>
      <c r="D2530" s="0" t="s">
        <v>80</v>
      </c>
      <c r="E2530" s="0" t="s">
        <v>174</v>
      </c>
      <c r="F2530" s="0" t="s">
        <v>8</v>
      </c>
      <c r="G2530" s="0" t="s">
        <v>164</v>
      </c>
      <c r="H2530" s="0" t="n">
        <v>38908390.2480622</v>
      </c>
      <c r="I2530" s="0" t="n">
        <v>1780222.21913229</v>
      </c>
      <c r="J2530" s="0" t="n">
        <v>2363775.55590803</v>
      </c>
      <c r="K2530" s="0" t="n">
        <v>23312722.9907373</v>
      </c>
      <c r="L2530" s="0" t="n">
        <v>31083630.6543164</v>
      </c>
      <c r="M2530" s="0" t="n">
        <v>99666264.7685094</v>
      </c>
      <c r="N2530" s="0" t="n">
        <v>132888353.024679</v>
      </c>
      <c r="O2530" s="0" t="n">
        <v>51678803.8947012</v>
      </c>
      <c r="P2530" s="0" t="n">
        <v>72350325.4525816</v>
      </c>
      <c r="Q2530" s="0" t="n">
        <v>15541815.3271582</v>
      </c>
      <c r="R2530" s="0" t="n">
        <v>23312722.9907373</v>
      </c>
    </row>
    <row r="2531" customFormat="false" ht="13.8" hidden="true" customHeight="false" outlineLevel="0" collapsed="false">
      <c r="A2531" s="0" t="s">
        <v>159</v>
      </c>
      <c r="B2531" s="0" t="s">
        <v>72</v>
      </c>
      <c r="C2531" s="0" t="s">
        <v>175</v>
      </c>
      <c r="D2531" s="0" t="s">
        <v>79</v>
      </c>
      <c r="E2531" s="0" t="s">
        <v>152</v>
      </c>
      <c r="F2531" s="0" t="s">
        <v>8</v>
      </c>
      <c r="G2531" s="0" t="s">
        <v>164</v>
      </c>
      <c r="H2531" s="0" t="n">
        <v>44881632.7277957</v>
      </c>
      <c r="I2531" s="0" t="n">
        <v>1267020.22293578</v>
      </c>
      <c r="J2531" s="0" t="n">
        <v>1492453.72958953</v>
      </c>
      <c r="K2531" s="0" t="n">
        <v>19005303.3440367</v>
      </c>
      <c r="L2531" s="0" t="n">
        <v>25340404.4587156</v>
      </c>
      <c r="M2531" s="0" t="n">
        <v>101747813.834444</v>
      </c>
      <c r="N2531" s="0" t="n">
        <v>142446939.368222</v>
      </c>
      <c r="O2531" s="0" t="n">
        <v>40699125.5337779</v>
      </c>
      <c r="P2531" s="0" t="n">
        <v>56978775.7472891</v>
      </c>
      <c r="Q2531" s="0" t="n">
        <v>0</v>
      </c>
      <c r="R2531" s="0" t="n">
        <v>0</v>
      </c>
    </row>
    <row r="2532" customFormat="false" ht="13.8" hidden="true" customHeight="false" outlineLevel="0" collapsed="false">
      <c r="A2532" s="0" t="s">
        <v>159</v>
      </c>
      <c r="B2532" s="0" t="s">
        <v>21</v>
      </c>
      <c r="C2532" s="0" t="s">
        <v>166</v>
      </c>
      <c r="D2532" s="0" t="s">
        <v>23</v>
      </c>
      <c r="E2532" s="0" t="s">
        <v>13</v>
      </c>
      <c r="F2532" s="0" t="s">
        <v>13</v>
      </c>
      <c r="G2532" s="0" t="s">
        <v>154</v>
      </c>
      <c r="H2532" s="0" t="n">
        <v>4112612.42100733</v>
      </c>
      <c r="I2532" s="0" t="n">
        <v>68820.0651621338</v>
      </c>
      <c r="J2532" s="0" t="n">
        <v>47156.3123128408</v>
      </c>
      <c r="K2532" s="0" t="n">
        <v>0</v>
      </c>
      <c r="L2532" s="0" t="n">
        <v>0</v>
      </c>
      <c r="M2532" s="0" t="n">
        <v>11923713.508087</v>
      </c>
      <c r="N2532" s="0" t="n">
        <v>13910999.0927682</v>
      </c>
      <c r="O2532" s="0" t="n">
        <v>0</v>
      </c>
      <c r="P2532" s="0" t="n">
        <v>0</v>
      </c>
      <c r="Q2532" s="0" t="n">
        <v>0</v>
      </c>
      <c r="R2532" s="0" t="n">
        <v>0</v>
      </c>
    </row>
    <row r="2533" customFormat="false" ht="13.8" hidden="true" customHeight="false" outlineLevel="0" collapsed="false">
      <c r="A2533" s="0" t="s">
        <v>159</v>
      </c>
      <c r="B2533" s="0" t="s">
        <v>52</v>
      </c>
      <c r="C2533" s="0" t="s">
        <v>161</v>
      </c>
      <c r="D2533" s="0" t="s">
        <v>60</v>
      </c>
      <c r="E2533" s="0" t="s">
        <v>8</v>
      </c>
      <c r="F2533" s="0" t="s">
        <v>8</v>
      </c>
      <c r="G2533" s="0" t="s">
        <v>157</v>
      </c>
      <c r="H2533" s="0" t="n">
        <v>108586249.496545</v>
      </c>
      <c r="I2533" s="0" t="n">
        <v>1702479.90110081</v>
      </c>
      <c r="J2533" s="0" t="n">
        <v>772029.852874692</v>
      </c>
      <c r="K2533" s="0" t="n">
        <v>0</v>
      </c>
      <c r="L2533" s="0" t="n">
        <v>0</v>
      </c>
      <c r="M2533" s="0" t="n">
        <v>135630899.014695</v>
      </c>
      <c r="N2533" s="0" t="n">
        <v>203446348.522043</v>
      </c>
      <c r="O2533" s="0" t="n">
        <v>17925694.6054784</v>
      </c>
      <c r="P2533" s="0" t="n">
        <v>23047321.635615</v>
      </c>
      <c r="Q2533" s="0" t="n">
        <v>5674933.00366938</v>
      </c>
      <c r="R2533" s="0" t="n">
        <v>11349866.0073387</v>
      </c>
    </row>
    <row r="2534" customFormat="false" ht="13.8" hidden="true" customHeight="false" outlineLevel="0" collapsed="false">
      <c r="A2534" s="0" t="s">
        <v>150</v>
      </c>
      <c r="B2534" s="0" t="s">
        <v>52</v>
      </c>
      <c r="C2534" s="0" t="s">
        <v>158</v>
      </c>
      <c r="D2534" s="0" t="s">
        <v>59</v>
      </c>
      <c r="E2534" s="0" t="s">
        <v>13</v>
      </c>
      <c r="F2534" s="0" t="s">
        <v>13</v>
      </c>
      <c r="G2534" s="0" t="s">
        <v>154</v>
      </c>
      <c r="H2534" s="0" t="n">
        <v>895350.593789294</v>
      </c>
      <c r="I2534" s="0" t="n">
        <v>82437.4309494178</v>
      </c>
      <c r="J2534" s="0" t="n">
        <v>57332.2903021397</v>
      </c>
      <c r="K2534" s="0" t="n">
        <v>1099165.74599223</v>
      </c>
      <c r="L2534" s="0" t="n">
        <v>1648748.61898835</v>
      </c>
      <c r="M2534" s="0" t="n">
        <v>14776909.5224143</v>
      </c>
      <c r="N2534" s="0" t="n">
        <v>19702546.0298858</v>
      </c>
      <c r="O2534" s="0" t="n">
        <v>991997.084658828</v>
      </c>
      <c r="P2534" s="0" t="n">
        <v>1239996.35582353</v>
      </c>
      <c r="Q2534" s="0" t="n">
        <v>412187.154747089</v>
      </c>
      <c r="R2534" s="0" t="n">
        <v>686978.591245148</v>
      </c>
    </row>
    <row r="2535" customFormat="false" ht="13.8" hidden="true" customHeight="false" outlineLevel="0" collapsed="false">
      <c r="A2535" s="0" t="s">
        <v>150</v>
      </c>
      <c r="B2535" s="0" t="s">
        <v>96</v>
      </c>
      <c r="C2535" s="0" t="s">
        <v>184</v>
      </c>
      <c r="D2535" s="0" t="s">
        <v>102</v>
      </c>
      <c r="E2535" s="0" t="s">
        <v>198</v>
      </c>
      <c r="F2535" s="0" t="s">
        <v>8</v>
      </c>
      <c r="G2535" s="0" t="s">
        <v>154</v>
      </c>
      <c r="H2535" s="0" t="n">
        <v>105992568.374992</v>
      </c>
      <c r="I2535" s="0" t="n">
        <v>3913704.4797798</v>
      </c>
      <c r="J2535" s="0" t="n">
        <v>3305808.48193833</v>
      </c>
      <c r="K2535" s="0" t="n">
        <v>30976500.2398586</v>
      </c>
      <c r="L2535" s="0" t="n">
        <v>39826928.8798183</v>
      </c>
      <c r="M2535" s="0" t="n">
        <v>130536687.917337</v>
      </c>
      <c r="N2535" s="0" t="n">
        <v>153572574.020397</v>
      </c>
      <c r="O2535" s="0" t="n">
        <v>50609143.3999499</v>
      </c>
      <c r="P2535" s="0" t="n">
        <v>64779703.5519359</v>
      </c>
      <c r="Q2535" s="0" t="n">
        <v>39826928.8798183</v>
      </c>
      <c r="R2535" s="0" t="n">
        <v>48677357.5197779</v>
      </c>
    </row>
    <row r="2536" customFormat="false" ht="13.8" hidden="true" customHeight="false" outlineLevel="0" collapsed="false">
      <c r="A2536" s="0" t="s">
        <v>155</v>
      </c>
      <c r="B2536" s="0" t="s">
        <v>6</v>
      </c>
      <c r="C2536" s="0" t="s">
        <v>163</v>
      </c>
      <c r="D2536" s="0" t="s">
        <v>7</v>
      </c>
      <c r="E2536" s="0" t="s">
        <v>13</v>
      </c>
      <c r="F2536" s="0" t="s">
        <v>13</v>
      </c>
      <c r="G2536" s="0" t="s">
        <v>153</v>
      </c>
      <c r="H2536" s="0" t="n">
        <v>715104.04465525</v>
      </c>
      <c r="I2536" s="0" t="n">
        <v>53312.4382788531</v>
      </c>
      <c r="J2536" s="0" t="n">
        <v>44403.1870592404</v>
      </c>
      <c r="K2536" s="0" t="n">
        <v>0</v>
      </c>
      <c r="L2536" s="0" t="n">
        <v>0</v>
      </c>
      <c r="M2536" s="0" t="n">
        <v>4569637.55533474</v>
      </c>
      <c r="N2536" s="0" t="n">
        <v>6397492.57746864</v>
      </c>
      <c r="O2536" s="0" t="n">
        <v>1576524.95965595</v>
      </c>
      <c r="P2536" s="0" t="n">
        <v>2124881.46736237</v>
      </c>
      <c r="Q2536" s="0" t="n">
        <v>0</v>
      </c>
      <c r="R2536" s="0" t="n">
        <v>0</v>
      </c>
    </row>
    <row r="2537" customFormat="false" ht="13.8" hidden="true" customHeight="false" outlineLevel="0" collapsed="false">
      <c r="A2537" s="0" t="s">
        <v>155</v>
      </c>
      <c r="B2537" s="0" t="s">
        <v>6</v>
      </c>
      <c r="C2537" s="0" t="s">
        <v>162</v>
      </c>
      <c r="D2537" s="0" t="s">
        <v>17</v>
      </c>
      <c r="E2537" s="0" t="s">
        <v>9</v>
      </c>
      <c r="F2537" s="0" t="s">
        <v>9</v>
      </c>
      <c r="G2537" s="0" t="s">
        <v>153</v>
      </c>
      <c r="H2537" s="0" t="n">
        <v>8411285.60813815</v>
      </c>
      <c r="I2537" s="0" t="n">
        <v>69146.4239536555</v>
      </c>
      <c r="J2537" s="0" t="n">
        <v>75408.4859218184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</row>
    <row r="2538" customFormat="false" ht="13.8" hidden="true" customHeight="false" outlineLevel="0" collapsed="false">
      <c r="A2538" s="0" t="s">
        <v>159</v>
      </c>
      <c r="B2538" s="0" t="s">
        <v>52</v>
      </c>
      <c r="C2538" s="0" t="s">
        <v>165</v>
      </c>
      <c r="D2538" s="0" t="s">
        <v>62</v>
      </c>
      <c r="E2538" s="0" t="s">
        <v>13</v>
      </c>
      <c r="F2538" s="0" t="s">
        <v>13</v>
      </c>
      <c r="G2538" s="0" t="s">
        <v>154</v>
      </c>
      <c r="H2538" s="0" t="n">
        <v>8654680.88865333</v>
      </c>
      <c r="I2538" s="0" t="n">
        <v>116311.799999999</v>
      </c>
      <c r="J2538" s="0" t="n">
        <v>111046.411643986</v>
      </c>
      <c r="K2538" s="0" t="n">
        <v>4652471.99999999</v>
      </c>
      <c r="L2538" s="0" t="n">
        <v>5815589.99999999</v>
      </c>
      <c r="M2538" s="0" t="n">
        <v>23480444.6249999</v>
      </c>
      <c r="N2538" s="0" t="n">
        <v>28423696.1249999</v>
      </c>
      <c r="O2538" s="0" t="n">
        <v>0</v>
      </c>
      <c r="P2538" s="0" t="n">
        <v>0</v>
      </c>
      <c r="Q2538" s="0" t="n">
        <v>0</v>
      </c>
      <c r="R2538" s="0" t="n">
        <v>0</v>
      </c>
    </row>
    <row r="2539" customFormat="false" ht="13.8" hidden="true" customHeight="false" outlineLevel="0" collapsed="false">
      <c r="A2539" s="0" t="s">
        <v>159</v>
      </c>
      <c r="B2539" s="0" t="s">
        <v>21</v>
      </c>
      <c r="C2539" s="0" t="s">
        <v>181</v>
      </c>
      <c r="D2539" s="0" t="s">
        <v>42</v>
      </c>
      <c r="E2539" s="0" t="s">
        <v>8</v>
      </c>
      <c r="F2539" s="0" t="s">
        <v>8</v>
      </c>
      <c r="G2539" s="0" t="s">
        <v>172</v>
      </c>
      <c r="H2539" s="0" t="n">
        <v>22159512.157357</v>
      </c>
      <c r="I2539" s="0" t="n">
        <v>207900</v>
      </c>
      <c r="J2539" s="0" t="n">
        <v>1669692.2</v>
      </c>
      <c r="K2539" s="0" t="n">
        <v>8316000</v>
      </c>
      <c r="L2539" s="0" t="n">
        <v>10395000</v>
      </c>
      <c r="M2539" s="0" t="n">
        <v>66657937.5</v>
      </c>
      <c r="N2539" s="0" t="n">
        <v>80691187.5</v>
      </c>
      <c r="O2539" s="0" t="n">
        <v>0</v>
      </c>
      <c r="P2539" s="0" t="n">
        <v>0</v>
      </c>
      <c r="Q2539" s="0" t="n">
        <v>0</v>
      </c>
      <c r="R2539" s="0" t="n">
        <v>0</v>
      </c>
    </row>
    <row r="2540" customFormat="false" ht="13.8" hidden="true" customHeight="false" outlineLevel="0" collapsed="false">
      <c r="A2540" s="0" t="s">
        <v>150</v>
      </c>
      <c r="B2540" s="0" t="s">
        <v>72</v>
      </c>
      <c r="C2540" s="0" t="s">
        <v>151</v>
      </c>
      <c r="D2540" s="0" t="s">
        <v>82</v>
      </c>
      <c r="E2540" s="0" t="s">
        <v>174</v>
      </c>
      <c r="F2540" s="0" t="s">
        <v>8</v>
      </c>
      <c r="G2540" s="0" t="s">
        <v>164</v>
      </c>
      <c r="H2540" s="0" t="n">
        <v>328839.529234345</v>
      </c>
      <c r="I2540" s="0" t="n">
        <v>25609.8406785013</v>
      </c>
      <c r="J2540" s="0" t="n">
        <v>27424.2133841785</v>
      </c>
      <c r="K2540" s="0" t="n">
        <v>298781.474582516</v>
      </c>
      <c r="L2540" s="0" t="n">
        <v>384147.61017752</v>
      </c>
      <c r="M2540" s="0" t="n">
        <v>1943251.28216218</v>
      </c>
      <c r="N2540" s="0" t="n">
        <v>2507421.00924152</v>
      </c>
      <c r="O2540" s="0" t="n">
        <v>626855.249109152</v>
      </c>
      <c r="P2540" s="0" t="n">
        <v>802374.718859715</v>
      </c>
      <c r="Q2540" s="0" t="n">
        <v>682929.084760036</v>
      </c>
      <c r="R2540" s="0" t="n">
        <v>768295.220355041</v>
      </c>
    </row>
    <row r="2541" customFormat="false" ht="13.8" hidden="true" customHeight="false" outlineLevel="0" collapsed="false">
      <c r="A2541" s="0" t="s">
        <v>155</v>
      </c>
      <c r="B2541" s="0" t="s">
        <v>90</v>
      </c>
      <c r="C2541" s="0" t="s">
        <v>92</v>
      </c>
      <c r="D2541" s="0" t="s">
        <v>92</v>
      </c>
      <c r="E2541" s="0" t="s">
        <v>185</v>
      </c>
      <c r="F2541" s="0" t="s">
        <v>9</v>
      </c>
      <c r="G2541" s="0" t="s">
        <v>157</v>
      </c>
      <c r="H2541" s="0" t="n">
        <v>2075211.0440928</v>
      </c>
      <c r="I2541" s="0" t="n">
        <v>110228.479166666</v>
      </c>
      <c r="J2541" s="0" t="n">
        <v>85073.4300833333</v>
      </c>
      <c r="K2541" s="0" t="n">
        <v>0</v>
      </c>
      <c r="L2541" s="0" t="n">
        <v>0</v>
      </c>
      <c r="M2541" s="0" t="n">
        <v>6907961.55874861</v>
      </c>
      <c r="N2541" s="0" t="n">
        <v>8634951.94843577</v>
      </c>
      <c r="O2541" s="0" t="n">
        <v>4432608.66282198</v>
      </c>
      <c r="P2541" s="0" t="n">
        <v>6044466.35839361</v>
      </c>
      <c r="Q2541" s="0" t="n">
        <v>0</v>
      </c>
      <c r="R2541" s="0" t="n">
        <v>0</v>
      </c>
    </row>
    <row r="2542" customFormat="false" ht="13.8" hidden="true" customHeight="false" outlineLevel="0" collapsed="false">
      <c r="A2542" s="0" t="s">
        <v>155</v>
      </c>
      <c r="B2542" s="0" t="s">
        <v>52</v>
      </c>
      <c r="C2542" s="0" t="s">
        <v>158</v>
      </c>
      <c r="D2542" s="0" t="s">
        <v>63</v>
      </c>
      <c r="E2542" s="0" t="s">
        <v>8</v>
      </c>
      <c r="F2542" s="0" t="s">
        <v>8</v>
      </c>
      <c r="G2542" s="0" t="s">
        <v>154</v>
      </c>
      <c r="H2542" s="0" t="n">
        <v>45785532.7240981</v>
      </c>
      <c r="I2542" s="0" t="n">
        <v>3388779.11618338</v>
      </c>
      <c r="J2542" s="0" t="n">
        <v>10144276.7853978</v>
      </c>
      <c r="K2542" s="0" t="n">
        <v>152495060.228252</v>
      </c>
      <c r="L2542" s="0" t="n">
        <v>186382851.390086</v>
      </c>
      <c r="M2542" s="0" t="n">
        <v>684109784.079521</v>
      </c>
      <c r="N2542" s="0" t="n">
        <v>828132896.517314</v>
      </c>
      <c r="O2542" s="0" t="n">
        <v>6353960.84284384</v>
      </c>
      <c r="P2542" s="0" t="n">
        <v>10166337.3485501</v>
      </c>
      <c r="Q2542" s="0" t="n">
        <v>0</v>
      </c>
      <c r="R2542" s="0" t="n">
        <v>0</v>
      </c>
    </row>
    <row r="2543" customFormat="false" ht="13.8" hidden="true" customHeight="false" outlineLevel="0" collapsed="false">
      <c r="A2543" s="0" t="s">
        <v>155</v>
      </c>
      <c r="B2543" s="0" t="s">
        <v>52</v>
      </c>
      <c r="C2543" s="0" t="s">
        <v>165</v>
      </c>
      <c r="D2543" s="0" t="s">
        <v>65</v>
      </c>
      <c r="E2543" s="0" t="s">
        <v>8</v>
      </c>
      <c r="F2543" s="0" t="s">
        <v>8</v>
      </c>
      <c r="G2543" s="0" t="s">
        <v>164</v>
      </c>
      <c r="H2543" s="0" t="n">
        <v>1450842.35504057</v>
      </c>
      <c r="I2543" s="0" t="n">
        <v>92868.0999999999</v>
      </c>
      <c r="J2543" s="0" t="n">
        <v>105226.516103759</v>
      </c>
      <c r="K2543" s="0" t="n">
        <v>4179064.49999999</v>
      </c>
      <c r="L2543" s="0" t="n">
        <v>5107745.49999999</v>
      </c>
      <c r="M2543" s="0" t="n">
        <v>18747747.6874999</v>
      </c>
      <c r="N2543" s="0" t="n">
        <v>22694641.9374999</v>
      </c>
      <c r="O2543" s="0" t="n">
        <v>174127.687499999</v>
      </c>
      <c r="P2543" s="0" t="n">
        <v>278604.299999999</v>
      </c>
      <c r="Q2543" s="0" t="n">
        <v>0</v>
      </c>
      <c r="R2543" s="0" t="n">
        <v>0</v>
      </c>
    </row>
    <row r="2544" customFormat="false" ht="13.8" hidden="true" customHeight="false" outlineLevel="0" collapsed="false">
      <c r="A2544" s="0" t="s">
        <v>159</v>
      </c>
      <c r="B2544" s="0" t="s">
        <v>52</v>
      </c>
      <c r="C2544" s="0" t="s">
        <v>165</v>
      </c>
      <c r="D2544" s="0" t="s">
        <v>67</v>
      </c>
      <c r="E2544" s="0" t="s">
        <v>13</v>
      </c>
      <c r="F2544" s="0" t="s">
        <v>13</v>
      </c>
      <c r="G2544" s="0" t="s">
        <v>164</v>
      </c>
      <c r="H2544" s="0" t="n">
        <v>12862130.6052513</v>
      </c>
      <c r="I2544" s="0" t="n">
        <v>136627.399999999</v>
      </c>
      <c r="J2544" s="0" t="n">
        <v>125447.268170696</v>
      </c>
      <c r="K2544" s="0" t="n">
        <v>5465095.99999999</v>
      </c>
      <c r="L2544" s="0" t="n">
        <v>6831369.99999999</v>
      </c>
      <c r="M2544" s="0" t="n">
        <v>27581656.3749999</v>
      </c>
      <c r="N2544" s="0" t="n">
        <v>33388320.8749999</v>
      </c>
      <c r="O2544" s="0" t="n">
        <v>0</v>
      </c>
      <c r="P2544" s="0" t="n">
        <v>0</v>
      </c>
      <c r="Q2544" s="0" t="n">
        <v>0</v>
      </c>
      <c r="R2544" s="0" t="n">
        <v>0</v>
      </c>
    </row>
    <row r="2545" customFormat="false" ht="13.8" hidden="true" customHeight="false" outlineLevel="0" collapsed="false">
      <c r="A2545" s="0" t="s">
        <v>155</v>
      </c>
      <c r="B2545" s="0" t="s">
        <v>6</v>
      </c>
      <c r="C2545" s="0" t="s">
        <v>162</v>
      </c>
      <c r="D2545" s="0" t="s">
        <v>18</v>
      </c>
      <c r="E2545" s="0" t="s">
        <v>8</v>
      </c>
      <c r="F2545" s="0" t="s">
        <v>8</v>
      </c>
      <c r="G2545" s="0" t="s">
        <v>164</v>
      </c>
      <c r="H2545" s="0" t="n">
        <v>10759047.317667</v>
      </c>
      <c r="I2545" s="0" t="n">
        <v>2732300.59083619</v>
      </c>
      <c r="J2545" s="0" t="n">
        <v>1671979.32321851</v>
      </c>
      <c r="K2545" s="0" t="n">
        <v>7901433.94251615</v>
      </c>
      <c r="L2545" s="0" t="n">
        <v>10158986.4975207</v>
      </c>
      <c r="M2545" s="0" t="n">
        <v>253601997.175471</v>
      </c>
      <c r="N2545" s="0" t="n">
        <v>355042796.04566</v>
      </c>
      <c r="O2545" s="0" t="n">
        <v>55792439.3786038</v>
      </c>
      <c r="P2545" s="0" t="n">
        <v>76080599.1526415</v>
      </c>
      <c r="Q2545" s="0" t="n">
        <v>15802867.8850323</v>
      </c>
      <c r="R2545" s="0" t="n">
        <v>18060420.4400369</v>
      </c>
    </row>
    <row r="2546" customFormat="false" ht="13.8" hidden="true" customHeight="false" outlineLevel="0" collapsed="false">
      <c r="A2546" s="0" t="s">
        <v>150</v>
      </c>
      <c r="B2546" s="0" t="s">
        <v>90</v>
      </c>
      <c r="C2546" s="0" t="s">
        <v>186</v>
      </c>
      <c r="D2546" s="0" t="s">
        <v>95</v>
      </c>
      <c r="E2546" s="0" t="s">
        <v>8</v>
      </c>
      <c r="F2546" s="0" t="s">
        <v>8</v>
      </c>
      <c r="G2546" s="0" t="s">
        <v>154</v>
      </c>
      <c r="H2546" s="0" t="n">
        <v>71133529.1645673</v>
      </c>
      <c r="I2546" s="0" t="n">
        <v>1102970.04669117</v>
      </c>
      <c r="J2546" s="0" t="n">
        <v>3077902.45659441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</row>
    <row r="2547" customFormat="false" ht="13.8" hidden="true" customHeight="false" outlineLevel="0" collapsed="false">
      <c r="A2547" s="0" t="s">
        <v>150</v>
      </c>
      <c r="B2547" s="0" t="s">
        <v>90</v>
      </c>
      <c r="C2547" s="0" t="s">
        <v>186</v>
      </c>
      <c r="D2547" s="0" t="s">
        <v>95</v>
      </c>
      <c r="E2547" s="0" t="s">
        <v>9</v>
      </c>
      <c r="F2547" s="0" t="s">
        <v>9</v>
      </c>
      <c r="G2547" s="0" t="s">
        <v>157</v>
      </c>
      <c r="H2547" s="0" t="n">
        <v>9025441.53300287</v>
      </c>
      <c r="I2547" s="0" t="n">
        <v>145906.483557378</v>
      </c>
      <c r="J2547" s="0" t="n">
        <v>121934.391526852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</row>
    <row r="2548" customFormat="false" ht="13.8" hidden="true" customHeight="false" outlineLevel="0" collapsed="false">
      <c r="A2548" s="0" t="s">
        <v>150</v>
      </c>
      <c r="B2548" s="0" t="s">
        <v>52</v>
      </c>
      <c r="C2548" s="0" t="s">
        <v>169</v>
      </c>
      <c r="D2548" s="0" t="s">
        <v>70</v>
      </c>
      <c r="E2548" s="0" t="s">
        <v>9</v>
      </c>
      <c r="F2548" s="0" t="s">
        <v>9</v>
      </c>
      <c r="G2548" s="0" t="s">
        <v>154</v>
      </c>
      <c r="H2548" s="0" t="n">
        <v>12177654.5834894</v>
      </c>
      <c r="I2548" s="0" t="n">
        <v>749843.020605299</v>
      </c>
      <c r="J2548" s="0" t="n">
        <v>451693.58070319</v>
      </c>
      <c r="K2548" s="0" t="n">
        <v>26244505.7211854</v>
      </c>
      <c r="L2548" s="0" t="n">
        <v>33742935.9272384</v>
      </c>
      <c r="M2548" s="0" t="n">
        <v>25869584.2108828</v>
      </c>
      <c r="N2548" s="0" t="n">
        <v>31493406.8654225</v>
      </c>
      <c r="O2548" s="0" t="n">
        <v>25019762.0933692</v>
      </c>
      <c r="P2548" s="0" t="n">
        <v>27294285.9200391</v>
      </c>
      <c r="Q2548" s="0" t="n">
        <v>89981162.4726359</v>
      </c>
      <c r="R2548" s="0" t="n">
        <v>97479592.6786889</v>
      </c>
    </row>
    <row r="2549" customFormat="false" ht="13.8" hidden="true" customHeight="false" outlineLevel="0" collapsed="false">
      <c r="A2549" s="0" t="s">
        <v>155</v>
      </c>
      <c r="B2549" s="0" t="s">
        <v>72</v>
      </c>
      <c r="C2549" s="0" t="s">
        <v>175</v>
      </c>
      <c r="D2549" s="0" t="s">
        <v>89</v>
      </c>
      <c r="E2549" s="0" t="s">
        <v>170</v>
      </c>
      <c r="F2549" s="0" t="s">
        <v>13</v>
      </c>
      <c r="G2549" s="0" t="s">
        <v>164</v>
      </c>
      <c r="H2549" s="0" t="n">
        <v>49925511.6523409</v>
      </c>
      <c r="I2549" s="0" t="n">
        <v>3260780.0976165</v>
      </c>
      <c r="J2549" s="0" t="n">
        <v>8325682.82731692</v>
      </c>
      <c r="K2549" s="0" t="n">
        <v>0</v>
      </c>
      <c r="L2549" s="0" t="n">
        <v>0</v>
      </c>
      <c r="M2549" s="0" t="n">
        <v>235670683.30033</v>
      </c>
      <c r="N2549" s="0" t="n">
        <v>288041946.255959</v>
      </c>
      <c r="O2549" s="0" t="n">
        <v>115216778.502383</v>
      </c>
      <c r="P2549" s="0" t="n">
        <v>157113788.866886</v>
      </c>
      <c r="Q2549" s="0" t="n">
        <v>0</v>
      </c>
      <c r="R2549" s="0" t="n">
        <v>0</v>
      </c>
    </row>
    <row r="2550" customFormat="false" ht="13.8" hidden="true" customHeight="false" outlineLevel="0" collapsed="false">
      <c r="A2550" s="0" t="s">
        <v>155</v>
      </c>
      <c r="B2550" s="0" t="s">
        <v>21</v>
      </c>
      <c r="C2550" s="0" t="s">
        <v>173</v>
      </c>
      <c r="D2550" s="0" t="s">
        <v>26</v>
      </c>
      <c r="E2550" s="0" t="s">
        <v>9</v>
      </c>
      <c r="F2550" s="0" t="s">
        <v>9</v>
      </c>
      <c r="G2550" s="0" t="s">
        <v>154</v>
      </c>
      <c r="H2550" s="0" t="n">
        <v>1088422.56898373</v>
      </c>
      <c r="I2550" s="0" t="n">
        <v>59872.8439893795</v>
      </c>
      <c r="J2550" s="0" t="n">
        <v>43046.0083752937</v>
      </c>
      <c r="K2550" s="0" t="n">
        <v>0</v>
      </c>
      <c r="L2550" s="0" t="n">
        <v>0</v>
      </c>
      <c r="M2550" s="0" t="n">
        <v>10373524.595797</v>
      </c>
      <c r="N2550" s="0" t="n">
        <v>12102445.3617632</v>
      </c>
      <c r="O2550" s="0" t="n">
        <v>2854604.14838733</v>
      </c>
      <c r="P2550" s="0" t="n">
        <v>3488960.62580673</v>
      </c>
      <c r="Q2550" s="0" t="n">
        <v>1197456.87978759</v>
      </c>
      <c r="R2550" s="0" t="n">
        <v>1347138.98976103</v>
      </c>
    </row>
    <row r="2551" customFormat="false" ht="13.8" hidden="true" customHeight="false" outlineLevel="0" collapsed="false">
      <c r="A2551" s="0" t="s">
        <v>155</v>
      </c>
      <c r="B2551" s="0" t="s">
        <v>21</v>
      </c>
      <c r="C2551" s="0" t="s">
        <v>166</v>
      </c>
      <c r="D2551" s="0" t="s">
        <v>36</v>
      </c>
      <c r="E2551" s="0" t="s">
        <v>9</v>
      </c>
      <c r="F2551" s="0" t="s">
        <v>9</v>
      </c>
      <c r="G2551" s="0" t="s">
        <v>154</v>
      </c>
      <c r="H2551" s="0" t="n">
        <v>368217.845307695</v>
      </c>
      <c r="I2551" s="0" t="n">
        <v>28178.9365656405</v>
      </c>
      <c r="J2551" s="0" t="n">
        <v>33040.510022407</v>
      </c>
      <c r="K2551" s="0" t="n">
        <v>317013.036363455</v>
      </c>
      <c r="L2551" s="0" t="n">
        <v>387460.377777557</v>
      </c>
      <c r="M2551" s="0" t="n">
        <v>3893563.68218282</v>
      </c>
      <c r="N2551" s="0" t="n">
        <v>4866954.60272852</v>
      </c>
      <c r="O2551" s="0" t="n">
        <v>932688.012016563</v>
      </c>
      <c r="P2551" s="0" t="n">
        <v>1492300.8192265</v>
      </c>
      <c r="Q2551" s="0" t="n">
        <v>563578.73131281</v>
      </c>
      <c r="R2551" s="0" t="n">
        <v>634026.072726911</v>
      </c>
    </row>
    <row r="2552" customFormat="false" ht="13.8" hidden="true" customHeight="false" outlineLevel="0" collapsed="false">
      <c r="A2552" s="0" t="s">
        <v>155</v>
      </c>
      <c r="B2552" s="0" t="s">
        <v>96</v>
      </c>
      <c r="C2552" s="0" t="s">
        <v>99</v>
      </c>
      <c r="D2552" s="0" t="s">
        <v>99</v>
      </c>
      <c r="E2552" s="0" t="s">
        <v>170</v>
      </c>
      <c r="F2552" s="0" t="s">
        <v>13</v>
      </c>
      <c r="G2552" s="0" t="s">
        <v>153</v>
      </c>
      <c r="H2552" s="0" t="n">
        <v>64211.1980732672</v>
      </c>
      <c r="I2552" s="0" t="n">
        <v>4708.599435</v>
      </c>
      <c r="J2552" s="0" t="n">
        <v>4708.599435</v>
      </c>
      <c r="K2552" s="0" t="n">
        <v>0</v>
      </c>
      <c r="L2552" s="0" t="n">
        <v>0</v>
      </c>
      <c r="M2552" s="0" t="n">
        <v>242298.987022434</v>
      </c>
      <c r="N2552" s="0" t="n">
        <v>296143.206360753</v>
      </c>
      <c r="O2552" s="0" t="n">
        <v>138200.162968351</v>
      </c>
      <c r="P2552" s="0" t="n">
        <v>188454.767684115</v>
      </c>
      <c r="Q2552" s="0" t="n">
        <v>118075.980225</v>
      </c>
      <c r="R2552" s="0" t="n">
        <v>134943.9774</v>
      </c>
    </row>
    <row r="2553" customFormat="false" ht="13.8" hidden="true" customHeight="false" outlineLevel="0" collapsed="false">
      <c r="A2553" s="0" t="s">
        <v>150</v>
      </c>
      <c r="B2553" s="0" t="s">
        <v>21</v>
      </c>
      <c r="C2553" s="0" t="s">
        <v>173</v>
      </c>
      <c r="D2553" s="0" t="s">
        <v>39</v>
      </c>
      <c r="E2553" s="0" t="s">
        <v>9</v>
      </c>
      <c r="F2553" s="0" t="s">
        <v>9</v>
      </c>
      <c r="G2553" s="0" t="s">
        <v>164</v>
      </c>
      <c r="H2553" s="0" t="n">
        <v>1584233.06872595</v>
      </c>
      <c r="I2553" s="0" t="n">
        <v>141478.246267642</v>
      </c>
      <c r="J2553" s="0" t="n">
        <v>192176.472889907</v>
      </c>
      <c r="K2553" s="0" t="n">
        <v>1591630.27051097</v>
      </c>
      <c r="L2553" s="0" t="n">
        <v>1945325.88618007</v>
      </c>
      <c r="M2553" s="0" t="n">
        <v>39096902.0568564</v>
      </c>
      <c r="N2553" s="0" t="n">
        <v>43984014.8139634</v>
      </c>
      <c r="O2553" s="0" t="n">
        <v>11706888.223725</v>
      </c>
      <c r="P2553" s="0" t="n">
        <v>14984816.926368</v>
      </c>
      <c r="Q2553" s="0" t="n">
        <v>3183260.54102194</v>
      </c>
      <c r="R2553" s="0" t="n">
        <v>3536956.15669105</v>
      </c>
    </row>
    <row r="2554" customFormat="false" ht="13.8" hidden="true" customHeight="false" outlineLevel="0" collapsed="false">
      <c r="A2554" s="0" t="s">
        <v>159</v>
      </c>
      <c r="B2554" s="0" t="s">
        <v>21</v>
      </c>
      <c r="C2554" s="0" t="s">
        <v>168</v>
      </c>
      <c r="D2554" s="0" t="s">
        <v>29</v>
      </c>
      <c r="E2554" s="0" t="s">
        <v>13</v>
      </c>
      <c r="F2554" s="0" t="s">
        <v>13</v>
      </c>
      <c r="G2554" s="0" t="s">
        <v>154</v>
      </c>
      <c r="H2554" s="0" t="n">
        <v>5292544.77059977</v>
      </c>
      <c r="I2554" s="0" t="n">
        <v>35150</v>
      </c>
      <c r="J2554" s="0" t="n">
        <v>21773.75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n">
        <v>3163500</v>
      </c>
      <c r="R2554" s="0" t="n">
        <v>3515000</v>
      </c>
    </row>
    <row r="2555" customFormat="false" ht="13.8" hidden="true" customHeight="false" outlineLevel="0" collapsed="false">
      <c r="A2555" s="0" t="s">
        <v>159</v>
      </c>
      <c r="B2555" s="0" t="s">
        <v>72</v>
      </c>
      <c r="C2555" s="0" t="s">
        <v>175</v>
      </c>
      <c r="D2555" s="0" t="s">
        <v>88</v>
      </c>
      <c r="E2555" s="0" t="s">
        <v>152</v>
      </c>
      <c r="F2555" s="0" t="s">
        <v>8</v>
      </c>
      <c r="G2555" s="0" t="s">
        <v>172</v>
      </c>
      <c r="H2555" s="0" t="n">
        <v>5746528.02417966</v>
      </c>
      <c r="I2555" s="0" t="n">
        <v>161603.414097982</v>
      </c>
      <c r="J2555" s="0" t="n">
        <v>507148.578460242</v>
      </c>
      <c r="K2555" s="0" t="n">
        <v>2392891.17409263</v>
      </c>
      <c r="L2555" s="0" t="n">
        <v>3190521.56545684</v>
      </c>
      <c r="M2555" s="0" t="n">
        <v>13736290.1983285</v>
      </c>
      <c r="N2555" s="0" t="n">
        <v>19230806.2776599</v>
      </c>
      <c r="O2555" s="0" t="n">
        <v>5494516.0793314</v>
      </c>
      <c r="P2555" s="0" t="n">
        <v>7692322.51106396</v>
      </c>
      <c r="Q2555" s="0" t="n">
        <v>0</v>
      </c>
      <c r="R2555" s="0" t="n">
        <v>0</v>
      </c>
    </row>
    <row r="2556" customFormat="false" ht="13.8" hidden="true" customHeight="false" outlineLevel="0" collapsed="false">
      <c r="A2556" s="0" t="s">
        <v>155</v>
      </c>
      <c r="B2556" s="0" t="s">
        <v>117</v>
      </c>
      <c r="C2556" s="0" t="s">
        <v>190</v>
      </c>
      <c r="D2556" s="0" t="s">
        <v>109</v>
      </c>
      <c r="E2556" s="0" t="s">
        <v>8</v>
      </c>
      <c r="F2556" s="0" t="s">
        <v>8</v>
      </c>
      <c r="G2556" s="0" t="s">
        <v>164</v>
      </c>
      <c r="H2556" s="0" t="n">
        <v>171573550.982194</v>
      </c>
      <c r="I2556" s="0" t="n">
        <v>1055484.63363047</v>
      </c>
      <c r="J2556" s="0" t="n">
        <v>2199678.60781216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</row>
    <row r="2557" customFormat="false" ht="13.8" hidden="true" customHeight="false" outlineLevel="0" collapsed="false">
      <c r="A2557" s="0" t="s">
        <v>155</v>
      </c>
      <c r="B2557" s="0" t="s">
        <v>103</v>
      </c>
      <c r="C2557" s="0" t="s">
        <v>177</v>
      </c>
      <c r="D2557" s="0" t="s">
        <v>110</v>
      </c>
      <c r="E2557" s="0" t="s">
        <v>13</v>
      </c>
      <c r="F2557" s="0" t="s">
        <v>13</v>
      </c>
      <c r="G2557" s="0" t="s">
        <v>164</v>
      </c>
      <c r="H2557" s="0" t="n">
        <v>125777.283728178</v>
      </c>
      <c r="I2557" s="0" t="n">
        <v>42551</v>
      </c>
      <c r="J2557" s="0" t="n">
        <v>54541.3007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</row>
    <row r="2558" customFormat="false" ht="13.8" hidden="true" customHeight="false" outlineLevel="0" collapsed="false">
      <c r="A2558" s="0" t="s">
        <v>155</v>
      </c>
      <c r="B2558" s="0" t="s">
        <v>103</v>
      </c>
      <c r="C2558" s="0" t="s">
        <v>178</v>
      </c>
      <c r="D2558" s="0" t="s">
        <v>111</v>
      </c>
      <c r="E2558" s="0" t="s">
        <v>9</v>
      </c>
      <c r="F2558" s="0" t="s">
        <v>9</v>
      </c>
      <c r="G2558" s="0" t="s">
        <v>154</v>
      </c>
      <c r="H2558" s="0" t="n">
        <v>1001426.99967498</v>
      </c>
      <c r="I2558" s="0" t="n">
        <v>36084.0660473703</v>
      </c>
      <c r="J2558" s="0" t="n">
        <v>20605.933912688</v>
      </c>
      <c r="K2558" s="0" t="n">
        <v>0</v>
      </c>
      <c r="L2558" s="0" t="n">
        <v>0</v>
      </c>
      <c r="M2558" s="0" t="n">
        <v>3464070.34054755</v>
      </c>
      <c r="N2558" s="0" t="n">
        <v>5196105.51082133</v>
      </c>
      <c r="O2558" s="0" t="n">
        <v>808283.079461096</v>
      </c>
      <c r="P2558" s="0" t="n">
        <v>1010353.84932637</v>
      </c>
      <c r="Q2558" s="0" t="n">
        <v>541260.990710555</v>
      </c>
      <c r="R2558" s="0" t="n">
        <v>902101.651184259</v>
      </c>
    </row>
    <row r="2559" customFormat="false" ht="13.8" hidden="true" customHeight="false" outlineLevel="0" collapsed="false">
      <c r="A2559" s="0" t="s">
        <v>155</v>
      </c>
      <c r="B2559" s="0" t="s">
        <v>103</v>
      </c>
      <c r="C2559" s="0" t="s">
        <v>177</v>
      </c>
      <c r="D2559" s="0" t="s">
        <v>110</v>
      </c>
      <c r="E2559" s="0" t="s">
        <v>9</v>
      </c>
      <c r="F2559" s="0" t="s">
        <v>9</v>
      </c>
      <c r="G2559" s="0" t="s">
        <v>154</v>
      </c>
      <c r="H2559" s="0" t="n">
        <v>55900.411747875</v>
      </c>
      <c r="I2559" s="0" t="n">
        <v>15082.49</v>
      </c>
      <c r="J2559" s="0" t="n">
        <v>13358.8948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</row>
    <row r="2560" customFormat="false" ht="13.8" hidden="true" customHeight="false" outlineLevel="0" collapsed="false">
      <c r="A2560" s="0" t="s">
        <v>159</v>
      </c>
      <c r="B2560" s="0" t="s">
        <v>117</v>
      </c>
      <c r="C2560" s="0" t="s">
        <v>190</v>
      </c>
      <c r="D2560" s="0" t="s">
        <v>109</v>
      </c>
      <c r="E2560" s="0" t="s">
        <v>13</v>
      </c>
      <c r="F2560" s="0" t="s">
        <v>13</v>
      </c>
      <c r="G2560" s="0" t="s">
        <v>153</v>
      </c>
      <c r="H2560" s="0" t="n">
        <v>620882.762467276</v>
      </c>
      <c r="I2560" s="0" t="n">
        <v>4072.53781459961</v>
      </c>
      <c r="J2560" s="0" t="n">
        <v>4123.65025497772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</row>
    <row r="2561" customFormat="false" ht="13.8" hidden="true" customHeight="false" outlineLevel="0" collapsed="false">
      <c r="A2561" s="0" t="s">
        <v>159</v>
      </c>
      <c r="B2561" s="0" t="s">
        <v>72</v>
      </c>
      <c r="C2561" s="0" t="s">
        <v>151</v>
      </c>
      <c r="D2561" s="0" t="s">
        <v>78</v>
      </c>
      <c r="E2561" s="0" t="s">
        <v>156</v>
      </c>
      <c r="F2561" s="0" t="s">
        <v>9</v>
      </c>
      <c r="G2561" s="0" t="s">
        <v>172</v>
      </c>
      <c r="H2561" s="0" t="n">
        <v>21758267.1524612</v>
      </c>
      <c r="I2561" s="0" t="n">
        <v>492541.789482344</v>
      </c>
      <c r="J2561" s="0" t="n">
        <v>561871.318927308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0</v>
      </c>
    </row>
    <row r="2562" customFormat="false" ht="13.8" hidden="true" customHeight="false" outlineLevel="0" collapsed="false">
      <c r="A2562" s="0" t="s">
        <v>155</v>
      </c>
      <c r="B2562" s="0" t="s">
        <v>21</v>
      </c>
      <c r="C2562" s="0" t="s">
        <v>173</v>
      </c>
      <c r="D2562" s="0" t="s">
        <v>28</v>
      </c>
      <c r="E2562" s="0" t="s">
        <v>8</v>
      </c>
      <c r="F2562" s="0" t="s">
        <v>8</v>
      </c>
      <c r="G2562" s="0" t="s">
        <v>157</v>
      </c>
      <c r="H2562" s="0" t="n">
        <v>535245.048730954</v>
      </c>
      <c r="I2562" s="0" t="n">
        <v>8743</v>
      </c>
      <c r="J2562" s="0" t="n">
        <v>2071.31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</row>
    <row r="2563" customFormat="false" ht="13.8" hidden="true" customHeight="false" outlineLevel="0" collapsed="false">
      <c r="A2563" s="0" t="s">
        <v>155</v>
      </c>
      <c r="B2563" s="0" t="s">
        <v>21</v>
      </c>
      <c r="C2563" s="0" t="s">
        <v>166</v>
      </c>
      <c r="D2563" s="0" t="s">
        <v>36</v>
      </c>
      <c r="E2563" s="0" t="s">
        <v>13</v>
      </c>
      <c r="F2563" s="0" t="s">
        <v>13</v>
      </c>
      <c r="G2563" s="0" t="s">
        <v>153</v>
      </c>
      <c r="H2563" s="0" t="n">
        <v>12888.7215862464</v>
      </c>
      <c r="I2563" s="0" t="n">
        <v>1767.5</v>
      </c>
      <c r="J2563" s="0" t="n">
        <v>961.85</v>
      </c>
      <c r="K2563" s="0" t="n">
        <v>19884.375</v>
      </c>
      <c r="L2563" s="0" t="n">
        <v>24303.125</v>
      </c>
      <c r="M2563" s="0" t="n">
        <v>244220.493993</v>
      </c>
      <c r="N2563" s="0" t="n">
        <v>305275.61749125</v>
      </c>
      <c r="O2563" s="0" t="n">
        <v>58502.067932875</v>
      </c>
      <c r="P2563" s="0" t="n">
        <v>93603.3086926</v>
      </c>
      <c r="Q2563" s="0" t="n">
        <v>35350</v>
      </c>
      <c r="R2563" s="0" t="n">
        <v>39768.75</v>
      </c>
    </row>
    <row r="2564" customFormat="false" ht="13.8" hidden="true" customHeight="false" outlineLevel="0" collapsed="false">
      <c r="A2564" s="0" t="s">
        <v>150</v>
      </c>
      <c r="B2564" s="0" t="s">
        <v>117</v>
      </c>
      <c r="C2564" s="0" t="s">
        <v>176</v>
      </c>
      <c r="D2564" s="0" t="s">
        <v>109</v>
      </c>
      <c r="E2564" s="0" t="s">
        <v>8</v>
      </c>
      <c r="F2564" s="0" t="s">
        <v>8</v>
      </c>
      <c r="G2564" s="0" t="s">
        <v>172</v>
      </c>
      <c r="H2564" s="0" t="n">
        <v>39614383.5905193</v>
      </c>
      <c r="I2564" s="0" t="n">
        <v>228079.007293318</v>
      </c>
      <c r="J2564" s="0" t="n">
        <v>264496.780896615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0</v>
      </c>
    </row>
    <row r="2565" customFormat="false" ht="13.8" hidden="true" customHeight="false" outlineLevel="0" collapsed="false">
      <c r="A2565" s="0" t="s">
        <v>155</v>
      </c>
      <c r="B2565" s="0" t="s">
        <v>21</v>
      </c>
      <c r="C2565" s="0" t="s">
        <v>173</v>
      </c>
      <c r="D2565" s="0" t="s">
        <v>41</v>
      </c>
      <c r="E2565" s="0" t="s">
        <v>13</v>
      </c>
      <c r="F2565" s="0" t="s">
        <v>13</v>
      </c>
      <c r="G2565" s="0" t="s">
        <v>154</v>
      </c>
      <c r="H2565" s="0" t="n">
        <v>82038.5081611217</v>
      </c>
      <c r="I2565" s="0" t="n">
        <v>1410</v>
      </c>
      <c r="J2565" s="0" t="n">
        <v>838.95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</row>
    <row r="2566" customFormat="false" ht="13.8" hidden="true" customHeight="false" outlineLevel="0" collapsed="false">
      <c r="A2566" s="0" t="s">
        <v>150</v>
      </c>
      <c r="B2566" s="0" t="s">
        <v>72</v>
      </c>
      <c r="C2566" s="0" t="s">
        <v>171</v>
      </c>
      <c r="D2566" s="0" t="s">
        <v>74</v>
      </c>
      <c r="E2566" s="0" t="s">
        <v>152</v>
      </c>
      <c r="F2566" s="0" t="s">
        <v>8</v>
      </c>
      <c r="G2566" s="0" t="s">
        <v>157</v>
      </c>
      <c r="H2566" s="0" t="n">
        <v>7652204.36781947</v>
      </c>
      <c r="I2566" s="0" t="n">
        <v>99542.6786771059</v>
      </c>
      <c r="J2566" s="0" t="n">
        <v>134759.189577495</v>
      </c>
      <c r="K2566" s="0" t="n">
        <v>3483993.7536987</v>
      </c>
      <c r="L2566" s="0" t="n">
        <v>4479420.54046976</v>
      </c>
      <c r="M2566" s="0" t="n">
        <v>14165508.7256052</v>
      </c>
      <c r="N2566" s="0" t="n">
        <v>19477574.4977071</v>
      </c>
      <c r="O2566" s="0" t="n">
        <v>4426721.47675163</v>
      </c>
      <c r="P2566" s="0" t="n">
        <v>5666203.49024208</v>
      </c>
      <c r="Q2566" s="0" t="n">
        <v>7963414.29416847</v>
      </c>
      <c r="R2566" s="0" t="n">
        <v>8958841.08093953</v>
      </c>
    </row>
    <row r="2567" customFormat="false" ht="13.8" hidden="true" customHeight="false" outlineLevel="0" collapsed="false">
      <c r="A2567" s="0" t="s">
        <v>159</v>
      </c>
      <c r="B2567" s="0" t="s">
        <v>72</v>
      </c>
      <c r="C2567" s="0" t="s">
        <v>171</v>
      </c>
      <c r="D2567" s="0" t="s">
        <v>74</v>
      </c>
      <c r="E2567" s="0" t="s">
        <v>156</v>
      </c>
      <c r="F2567" s="0" t="s">
        <v>9</v>
      </c>
      <c r="G2567" s="0" t="s">
        <v>164</v>
      </c>
      <c r="H2567" s="0" t="n">
        <v>33303349.1722539</v>
      </c>
      <c r="I2567" s="0" t="n">
        <v>187366.911162619</v>
      </c>
      <c r="J2567" s="0" t="n">
        <v>626518.729292505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</row>
    <row r="2568" customFormat="false" ht="13.8" hidden="true" customHeight="false" outlineLevel="0" collapsed="false">
      <c r="A2568" s="0" t="s">
        <v>155</v>
      </c>
      <c r="B2568" s="0" t="s">
        <v>52</v>
      </c>
      <c r="C2568" s="0" t="s">
        <v>158</v>
      </c>
      <c r="D2568" s="0" t="s">
        <v>53</v>
      </c>
      <c r="E2568" s="0" t="s">
        <v>9</v>
      </c>
      <c r="F2568" s="0" t="s">
        <v>9</v>
      </c>
      <c r="G2568" s="0" t="s">
        <v>164</v>
      </c>
      <c r="H2568" s="0" t="n">
        <v>9150486.99730076</v>
      </c>
      <c r="I2568" s="0" t="n">
        <v>470713.413420802</v>
      </c>
      <c r="J2568" s="0" t="n">
        <v>285672.241654389</v>
      </c>
      <c r="K2568" s="0" t="n">
        <v>0</v>
      </c>
      <c r="L2568" s="0" t="n">
        <v>0</v>
      </c>
      <c r="M2568" s="0" t="n">
        <v>9884981.54062282</v>
      </c>
      <c r="N2568" s="0" t="n">
        <v>12081644.1052056</v>
      </c>
      <c r="O2568" s="0" t="n">
        <v>12003192.028109</v>
      </c>
      <c r="P2568" s="0" t="n">
        <v>13336880.0312322</v>
      </c>
      <c r="Q2568" s="0" t="n">
        <v>15690447.1140267</v>
      </c>
      <c r="R2568" s="0" t="n">
        <v>17259491.8254294</v>
      </c>
    </row>
    <row r="2569" customFormat="false" ht="13.8" hidden="true" customHeight="false" outlineLevel="0" collapsed="false">
      <c r="A2569" s="0" t="s">
        <v>150</v>
      </c>
      <c r="B2569" s="0" t="s">
        <v>72</v>
      </c>
      <c r="C2569" s="0" t="s">
        <v>175</v>
      </c>
      <c r="D2569" s="0" t="s">
        <v>79</v>
      </c>
      <c r="E2569" s="0" t="s">
        <v>152</v>
      </c>
      <c r="F2569" s="0" t="s">
        <v>8</v>
      </c>
      <c r="G2569" s="0" t="s">
        <v>164</v>
      </c>
      <c r="H2569" s="0" t="n">
        <v>10185235.0594102</v>
      </c>
      <c r="I2569" s="0" t="n">
        <v>1267020.22293578</v>
      </c>
      <c r="J2569" s="0" t="n">
        <v>1492453.72958953</v>
      </c>
      <c r="K2569" s="0" t="n">
        <v>22172853.9013761</v>
      </c>
      <c r="L2569" s="0" t="n">
        <v>28507955.0160551</v>
      </c>
      <c r="M2569" s="0" t="n">
        <v>162796502.135111</v>
      </c>
      <c r="N2569" s="0" t="n">
        <v>223845190.435778</v>
      </c>
      <c r="O2569" s="0" t="n">
        <v>50873906.9172224</v>
      </c>
      <c r="P2569" s="0" t="n">
        <v>65118600.8540447</v>
      </c>
      <c r="Q2569" s="0" t="n">
        <v>50680808.9174313</v>
      </c>
      <c r="R2569" s="0" t="n">
        <v>57015910.0321102</v>
      </c>
    </row>
    <row r="2570" customFormat="false" ht="13.8" hidden="true" customHeight="false" outlineLevel="0" collapsed="false">
      <c r="A2570" s="0" t="s">
        <v>159</v>
      </c>
      <c r="B2570" s="0" t="s">
        <v>21</v>
      </c>
      <c r="C2570" s="0" t="s">
        <v>173</v>
      </c>
      <c r="D2570" s="0" t="s">
        <v>26</v>
      </c>
      <c r="E2570" s="0" t="s">
        <v>13</v>
      </c>
      <c r="F2570" s="0" t="s">
        <v>13</v>
      </c>
      <c r="G2570" s="0" t="s">
        <v>157</v>
      </c>
      <c r="H2570" s="0" t="n">
        <v>3847054.2528367</v>
      </c>
      <c r="I2570" s="0" t="n">
        <v>76095.9579230373</v>
      </c>
      <c r="J2570" s="0" t="n">
        <v>22879.7533423303</v>
      </c>
      <c r="K2570" s="0" t="n">
        <v>0</v>
      </c>
      <c r="L2570" s="0" t="n">
        <v>0</v>
      </c>
      <c r="M2570" s="0" t="n">
        <v>13184329.2978598</v>
      </c>
      <c r="N2570" s="0" t="n">
        <v>15381717.5141697</v>
      </c>
      <c r="O2570" s="0" t="n">
        <v>0</v>
      </c>
      <c r="P2570" s="0" t="n">
        <v>0</v>
      </c>
      <c r="Q2570" s="0" t="n">
        <v>0</v>
      </c>
      <c r="R2570" s="0" t="n">
        <v>0</v>
      </c>
    </row>
    <row r="2571" customFormat="false" ht="13.8" hidden="true" customHeight="false" outlineLevel="0" collapsed="false">
      <c r="A2571" s="0" t="s">
        <v>159</v>
      </c>
      <c r="B2571" s="0" t="s">
        <v>52</v>
      </c>
      <c r="C2571" s="0" t="s">
        <v>161</v>
      </c>
      <c r="D2571" s="0" t="s">
        <v>60</v>
      </c>
      <c r="E2571" s="0" t="s">
        <v>9</v>
      </c>
      <c r="F2571" s="0" t="s">
        <v>9</v>
      </c>
      <c r="G2571" s="0" t="s">
        <v>164</v>
      </c>
      <c r="H2571" s="0" t="n">
        <v>33418711.510949</v>
      </c>
      <c r="I2571" s="0" t="n">
        <v>564420.334657509</v>
      </c>
      <c r="J2571" s="0" t="n">
        <v>439234.56794996</v>
      </c>
      <c r="K2571" s="0" t="n">
        <v>0</v>
      </c>
      <c r="L2571" s="0" t="n">
        <v>0</v>
      </c>
      <c r="M2571" s="0" t="n">
        <v>44965486.7363042</v>
      </c>
      <c r="N2571" s="0" t="n">
        <v>67448230.1044564</v>
      </c>
      <c r="O2571" s="0" t="n">
        <v>5942875.76707978</v>
      </c>
      <c r="P2571" s="0" t="n">
        <v>7640840.27195972</v>
      </c>
      <c r="Q2571" s="0" t="n">
        <v>1881401.11552503</v>
      </c>
      <c r="R2571" s="0" t="n">
        <v>3762802.23105006</v>
      </c>
    </row>
    <row r="2572" customFormat="false" ht="13.8" hidden="true" customHeight="false" outlineLevel="0" collapsed="false">
      <c r="A2572" s="0" t="s">
        <v>155</v>
      </c>
      <c r="B2572" s="0" t="s">
        <v>21</v>
      </c>
      <c r="C2572" s="0" t="s">
        <v>168</v>
      </c>
      <c r="D2572" s="0" t="s">
        <v>30</v>
      </c>
      <c r="E2572" s="0" t="s">
        <v>8</v>
      </c>
      <c r="F2572" s="0" t="s">
        <v>8</v>
      </c>
      <c r="G2572" s="0" t="s">
        <v>157</v>
      </c>
      <c r="H2572" s="0" t="n">
        <v>175614179.010501</v>
      </c>
      <c r="I2572" s="0" t="n">
        <v>3712399.99999999</v>
      </c>
      <c r="J2572" s="0" t="n">
        <v>12397600.6199999</v>
      </c>
      <c r="K2572" s="0" t="n">
        <v>0</v>
      </c>
      <c r="L2572" s="0" t="n">
        <v>0</v>
      </c>
      <c r="M2572" s="0" t="n">
        <v>204924479.999999</v>
      </c>
      <c r="N2572" s="0" t="n">
        <v>307386719.999999</v>
      </c>
      <c r="O2572" s="0" t="n">
        <v>24056351.9999999</v>
      </c>
      <c r="P2572" s="0" t="n">
        <v>30070439.9999999</v>
      </c>
      <c r="Q2572" s="0" t="n">
        <v>0</v>
      </c>
      <c r="R2572" s="0" t="n">
        <v>0</v>
      </c>
    </row>
    <row r="2573" customFormat="false" ht="13.8" hidden="true" customHeight="false" outlineLevel="0" collapsed="false">
      <c r="A2573" s="0" t="s">
        <v>159</v>
      </c>
      <c r="B2573" s="0" t="s">
        <v>21</v>
      </c>
      <c r="C2573" s="0" t="s">
        <v>168</v>
      </c>
      <c r="D2573" s="0" t="s">
        <v>30</v>
      </c>
      <c r="E2573" s="0" t="s">
        <v>13</v>
      </c>
      <c r="F2573" s="0" t="s">
        <v>13</v>
      </c>
      <c r="G2573" s="0" t="s">
        <v>164</v>
      </c>
      <c r="H2573" s="0" t="n">
        <v>35309068.8402722</v>
      </c>
      <c r="I2573" s="0" t="n">
        <v>366050</v>
      </c>
      <c r="J2573" s="0" t="n">
        <v>290652.25</v>
      </c>
      <c r="K2573" s="0" t="n">
        <v>0</v>
      </c>
      <c r="L2573" s="0" t="n">
        <v>0</v>
      </c>
      <c r="M2573" s="0" t="n">
        <v>20205960</v>
      </c>
      <c r="N2573" s="0" t="n">
        <v>30308940</v>
      </c>
      <c r="O2573" s="0" t="n">
        <v>2075503.5</v>
      </c>
      <c r="P2573" s="0" t="n">
        <v>2668504.5</v>
      </c>
      <c r="Q2573" s="0" t="n">
        <v>0</v>
      </c>
      <c r="R2573" s="0" t="n">
        <v>0</v>
      </c>
    </row>
    <row r="2574" customFormat="false" ht="13.8" hidden="true" customHeight="false" outlineLevel="0" collapsed="false">
      <c r="A2574" s="0" t="s">
        <v>159</v>
      </c>
      <c r="B2574" s="0" t="s">
        <v>6</v>
      </c>
      <c r="C2574" s="0" t="s">
        <v>162</v>
      </c>
      <c r="D2574" s="0" t="s">
        <v>7</v>
      </c>
      <c r="E2574" s="0" t="s">
        <v>9</v>
      </c>
      <c r="F2574" s="0" t="s">
        <v>9</v>
      </c>
      <c r="G2574" s="0" t="s">
        <v>164</v>
      </c>
      <c r="H2574" s="0" t="n">
        <v>153325135.998055</v>
      </c>
      <c r="I2574" s="0" t="n">
        <v>3417931.87507135</v>
      </c>
      <c r="J2574" s="0" t="n">
        <v>4208780.44731555</v>
      </c>
      <c r="K2574" s="0" t="n">
        <v>0</v>
      </c>
      <c r="L2574" s="0" t="n">
        <v>0</v>
      </c>
      <c r="M2574" s="0" t="n">
        <v>292965588.559416</v>
      </c>
      <c r="N2574" s="0" t="n">
        <v>410151823.983182</v>
      </c>
      <c r="O2574" s="0" t="n">
        <v>0</v>
      </c>
      <c r="P2574" s="0" t="n">
        <v>0</v>
      </c>
      <c r="Q2574" s="0" t="n">
        <v>0</v>
      </c>
      <c r="R2574" s="0" t="n">
        <v>0</v>
      </c>
    </row>
    <row r="2575" customFormat="false" ht="13.8" hidden="true" customHeight="false" outlineLevel="0" collapsed="false">
      <c r="A2575" s="0" t="s">
        <v>150</v>
      </c>
      <c r="B2575" s="0" t="s">
        <v>6</v>
      </c>
      <c r="C2575" s="0" t="s">
        <v>163</v>
      </c>
      <c r="D2575" s="0" t="s">
        <v>15</v>
      </c>
      <c r="E2575" s="0" t="s">
        <v>8</v>
      </c>
      <c r="F2575" s="0" t="s">
        <v>8</v>
      </c>
      <c r="G2575" s="0" t="s">
        <v>157</v>
      </c>
      <c r="H2575" s="0" t="n">
        <v>25020703.4157281</v>
      </c>
      <c r="I2575" s="0" t="n">
        <v>3330021.75745485</v>
      </c>
      <c r="J2575" s="0" t="n">
        <v>2425775.76661486</v>
      </c>
      <c r="K2575" s="0" t="n">
        <v>23367693.9248761</v>
      </c>
      <c r="L2575" s="0" t="n">
        <v>31156925.2331681</v>
      </c>
      <c r="M2575" s="0" t="n">
        <v>269731762.353843</v>
      </c>
      <c r="N2575" s="0" t="n">
        <v>359642349.805124</v>
      </c>
      <c r="O2575" s="0" t="n">
        <v>31968208.8715666</v>
      </c>
      <c r="P2575" s="0" t="n">
        <v>39960261.0894583</v>
      </c>
      <c r="Q2575" s="0" t="n">
        <v>35051540.8873141</v>
      </c>
      <c r="R2575" s="0" t="n">
        <v>42840772.1956061</v>
      </c>
    </row>
    <row r="2576" customFormat="false" ht="13.8" hidden="true" customHeight="false" outlineLevel="0" collapsed="false">
      <c r="A2576" s="0" t="s">
        <v>159</v>
      </c>
      <c r="B2576" s="0" t="s">
        <v>6</v>
      </c>
      <c r="C2576" s="0" t="s">
        <v>163</v>
      </c>
      <c r="D2576" s="0" t="s">
        <v>15</v>
      </c>
      <c r="E2576" s="0" t="s">
        <v>9</v>
      </c>
      <c r="F2576" s="0" t="s">
        <v>9</v>
      </c>
      <c r="G2576" s="0" t="s">
        <v>164</v>
      </c>
      <c r="H2576" s="0" t="n">
        <v>35469324.4602805</v>
      </c>
      <c r="I2576" s="0" t="n">
        <v>1059555.30831292</v>
      </c>
      <c r="J2576" s="0" t="n">
        <v>983907.105853078</v>
      </c>
      <c r="K2576" s="0" t="n">
        <v>0</v>
      </c>
      <c r="L2576" s="0" t="n">
        <v>0</v>
      </c>
      <c r="M2576" s="0" t="n">
        <v>38143991.0992652</v>
      </c>
      <c r="N2576" s="0" t="n">
        <v>57215986.6488978</v>
      </c>
      <c r="O2576" s="0" t="n">
        <v>8900264.58982855</v>
      </c>
      <c r="P2576" s="0" t="n">
        <v>11443197.3297795</v>
      </c>
      <c r="Q2576" s="0" t="n">
        <v>2540495.38842518</v>
      </c>
      <c r="R2576" s="0" t="n">
        <v>5080990.77685036</v>
      </c>
    </row>
    <row r="2577" customFormat="false" ht="13.8" hidden="true" customHeight="false" outlineLevel="0" collapsed="false">
      <c r="A2577" s="0" t="s">
        <v>155</v>
      </c>
      <c r="B2577" s="0" t="s">
        <v>52</v>
      </c>
      <c r="C2577" s="0" t="s">
        <v>165</v>
      </c>
      <c r="D2577" s="0" t="s">
        <v>62</v>
      </c>
      <c r="E2577" s="0" t="s">
        <v>8</v>
      </c>
      <c r="F2577" s="0" t="s">
        <v>8</v>
      </c>
      <c r="G2577" s="0" t="s">
        <v>157</v>
      </c>
      <c r="H2577" s="0" t="n">
        <v>21554280.8522362</v>
      </c>
      <c r="I2577" s="0" t="n">
        <v>591569.899999999</v>
      </c>
      <c r="J2577" s="0" t="n">
        <v>663796.225549326</v>
      </c>
      <c r="K2577" s="0" t="n">
        <v>26620645.4999999</v>
      </c>
      <c r="L2577" s="0" t="n">
        <v>32536344.4999999</v>
      </c>
      <c r="M2577" s="0" t="n">
        <v>119423173.562499</v>
      </c>
      <c r="N2577" s="0" t="n">
        <v>144564894.312499</v>
      </c>
      <c r="O2577" s="0" t="n">
        <v>1109193.56249999</v>
      </c>
      <c r="P2577" s="0" t="n">
        <v>1774709.69999999</v>
      </c>
      <c r="Q2577" s="0" t="n">
        <v>0</v>
      </c>
      <c r="R2577" s="0" t="n">
        <v>0</v>
      </c>
    </row>
    <row r="2578" customFormat="false" ht="13.8" hidden="true" customHeight="false" outlineLevel="0" collapsed="false">
      <c r="A2578" s="0" t="s">
        <v>150</v>
      </c>
      <c r="B2578" s="0" t="s">
        <v>72</v>
      </c>
      <c r="C2578" s="0" t="s">
        <v>151</v>
      </c>
      <c r="D2578" s="0" t="s">
        <v>84</v>
      </c>
      <c r="E2578" s="0" t="s">
        <v>156</v>
      </c>
      <c r="F2578" s="0" t="s">
        <v>9</v>
      </c>
      <c r="G2578" s="0" t="s">
        <v>154</v>
      </c>
      <c r="H2578" s="0" t="n">
        <v>12328340.8817413</v>
      </c>
      <c r="I2578" s="0" t="n">
        <v>2105001.39937109</v>
      </c>
      <c r="J2578" s="0" t="n">
        <v>2528826.27248167</v>
      </c>
      <c r="K2578" s="0" t="n">
        <v>31683947.6066128</v>
      </c>
      <c r="L2578" s="0" t="n">
        <v>40736504.0656451</v>
      </c>
      <c r="M2578" s="0" t="n">
        <v>163501702.965304</v>
      </c>
      <c r="N2578" s="0" t="n">
        <v>224814841.577293</v>
      </c>
      <c r="O2578" s="0" t="n">
        <v>51094282.1766575</v>
      </c>
      <c r="P2578" s="0" t="n">
        <v>65400681.1861216</v>
      </c>
      <c r="Q2578" s="0" t="n">
        <v>72420451.672258</v>
      </c>
      <c r="R2578" s="0" t="n">
        <v>81473008.1312903</v>
      </c>
    </row>
    <row r="2579" customFormat="false" ht="13.8" hidden="true" customHeight="false" outlineLevel="0" collapsed="false">
      <c r="A2579" s="0" t="s">
        <v>150</v>
      </c>
      <c r="B2579" s="0" t="s">
        <v>52</v>
      </c>
      <c r="C2579" s="0" t="s">
        <v>158</v>
      </c>
      <c r="D2579" s="0" t="s">
        <v>65</v>
      </c>
      <c r="E2579" s="0" t="s">
        <v>13</v>
      </c>
      <c r="F2579" s="0" t="s">
        <v>13</v>
      </c>
      <c r="G2579" s="0" t="s">
        <v>157</v>
      </c>
      <c r="H2579" s="0" t="n">
        <v>3754003.93251894</v>
      </c>
      <c r="I2579" s="0" t="n">
        <v>589642.908389586</v>
      </c>
      <c r="J2579" s="0" t="n">
        <v>263166.806695344</v>
      </c>
      <c r="K2579" s="0" t="n">
        <v>26533930.8775314</v>
      </c>
      <c r="L2579" s="0" t="n">
        <v>32430359.9614272</v>
      </c>
      <c r="M2579" s="0" t="n">
        <v>144093985.737705</v>
      </c>
      <c r="N2579" s="0" t="n">
        <v>175418765.245902</v>
      </c>
      <c r="O2579" s="0" t="n">
        <v>1326696.54387657</v>
      </c>
      <c r="P2579" s="0" t="n">
        <v>1990044.81581485</v>
      </c>
      <c r="Q2579" s="0" t="n">
        <v>0</v>
      </c>
      <c r="R2579" s="0" t="n">
        <v>0</v>
      </c>
    </row>
    <row r="2580" customFormat="false" ht="13.8" hidden="true" customHeight="false" outlineLevel="0" collapsed="false">
      <c r="A2580" s="0" t="s">
        <v>155</v>
      </c>
      <c r="B2580" s="0" t="s">
        <v>52</v>
      </c>
      <c r="C2580" s="0" t="s">
        <v>158</v>
      </c>
      <c r="D2580" s="0" t="s">
        <v>65</v>
      </c>
      <c r="E2580" s="0" t="s">
        <v>8</v>
      </c>
      <c r="F2580" s="0" t="s">
        <v>8</v>
      </c>
      <c r="G2580" s="0" t="s">
        <v>154</v>
      </c>
      <c r="H2580" s="0" t="n">
        <v>14645216.5582735</v>
      </c>
      <c r="I2580" s="0" t="n">
        <v>1079222.3372682</v>
      </c>
      <c r="J2580" s="0" t="n">
        <v>1986704.69623761</v>
      </c>
      <c r="K2580" s="0" t="n">
        <v>48565005.1770693</v>
      </c>
      <c r="L2580" s="0" t="n">
        <v>59357228.5497514</v>
      </c>
      <c r="M2580" s="0" t="n">
        <v>217868009.336019</v>
      </c>
      <c r="N2580" s="0" t="n">
        <v>263734958.669918</v>
      </c>
      <c r="O2580" s="0" t="n">
        <v>2023541.88237788</v>
      </c>
      <c r="P2580" s="0" t="n">
        <v>3237667.01180462</v>
      </c>
      <c r="Q2580" s="0" t="n">
        <v>0</v>
      </c>
      <c r="R2580" s="0" t="n">
        <v>0</v>
      </c>
    </row>
    <row r="2581" customFormat="false" ht="13.8" hidden="true" customHeight="false" outlineLevel="0" collapsed="false">
      <c r="A2581" s="0" t="s">
        <v>155</v>
      </c>
      <c r="B2581" s="0" t="s">
        <v>21</v>
      </c>
      <c r="C2581" s="0" t="s">
        <v>173</v>
      </c>
      <c r="D2581" s="0" t="s">
        <v>46</v>
      </c>
      <c r="E2581" s="0" t="s">
        <v>9</v>
      </c>
      <c r="F2581" s="0" t="s">
        <v>9</v>
      </c>
      <c r="G2581" s="0" t="s">
        <v>164</v>
      </c>
      <c r="H2581" s="0" t="n">
        <v>863086.110729953</v>
      </c>
      <c r="I2581" s="0" t="n">
        <v>27008.7879664195</v>
      </c>
      <c r="J2581" s="0" t="n">
        <v>27433.4379027113</v>
      </c>
      <c r="K2581" s="0" t="n">
        <v>0</v>
      </c>
      <c r="L2581" s="0" t="n">
        <v>0</v>
      </c>
      <c r="M2581" s="0" t="n">
        <v>6669670.13828488</v>
      </c>
      <c r="N2581" s="0" t="n">
        <v>8337087.6728561</v>
      </c>
      <c r="O2581" s="0" t="n">
        <v>1398267.46079499</v>
      </c>
      <c r="P2581" s="0" t="n">
        <v>2237227.93727198</v>
      </c>
      <c r="Q2581" s="0" t="n">
        <v>270087.879664195</v>
      </c>
      <c r="R2581" s="0" t="n">
        <v>337609.849580244</v>
      </c>
    </row>
    <row r="2582" customFormat="false" ht="13.8" hidden="true" customHeight="false" outlineLevel="0" collapsed="false">
      <c r="A2582" s="0" t="s">
        <v>150</v>
      </c>
      <c r="B2582" s="0" t="s">
        <v>21</v>
      </c>
      <c r="C2582" s="0" t="s">
        <v>166</v>
      </c>
      <c r="D2582" s="0" t="s">
        <v>44</v>
      </c>
      <c r="E2582" s="0" t="s">
        <v>13</v>
      </c>
      <c r="F2582" s="0" t="s">
        <v>13</v>
      </c>
      <c r="G2582" s="0" t="s">
        <v>157</v>
      </c>
      <c r="H2582" s="0" t="n">
        <v>219090.393064299</v>
      </c>
      <c r="I2582" s="0" t="n">
        <v>23517.45</v>
      </c>
      <c r="J2582" s="0" t="n">
        <v>5648.7695</v>
      </c>
      <c r="K2582" s="0" t="n">
        <v>293968.125</v>
      </c>
      <c r="L2582" s="0" t="n">
        <v>323364.9375</v>
      </c>
      <c r="M2582" s="0" t="n">
        <v>10311095.3083617</v>
      </c>
      <c r="N2582" s="0" t="n">
        <v>11599982.2219069</v>
      </c>
      <c r="O2582" s="0" t="n">
        <v>2692258.0771451</v>
      </c>
      <c r="P2582" s="0" t="n">
        <v>3446090.33874573</v>
      </c>
      <c r="Q2582" s="0" t="n">
        <v>264571.3125</v>
      </c>
      <c r="R2582" s="0" t="n">
        <v>323364.9375</v>
      </c>
    </row>
    <row r="2583" customFormat="false" ht="13.8" hidden="true" customHeight="false" outlineLevel="0" collapsed="false">
      <c r="A2583" s="0" t="s">
        <v>155</v>
      </c>
      <c r="B2583" s="0" t="s">
        <v>52</v>
      </c>
      <c r="C2583" s="0" t="s">
        <v>158</v>
      </c>
      <c r="D2583" s="0" t="s">
        <v>71</v>
      </c>
      <c r="E2583" s="0" t="s">
        <v>9</v>
      </c>
      <c r="F2583" s="0" t="s">
        <v>9</v>
      </c>
      <c r="G2583" s="0" t="s">
        <v>154</v>
      </c>
      <c r="H2583" s="0" t="n">
        <v>12583096.8879209</v>
      </c>
      <c r="I2583" s="0" t="n">
        <v>279518.419545761</v>
      </c>
      <c r="J2583" s="0" t="n">
        <v>296269.506001197</v>
      </c>
      <c r="K2583" s="0" t="n">
        <v>0</v>
      </c>
      <c r="L2583" s="0" t="n">
        <v>0</v>
      </c>
      <c r="M2583" s="0" t="n">
        <v>7966274.95705419</v>
      </c>
      <c r="N2583" s="0" t="n">
        <v>9643385.47432876</v>
      </c>
      <c r="O2583" s="0" t="n">
        <v>8054789.11439226</v>
      </c>
      <c r="P2583" s="0" t="n">
        <v>8902661.65274934</v>
      </c>
      <c r="Q2583" s="0" t="n">
        <v>30747026.1500337</v>
      </c>
      <c r="R2583" s="0" t="n">
        <v>33542210.3454913</v>
      </c>
    </row>
    <row r="2584" customFormat="false" ht="13.8" hidden="true" customHeight="false" outlineLevel="0" collapsed="false">
      <c r="A2584" s="0" t="s">
        <v>159</v>
      </c>
      <c r="B2584" s="0" t="s">
        <v>72</v>
      </c>
      <c r="C2584" s="0" t="s">
        <v>171</v>
      </c>
      <c r="D2584" s="0" t="s">
        <v>77</v>
      </c>
      <c r="E2584" s="0" t="s">
        <v>174</v>
      </c>
      <c r="F2584" s="0" t="s">
        <v>8</v>
      </c>
      <c r="G2584" s="0" t="s">
        <v>154</v>
      </c>
      <c r="H2584" s="0" t="n">
        <v>4339517.39532897</v>
      </c>
      <c r="I2584" s="0" t="n">
        <v>26142.2288931432</v>
      </c>
      <c r="J2584" s="0" t="n">
        <v>29352.9482936469</v>
      </c>
      <c r="K2584" s="0" t="n">
        <v>784266.866794296</v>
      </c>
      <c r="L2584" s="0" t="n">
        <v>1045689.15572572</v>
      </c>
      <c r="M2584" s="0" t="n">
        <v>2092608.5346796</v>
      </c>
      <c r="N2584" s="0" t="n">
        <v>2790144.71290614</v>
      </c>
      <c r="O2584" s="0" t="n">
        <v>930048.23763538</v>
      </c>
      <c r="P2584" s="0" t="n">
        <v>1302067.53268953</v>
      </c>
      <c r="Q2584" s="0" t="n">
        <v>522844.577862864</v>
      </c>
      <c r="R2584" s="0" t="n">
        <v>784266.866794296</v>
      </c>
    </row>
    <row r="2585" customFormat="false" ht="13.8" hidden="true" customHeight="false" outlineLevel="0" collapsed="false">
      <c r="A2585" s="0" t="s">
        <v>150</v>
      </c>
      <c r="B2585" s="0" t="s">
        <v>72</v>
      </c>
      <c r="C2585" s="0" t="s">
        <v>175</v>
      </c>
      <c r="D2585" s="0" t="s">
        <v>79</v>
      </c>
      <c r="E2585" s="0" t="s">
        <v>170</v>
      </c>
      <c r="F2585" s="0" t="s">
        <v>13</v>
      </c>
      <c r="G2585" s="0" t="s">
        <v>153</v>
      </c>
      <c r="H2585" s="0" t="n">
        <v>1075655.28613983</v>
      </c>
      <c r="I2585" s="0" t="n">
        <v>132820.393745879</v>
      </c>
      <c r="J2585" s="0" t="n">
        <v>86066.4218150058</v>
      </c>
      <c r="K2585" s="0" t="n">
        <v>2324356.89055289</v>
      </c>
      <c r="L2585" s="0" t="n">
        <v>2988458.85928229</v>
      </c>
      <c r="M2585" s="0" t="n">
        <v>17065785.6304266</v>
      </c>
      <c r="N2585" s="0" t="n">
        <v>23465455.2418367</v>
      </c>
      <c r="O2585" s="0" t="n">
        <v>5333058.00950834</v>
      </c>
      <c r="P2585" s="0" t="n">
        <v>6826314.25217067</v>
      </c>
      <c r="Q2585" s="0" t="n">
        <v>5312815.74983519</v>
      </c>
      <c r="R2585" s="0" t="n">
        <v>5976917.71856458</v>
      </c>
    </row>
    <row r="2586" customFormat="false" ht="13.8" hidden="true" customHeight="false" outlineLevel="0" collapsed="false">
      <c r="A2586" s="0" t="s">
        <v>155</v>
      </c>
      <c r="B2586" s="0" t="s">
        <v>52</v>
      </c>
      <c r="C2586" s="0" t="s">
        <v>54</v>
      </c>
      <c r="D2586" s="0" t="s">
        <v>54</v>
      </c>
      <c r="E2586" s="0" t="s">
        <v>13</v>
      </c>
      <c r="F2586" s="0" t="s">
        <v>13</v>
      </c>
      <c r="G2586" s="0" t="s">
        <v>154</v>
      </c>
      <c r="H2586" s="0" t="n">
        <v>16702469.7</v>
      </c>
      <c r="I2586" s="0" t="n">
        <v>537900</v>
      </c>
      <c r="J2586" s="0" t="n">
        <v>635700</v>
      </c>
      <c r="K2586" s="0" t="n">
        <v>0</v>
      </c>
      <c r="L2586" s="0" t="n">
        <v>0</v>
      </c>
      <c r="M2586" s="0" t="n">
        <v>1703349.829665</v>
      </c>
      <c r="N2586" s="0" t="n">
        <v>2061949.793805</v>
      </c>
      <c r="O2586" s="0" t="n">
        <v>10731105</v>
      </c>
      <c r="P2586" s="0" t="n">
        <v>11860695</v>
      </c>
      <c r="Q2586" s="0" t="n">
        <v>59169000</v>
      </c>
      <c r="R2586" s="0" t="n">
        <v>64548000</v>
      </c>
    </row>
    <row r="2587" customFormat="false" ht="13.8" hidden="true" customHeight="false" outlineLevel="0" collapsed="false">
      <c r="A2587" s="0" t="s">
        <v>159</v>
      </c>
      <c r="B2587" s="0" t="s">
        <v>21</v>
      </c>
      <c r="C2587" s="0" t="s">
        <v>173</v>
      </c>
      <c r="D2587" s="0" t="s">
        <v>39</v>
      </c>
      <c r="E2587" s="0" t="s">
        <v>8</v>
      </c>
      <c r="F2587" s="0" t="s">
        <v>8</v>
      </c>
      <c r="G2587" s="0" t="s">
        <v>172</v>
      </c>
      <c r="H2587" s="0" t="n">
        <v>5236259.36756823</v>
      </c>
      <c r="I2587" s="0" t="n">
        <v>48779.3144929008</v>
      </c>
      <c r="J2587" s="0" t="n">
        <v>57977.8211707354</v>
      </c>
      <c r="K2587" s="0" t="n">
        <v>487793.144929008</v>
      </c>
      <c r="L2587" s="0" t="n">
        <v>609741.431161261</v>
      </c>
      <c r="M2587" s="0" t="n">
        <v>6739976.39722555</v>
      </c>
      <c r="N2587" s="0" t="n">
        <v>8424970.49653193</v>
      </c>
      <c r="O2587" s="0" t="n">
        <v>0</v>
      </c>
      <c r="P2587" s="0" t="n">
        <v>0</v>
      </c>
      <c r="Q2587" s="0" t="n">
        <v>0</v>
      </c>
      <c r="R2587" s="0" t="n">
        <v>0</v>
      </c>
    </row>
    <row r="2588" customFormat="false" ht="13.8" hidden="true" customHeight="false" outlineLevel="0" collapsed="false">
      <c r="A2588" s="0" t="s">
        <v>159</v>
      </c>
      <c r="B2588" s="0" t="s">
        <v>72</v>
      </c>
      <c r="C2588" s="0" t="s">
        <v>175</v>
      </c>
      <c r="D2588" s="0" t="s">
        <v>88</v>
      </c>
      <c r="E2588" s="0" t="s">
        <v>152</v>
      </c>
      <c r="F2588" s="0" t="s">
        <v>8</v>
      </c>
      <c r="G2588" s="0" t="s">
        <v>154</v>
      </c>
      <c r="H2588" s="0" t="n">
        <v>1213970.69382241</v>
      </c>
      <c r="I2588" s="0" t="n">
        <v>33377.3878934432</v>
      </c>
      <c r="J2588" s="0" t="n">
        <v>41766.6736076343</v>
      </c>
      <c r="K2588" s="0" t="n">
        <v>498785.818401649</v>
      </c>
      <c r="L2588" s="0" t="n">
        <v>665047.757868865</v>
      </c>
      <c r="M2588" s="0" t="n">
        <v>2837077.97094267</v>
      </c>
      <c r="N2588" s="0" t="n">
        <v>3971909.15931974</v>
      </c>
      <c r="O2588" s="0" t="n">
        <v>1134831.18837707</v>
      </c>
      <c r="P2588" s="0" t="n">
        <v>1588763.66372789</v>
      </c>
      <c r="Q2588" s="0" t="n">
        <v>0</v>
      </c>
      <c r="R2588" s="0" t="n">
        <v>0</v>
      </c>
    </row>
    <row r="2589" customFormat="false" ht="13.8" hidden="true" customHeight="false" outlineLevel="0" collapsed="false">
      <c r="A2589" s="0" t="s">
        <v>159</v>
      </c>
      <c r="B2589" s="0" t="s">
        <v>72</v>
      </c>
      <c r="C2589" s="0" t="s">
        <v>175</v>
      </c>
      <c r="D2589" s="0" t="s">
        <v>88</v>
      </c>
      <c r="E2589" s="0" t="s">
        <v>156</v>
      </c>
      <c r="F2589" s="0" t="s">
        <v>9</v>
      </c>
      <c r="G2589" s="0" t="s">
        <v>172</v>
      </c>
      <c r="H2589" s="0" t="n">
        <v>10350789.9039603</v>
      </c>
      <c r="I2589" s="0" t="n">
        <v>173923.832033721</v>
      </c>
      <c r="J2589" s="0" t="n">
        <v>658570.328327217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</row>
    <row r="2590" customFormat="false" ht="13.8" hidden="true" customHeight="false" outlineLevel="0" collapsed="false">
      <c r="A2590" s="0" t="s">
        <v>159</v>
      </c>
      <c r="B2590" s="0" t="s">
        <v>21</v>
      </c>
      <c r="C2590" s="0" t="s">
        <v>173</v>
      </c>
      <c r="D2590" s="0" t="s">
        <v>27</v>
      </c>
      <c r="E2590" s="0" t="s">
        <v>9</v>
      </c>
      <c r="F2590" s="0" t="s">
        <v>9</v>
      </c>
      <c r="G2590" s="0" t="s">
        <v>154</v>
      </c>
      <c r="H2590" s="0" t="n">
        <v>910924.464423271</v>
      </c>
      <c r="I2590" s="0" t="n">
        <v>13732.125</v>
      </c>
      <c r="J2590" s="0" t="n">
        <v>10126.974375</v>
      </c>
      <c r="K2590" s="0" t="n">
        <v>0</v>
      </c>
      <c r="L2590" s="0" t="n">
        <v>0</v>
      </c>
      <c r="M2590" s="0" t="n">
        <v>2195132.37980355</v>
      </c>
      <c r="N2590" s="0" t="n">
        <v>2560987.77643747</v>
      </c>
      <c r="O2590" s="0" t="n">
        <v>0</v>
      </c>
      <c r="P2590" s="0" t="n">
        <v>0</v>
      </c>
      <c r="Q2590" s="0" t="n">
        <v>0</v>
      </c>
      <c r="R2590" s="0" t="n">
        <v>0</v>
      </c>
    </row>
    <row r="2591" customFormat="false" ht="13.8" hidden="true" customHeight="false" outlineLevel="0" collapsed="false">
      <c r="A2591" s="0" t="s">
        <v>159</v>
      </c>
      <c r="B2591" s="0" t="s">
        <v>6</v>
      </c>
      <c r="C2591" s="0" t="s">
        <v>163</v>
      </c>
      <c r="D2591" s="0" t="s">
        <v>7</v>
      </c>
      <c r="E2591" s="0" t="s">
        <v>13</v>
      </c>
      <c r="F2591" s="0" t="s">
        <v>13</v>
      </c>
      <c r="G2591" s="0" t="s">
        <v>172</v>
      </c>
      <c r="H2591" s="0" t="n">
        <v>1727432.99197985</v>
      </c>
      <c r="I2591" s="0" t="n">
        <v>30613.053330982</v>
      </c>
      <c r="J2591" s="0" t="n">
        <v>16697.9852608176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</row>
    <row r="2592" customFormat="false" ht="13.8" hidden="true" customHeight="false" outlineLevel="0" collapsed="false">
      <c r="A2592" s="0" t="s">
        <v>155</v>
      </c>
      <c r="B2592" s="0" t="s">
        <v>72</v>
      </c>
      <c r="C2592" s="0" t="s">
        <v>151</v>
      </c>
      <c r="D2592" s="0" t="s">
        <v>82</v>
      </c>
      <c r="E2592" s="0" t="s">
        <v>152</v>
      </c>
      <c r="F2592" s="0" t="s">
        <v>8</v>
      </c>
      <c r="G2592" s="0" t="s">
        <v>154</v>
      </c>
      <c r="H2592" s="0" t="n">
        <v>216163.358403747</v>
      </c>
      <c r="I2592" s="0" t="n">
        <v>13559.2319200708</v>
      </c>
      <c r="J2592" s="0" t="n">
        <v>15508.740190977</v>
      </c>
      <c r="K2592" s="0" t="n">
        <v>158191.039067493</v>
      </c>
      <c r="L2592" s="0" t="n">
        <v>203388.478801062</v>
      </c>
      <c r="M2592" s="0" t="n">
        <v>597403.807995851</v>
      </c>
      <c r="N2592" s="0" t="n">
        <v>730160.209772707</v>
      </c>
      <c r="O2592" s="0" t="n">
        <v>292064.082417567</v>
      </c>
      <c r="P2592" s="0" t="n">
        <v>398269.203296683</v>
      </c>
      <c r="Q2592" s="0" t="n">
        <v>316382.078134986</v>
      </c>
      <c r="R2592" s="0" t="n">
        <v>361579.517868555</v>
      </c>
    </row>
    <row r="2593" customFormat="false" ht="13.8" hidden="true" customHeight="false" outlineLevel="0" collapsed="false">
      <c r="A2593" s="0" t="s">
        <v>150</v>
      </c>
      <c r="B2593" s="0" t="s">
        <v>117</v>
      </c>
      <c r="C2593" s="0" t="s">
        <v>190</v>
      </c>
      <c r="D2593" s="0" t="s">
        <v>109</v>
      </c>
      <c r="E2593" s="0" t="s">
        <v>13</v>
      </c>
      <c r="F2593" s="0" t="s">
        <v>13</v>
      </c>
      <c r="G2593" s="0" t="s">
        <v>154</v>
      </c>
      <c r="H2593" s="0" t="n">
        <v>4525613.79203688</v>
      </c>
      <c r="I2593" s="0" t="n">
        <v>21604.5865728738</v>
      </c>
      <c r="J2593" s="0" t="n">
        <v>26927.1277366984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</row>
    <row r="2594" customFormat="false" ht="13.8" hidden="true" customHeight="false" outlineLevel="0" collapsed="false">
      <c r="A2594" s="0" t="s">
        <v>150</v>
      </c>
      <c r="B2594" s="0" t="s">
        <v>117</v>
      </c>
      <c r="C2594" s="0" t="s">
        <v>187</v>
      </c>
      <c r="D2594" s="0" t="s">
        <v>109</v>
      </c>
      <c r="E2594" s="0" t="s">
        <v>9</v>
      </c>
      <c r="F2594" s="0" t="s">
        <v>9</v>
      </c>
      <c r="G2594" s="0" t="s">
        <v>153</v>
      </c>
      <c r="H2594" s="0" t="n">
        <v>4687969.56652765</v>
      </c>
      <c r="I2594" s="0" t="n">
        <v>25286.9420820348</v>
      </c>
      <c r="J2594" s="0" t="n">
        <v>30938.6024602221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</row>
    <row r="2595" customFormat="false" ht="13.8" hidden="true" customHeight="false" outlineLevel="0" collapsed="false">
      <c r="A2595" s="0" t="s">
        <v>155</v>
      </c>
      <c r="B2595" s="0" t="s">
        <v>103</v>
      </c>
      <c r="C2595" s="0" t="s">
        <v>179</v>
      </c>
      <c r="D2595" s="0" t="s">
        <v>115</v>
      </c>
      <c r="E2595" s="0" t="s">
        <v>8</v>
      </c>
      <c r="F2595" s="0" t="s">
        <v>8</v>
      </c>
      <c r="G2595" s="0" t="s">
        <v>154</v>
      </c>
      <c r="H2595" s="0" t="n">
        <v>20624370.056781</v>
      </c>
      <c r="I2595" s="0" t="n">
        <v>412996.37</v>
      </c>
      <c r="J2595" s="0" t="n">
        <v>432018.9155</v>
      </c>
      <c r="K2595" s="0" t="n">
        <v>0</v>
      </c>
      <c r="L2595" s="0" t="n">
        <v>0</v>
      </c>
      <c r="M2595" s="0" t="n">
        <v>7433934.66</v>
      </c>
      <c r="N2595" s="0" t="n">
        <v>11150901.99</v>
      </c>
      <c r="O2595" s="0" t="n">
        <v>38842308.5985</v>
      </c>
      <c r="P2595" s="0" t="n">
        <v>52966784.4525</v>
      </c>
      <c r="Q2595" s="0" t="n">
        <v>28909745.9</v>
      </c>
      <c r="R2595" s="0" t="n">
        <v>33039709.6</v>
      </c>
    </row>
    <row r="2596" customFormat="false" ht="13.8" hidden="true" customHeight="false" outlineLevel="0" collapsed="false">
      <c r="A2596" s="0" t="s">
        <v>159</v>
      </c>
      <c r="B2596" s="0" t="s">
        <v>103</v>
      </c>
      <c r="C2596" s="0" t="s">
        <v>177</v>
      </c>
      <c r="D2596" s="0" t="s">
        <v>114</v>
      </c>
      <c r="E2596" s="0" t="s">
        <v>13</v>
      </c>
      <c r="F2596" s="0" t="s">
        <v>13</v>
      </c>
      <c r="G2596" s="0" t="s">
        <v>154</v>
      </c>
      <c r="H2596" s="0" t="n">
        <v>408089.933286927</v>
      </c>
      <c r="I2596" s="0" t="n">
        <v>43760.065</v>
      </c>
      <c r="J2596" s="0" t="n">
        <v>59142.88095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</row>
    <row r="2597" customFormat="false" ht="13.8" hidden="true" customHeight="false" outlineLevel="0" collapsed="false">
      <c r="A2597" s="0" t="s">
        <v>150</v>
      </c>
      <c r="B2597" s="0" t="s">
        <v>103</v>
      </c>
      <c r="C2597" s="0" t="s">
        <v>177</v>
      </c>
      <c r="D2597" s="0" t="s">
        <v>22</v>
      </c>
      <c r="E2597" s="0" t="s">
        <v>13</v>
      </c>
      <c r="F2597" s="0" t="s">
        <v>13</v>
      </c>
      <c r="G2597" s="0" t="s">
        <v>157</v>
      </c>
      <c r="H2597" s="0" t="n">
        <v>403725.372593201</v>
      </c>
      <c r="I2597" s="0" t="n">
        <v>41084.3000157379</v>
      </c>
      <c r="J2597" s="0" t="n">
        <v>22677.473344303</v>
      </c>
      <c r="K2597" s="0" t="n">
        <v>1848793.5007082</v>
      </c>
      <c r="L2597" s="0" t="n">
        <v>2259636.50086558</v>
      </c>
      <c r="M2597" s="0" t="n">
        <v>6378337.5774433</v>
      </c>
      <c r="N2597" s="0" t="n">
        <v>7764932.70297446</v>
      </c>
      <c r="O2597" s="0" t="n">
        <v>332782.830127476</v>
      </c>
      <c r="P2597" s="0" t="n">
        <v>499174.245191215</v>
      </c>
      <c r="Q2597" s="0" t="n">
        <v>0</v>
      </c>
      <c r="R2597" s="0" t="n">
        <v>0</v>
      </c>
    </row>
    <row r="2598" customFormat="false" ht="13.8" hidden="true" customHeight="false" outlineLevel="0" collapsed="false">
      <c r="A2598" s="0" t="s">
        <v>159</v>
      </c>
      <c r="B2598" s="0" t="s">
        <v>103</v>
      </c>
      <c r="C2598" s="0" t="s">
        <v>179</v>
      </c>
      <c r="D2598" s="0" t="s">
        <v>22</v>
      </c>
      <c r="E2598" s="0" t="s">
        <v>8</v>
      </c>
      <c r="F2598" s="0" t="s">
        <v>8</v>
      </c>
      <c r="G2598" s="0" t="s">
        <v>157</v>
      </c>
      <c r="H2598" s="0" t="n">
        <v>9583001.58202554</v>
      </c>
      <c r="I2598" s="0" t="n">
        <v>167025.0000419</v>
      </c>
      <c r="J2598" s="0" t="n">
        <v>83685.4604136409</v>
      </c>
      <c r="K2598" s="0" t="n">
        <v>6681000.001676</v>
      </c>
      <c r="L2598" s="0" t="n">
        <v>8351250.002095</v>
      </c>
      <c r="M2598" s="0" t="n">
        <v>21420956.2553736</v>
      </c>
      <c r="N2598" s="0" t="n">
        <v>25930631.2565049</v>
      </c>
      <c r="O2598" s="0" t="n">
        <v>0</v>
      </c>
      <c r="P2598" s="0" t="n">
        <v>0</v>
      </c>
      <c r="Q2598" s="0" t="n">
        <v>0</v>
      </c>
      <c r="R2598" s="0" t="n">
        <v>0</v>
      </c>
    </row>
    <row r="2599" customFormat="false" ht="13.8" hidden="true" customHeight="false" outlineLevel="0" collapsed="false">
      <c r="A2599" s="0" t="s">
        <v>155</v>
      </c>
      <c r="B2599" s="0" t="s">
        <v>103</v>
      </c>
      <c r="C2599" s="0" t="s">
        <v>179</v>
      </c>
      <c r="D2599" s="0" t="s">
        <v>22</v>
      </c>
      <c r="E2599" s="0" t="s">
        <v>13</v>
      </c>
      <c r="F2599" s="0" t="s">
        <v>13</v>
      </c>
      <c r="G2599" s="0" t="s">
        <v>164</v>
      </c>
      <c r="H2599" s="0" t="n">
        <v>822644.847897028</v>
      </c>
      <c r="I2599" s="0" t="n">
        <v>75000</v>
      </c>
      <c r="J2599" s="0" t="n">
        <v>93317</v>
      </c>
      <c r="K2599" s="0" t="n">
        <v>3375000</v>
      </c>
      <c r="L2599" s="0" t="n">
        <v>4125000</v>
      </c>
      <c r="M2599" s="0" t="n">
        <v>9618750</v>
      </c>
      <c r="N2599" s="0" t="n">
        <v>11643750</v>
      </c>
      <c r="O2599" s="0" t="n">
        <v>506250</v>
      </c>
      <c r="P2599" s="0" t="n">
        <v>810000</v>
      </c>
      <c r="Q2599" s="0" t="n">
        <v>0</v>
      </c>
      <c r="R2599" s="0" t="n">
        <v>0</v>
      </c>
    </row>
    <row r="2600" customFormat="false" ht="13.8" hidden="true" customHeight="false" outlineLevel="0" collapsed="false">
      <c r="A2600" s="0" t="s">
        <v>159</v>
      </c>
      <c r="B2600" s="0" t="s">
        <v>103</v>
      </c>
      <c r="C2600" s="0" t="s">
        <v>178</v>
      </c>
      <c r="D2600" s="0" t="s">
        <v>108</v>
      </c>
      <c r="E2600" s="0" t="s">
        <v>13</v>
      </c>
      <c r="F2600" s="0" t="s">
        <v>13</v>
      </c>
      <c r="G2600" s="0" t="s">
        <v>157</v>
      </c>
      <c r="H2600" s="0" t="n">
        <v>3598117.12734061</v>
      </c>
      <c r="I2600" s="0" t="n">
        <v>204105.02738</v>
      </c>
      <c r="J2600" s="0" t="n">
        <v>85523.3624552532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</row>
    <row r="2601" customFormat="false" ht="13.8" hidden="true" customHeight="false" outlineLevel="0" collapsed="false">
      <c r="A2601" s="0" t="s">
        <v>150</v>
      </c>
      <c r="B2601" s="0" t="s">
        <v>103</v>
      </c>
      <c r="C2601" s="0" t="s">
        <v>178</v>
      </c>
      <c r="D2601" s="0" t="s">
        <v>112</v>
      </c>
      <c r="E2601" s="0" t="s">
        <v>13</v>
      </c>
      <c r="F2601" s="0" t="s">
        <v>13</v>
      </c>
      <c r="G2601" s="0" t="s">
        <v>164</v>
      </c>
      <c r="H2601" s="0" t="n">
        <v>6100300.00089884</v>
      </c>
      <c r="I2601" s="0" t="n">
        <v>261573.487265</v>
      </c>
      <c r="J2601" s="0" t="n">
        <v>262818.524457982</v>
      </c>
      <c r="K2601" s="0" t="n">
        <v>0</v>
      </c>
      <c r="L2601" s="0" t="n">
        <v>0</v>
      </c>
      <c r="M2601" s="0" t="n">
        <v>4760637.468223</v>
      </c>
      <c r="N2601" s="0" t="n">
        <v>6800910.66889</v>
      </c>
      <c r="O2601" s="0" t="n">
        <v>16152162.8386137</v>
      </c>
      <c r="P2601" s="0" t="n">
        <v>20674768.4334256</v>
      </c>
      <c r="Q2601" s="0" t="n">
        <v>20925878.9812</v>
      </c>
      <c r="R2601" s="0" t="n">
        <v>23541613.85385</v>
      </c>
    </row>
    <row r="2602" customFormat="false" ht="13.8" hidden="true" customHeight="false" outlineLevel="0" collapsed="false">
      <c r="A2602" s="0" t="s">
        <v>150</v>
      </c>
      <c r="B2602" s="0" t="s">
        <v>21</v>
      </c>
      <c r="C2602" s="0" t="s">
        <v>166</v>
      </c>
      <c r="D2602" s="0" t="s">
        <v>44</v>
      </c>
      <c r="E2602" s="0" t="s">
        <v>13</v>
      </c>
      <c r="F2602" s="0" t="s">
        <v>13</v>
      </c>
      <c r="G2602" s="0" t="s">
        <v>153</v>
      </c>
      <c r="H2602" s="0" t="n">
        <v>24108.0007685635</v>
      </c>
      <c r="I2602" s="0" t="n">
        <v>1691</v>
      </c>
      <c r="J2602" s="0" t="n">
        <v>1006.145</v>
      </c>
      <c r="K2602" s="0" t="n">
        <v>21137.5</v>
      </c>
      <c r="L2602" s="0" t="n">
        <v>23251.25</v>
      </c>
      <c r="M2602" s="0" t="n">
        <v>741409.5561568</v>
      </c>
      <c r="N2602" s="0" t="n">
        <v>834085.7506764</v>
      </c>
      <c r="O2602" s="0" t="n">
        <v>193584.270762875</v>
      </c>
      <c r="P2602" s="0" t="n">
        <v>247787.86657648</v>
      </c>
      <c r="Q2602" s="0" t="n">
        <v>19023.75</v>
      </c>
      <c r="R2602" s="0" t="n">
        <v>23251.25</v>
      </c>
    </row>
    <row r="2603" customFormat="false" ht="13.8" hidden="true" customHeight="false" outlineLevel="0" collapsed="false">
      <c r="A2603" s="0" t="s">
        <v>159</v>
      </c>
      <c r="B2603" s="0" t="s">
        <v>21</v>
      </c>
      <c r="C2603" s="0" t="s">
        <v>166</v>
      </c>
      <c r="D2603" s="0" t="s">
        <v>44</v>
      </c>
      <c r="E2603" s="0" t="s">
        <v>13</v>
      </c>
      <c r="F2603" s="0" t="s">
        <v>13</v>
      </c>
      <c r="G2603" s="0" t="s">
        <v>172</v>
      </c>
      <c r="H2603" s="0" t="n">
        <v>172437.613770202</v>
      </c>
      <c r="I2603" s="0" t="n">
        <v>983</v>
      </c>
      <c r="J2603" s="0" t="n">
        <v>565.235</v>
      </c>
      <c r="K2603" s="0" t="n">
        <v>0</v>
      </c>
      <c r="L2603" s="0" t="n">
        <v>0</v>
      </c>
      <c r="M2603" s="0" t="n">
        <v>215495.4446192</v>
      </c>
      <c r="N2603" s="0" t="n">
        <v>269369.305774</v>
      </c>
      <c r="O2603" s="0" t="n">
        <v>0</v>
      </c>
      <c r="P2603" s="0" t="n">
        <v>0</v>
      </c>
      <c r="Q2603" s="0" t="n">
        <v>8601.25</v>
      </c>
      <c r="R2603" s="0" t="n">
        <v>11058.75</v>
      </c>
    </row>
    <row r="2604" customFormat="false" ht="13.8" hidden="true" customHeight="false" outlineLevel="0" collapsed="false">
      <c r="A2604" s="0" t="s">
        <v>155</v>
      </c>
      <c r="B2604" s="0" t="s">
        <v>72</v>
      </c>
      <c r="C2604" s="0" t="s">
        <v>151</v>
      </c>
      <c r="D2604" s="0" t="s">
        <v>78</v>
      </c>
      <c r="E2604" s="0" t="s">
        <v>152</v>
      </c>
      <c r="F2604" s="0" t="s">
        <v>8</v>
      </c>
      <c r="G2604" s="0" t="s">
        <v>172</v>
      </c>
      <c r="H2604" s="0" t="n">
        <v>6014647.0988078</v>
      </c>
      <c r="I2604" s="0" t="n">
        <v>720130.200278121</v>
      </c>
      <c r="J2604" s="0" t="n">
        <v>854378.598603461</v>
      </c>
      <c r="K2604" s="0" t="n">
        <v>9933206.28204198</v>
      </c>
      <c r="L2604" s="0" t="n">
        <v>12771265.2197682</v>
      </c>
      <c r="M2604" s="0" t="n">
        <v>31463239.9780281</v>
      </c>
      <c r="N2604" s="0" t="n">
        <v>38455071.0842566</v>
      </c>
      <c r="O2604" s="0" t="n">
        <v>15382028.4337026</v>
      </c>
      <c r="P2604" s="0" t="n">
        <v>20975493.3186854</v>
      </c>
      <c r="Q2604" s="0" t="n">
        <v>19866412.5640839</v>
      </c>
      <c r="R2604" s="0" t="n">
        <v>22704471.5018102</v>
      </c>
    </row>
    <row r="2605" customFormat="false" ht="13.8" hidden="true" customHeight="false" outlineLevel="0" collapsed="false">
      <c r="A2605" s="0" t="s">
        <v>150</v>
      </c>
      <c r="B2605" s="0" t="s">
        <v>103</v>
      </c>
      <c r="C2605" s="0" t="s">
        <v>178</v>
      </c>
      <c r="D2605" s="0" t="s">
        <v>109</v>
      </c>
      <c r="E2605" s="0" t="s">
        <v>8</v>
      </c>
      <c r="F2605" s="0" t="s">
        <v>8</v>
      </c>
      <c r="G2605" s="0" t="s">
        <v>180</v>
      </c>
      <c r="H2605" s="0" t="n">
        <v>0</v>
      </c>
      <c r="I2605" s="0" t="n">
        <v>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</row>
    <row r="2606" customFormat="false" ht="13.8" hidden="true" customHeight="false" outlineLevel="0" collapsed="false">
      <c r="A2606" s="0" t="s">
        <v>159</v>
      </c>
      <c r="B2606" s="0" t="s">
        <v>96</v>
      </c>
      <c r="C2606" s="0" t="s">
        <v>97</v>
      </c>
      <c r="D2606" s="0" t="s">
        <v>97</v>
      </c>
      <c r="E2606" s="0" t="s">
        <v>170</v>
      </c>
      <c r="F2606" s="0" t="s">
        <v>13</v>
      </c>
      <c r="G2606" s="0" t="s">
        <v>157</v>
      </c>
      <c r="H2606" s="0" t="n">
        <v>16921287.5528488</v>
      </c>
      <c r="I2606" s="0" t="n">
        <v>493303.137924124</v>
      </c>
      <c r="J2606" s="0" t="n">
        <v>355030.4185591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</row>
    <row r="2607" customFormat="false" ht="13.8" hidden="true" customHeight="false" outlineLevel="0" collapsed="false">
      <c r="A2607" s="0" t="s">
        <v>150</v>
      </c>
      <c r="B2607" s="0" t="s">
        <v>72</v>
      </c>
      <c r="C2607" s="0" t="s">
        <v>151</v>
      </c>
      <c r="D2607" s="0" t="s">
        <v>73</v>
      </c>
      <c r="E2607" s="0" t="s">
        <v>156</v>
      </c>
      <c r="F2607" s="0" t="s">
        <v>9</v>
      </c>
      <c r="G2607" s="0" t="s">
        <v>164</v>
      </c>
      <c r="H2607" s="0" t="n">
        <v>8205930.90558418</v>
      </c>
      <c r="I2607" s="0" t="n">
        <v>156550.827124268</v>
      </c>
      <c r="J2607" s="0" t="n">
        <v>233784.962847291</v>
      </c>
      <c r="K2607" s="0" t="n">
        <v>5479278.94934938</v>
      </c>
      <c r="L2607" s="0" t="n">
        <v>7044787.22059206</v>
      </c>
      <c r="M2607" s="0" t="n">
        <v>17327413.8789</v>
      </c>
      <c r="N2607" s="0" t="n">
        <v>23825194.0834875</v>
      </c>
      <c r="O2607" s="0" t="n">
        <v>5414816.83715626</v>
      </c>
      <c r="P2607" s="0" t="n">
        <v>6930965.55156001</v>
      </c>
      <c r="Q2607" s="0" t="n">
        <v>12524066.1699414</v>
      </c>
      <c r="R2607" s="0" t="n">
        <v>14089574.4411841</v>
      </c>
    </row>
    <row r="2608" customFormat="false" ht="13.8" hidden="true" customHeight="false" outlineLevel="0" collapsed="false">
      <c r="A2608" s="0" t="s">
        <v>155</v>
      </c>
      <c r="B2608" s="0" t="s">
        <v>72</v>
      </c>
      <c r="C2608" s="0" t="s">
        <v>175</v>
      </c>
      <c r="D2608" s="0" t="s">
        <v>79</v>
      </c>
      <c r="E2608" s="0" t="s">
        <v>174</v>
      </c>
      <c r="F2608" s="0" t="s">
        <v>8</v>
      </c>
      <c r="G2608" s="0" t="s">
        <v>164</v>
      </c>
      <c r="H2608" s="0" t="n">
        <v>5215720.86654252</v>
      </c>
      <c r="I2608" s="0" t="n">
        <v>400937.985677035</v>
      </c>
      <c r="J2608" s="0" t="n">
        <v>506822.388459609</v>
      </c>
      <c r="K2608" s="0" t="n">
        <v>7016414.74934812</v>
      </c>
      <c r="L2608" s="0" t="n">
        <v>9021104.6777333</v>
      </c>
      <c r="M2608" s="0" t="n">
        <v>28977522.6224647</v>
      </c>
      <c r="N2608" s="0" t="n">
        <v>35416972.0941235</v>
      </c>
      <c r="O2608" s="0" t="n">
        <v>14166788.8376494</v>
      </c>
      <c r="P2608" s="0" t="n">
        <v>19318348.4149764</v>
      </c>
      <c r="Q2608" s="0" t="n">
        <v>5011724.82096294</v>
      </c>
      <c r="R2608" s="0" t="n">
        <v>7016414.74934812</v>
      </c>
    </row>
    <row r="2609" customFormat="false" ht="13.8" hidden="true" customHeight="false" outlineLevel="0" collapsed="false">
      <c r="A2609" s="0" t="s">
        <v>155</v>
      </c>
      <c r="B2609" s="0" t="s">
        <v>52</v>
      </c>
      <c r="C2609" s="0" t="s">
        <v>158</v>
      </c>
      <c r="D2609" s="0" t="s">
        <v>59</v>
      </c>
      <c r="E2609" s="0" t="s">
        <v>9</v>
      </c>
      <c r="F2609" s="0" t="s">
        <v>9</v>
      </c>
      <c r="G2609" s="0" t="s">
        <v>157</v>
      </c>
      <c r="H2609" s="0" t="n">
        <v>2273265.30511245</v>
      </c>
      <c r="I2609" s="0" t="n">
        <v>106273.055181778</v>
      </c>
      <c r="J2609" s="0" t="n">
        <v>39066.8172778955</v>
      </c>
      <c r="K2609" s="0" t="n">
        <v>0</v>
      </c>
      <c r="L2609" s="0" t="n">
        <v>0</v>
      </c>
      <c r="M2609" s="0" t="n">
        <v>8466420.07698475</v>
      </c>
      <c r="N2609" s="0" t="n">
        <v>12699630.1154771</v>
      </c>
      <c r="O2609" s="0" t="n">
        <v>1278819.09593709</v>
      </c>
      <c r="P2609" s="0" t="n">
        <v>1598523.86992136</v>
      </c>
      <c r="Q2609" s="0" t="n">
        <v>531365.275908892</v>
      </c>
      <c r="R2609" s="0" t="n">
        <v>885608.793181487</v>
      </c>
    </row>
    <row r="2610" customFormat="false" ht="13.8" hidden="true" customHeight="false" outlineLevel="0" collapsed="false">
      <c r="A2610" s="0" t="s">
        <v>150</v>
      </c>
      <c r="B2610" s="0" t="s">
        <v>96</v>
      </c>
      <c r="C2610" s="0" t="s">
        <v>184</v>
      </c>
      <c r="D2610" s="0" t="s">
        <v>102</v>
      </c>
      <c r="E2610" s="0" t="s">
        <v>198</v>
      </c>
      <c r="F2610" s="0" t="s">
        <v>8</v>
      </c>
      <c r="G2610" s="0" t="s">
        <v>164</v>
      </c>
      <c r="H2610" s="0" t="n">
        <v>281427079.236128</v>
      </c>
      <c r="I2610" s="0" t="n">
        <v>9921519.6928286</v>
      </c>
      <c r="J2610" s="0" t="n">
        <v>9818935.56701984</v>
      </c>
      <c r="K2610" s="0" t="n">
        <v>72164256.3752934</v>
      </c>
      <c r="L2610" s="0" t="n">
        <v>92782615.339663</v>
      </c>
      <c r="M2610" s="0" t="n">
        <v>330919804.113916</v>
      </c>
      <c r="N2610" s="0" t="n">
        <v>389317416.604607</v>
      </c>
      <c r="O2610" s="0" t="n">
        <v>128297784.228215</v>
      </c>
      <c r="P2610" s="0" t="n">
        <v>164221163.812116</v>
      </c>
      <c r="Q2610" s="0" t="n">
        <v>92782615.339663</v>
      </c>
      <c r="R2610" s="0" t="n">
        <v>113400974.304032</v>
      </c>
    </row>
    <row r="2611" customFormat="false" ht="13.8" hidden="true" customHeight="false" outlineLevel="0" collapsed="false">
      <c r="A2611" s="0" t="s">
        <v>159</v>
      </c>
      <c r="B2611" s="0" t="s">
        <v>6</v>
      </c>
      <c r="C2611" s="0" t="s">
        <v>162</v>
      </c>
      <c r="D2611" s="0" t="s">
        <v>7</v>
      </c>
      <c r="E2611" s="0" t="s">
        <v>13</v>
      </c>
      <c r="F2611" s="0" t="s">
        <v>13</v>
      </c>
      <c r="G2611" s="0" t="s">
        <v>157</v>
      </c>
      <c r="H2611" s="0" t="n">
        <v>97649143.9207482</v>
      </c>
      <c r="I2611" s="0" t="n">
        <v>1990512.98275135</v>
      </c>
      <c r="J2611" s="0" t="n">
        <v>1689522.73201953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</row>
    <row r="2612" customFormat="false" ht="13.8" hidden="true" customHeight="false" outlineLevel="0" collapsed="false">
      <c r="A2612" s="0" t="s">
        <v>159</v>
      </c>
      <c r="B2612" s="0" t="s">
        <v>52</v>
      </c>
      <c r="C2612" s="0" t="s">
        <v>169</v>
      </c>
      <c r="D2612" s="0" t="s">
        <v>61</v>
      </c>
      <c r="E2612" s="0" t="s">
        <v>8</v>
      </c>
      <c r="F2612" s="0" t="s">
        <v>8</v>
      </c>
      <c r="G2612" s="0" t="s">
        <v>157</v>
      </c>
      <c r="H2612" s="0" t="n">
        <v>72809570.3872669</v>
      </c>
      <c r="I2612" s="0" t="n">
        <v>885599.963565999</v>
      </c>
      <c r="J2612" s="0" t="n">
        <v>305434.075979433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n">
        <v>79703996.7209399</v>
      </c>
      <c r="R2612" s="0" t="n">
        <v>88559996.3565999</v>
      </c>
    </row>
    <row r="2613" customFormat="false" ht="13.8" hidden="true" customHeight="false" outlineLevel="0" collapsed="false">
      <c r="A2613" s="0" t="s">
        <v>159</v>
      </c>
      <c r="B2613" s="0" t="s">
        <v>6</v>
      </c>
      <c r="C2613" s="0" t="s">
        <v>163</v>
      </c>
      <c r="D2613" s="0" t="s">
        <v>7</v>
      </c>
      <c r="E2613" s="0" t="s">
        <v>8</v>
      </c>
      <c r="F2613" s="0" t="s">
        <v>8</v>
      </c>
      <c r="G2613" s="0" t="s">
        <v>164</v>
      </c>
      <c r="H2613" s="0" t="n">
        <v>81491353.0571252</v>
      </c>
      <c r="I2613" s="0" t="n">
        <v>1619252.52733255</v>
      </c>
      <c r="J2613" s="0" t="n">
        <v>1396115.53611193</v>
      </c>
      <c r="K2613" s="0" t="n">
        <v>0</v>
      </c>
      <c r="L2613" s="0" t="n">
        <v>0</v>
      </c>
      <c r="M2613" s="0" t="n">
        <v>111034458.739503</v>
      </c>
      <c r="N2613" s="0" t="n">
        <v>166551688.109254</v>
      </c>
      <c r="O2613" s="0" t="n">
        <v>41637922.1082763</v>
      </c>
      <c r="P2613" s="0" t="n">
        <v>58293090.9515868</v>
      </c>
      <c r="Q2613" s="0" t="n">
        <v>12316465.2248811</v>
      </c>
      <c r="R2613" s="0" t="n">
        <v>18474697.8373217</v>
      </c>
    </row>
    <row r="2614" customFormat="false" ht="13.8" hidden="true" customHeight="false" outlineLevel="0" collapsed="false">
      <c r="A2614" s="0" t="s">
        <v>155</v>
      </c>
      <c r="B2614" s="0" t="s">
        <v>6</v>
      </c>
      <c r="C2614" s="0" t="s">
        <v>162</v>
      </c>
      <c r="D2614" s="0" t="s">
        <v>7</v>
      </c>
      <c r="E2614" s="0" t="s">
        <v>8</v>
      </c>
      <c r="F2614" s="0" t="s">
        <v>8</v>
      </c>
      <c r="G2614" s="0" t="s">
        <v>172</v>
      </c>
      <c r="H2614" s="0" t="n">
        <v>41852719.6087355</v>
      </c>
      <c r="I2614" s="0" t="n">
        <v>1139791.35542107</v>
      </c>
      <c r="J2614" s="0" t="n">
        <v>5856697.32912037</v>
      </c>
      <c r="K2614" s="0" t="n">
        <v>0</v>
      </c>
      <c r="L2614" s="0" t="n">
        <v>0</v>
      </c>
      <c r="M2614" s="0" t="n">
        <v>78157121.3191953</v>
      </c>
      <c r="N2614" s="0" t="n">
        <v>117235681.978792</v>
      </c>
      <c r="O2614" s="0" t="n">
        <v>32239812.6068565</v>
      </c>
      <c r="P2614" s="0" t="n">
        <v>43963380.8275317</v>
      </c>
      <c r="Q2614" s="0" t="n">
        <v>13404942.5926096</v>
      </c>
      <c r="R2614" s="0" t="n">
        <v>18766919.6296534</v>
      </c>
    </row>
    <row r="2615" customFormat="false" ht="13.8" hidden="true" customHeight="false" outlineLevel="0" collapsed="false">
      <c r="A2615" s="0" t="s">
        <v>159</v>
      </c>
      <c r="B2615" s="0" t="s">
        <v>21</v>
      </c>
      <c r="C2615" s="0" t="s">
        <v>173</v>
      </c>
      <c r="D2615" s="0" t="s">
        <v>39</v>
      </c>
      <c r="E2615" s="0" t="s">
        <v>8</v>
      </c>
      <c r="F2615" s="0" t="s">
        <v>8</v>
      </c>
      <c r="G2615" s="0" t="s">
        <v>164</v>
      </c>
      <c r="H2615" s="0" t="n">
        <v>36975554.8531697</v>
      </c>
      <c r="I2615" s="0" t="n">
        <v>348860.759824952</v>
      </c>
      <c r="J2615" s="0" t="n">
        <v>829119.16484668</v>
      </c>
      <c r="K2615" s="0" t="n">
        <v>3488607.59824952</v>
      </c>
      <c r="L2615" s="0" t="n">
        <v>4360759.4978119</v>
      </c>
      <c r="M2615" s="0" t="n">
        <v>48203081.8100272</v>
      </c>
      <c r="N2615" s="0" t="n">
        <v>60253852.2625341</v>
      </c>
      <c r="O2615" s="0" t="n">
        <v>0</v>
      </c>
      <c r="P2615" s="0" t="n">
        <v>0</v>
      </c>
      <c r="Q2615" s="0" t="n">
        <v>0</v>
      </c>
      <c r="R2615" s="0" t="n">
        <v>0</v>
      </c>
    </row>
    <row r="2616" customFormat="false" ht="13.8" hidden="true" customHeight="false" outlineLevel="0" collapsed="false">
      <c r="A2616" s="0" t="s">
        <v>155</v>
      </c>
      <c r="B2616" s="0" t="s">
        <v>52</v>
      </c>
      <c r="C2616" s="0" t="s">
        <v>165</v>
      </c>
      <c r="D2616" s="0" t="s">
        <v>62</v>
      </c>
      <c r="E2616" s="0" t="s">
        <v>13</v>
      </c>
      <c r="F2616" s="0" t="s">
        <v>13</v>
      </c>
      <c r="G2616" s="0" t="s">
        <v>153</v>
      </c>
      <c r="H2616" s="0" t="n">
        <v>1909858.12810308</v>
      </c>
      <c r="I2616" s="0" t="n">
        <v>48848.0999999999</v>
      </c>
      <c r="J2616" s="0" t="n">
        <v>44471.0714222809</v>
      </c>
      <c r="K2616" s="0" t="n">
        <v>2198164.49999999</v>
      </c>
      <c r="L2616" s="0" t="n">
        <v>2686645.49999999</v>
      </c>
      <c r="M2616" s="0" t="n">
        <v>9861210.18749999</v>
      </c>
      <c r="N2616" s="0" t="n">
        <v>11937254.4374999</v>
      </c>
      <c r="O2616" s="0" t="n">
        <v>91590.1874999999</v>
      </c>
      <c r="P2616" s="0" t="n">
        <v>146544.299999999</v>
      </c>
      <c r="Q2616" s="0" t="n">
        <v>0</v>
      </c>
      <c r="R2616" s="0" t="n">
        <v>0</v>
      </c>
    </row>
    <row r="2617" customFormat="false" ht="13.8" hidden="true" customHeight="false" outlineLevel="0" collapsed="false">
      <c r="A2617" s="0" t="s">
        <v>150</v>
      </c>
      <c r="B2617" s="0" t="s">
        <v>52</v>
      </c>
      <c r="C2617" s="0" t="s">
        <v>165</v>
      </c>
      <c r="D2617" s="0" t="s">
        <v>65</v>
      </c>
      <c r="E2617" s="0" t="s">
        <v>9</v>
      </c>
      <c r="F2617" s="0" t="s">
        <v>9</v>
      </c>
      <c r="G2617" s="0" t="s">
        <v>164</v>
      </c>
      <c r="H2617" s="0" t="n">
        <v>459073.559413049</v>
      </c>
      <c r="I2617" s="0" t="n">
        <v>44838.2999999999</v>
      </c>
      <c r="J2617" s="0" t="n">
        <v>39204.3221281236</v>
      </c>
      <c r="K2617" s="0" t="n">
        <v>2017723.49999999</v>
      </c>
      <c r="L2617" s="0" t="n">
        <v>2466106.49999999</v>
      </c>
      <c r="M2617" s="0" t="n">
        <v>10957359.5624999</v>
      </c>
      <c r="N2617" s="0" t="n">
        <v>13339394.2499999</v>
      </c>
      <c r="O2617" s="0" t="n">
        <v>100886.174999999</v>
      </c>
      <c r="P2617" s="0" t="n">
        <v>151329.262499999</v>
      </c>
      <c r="Q2617" s="0" t="n">
        <v>0</v>
      </c>
      <c r="R2617" s="0" t="n">
        <v>0</v>
      </c>
    </row>
    <row r="2618" customFormat="false" ht="13.8" hidden="true" customHeight="false" outlineLevel="0" collapsed="false">
      <c r="A2618" s="0" t="s">
        <v>150</v>
      </c>
      <c r="B2618" s="0" t="s">
        <v>21</v>
      </c>
      <c r="C2618" s="0" t="s">
        <v>173</v>
      </c>
      <c r="D2618" s="0" t="s">
        <v>46</v>
      </c>
      <c r="E2618" s="0" t="s">
        <v>9</v>
      </c>
      <c r="F2618" s="0" t="s">
        <v>9</v>
      </c>
      <c r="G2618" s="0" t="s">
        <v>157</v>
      </c>
      <c r="H2618" s="0" t="n">
        <v>1030905.7862389</v>
      </c>
      <c r="I2618" s="0" t="n">
        <v>70823.0246940814</v>
      </c>
      <c r="J2618" s="0" t="n">
        <v>58635.335227531</v>
      </c>
      <c r="K2618" s="0" t="n">
        <v>885287.808676017</v>
      </c>
      <c r="L2618" s="0" t="n">
        <v>973816.589543619</v>
      </c>
      <c r="M2618" s="0" t="n">
        <v>34978704.9676148</v>
      </c>
      <c r="N2618" s="0" t="n">
        <v>39351043.0885666</v>
      </c>
      <c r="O2618" s="0" t="n">
        <v>9166417.52195055</v>
      </c>
      <c r="P2618" s="0" t="n">
        <v>11733014.4280967</v>
      </c>
      <c r="Q2618" s="0" t="n">
        <v>796759.027808415</v>
      </c>
      <c r="R2618" s="0" t="n">
        <v>973816.589543619</v>
      </c>
    </row>
    <row r="2619" customFormat="false" ht="13.8" hidden="true" customHeight="false" outlineLevel="0" collapsed="false">
      <c r="A2619" s="0" t="s">
        <v>155</v>
      </c>
      <c r="B2619" s="0" t="s">
        <v>21</v>
      </c>
      <c r="C2619" s="0" t="s">
        <v>173</v>
      </c>
      <c r="D2619" s="0" t="s">
        <v>46</v>
      </c>
      <c r="E2619" s="0" t="s">
        <v>13</v>
      </c>
      <c r="F2619" s="0" t="s">
        <v>13</v>
      </c>
      <c r="G2619" s="0" t="s">
        <v>154</v>
      </c>
      <c r="H2619" s="0" t="n">
        <v>392331.88988419</v>
      </c>
      <c r="I2619" s="0" t="n">
        <v>11425.8000675124</v>
      </c>
      <c r="J2619" s="0" t="n">
        <v>12699.827584428</v>
      </c>
      <c r="K2619" s="0" t="n">
        <v>0</v>
      </c>
      <c r="L2619" s="0" t="n">
        <v>0</v>
      </c>
      <c r="M2619" s="0" t="n">
        <v>2821537.84949735</v>
      </c>
      <c r="N2619" s="0" t="n">
        <v>3526922.31187169</v>
      </c>
      <c r="O2619" s="0" t="n">
        <v>591523.191185607</v>
      </c>
      <c r="P2619" s="0" t="n">
        <v>946437.105896972</v>
      </c>
      <c r="Q2619" s="0" t="n">
        <v>114258.000675124</v>
      </c>
      <c r="R2619" s="0" t="n">
        <v>142822.500843906</v>
      </c>
    </row>
    <row r="2620" customFormat="false" ht="13.8" hidden="true" customHeight="false" outlineLevel="0" collapsed="false">
      <c r="A2620" s="0" t="s">
        <v>155</v>
      </c>
      <c r="B2620" s="0" t="s">
        <v>21</v>
      </c>
      <c r="C2620" s="0" t="s">
        <v>168</v>
      </c>
      <c r="D2620" s="0" t="s">
        <v>50</v>
      </c>
      <c r="E2620" s="0" t="s">
        <v>13</v>
      </c>
      <c r="F2620" s="0" t="s">
        <v>13</v>
      </c>
      <c r="G2620" s="0" t="s">
        <v>172</v>
      </c>
      <c r="H2620" s="0" t="n">
        <v>491117.285886607</v>
      </c>
      <c r="I2620" s="0" t="n">
        <v>19875</v>
      </c>
      <c r="J2620" s="0" t="n">
        <v>32154.725</v>
      </c>
      <c r="K2620" s="0" t="n">
        <v>894375</v>
      </c>
      <c r="L2620" s="0" t="n">
        <v>1093125</v>
      </c>
      <c r="M2620" s="0" t="n">
        <v>3540234.375</v>
      </c>
      <c r="N2620" s="0" t="n">
        <v>4285546.875</v>
      </c>
      <c r="O2620" s="0" t="n">
        <v>186328.125</v>
      </c>
      <c r="P2620" s="0" t="n">
        <v>298125</v>
      </c>
      <c r="Q2620" s="0" t="n">
        <v>0</v>
      </c>
      <c r="R2620" s="0" t="n">
        <v>0</v>
      </c>
    </row>
    <row r="2621" customFormat="false" ht="13.8" hidden="true" customHeight="false" outlineLevel="0" collapsed="false">
      <c r="A2621" s="0" t="s">
        <v>159</v>
      </c>
      <c r="B2621" s="0" t="s">
        <v>52</v>
      </c>
      <c r="C2621" s="0" t="s">
        <v>169</v>
      </c>
      <c r="D2621" s="0" t="s">
        <v>69</v>
      </c>
      <c r="E2621" s="0" t="s">
        <v>9</v>
      </c>
      <c r="F2621" s="0" t="s">
        <v>9</v>
      </c>
      <c r="G2621" s="0" t="s">
        <v>157</v>
      </c>
      <c r="H2621" s="0" t="n">
        <v>2773410.44646721</v>
      </c>
      <c r="I2621" s="0" t="n">
        <v>117992.6700162</v>
      </c>
      <c r="J2621" s="0" t="n">
        <v>80934.115172974</v>
      </c>
      <c r="K2621" s="0" t="n">
        <v>4719706.800648</v>
      </c>
      <c r="L2621" s="0" t="n">
        <v>5899633.50081</v>
      </c>
      <c r="M2621" s="0" t="n">
        <v>31759693.6419961</v>
      </c>
      <c r="N2621" s="0" t="n">
        <v>38445944.9350479</v>
      </c>
      <c r="O2621" s="0" t="n">
        <v>0</v>
      </c>
      <c r="P2621" s="0" t="n">
        <v>0</v>
      </c>
      <c r="Q2621" s="0" t="n">
        <v>0</v>
      </c>
      <c r="R2621" s="0" t="n">
        <v>0</v>
      </c>
    </row>
    <row r="2622" customFormat="false" ht="13.8" hidden="true" customHeight="false" outlineLevel="0" collapsed="false">
      <c r="A2622" s="0" t="s">
        <v>150</v>
      </c>
      <c r="B2622" s="0" t="s">
        <v>21</v>
      </c>
      <c r="C2622" s="0" t="s">
        <v>181</v>
      </c>
      <c r="D2622" s="0" t="s">
        <v>31</v>
      </c>
      <c r="E2622" s="0" t="s">
        <v>9</v>
      </c>
      <c r="F2622" s="0" t="s">
        <v>9</v>
      </c>
      <c r="G2622" s="0" t="s">
        <v>157</v>
      </c>
      <c r="H2622" s="0" t="n">
        <v>198505.283800005</v>
      </c>
      <c r="I2622" s="0" t="n">
        <v>9775</v>
      </c>
      <c r="J2622" s="0" t="n">
        <v>2263.25</v>
      </c>
      <c r="K2622" s="0" t="n">
        <v>391000</v>
      </c>
      <c r="L2622" s="0" t="n">
        <v>586500</v>
      </c>
      <c r="M2622" s="0" t="n">
        <v>1214055</v>
      </c>
      <c r="N2622" s="0" t="n">
        <v>1618740</v>
      </c>
      <c r="O2622" s="0" t="n">
        <v>63342</v>
      </c>
      <c r="P2622" s="0" t="n">
        <v>79177.5</v>
      </c>
      <c r="Q2622" s="0" t="n">
        <v>0</v>
      </c>
      <c r="R2622" s="0" t="n">
        <v>0</v>
      </c>
    </row>
    <row r="2623" customFormat="false" ht="13.8" hidden="true" customHeight="false" outlineLevel="0" collapsed="false">
      <c r="A2623" s="0" t="s">
        <v>159</v>
      </c>
      <c r="B2623" s="0" t="s">
        <v>52</v>
      </c>
      <c r="C2623" s="0" t="s">
        <v>158</v>
      </c>
      <c r="D2623" s="0" t="s">
        <v>59</v>
      </c>
      <c r="E2623" s="0" t="s">
        <v>9</v>
      </c>
      <c r="F2623" s="0" t="s">
        <v>9</v>
      </c>
      <c r="G2623" s="0" t="s">
        <v>172</v>
      </c>
      <c r="H2623" s="0" t="n">
        <v>365055.556909568</v>
      </c>
      <c r="I2623" s="0" t="n">
        <v>8508.71682725747</v>
      </c>
      <c r="J2623" s="0" t="n">
        <v>5308.91707160319</v>
      </c>
      <c r="K2623" s="0" t="n">
        <v>0</v>
      </c>
      <c r="L2623" s="0" t="n">
        <v>0</v>
      </c>
      <c r="M2623" s="0" t="n">
        <v>677861.108372674</v>
      </c>
      <c r="N2623" s="0" t="n">
        <v>1016791.66255901</v>
      </c>
      <c r="O2623" s="0" t="n">
        <v>89589.6974943968</v>
      </c>
      <c r="P2623" s="0" t="n">
        <v>115186.753921367</v>
      </c>
      <c r="Q2623" s="0" t="n">
        <v>28362.3894241915</v>
      </c>
      <c r="R2623" s="0" t="n">
        <v>56724.7788483831</v>
      </c>
    </row>
    <row r="2624" customFormat="false" ht="13.8" hidden="true" customHeight="false" outlineLevel="0" collapsed="false">
      <c r="A2624" s="0" t="s">
        <v>150</v>
      </c>
      <c r="B2624" s="0" t="s">
        <v>72</v>
      </c>
      <c r="C2624" s="0" t="s">
        <v>151</v>
      </c>
      <c r="D2624" s="0" t="s">
        <v>82</v>
      </c>
      <c r="E2624" s="0" t="s">
        <v>156</v>
      </c>
      <c r="F2624" s="0" t="s">
        <v>9</v>
      </c>
      <c r="G2624" s="0" t="s">
        <v>157</v>
      </c>
      <c r="H2624" s="0" t="n">
        <v>178704.12049051</v>
      </c>
      <c r="I2624" s="0" t="n">
        <v>12471.8543203281</v>
      </c>
      <c r="J2624" s="0" t="n">
        <v>6548.48319808019</v>
      </c>
      <c r="K2624" s="0" t="n">
        <v>145504.967070494</v>
      </c>
      <c r="L2624" s="0" t="n">
        <v>187077.814804921</v>
      </c>
      <c r="M2624" s="0" t="n">
        <v>976880.409045025</v>
      </c>
      <c r="N2624" s="0" t="n">
        <v>1343210.5624369</v>
      </c>
      <c r="O2624" s="0" t="n">
        <v>305275.126267588</v>
      </c>
      <c r="P2624" s="0" t="n">
        <v>390752.161622513</v>
      </c>
      <c r="Q2624" s="0" t="n">
        <v>332582.781875416</v>
      </c>
      <c r="R2624" s="0" t="n">
        <v>374155.629609843</v>
      </c>
    </row>
    <row r="2625" customFormat="false" ht="13.8" hidden="true" customHeight="false" outlineLevel="0" collapsed="false">
      <c r="A2625" s="0" t="s">
        <v>155</v>
      </c>
      <c r="B2625" s="0" t="s">
        <v>72</v>
      </c>
      <c r="C2625" s="0" t="s">
        <v>151</v>
      </c>
      <c r="D2625" s="0" t="s">
        <v>85</v>
      </c>
      <c r="E2625" s="0" t="s">
        <v>152</v>
      </c>
      <c r="F2625" s="0" t="s">
        <v>8</v>
      </c>
      <c r="G2625" s="0" t="s">
        <v>172</v>
      </c>
      <c r="H2625" s="0" t="n">
        <v>4630479.69664934</v>
      </c>
      <c r="I2625" s="0" t="n">
        <v>482061.832238415</v>
      </c>
      <c r="J2625" s="0" t="n">
        <v>591206.354377195</v>
      </c>
      <c r="K2625" s="0" t="n">
        <v>7435210.7933441</v>
      </c>
      <c r="L2625" s="0" t="n">
        <v>9559556.73429956</v>
      </c>
      <c r="M2625" s="0" t="n">
        <v>21061784.5302244</v>
      </c>
      <c r="N2625" s="0" t="n">
        <v>25742181.0924965</v>
      </c>
      <c r="O2625" s="0" t="n">
        <v>10296872.4369986</v>
      </c>
      <c r="P2625" s="0" t="n">
        <v>14041189.6868163</v>
      </c>
      <c r="Q2625" s="0" t="n">
        <v>14870421.5866882</v>
      </c>
      <c r="R2625" s="0" t="n">
        <v>16994767.5276436</v>
      </c>
    </row>
    <row r="2626" customFormat="false" ht="13.8" hidden="true" customHeight="false" outlineLevel="0" collapsed="false">
      <c r="A2626" s="0" t="s">
        <v>150</v>
      </c>
      <c r="B2626" s="0" t="s">
        <v>21</v>
      </c>
      <c r="C2626" s="0" t="s">
        <v>173</v>
      </c>
      <c r="D2626" s="0" t="s">
        <v>46</v>
      </c>
      <c r="E2626" s="0" t="s">
        <v>9</v>
      </c>
      <c r="F2626" s="0" t="s">
        <v>9</v>
      </c>
      <c r="G2626" s="0" t="s">
        <v>172</v>
      </c>
      <c r="H2626" s="0" t="n">
        <v>308734.426908957</v>
      </c>
      <c r="I2626" s="0" t="n">
        <v>16585.2026404967</v>
      </c>
      <c r="J2626" s="0" t="n">
        <v>43528.5814685314</v>
      </c>
      <c r="K2626" s="0" t="n">
        <v>207315.033006209</v>
      </c>
      <c r="L2626" s="0" t="n">
        <v>228046.53630683</v>
      </c>
      <c r="M2626" s="0" t="n">
        <v>8191247.30263776</v>
      </c>
      <c r="N2626" s="0" t="n">
        <v>9215153.21546749</v>
      </c>
      <c r="O2626" s="0" t="n">
        <v>2146574.40494284</v>
      </c>
      <c r="P2626" s="0" t="n">
        <v>2747615.23832684</v>
      </c>
      <c r="Q2626" s="0" t="n">
        <v>186583.529705588</v>
      </c>
      <c r="R2626" s="0" t="n">
        <v>228046.53630683</v>
      </c>
    </row>
    <row r="2627" customFormat="false" ht="13.8" hidden="true" customHeight="false" outlineLevel="0" collapsed="false">
      <c r="A2627" s="0" t="s">
        <v>159</v>
      </c>
      <c r="B2627" s="0" t="s">
        <v>52</v>
      </c>
      <c r="C2627" s="0" t="s">
        <v>158</v>
      </c>
      <c r="D2627" s="0" t="s">
        <v>66</v>
      </c>
      <c r="E2627" s="0" t="s">
        <v>13</v>
      </c>
      <c r="F2627" s="0" t="s">
        <v>13</v>
      </c>
      <c r="G2627" s="0" t="s">
        <v>153</v>
      </c>
      <c r="H2627" s="0" t="n">
        <v>776700.760238295</v>
      </c>
      <c r="I2627" s="0" t="n">
        <v>26226.0246584196</v>
      </c>
      <c r="J2627" s="0" t="n">
        <v>29330.6011025194</v>
      </c>
      <c r="K2627" s="0" t="n">
        <v>1049040.98633678</v>
      </c>
      <c r="L2627" s="0" t="n">
        <v>1311301.23292098</v>
      </c>
      <c r="M2627" s="0" t="n">
        <v>5294378.72791846</v>
      </c>
      <c r="N2627" s="0" t="n">
        <v>6408984.7759013</v>
      </c>
      <c r="O2627" s="0" t="n">
        <v>0</v>
      </c>
      <c r="P2627" s="0" t="n">
        <v>0</v>
      </c>
      <c r="Q2627" s="0" t="n">
        <v>0</v>
      </c>
      <c r="R2627" s="0" t="n">
        <v>0</v>
      </c>
    </row>
    <row r="2628" customFormat="false" ht="13.8" hidden="true" customHeight="false" outlineLevel="0" collapsed="false">
      <c r="A2628" s="0" t="s">
        <v>159</v>
      </c>
      <c r="B2628" s="0" t="s">
        <v>52</v>
      </c>
      <c r="C2628" s="0" t="s">
        <v>169</v>
      </c>
      <c r="D2628" s="0" t="s">
        <v>70</v>
      </c>
      <c r="E2628" s="0" t="s">
        <v>8</v>
      </c>
      <c r="F2628" s="0" t="s">
        <v>8</v>
      </c>
      <c r="G2628" s="0" t="s">
        <v>172</v>
      </c>
      <c r="H2628" s="0" t="n">
        <v>16655886.6499414</v>
      </c>
      <c r="I2628" s="0" t="n">
        <v>225457.0737369</v>
      </c>
      <c r="J2628" s="0" t="n">
        <v>210911.684418696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20291136.636321</v>
      </c>
      <c r="R2628" s="0" t="n">
        <v>22545707.37369</v>
      </c>
    </row>
    <row r="2629" customFormat="false" ht="13.8" hidden="true" customHeight="false" outlineLevel="0" collapsed="false">
      <c r="A2629" s="0" t="s">
        <v>150</v>
      </c>
      <c r="B2629" s="0" t="s">
        <v>21</v>
      </c>
      <c r="C2629" s="0" t="s">
        <v>173</v>
      </c>
      <c r="D2629" s="0" t="s">
        <v>27</v>
      </c>
      <c r="E2629" s="0" t="s">
        <v>9</v>
      </c>
      <c r="F2629" s="0" t="s">
        <v>9</v>
      </c>
      <c r="G2629" s="0" t="s">
        <v>154</v>
      </c>
      <c r="H2629" s="0" t="n">
        <v>206975.9593037</v>
      </c>
      <c r="I2629" s="0" t="n">
        <v>13732.125</v>
      </c>
      <c r="J2629" s="0" t="n">
        <v>10126.974375</v>
      </c>
      <c r="K2629" s="0" t="n">
        <v>171651.5625</v>
      </c>
      <c r="L2629" s="0" t="n">
        <v>188816.71875</v>
      </c>
      <c r="M2629" s="0" t="n">
        <v>2195132.37980355</v>
      </c>
      <c r="N2629" s="0" t="n">
        <v>2560987.77643747</v>
      </c>
      <c r="O2629" s="0" t="n">
        <v>803289.16086507</v>
      </c>
      <c r="P2629" s="0" t="n">
        <v>937170.687675915</v>
      </c>
      <c r="Q2629" s="0" t="n">
        <v>343303.125</v>
      </c>
      <c r="R2629" s="0" t="n">
        <v>377633.4375</v>
      </c>
    </row>
    <row r="2630" customFormat="false" ht="13.8" hidden="true" customHeight="false" outlineLevel="0" collapsed="false">
      <c r="A2630" s="0" t="s">
        <v>159</v>
      </c>
      <c r="B2630" s="0" t="s">
        <v>21</v>
      </c>
      <c r="C2630" s="0" t="s">
        <v>166</v>
      </c>
      <c r="D2630" s="0" t="s">
        <v>33</v>
      </c>
      <c r="E2630" s="0" t="s">
        <v>9</v>
      </c>
      <c r="F2630" s="0" t="s">
        <v>9</v>
      </c>
      <c r="G2630" s="0" t="s">
        <v>154</v>
      </c>
      <c r="H2630" s="0" t="n">
        <v>5643863.42720454</v>
      </c>
      <c r="I2630" s="0" t="n">
        <v>82351.4984320557</v>
      </c>
      <c r="J2630" s="0" t="n">
        <v>48999.1415670731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</row>
    <row r="2631" customFormat="false" ht="13.8" hidden="true" customHeight="false" outlineLevel="0" collapsed="false">
      <c r="A2631" s="0" t="s">
        <v>150</v>
      </c>
      <c r="B2631" s="0" t="s">
        <v>90</v>
      </c>
      <c r="C2631" s="0" t="s">
        <v>92</v>
      </c>
      <c r="D2631" s="0" t="s">
        <v>92</v>
      </c>
      <c r="E2631" s="0" t="s">
        <v>194</v>
      </c>
      <c r="F2631" s="0" t="s">
        <v>8</v>
      </c>
      <c r="G2631" s="0" t="s">
        <v>172</v>
      </c>
      <c r="H2631" s="0" t="n">
        <v>1471035.75602267</v>
      </c>
      <c r="I2631" s="0" t="n">
        <v>131866.006944444</v>
      </c>
      <c r="J2631" s="0" t="n">
        <v>196405.500694444</v>
      </c>
      <c r="K2631" s="0" t="n">
        <v>1500254.66435185</v>
      </c>
      <c r="L2631" s="0" t="n">
        <v>1928898.85416666</v>
      </c>
      <c r="M2631" s="0" t="n">
        <v>15494951.6069578</v>
      </c>
      <c r="N2631" s="0" t="n">
        <v>18593941.9283494</v>
      </c>
      <c r="O2631" s="0" t="n">
        <v>6025814.50832253</v>
      </c>
      <c r="P2631" s="0" t="n">
        <v>7713042.57065283</v>
      </c>
      <c r="Q2631" s="0" t="n">
        <v>3429153.51851851</v>
      </c>
      <c r="R2631" s="0" t="n">
        <v>3857797.70833333</v>
      </c>
    </row>
    <row r="2632" customFormat="false" ht="13.8" hidden="true" customHeight="false" outlineLevel="0" collapsed="false">
      <c r="A2632" s="0" t="s">
        <v>150</v>
      </c>
      <c r="B2632" s="0" t="s">
        <v>117</v>
      </c>
      <c r="C2632" s="0" t="s">
        <v>187</v>
      </c>
      <c r="D2632" s="0" t="s">
        <v>109</v>
      </c>
      <c r="E2632" s="0" t="s">
        <v>9</v>
      </c>
      <c r="F2632" s="0" t="s">
        <v>9</v>
      </c>
      <c r="G2632" s="0" t="s">
        <v>164</v>
      </c>
      <c r="H2632" s="0" t="n">
        <v>31396639.4462135</v>
      </c>
      <c r="I2632" s="0" t="n">
        <v>189984.949230905</v>
      </c>
      <c r="J2632" s="0" t="n">
        <v>732913.822275698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</row>
    <row r="2633" customFormat="false" ht="13.8" hidden="true" customHeight="false" outlineLevel="0" collapsed="false">
      <c r="A2633" s="0" t="s">
        <v>150</v>
      </c>
      <c r="B2633" s="0" t="s">
        <v>103</v>
      </c>
      <c r="C2633" s="0" t="s">
        <v>177</v>
      </c>
      <c r="D2633" s="0" t="s">
        <v>106</v>
      </c>
      <c r="E2633" s="0" t="s">
        <v>8</v>
      </c>
      <c r="F2633" s="0" t="s">
        <v>8</v>
      </c>
      <c r="G2633" s="0" t="s">
        <v>164</v>
      </c>
      <c r="H2633" s="0" t="n">
        <v>5294624.54775585</v>
      </c>
      <c r="I2633" s="0" t="n">
        <v>2367722.395</v>
      </c>
      <c r="J2633" s="0" t="n">
        <v>2262850.608705</v>
      </c>
      <c r="K2633" s="0" t="n">
        <v>27289015.6466666</v>
      </c>
      <c r="L2633" s="0" t="n">
        <v>35085877.26</v>
      </c>
      <c r="M2633" s="0" t="n">
        <v>36180812.8905859</v>
      </c>
      <c r="N2633" s="0" t="n">
        <v>51686875.5579798</v>
      </c>
      <c r="O2633" s="0" t="n">
        <v>208901124.217247</v>
      </c>
      <c r="P2633" s="0" t="n">
        <v>267393438.998076</v>
      </c>
      <c r="Q2633" s="0" t="n">
        <v>62374892.9066666</v>
      </c>
      <c r="R2633" s="0" t="n">
        <v>70171754.52</v>
      </c>
    </row>
    <row r="2634" customFormat="false" ht="13.8" hidden="true" customHeight="false" outlineLevel="0" collapsed="false">
      <c r="A2634" s="0" t="s">
        <v>150</v>
      </c>
      <c r="B2634" s="0" t="s">
        <v>103</v>
      </c>
      <c r="C2634" s="0" t="s">
        <v>179</v>
      </c>
      <c r="D2634" s="0" t="s">
        <v>22</v>
      </c>
      <c r="E2634" s="0" t="s">
        <v>13</v>
      </c>
      <c r="F2634" s="0" t="s">
        <v>13</v>
      </c>
      <c r="G2634" s="0" t="s">
        <v>154</v>
      </c>
      <c r="H2634" s="0" t="n">
        <v>722364.508437312</v>
      </c>
      <c r="I2634" s="0" t="n">
        <v>84325</v>
      </c>
      <c r="J2634" s="0" t="n">
        <v>79336.875</v>
      </c>
      <c r="K2634" s="0" t="n">
        <v>3794625</v>
      </c>
      <c r="L2634" s="0" t="n">
        <v>4637875</v>
      </c>
      <c r="M2634" s="0" t="n">
        <v>13091456.25</v>
      </c>
      <c r="N2634" s="0" t="n">
        <v>15937425</v>
      </c>
      <c r="O2634" s="0" t="n">
        <v>683032.5</v>
      </c>
      <c r="P2634" s="0" t="n">
        <v>1024548.75</v>
      </c>
      <c r="Q2634" s="0" t="n">
        <v>0</v>
      </c>
      <c r="R2634" s="0" t="n">
        <v>0</v>
      </c>
    </row>
    <row r="2635" customFormat="false" ht="13.8" hidden="true" customHeight="false" outlineLevel="0" collapsed="false">
      <c r="A2635" s="0" t="s">
        <v>155</v>
      </c>
      <c r="B2635" s="0" t="s">
        <v>103</v>
      </c>
      <c r="C2635" s="0" t="s">
        <v>179</v>
      </c>
      <c r="D2635" s="0" t="s">
        <v>109</v>
      </c>
      <c r="E2635" s="0" t="s">
        <v>9</v>
      </c>
      <c r="F2635" s="0" t="s">
        <v>9</v>
      </c>
      <c r="G2635" s="0" t="s">
        <v>180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</row>
    <row r="2636" customFormat="false" ht="13.8" hidden="true" customHeight="false" outlineLevel="0" collapsed="false">
      <c r="A2636" s="0" t="s">
        <v>155</v>
      </c>
      <c r="B2636" s="0" t="s">
        <v>103</v>
      </c>
      <c r="C2636" s="0" t="s">
        <v>178</v>
      </c>
      <c r="D2636" s="0" t="s">
        <v>111</v>
      </c>
      <c r="E2636" s="0" t="s">
        <v>8</v>
      </c>
      <c r="F2636" s="0" t="s">
        <v>8</v>
      </c>
      <c r="G2636" s="0" t="s">
        <v>154</v>
      </c>
      <c r="H2636" s="0" t="n">
        <v>974100.338599349</v>
      </c>
      <c r="I2636" s="0" t="n">
        <v>78134.7206415622</v>
      </c>
      <c r="J2636" s="0" t="n">
        <v>48238.1205227666</v>
      </c>
      <c r="K2636" s="0" t="n">
        <v>2344041.61924686</v>
      </c>
      <c r="L2636" s="0" t="n">
        <v>3125388.82566249</v>
      </c>
      <c r="M2636" s="0" t="n">
        <v>7500933.18158997</v>
      </c>
      <c r="N2636" s="0" t="n">
        <v>11251399.7723849</v>
      </c>
      <c r="O2636" s="0" t="n">
        <v>1750217.74237099</v>
      </c>
      <c r="P2636" s="0" t="n">
        <v>2187772.17796374</v>
      </c>
      <c r="Q2636" s="0" t="n">
        <v>3516062.4288703</v>
      </c>
      <c r="R2636" s="0" t="n">
        <v>4297409.63528592</v>
      </c>
    </row>
    <row r="2637" customFormat="false" ht="13.8" hidden="true" customHeight="false" outlineLevel="0" collapsed="false">
      <c r="A2637" s="0" t="s">
        <v>150</v>
      </c>
      <c r="B2637" s="0" t="s">
        <v>103</v>
      </c>
      <c r="C2637" s="0" t="s">
        <v>177</v>
      </c>
      <c r="D2637" s="0" t="s">
        <v>110</v>
      </c>
      <c r="E2637" s="0" t="s">
        <v>13</v>
      </c>
      <c r="F2637" s="0" t="s">
        <v>13</v>
      </c>
      <c r="G2637" s="0" t="s">
        <v>164</v>
      </c>
      <c r="H2637" s="0" t="n">
        <v>118473.673014173</v>
      </c>
      <c r="I2637" s="0" t="n">
        <v>42551</v>
      </c>
      <c r="J2637" s="0" t="n">
        <v>54541.3007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0</v>
      </c>
    </row>
    <row r="2638" customFormat="false" ht="13.8" hidden="true" customHeight="false" outlineLevel="0" collapsed="false">
      <c r="A2638" s="0" t="s">
        <v>155</v>
      </c>
      <c r="B2638" s="0" t="s">
        <v>103</v>
      </c>
      <c r="C2638" s="0" t="s">
        <v>179</v>
      </c>
      <c r="D2638" s="0" t="s">
        <v>115</v>
      </c>
      <c r="E2638" s="0" t="s">
        <v>8</v>
      </c>
      <c r="F2638" s="0" t="s">
        <v>8</v>
      </c>
      <c r="G2638" s="0" t="s">
        <v>153</v>
      </c>
      <c r="H2638" s="0" t="n">
        <v>13449595.7730376</v>
      </c>
      <c r="I2638" s="0" t="n">
        <v>227032.02</v>
      </c>
      <c r="J2638" s="0" t="n">
        <v>326918.901175</v>
      </c>
      <c r="K2638" s="0" t="n">
        <v>0</v>
      </c>
      <c r="L2638" s="0" t="n">
        <v>0</v>
      </c>
      <c r="M2638" s="0" t="n">
        <v>4086576.36</v>
      </c>
      <c r="N2638" s="0" t="n">
        <v>6129864.54</v>
      </c>
      <c r="O2638" s="0" t="n">
        <v>21352361.481</v>
      </c>
      <c r="P2638" s="0" t="n">
        <v>29116856.565</v>
      </c>
      <c r="Q2638" s="0" t="n">
        <v>15892241.4</v>
      </c>
      <c r="R2638" s="0" t="n">
        <v>18162561.6</v>
      </c>
    </row>
    <row r="2639" customFormat="false" ht="13.8" hidden="true" customHeight="false" outlineLevel="0" collapsed="false">
      <c r="A2639" s="0" t="s">
        <v>150</v>
      </c>
      <c r="B2639" s="0" t="s">
        <v>103</v>
      </c>
      <c r="C2639" s="0" t="s">
        <v>178</v>
      </c>
      <c r="D2639" s="0" t="s">
        <v>105</v>
      </c>
      <c r="E2639" s="0" t="s">
        <v>9</v>
      </c>
      <c r="F2639" s="0" t="s">
        <v>9</v>
      </c>
      <c r="G2639" s="0" t="s">
        <v>172</v>
      </c>
      <c r="H2639" s="0" t="n">
        <v>689727.752288463</v>
      </c>
      <c r="I2639" s="0" t="n">
        <v>133874.042589</v>
      </c>
      <c r="J2639" s="0" t="n">
        <v>92907.9352994</v>
      </c>
      <c r="K2639" s="0" t="n">
        <v>2342795.7453075</v>
      </c>
      <c r="L2639" s="0" t="n">
        <v>3012165.9582525</v>
      </c>
      <c r="M2639" s="0" t="n">
        <v>7274380.78917978</v>
      </c>
      <c r="N2639" s="0" t="n">
        <v>8855767.91726235</v>
      </c>
      <c r="O2639" s="0" t="n">
        <v>3942925.23935252</v>
      </c>
      <c r="P2639" s="0" t="n">
        <v>4301372.98838457</v>
      </c>
      <c r="Q2639" s="0" t="n">
        <v>8032442.55534</v>
      </c>
      <c r="R2639" s="0" t="n">
        <v>8701812.768285</v>
      </c>
    </row>
    <row r="2640" customFormat="false" ht="13.8" hidden="true" customHeight="false" outlineLevel="0" collapsed="false">
      <c r="A2640" s="0" t="s">
        <v>150</v>
      </c>
      <c r="B2640" s="0" t="s">
        <v>72</v>
      </c>
      <c r="C2640" s="0" t="s">
        <v>151</v>
      </c>
      <c r="D2640" s="0" t="s">
        <v>81</v>
      </c>
      <c r="E2640" s="0" t="s">
        <v>152</v>
      </c>
      <c r="F2640" s="0" t="s">
        <v>8</v>
      </c>
      <c r="G2640" s="0" t="s">
        <v>164</v>
      </c>
      <c r="H2640" s="0" t="n">
        <v>110149.836290391</v>
      </c>
      <c r="I2640" s="0" t="n">
        <v>8683.47317548355</v>
      </c>
      <c r="J2640" s="0" t="n">
        <v>10742.8479344961</v>
      </c>
      <c r="K2640" s="0" t="n">
        <v>101307.187047308</v>
      </c>
      <c r="L2640" s="0" t="n">
        <v>130252.097632253</v>
      </c>
      <c r="M2640" s="0" t="n">
        <v>680148.645881129</v>
      </c>
      <c r="N2640" s="0" t="n">
        <v>935204.388086553</v>
      </c>
      <c r="O2640" s="0" t="n">
        <v>212546.450752418</v>
      </c>
      <c r="P2640" s="0" t="n">
        <v>272059.456963096</v>
      </c>
      <c r="Q2640" s="0" t="n">
        <v>231559.284679561</v>
      </c>
      <c r="R2640" s="0" t="n">
        <v>260504.195264506</v>
      </c>
    </row>
    <row r="2641" customFormat="false" ht="13.8" hidden="true" customHeight="false" outlineLevel="0" collapsed="false">
      <c r="A2641" s="0" t="s">
        <v>150</v>
      </c>
      <c r="B2641" s="0" t="s">
        <v>72</v>
      </c>
      <c r="C2641" s="0" t="s">
        <v>175</v>
      </c>
      <c r="D2641" s="0" t="s">
        <v>87</v>
      </c>
      <c r="E2641" s="0" t="s">
        <v>156</v>
      </c>
      <c r="F2641" s="0" t="s">
        <v>9</v>
      </c>
      <c r="G2641" s="0" t="s">
        <v>153</v>
      </c>
      <c r="H2641" s="0" t="n">
        <v>146689.070455515</v>
      </c>
      <c r="I2641" s="0" t="n">
        <v>29859.7653784364</v>
      </c>
      <c r="J2641" s="0" t="n">
        <v>40373.8278779817</v>
      </c>
      <c r="K2641" s="0" t="n">
        <v>508282.780021388</v>
      </c>
      <c r="L2641" s="0" t="n">
        <v>653506.43145607</v>
      </c>
      <c r="M2641" s="0" t="n">
        <v>4060928.09146735</v>
      </c>
      <c r="N2641" s="0" t="n">
        <v>5583776.12576761</v>
      </c>
      <c r="O2641" s="0" t="n">
        <v>1269040.02858354</v>
      </c>
      <c r="P2641" s="0" t="n">
        <v>1624371.23658694</v>
      </c>
      <c r="Q2641" s="0" t="n">
        <v>1161789.21147745</v>
      </c>
      <c r="R2641" s="0" t="n">
        <v>1307012.86291214</v>
      </c>
    </row>
    <row r="2642" customFormat="false" ht="13.8" hidden="true" customHeight="false" outlineLevel="0" collapsed="false">
      <c r="A2642" s="0" t="s">
        <v>159</v>
      </c>
      <c r="B2642" s="0" t="s">
        <v>103</v>
      </c>
      <c r="C2642" s="0" t="s">
        <v>178</v>
      </c>
      <c r="D2642" s="0" t="s">
        <v>105</v>
      </c>
      <c r="E2642" s="0" t="s">
        <v>9</v>
      </c>
      <c r="F2642" s="0" t="s">
        <v>9</v>
      </c>
      <c r="G2642" s="0" t="s">
        <v>157</v>
      </c>
      <c r="H2642" s="0" t="n">
        <v>3259736.29991525</v>
      </c>
      <c r="I2642" s="0" t="n">
        <v>96309.729917</v>
      </c>
      <c r="J2642" s="0" t="n">
        <v>24568.023890676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4333937.846265</v>
      </c>
      <c r="R2642" s="0" t="n">
        <v>4815486.49585</v>
      </c>
    </row>
    <row r="2643" customFormat="false" ht="13.8" hidden="true" customHeight="false" outlineLevel="0" collapsed="false">
      <c r="A2643" s="0" t="s">
        <v>150</v>
      </c>
      <c r="B2643" s="0" t="s">
        <v>117</v>
      </c>
      <c r="C2643" s="0" t="s">
        <v>188</v>
      </c>
      <c r="D2643" s="0" t="s">
        <v>109</v>
      </c>
      <c r="E2643" s="0" t="s">
        <v>9</v>
      </c>
      <c r="F2643" s="0" t="s">
        <v>9</v>
      </c>
      <c r="G2643" s="0" t="s">
        <v>164</v>
      </c>
      <c r="H2643" s="0" t="n">
        <v>401523.877318736</v>
      </c>
      <c r="I2643" s="0" t="n">
        <v>2220.19610165513</v>
      </c>
      <c r="J2643" s="0" t="n">
        <v>2220.19610165513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</row>
    <row r="2644" customFormat="false" ht="13.8" hidden="true" customHeight="false" outlineLevel="0" collapsed="false">
      <c r="A2644" s="0" t="s">
        <v>155</v>
      </c>
      <c r="B2644" s="0" t="s">
        <v>21</v>
      </c>
      <c r="C2644" s="0" t="s">
        <v>173</v>
      </c>
      <c r="D2644" s="0" t="s">
        <v>41</v>
      </c>
      <c r="E2644" s="0" t="s">
        <v>9</v>
      </c>
      <c r="F2644" s="0" t="s">
        <v>9</v>
      </c>
      <c r="G2644" s="0" t="s">
        <v>172</v>
      </c>
      <c r="H2644" s="0" t="n">
        <v>213611.579207459</v>
      </c>
      <c r="I2644" s="0" t="n">
        <v>2536</v>
      </c>
      <c r="J2644" s="0" t="n">
        <v>1508.92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</row>
    <row r="2645" customFormat="false" ht="13.8" hidden="true" customHeight="false" outlineLevel="0" collapsed="false">
      <c r="A2645" s="0" t="s">
        <v>155</v>
      </c>
      <c r="B2645" s="0" t="s">
        <v>72</v>
      </c>
      <c r="C2645" s="0" t="s">
        <v>151</v>
      </c>
      <c r="D2645" s="0" t="s">
        <v>78</v>
      </c>
      <c r="E2645" s="0" t="s">
        <v>170</v>
      </c>
      <c r="F2645" s="0" t="s">
        <v>13</v>
      </c>
      <c r="G2645" s="0" t="s">
        <v>154</v>
      </c>
      <c r="H2645" s="0" t="n">
        <v>10744043.8720944</v>
      </c>
      <c r="I2645" s="0" t="n">
        <v>1113216.09589258</v>
      </c>
      <c r="J2645" s="0" t="n">
        <v>1150107.59639379</v>
      </c>
      <c r="K2645" s="0" t="n">
        <v>0</v>
      </c>
      <c r="L2645" s="0" t="n">
        <v>0</v>
      </c>
      <c r="M2645" s="0" t="n">
        <v>48637572.9818647</v>
      </c>
      <c r="N2645" s="0" t="n">
        <v>59445922.5333902</v>
      </c>
      <c r="O2645" s="0" t="n">
        <v>23778369.013356</v>
      </c>
      <c r="P2645" s="0" t="n">
        <v>32425048.6545764</v>
      </c>
      <c r="Q2645" s="0" t="n">
        <v>34235131.2111355</v>
      </c>
      <c r="R2645" s="0" t="n">
        <v>39125864.2412977</v>
      </c>
    </row>
    <row r="2646" customFormat="false" ht="13.8" hidden="true" customHeight="false" outlineLevel="0" collapsed="false">
      <c r="A2646" s="0" t="s">
        <v>155</v>
      </c>
      <c r="B2646" s="0" t="s">
        <v>21</v>
      </c>
      <c r="C2646" s="0" t="s">
        <v>181</v>
      </c>
      <c r="D2646" s="0" t="s">
        <v>22</v>
      </c>
      <c r="E2646" s="0" t="s">
        <v>8</v>
      </c>
      <c r="F2646" s="0" t="s">
        <v>8</v>
      </c>
      <c r="G2646" s="0" t="s">
        <v>157</v>
      </c>
      <c r="H2646" s="0" t="n">
        <v>2137163.34527977</v>
      </c>
      <c r="I2646" s="0" t="n">
        <v>248350</v>
      </c>
      <c r="J2646" s="0" t="n">
        <v>129307</v>
      </c>
      <c r="K2646" s="0" t="n">
        <v>11175750</v>
      </c>
      <c r="L2646" s="0" t="n">
        <v>13659250</v>
      </c>
      <c r="M2646" s="0" t="n">
        <v>31850887.5</v>
      </c>
      <c r="N2646" s="0" t="n">
        <v>38556337.5</v>
      </c>
      <c r="O2646" s="0" t="n">
        <v>1676362.5</v>
      </c>
      <c r="P2646" s="0" t="n">
        <v>2682180</v>
      </c>
      <c r="Q2646" s="0" t="n">
        <v>0</v>
      </c>
      <c r="R2646" s="0" t="n">
        <v>0</v>
      </c>
    </row>
    <row r="2647" customFormat="false" ht="13.8" hidden="true" customHeight="false" outlineLevel="0" collapsed="false">
      <c r="A2647" s="0" t="s">
        <v>150</v>
      </c>
      <c r="B2647" s="0" t="s">
        <v>52</v>
      </c>
      <c r="C2647" s="0" t="s">
        <v>158</v>
      </c>
      <c r="D2647" s="0" t="s">
        <v>59</v>
      </c>
      <c r="E2647" s="0" t="s">
        <v>8</v>
      </c>
      <c r="F2647" s="0" t="s">
        <v>8</v>
      </c>
      <c r="G2647" s="0" t="s">
        <v>157</v>
      </c>
      <c r="H2647" s="0" t="n">
        <v>3365119.31866612</v>
      </c>
      <c r="I2647" s="0" t="n">
        <v>311253.060758263</v>
      </c>
      <c r="J2647" s="0" t="n">
        <v>207271.578016111</v>
      </c>
      <c r="K2647" s="0" t="n">
        <v>4150040.81011017</v>
      </c>
      <c r="L2647" s="0" t="n">
        <v>6225061.21516526</v>
      </c>
      <c r="M2647" s="0" t="n">
        <v>55792111.2342946</v>
      </c>
      <c r="N2647" s="0" t="n">
        <v>74389481.6457261</v>
      </c>
      <c r="O2647" s="0" t="n">
        <v>3745411.82697439</v>
      </c>
      <c r="P2647" s="0" t="n">
        <v>4681764.78371799</v>
      </c>
      <c r="Q2647" s="0" t="n">
        <v>1556265.30379131</v>
      </c>
      <c r="R2647" s="0" t="n">
        <v>2593775.50631886</v>
      </c>
    </row>
    <row r="2648" customFormat="false" ht="13.8" hidden="true" customHeight="false" outlineLevel="0" collapsed="false">
      <c r="A2648" s="0" t="s">
        <v>159</v>
      </c>
      <c r="B2648" s="0" t="s">
        <v>96</v>
      </c>
      <c r="C2648" s="0" t="s">
        <v>184</v>
      </c>
      <c r="D2648" s="0" t="s">
        <v>100</v>
      </c>
      <c r="E2648" s="0" t="s">
        <v>199</v>
      </c>
      <c r="F2648" s="0" t="s">
        <v>8</v>
      </c>
      <c r="G2648" s="0" t="s">
        <v>157</v>
      </c>
      <c r="H2648" s="0" t="n">
        <v>62837020.7308319</v>
      </c>
      <c r="I2648" s="0" t="n">
        <v>602789.679841907</v>
      </c>
      <c r="J2648" s="0" t="n">
        <v>271333.672927363</v>
      </c>
      <c r="K2648" s="0" t="n">
        <v>0</v>
      </c>
      <c r="L2648" s="0" t="n">
        <v>0</v>
      </c>
      <c r="M2648" s="0" t="n">
        <v>11826641.8944668</v>
      </c>
      <c r="N2648" s="0" t="n">
        <v>16557298.6522536</v>
      </c>
      <c r="O2648" s="0" t="n">
        <v>0</v>
      </c>
      <c r="P2648" s="0" t="n">
        <v>0</v>
      </c>
      <c r="Q2648" s="0" t="n">
        <v>0</v>
      </c>
      <c r="R2648" s="0" t="n">
        <v>0</v>
      </c>
    </row>
    <row r="2649" customFormat="false" ht="13.8" hidden="true" customHeight="false" outlineLevel="0" collapsed="false">
      <c r="A2649" s="0" t="s">
        <v>155</v>
      </c>
      <c r="B2649" s="0" t="s">
        <v>96</v>
      </c>
      <c r="C2649" s="0" t="s">
        <v>184</v>
      </c>
      <c r="D2649" s="0" t="s">
        <v>102</v>
      </c>
      <c r="E2649" s="0" t="s">
        <v>198</v>
      </c>
      <c r="F2649" s="0" t="s">
        <v>8</v>
      </c>
      <c r="G2649" s="0" t="s">
        <v>157</v>
      </c>
      <c r="H2649" s="0" t="n">
        <v>77095923.7180229</v>
      </c>
      <c r="I2649" s="0" t="n">
        <v>2478851.25748641</v>
      </c>
      <c r="J2649" s="0" t="n">
        <v>1076662.777649</v>
      </c>
      <c r="K2649" s="0" t="n">
        <v>0</v>
      </c>
      <c r="L2649" s="0" t="n">
        <v>0</v>
      </c>
      <c r="M2649" s="0" t="n">
        <v>48634684.8864922</v>
      </c>
      <c r="N2649" s="0" t="n">
        <v>58361621.8637907</v>
      </c>
      <c r="O2649" s="0" t="n">
        <v>12821871.3912026</v>
      </c>
      <c r="P2649" s="0" t="n">
        <v>20514994.2259243</v>
      </c>
      <c r="Q2649" s="0" t="n">
        <v>23063403.5868769</v>
      </c>
      <c r="R2649" s="0" t="n">
        <v>28829254.4835961</v>
      </c>
    </row>
    <row r="2650" customFormat="false" ht="13.8" hidden="true" customHeight="false" outlineLevel="0" collapsed="false">
      <c r="A2650" s="0" t="s">
        <v>150</v>
      </c>
      <c r="B2650" s="0" t="s">
        <v>6</v>
      </c>
      <c r="C2650" s="0" t="s">
        <v>162</v>
      </c>
      <c r="D2650" s="0" t="s">
        <v>15</v>
      </c>
      <c r="E2650" s="0" t="s">
        <v>9</v>
      </c>
      <c r="F2650" s="0" t="s">
        <v>9</v>
      </c>
      <c r="G2650" s="0" t="s">
        <v>172</v>
      </c>
      <c r="H2650" s="0" t="n">
        <v>6028240.79313074</v>
      </c>
      <c r="I2650" s="0" t="n">
        <v>991043.906892128</v>
      </c>
      <c r="J2650" s="0" t="n">
        <v>3274646.19174701</v>
      </c>
      <c r="K2650" s="0" t="n">
        <v>9962413.73051918</v>
      </c>
      <c r="L2650" s="0" t="n">
        <v>14943620.5957787</v>
      </c>
      <c r="M2650" s="0" t="n">
        <v>80274556.4582623</v>
      </c>
      <c r="N2650" s="0" t="n">
        <v>107032741.944349</v>
      </c>
      <c r="O2650" s="0" t="n">
        <v>9514021.50616443</v>
      </c>
      <c r="P2650" s="0" t="n">
        <v>11892526.8827055</v>
      </c>
      <c r="Q2650" s="0" t="n">
        <v>3735905.14894469</v>
      </c>
      <c r="R2650" s="0" t="n">
        <v>6226508.58157449</v>
      </c>
    </row>
    <row r="2651" customFormat="false" ht="13.8" hidden="true" customHeight="false" outlineLevel="0" collapsed="false">
      <c r="A2651" s="0" t="s">
        <v>150</v>
      </c>
      <c r="B2651" s="0" t="s">
        <v>52</v>
      </c>
      <c r="C2651" s="0" t="s">
        <v>165</v>
      </c>
      <c r="D2651" s="0" t="s">
        <v>62</v>
      </c>
      <c r="E2651" s="0" t="s">
        <v>9</v>
      </c>
      <c r="F2651" s="0" t="s">
        <v>9</v>
      </c>
      <c r="G2651" s="0" t="s">
        <v>157</v>
      </c>
      <c r="H2651" s="0" t="n">
        <v>6446902.92982323</v>
      </c>
      <c r="I2651" s="0" t="n">
        <v>227714.999999999</v>
      </c>
      <c r="J2651" s="0" t="n">
        <v>124941.876742916</v>
      </c>
      <c r="K2651" s="0" t="n">
        <v>10247174.9999999</v>
      </c>
      <c r="L2651" s="0" t="n">
        <v>12524324.9999999</v>
      </c>
      <c r="M2651" s="0" t="n">
        <v>55647853.1249999</v>
      </c>
      <c r="N2651" s="0" t="n">
        <v>67745212.4999999</v>
      </c>
      <c r="O2651" s="0" t="n">
        <v>512358.749999999</v>
      </c>
      <c r="P2651" s="0" t="n">
        <v>768538.124999999</v>
      </c>
      <c r="Q2651" s="0" t="n">
        <v>0</v>
      </c>
      <c r="R2651" s="0" t="n">
        <v>0</v>
      </c>
    </row>
    <row r="2652" customFormat="false" ht="13.8" hidden="true" customHeight="false" outlineLevel="0" collapsed="false">
      <c r="A2652" s="0" t="s">
        <v>150</v>
      </c>
      <c r="B2652" s="0" t="s">
        <v>90</v>
      </c>
      <c r="C2652" s="0" t="s">
        <v>92</v>
      </c>
      <c r="D2652" s="0" t="s">
        <v>92</v>
      </c>
      <c r="E2652" s="0" t="s">
        <v>185</v>
      </c>
      <c r="F2652" s="0" t="s">
        <v>9</v>
      </c>
      <c r="G2652" s="0" t="s">
        <v>164</v>
      </c>
      <c r="H2652" s="0" t="n">
        <v>5083307.80148051</v>
      </c>
      <c r="I2652" s="0" t="n">
        <v>633920.104166666</v>
      </c>
      <c r="J2652" s="0" t="n">
        <v>1173648.58541666</v>
      </c>
      <c r="K2652" s="0" t="n">
        <v>7045740.38194444</v>
      </c>
      <c r="L2652" s="0" t="n">
        <v>9058809.06249999</v>
      </c>
      <c r="M2652" s="0" t="n">
        <v>74488957.1190129</v>
      </c>
      <c r="N2652" s="0" t="n">
        <v>89386748.5428155</v>
      </c>
      <c r="O2652" s="0" t="n">
        <v>28967927.7420917</v>
      </c>
      <c r="P2652" s="0" t="n">
        <v>37078947.5098773</v>
      </c>
      <c r="Q2652" s="0" t="n">
        <v>16104549.4444444</v>
      </c>
      <c r="R2652" s="0" t="n">
        <v>18117618.1249999</v>
      </c>
    </row>
    <row r="2653" customFormat="false" ht="13.8" hidden="true" customHeight="false" outlineLevel="0" collapsed="false">
      <c r="A2653" s="0" t="s">
        <v>159</v>
      </c>
      <c r="B2653" s="0" t="s">
        <v>21</v>
      </c>
      <c r="C2653" s="0" t="s">
        <v>173</v>
      </c>
      <c r="D2653" s="0" t="s">
        <v>40</v>
      </c>
      <c r="E2653" s="0" t="s">
        <v>13</v>
      </c>
      <c r="F2653" s="0" t="s">
        <v>13</v>
      </c>
      <c r="G2653" s="0" t="s">
        <v>157</v>
      </c>
      <c r="H2653" s="0" t="n">
        <v>5334577.75803694</v>
      </c>
      <c r="I2653" s="0" t="n">
        <v>63595.2017826661</v>
      </c>
      <c r="J2653" s="0" t="n">
        <v>24289.4482095963</v>
      </c>
      <c r="K2653" s="0" t="n">
        <v>635952.017826661</v>
      </c>
      <c r="L2653" s="0" t="n">
        <v>794940.022283326</v>
      </c>
      <c r="M2653" s="0" t="n">
        <v>7978532.5233798</v>
      </c>
      <c r="N2653" s="0" t="n">
        <v>9973165.65422475</v>
      </c>
      <c r="O2653" s="0" t="n">
        <v>0</v>
      </c>
      <c r="P2653" s="0" t="n">
        <v>0</v>
      </c>
      <c r="Q2653" s="0" t="n">
        <v>0</v>
      </c>
      <c r="R2653" s="0" t="n">
        <v>0</v>
      </c>
    </row>
    <row r="2654" customFormat="false" ht="13.8" hidden="true" customHeight="false" outlineLevel="0" collapsed="false">
      <c r="A2654" s="0" t="s">
        <v>155</v>
      </c>
      <c r="B2654" s="0" t="s">
        <v>52</v>
      </c>
      <c r="C2654" s="0" t="s">
        <v>158</v>
      </c>
      <c r="D2654" s="0" t="s">
        <v>65</v>
      </c>
      <c r="E2654" s="0" t="s">
        <v>8</v>
      </c>
      <c r="F2654" s="0" t="s">
        <v>8</v>
      </c>
      <c r="G2654" s="0" t="s">
        <v>157</v>
      </c>
      <c r="H2654" s="0" t="n">
        <v>14793137.2888516</v>
      </c>
      <c r="I2654" s="0" t="n">
        <v>1377818.81357778</v>
      </c>
      <c r="J2654" s="0" t="n">
        <v>1480430.4181293</v>
      </c>
      <c r="K2654" s="0" t="n">
        <v>62001846.6110003</v>
      </c>
      <c r="L2654" s="0" t="n">
        <v>75780034.7467781</v>
      </c>
      <c r="M2654" s="0" t="n">
        <v>278147172.991015</v>
      </c>
      <c r="N2654" s="0" t="n">
        <v>336704472.568071</v>
      </c>
      <c r="O2654" s="0" t="n">
        <v>2583410.27545834</v>
      </c>
      <c r="P2654" s="0" t="n">
        <v>4133456.44073335</v>
      </c>
      <c r="Q2654" s="0" t="n">
        <v>0</v>
      </c>
      <c r="R2654" s="0" t="n">
        <v>0</v>
      </c>
    </row>
    <row r="2655" customFormat="false" ht="13.8" hidden="true" customHeight="false" outlineLevel="0" collapsed="false">
      <c r="A2655" s="0" t="s">
        <v>155</v>
      </c>
      <c r="B2655" s="0" t="s">
        <v>21</v>
      </c>
      <c r="C2655" s="0" t="s">
        <v>173</v>
      </c>
      <c r="D2655" s="0" t="s">
        <v>46</v>
      </c>
      <c r="E2655" s="0" t="s">
        <v>8</v>
      </c>
      <c r="F2655" s="0" t="s">
        <v>8</v>
      </c>
      <c r="G2655" s="0" t="s">
        <v>172</v>
      </c>
      <c r="H2655" s="0" t="n">
        <v>1181295.26416874</v>
      </c>
      <c r="I2655" s="0" t="n">
        <v>36106.6072684625</v>
      </c>
      <c r="J2655" s="0" t="n">
        <v>184755.625743876</v>
      </c>
      <c r="K2655" s="0" t="n">
        <v>0</v>
      </c>
      <c r="L2655" s="0" t="n">
        <v>0</v>
      </c>
      <c r="M2655" s="0" t="n">
        <v>8916326.07107948</v>
      </c>
      <c r="N2655" s="0" t="n">
        <v>11145407.5888493</v>
      </c>
      <c r="O2655" s="0" t="n">
        <v>1869269.14772947</v>
      </c>
      <c r="P2655" s="0" t="n">
        <v>2990830.63636715</v>
      </c>
      <c r="Q2655" s="0" t="n">
        <v>361066.072684625</v>
      </c>
      <c r="R2655" s="0" t="n">
        <v>451332.590855781</v>
      </c>
    </row>
    <row r="2656" customFormat="false" ht="13.8" hidden="true" customHeight="false" outlineLevel="0" collapsed="false">
      <c r="A2656" s="0" t="s">
        <v>150</v>
      </c>
      <c r="B2656" s="0" t="s">
        <v>21</v>
      </c>
      <c r="C2656" s="0" t="s">
        <v>168</v>
      </c>
      <c r="D2656" s="0" t="s">
        <v>49</v>
      </c>
      <c r="E2656" s="0" t="s">
        <v>8</v>
      </c>
      <c r="F2656" s="0" t="s">
        <v>8</v>
      </c>
      <c r="G2656" s="0" t="s">
        <v>154</v>
      </c>
      <c r="H2656" s="0" t="n">
        <v>3176214.90373584</v>
      </c>
      <c r="I2656" s="0" t="n">
        <v>110790</v>
      </c>
      <c r="J2656" s="0" t="n">
        <v>567285.25</v>
      </c>
      <c r="K2656" s="0" t="n">
        <v>4985550</v>
      </c>
      <c r="L2656" s="0" t="n">
        <v>6093450</v>
      </c>
      <c r="M2656" s="0" t="n">
        <v>23889093.75</v>
      </c>
      <c r="N2656" s="0" t="n">
        <v>29082375</v>
      </c>
      <c r="O2656" s="0" t="n">
        <v>1246387.5</v>
      </c>
      <c r="P2656" s="0" t="n">
        <v>1869581.25</v>
      </c>
      <c r="Q2656" s="0" t="n">
        <v>0</v>
      </c>
      <c r="R2656" s="0" t="n">
        <v>0</v>
      </c>
    </row>
    <row r="2657" customFormat="false" ht="13.8" hidden="true" customHeight="false" outlineLevel="0" collapsed="false">
      <c r="A2657" s="0" t="s">
        <v>150</v>
      </c>
      <c r="B2657" s="0" t="s">
        <v>52</v>
      </c>
      <c r="C2657" s="0" t="s">
        <v>158</v>
      </c>
      <c r="D2657" s="0" t="s">
        <v>71</v>
      </c>
      <c r="E2657" s="0" t="s">
        <v>13</v>
      </c>
      <c r="F2657" s="0" t="s">
        <v>13</v>
      </c>
      <c r="G2657" s="0" t="s">
        <v>164</v>
      </c>
      <c r="H2657" s="0" t="n">
        <v>6299388.25894887</v>
      </c>
      <c r="I2657" s="0" t="n">
        <v>358491.426632246</v>
      </c>
      <c r="J2657" s="0" t="n">
        <v>409003.629118998</v>
      </c>
      <c r="K2657" s="0" t="n">
        <v>12547199.9321286</v>
      </c>
      <c r="L2657" s="0" t="n">
        <v>16132114.198451</v>
      </c>
      <c r="M2657" s="0" t="n">
        <v>12367954.2188124</v>
      </c>
      <c r="N2657" s="0" t="n">
        <v>15056639.9185543</v>
      </c>
      <c r="O2657" s="0" t="n">
        <v>11961663.9221512</v>
      </c>
      <c r="P2657" s="0" t="n">
        <v>13049087.9150741</v>
      </c>
      <c r="Q2657" s="0" t="n">
        <v>43018971.1958695</v>
      </c>
      <c r="R2657" s="0" t="n">
        <v>46603885.462192</v>
      </c>
    </row>
    <row r="2658" customFormat="false" ht="13.8" hidden="true" customHeight="false" outlineLevel="0" collapsed="false">
      <c r="A2658" s="0" t="s">
        <v>159</v>
      </c>
      <c r="B2658" s="0" t="s">
        <v>52</v>
      </c>
      <c r="C2658" s="0" t="s">
        <v>169</v>
      </c>
      <c r="D2658" s="0" t="s">
        <v>70</v>
      </c>
      <c r="E2658" s="0" t="s">
        <v>8</v>
      </c>
      <c r="F2658" s="0" t="s">
        <v>8</v>
      </c>
      <c r="G2658" s="0" t="s">
        <v>154</v>
      </c>
      <c r="H2658" s="0" t="n">
        <v>106174938.652598</v>
      </c>
      <c r="I2658" s="0" t="n">
        <v>1367789.53973079</v>
      </c>
      <c r="J2658" s="0" t="n">
        <v>1052488.72613312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123101058.575771</v>
      </c>
      <c r="R2658" s="0" t="n">
        <v>136778953.973079</v>
      </c>
    </row>
    <row r="2659" customFormat="false" ht="13.8" hidden="true" customHeight="false" outlineLevel="0" collapsed="false">
      <c r="A2659" s="0" t="s">
        <v>159</v>
      </c>
      <c r="B2659" s="0" t="s">
        <v>72</v>
      </c>
      <c r="C2659" s="0" t="s">
        <v>171</v>
      </c>
      <c r="D2659" s="0" t="s">
        <v>77</v>
      </c>
      <c r="E2659" s="0" t="s">
        <v>170</v>
      </c>
      <c r="F2659" s="0" t="s">
        <v>13</v>
      </c>
      <c r="G2659" s="0" t="s">
        <v>172</v>
      </c>
      <c r="H2659" s="0" t="n">
        <v>10160642.2384712</v>
      </c>
      <c r="I2659" s="0" t="n">
        <v>44333.3827060001</v>
      </c>
      <c r="J2659" s="0" t="n">
        <v>117147.18331983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</row>
    <row r="2660" customFormat="false" ht="13.8" hidden="true" customHeight="false" outlineLevel="0" collapsed="false">
      <c r="A2660" s="0" t="s">
        <v>155</v>
      </c>
      <c r="B2660" s="0" t="s">
        <v>21</v>
      </c>
      <c r="C2660" s="0" t="s">
        <v>181</v>
      </c>
      <c r="D2660" s="0" t="s">
        <v>31</v>
      </c>
      <c r="E2660" s="0" t="s">
        <v>8</v>
      </c>
      <c r="F2660" s="0" t="s">
        <v>8</v>
      </c>
      <c r="G2660" s="0" t="s">
        <v>157</v>
      </c>
      <c r="H2660" s="0" t="n">
        <v>1972839.74819345</v>
      </c>
      <c r="I2660" s="0" t="n">
        <v>46750</v>
      </c>
      <c r="J2660" s="0" t="n">
        <v>13957.5</v>
      </c>
      <c r="K2660" s="0" t="n">
        <v>0</v>
      </c>
      <c r="L2660" s="0" t="n">
        <v>0</v>
      </c>
      <c r="M2660" s="0" t="n">
        <v>2580600</v>
      </c>
      <c r="N2660" s="0" t="n">
        <v>3870900</v>
      </c>
      <c r="O2660" s="0" t="n">
        <v>302940</v>
      </c>
      <c r="P2660" s="0" t="n">
        <v>378675</v>
      </c>
      <c r="Q2660" s="0" t="n">
        <v>0</v>
      </c>
      <c r="R2660" s="0" t="n">
        <v>0</v>
      </c>
    </row>
    <row r="2661" customFormat="false" ht="13.8" hidden="true" customHeight="false" outlineLevel="0" collapsed="false">
      <c r="A2661" s="0" t="s">
        <v>155</v>
      </c>
      <c r="B2661" s="0" t="s">
        <v>21</v>
      </c>
      <c r="C2661" s="0" t="s">
        <v>166</v>
      </c>
      <c r="D2661" s="0" t="s">
        <v>23</v>
      </c>
      <c r="E2661" s="0" t="s">
        <v>13</v>
      </c>
      <c r="F2661" s="0" t="s">
        <v>13</v>
      </c>
      <c r="G2661" s="0" t="s">
        <v>164</v>
      </c>
      <c r="H2661" s="0" t="n">
        <v>1557136.60809738</v>
      </c>
      <c r="I2661" s="0" t="n">
        <v>95783.932286422</v>
      </c>
      <c r="J2661" s="0" t="n">
        <v>66942.8553770878</v>
      </c>
      <c r="K2661" s="0" t="n">
        <v>0</v>
      </c>
      <c r="L2661" s="0" t="n">
        <v>0</v>
      </c>
      <c r="M2661" s="0" t="n">
        <v>16595453.1512084</v>
      </c>
      <c r="N2661" s="0" t="n">
        <v>19361362.0097431</v>
      </c>
      <c r="O2661" s="0" t="n">
        <v>4566765.03461524</v>
      </c>
      <c r="P2661" s="0" t="n">
        <v>5581601.70897418</v>
      </c>
      <c r="Q2661" s="0" t="n">
        <v>1915678.64572844</v>
      </c>
      <c r="R2661" s="0" t="n">
        <v>2155138.47644449</v>
      </c>
    </row>
    <row r="2662" customFormat="false" ht="13.8" hidden="true" customHeight="false" outlineLevel="0" collapsed="false">
      <c r="A2662" s="0" t="s">
        <v>159</v>
      </c>
      <c r="B2662" s="0" t="s">
        <v>72</v>
      </c>
      <c r="C2662" s="0" t="s">
        <v>151</v>
      </c>
      <c r="D2662" s="0" t="s">
        <v>82</v>
      </c>
      <c r="E2662" s="0" t="s">
        <v>156</v>
      </c>
      <c r="F2662" s="0" t="s">
        <v>9</v>
      </c>
      <c r="G2662" s="0" t="s">
        <v>164</v>
      </c>
      <c r="H2662" s="0" t="n">
        <v>5284873.17858982</v>
      </c>
      <c r="I2662" s="0" t="n">
        <v>63300.4917365264</v>
      </c>
      <c r="J2662" s="0" t="n">
        <v>93458.1217701857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</row>
    <row r="2663" customFormat="false" ht="13.8" hidden="true" customHeight="false" outlineLevel="0" collapsed="false">
      <c r="A2663" s="0" t="s">
        <v>150</v>
      </c>
      <c r="B2663" s="0" t="s">
        <v>21</v>
      </c>
      <c r="C2663" s="0" t="s">
        <v>173</v>
      </c>
      <c r="D2663" s="0" t="s">
        <v>39</v>
      </c>
      <c r="E2663" s="0" t="s">
        <v>8</v>
      </c>
      <c r="F2663" s="0" t="s">
        <v>8</v>
      </c>
      <c r="G2663" s="0" t="s">
        <v>172</v>
      </c>
      <c r="H2663" s="0" t="n">
        <v>575531.31794661</v>
      </c>
      <c r="I2663" s="0" t="n">
        <v>48779.3144929008</v>
      </c>
      <c r="J2663" s="0" t="n">
        <v>57977.8211707354</v>
      </c>
      <c r="K2663" s="0" t="n">
        <v>548767.288045135</v>
      </c>
      <c r="L2663" s="0" t="n">
        <v>670715.574277387</v>
      </c>
      <c r="M2663" s="0" t="n">
        <v>13479952.7944511</v>
      </c>
      <c r="N2663" s="0" t="n">
        <v>15164946.8937574</v>
      </c>
      <c r="O2663" s="0" t="n">
        <v>4036337.72303078</v>
      </c>
      <c r="P2663" s="0" t="n">
        <v>5166512.28547939</v>
      </c>
      <c r="Q2663" s="0" t="n">
        <v>1097534.57609027</v>
      </c>
      <c r="R2663" s="0" t="n">
        <v>1219482.86232252</v>
      </c>
    </row>
    <row r="2664" customFormat="false" ht="13.8" hidden="true" customHeight="false" outlineLevel="0" collapsed="false">
      <c r="A2664" s="0" t="s">
        <v>159</v>
      </c>
      <c r="B2664" s="0" t="s">
        <v>52</v>
      </c>
      <c r="C2664" s="0" t="s">
        <v>54</v>
      </c>
      <c r="D2664" s="0" t="s">
        <v>54</v>
      </c>
      <c r="E2664" s="0" t="s">
        <v>8</v>
      </c>
      <c r="F2664" s="0" t="s">
        <v>8</v>
      </c>
      <c r="G2664" s="0" t="s">
        <v>153</v>
      </c>
      <c r="H2664" s="0" t="n">
        <v>11640694.95</v>
      </c>
      <c r="I2664" s="0" t="n">
        <v>260100</v>
      </c>
      <c r="J2664" s="0" t="n">
        <v>274500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23409000</v>
      </c>
      <c r="R2664" s="0" t="n">
        <v>26010000</v>
      </c>
    </row>
    <row r="2665" customFormat="false" ht="13.8" hidden="true" customHeight="false" outlineLevel="0" collapsed="false">
      <c r="A2665" s="0" t="s">
        <v>155</v>
      </c>
      <c r="B2665" s="0" t="s">
        <v>21</v>
      </c>
      <c r="C2665" s="0" t="s">
        <v>181</v>
      </c>
      <c r="D2665" s="0" t="s">
        <v>31</v>
      </c>
      <c r="E2665" s="0" t="s">
        <v>8</v>
      </c>
      <c r="F2665" s="0" t="s">
        <v>8</v>
      </c>
      <c r="G2665" s="0" t="s">
        <v>154</v>
      </c>
      <c r="H2665" s="0" t="n">
        <v>3554477.19227359</v>
      </c>
      <c r="I2665" s="0" t="n">
        <v>72300</v>
      </c>
      <c r="J2665" s="0" t="n">
        <v>45476.25</v>
      </c>
      <c r="K2665" s="0" t="n">
        <v>0</v>
      </c>
      <c r="L2665" s="0" t="n">
        <v>0</v>
      </c>
      <c r="M2665" s="0" t="n">
        <v>3990960</v>
      </c>
      <c r="N2665" s="0" t="n">
        <v>5986440</v>
      </c>
      <c r="O2665" s="0" t="n">
        <v>468504</v>
      </c>
      <c r="P2665" s="0" t="n">
        <v>585630</v>
      </c>
      <c r="Q2665" s="0" t="n">
        <v>0</v>
      </c>
      <c r="R2665" s="0" t="n">
        <v>0</v>
      </c>
    </row>
    <row r="2666" customFormat="false" ht="13.8" hidden="true" customHeight="false" outlineLevel="0" collapsed="false">
      <c r="A2666" s="0" t="s">
        <v>155</v>
      </c>
      <c r="B2666" s="0" t="s">
        <v>72</v>
      </c>
      <c r="C2666" s="0" t="s">
        <v>151</v>
      </c>
      <c r="D2666" s="0" t="s">
        <v>84</v>
      </c>
      <c r="E2666" s="0" t="s">
        <v>170</v>
      </c>
      <c r="F2666" s="0" t="s">
        <v>13</v>
      </c>
      <c r="G2666" s="0" t="s">
        <v>164</v>
      </c>
      <c r="H2666" s="0" t="n">
        <v>12172095.237632</v>
      </c>
      <c r="I2666" s="0" t="n">
        <v>1050169.55593461</v>
      </c>
      <c r="J2666" s="0" t="n">
        <v>1062215.66651261</v>
      </c>
      <c r="K2666" s="0" t="n">
        <v>0</v>
      </c>
      <c r="L2666" s="0" t="n">
        <v>0</v>
      </c>
      <c r="M2666" s="0" t="n">
        <v>45883003.8557318</v>
      </c>
      <c r="N2666" s="0" t="n">
        <v>56079226.9347833</v>
      </c>
      <c r="O2666" s="0" t="n">
        <v>22431690.7739133</v>
      </c>
      <c r="P2666" s="0" t="n">
        <v>30588669.2371545</v>
      </c>
      <c r="Q2666" s="0" t="n">
        <v>33187804.7511174</v>
      </c>
      <c r="R2666" s="0" t="n">
        <v>37928919.7155628</v>
      </c>
    </row>
    <row r="2667" customFormat="false" ht="13.8" hidden="true" customHeight="false" outlineLevel="0" collapsed="false">
      <c r="A2667" s="0" t="s">
        <v>159</v>
      </c>
      <c r="B2667" s="0" t="s">
        <v>72</v>
      </c>
      <c r="C2667" s="0" t="s">
        <v>175</v>
      </c>
      <c r="D2667" s="0" t="s">
        <v>87</v>
      </c>
      <c r="E2667" s="0" t="s">
        <v>170</v>
      </c>
      <c r="F2667" s="0" t="s">
        <v>13</v>
      </c>
      <c r="G2667" s="0" t="s">
        <v>164</v>
      </c>
      <c r="H2667" s="0" t="n">
        <v>5657798.42805516</v>
      </c>
      <c r="I2667" s="0" t="n">
        <v>123288.266170021</v>
      </c>
      <c r="J2667" s="0" t="n">
        <v>492073.92500517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</row>
    <row r="2668" customFormat="false" ht="13.8" hidden="false" customHeight="false" outlineLevel="0" collapsed="false">
      <c r="A2668" s="0" t="s">
        <v>155</v>
      </c>
      <c r="B2668" s="0" t="s">
        <v>52</v>
      </c>
      <c r="C2668" s="0" t="s">
        <v>54</v>
      </c>
      <c r="D2668" s="0" t="s">
        <v>54</v>
      </c>
      <c r="E2668" s="0" t="s">
        <v>9</v>
      </c>
      <c r="F2668" s="0" t="s">
        <v>9</v>
      </c>
      <c r="G2668" s="0" t="s">
        <v>157</v>
      </c>
      <c r="H2668" s="0" t="n">
        <v>4686806.7</v>
      </c>
      <c r="I2668" s="0" t="n">
        <v>153600</v>
      </c>
      <c r="J2668" s="0" t="n">
        <v>83931</v>
      </c>
      <c r="K2668" s="0" t="n">
        <v>0</v>
      </c>
      <c r="L2668" s="0" t="n">
        <v>0</v>
      </c>
      <c r="M2668" s="0" t="n">
        <v>486399.95136</v>
      </c>
      <c r="N2668" s="0" t="n">
        <v>588799.94112</v>
      </c>
      <c r="O2668" s="0" t="n">
        <v>3064320</v>
      </c>
      <c r="P2668" s="0" t="n">
        <v>3386880</v>
      </c>
      <c r="Q2668" s="0" t="n">
        <v>16896000</v>
      </c>
      <c r="R2668" s="0" t="n">
        <v>18432000</v>
      </c>
    </row>
    <row r="2669" customFormat="false" ht="13.8" hidden="true" customHeight="false" outlineLevel="0" collapsed="false">
      <c r="A2669" s="0" t="s">
        <v>155</v>
      </c>
      <c r="B2669" s="0" t="s">
        <v>52</v>
      </c>
      <c r="C2669" s="0" t="s">
        <v>165</v>
      </c>
      <c r="D2669" s="0" t="s">
        <v>65</v>
      </c>
      <c r="E2669" s="0" t="s">
        <v>9</v>
      </c>
      <c r="F2669" s="0" t="s">
        <v>9</v>
      </c>
      <c r="G2669" s="0" t="s">
        <v>172</v>
      </c>
      <c r="H2669" s="0" t="n">
        <v>143667.276175345</v>
      </c>
      <c r="I2669" s="0" t="n">
        <v>10083.4999999999</v>
      </c>
      <c r="J2669" s="0" t="n">
        <v>9699.78418646641</v>
      </c>
      <c r="K2669" s="0" t="n">
        <v>453757.499999999</v>
      </c>
      <c r="L2669" s="0" t="n">
        <v>554592.499999999</v>
      </c>
      <c r="M2669" s="0" t="n">
        <v>2035606.56249999</v>
      </c>
      <c r="N2669" s="0" t="n">
        <v>2464155.31249999</v>
      </c>
      <c r="O2669" s="0" t="n">
        <v>18906.5624999999</v>
      </c>
      <c r="P2669" s="0" t="n">
        <v>30250.4999999999</v>
      </c>
      <c r="Q2669" s="0" t="n">
        <v>0</v>
      </c>
      <c r="R2669" s="0" t="n">
        <v>0</v>
      </c>
    </row>
    <row r="2670" customFormat="false" ht="13.8" hidden="true" customHeight="false" outlineLevel="0" collapsed="false">
      <c r="A2670" s="0" t="s">
        <v>150</v>
      </c>
      <c r="B2670" s="0" t="s">
        <v>52</v>
      </c>
      <c r="C2670" s="0" t="s">
        <v>158</v>
      </c>
      <c r="D2670" s="0" t="s">
        <v>53</v>
      </c>
      <c r="E2670" s="0" t="s">
        <v>13</v>
      </c>
      <c r="F2670" s="0" t="s">
        <v>13</v>
      </c>
      <c r="G2670" s="0" t="s">
        <v>153</v>
      </c>
      <c r="H2670" s="0" t="n">
        <v>531873.590436156</v>
      </c>
      <c r="I2670" s="0" t="n">
        <v>56442.2460185391</v>
      </c>
      <c r="J2670" s="0" t="n">
        <v>33364.5754297467</v>
      </c>
      <c r="K2670" s="0" t="n">
        <v>658492.87021629</v>
      </c>
      <c r="L2670" s="0" t="n">
        <v>846633.690278087</v>
      </c>
      <c r="M2670" s="0" t="n">
        <v>1448684.29378034</v>
      </c>
      <c r="N2670" s="0" t="n">
        <v>1777930.72418497</v>
      </c>
      <c r="O2670" s="0" t="n">
        <v>1519237.12021167</v>
      </c>
      <c r="P2670" s="0" t="n">
        <v>1679156.81707606</v>
      </c>
      <c r="Q2670" s="0" t="n">
        <v>2069549.02067977</v>
      </c>
      <c r="R2670" s="0" t="n">
        <v>2257689.84074156</v>
      </c>
    </row>
    <row r="2671" customFormat="false" ht="13.8" hidden="true" customHeight="false" outlineLevel="0" collapsed="false">
      <c r="A2671" s="0" t="s">
        <v>150</v>
      </c>
      <c r="B2671" s="0" t="s">
        <v>52</v>
      </c>
      <c r="C2671" s="0" t="s">
        <v>158</v>
      </c>
      <c r="D2671" s="0" t="s">
        <v>71</v>
      </c>
      <c r="E2671" s="0" t="s">
        <v>13</v>
      </c>
      <c r="F2671" s="0" t="s">
        <v>13</v>
      </c>
      <c r="G2671" s="0" t="s">
        <v>153</v>
      </c>
      <c r="H2671" s="0" t="n">
        <v>447873.898157513</v>
      </c>
      <c r="I2671" s="0" t="n">
        <v>28247.9029092564</v>
      </c>
      <c r="J2671" s="0" t="n">
        <v>19168.3328359119</v>
      </c>
      <c r="K2671" s="0" t="n">
        <v>988676.601823976</v>
      </c>
      <c r="L2671" s="0" t="n">
        <v>1271155.63091654</v>
      </c>
      <c r="M2671" s="0" t="n">
        <v>974552.650369347</v>
      </c>
      <c r="N2671" s="0" t="n">
        <v>1186411.92218877</v>
      </c>
      <c r="O2671" s="0" t="n">
        <v>942538.359369767</v>
      </c>
      <c r="P2671" s="0" t="n">
        <v>1028223.66476701</v>
      </c>
      <c r="Q2671" s="0" t="n">
        <v>3389748.34911077</v>
      </c>
      <c r="R2671" s="0" t="n">
        <v>3672227.37820334</v>
      </c>
    </row>
    <row r="2672" customFormat="false" ht="13.8" hidden="true" customHeight="false" outlineLevel="0" collapsed="false">
      <c r="A2672" s="0" t="s">
        <v>150</v>
      </c>
      <c r="B2672" s="0" t="s">
        <v>72</v>
      </c>
      <c r="C2672" s="0" t="s">
        <v>151</v>
      </c>
      <c r="D2672" s="0" t="s">
        <v>83</v>
      </c>
      <c r="E2672" s="0" t="s">
        <v>174</v>
      </c>
      <c r="F2672" s="0" t="s">
        <v>8</v>
      </c>
      <c r="G2672" s="0" t="s">
        <v>157</v>
      </c>
      <c r="H2672" s="0" t="n">
        <v>63674.6178125857</v>
      </c>
      <c r="I2672" s="0" t="n">
        <v>3663.42820962942</v>
      </c>
      <c r="J2672" s="0" t="n">
        <v>1831.71410481471</v>
      </c>
      <c r="K2672" s="0" t="n">
        <v>42739.9957790099</v>
      </c>
      <c r="L2672" s="0" t="n">
        <v>54951.4231444414</v>
      </c>
      <c r="M2672" s="0" t="n">
        <v>277977.581150969</v>
      </c>
      <c r="N2672" s="0" t="n">
        <v>358680.749872218</v>
      </c>
      <c r="O2672" s="0" t="n">
        <v>89670.187010126</v>
      </c>
      <c r="P2672" s="0" t="n">
        <v>114777.839372961</v>
      </c>
      <c r="Q2672" s="0" t="n">
        <v>97691.4189234514</v>
      </c>
      <c r="R2672" s="0" t="n">
        <v>109902.846288882</v>
      </c>
    </row>
    <row r="2673" customFormat="false" ht="13.8" hidden="true" customHeight="false" outlineLevel="0" collapsed="false">
      <c r="A2673" s="0" t="s">
        <v>150</v>
      </c>
      <c r="B2673" s="0" t="s">
        <v>117</v>
      </c>
      <c r="C2673" s="0" t="s">
        <v>187</v>
      </c>
      <c r="D2673" s="0" t="s">
        <v>109</v>
      </c>
      <c r="E2673" s="0" t="s">
        <v>8</v>
      </c>
      <c r="F2673" s="0" t="s">
        <v>8</v>
      </c>
      <c r="G2673" s="0" t="s">
        <v>153</v>
      </c>
      <c r="H2673" s="0" t="n">
        <v>113875704.393308</v>
      </c>
      <c r="I2673" s="0" t="n">
        <v>652462.623999312</v>
      </c>
      <c r="J2673" s="0" t="n">
        <v>837419.981293055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</row>
    <row r="2674" customFormat="false" ht="13.8" hidden="true" customHeight="false" outlineLevel="0" collapsed="false">
      <c r="A2674" s="0" t="s">
        <v>159</v>
      </c>
      <c r="B2674" s="0" t="s">
        <v>117</v>
      </c>
      <c r="C2674" s="0" t="s">
        <v>187</v>
      </c>
      <c r="D2674" s="0" t="s">
        <v>109</v>
      </c>
      <c r="E2674" s="0" t="s">
        <v>9</v>
      </c>
      <c r="F2674" s="0" t="s">
        <v>9</v>
      </c>
      <c r="G2674" s="0" t="s">
        <v>164</v>
      </c>
      <c r="H2674" s="0" t="n">
        <v>31396639.4462135</v>
      </c>
      <c r="I2674" s="0" t="n">
        <v>189984.949230905</v>
      </c>
      <c r="J2674" s="0" t="n">
        <v>732913.822275698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</row>
    <row r="2675" customFormat="false" ht="13.8" hidden="true" customHeight="false" outlineLevel="0" collapsed="false">
      <c r="A2675" s="0" t="s">
        <v>159</v>
      </c>
      <c r="B2675" s="0" t="s">
        <v>117</v>
      </c>
      <c r="C2675" s="0" t="s">
        <v>189</v>
      </c>
      <c r="D2675" s="0" t="s">
        <v>109</v>
      </c>
      <c r="E2675" s="0" t="s">
        <v>8</v>
      </c>
      <c r="F2675" s="0" t="s">
        <v>8</v>
      </c>
      <c r="G2675" s="0" t="s">
        <v>164</v>
      </c>
      <c r="H2675" s="0" t="n">
        <v>153229374.072801</v>
      </c>
      <c r="I2675" s="0" t="n">
        <v>945242.093606187</v>
      </c>
      <c r="J2675" s="0" t="n">
        <v>1656058.25157845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</row>
    <row r="2676" customFormat="false" ht="13.8" hidden="true" customHeight="false" outlineLevel="0" collapsed="false">
      <c r="A2676" s="0" t="s">
        <v>155</v>
      </c>
      <c r="B2676" s="0" t="s">
        <v>90</v>
      </c>
      <c r="C2676" s="0" t="s">
        <v>94</v>
      </c>
      <c r="D2676" s="0" t="s">
        <v>94</v>
      </c>
      <c r="E2676" s="0" t="s">
        <v>195</v>
      </c>
      <c r="F2676" s="0" t="s">
        <v>8</v>
      </c>
      <c r="G2676" s="0" t="s">
        <v>157</v>
      </c>
      <c r="H2676" s="0" t="n">
        <v>228090.114729663</v>
      </c>
      <c r="I2676" s="0" t="n">
        <v>17165.0760241845</v>
      </c>
      <c r="J2676" s="0" t="n">
        <v>18976.2735192042</v>
      </c>
      <c r="K2676" s="0" t="n">
        <v>150194.415211614</v>
      </c>
      <c r="L2676" s="0" t="n">
        <v>193107.105272075</v>
      </c>
      <c r="M2676" s="0" t="n">
        <v>1094447.56544552</v>
      </c>
      <c r="N2676" s="0" t="n">
        <v>1337658.13554452</v>
      </c>
      <c r="O2676" s="0" t="n">
        <v>624240.463883497</v>
      </c>
      <c r="P2676" s="0" t="n">
        <v>851236.996204769</v>
      </c>
      <c r="Q2676" s="0" t="n">
        <v>107281.725151153</v>
      </c>
      <c r="R2676" s="0" t="n">
        <v>150194.415211614</v>
      </c>
    </row>
    <row r="2677" customFormat="false" ht="13.8" hidden="true" customHeight="false" outlineLevel="0" collapsed="false">
      <c r="A2677" s="0" t="s">
        <v>150</v>
      </c>
      <c r="B2677" s="0" t="s">
        <v>72</v>
      </c>
      <c r="C2677" s="0" t="s">
        <v>171</v>
      </c>
      <c r="D2677" s="0" t="s">
        <v>86</v>
      </c>
      <c r="E2677" s="0" t="s">
        <v>170</v>
      </c>
      <c r="F2677" s="0" t="s">
        <v>13</v>
      </c>
      <c r="G2677" s="0" t="s">
        <v>153</v>
      </c>
      <c r="H2677" s="0" t="n">
        <v>352647.257415898</v>
      </c>
      <c r="I2677" s="0" t="n">
        <v>43052.0157905523</v>
      </c>
      <c r="J2677" s="0" t="n">
        <v>43052.0157905523</v>
      </c>
      <c r="K2677" s="0" t="n">
        <v>652953.141120193</v>
      </c>
      <c r="L2677" s="0" t="n">
        <v>839511.181440249</v>
      </c>
      <c r="M2677" s="0" t="n">
        <v>4284941.81704839</v>
      </c>
      <c r="N2677" s="0" t="n">
        <v>5891794.99844154</v>
      </c>
      <c r="O2677" s="0" t="n">
        <v>1562218.36900505</v>
      </c>
      <c r="P2677" s="0" t="n">
        <v>1999639.51232647</v>
      </c>
      <c r="Q2677" s="0" t="n">
        <v>1492464.32256044</v>
      </c>
      <c r="R2677" s="0" t="n">
        <v>1679022.36288049</v>
      </c>
    </row>
    <row r="2678" customFormat="false" ht="13.8" hidden="true" customHeight="false" outlineLevel="0" collapsed="false">
      <c r="A2678" s="0" t="s">
        <v>155</v>
      </c>
      <c r="B2678" s="0" t="s">
        <v>103</v>
      </c>
      <c r="C2678" s="0" t="s">
        <v>177</v>
      </c>
      <c r="D2678" s="0" t="s">
        <v>116</v>
      </c>
      <c r="E2678" s="0" t="s">
        <v>8</v>
      </c>
      <c r="F2678" s="0" t="s">
        <v>8</v>
      </c>
      <c r="G2678" s="0" t="s">
        <v>164</v>
      </c>
      <c r="H2678" s="0" t="n">
        <v>105718720.880331</v>
      </c>
      <c r="I2678" s="0" t="n">
        <v>1019247.555</v>
      </c>
      <c r="J2678" s="0" t="n">
        <v>3693879.75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136142351.957252</v>
      </c>
      <c r="P2678" s="0" t="n">
        <v>185648661.759889</v>
      </c>
      <c r="Q2678" s="0" t="n">
        <v>71347328.85</v>
      </c>
      <c r="R2678" s="0" t="n">
        <v>81539804.4</v>
      </c>
    </row>
    <row r="2679" customFormat="false" ht="13.8" hidden="true" customHeight="false" outlineLevel="0" collapsed="false">
      <c r="A2679" s="0" t="s">
        <v>155</v>
      </c>
      <c r="B2679" s="0" t="s">
        <v>103</v>
      </c>
      <c r="C2679" s="0" t="s">
        <v>177</v>
      </c>
      <c r="D2679" s="0" t="s">
        <v>106</v>
      </c>
      <c r="E2679" s="0" t="s">
        <v>8</v>
      </c>
      <c r="F2679" s="0" t="s">
        <v>8</v>
      </c>
      <c r="G2679" s="0" t="s">
        <v>172</v>
      </c>
      <c r="H2679" s="0" t="n">
        <v>65999.268957655</v>
      </c>
      <c r="I2679" s="0" t="n">
        <v>8242</v>
      </c>
      <c r="J2679" s="0" t="n">
        <v>5146.96</v>
      </c>
      <c r="K2679" s="0" t="n">
        <v>0</v>
      </c>
      <c r="L2679" s="0" t="n">
        <v>0</v>
      </c>
      <c r="M2679" s="0" t="n">
        <v>71968.4417816</v>
      </c>
      <c r="N2679" s="0" t="n">
        <v>107952.6626724</v>
      </c>
      <c r="O2679" s="0" t="n">
        <v>639919.40148994</v>
      </c>
      <c r="P2679" s="0" t="n">
        <v>872617.3656681</v>
      </c>
      <c r="Q2679" s="0" t="n">
        <v>131707.333333333</v>
      </c>
      <c r="R2679" s="0" t="n">
        <v>150522.666666666</v>
      </c>
    </row>
    <row r="2680" customFormat="false" ht="13.8" hidden="true" customHeight="false" outlineLevel="0" collapsed="false">
      <c r="A2680" s="0" t="s">
        <v>155</v>
      </c>
      <c r="B2680" s="0" t="s">
        <v>103</v>
      </c>
      <c r="C2680" s="0" t="s">
        <v>178</v>
      </c>
      <c r="D2680" s="0" t="s">
        <v>108</v>
      </c>
      <c r="E2680" s="0" t="s">
        <v>13</v>
      </c>
      <c r="F2680" s="0" t="s">
        <v>13</v>
      </c>
      <c r="G2680" s="0" t="s">
        <v>164</v>
      </c>
      <c r="H2680" s="0" t="n">
        <v>1258944.15079263</v>
      </c>
      <c r="I2680" s="0" t="n">
        <v>201659.3597346</v>
      </c>
      <c r="J2680" s="0" t="n">
        <v>126006.990903424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9982138.3068627</v>
      </c>
      <c r="P2680" s="0" t="n">
        <v>13612006.7820855</v>
      </c>
      <c r="Q2680" s="0" t="n">
        <v>4806185.87529803</v>
      </c>
      <c r="R2680" s="0" t="n">
        <v>5492783.85748346</v>
      </c>
    </row>
    <row r="2681" customFormat="false" ht="13.8" hidden="true" customHeight="false" outlineLevel="0" collapsed="false">
      <c r="A2681" s="0" t="s">
        <v>159</v>
      </c>
      <c r="B2681" s="0" t="s">
        <v>103</v>
      </c>
      <c r="C2681" s="0" t="s">
        <v>179</v>
      </c>
      <c r="D2681" s="0" t="s">
        <v>116</v>
      </c>
      <c r="E2681" s="0" t="s">
        <v>8</v>
      </c>
      <c r="F2681" s="0" t="s">
        <v>8</v>
      </c>
      <c r="G2681" s="0" t="s">
        <v>172</v>
      </c>
      <c r="H2681" s="0" t="n">
        <v>938817.830741493</v>
      </c>
      <c r="I2681" s="0" t="n">
        <v>10160.945032045</v>
      </c>
      <c r="J2681" s="0" t="n">
        <v>72908.31378303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1233829.03931515</v>
      </c>
      <c r="P2681" s="0" t="n">
        <v>1727360.65504121</v>
      </c>
      <c r="Q2681" s="0" t="n">
        <v>609656.7019227</v>
      </c>
      <c r="R2681" s="0" t="n">
        <v>711266.15224315</v>
      </c>
    </row>
    <row r="2682" customFormat="false" ht="13.8" hidden="true" customHeight="false" outlineLevel="0" collapsed="false">
      <c r="A2682" s="0" t="s">
        <v>159</v>
      </c>
      <c r="B2682" s="0" t="s">
        <v>103</v>
      </c>
      <c r="C2682" s="0" t="s">
        <v>179</v>
      </c>
      <c r="D2682" s="0" t="s">
        <v>116</v>
      </c>
      <c r="E2682" s="0" t="s">
        <v>9</v>
      </c>
      <c r="F2682" s="0" t="s">
        <v>9</v>
      </c>
      <c r="G2682" s="0" t="s">
        <v>172</v>
      </c>
      <c r="H2682" s="0" t="n">
        <v>243714.617262016</v>
      </c>
      <c r="I2682" s="0" t="n">
        <v>3839.57889781</v>
      </c>
      <c r="J2682" s="0" t="n">
        <v>5235.32848991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466234.580338654</v>
      </c>
      <c r="P2682" s="0" t="n">
        <v>652728.412474116</v>
      </c>
      <c r="Q2682" s="0" t="n">
        <v>0</v>
      </c>
      <c r="R2682" s="0" t="n">
        <v>0</v>
      </c>
    </row>
    <row r="2683" customFormat="false" ht="13.8" hidden="true" customHeight="false" outlineLevel="0" collapsed="false">
      <c r="A2683" s="0" t="s">
        <v>159</v>
      </c>
      <c r="B2683" s="0" t="s">
        <v>103</v>
      </c>
      <c r="C2683" s="0" t="s">
        <v>179</v>
      </c>
      <c r="D2683" s="0" t="s">
        <v>116</v>
      </c>
      <c r="E2683" s="0" t="s">
        <v>13</v>
      </c>
      <c r="F2683" s="0" t="s">
        <v>13</v>
      </c>
      <c r="G2683" s="0" t="s">
        <v>154</v>
      </c>
      <c r="H2683" s="0" t="n">
        <v>523866.654033378</v>
      </c>
      <c r="I2683" s="0" t="n">
        <v>11229.25402033</v>
      </c>
      <c r="J2683" s="0" t="n">
        <v>13453.80280443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</row>
    <row r="2684" customFormat="false" ht="13.8" hidden="true" customHeight="false" outlineLevel="0" collapsed="false">
      <c r="A2684" s="0" t="s">
        <v>159</v>
      </c>
      <c r="B2684" s="0" t="s">
        <v>72</v>
      </c>
      <c r="C2684" s="0" t="s">
        <v>151</v>
      </c>
      <c r="D2684" s="0" t="s">
        <v>85</v>
      </c>
      <c r="E2684" s="0" t="s">
        <v>170</v>
      </c>
      <c r="F2684" s="0" t="s">
        <v>13</v>
      </c>
      <c r="G2684" s="0" t="s">
        <v>153</v>
      </c>
      <c r="H2684" s="0" t="n">
        <v>2923935.04589528</v>
      </c>
      <c r="I2684" s="0" t="n">
        <v>63961.9292643684</v>
      </c>
      <c r="J2684" s="0" t="n">
        <v>63961.9292643684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</row>
    <row r="2685" customFormat="false" ht="13.8" hidden="true" customHeight="false" outlineLevel="0" collapsed="false">
      <c r="A2685" s="0" t="s">
        <v>155</v>
      </c>
      <c r="B2685" s="0" t="s">
        <v>21</v>
      </c>
      <c r="C2685" s="0" t="s">
        <v>173</v>
      </c>
      <c r="D2685" s="0" t="s">
        <v>26</v>
      </c>
      <c r="E2685" s="0" t="s">
        <v>13</v>
      </c>
      <c r="F2685" s="0" t="s">
        <v>13</v>
      </c>
      <c r="G2685" s="0" t="s">
        <v>172</v>
      </c>
      <c r="H2685" s="0" t="n">
        <v>119173.663325547</v>
      </c>
      <c r="I2685" s="0" t="n">
        <v>7080.97890612722</v>
      </c>
      <c r="J2685" s="0" t="n">
        <v>5249.00067495215</v>
      </c>
      <c r="K2685" s="0" t="n">
        <v>0</v>
      </c>
      <c r="L2685" s="0" t="n">
        <v>0</v>
      </c>
      <c r="M2685" s="0" t="n">
        <v>1226845.15968642</v>
      </c>
      <c r="N2685" s="0" t="n">
        <v>1431319.3529675</v>
      </c>
      <c r="O2685" s="0" t="n">
        <v>337605.338467962</v>
      </c>
      <c r="P2685" s="0" t="n">
        <v>412628.747016398</v>
      </c>
      <c r="Q2685" s="0" t="n">
        <v>141619.578122544</v>
      </c>
      <c r="R2685" s="0" t="n">
        <v>159322.025387862</v>
      </c>
    </row>
    <row r="2686" customFormat="false" ht="13.8" hidden="true" customHeight="false" outlineLevel="0" collapsed="false">
      <c r="A2686" s="0" t="s">
        <v>155</v>
      </c>
      <c r="B2686" s="0" t="s">
        <v>72</v>
      </c>
      <c r="C2686" s="0" t="s">
        <v>171</v>
      </c>
      <c r="D2686" s="0" t="s">
        <v>86</v>
      </c>
      <c r="E2686" s="0" t="s">
        <v>152</v>
      </c>
      <c r="F2686" s="0" t="s">
        <v>8</v>
      </c>
      <c r="G2686" s="0" t="s">
        <v>172</v>
      </c>
      <c r="H2686" s="0" t="n">
        <v>7414280.12690686</v>
      </c>
      <c r="I2686" s="0" t="n">
        <v>364159.871033303</v>
      </c>
      <c r="J2686" s="0" t="n">
        <v>788224.85935263</v>
      </c>
      <c r="K2686" s="0" t="n">
        <v>0</v>
      </c>
      <c r="L2686" s="0" t="n">
        <v>0</v>
      </c>
      <c r="M2686" s="0" t="n">
        <v>20387597.5338415</v>
      </c>
      <c r="N2686" s="0" t="n">
        <v>24918174.7635841</v>
      </c>
      <c r="O2686" s="0" t="n">
        <v>11628481.5429867</v>
      </c>
      <c r="P2686" s="0" t="n">
        <v>15857020.285891</v>
      </c>
      <c r="Q2686" s="0" t="n">
        <v>9569825.83153039</v>
      </c>
      <c r="R2686" s="0" t="n">
        <v>10936943.8074633</v>
      </c>
    </row>
    <row r="2687" customFormat="false" ht="13.8" hidden="true" customHeight="false" outlineLevel="0" collapsed="false">
      <c r="A2687" s="0" t="s">
        <v>155</v>
      </c>
      <c r="B2687" s="0" t="s">
        <v>72</v>
      </c>
      <c r="C2687" s="0" t="s">
        <v>175</v>
      </c>
      <c r="D2687" s="0" t="s">
        <v>88</v>
      </c>
      <c r="E2687" s="0" t="s">
        <v>174</v>
      </c>
      <c r="F2687" s="0" t="s">
        <v>8</v>
      </c>
      <c r="G2687" s="0" t="s">
        <v>172</v>
      </c>
      <c r="H2687" s="0" t="n">
        <v>1052099.23039348</v>
      </c>
      <c r="I2687" s="0" t="n">
        <v>99922.2522024992</v>
      </c>
      <c r="J2687" s="0" t="n">
        <v>652699.173350722</v>
      </c>
      <c r="K2687" s="0" t="n">
        <v>1525252.02536076</v>
      </c>
      <c r="L2687" s="0" t="n">
        <v>1961038.31832098</v>
      </c>
      <c r="M2687" s="0" t="n">
        <v>7644052.29349119</v>
      </c>
      <c r="N2687" s="0" t="n">
        <v>9342730.58093368</v>
      </c>
      <c r="O2687" s="0" t="n">
        <v>3737092.23237347</v>
      </c>
      <c r="P2687" s="0" t="n">
        <v>5096034.86232746</v>
      </c>
      <c r="Q2687" s="0" t="n">
        <v>1089465.73240054</v>
      </c>
      <c r="R2687" s="0" t="n">
        <v>1525252.02536076</v>
      </c>
    </row>
    <row r="2688" customFormat="false" ht="13.8" hidden="true" customHeight="false" outlineLevel="0" collapsed="false">
      <c r="A2688" s="0" t="s">
        <v>150</v>
      </c>
      <c r="B2688" s="0" t="s">
        <v>103</v>
      </c>
      <c r="C2688" s="0" t="s">
        <v>178</v>
      </c>
      <c r="D2688" s="0" t="s">
        <v>111</v>
      </c>
      <c r="E2688" s="0" t="s">
        <v>8</v>
      </c>
      <c r="F2688" s="0" t="s">
        <v>8</v>
      </c>
      <c r="G2688" s="0" t="s">
        <v>172</v>
      </c>
      <c r="H2688" s="0" t="n">
        <v>390166.76518011</v>
      </c>
      <c r="I2688" s="0" t="n">
        <v>26052.5091300838</v>
      </c>
      <c r="J2688" s="0" t="n">
        <v>20549.1507388501</v>
      </c>
      <c r="K2688" s="0" t="n">
        <v>781575.273902516</v>
      </c>
      <c r="L2688" s="0" t="n">
        <v>1042100.36520335</v>
      </c>
      <c r="M2688" s="0" t="n">
        <v>5627341.97209811</v>
      </c>
      <c r="N2688" s="0" t="n">
        <v>7503122.62946415</v>
      </c>
      <c r="O2688" s="0" t="n">
        <v>583576.204513878</v>
      </c>
      <c r="P2688" s="0" t="n">
        <v>729470.255642348</v>
      </c>
      <c r="Q2688" s="0" t="n">
        <v>1172362.91085377</v>
      </c>
      <c r="R2688" s="0" t="n">
        <v>1432888.00215461</v>
      </c>
    </row>
    <row r="2689" customFormat="false" ht="13.8" hidden="true" customHeight="false" outlineLevel="0" collapsed="false">
      <c r="A2689" s="0" t="s">
        <v>159</v>
      </c>
      <c r="B2689" s="0" t="s">
        <v>72</v>
      </c>
      <c r="C2689" s="0" t="s">
        <v>151</v>
      </c>
      <c r="D2689" s="0" t="s">
        <v>84</v>
      </c>
      <c r="E2689" s="0" t="s">
        <v>156</v>
      </c>
      <c r="F2689" s="0" t="s">
        <v>9</v>
      </c>
      <c r="G2689" s="0" t="s">
        <v>153</v>
      </c>
      <c r="H2689" s="0" t="n">
        <v>16081146.9700096</v>
      </c>
      <c r="I2689" s="0" t="n">
        <v>372316.999136377</v>
      </c>
      <c r="J2689" s="0" t="n">
        <v>418501.881482689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</row>
    <row r="2690" customFormat="false" ht="13.8" hidden="true" customHeight="false" outlineLevel="0" collapsed="false">
      <c r="A2690" s="0" t="s">
        <v>159</v>
      </c>
      <c r="B2690" s="0" t="s">
        <v>72</v>
      </c>
      <c r="C2690" s="0" t="s">
        <v>175</v>
      </c>
      <c r="D2690" s="0" t="s">
        <v>88</v>
      </c>
      <c r="E2690" s="0" t="s">
        <v>174</v>
      </c>
      <c r="F2690" s="0" t="s">
        <v>8</v>
      </c>
      <c r="G2690" s="0" t="s">
        <v>154</v>
      </c>
      <c r="H2690" s="0" t="n">
        <v>61597.1968873861</v>
      </c>
      <c r="I2690" s="0" t="n">
        <v>1314.55963422571</v>
      </c>
      <c r="J2690" s="0" t="n">
        <v>1314.55963422571</v>
      </c>
      <c r="K2690" s="0" t="n">
        <v>0</v>
      </c>
      <c r="L2690" s="0" t="n">
        <v>0</v>
      </c>
      <c r="M2690" s="0" t="n">
        <v>111737.568909185</v>
      </c>
      <c r="N2690" s="0" t="n">
        <v>156432.59647286</v>
      </c>
      <c r="O2690" s="0" t="n">
        <v>44695.0275636742</v>
      </c>
      <c r="P2690" s="0" t="n">
        <v>62573.038589144</v>
      </c>
      <c r="Q2690" s="0" t="n">
        <v>13145.5963422571</v>
      </c>
      <c r="R2690" s="0" t="n">
        <v>19718.3945133857</v>
      </c>
    </row>
    <row r="2691" customFormat="false" ht="13.8" hidden="true" customHeight="false" outlineLevel="0" collapsed="false">
      <c r="A2691" s="0" t="s">
        <v>155</v>
      </c>
      <c r="B2691" s="0" t="s">
        <v>72</v>
      </c>
      <c r="C2691" s="0" t="s">
        <v>175</v>
      </c>
      <c r="D2691" s="0" t="s">
        <v>88</v>
      </c>
      <c r="E2691" s="0" t="s">
        <v>174</v>
      </c>
      <c r="F2691" s="0" t="s">
        <v>8</v>
      </c>
      <c r="G2691" s="0" t="s">
        <v>154</v>
      </c>
      <c r="H2691" s="0" t="n">
        <v>13937.7036306716</v>
      </c>
      <c r="I2691" s="0" t="n">
        <v>1314.55963422571</v>
      </c>
      <c r="J2691" s="0" t="n">
        <v>1314.55963422571</v>
      </c>
      <c r="K2691" s="0" t="n">
        <v>23004.79359895</v>
      </c>
      <c r="L2691" s="0" t="n">
        <v>29577.5917700785</v>
      </c>
      <c r="M2691" s="0" t="n">
        <v>100563.812018267</v>
      </c>
      <c r="N2691" s="0" t="n">
        <v>122911.325800104</v>
      </c>
      <c r="O2691" s="0" t="n">
        <v>49164.5303200417</v>
      </c>
      <c r="P2691" s="0" t="n">
        <v>67042.5413455114</v>
      </c>
      <c r="Q2691" s="0" t="n">
        <v>16431.9954278214</v>
      </c>
      <c r="R2691" s="0" t="n">
        <v>23004.79359895</v>
      </c>
    </row>
    <row r="2692" customFormat="false" ht="13.8" hidden="true" customHeight="false" outlineLevel="0" collapsed="false">
      <c r="A2692" s="0" t="s">
        <v>159</v>
      </c>
      <c r="B2692" s="0" t="s">
        <v>117</v>
      </c>
      <c r="C2692" s="0" t="s">
        <v>188</v>
      </c>
      <c r="D2692" s="0" t="s">
        <v>109</v>
      </c>
      <c r="E2692" s="0" t="s">
        <v>9</v>
      </c>
      <c r="F2692" s="0" t="s">
        <v>9</v>
      </c>
      <c r="G2692" s="0" t="s">
        <v>164</v>
      </c>
      <c r="H2692" s="0" t="n">
        <v>401523.877318736</v>
      </c>
      <c r="I2692" s="0" t="n">
        <v>2220.19610165513</v>
      </c>
      <c r="J2692" s="0" t="n">
        <v>2220.19610165513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</row>
    <row r="2693" customFormat="false" ht="13.8" hidden="true" customHeight="false" outlineLevel="0" collapsed="false">
      <c r="A2693" s="0" t="s">
        <v>150</v>
      </c>
      <c r="B2693" s="0" t="s">
        <v>21</v>
      </c>
      <c r="C2693" s="0" t="s">
        <v>166</v>
      </c>
      <c r="D2693" s="0" t="s">
        <v>36</v>
      </c>
      <c r="E2693" s="0" t="s">
        <v>9</v>
      </c>
      <c r="F2693" s="0" t="s">
        <v>9</v>
      </c>
      <c r="G2693" s="0" t="s">
        <v>172</v>
      </c>
      <c r="H2693" s="0" t="n">
        <v>321817.263867283</v>
      </c>
      <c r="I2693" s="0" t="n">
        <v>19737.4931006085</v>
      </c>
      <c r="J2693" s="0" t="n">
        <v>19924.4437794774</v>
      </c>
      <c r="K2693" s="0" t="n">
        <v>222046.797381846</v>
      </c>
      <c r="L2693" s="0" t="n">
        <v>271390.530133367</v>
      </c>
      <c r="M2693" s="0" t="n">
        <v>5454370.93659297</v>
      </c>
      <c r="N2693" s="0" t="n">
        <v>6136167.3036671</v>
      </c>
      <c r="O2693" s="0" t="n">
        <v>1633216.63677008</v>
      </c>
      <c r="P2693" s="0" t="n">
        <v>2090517.29506571</v>
      </c>
      <c r="Q2693" s="0" t="n">
        <v>444093.594763692</v>
      </c>
      <c r="R2693" s="0" t="n">
        <v>493437.327515213</v>
      </c>
    </row>
    <row r="2694" customFormat="false" ht="13.8" hidden="true" customHeight="false" outlineLevel="0" collapsed="false">
      <c r="A2694" s="0" t="s">
        <v>155</v>
      </c>
      <c r="B2694" s="0" t="s">
        <v>21</v>
      </c>
      <c r="C2694" s="0" t="s">
        <v>173</v>
      </c>
      <c r="D2694" s="0" t="s">
        <v>27</v>
      </c>
      <c r="E2694" s="0" t="s">
        <v>9</v>
      </c>
      <c r="F2694" s="0" t="s">
        <v>9</v>
      </c>
      <c r="G2694" s="0" t="s">
        <v>153</v>
      </c>
      <c r="H2694" s="0" t="n">
        <v>12663.2957326784</v>
      </c>
      <c r="I2694" s="0" t="n">
        <v>1354</v>
      </c>
      <c r="J2694" s="0" t="n">
        <v>805.63</v>
      </c>
      <c r="K2694" s="0" t="n">
        <v>0</v>
      </c>
      <c r="L2694" s="0" t="n">
        <v>0</v>
      </c>
      <c r="M2694" s="0" t="n">
        <v>216442.0468248</v>
      </c>
      <c r="N2694" s="0" t="n">
        <v>252515.7212956</v>
      </c>
      <c r="O2694" s="0" t="n">
        <v>59403.78075924</v>
      </c>
      <c r="P2694" s="0" t="n">
        <v>72604.62092796</v>
      </c>
      <c r="Q2694" s="0" t="n">
        <v>27080</v>
      </c>
      <c r="R2694" s="0" t="n">
        <v>30465</v>
      </c>
    </row>
    <row r="2695" customFormat="false" ht="13.8" hidden="true" customHeight="false" outlineLevel="0" collapsed="false">
      <c r="A2695" s="0" t="s">
        <v>159</v>
      </c>
      <c r="B2695" s="0" t="s">
        <v>21</v>
      </c>
      <c r="C2695" s="0" t="s">
        <v>173</v>
      </c>
      <c r="D2695" s="0" t="s">
        <v>41</v>
      </c>
      <c r="E2695" s="0" t="s">
        <v>8</v>
      </c>
      <c r="F2695" s="0" t="s">
        <v>8</v>
      </c>
      <c r="G2695" s="0" t="s">
        <v>153</v>
      </c>
      <c r="H2695" s="0" t="n">
        <v>64781.8089494098</v>
      </c>
      <c r="I2695" s="0" t="n">
        <v>696</v>
      </c>
      <c r="J2695" s="0" t="n">
        <v>414.12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</row>
    <row r="2696" customFormat="false" ht="13.8" hidden="true" customHeight="false" outlineLevel="0" collapsed="false">
      <c r="A2696" s="0" t="s">
        <v>150</v>
      </c>
      <c r="B2696" s="0" t="s">
        <v>96</v>
      </c>
      <c r="C2696" s="0" t="s">
        <v>97</v>
      </c>
      <c r="D2696" s="0" t="s">
        <v>97</v>
      </c>
      <c r="E2696" s="0" t="s">
        <v>8</v>
      </c>
      <c r="F2696" s="0" t="s">
        <v>8</v>
      </c>
      <c r="G2696" s="0" t="s">
        <v>153</v>
      </c>
      <c r="H2696" s="0" t="n">
        <v>1977804.97165452</v>
      </c>
      <c r="I2696" s="0" t="n">
        <v>248498.649687096</v>
      </c>
      <c r="J2696" s="0" t="n">
        <v>865092.879740173</v>
      </c>
      <c r="K2696" s="0" t="n">
        <v>0</v>
      </c>
      <c r="L2696" s="0" t="n">
        <v>0</v>
      </c>
      <c r="M2696" s="0" t="n">
        <v>21312413.6815105</v>
      </c>
      <c r="N2696" s="0" t="n">
        <v>28416551.5753473</v>
      </c>
      <c r="O2696" s="0" t="n">
        <v>2210176.22369818</v>
      </c>
      <c r="P2696" s="0" t="n">
        <v>2762720.27962272</v>
      </c>
      <c r="Q2696" s="0" t="n">
        <v>3465694.66681289</v>
      </c>
      <c r="R2696" s="0" t="n">
        <v>4235849.03721575</v>
      </c>
    </row>
    <row r="2697" customFormat="false" ht="13.8" hidden="true" customHeight="false" outlineLevel="0" collapsed="false">
      <c r="A2697" s="0" t="s">
        <v>155</v>
      </c>
      <c r="B2697" s="0" t="s">
        <v>96</v>
      </c>
      <c r="C2697" s="0" t="s">
        <v>97</v>
      </c>
      <c r="D2697" s="0" t="s">
        <v>97</v>
      </c>
      <c r="E2697" s="0" t="s">
        <v>156</v>
      </c>
      <c r="F2697" s="0" t="s">
        <v>9</v>
      </c>
      <c r="G2697" s="0" t="s">
        <v>153</v>
      </c>
      <c r="H2697" s="0" t="n">
        <v>1680452.95386264</v>
      </c>
      <c r="I2697" s="0" t="n">
        <v>194143.636490219</v>
      </c>
      <c r="J2697" s="0" t="n">
        <v>402760.746039304</v>
      </c>
      <c r="K2697" s="0" t="n">
        <v>0</v>
      </c>
      <c r="L2697" s="0" t="n">
        <v>0</v>
      </c>
      <c r="M2697" s="0" t="n">
        <v>7400298.64185921</v>
      </c>
      <c r="N2697" s="0" t="n">
        <v>11100447.9627888</v>
      </c>
      <c r="O2697" s="0" t="n">
        <v>1726736.3420014</v>
      </c>
      <c r="P2697" s="0" t="n">
        <v>2158420.42750175</v>
      </c>
      <c r="Q2697" s="0" t="n">
        <v>975578.140809797</v>
      </c>
      <c r="R2697" s="0" t="n">
        <v>1625963.56801632</v>
      </c>
    </row>
    <row r="2698" customFormat="false" ht="13.8" hidden="true" customHeight="false" outlineLevel="0" collapsed="false">
      <c r="A2698" s="0" t="s">
        <v>150</v>
      </c>
      <c r="B2698" s="0" t="s">
        <v>52</v>
      </c>
      <c r="C2698" s="0" t="s">
        <v>158</v>
      </c>
      <c r="D2698" s="0" t="s">
        <v>56</v>
      </c>
      <c r="E2698" s="0" t="s">
        <v>8</v>
      </c>
      <c r="F2698" s="0" t="s">
        <v>8</v>
      </c>
      <c r="G2698" s="0" t="s">
        <v>164</v>
      </c>
      <c r="H2698" s="0" t="n">
        <v>77606565.7106491</v>
      </c>
      <c r="I2698" s="0" t="n">
        <v>4186274.46013327</v>
      </c>
      <c r="J2698" s="0" t="n">
        <v>2962709.79334907</v>
      </c>
      <c r="K2698" s="0" t="n">
        <v>146519606.104664</v>
      </c>
      <c r="L2698" s="0" t="n">
        <v>188382350.705997</v>
      </c>
      <c r="M2698" s="0" t="n">
        <v>130472219.139186</v>
      </c>
      <c r="N2698" s="0" t="n">
        <v>160124996.216274</v>
      </c>
      <c r="O2698" s="0" t="n">
        <v>110692073.717458</v>
      </c>
      <c r="P2698" s="0" t="n">
        <v>122343870.950875</v>
      </c>
      <c r="Q2698" s="0" t="n">
        <v>460490190.61466</v>
      </c>
      <c r="R2698" s="0" t="n">
        <v>502352935.215993</v>
      </c>
    </row>
    <row r="2699" customFormat="false" ht="13.8" hidden="true" customHeight="false" outlineLevel="0" collapsed="false">
      <c r="A2699" s="0" t="s">
        <v>155</v>
      </c>
      <c r="B2699" s="0" t="s">
        <v>52</v>
      </c>
      <c r="C2699" s="0" t="s">
        <v>158</v>
      </c>
      <c r="D2699" s="0" t="s">
        <v>56</v>
      </c>
      <c r="E2699" s="0" t="s">
        <v>13</v>
      </c>
      <c r="F2699" s="0" t="s">
        <v>13</v>
      </c>
      <c r="G2699" s="0" t="s">
        <v>153</v>
      </c>
      <c r="H2699" s="0" t="n">
        <v>9621186.79490565</v>
      </c>
      <c r="I2699" s="0" t="n">
        <v>208246.147771543</v>
      </c>
      <c r="J2699" s="0" t="n">
        <v>122767.161734119</v>
      </c>
      <c r="K2699" s="0" t="n">
        <v>0</v>
      </c>
      <c r="L2699" s="0" t="n">
        <v>0</v>
      </c>
      <c r="M2699" s="0" t="n">
        <v>5310276.7057005</v>
      </c>
      <c r="N2699" s="0" t="n">
        <v>6490338.19585617</v>
      </c>
      <c r="O2699" s="0" t="n">
        <v>5216565.99542977</v>
      </c>
      <c r="P2699" s="0" t="n">
        <v>5796184.43936641</v>
      </c>
      <c r="Q2699" s="0" t="n">
        <v>20824614.7771543</v>
      </c>
      <c r="R2699" s="0" t="n">
        <v>22907076.2548697</v>
      </c>
    </row>
    <row r="2700" customFormat="false" ht="13.8" hidden="true" customHeight="false" outlineLevel="0" collapsed="false">
      <c r="A2700" s="0" t="s">
        <v>159</v>
      </c>
      <c r="B2700" s="0" t="s">
        <v>52</v>
      </c>
      <c r="C2700" s="0" t="s">
        <v>183</v>
      </c>
      <c r="D2700" s="0" t="s">
        <v>57</v>
      </c>
      <c r="E2700" s="0" t="s">
        <v>8</v>
      </c>
      <c r="F2700" s="0" t="s">
        <v>8</v>
      </c>
      <c r="G2700" s="0" t="s">
        <v>157</v>
      </c>
      <c r="H2700" s="0" t="n">
        <v>243197562.281848</v>
      </c>
      <c r="I2700" s="0" t="n">
        <v>3717536.34281746</v>
      </c>
      <c r="J2700" s="0" t="n">
        <v>1784821.04146849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334578270.853571</v>
      </c>
      <c r="R2700" s="0" t="n">
        <v>371753634.281746</v>
      </c>
    </row>
    <row r="2701" customFormat="false" ht="13.8" hidden="true" customHeight="false" outlineLevel="0" collapsed="false">
      <c r="A2701" s="0" t="s">
        <v>150</v>
      </c>
      <c r="B2701" s="0" t="s">
        <v>52</v>
      </c>
      <c r="C2701" s="0" t="s">
        <v>183</v>
      </c>
      <c r="D2701" s="0" t="s">
        <v>57</v>
      </c>
      <c r="E2701" s="0" t="s">
        <v>8</v>
      </c>
      <c r="F2701" s="0" t="s">
        <v>8</v>
      </c>
      <c r="G2701" s="0" t="s">
        <v>154</v>
      </c>
      <c r="H2701" s="0" t="n">
        <v>42644134.474152</v>
      </c>
      <c r="I2701" s="0" t="n">
        <v>2929754.29464285</v>
      </c>
      <c r="J2701" s="0" t="n">
        <v>2101131.58652436</v>
      </c>
      <c r="K2701" s="0" t="n">
        <v>102541400.312499</v>
      </c>
      <c r="L2701" s="0" t="n">
        <v>131838943.258928</v>
      </c>
      <c r="M2701" s="0" t="n">
        <v>115957234.643124</v>
      </c>
      <c r="N2701" s="0" t="n">
        <v>141165329.13076</v>
      </c>
      <c r="O2701" s="0" t="n">
        <v>109223681.673622</v>
      </c>
      <c r="P2701" s="0" t="n">
        <v>119153107.280315</v>
      </c>
      <c r="Q2701" s="0" t="n">
        <v>351570515.357142</v>
      </c>
      <c r="R2701" s="0" t="n">
        <v>380868058.303571</v>
      </c>
    </row>
    <row r="2702" customFormat="false" ht="13.8" hidden="true" customHeight="false" outlineLevel="0" collapsed="false">
      <c r="A2702" s="0" t="s">
        <v>155</v>
      </c>
      <c r="B2702" s="0" t="s">
        <v>6</v>
      </c>
      <c r="C2702" s="0" t="s">
        <v>163</v>
      </c>
      <c r="D2702" s="0" t="s">
        <v>7</v>
      </c>
      <c r="E2702" s="0" t="s">
        <v>8</v>
      </c>
      <c r="F2702" s="0" t="s">
        <v>8</v>
      </c>
      <c r="G2702" s="0" t="s">
        <v>154</v>
      </c>
      <c r="H2702" s="0" t="n">
        <v>36148536.4557099</v>
      </c>
      <c r="I2702" s="0" t="n">
        <v>1339123.24519013</v>
      </c>
      <c r="J2702" s="0" t="n">
        <v>840778.033574586</v>
      </c>
      <c r="K2702" s="0" t="n">
        <v>0</v>
      </c>
      <c r="L2702" s="0" t="n">
        <v>0</v>
      </c>
      <c r="M2702" s="0" t="n">
        <v>91825593.7263307</v>
      </c>
      <c r="N2702" s="0" t="n">
        <v>137738390.589496</v>
      </c>
      <c r="O2702" s="0" t="n">
        <v>37878057.4857632</v>
      </c>
      <c r="P2702" s="0" t="n">
        <v>51651896.5714953</v>
      </c>
      <c r="Q2702" s="0" t="n">
        <v>12242440.4457876</v>
      </c>
      <c r="R2702" s="0" t="n">
        <v>17139416.6241027</v>
      </c>
    </row>
    <row r="2703" customFormat="false" ht="13.8" hidden="true" customHeight="false" outlineLevel="0" collapsed="false">
      <c r="A2703" s="0" t="s">
        <v>150</v>
      </c>
      <c r="B2703" s="0" t="s">
        <v>6</v>
      </c>
      <c r="C2703" s="0" t="s">
        <v>163</v>
      </c>
      <c r="D2703" s="0" t="s">
        <v>15</v>
      </c>
      <c r="E2703" s="0" t="s">
        <v>13</v>
      </c>
      <c r="F2703" s="0" t="s">
        <v>13</v>
      </c>
      <c r="G2703" s="0" t="s">
        <v>154</v>
      </c>
      <c r="H2703" s="0" t="n">
        <v>1970494.17862205</v>
      </c>
      <c r="I2703" s="0" t="n">
        <v>344391.01456309</v>
      </c>
      <c r="J2703" s="0" t="n">
        <v>243575.92514503</v>
      </c>
      <c r="K2703" s="0" t="n">
        <v>0</v>
      </c>
      <c r="L2703" s="0" t="n">
        <v>0</v>
      </c>
      <c r="M2703" s="0" t="n">
        <v>21696633.9174747</v>
      </c>
      <c r="N2703" s="0" t="n">
        <v>30995191.3106781</v>
      </c>
      <c r="O2703" s="0" t="n">
        <v>10331730.4368927</v>
      </c>
      <c r="P2703" s="0" t="n">
        <v>13224614.9592226</v>
      </c>
      <c r="Q2703" s="0" t="n">
        <v>6706069.5566838</v>
      </c>
      <c r="R2703" s="0" t="n">
        <v>7544328.25126927</v>
      </c>
    </row>
    <row r="2704" customFormat="false" ht="13.8" hidden="true" customHeight="false" outlineLevel="0" collapsed="false">
      <c r="A2704" s="0" t="s">
        <v>155</v>
      </c>
      <c r="B2704" s="0" t="s">
        <v>6</v>
      </c>
      <c r="C2704" s="0" t="s">
        <v>163</v>
      </c>
      <c r="D2704" s="0" t="s">
        <v>15</v>
      </c>
      <c r="E2704" s="0" t="s">
        <v>13</v>
      </c>
      <c r="F2704" s="0" t="s">
        <v>13</v>
      </c>
      <c r="G2704" s="0" t="s">
        <v>154</v>
      </c>
      <c r="H2704" s="0" t="n">
        <v>2509262.24845124</v>
      </c>
      <c r="I2704" s="0" t="n">
        <v>344391.01456309</v>
      </c>
      <c r="J2704" s="0" t="n">
        <v>243575.92514503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9091922.7844656</v>
      </c>
      <c r="P2704" s="0" t="n">
        <v>12398076.5242712</v>
      </c>
      <c r="Q2704" s="0" t="n">
        <v>5867810.86209832</v>
      </c>
      <c r="R2704" s="0" t="n">
        <v>6706069.5566838</v>
      </c>
    </row>
    <row r="2705" customFormat="false" ht="13.8" hidden="true" customHeight="false" outlineLevel="0" collapsed="false">
      <c r="A2705" s="0" t="s">
        <v>155</v>
      </c>
      <c r="B2705" s="0" t="s">
        <v>21</v>
      </c>
      <c r="C2705" s="0" t="s">
        <v>173</v>
      </c>
      <c r="D2705" s="0" t="s">
        <v>39</v>
      </c>
      <c r="E2705" s="0" t="s">
        <v>13</v>
      </c>
      <c r="F2705" s="0" t="s">
        <v>13</v>
      </c>
      <c r="G2705" s="0" t="s">
        <v>157</v>
      </c>
      <c r="H2705" s="0" t="n">
        <v>1209364.2420918</v>
      </c>
      <c r="I2705" s="0" t="n">
        <v>111008.232818874</v>
      </c>
      <c r="J2705" s="0" t="n">
        <v>50656.4935454683</v>
      </c>
      <c r="K2705" s="0" t="n">
        <v>1248842.61921233</v>
      </c>
      <c r="L2705" s="0" t="n">
        <v>1526363.20125952</v>
      </c>
      <c r="M2705" s="0" t="n">
        <v>15338322.7475617</v>
      </c>
      <c r="N2705" s="0" t="n">
        <v>19172903.4344522</v>
      </c>
      <c r="O2705" s="0" t="n">
        <v>3674235.46109091</v>
      </c>
      <c r="P2705" s="0" t="n">
        <v>5878776.73774546</v>
      </c>
      <c r="Q2705" s="0" t="n">
        <v>2220164.65637748</v>
      </c>
      <c r="R2705" s="0" t="n">
        <v>2497685.23842467</v>
      </c>
    </row>
    <row r="2706" customFormat="false" ht="13.8" hidden="true" customHeight="false" outlineLevel="0" collapsed="false">
      <c r="A2706" s="0" t="s">
        <v>159</v>
      </c>
      <c r="B2706" s="0" t="s">
        <v>72</v>
      </c>
      <c r="C2706" s="0" t="s">
        <v>151</v>
      </c>
      <c r="D2706" s="0" t="s">
        <v>84</v>
      </c>
      <c r="E2706" s="0" t="s">
        <v>152</v>
      </c>
      <c r="F2706" s="0" t="s">
        <v>8</v>
      </c>
      <c r="G2706" s="0" t="s">
        <v>157</v>
      </c>
      <c r="H2706" s="0" t="n">
        <v>21944387.8694188</v>
      </c>
      <c r="I2706" s="0" t="n">
        <v>838628.719768699</v>
      </c>
      <c r="J2706" s="0" t="n">
        <v>718029.964760323</v>
      </c>
      <c r="K2706" s="0" t="n">
        <v>10787292.4796762</v>
      </c>
      <c r="L2706" s="0" t="n">
        <v>14383056.6395682</v>
      </c>
      <c r="M2706" s="0" t="n">
        <v>40711737.7329182</v>
      </c>
      <c r="N2706" s="0" t="n">
        <v>56996432.8260855</v>
      </c>
      <c r="O2706" s="0" t="n">
        <v>16284695.0931672</v>
      </c>
      <c r="P2706" s="0" t="n">
        <v>22798573.1304342</v>
      </c>
      <c r="Q2706" s="0" t="n">
        <v>0</v>
      </c>
      <c r="R2706" s="0" t="n">
        <v>0</v>
      </c>
    </row>
    <row r="2707" customFormat="false" ht="13.8" hidden="true" customHeight="false" outlineLevel="0" collapsed="false">
      <c r="A2707" s="0" t="s">
        <v>150</v>
      </c>
      <c r="B2707" s="0" t="s">
        <v>52</v>
      </c>
      <c r="C2707" s="0" t="s">
        <v>158</v>
      </c>
      <c r="D2707" s="0" t="s">
        <v>63</v>
      </c>
      <c r="E2707" s="0" t="s">
        <v>8</v>
      </c>
      <c r="F2707" s="0" t="s">
        <v>8</v>
      </c>
      <c r="G2707" s="0" t="s">
        <v>172</v>
      </c>
      <c r="H2707" s="0" t="n">
        <v>5551483.77616392</v>
      </c>
      <c r="I2707" s="0" t="n">
        <v>527152.76603654</v>
      </c>
      <c r="J2707" s="0" t="n">
        <v>10187233.2498588</v>
      </c>
      <c r="K2707" s="0" t="n">
        <v>23721874.4716443</v>
      </c>
      <c r="L2707" s="0" t="n">
        <v>28993402.1320097</v>
      </c>
      <c r="M2707" s="0" t="n">
        <v>128822957.200179</v>
      </c>
      <c r="N2707" s="0" t="n">
        <v>156827947.89587</v>
      </c>
      <c r="O2707" s="0" t="n">
        <v>1186093.72358221</v>
      </c>
      <c r="P2707" s="0" t="n">
        <v>1779140.58537332</v>
      </c>
      <c r="Q2707" s="0" t="n">
        <v>0</v>
      </c>
      <c r="R2707" s="0" t="n">
        <v>0</v>
      </c>
    </row>
    <row r="2708" customFormat="false" ht="13.8" hidden="true" customHeight="false" outlineLevel="0" collapsed="false">
      <c r="A2708" s="0" t="s">
        <v>155</v>
      </c>
      <c r="B2708" s="0" t="s">
        <v>52</v>
      </c>
      <c r="C2708" s="0" t="s">
        <v>158</v>
      </c>
      <c r="D2708" s="0" t="s">
        <v>63</v>
      </c>
      <c r="E2708" s="0" t="s">
        <v>8</v>
      </c>
      <c r="F2708" s="0" t="s">
        <v>8</v>
      </c>
      <c r="G2708" s="0" t="s">
        <v>164</v>
      </c>
      <c r="H2708" s="0" t="n">
        <v>54846808.4680394</v>
      </c>
      <c r="I2708" s="0" t="n">
        <v>3600095.90921111</v>
      </c>
      <c r="J2708" s="0" t="n">
        <v>7737238.31123462</v>
      </c>
      <c r="K2708" s="0" t="n">
        <v>162004315.914499</v>
      </c>
      <c r="L2708" s="0" t="n">
        <v>198005275.006611</v>
      </c>
      <c r="M2708" s="0" t="n">
        <v>726769361.671992</v>
      </c>
      <c r="N2708" s="0" t="n">
        <v>879773437.813465</v>
      </c>
      <c r="O2708" s="0" t="n">
        <v>6750179.82977083</v>
      </c>
      <c r="P2708" s="0" t="n">
        <v>10800287.7276333</v>
      </c>
      <c r="Q2708" s="0" t="n">
        <v>0</v>
      </c>
      <c r="R2708" s="0" t="n">
        <v>0</v>
      </c>
    </row>
    <row r="2709" customFormat="false" ht="13.8" hidden="true" customHeight="false" outlineLevel="0" collapsed="false">
      <c r="A2709" s="0" t="s">
        <v>155</v>
      </c>
      <c r="B2709" s="0" t="s">
        <v>52</v>
      </c>
      <c r="C2709" s="0" t="s">
        <v>183</v>
      </c>
      <c r="D2709" s="0" t="s">
        <v>64</v>
      </c>
      <c r="E2709" s="0" t="s">
        <v>13</v>
      </c>
      <c r="F2709" s="0" t="s">
        <v>13</v>
      </c>
      <c r="G2709" s="0" t="s">
        <v>154</v>
      </c>
      <c r="H2709" s="0" t="n">
        <v>52522061.9065119</v>
      </c>
      <c r="I2709" s="0" t="n">
        <v>1509264.09288573</v>
      </c>
      <c r="J2709" s="0" t="n">
        <v>1109228.64689203</v>
      </c>
      <c r="K2709" s="0" t="n">
        <v>0</v>
      </c>
      <c r="L2709" s="0" t="n">
        <v>0</v>
      </c>
      <c r="M2709" s="0" t="n">
        <v>43014026.6472434</v>
      </c>
      <c r="N2709" s="0" t="n">
        <v>52069611.2045578</v>
      </c>
      <c r="O2709" s="0" t="n">
        <v>43491960.2288639</v>
      </c>
      <c r="P2709" s="0" t="n">
        <v>48070061.3055864</v>
      </c>
      <c r="Q2709" s="0" t="n">
        <v>166019050.21743</v>
      </c>
      <c r="R2709" s="0" t="n">
        <v>181111691.146288</v>
      </c>
    </row>
    <row r="2710" customFormat="false" ht="13.8" hidden="true" customHeight="false" outlineLevel="0" collapsed="false">
      <c r="A2710" s="0" t="s">
        <v>155</v>
      </c>
      <c r="B2710" s="0" t="s">
        <v>52</v>
      </c>
      <c r="C2710" s="0" t="s">
        <v>183</v>
      </c>
      <c r="D2710" s="0" t="s">
        <v>64</v>
      </c>
      <c r="E2710" s="0" t="s">
        <v>13</v>
      </c>
      <c r="F2710" s="0" t="s">
        <v>13</v>
      </c>
      <c r="G2710" s="0" t="s">
        <v>172</v>
      </c>
      <c r="H2710" s="0" t="n">
        <v>4248351.0645179</v>
      </c>
      <c r="I2710" s="0" t="n">
        <v>121842.46407397</v>
      </c>
      <c r="J2710" s="0" t="n">
        <v>127727.740788938</v>
      </c>
      <c r="K2710" s="0" t="n">
        <v>0</v>
      </c>
      <c r="L2710" s="0" t="n">
        <v>0</v>
      </c>
      <c r="M2710" s="0" t="n">
        <v>3472510.22610814</v>
      </c>
      <c r="N2710" s="0" t="n">
        <v>4203565.01055196</v>
      </c>
      <c r="O2710" s="0" t="n">
        <v>3511093.66920656</v>
      </c>
      <c r="P2710" s="0" t="n">
        <v>3880682.47649146</v>
      </c>
      <c r="Q2710" s="0" t="n">
        <v>13402671.0481367</v>
      </c>
      <c r="R2710" s="0" t="n">
        <v>14621095.6888764</v>
      </c>
    </row>
    <row r="2711" customFormat="false" ht="13.8" hidden="true" customHeight="false" outlineLevel="0" collapsed="false">
      <c r="A2711" s="0" t="s">
        <v>150</v>
      </c>
      <c r="B2711" s="0" t="s">
        <v>21</v>
      </c>
      <c r="C2711" s="0" t="s">
        <v>168</v>
      </c>
      <c r="D2711" s="0" t="s">
        <v>49</v>
      </c>
      <c r="E2711" s="0" t="s">
        <v>9</v>
      </c>
      <c r="F2711" s="0" t="s">
        <v>9</v>
      </c>
      <c r="G2711" s="0" t="s">
        <v>172</v>
      </c>
      <c r="H2711" s="0" t="n">
        <v>898090.289315862</v>
      </c>
      <c r="I2711" s="0" t="n">
        <v>40830</v>
      </c>
      <c r="J2711" s="0" t="n">
        <v>133119.3</v>
      </c>
      <c r="K2711" s="0" t="n">
        <v>1837350</v>
      </c>
      <c r="L2711" s="0" t="n">
        <v>2245650</v>
      </c>
      <c r="M2711" s="0" t="n">
        <v>8803968.75</v>
      </c>
      <c r="N2711" s="0" t="n">
        <v>10717875</v>
      </c>
      <c r="O2711" s="0" t="n">
        <v>459337.5</v>
      </c>
      <c r="P2711" s="0" t="n">
        <v>689006.25</v>
      </c>
      <c r="Q2711" s="0" t="n">
        <v>0</v>
      </c>
      <c r="R2711" s="0" t="n">
        <v>0</v>
      </c>
    </row>
    <row r="2712" customFormat="false" ht="13.8" hidden="true" customHeight="false" outlineLevel="0" collapsed="false">
      <c r="A2712" s="0" t="s">
        <v>150</v>
      </c>
      <c r="B2712" s="0" t="s">
        <v>21</v>
      </c>
      <c r="C2712" s="0" t="s">
        <v>181</v>
      </c>
      <c r="D2712" s="0" t="s">
        <v>22</v>
      </c>
      <c r="E2712" s="0" t="s">
        <v>9</v>
      </c>
      <c r="F2712" s="0" t="s">
        <v>9</v>
      </c>
      <c r="G2712" s="0" t="s">
        <v>157</v>
      </c>
      <c r="H2712" s="0" t="n">
        <v>467122.917996711</v>
      </c>
      <c r="I2712" s="0" t="n">
        <v>73425</v>
      </c>
      <c r="J2712" s="0" t="n">
        <v>18087.75</v>
      </c>
      <c r="K2712" s="0" t="n">
        <v>3304125</v>
      </c>
      <c r="L2712" s="0" t="n">
        <v>4038375</v>
      </c>
      <c r="M2712" s="0" t="n">
        <v>11399231.25</v>
      </c>
      <c r="N2712" s="0" t="n">
        <v>13877325</v>
      </c>
      <c r="O2712" s="0" t="n">
        <v>594742.5</v>
      </c>
      <c r="P2712" s="0" t="n">
        <v>892113.75</v>
      </c>
      <c r="Q2712" s="0" t="n">
        <v>0</v>
      </c>
      <c r="R2712" s="0" t="n">
        <v>0</v>
      </c>
    </row>
    <row r="2713" customFormat="false" ht="13.8" hidden="true" customHeight="false" outlineLevel="0" collapsed="false">
      <c r="A2713" s="0" t="s">
        <v>150</v>
      </c>
      <c r="B2713" s="0" t="s">
        <v>72</v>
      </c>
      <c r="C2713" s="0" t="s">
        <v>171</v>
      </c>
      <c r="D2713" s="0" t="s">
        <v>74</v>
      </c>
      <c r="E2713" s="0" t="s">
        <v>174</v>
      </c>
      <c r="F2713" s="0" t="s">
        <v>8</v>
      </c>
      <c r="G2713" s="0" t="s">
        <v>172</v>
      </c>
      <c r="H2713" s="0" t="n">
        <v>2331246.53821897</v>
      </c>
      <c r="I2713" s="0" t="n">
        <v>32241.5628990464</v>
      </c>
      <c r="J2713" s="0" t="n">
        <v>49466.3744610693</v>
      </c>
      <c r="K2713" s="0" t="n">
        <v>1128454.70146662</v>
      </c>
      <c r="L2713" s="0" t="n">
        <v>1450870.33045709</v>
      </c>
      <c r="M2713" s="0" t="n">
        <v>4444783.93148191</v>
      </c>
      <c r="N2713" s="0" t="n">
        <v>5735205.07287989</v>
      </c>
      <c r="O2713" s="0" t="n">
        <v>1433801.26821997</v>
      </c>
      <c r="P2713" s="0" t="n">
        <v>1835265.62332156</v>
      </c>
      <c r="Q2713" s="0" t="n">
        <v>967246.886971394</v>
      </c>
      <c r="R2713" s="0" t="n">
        <v>1289662.51596185</v>
      </c>
    </row>
    <row r="2714" customFormat="false" ht="13.8" hidden="true" customHeight="false" outlineLevel="0" collapsed="false">
      <c r="A2714" s="0" t="s">
        <v>155</v>
      </c>
      <c r="B2714" s="0" t="s">
        <v>72</v>
      </c>
      <c r="C2714" s="0" t="s">
        <v>151</v>
      </c>
      <c r="D2714" s="0" t="s">
        <v>78</v>
      </c>
      <c r="E2714" s="0" t="s">
        <v>170</v>
      </c>
      <c r="F2714" s="0" t="s">
        <v>13</v>
      </c>
      <c r="G2714" s="0" t="s">
        <v>164</v>
      </c>
      <c r="H2714" s="0" t="n">
        <v>28076983.9658959</v>
      </c>
      <c r="I2714" s="0" t="n">
        <v>2921700.64401976</v>
      </c>
      <c r="J2714" s="0" t="n">
        <v>3113393.89093245</v>
      </c>
      <c r="K2714" s="0" t="n">
        <v>0</v>
      </c>
      <c r="L2714" s="0" t="n">
        <v>0</v>
      </c>
      <c r="M2714" s="0" t="n">
        <v>127652150.224015</v>
      </c>
      <c r="N2714" s="0" t="n">
        <v>156019294.718241</v>
      </c>
      <c r="O2714" s="0" t="n">
        <v>62407717.8872966</v>
      </c>
      <c r="P2714" s="0" t="n">
        <v>85101433.4826772</v>
      </c>
      <c r="Q2714" s="0" t="n">
        <v>85870432.5912852</v>
      </c>
      <c r="R2714" s="0" t="n">
        <v>98137637.2471831</v>
      </c>
    </row>
    <row r="2715" customFormat="false" ht="13.8" hidden="true" customHeight="false" outlineLevel="0" collapsed="false">
      <c r="A2715" s="0" t="s">
        <v>150</v>
      </c>
      <c r="B2715" s="0" t="s">
        <v>96</v>
      </c>
      <c r="C2715" s="0" t="s">
        <v>99</v>
      </c>
      <c r="D2715" s="0" t="s">
        <v>99</v>
      </c>
      <c r="E2715" s="0" t="s">
        <v>170</v>
      </c>
      <c r="F2715" s="0" t="s">
        <v>13</v>
      </c>
      <c r="G2715" s="0" t="s">
        <v>164</v>
      </c>
      <c r="H2715" s="0" t="n">
        <v>3048716.75764854</v>
      </c>
      <c r="I2715" s="0" t="n">
        <v>291180.438036</v>
      </c>
      <c r="J2715" s="0" t="n">
        <v>686044.956259884</v>
      </c>
      <c r="K2715" s="0" t="n">
        <v>4103002.795298</v>
      </c>
      <c r="L2715" s="0" t="n">
        <v>4103002.795298</v>
      </c>
      <c r="M2715" s="0" t="n">
        <v>26637871.5608679</v>
      </c>
      <c r="N2715" s="0" t="n">
        <v>36627073.3961933</v>
      </c>
      <c r="O2715" s="0" t="n">
        <v>9711724.00656642</v>
      </c>
      <c r="P2715" s="0" t="n">
        <v>12431006.728405</v>
      </c>
      <c r="Q2715" s="0" t="n">
        <v>7294227.1916409</v>
      </c>
      <c r="R2715" s="0" t="n">
        <v>8206005.59059601</v>
      </c>
    </row>
    <row r="2716" customFormat="false" ht="13.8" hidden="true" customHeight="false" outlineLevel="0" collapsed="false">
      <c r="A2716" s="0" t="s">
        <v>159</v>
      </c>
      <c r="B2716" s="0" t="s">
        <v>21</v>
      </c>
      <c r="C2716" s="0" t="s">
        <v>166</v>
      </c>
      <c r="D2716" s="0" t="s">
        <v>33</v>
      </c>
      <c r="E2716" s="0" t="s">
        <v>13</v>
      </c>
      <c r="F2716" s="0" t="s">
        <v>13</v>
      </c>
      <c r="G2716" s="0" t="s">
        <v>157</v>
      </c>
      <c r="H2716" s="0" t="n">
        <v>6333775.62493358</v>
      </c>
      <c r="I2716" s="0" t="n">
        <v>100606.565137437</v>
      </c>
      <c r="J2716" s="0" t="n">
        <v>25609.2766482771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</row>
    <row r="2717" customFormat="false" ht="13.8" hidden="true" customHeight="false" outlineLevel="0" collapsed="false">
      <c r="A2717" s="0" t="s">
        <v>150</v>
      </c>
      <c r="B2717" s="0" t="s">
        <v>90</v>
      </c>
      <c r="C2717" s="0" t="s">
        <v>94</v>
      </c>
      <c r="D2717" s="0" t="s">
        <v>94</v>
      </c>
      <c r="E2717" s="0" t="s">
        <v>152</v>
      </c>
      <c r="F2717" s="0" t="s">
        <v>8</v>
      </c>
      <c r="G2717" s="0" t="s">
        <v>164</v>
      </c>
      <c r="H2717" s="0" t="n">
        <v>2437100.97632189</v>
      </c>
      <c r="I2717" s="0" t="n">
        <v>269172.036718945</v>
      </c>
      <c r="J2717" s="0" t="n">
        <v>1154623.25516836</v>
      </c>
      <c r="K2717" s="0" t="n">
        <v>2355255.32129077</v>
      </c>
      <c r="L2717" s="0" t="n">
        <v>3028185.41308813</v>
      </c>
      <c r="M2717" s="0" t="n">
        <v>30511014.0673484</v>
      </c>
      <c r="N2717" s="0" t="n">
        <v>41952644.3426041</v>
      </c>
      <c r="O2717" s="0" t="n">
        <v>11123807.2232696</v>
      </c>
      <c r="P2717" s="0" t="n">
        <v>14238473.2457851</v>
      </c>
      <c r="Q2717" s="0" t="n">
        <v>5383440.7343789</v>
      </c>
      <c r="R2717" s="0" t="n">
        <v>6056370.82617627</v>
      </c>
    </row>
    <row r="2718" customFormat="false" ht="13.8" hidden="true" customHeight="false" outlineLevel="0" collapsed="false">
      <c r="A2718" s="0" t="s">
        <v>150</v>
      </c>
      <c r="B2718" s="0" t="s">
        <v>103</v>
      </c>
      <c r="C2718" s="0" t="s">
        <v>177</v>
      </c>
      <c r="D2718" s="0" t="s">
        <v>115</v>
      </c>
      <c r="E2718" s="0" t="s">
        <v>9</v>
      </c>
      <c r="F2718" s="0" t="s">
        <v>9</v>
      </c>
      <c r="G2718" s="0" t="s">
        <v>157</v>
      </c>
      <c r="H2718" s="0" t="n">
        <v>12439682.5377081</v>
      </c>
      <c r="I2718" s="0" t="n">
        <v>699001.27</v>
      </c>
      <c r="J2718" s="0" t="n">
        <v>740915.225113</v>
      </c>
      <c r="K2718" s="0" t="n">
        <v>0</v>
      </c>
      <c r="L2718" s="0" t="n">
        <v>0</v>
      </c>
      <c r="M2718" s="0" t="n">
        <v>22018540.005</v>
      </c>
      <c r="N2718" s="0" t="n">
        <v>31455057.15</v>
      </c>
      <c r="O2718" s="0" t="n">
        <v>74705760.73125</v>
      </c>
      <c r="P2718" s="0" t="n">
        <v>95623373.736</v>
      </c>
      <c r="Q2718" s="0" t="n">
        <v>55920101.6</v>
      </c>
      <c r="R2718" s="0" t="n">
        <v>62910114.3</v>
      </c>
    </row>
    <row r="2719" customFormat="false" ht="13.8" hidden="true" customHeight="false" outlineLevel="0" collapsed="false">
      <c r="A2719" s="0" t="s">
        <v>155</v>
      </c>
      <c r="B2719" s="0" t="s">
        <v>103</v>
      </c>
      <c r="C2719" s="0" t="s">
        <v>177</v>
      </c>
      <c r="D2719" s="0" t="s">
        <v>113</v>
      </c>
      <c r="E2719" s="0" t="s">
        <v>13</v>
      </c>
      <c r="F2719" s="0" t="s">
        <v>13</v>
      </c>
      <c r="G2719" s="0" t="s">
        <v>172</v>
      </c>
      <c r="H2719" s="0" t="n">
        <v>169058.375863923</v>
      </c>
      <c r="I2719" s="0" t="n">
        <v>11937.68</v>
      </c>
      <c r="J2719" s="0" t="n">
        <v>12180.712</v>
      </c>
      <c r="K2719" s="0" t="n">
        <v>0</v>
      </c>
      <c r="L2719" s="0" t="n">
        <v>0</v>
      </c>
      <c r="M2719" s="0" t="n">
        <v>185460.38827236</v>
      </c>
      <c r="N2719" s="0" t="n">
        <v>259644.543581304</v>
      </c>
      <c r="O2719" s="0" t="n">
        <v>775224.412473306</v>
      </c>
      <c r="P2719" s="0" t="n">
        <v>1057124.19882723</v>
      </c>
      <c r="Q2719" s="0" t="n">
        <v>835637.6</v>
      </c>
      <c r="R2719" s="0" t="n">
        <v>955014.4</v>
      </c>
    </row>
    <row r="2720" customFormat="false" ht="13.8" hidden="true" customHeight="false" outlineLevel="0" collapsed="false">
      <c r="A2720" s="0" t="s">
        <v>159</v>
      </c>
      <c r="B2720" s="0" t="s">
        <v>103</v>
      </c>
      <c r="C2720" s="0" t="s">
        <v>177</v>
      </c>
      <c r="D2720" s="0" t="s">
        <v>115</v>
      </c>
      <c r="E2720" s="0" t="s">
        <v>8</v>
      </c>
      <c r="F2720" s="0" t="s">
        <v>8</v>
      </c>
      <c r="G2720" s="0" t="s">
        <v>154</v>
      </c>
      <c r="H2720" s="0" t="n">
        <v>19411105.1009414</v>
      </c>
      <c r="I2720" s="0" t="n">
        <v>269144.155</v>
      </c>
      <c r="J2720" s="0" t="n">
        <v>439071.2312</v>
      </c>
      <c r="K2720" s="0" t="n">
        <v>0</v>
      </c>
      <c r="L2720" s="0" t="n">
        <v>0</v>
      </c>
      <c r="M2720" s="0" t="n">
        <v>4844594.79</v>
      </c>
      <c r="N2720" s="0" t="n">
        <v>7266892.185</v>
      </c>
      <c r="O2720" s="0" t="n">
        <v>23011825.2525</v>
      </c>
      <c r="P2720" s="0" t="n">
        <v>32216555.3535</v>
      </c>
      <c r="Q2720" s="0" t="n">
        <v>16148649.3</v>
      </c>
      <c r="R2720" s="0" t="n">
        <v>18840090.85</v>
      </c>
    </row>
    <row r="2721" customFormat="false" ht="13.8" hidden="true" customHeight="false" outlineLevel="0" collapsed="false">
      <c r="A2721" s="0" t="s">
        <v>159</v>
      </c>
      <c r="B2721" s="0" t="s">
        <v>103</v>
      </c>
      <c r="C2721" s="0" t="s">
        <v>193</v>
      </c>
      <c r="D2721" s="0" t="s">
        <v>107</v>
      </c>
      <c r="E2721" s="0" t="s">
        <v>9</v>
      </c>
      <c r="F2721" s="0" t="s">
        <v>9</v>
      </c>
      <c r="G2721" s="0" t="s">
        <v>153</v>
      </c>
      <c r="H2721" s="0" t="n">
        <v>1949362.29570456</v>
      </c>
      <c r="I2721" s="0" t="n">
        <v>66630.794835605</v>
      </c>
      <c r="J2721" s="0" t="n">
        <v>39530.8406451877</v>
      </c>
      <c r="K2721" s="0" t="n">
        <v>0</v>
      </c>
      <c r="L2721" s="0" t="n">
        <v>0</v>
      </c>
      <c r="M2721" s="0" t="n">
        <v>6396556.30421808</v>
      </c>
      <c r="N2721" s="0" t="n">
        <v>8955178.82590531</v>
      </c>
      <c r="O2721" s="0" t="n">
        <v>0</v>
      </c>
      <c r="P2721" s="0" t="n">
        <v>0</v>
      </c>
      <c r="Q2721" s="0" t="n">
        <v>0</v>
      </c>
      <c r="R2721" s="0" t="n">
        <v>0</v>
      </c>
    </row>
    <row r="2722" customFormat="false" ht="13.8" hidden="true" customHeight="false" outlineLevel="0" collapsed="false">
      <c r="A2722" s="0" t="s">
        <v>159</v>
      </c>
      <c r="B2722" s="0" t="s">
        <v>52</v>
      </c>
      <c r="C2722" s="0" t="s">
        <v>158</v>
      </c>
      <c r="D2722" s="0" t="s">
        <v>53</v>
      </c>
      <c r="E2722" s="0" t="s">
        <v>8</v>
      </c>
      <c r="F2722" s="0" t="s">
        <v>8</v>
      </c>
      <c r="G2722" s="0" t="s">
        <v>172</v>
      </c>
      <c r="H2722" s="0" t="n">
        <v>2042180.30024377</v>
      </c>
      <c r="I2722" s="0" t="n">
        <v>43578.6637465224</v>
      </c>
      <c r="J2722" s="0" t="n">
        <v>27164.8042721293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1234728.80615147</v>
      </c>
      <c r="R2722" s="0" t="n">
        <v>1379991.01863987</v>
      </c>
    </row>
    <row r="2723" customFormat="false" ht="13.8" hidden="true" customHeight="false" outlineLevel="0" collapsed="false">
      <c r="A2723" s="0" t="s">
        <v>155</v>
      </c>
      <c r="B2723" s="0" t="s">
        <v>117</v>
      </c>
      <c r="C2723" s="0" t="s">
        <v>190</v>
      </c>
      <c r="D2723" s="0" t="s">
        <v>109</v>
      </c>
      <c r="E2723" s="0" t="s">
        <v>13</v>
      </c>
      <c r="F2723" s="0" t="s">
        <v>13</v>
      </c>
      <c r="G2723" s="0" t="s">
        <v>157</v>
      </c>
      <c r="H2723" s="0" t="n">
        <v>2143933.86792998</v>
      </c>
      <c r="I2723" s="0" t="n">
        <v>37656.9048774059</v>
      </c>
      <c r="J2723" s="0" t="n">
        <v>43166.5828471871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</row>
    <row r="2724" customFormat="false" ht="13.8" hidden="true" customHeight="false" outlineLevel="0" collapsed="false">
      <c r="A2724" s="0" t="s">
        <v>150</v>
      </c>
      <c r="B2724" s="0" t="s">
        <v>72</v>
      </c>
      <c r="C2724" s="0" t="s">
        <v>175</v>
      </c>
      <c r="D2724" s="0" t="s">
        <v>89</v>
      </c>
      <c r="E2724" s="0" t="s">
        <v>152</v>
      </c>
      <c r="F2724" s="0" t="s">
        <v>8</v>
      </c>
      <c r="G2724" s="0" t="s">
        <v>157</v>
      </c>
      <c r="H2724" s="0" t="n">
        <v>2658613.5617812</v>
      </c>
      <c r="I2724" s="0" t="n">
        <v>373882.316426076</v>
      </c>
      <c r="J2724" s="0" t="n">
        <v>233254.905662257</v>
      </c>
      <c r="K2724" s="0" t="n">
        <v>4361960.35830422</v>
      </c>
      <c r="L2724" s="0" t="n">
        <v>5608234.74639114</v>
      </c>
      <c r="M2724" s="0" t="n">
        <v>48039275.3189885</v>
      </c>
      <c r="N2724" s="0" t="n">
        <v>66054003.5636092</v>
      </c>
      <c r="O2724" s="0" t="n">
        <v>15012273.5371839</v>
      </c>
      <c r="P2724" s="0" t="n">
        <v>19215710.1275954</v>
      </c>
      <c r="Q2724" s="0" t="n">
        <v>9970195.10469536</v>
      </c>
      <c r="R2724" s="0" t="n">
        <v>11216469.4927822</v>
      </c>
    </row>
    <row r="2725" customFormat="false" ht="13.8" hidden="true" customHeight="false" outlineLevel="0" collapsed="false">
      <c r="A2725" s="0" t="s">
        <v>150</v>
      </c>
      <c r="B2725" s="0" t="s">
        <v>52</v>
      </c>
      <c r="C2725" s="0" t="s">
        <v>169</v>
      </c>
      <c r="D2725" s="0" t="s">
        <v>55</v>
      </c>
      <c r="E2725" s="0" t="s">
        <v>8</v>
      </c>
      <c r="F2725" s="0" t="s">
        <v>8</v>
      </c>
      <c r="G2725" s="0" t="s">
        <v>153</v>
      </c>
      <c r="H2725" s="0" t="n">
        <v>211454.37449751</v>
      </c>
      <c r="I2725" s="0" t="n">
        <v>14252.0284929999</v>
      </c>
      <c r="J2725" s="0" t="n">
        <v>7562.93914327108</v>
      </c>
      <c r="K2725" s="0" t="n">
        <v>190027.046573333</v>
      </c>
      <c r="L2725" s="0" t="n">
        <v>285040.569859999</v>
      </c>
      <c r="M2725" s="0" t="n">
        <v>2554676.11164585</v>
      </c>
      <c r="N2725" s="0" t="n">
        <v>3406234.81552781</v>
      </c>
      <c r="O2725" s="0" t="n">
        <v>171499.409342406</v>
      </c>
      <c r="P2725" s="0" t="n">
        <v>214374.261678007</v>
      </c>
      <c r="Q2725" s="0" t="n">
        <v>71260.1424649999</v>
      </c>
      <c r="R2725" s="0" t="n">
        <v>118766.904108333</v>
      </c>
    </row>
    <row r="2726" customFormat="false" ht="13.8" hidden="true" customHeight="false" outlineLevel="0" collapsed="false">
      <c r="A2726" s="0" t="s">
        <v>150</v>
      </c>
      <c r="B2726" s="0" t="s">
        <v>72</v>
      </c>
      <c r="C2726" s="0" t="s">
        <v>171</v>
      </c>
      <c r="D2726" s="0" t="s">
        <v>77</v>
      </c>
      <c r="E2726" s="0" t="s">
        <v>170</v>
      </c>
      <c r="F2726" s="0" t="s">
        <v>13</v>
      </c>
      <c r="G2726" s="0" t="s">
        <v>164</v>
      </c>
      <c r="H2726" s="0" t="n">
        <v>3564700.03715877</v>
      </c>
      <c r="I2726" s="0" t="n">
        <v>62871.1919313812</v>
      </c>
      <c r="J2726" s="0" t="n">
        <v>96321.2350336293</v>
      </c>
      <c r="K2726" s="0" t="n">
        <v>2200491.71759834</v>
      </c>
      <c r="L2726" s="0" t="n">
        <v>2829203.63691215</v>
      </c>
      <c r="M2726" s="0" t="n">
        <v>8946940.44533496</v>
      </c>
      <c r="N2726" s="0" t="n">
        <v>12302043.1123355</v>
      </c>
      <c r="O2726" s="0" t="n">
        <v>2795918.88916717</v>
      </c>
      <c r="P2726" s="0" t="n">
        <v>3578776.17813398</v>
      </c>
      <c r="Q2726" s="0" t="n">
        <v>5029695.35451049</v>
      </c>
      <c r="R2726" s="0" t="n">
        <v>5658407.2738243</v>
      </c>
    </row>
    <row r="2727" customFormat="false" ht="13.8" hidden="true" customHeight="false" outlineLevel="0" collapsed="false">
      <c r="A2727" s="0" t="s">
        <v>150</v>
      </c>
      <c r="B2727" s="0" t="s">
        <v>52</v>
      </c>
      <c r="C2727" s="0" t="s">
        <v>161</v>
      </c>
      <c r="D2727" s="0" t="s">
        <v>58</v>
      </c>
      <c r="E2727" s="0" t="s">
        <v>9</v>
      </c>
      <c r="F2727" s="0" t="s">
        <v>9</v>
      </c>
      <c r="G2727" s="0" t="s">
        <v>157</v>
      </c>
      <c r="H2727" s="0" t="n">
        <v>1188730.68284829</v>
      </c>
      <c r="I2727" s="0" t="n">
        <v>111383.450093775</v>
      </c>
      <c r="J2727" s="0" t="n">
        <v>38541.0612867284</v>
      </c>
      <c r="K2727" s="0" t="n">
        <v>1485112.667917</v>
      </c>
      <c r="L2727" s="0" t="n">
        <v>2227669.00187551</v>
      </c>
      <c r="M2727" s="0" t="n">
        <v>19965483.4627243</v>
      </c>
      <c r="N2727" s="0" t="n">
        <v>26620644.6169657</v>
      </c>
      <c r="O2727" s="0" t="n">
        <v>1340314.18130998</v>
      </c>
      <c r="P2727" s="0" t="n">
        <v>1675392.72663748</v>
      </c>
      <c r="Q2727" s="0" t="n">
        <v>556917.250468878</v>
      </c>
      <c r="R2727" s="0" t="n">
        <v>928195.41744813</v>
      </c>
    </row>
    <row r="2728" customFormat="false" ht="13.8" hidden="true" customHeight="false" outlineLevel="0" collapsed="false">
      <c r="A2728" s="0" t="s">
        <v>150</v>
      </c>
      <c r="B2728" s="0" t="s">
        <v>21</v>
      </c>
      <c r="C2728" s="0" t="s">
        <v>168</v>
      </c>
      <c r="D2728" s="0" t="s">
        <v>29</v>
      </c>
      <c r="E2728" s="0" t="s">
        <v>8</v>
      </c>
      <c r="F2728" s="0" t="s">
        <v>8</v>
      </c>
      <c r="G2728" s="0" t="s">
        <v>172</v>
      </c>
      <c r="H2728" s="0" t="n">
        <v>4507839.3486091</v>
      </c>
      <c r="I2728" s="0" t="n">
        <v>152800</v>
      </c>
      <c r="J2728" s="0" t="n">
        <v>273483</v>
      </c>
      <c r="K2728" s="0" t="n">
        <v>5348000</v>
      </c>
      <c r="L2728" s="0" t="n">
        <v>6876000</v>
      </c>
      <c r="M2728" s="0" t="n">
        <v>44281440</v>
      </c>
      <c r="N2728" s="0" t="n">
        <v>53907840</v>
      </c>
      <c r="O2728" s="0" t="n">
        <v>5849184</v>
      </c>
      <c r="P2728" s="0" t="n">
        <v>6380928</v>
      </c>
      <c r="Q2728" s="0" t="n">
        <v>18336000</v>
      </c>
      <c r="R2728" s="0" t="n">
        <v>19864000</v>
      </c>
    </row>
    <row r="2729" customFormat="false" ht="13.8" hidden="true" customHeight="false" outlineLevel="0" collapsed="false">
      <c r="A2729" s="0" t="s">
        <v>155</v>
      </c>
      <c r="B2729" s="0" t="s">
        <v>6</v>
      </c>
      <c r="C2729" s="0" t="s">
        <v>163</v>
      </c>
      <c r="D2729" s="0" t="s">
        <v>15</v>
      </c>
      <c r="E2729" s="0" t="s">
        <v>13</v>
      </c>
      <c r="F2729" s="0" t="s">
        <v>13</v>
      </c>
      <c r="G2729" s="0" t="s">
        <v>157</v>
      </c>
      <c r="H2729" s="0" t="n">
        <v>5506697.25909604</v>
      </c>
      <c r="I2729" s="0" t="n">
        <v>804928.337089691</v>
      </c>
      <c r="J2729" s="0" t="n">
        <v>502107.02089391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21250108.0991678</v>
      </c>
      <c r="P2729" s="0" t="n">
        <v>28977420.1352288</v>
      </c>
      <c r="Q2729" s="0" t="n">
        <v>13673103.3360957</v>
      </c>
      <c r="R2729" s="0" t="n">
        <v>15626403.8126808</v>
      </c>
    </row>
    <row r="2730" customFormat="false" ht="13.8" hidden="true" customHeight="false" outlineLevel="0" collapsed="false">
      <c r="A2730" s="0" t="s">
        <v>150</v>
      </c>
      <c r="B2730" s="0" t="s">
        <v>6</v>
      </c>
      <c r="C2730" s="0" t="s">
        <v>162</v>
      </c>
      <c r="D2730" s="0" t="s">
        <v>17</v>
      </c>
      <c r="E2730" s="0" t="s">
        <v>8</v>
      </c>
      <c r="F2730" s="0" t="s">
        <v>8</v>
      </c>
      <c r="G2730" s="0" t="s">
        <v>154</v>
      </c>
      <c r="H2730" s="0" t="n">
        <v>160949674.777064</v>
      </c>
      <c r="I2730" s="0" t="n">
        <v>1248446.14720001</v>
      </c>
      <c r="J2730" s="0" t="n">
        <v>3930371.55027359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</row>
    <row r="2731" customFormat="false" ht="13.8" hidden="true" customHeight="false" outlineLevel="0" collapsed="false">
      <c r="A2731" s="0" t="s">
        <v>155</v>
      </c>
      <c r="B2731" s="0" t="s">
        <v>21</v>
      </c>
      <c r="C2731" s="0" t="s">
        <v>166</v>
      </c>
      <c r="D2731" s="0" t="s">
        <v>38</v>
      </c>
      <c r="E2731" s="0" t="s">
        <v>13</v>
      </c>
      <c r="F2731" s="0" t="s">
        <v>13</v>
      </c>
      <c r="G2731" s="0" t="s">
        <v>164</v>
      </c>
      <c r="H2731" s="0" t="n">
        <v>8555370.93217909</v>
      </c>
      <c r="I2731" s="0" t="n">
        <v>105895.728037766</v>
      </c>
      <c r="J2731" s="0" t="n">
        <v>69299.6043236863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</row>
    <row r="2732" customFormat="false" ht="13.8" hidden="true" customHeight="false" outlineLevel="0" collapsed="false">
      <c r="A2732" s="0" t="s">
        <v>155</v>
      </c>
      <c r="B2732" s="0" t="s">
        <v>72</v>
      </c>
      <c r="C2732" s="0" t="s">
        <v>151</v>
      </c>
      <c r="D2732" s="0" t="s">
        <v>85</v>
      </c>
      <c r="E2732" s="0" t="s">
        <v>174</v>
      </c>
      <c r="F2732" s="0" t="s">
        <v>8</v>
      </c>
      <c r="G2732" s="0" t="s">
        <v>172</v>
      </c>
      <c r="H2732" s="0" t="n">
        <v>1781504.8566371</v>
      </c>
      <c r="I2732" s="0" t="n">
        <v>175729.273202352</v>
      </c>
      <c r="J2732" s="0" t="n">
        <v>175729.273202352</v>
      </c>
      <c r="K2732" s="0" t="n">
        <v>2810917.03337838</v>
      </c>
      <c r="L2732" s="0" t="n">
        <v>3614036.1857722</v>
      </c>
      <c r="M2732" s="0" t="n">
        <v>7251251.15187582</v>
      </c>
      <c r="N2732" s="0" t="n">
        <v>8957427.89349366</v>
      </c>
      <c r="O2732" s="0" t="n">
        <v>3753588.83155925</v>
      </c>
      <c r="P2732" s="0" t="n">
        <v>5118530.22485352</v>
      </c>
      <c r="Q2732" s="0" t="n">
        <v>5621834.06675676</v>
      </c>
      <c r="R2732" s="0" t="n">
        <v>6424953.21915058</v>
      </c>
    </row>
    <row r="2733" customFormat="false" ht="13.8" hidden="true" customHeight="false" outlineLevel="0" collapsed="false">
      <c r="A2733" s="0" t="s">
        <v>159</v>
      </c>
      <c r="B2733" s="0" t="s">
        <v>21</v>
      </c>
      <c r="C2733" s="0" t="s">
        <v>173</v>
      </c>
      <c r="D2733" s="0" t="s">
        <v>39</v>
      </c>
      <c r="E2733" s="0" t="s">
        <v>9</v>
      </c>
      <c r="F2733" s="0" t="s">
        <v>9</v>
      </c>
      <c r="G2733" s="0" t="s">
        <v>172</v>
      </c>
      <c r="H2733" s="0" t="n">
        <v>3035786.38207072</v>
      </c>
      <c r="I2733" s="0" t="n">
        <v>28403.392647908</v>
      </c>
      <c r="J2733" s="0" t="n">
        <v>27881.4414556397</v>
      </c>
      <c r="K2733" s="0" t="n">
        <v>284033.92647908</v>
      </c>
      <c r="L2733" s="0" t="n">
        <v>355042.40809885</v>
      </c>
      <c r="M2733" s="0" t="n">
        <v>3924577.41643521</v>
      </c>
      <c r="N2733" s="0" t="n">
        <v>4905721.77054401</v>
      </c>
      <c r="O2733" s="0" t="n">
        <v>0</v>
      </c>
      <c r="P2733" s="0" t="n">
        <v>0</v>
      </c>
      <c r="Q2733" s="0" t="n">
        <v>0</v>
      </c>
      <c r="R2733" s="0" t="n">
        <v>0</v>
      </c>
    </row>
    <row r="2734" customFormat="false" ht="13.8" hidden="true" customHeight="false" outlineLevel="0" collapsed="false">
      <c r="A2734" s="0" t="s">
        <v>159</v>
      </c>
      <c r="B2734" s="0" t="s">
        <v>52</v>
      </c>
      <c r="C2734" s="0" t="s">
        <v>158</v>
      </c>
      <c r="D2734" s="0" t="s">
        <v>63</v>
      </c>
      <c r="E2734" s="0" t="s">
        <v>13</v>
      </c>
      <c r="F2734" s="0" t="s">
        <v>13</v>
      </c>
      <c r="G2734" s="0" t="s">
        <v>153</v>
      </c>
      <c r="H2734" s="0" t="n">
        <v>5212132.28032031</v>
      </c>
      <c r="I2734" s="0" t="n">
        <v>173264.116014687</v>
      </c>
      <c r="J2734" s="0" t="n">
        <v>115690.03012995</v>
      </c>
      <c r="K2734" s="0" t="n">
        <v>6930564.64058749</v>
      </c>
      <c r="L2734" s="0" t="n">
        <v>8663205.80073436</v>
      </c>
      <c r="M2734" s="0" t="n">
        <v>34977693.4204649</v>
      </c>
      <c r="N2734" s="0" t="n">
        <v>42341418.3510891</v>
      </c>
      <c r="O2734" s="0" t="n">
        <v>0</v>
      </c>
      <c r="P2734" s="0" t="n">
        <v>0</v>
      </c>
      <c r="Q2734" s="0" t="n">
        <v>0</v>
      </c>
      <c r="R2734" s="0" t="n">
        <v>0</v>
      </c>
    </row>
    <row r="2735" customFormat="false" ht="13.8" hidden="true" customHeight="false" outlineLevel="0" collapsed="false">
      <c r="A2735" s="0" t="s">
        <v>159</v>
      </c>
      <c r="B2735" s="0" t="s">
        <v>52</v>
      </c>
      <c r="C2735" s="0" t="s">
        <v>165</v>
      </c>
      <c r="D2735" s="0" t="s">
        <v>65</v>
      </c>
      <c r="E2735" s="0" t="s">
        <v>9</v>
      </c>
      <c r="F2735" s="0" t="s">
        <v>9</v>
      </c>
      <c r="G2735" s="0" t="s">
        <v>157</v>
      </c>
      <c r="H2735" s="0" t="n">
        <v>1749761.64157925</v>
      </c>
      <c r="I2735" s="0" t="n">
        <v>69658.5999999999</v>
      </c>
      <c r="J2735" s="0" t="n">
        <v>29797.3996636077</v>
      </c>
      <c r="K2735" s="0" t="n">
        <v>2786343.99999999</v>
      </c>
      <c r="L2735" s="0" t="n">
        <v>3482929.99999999</v>
      </c>
      <c r="M2735" s="0" t="n">
        <v>14062329.8749999</v>
      </c>
      <c r="N2735" s="0" t="n">
        <v>17022820.3749999</v>
      </c>
      <c r="O2735" s="0" t="n">
        <v>0</v>
      </c>
      <c r="P2735" s="0" t="n">
        <v>0</v>
      </c>
      <c r="Q2735" s="0" t="n">
        <v>0</v>
      </c>
      <c r="R2735" s="0" t="n">
        <v>0</v>
      </c>
    </row>
    <row r="2736" customFormat="false" ht="13.8" hidden="true" customHeight="false" outlineLevel="0" collapsed="false">
      <c r="A2736" s="0" t="s">
        <v>159</v>
      </c>
      <c r="B2736" s="0" t="s">
        <v>52</v>
      </c>
      <c r="C2736" s="0" t="s">
        <v>158</v>
      </c>
      <c r="D2736" s="0" t="s">
        <v>71</v>
      </c>
      <c r="E2736" s="0" t="s">
        <v>13</v>
      </c>
      <c r="F2736" s="0" t="s">
        <v>13</v>
      </c>
      <c r="G2736" s="0" t="s">
        <v>164</v>
      </c>
      <c r="H2736" s="0" t="n">
        <v>28031096.9436506</v>
      </c>
      <c r="I2736" s="0" t="n">
        <v>358491.426632246</v>
      </c>
      <c r="J2736" s="0" t="n">
        <v>409003.629118998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32264228.3969021</v>
      </c>
      <c r="R2736" s="0" t="n">
        <v>35849142.6632246</v>
      </c>
    </row>
    <row r="2737" customFormat="false" ht="13.8" hidden="true" customHeight="false" outlineLevel="0" collapsed="false">
      <c r="A2737" s="0" t="s">
        <v>159</v>
      </c>
      <c r="B2737" s="0" t="s">
        <v>72</v>
      </c>
      <c r="C2737" s="0" t="s">
        <v>171</v>
      </c>
      <c r="D2737" s="0" t="s">
        <v>86</v>
      </c>
      <c r="E2737" s="0" t="s">
        <v>156</v>
      </c>
      <c r="F2737" s="0" t="s">
        <v>9</v>
      </c>
      <c r="G2737" s="0" t="s">
        <v>154</v>
      </c>
      <c r="H2737" s="0" t="n">
        <v>86426062.8350471</v>
      </c>
      <c r="I2737" s="0" t="n">
        <v>1728426.0967245</v>
      </c>
      <c r="J2737" s="0" t="n">
        <v>3003895.51962149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</row>
    <row r="2738" customFormat="false" ht="13.8" hidden="true" customHeight="false" outlineLevel="0" collapsed="false">
      <c r="A2738" s="0" t="s">
        <v>150</v>
      </c>
      <c r="B2738" s="0" t="s">
        <v>96</v>
      </c>
      <c r="C2738" s="0" t="s">
        <v>97</v>
      </c>
      <c r="D2738" s="0" t="s">
        <v>97</v>
      </c>
      <c r="E2738" s="0" t="s">
        <v>170</v>
      </c>
      <c r="F2738" s="0" t="s">
        <v>13</v>
      </c>
      <c r="G2738" s="0" t="s">
        <v>172</v>
      </c>
      <c r="H2738" s="0" t="n">
        <v>2276159.45409204</v>
      </c>
      <c r="I2738" s="0" t="n">
        <v>303283.07584236</v>
      </c>
      <c r="J2738" s="0" t="n">
        <v>2299763.60393395</v>
      </c>
      <c r="K2738" s="0" t="n">
        <v>0</v>
      </c>
      <c r="L2738" s="0" t="n">
        <v>0</v>
      </c>
      <c r="M2738" s="0" t="n">
        <v>20230765.2517074</v>
      </c>
      <c r="N2738" s="0" t="n">
        <v>28901093.2167248</v>
      </c>
      <c r="O2738" s="0" t="n">
        <v>8429485.48363436</v>
      </c>
      <c r="P2738" s="0" t="n">
        <v>10789741.4190519</v>
      </c>
      <c r="Q2738" s="0" t="n">
        <v>7059656.54130057</v>
      </c>
      <c r="R2738" s="0" t="n">
        <v>7942113.60896314</v>
      </c>
    </row>
    <row r="2739" customFormat="false" ht="13.8" hidden="true" customHeight="false" outlineLevel="0" collapsed="false">
      <c r="A2739" s="0" t="s">
        <v>159</v>
      </c>
      <c r="B2739" s="0" t="s">
        <v>72</v>
      </c>
      <c r="C2739" s="0" t="s">
        <v>171</v>
      </c>
      <c r="D2739" s="0" t="s">
        <v>80</v>
      </c>
      <c r="E2739" s="0" t="s">
        <v>170</v>
      </c>
      <c r="F2739" s="0" t="s">
        <v>13</v>
      </c>
      <c r="G2739" s="0" t="s">
        <v>153</v>
      </c>
      <c r="H2739" s="0" t="n">
        <v>2675739.02778671</v>
      </c>
      <c r="I2739" s="0" t="n">
        <v>61513.0010217006</v>
      </c>
      <c r="J2739" s="0" t="n">
        <v>61513.0010217006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</row>
    <row r="2740" customFormat="false" ht="13.8" hidden="true" customHeight="false" outlineLevel="0" collapsed="false">
      <c r="A2740" s="0" t="s">
        <v>150</v>
      </c>
      <c r="B2740" s="0" t="s">
        <v>21</v>
      </c>
      <c r="C2740" s="0" t="s">
        <v>166</v>
      </c>
      <c r="D2740" s="0" t="s">
        <v>36</v>
      </c>
      <c r="E2740" s="0" t="s">
        <v>13</v>
      </c>
      <c r="F2740" s="0" t="s">
        <v>13</v>
      </c>
      <c r="G2740" s="0" t="s">
        <v>164</v>
      </c>
      <c r="H2740" s="0" t="n">
        <v>1002555.00960746</v>
      </c>
      <c r="I2740" s="0" t="n">
        <v>98299.6741149839</v>
      </c>
      <c r="J2740" s="0" t="n">
        <v>82847.7821048514</v>
      </c>
      <c r="K2740" s="0" t="n">
        <v>1105871.33379356</v>
      </c>
      <c r="L2740" s="0" t="n">
        <v>1351620.51908102</v>
      </c>
      <c r="M2740" s="0" t="n">
        <v>27164690.2084439</v>
      </c>
      <c r="N2740" s="0" t="n">
        <v>30560276.4844993</v>
      </c>
      <c r="O2740" s="0" t="n">
        <v>8133994.64335822</v>
      </c>
      <c r="P2740" s="0" t="n">
        <v>10411513.1434985</v>
      </c>
      <c r="Q2740" s="0" t="n">
        <v>2211742.66758713</v>
      </c>
      <c r="R2740" s="0" t="n">
        <v>2457491.85287459</v>
      </c>
    </row>
    <row r="2741" customFormat="false" ht="13.8" hidden="true" customHeight="false" outlineLevel="0" collapsed="false">
      <c r="A2741" s="0" t="s">
        <v>159</v>
      </c>
      <c r="B2741" s="0" t="s">
        <v>21</v>
      </c>
      <c r="C2741" s="0" t="s">
        <v>168</v>
      </c>
      <c r="D2741" s="0" t="s">
        <v>49</v>
      </c>
      <c r="E2741" s="0" t="s">
        <v>13</v>
      </c>
      <c r="F2741" s="0" t="s">
        <v>13</v>
      </c>
      <c r="G2741" s="0" t="s">
        <v>154</v>
      </c>
      <c r="H2741" s="0" t="n">
        <v>1267108.41347229</v>
      </c>
      <c r="I2741" s="0" t="n">
        <v>12255</v>
      </c>
      <c r="J2741" s="0" t="n">
        <v>7715.875</v>
      </c>
      <c r="K2741" s="0" t="n">
        <v>490200</v>
      </c>
      <c r="L2741" s="0" t="n">
        <v>612750</v>
      </c>
      <c r="M2741" s="0" t="n">
        <v>2182921.875</v>
      </c>
      <c r="N2741" s="0" t="n">
        <v>2642484.375</v>
      </c>
      <c r="O2741" s="0" t="n">
        <v>0</v>
      </c>
      <c r="P2741" s="0" t="n">
        <v>0</v>
      </c>
      <c r="Q2741" s="0" t="n">
        <v>0</v>
      </c>
      <c r="R2741" s="0" t="n">
        <v>0</v>
      </c>
    </row>
    <row r="2742" customFormat="false" ht="13.8" hidden="true" customHeight="false" outlineLevel="0" collapsed="false">
      <c r="A2742" s="0" t="s">
        <v>150</v>
      </c>
      <c r="B2742" s="0" t="s">
        <v>6</v>
      </c>
      <c r="C2742" s="0" t="s">
        <v>162</v>
      </c>
      <c r="D2742" s="0" t="s">
        <v>20</v>
      </c>
      <c r="E2742" s="0" t="s">
        <v>13</v>
      </c>
      <c r="F2742" s="0" t="s">
        <v>13</v>
      </c>
      <c r="G2742" s="0" t="s">
        <v>164</v>
      </c>
      <c r="H2742" s="0" t="n">
        <v>9481813.01490242</v>
      </c>
      <c r="I2742" s="0" t="n">
        <v>1475686.06950364</v>
      </c>
      <c r="J2742" s="0" t="n">
        <v>846844.215819758</v>
      </c>
      <c r="K2742" s="0" t="n">
        <v>0</v>
      </c>
      <c r="L2742" s="0" t="n">
        <v>0</v>
      </c>
      <c r="M2742" s="0" t="n">
        <v>489542222.797182</v>
      </c>
      <c r="N2742" s="0" t="n">
        <v>595964445.144396</v>
      </c>
      <c r="O2742" s="0" t="n">
        <v>489542222.797182</v>
      </c>
      <c r="P2742" s="0" t="n">
        <v>595964445.144396</v>
      </c>
      <c r="Q2742" s="0" t="n">
        <v>9585807.41609895</v>
      </c>
      <c r="R2742" s="0" t="n">
        <v>10784033.3431113</v>
      </c>
    </row>
    <row r="2743" customFormat="false" ht="13.8" hidden="true" customHeight="false" outlineLevel="0" collapsed="false">
      <c r="A2743" s="0" t="s">
        <v>150</v>
      </c>
      <c r="B2743" s="0" t="s">
        <v>6</v>
      </c>
      <c r="C2743" s="0" t="s">
        <v>162</v>
      </c>
      <c r="D2743" s="0" t="s">
        <v>19</v>
      </c>
      <c r="E2743" s="0" t="s">
        <v>9</v>
      </c>
      <c r="F2743" s="0" t="s">
        <v>9</v>
      </c>
      <c r="G2743" s="0" t="s">
        <v>154</v>
      </c>
      <c r="H2743" s="0" t="n">
        <v>1364086.282233</v>
      </c>
      <c r="I2743" s="0" t="n">
        <v>378889.62375</v>
      </c>
      <c r="J2743" s="0" t="n">
        <v>211415.390292099</v>
      </c>
      <c r="K2743" s="0" t="n">
        <v>1119439.01068749</v>
      </c>
      <c r="L2743" s="0" t="n">
        <v>1439278.72802678</v>
      </c>
      <c r="M2743" s="0" t="n">
        <v>63609808.705344</v>
      </c>
      <c r="N2743" s="0" t="n">
        <v>87463486.969848</v>
      </c>
      <c r="O2743" s="0" t="n">
        <v>9939032.61021</v>
      </c>
      <c r="P2743" s="0" t="n">
        <v>12721961.7410688</v>
      </c>
      <c r="Q2743" s="0" t="n">
        <v>2558717.73871428</v>
      </c>
      <c r="R2743" s="0" t="n">
        <v>2878557.45605357</v>
      </c>
    </row>
    <row r="2744" customFormat="false" ht="13.8" hidden="true" customHeight="false" outlineLevel="0" collapsed="false">
      <c r="A2744" s="0" t="s">
        <v>155</v>
      </c>
      <c r="B2744" s="0" t="s">
        <v>21</v>
      </c>
      <c r="C2744" s="0" t="s">
        <v>168</v>
      </c>
      <c r="D2744" s="0" t="s">
        <v>49</v>
      </c>
      <c r="E2744" s="0" t="s">
        <v>9</v>
      </c>
      <c r="F2744" s="0" t="s">
        <v>9</v>
      </c>
      <c r="G2744" s="0" t="s">
        <v>153</v>
      </c>
      <c r="H2744" s="0" t="n">
        <v>70150.5811721491</v>
      </c>
      <c r="I2744" s="0" t="n">
        <v>2510</v>
      </c>
      <c r="J2744" s="0" t="n">
        <v>2292.9</v>
      </c>
      <c r="K2744" s="0" t="n">
        <v>112950</v>
      </c>
      <c r="L2744" s="0" t="n">
        <v>138050</v>
      </c>
      <c r="M2744" s="0" t="n">
        <v>447093.75</v>
      </c>
      <c r="N2744" s="0" t="n">
        <v>541218.75</v>
      </c>
      <c r="O2744" s="0" t="n">
        <v>23531.25</v>
      </c>
      <c r="P2744" s="0" t="n">
        <v>37650</v>
      </c>
      <c r="Q2744" s="0" t="n">
        <v>0</v>
      </c>
      <c r="R2744" s="0" t="n">
        <v>0</v>
      </c>
    </row>
    <row r="2745" customFormat="false" ht="13.8" hidden="true" customHeight="false" outlineLevel="0" collapsed="false">
      <c r="A2745" s="0" t="s">
        <v>150</v>
      </c>
      <c r="B2745" s="0" t="s">
        <v>21</v>
      </c>
      <c r="C2745" s="0" t="s">
        <v>166</v>
      </c>
      <c r="D2745" s="0" t="s">
        <v>32</v>
      </c>
      <c r="E2745" s="0" t="s">
        <v>8</v>
      </c>
      <c r="F2745" s="0" t="s">
        <v>8</v>
      </c>
      <c r="G2745" s="0" t="s">
        <v>157</v>
      </c>
      <c r="H2745" s="0" t="n">
        <v>744121.2601567</v>
      </c>
      <c r="I2745" s="0" t="n">
        <v>87571.2</v>
      </c>
      <c r="J2745" s="0" t="n">
        <v>20349.576</v>
      </c>
      <c r="K2745" s="0" t="n">
        <v>0</v>
      </c>
      <c r="L2745" s="0" t="n">
        <v>0</v>
      </c>
      <c r="M2745" s="0" t="n">
        <v>64534362.4872192</v>
      </c>
      <c r="N2745" s="0" t="n">
        <v>78563571.7235712</v>
      </c>
      <c r="O2745" s="0" t="n">
        <v>11388416.8798896</v>
      </c>
      <c r="P2745" s="0" t="n">
        <v>13864159.6798656</v>
      </c>
      <c r="Q2745" s="0" t="n">
        <v>1751424</v>
      </c>
      <c r="R2745" s="0" t="n">
        <v>1970352</v>
      </c>
    </row>
    <row r="2746" customFormat="false" ht="13.8" hidden="true" customHeight="false" outlineLevel="0" collapsed="false">
      <c r="A2746" s="0" t="s">
        <v>159</v>
      </c>
      <c r="B2746" s="0" t="s">
        <v>21</v>
      </c>
      <c r="C2746" s="0" t="s">
        <v>173</v>
      </c>
      <c r="D2746" s="0" t="s">
        <v>40</v>
      </c>
      <c r="E2746" s="0" t="s">
        <v>9</v>
      </c>
      <c r="F2746" s="0" t="s">
        <v>9</v>
      </c>
      <c r="G2746" s="0" t="s">
        <v>154</v>
      </c>
      <c r="H2746" s="0" t="n">
        <v>3150277.00377913</v>
      </c>
      <c r="I2746" s="0" t="n">
        <v>28685.692955115</v>
      </c>
      <c r="J2746" s="0" t="n">
        <v>18094.7270451355</v>
      </c>
      <c r="K2746" s="0" t="n">
        <v>286856.92955115</v>
      </c>
      <c r="L2746" s="0" t="n">
        <v>358571.161938938</v>
      </c>
      <c r="M2746" s="0" t="n">
        <v>3598852.23700091</v>
      </c>
      <c r="N2746" s="0" t="n">
        <v>4498565.29625114</v>
      </c>
      <c r="O2746" s="0" t="n">
        <v>0</v>
      </c>
      <c r="P2746" s="0" t="n">
        <v>0</v>
      </c>
      <c r="Q2746" s="0" t="n">
        <v>0</v>
      </c>
      <c r="R2746" s="0" t="n">
        <v>0</v>
      </c>
    </row>
    <row r="2747" customFormat="false" ht="13.8" hidden="true" customHeight="false" outlineLevel="0" collapsed="false">
      <c r="A2747" s="0" t="s">
        <v>155</v>
      </c>
      <c r="B2747" s="0" t="s">
        <v>72</v>
      </c>
      <c r="C2747" s="0" t="s">
        <v>151</v>
      </c>
      <c r="D2747" s="0" t="s">
        <v>82</v>
      </c>
      <c r="E2747" s="0" t="s">
        <v>152</v>
      </c>
      <c r="F2747" s="0" t="s">
        <v>8</v>
      </c>
      <c r="G2747" s="0" t="s">
        <v>157</v>
      </c>
      <c r="H2747" s="0" t="n">
        <v>219464.164774636</v>
      </c>
      <c r="I2747" s="0" t="n">
        <v>14867.7742847356</v>
      </c>
      <c r="J2747" s="0" t="n">
        <v>7974.28074583419</v>
      </c>
      <c r="K2747" s="0" t="n">
        <v>173457.366655249</v>
      </c>
      <c r="L2747" s="0" t="n">
        <v>223016.614271034</v>
      </c>
      <c r="M2747" s="0" t="n">
        <v>655056.645279173</v>
      </c>
      <c r="N2747" s="0" t="n">
        <v>800624.788674545</v>
      </c>
      <c r="O2747" s="0" t="n">
        <v>320249.913834362</v>
      </c>
      <c r="P2747" s="0" t="n">
        <v>436704.427955949</v>
      </c>
      <c r="Q2747" s="0" t="n">
        <v>346914.733310498</v>
      </c>
      <c r="R2747" s="0" t="n">
        <v>396473.980926284</v>
      </c>
    </row>
    <row r="2748" customFormat="false" ht="13.8" hidden="true" customHeight="false" outlineLevel="0" collapsed="false">
      <c r="A2748" s="0" t="s">
        <v>159</v>
      </c>
      <c r="B2748" s="0" t="s">
        <v>72</v>
      </c>
      <c r="C2748" s="0" t="s">
        <v>171</v>
      </c>
      <c r="D2748" s="0" t="s">
        <v>77</v>
      </c>
      <c r="E2748" s="0" t="s">
        <v>174</v>
      </c>
      <c r="F2748" s="0" t="s">
        <v>8</v>
      </c>
      <c r="G2748" s="0" t="s">
        <v>153</v>
      </c>
      <c r="H2748" s="0" t="n">
        <v>138853.28966799</v>
      </c>
      <c r="I2748" s="0" t="n">
        <v>872.868988506469</v>
      </c>
      <c r="J2748" s="0" t="n">
        <v>872.868988506469</v>
      </c>
      <c r="K2748" s="0" t="n">
        <v>26186.069655194</v>
      </c>
      <c r="L2748" s="0" t="n">
        <v>34914.7595402587</v>
      </c>
      <c r="M2748" s="0" t="n">
        <v>69870.5952913173</v>
      </c>
      <c r="N2748" s="0" t="n">
        <v>93160.7937217564</v>
      </c>
      <c r="O2748" s="0" t="n">
        <v>31053.5979072521</v>
      </c>
      <c r="P2748" s="0" t="n">
        <v>43475.037070153</v>
      </c>
      <c r="Q2748" s="0" t="n">
        <v>17457.3797701293</v>
      </c>
      <c r="R2748" s="0" t="n">
        <v>26186.069655194</v>
      </c>
    </row>
    <row r="2749" customFormat="false" ht="13.8" hidden="true" customHeight="false" outlineLevel="0" collapsed="false">
      <c r="A2749" s="0" t="s">
        <v>150</v>
      </c>
      <c r="B2749" s="0" t="s">
        <v>72</v>
      </c>
      <c r="C2749" s="0" t="s">
        <v>151</v>
      </c>
      <c r="D2749" s="0" t="s">
        <v>82</v>
      </c>
      <c r="E2749" s="0" t="s">
        <v>170</v>
      </c>
      <c r="F2749" s="0" t="s">
        <v>13</v>
      </c>
      <c r="G2749" s="0" t="s">
        <v>164</v>
      </c>
      <c r="H2749" s="0" t="n">
        <v>139956.879161015</v>
      </c>
      <c r="I2749" s="0" t="n">
        <v>11234.283953329</v>
      </c>
      <c r="J2749" s="0" t="n">
        <v>11234.283953329</v>
      </c>
      <c r="K2749" s="0" t="n">
        <v>131066.646122172</v>
      </c>
      <c r="L2749" s="0" t="n">
        <v>168514.259299935</v>
      </c>
      <c r="M2749" s="0" t="n">
        <v>879945.485393332</v>
      </c>
      <c r="N2749" s="0" t="n">
        <v>1209925.04241583</v>
      </c>
      <c r="O2749" s="0" t="n">
        <v>274982.96278113</v>
      </c>
      <c r="P2749" s="0" t="n">
        <v>351978.192359847</v>
      </c>
      <c r="Q2749" s="0" t="n">
        <v>299580.905422108</v>
      </c>
      <c r="R2749" s="0" t="n">
        <v>337028.518599871</v>
      </c>
    </row>
    <row r="2750" customFormat="false" ht="13.8" hidden="true" customHeight="false" outlineLevel="0" collapsed="false">
      <c r="A2750" s="0" t="s">
        <v>159</v>
      </c>
      <c r="B2750" s="0" t="s">
        <v>117</v>
      </c>
      <c r="C2750" s="0" t="s">
        <v>182</v>
      </c>
      <c r="D2750" s="0" t="s">
        <v>109</v>
      </c>
      <c r="E2750" s="0" t="s">
        <v>9</v>
      </c>
      <c r="F2750" s="0" t="s">
        <v>9</v>
      </c>
      <c r="G2750" s="0" t="s">
        <v>172</v>
      </c>
      <c r="H2750" s="0" t="n">
        <v>6986791.84693136</v>
      </c>
      <c r="I2750" s="0" t="n">
        <v>40130.468395308</v>
      </c>
      <c r="J2750" s="0" t="n">
        <v>40130.468395308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0</v>
      </c>
    </row>
    <row r="2751" customFormat="false" ht="13.8" hidden="true" customHeight="false" outlineLevel="0" collapsed="false">
      <c r="A2751" s="0" t="s">
        <v>159</v>
      </c>
      <c r="B2751" s="0" t="s">
        <v>103</v>
      </c>
      <c r="C2751" s="0" t="s">
        <v>179</v>
      </c>
      <c r="D2751" s="0" t="s">
        <v>115</v>
      </c>
      <c r="E2751" s="0" t="s">
        <v>9</v>
      </c>
      <c r="F2751" s="0" t="s">
        <v>9</v>
      </c>
      <c r="G2751" s="0" t="s">
        <v>157</v>
      </c>
      <c r="H2751" s="0" t="n">
        <v>36574407.600798</v>
      </c>
      <c r="I2751" s="0" t="n">
        <v>959114.55</v>
      </c>
      <c r="J2751" s="0" t="n">
        <v>532134.667514</v>
      </c>
      <c r="K2751" s="0" t="n">
        <v>0</v>
      </c>
      <c r="L2751" s="0" t="n">
        <v>0</v>
      </c>
      <c r="M2751" s="0" t="n">
        <v>17264061.9</v>
      </c>
      <c r="N2751" s="0" t="n">
        <v>25896092.85</v>
      </c>
      <c r="O2751" s="0" t="n">
        <v>82004294.025</v>
      </c>
      <c r="P2751" s="0" t="n">
        <v>114806011.635</v>
      </c>
      <c r="Q2751" s="0" t="n">
        <v>0</v>
      </c>
      <c r="R2751" s="0" t="n">
        <v>0</v>
      </c>
    </row>
    <row r="2752" customFormat="false" ht="13.8" hidden="true" customHeight="false" outlineLevel="0" collapsed="false">
      <c r="A2752" s="0" t="s">
        <v>159</v>
      </c>
      <c r="B2752" s="0" t="s">
        <v>103</v>
      </c>
      <c r="C2752" s="0" t="s">
        <v>177</v>
      </c>
      <c r="D2752" s="0" t="s">
        <v>106</v>
      </c>
      <c r="E2752" s="0" t="s">
        <v>8</v>
      </c>
      <c r="F2752" s="0" t="s">
        <v>8</v>
      </c>
      <c r="G2752" s="0" t="s">
        <v>172</v>
      </c>
      <c r="H2752" s="0" t="n">
        <v>111282.553539518</v>
      </c>
      <c r="I2752" s="0" t="n">
        <v>8242</v>
      </c>
      <c r="J2752" s="0" t="n">
        <v>5146.96</v>
      </c>
      <c r="K2752" s="0" t="n">
        <v>0</v>
      </c>
      <c r="L2752" s="0" t="n">
        <v>0</v>
      </c>
      <c r="M2752" s="0" t="n">
        <v>71968.4417816</v>
      </c>
      <c r="N2752" s="0" t="n">
        <v>107952.6626724</v>
      </c>
      <c r="O2752" s="0" t="n">
        <v>581744.9104454</v>
      </c>
      <c r="P2752" s="0" t="n">
        <v>814442.87462356</v>
      </c>
      <c r="Q2752" s="0" t="n">
        <v>112892</v>
      </c>
      <c r="R2752" s="0" t="n">
        <v>131707.333333333</v>
      </c>
    </row>
    <row r="2753" customFormat="false" ht="13.8" hidden="true" customHeight="false" outlineLevel="0" collapsed="false">
      <c r="A2753" s="0" t="s">
        <v>150</v>
      </c>
      <c r="B2753" s="0" t="s">
        <v>21</v>
      </c>
      <c r="C2753" s="0" t="s">
        <v>173</v>
      </c>
      <c r="D2753" s="0" t="s">
        <v>40</v>
      </c>
      <c r="E2753" s="0" t="s">
        <v>8</v>
      </c>
      <c r="F2753" s="0" t="s">
        <v>8</v>
      </c>
      <c r="G2753" s="0" t="s">
        <v>172</v>
      </c>
      <c r="H2753" s="0" t="n">
        <v>550952.913169362</v>
      </c>
      <c r="I2753" s="0" t="n">
        <v>50789.856623413</v>
      </c>
      <c r="J2753" s="0" t="n">
        <v>48420.8172263505</v>
      </c>
      <c r="K2753" s="0" t="n">
        <v>571385.887013396</v>
      </c>
      <c r="L2753" s="0" t="n">
        <v>698360.528571928</v>
      </c>
      <c r="M2753" s="0" t="n">
        <v>12743996.7660626</v>
      </c>
      <c r="N2753" s="0" t="n">
        <v>14336996.3618204</v>
      </c>
      <c r="O2753" s="0" t="n">
        <v>3794388.41330519</v>
      </c>
      <c r="P2753" s="0" t="n">
        <v>4856817.16903065</v>
      </c>
      <c r="Q2753" s="0" t="n">
        <v>1142771.77402679</v>
      </c>
      <c r="R2753" s="0" t="n">
        <v>1269746.41558532</v>
      </c>
    </row>
    <row r="2754" customFormat="false" ht="13.8" hidden="true" customHeight="false" outlineLevel="0" collapsed="false">
      <c r="A2754" s="0" t="s">
        <v>155</v>
      </c>
      <c r="B2754" s="0" t="s">
        <v>52</v>
      </c>
      <c r="C2754" s="0" t="s">
        <v>161</v>
      </c>
      <c r="D2754" s="0" t="s">
        <v>58</v>
      </c>
      <c r="E2754" s="0" t="s">
        <v>9</v>
      </c>
      <c r="F2754" s="0" t="s">
        <v>9</v>
      </c>
      <c r="G2754" s="0" t="s">
        <v>153</v>
      </c>
      <c r="H2754" s="0" t="n">
        <v>208865.718146471</v>
      </c>
      <c r="I2754" s="0" t="n">
        <v>10457.3263392857</v>
      </c>
      <c r="J2754" s="0" t="n">
        <v>6394.68298135642</v>
      </c>
      <c r="K2754" s="0" t="n">
        <v>0</v>
      </c>
      <c r="L2754" s="0" t="n">
        <v>0</v>
      </c>
      <c r="M2754" s="0" t="n">
        <v>833100.333090738</v>
      </c>
      <c r="N2754" s="0" t="n">
        <v>1249650.4996361</v>
      </c>
      <c r="O2754" s="0" t="n">
        <v>125836.49347664</v>
      </c>
      <c r="P2754" s="0" t="n">
        <v>157295.6168458</v>
      </c>
      <c r="Q2754" s="0" t="n">
        <v>52286.6316964285</v>
      </c>
      <c r="R2754" s="0" t="n">
        <v>87144.3861607142</v>
      </c>
    </row>
    <row r="2755" customFormat="false" ht="13.8" hidden="true" customHeight="false" outlineLevel="0" collapsed="false">
      <c r="A2755" s="0" t="s">
        <v>150</v>
      </c>
      <c r="B2755" s="0" t="s">
        <v>103</v>
      </c>
      <c r="C2755" s="0" t="s">
        <v>177</v>
      </c>
      <c r="D2755" s="0" t="s">
        <v>22</v>
      </c>
      <c r="E2755" s="0" t="s">
        <v>9</v>
      </c>
      <c r="F2755" s="0" t="s">
        <v>9</v>
      </c>
      <c r="G2755" s="0" t="s">
        <v>172</v>
      </c>
      <c r="H2755" s="0" t="n">
        <v>16478.7744744979</v>
      </c>
      <c r="I2755" s="0" t="n">
        <v>1625.7</v>
      </c>
      <c r="J2755" s="0" t="n">
        <v>2177.784</v>
      </c>
      <c r="K2755" s="0" t="n">
        <v>73156.5</v>
      </c>
      <c r="L2755" s="0" t="n">
        <v>89413.5</v>
      </c>
      <c r="M2755" s="0" t="n">
        <v>252389.925</v>
      </c>
      <c r="N2755" s="0" t="n">
        <v>307257.3</v>
      </c>
      <c r="O2755" s="0" t="n">
        <v>13168.17</v>
      </c>
      <c r="P2755" s="0" t="n">
        <v>19752.255</v>
      </c>
      <c r="Q2755" s="0" t="n">
        <v>0</v>
      </c>
      <c r="R2755" s="0" t="n">
        <v>0</v>
      </c>
    </row>
    <row r="2756" customFormat="false" ht="13.8" hidden="true" customHeight="false" outlineLevel="0" collapsed="false">
      <c r="A2756" s="0" t="s">
        <v>150</v>
      </c>
      <c r="B2756" s="0" t="s">
        <v>52</v>
      </c>
      <c r="C2756" s="0" t="s">
        <v>169</v>
      </c>
      <c r="D2756" s="0" t="s">
        <v>61</v>
      </c>
      <c r="E2756" s="0" t="s">
        <v>9</v>
      </c>
      <c r="F2756" s="0" t="s">
        <v>9</v>
      </c>
      <c r="G2756" s="0" t="s">
        <v>172</v>
      </c>
      <c r="H2756" s="0" t="n">
        <v>896394.374813641</v>
      </c>
      <c r="I2756" s="0" t="n">
        <v>43487.861855</v>
      </c>
      <c r="J2756" s="0" t="n">
        <v>25741.9124289411</v>
      </c>
      <c r="K2756" s="0" t="n">
        <v>1522075.164925</v>
      </c>
      <c r="L2756" s="0" t="n">
        <v>1956953.783475</v>
      </c>
      <c r="M2756" s="0" t="n">
        <v>1429482.24238838</v>
      </c>
      <c r="N2756" s="0" t="n">
        <v>1740239.25160324</v>
      </c>
      <c r="O2756" s="0" t="n">
        <v>1091074.21246251</v>
      </c>
      <c r="P2756" s="0" t="n">
        <v>1190262.77723183</v>
      </c>
      <c r="Q2756" s="0" t="n">
        <v>5218543.4226</v>
      </c>
      <c r="R2756" s="0" t="n">
        <v>5653422.04115</v>
      </c>
    </row>
    <row r="2757" customFormat="false" ht="13.8" hidden="true" customHeight="false" outlineLevel="0" collapsed="false">
      <c r="A2757" s="0" t="s">
        <v>155</v>
      </c>
      <c r="B2757" s="0" t="s">
        <v>117</v>
      </c>
      <c r="C2757" s="0" t="s">
        <v>176</v>
      </c>
      <c r="D2757" s="0" t="s">
        <v>109</v>
      </c>
      <c r="E2757" s="0" t="s">
        <v>9</v>
      </c>
      <c r="F2757" s="0" t="s">
        <v>9</v>
      </c>
      <c r="G2757" s="0" t="s">
        <v>154</v>
      </c>
      <c r="H2757" s="0" t="n">
        <v>4061682.21506716</v>
      </c>
      <c r="I2757" s="0" t="n">
        <v>21892.9887652249</v>
      </c>
      <c r="J2757" s="0" t="n">
        <v>21892.9887652249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</row>
    <row r="2758" customFormat="false" ht="13.8" hidden="true" customHeight="false" outlineLevel="0" collapsed="false">
      <c r="A2758" s="0" t="s">
        <v>159</v>
      </c>
      <c r="B2758" s="0" t="s">
        <v>117</v>
      </c>
      <c r="C2758" s="0" t="s">
        <v>189</v>
      </c>
      <c r="D2758" s="0" t="s">
        <v>109</v>
      </c>
      <c r="E2758" s="0" t="s">
        <v>9</v>
      </c>
      <c r="F2758" s="0" t="s">
        <v>9</v>
      </c>
      <c r="G2758" s="0" t="s">
        <v>153</v>
      </c>
      <c r="H2758" s="0" t="n">
        <v>40290.4629423622</v>
      </c>
      <c r="I2758" s="0" t="n">
        <v>261.312532430043</v>
      </c>
      <c r="J2758" s="0" t="n">
        <v>261.312532430043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</row>
    <row r="2759" customFormat="false" ht="13.8" hidden="true" customHeight="false" outlineLevel="0" collapsed="false">
      <c r="A2759" s="0" t="s">
        <v>155</v>
      </c>
      <c r="B2759" s="0" t="s">
        <v>72</v>
      </c>
      <c r="C2759" s="0" t="s">
        <v>151</v>
      </c>
      <c r="D2759" s="0" t="s">
        <v>73</v>
      </c>
      <c r="E2759" s="0" t="s">
        <v>156</v>
      </c>
      <c r="F2759" s="0" t="s">
        <v>9</v>
      </c>
      <c r="G2759" s="0" t="s">
        <v>164</v>
      </c>
      <c r="H2759" s="0" t="n">
        <v>9598940.81773453</v>
      </c>
      <c r="I2759" s="0" t="n">
        <v>156550.827124268</v>
      </c>
      <c r="J2759" s="0" t="n">
        <v>233784.962847291</v>
      </c>
      <c r="K2759" s="0" t="n">
        <v>0</v>
      </c>
      <c r="L2759" s="0" t="n">
        <v>0</v>
      </c>
      <c r="M2759" s="0" t="n">
        <v>9746670.30688127</v>
      </c>
      <c r="N2759" s="0" t="n">
        <v>11912597.0417437</v>
      </c>
      <c r="O2759" s="0" t="n">
        <v>4765038.81669751</v>
      </c>
      <c r="P2759" s="0" t="n">
        <v>6497780.20458751</v>
      </c>
      <c r="Q2759" s="0" t="n">
        <v>10958557.8986987</v>
      </c>
      <c r="R2759" s="0" t="n">
        <v>12524066.1699414</v>
      </c>
    </row>
    <row r="2760" customFormat="false" ht="13.8" hidden="true" customHeight="false" outlineLevel="0" collapsed="false">
      <c r="A2760" s="0" t="s">
        <v>159</v>
      </c>
      <c r="B2760" s="0" t="s">
        <v>72</v>
      </c>
      <c r="C2760" s="0" t="s">
        <v>151</v>
      </c>
      <c r="D2760" s="0" t="s">
        <v>78</v>
      </c>
      <c r="E2760" s="0" t="s">
        <v>152</v>
      </c>
      <c r="F2760" s="0" t="s">
        <v>8</v>
      </c>
      <c r="G2760" s="0" t="s">
        <v>164</v>
      </c>
      <c r="H2760" s="0" t="n">
        <v>339326361.237454</v>
      </c>
      <c r="I2760" s="0" t="n">
        <v>11569481.2952743</v>
      </c>
      <c r="J2760" s="0" t="n">
        <v>17480659.9970052</v>
      </c>
      <c r="K2760" s="0" t="n">
        <v>145156444.844456</v>
      </c>
      <c r="L2760" s="0" t="n">
        <v>193541926.459275</v>
      </c>
      <c r="M2760" s="0" t="n">
        <v>561647457.445796</v>
      </c>
      <c r="N2760" s="0" t="n">
        <v>786306440.424115</v>
      </c>
      <c r="O2760" s="0" t="n">
        <v>224658982.978318</v>
      </c>
      <c r="P2760" s="0" t="n">
        <v>314522576.169646</v>
      </c>
      <c r="Q2760" s="0" t="n">
        <v>0</v>
      </c>
      <c r="R2760" s="0" t="n">
        <v>0</v>
      </c>
    </row>
    <row r="2761" customFormat="false" ht="13.8" hidden="true" customHeight="false" outlineLevel="0" collapsed="false">
      <c r="A2761" s="0" t="s">
        <v>155</v>
      </c>
      <c r="B2761" s="0" t="s">
        <v>90</v>
      </c>
      <c r="C2761" s="0" t="s">
        <v>160</v>
      </c>
      <c r="D2761" s="0" t="s">
        <v>91</v>
      </c>
      <c r="E2761" s="0" t="s">
        <v>8</v>
      </c>
      <c r="F2761" s="0" t="s">
        <v>8</v>
      </c>
      <c r="G2761" s="0" t="s">
        <v>157</v>
      </c>
      <c r="H2761" s="0" t="n">
        <v>21249998.9985084</v>
      </c>
      <c r="I2761" s="0" t="n">
        <v>1331352.99654311</v>
      </c>
      <c r="J2761" s="0" t="n">
        <v>1439462.34341155</v>
      </c>
      <c r="K2761" s="0" t="n">
        <v>14788903.8929509</v>
      </c>
      <c r="L2761" s="0" t="n">
        <v>19014305.0052225</v>
      </c>
      <c r="M2761" s="0" t="n">
        <v>83435201.0548811</v>
      </c>
      <c r="N2761" s="0" t="n">
        <v>104294001.318601</v>
      </c>
      <c r="O2761" s="0" t="n">
        <v>53537587.2947324</v>
      </c>
      <c r="P2761" s="0" t="n">
        <v>73005800.8564533</v>
      </c>
      <c r="Q2761" s="0" t="n">
        <v>0</v>
      </c>
      <c r="R2761" s="0" t="n">
        <v>0</v>
      </c>
    </row>
    <row r="2762" customFormat="false" ht="13.8" hidden="true" customHeight="false" outlineLevel="0" collapsed="false">
      <c r="A2762" s="0" t="s">
        <v>155</v>
      </c>
      <c r="B2762" s="0" t="s">
        <v>21</v>
      </c>
      <c r="C2762" s="0" t="s">
        <v>166</v>
      </c>
      <c r="D2762" s="0" t="s">
        <v>25</v>
      </c>
      <c r="E2762" s="0" t="s">
        <v>9</v>
      </c>
      <c r="F2762" s="0" t="s">
        <v>9</v>
      </c>
      <c r="G2762" s="0" t="s">
        <v>157</v>
      </c>
      <c r="H2762" s="0" t="n">
        <v>19330436.2235058</v>
      </c>
      <c r="I2762" s="0" t="n">
        <v>315040.667301305</v>
      </c>
      <c r="J2762" s="0" t="n">
        <v>90329.6947451236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</row>
    <row r="2763" customFormat="false" ht="13.8" hidden="true" customHeight="false" outlineLevel="0" collapsed="false">
      <c r="A2763" s="0" t="s">
        <v>155</v>
      </c>
      <c r="B2763" s="0" t="s">
        <v>52</v>
      </c>
      <c r="C2763" s="0" t="s">
        <v>158</v>
      </c>
      <c r="D2763" s="0" t="s">
        <v>58</v>
      </c>
      <c r="E2763" s="0" t="s">
        <v>13</v>
      </c>
      <c r="F2763" s="0" t="s">
        <v>13</v>
      </c>
      <c r="G2763" s="0" t="s">
        <v>157</v>
      </c>
      <c r="H2763" s="0" t="n">
        <v>6345957.95774624</v>
      </c>
      <c r="I2763" s="0" t="n">
        <v>320513.854687163</v>
      </c>
      <c r="J2763" s="0" t="n">
        <v>102420.115851599</v>
      </c>
      <c r="K2763" s="0" t="n">
        <v>0</v>
      </c>
      <c r="L2763" s="0" t="n">
        <v>0</v>
      </c>
      <c r="M2763" s="0" t="n">
        <v>25534270.4661458</v>
      </c>
      <c r="N2763" s="0" t="n">
        <v>38301405.6992188</v>
      </c>
      <c r="O2763" s="0" t="n">
        <v>3856850.04712868</v>
      </c>
      <c r="P2763" s="0" t="n">
        <v>4821062.55891085</v>
      </c>
      <c r="Q2763" s="0" t="n">
        <v>1602569.27343581</v>
      </c>
      <c r="R2763" s="0" t="n">
        <v>2670948.78905969</v>
      </c>
    </row>
    <row r="2764" customFormat="false" ht="13.8" hidden="true" customHeight="false" outlineLevel="0" collapsed="false">
      <c r="A2764" s="0" t="s">
        <v>155</v>
      </c>
      <c r="B2764" s="0" t="s">
        <v>52</v>
      </c>
      <c r="C2764" s="0" t="s">
        <v>158</v>
      </c>
      <c r="D2764" s="0" t="s">
        <v>59</v>
      </c>
      <c r="E2764" s="0" t="s">
        <v>8</v>
      </c>
      <c r="F2764" s="0" t="s">
        <v>8</v>
      </c>
      <c r="G2764" s="0" t="s">
        <v>164</v>
      </c>
      <c r="H2764" s="0" t="n">
        <v>8199928.47059161</v>
      </c>
      <c r="I2764" s="0" t="n">
        <v>331071.794662222</v>
      </c>
      <c r="J2764" s="0" t="n">
        <v>438575.161609015</v>
      </c>
      <c r="K2764" s="0" t="n">
        <v>0</v>
      </c>
      <c r="L2764" s="0" t="n">
        <v>0</v>
      </c>
      <c r="M2764" s="0" t="n">
        <v>26375386.3522332</v>
      </c>
      <c r="N2764" s="0" t="n">
        <v>39563079.5283499</v>
      </c>
      <c r="O2764" s="0" t="n">
        <v>3983897.25802111</v>
      </c>
      <c r="P2764" s="0" t="n">
        <v>4979871.57252639</v>
      </c>
      <c r="Q2764" s="0" t="n">
        <v>1655358.97331111</v>
      </c>
      <c r="R2764" s="0" t="n">
        <v>2758931.62218518</v>
      </c>
    </row>
    <row r="2765" customFormat="false" ht="13.8" hidden="true" customHeight="false" outlineLevel="0" collapsed="false">
      <c r="A2765" s="0" t="s">
        <v>155</v>
      </c>
      <c r="B2765" s="0" t="s">
        <v>96</v>
      </c>
      <c r="C2765" s="0" t="s">
        <v>184</v>
      </c>
      <c r="D2765" s="0" t="s">
        <v>101</v>
      </c>
      <c r="E2765" s="0" t="s">
        <v>170</v>
      </c>
      <c r="F2765" s="0" t="s">
        <v>13</v>
      </c>
      <c r="G2765" s="0" t="s">
        <v>154</v>
      </c>
      <c r="H2765" s="0" t="n">
        <v>40958065.3632708</v>
      </c>
      <c r="I2765" s="0" t="n">
        <v>1690448.05161706</v>
      </c>
      <c r="J2765" s="0" t="n">
        <v>1319705.03915966</v>
      </c>
      <c r="K2765" s="0" t="n">
        <v>14057026.7667404</v>
      </c>
      <c r="L2765" s="0" t="n">
        <v>18073320.1286663</v>
      </c>
      <c r="M2765" s="0" t="n">
        <v>53011669.9117111</v>
      </c>
      <c r="N2765" s="0" t="n">
        <v>74216337.8763956</v>
      </c>
      <c r="O2765" s="0" t="n">
        <v>30746768.6840283</v>
      </c>
      <c r="P2765" s="0" t="n">
        <v>41927411.8418568</v>
      </c>
      <c r="Q2765" s="0" t="n">
        <v>28114053.5334809</v>
      </c>
      <c r="R2765" s="0" t="n">
        <v>32130346.8954068</v>
      </c>
    </row>
    <row r="2766" customFormat="false" ht="13.8" hidden="true" customHeight="false" outlineLevel="0" collapsed="false">
      <c r="A2766" s="0" t="s">
        <v>155</v>
      </c>
      <c r="B2766" s="0" t="s">
        <v>6</v>
      </c>
      <c r="C2766" s="0" t="s">
        <v>162</v>
      </c>
      <c r="D2766" s="0" t="s">
        <v>7</v>
      </c>
      <c r="E2766" s="0" t="s">
        <v>8</v>
      </c>
      <c r="F2766" s="0" t="s">
        <v>8</v>
      </c>
      <c r="G2766" s="0" t="s">
        <v>153</v>
      </c>
      <c r="H2766" s="0" t="n">
        <v>7997088.99104327</v>
      </c>
      <c r="I2766" s="0" t="n">
        <v>265515.634552525</v>
      </c>
      <c r="J2766" s="0" t="n">
        <v>166640.695778321</v>
      </c>
      <c r="K2766" s="0" t="n">
        <v>0</v>
      </c>
      <c r="L2766" s="0" t="n">
        <v>0</v>
      </c>
      <c r="M2766" s="0" t="n">
        <v>18206786.323799</v>
      </c>
      <c r="N2766" s="0" t="n">
        <v>27310179.4856985</v>
      </c>
      <c r="O2766" s="0" t="n">
        <v>7510299.37317047</v>
      </c>
      <c r="P2766" s="0" t="n">
        <v>10241317.3270506</v>
      </c>
      <c r="Q2766" s="0" t="n">
        <v>2738113.71088395</v>
      </c>
      <c r="R2766" s="0" t="n">
        <v>3833359.19523754</v>
      </c>
    </row>
    <row r="2767" customFormat="false" ht="13.8" hidden="true" customHeight="false" outlineLevel="0" collapsed="false">
      <c r="A2767" s="0" t="s">
        <v>150</v>
      </c>
      <c r="B2767" s="0" t="s">
        <v>6</v>
      </c>
      <c r="C2767" s="0" t="s">
        <v>162</v>
      </c>
      <c r="D2767" s="0" t="s">
        <v>15</v>
      </c>
      <c r="E2767" s="0" t="s">
        <v>8</v>
      </c>
      <c r="F2767" s="0" t="s">
        <v>8</v>
      </c>
      <c r="G2767" s="0" t="s">
        <v>157</v>
      </c>
      <c r="H2767" s="0" t="n">
        <v>69322965.3650479</v>
      </c>
      <c r="I2767" s="0" t="n">
        <v>8981749.4731906</v>
      </c>
      <c r="J2767" s="0" t="n">
        <v>32573356.9870459</v>
      </c>
      <c r="K2767" s="0" t="n">
        <v>64230894.782365</v>
      </c>
      <c r="L2767" s="0" t="n">
        <v>85641193.0431533</v>
      </c>
      <c r="M2767" s="0" t="n">
        <v>727521707.328438</v>
      </c>
      <c r="N2767" s="0" t="n">
        <v>970028943.104585</v>
      </c>
      <c r="O2767" s="0" t="n">
        <v>86224794.9426297</v>
      </c>
      <c r="P2767" s="0" t="n">
        <v>107780993.678287</v>
      </c>
      <c r="Q2767" s="0" t="n">
        <v>96346342.1735475</v>
      </c>
      <c r="R2767" s="0" t="n">
        <v>117756640.434335</v>
      </c>
    </row>
    <row r="2768" customFormat="false" ht="13.8" hidden="true" customHeight="false" outlineLevel="0" collapsed="false">
      <c r="A2768" s="0" t="s">
        <v>155</v>
      </c>
      <c r="B2768" s="0" t="s">
        <v>90</v>
      </c>
      <c r="C2768" s="0" t="s">
        <v>92</v>
      </c>
      <c r="D2768" s="0" t="s">
        <v>92</v>
      </c>
      <c r="E2768" s="0" t="s">
        <v>194</v>
      </c>
      <c r="F2768" s="0" t="s">
        <v>8</v>
      </c>
      <c r="G2768" s="0" t="s">
        <v>154</v>
      </c>
      <c r="H2768" s="0" t="n">
        <v>15830719.533681</v>
      </c>
      <c r="I2768" s="0" t="n">
        <v>616684.987824675</v>
      </c>
      <c r="J2768" s="0" t="n">
        <v>791357.830968614</v>
      </c>
      <c r="K2768" s="0" t="n">
        <v>0</v>
      </c>
      <c r="L2768" s="0" t="n">
        <v>0</v>
      </c>
      <c r="M2768" s="0" t="n">
        <v>38647328.0041267</v>
      </c>
      <c r="N2768" s="0" t="n">
        <v>48309160.0051584</v>
      </c>
      <c r="O2768" s="0" t="n">
        <v>24798702.1133695</v>
      </c>
      <c r="P2768" s="0" t="n">
        <v>33816411.9727766</v>
      </c>
      <c r="Q2768" s="0" t="n">
        <v>13853229.4381313</v>
      </c>
      <c r="R2768" s="0" t="n">
        <v>15832262.2150072</v>
      </c>
    </row>
    <row r="2769" customFormat="false" ht="13.8" hidden="true" customHeight="false" outlineLevel="0" collapsed="false">
      <c r="A2769" s="0" t="s">
        <v>155</v>
      </c>
      <c r="B2769" s="0" t="s">
        <v>52</v>
      </c>
      <c r="C2769" s="0" t="s">
        <v>158</v>
      </c>
      <c r="D2769" s="0" t="s">
        <v>63</v>
      </c>
      <c r="E2769" s="0" t="s">
        <v>9</v>
      </c>
      <c r="F2769" s="0" t="s">
        <v>9</v>
      </c>
      <c r="G2769" s="0" t="s">
        <v>153</v>
      </c>
      <c r="H2769" s="0" t="n">
        <v>1821408.0127448</v>
      </c>
      <c r="I2769" s="0" t="n">
        <v>156762.443867053</v>
      </c>
      <c r="J2769" s="0" t="n">
        <v>110236.501135588</v>
      </c>
      <c r="K2769" s="0" t="n">
        <v>7054309.97401742</v>
      </c>
      <c r="L2769" s="0" t="n">
        <v>8621934.41268796</v>
      </c>
      <c r="M2769" s="0" t="n">
        <v>31646418.3556615</v>
      </c>
      <c r="N2769" s="0" t="n">
        <v>38308822.2200113</v>
      </c>
      <c r="O2769" s="0" t="n">
        <v>293929.582250726</v>
      </c>
      <c r="P2769" s="0" t="n">
        <v>470287.331601161</v>
      </c>
      <c r="Q2769" s="0" t="n">
        <v>0</v>
      </c>
      <c r="R2769" s="0" t="n">
        <v>0</v>
      </c>
    </row>
    <row r="2770" customFormat="false" ht="13.8" hidden="true" customHeight="false" outlineLevel="0" collapsed="false">
      <c r="A2770" s="0" t="s">
        <v>150</v>
      </c>
      <c r="B2770" s="0" t="s">
        <v>52</v>
      </c>
      <c r="C2770" s="0" t="s">
        <v>183</v>
      </c>
      <c r="D2770" s="0" t="s">
        <v>64</v>
      </c>
      <c r="E2770" s="0" t="s">
        <v>13</v>
      </c>
      <c r="F2770" s="0" t="s">
        <v>13</v>
      </c>
      <c r="G2770" s="0" t="s">
        <v>164</v>
      </c>
      <c r="H2770" s="0" t="n">
        <v>41303906.3475217</v>
      </c>
      <c r="I2770" s="0" t="n">
        <v>2850016.74173173</v>
      </c>
      <c r="J2770" s="0" t="n">
        <v>2525123.98075679</v>
      </c>
      <c r="K2770" s="0" t="n">
        <v>99750585.9606105</v>
      </c>
      <c r="L2770" s="0" t="n">
        <v>128250753.377927</v>
      </c>
      <c r="M2770" s="0" t="n">
        <v>98325577.5897447</v>
      </c>
      <c r="N2770" s="0" t="n">
        <v>119700703.152732</v>
      </c>
      <c r="O2770" s="0" t="n">
        <v>95095558.5112814</v>
      </c>
      <c r="P2770" s="0" t="n">
        <v>103740609.285034</v>
      </c>
      <c r="Q2770" s="0" t="n">
        <v>342002009.007807</v>
      </c>
      <c r="R2770" s="0" t="n">
        <v>370502176.425125</v>
      </c>
    </row>
    <row r="2771" customFormat="false" ht="13.8" hidden="true" customHeight="false" outlineLevel="0" collapsed="false">
      <c r="A2771" s="0" t="s">
        <v>159</v>
      </c>
      <c r="B2771" s="0" t="s">
        <v>21</v>
      </c>
      <c r="C2771" s="0" t="s">
        <v>166</v>
      </c>
      <c r="D2771" s="0" t="s">
        <v>43</v>
      </c>
      <c r="E2771" s="0" t="s">
        <v>9</v>
      </c>
      <c r="F2771" s="0" t="s">
        <v>9</v>
      </c>
      <c r="G2771" s="0" t="s">
        <v>164</v>
      </c>
      <c r="H2771" s="0" t="n">
        <v>1949063.56379539</v>
      </c>
      <c r="I2771" s="0" t="n">
        <v>12480.2001849283</v>
      </c>
      <c r="J2771" s="0" t="n">
        <v>7843.58577669902</v>
      </c>
      <c r="K2771" s="0" t="n">
        <v>0</v>
      </c>
      <c r="L2771" s="0" t="n">
        <v>0</v>
      </c>
      <c r="M2771" s="0" t="n">
        <v>3081916.1006679</v>
      </c>
      <c r="N2771" s="0" t="n">
        <v>3852395.12583488</v>
      </c>
      <c r="O2771" s="0" t="n">
        <v>0</v>
      </c>
      <c r="P2771" s="0" t="n">
        <v>0</v>
      </c>
      <c r="Q2771" s="0" t="n">
        <v>109201.751618122</v>
      </c>
      <c r="R2771" s="0" t="n">
        <v>140402.252080443</v>
      </c>
    </row>
    <row r="2772" customFormat="false" ht="13.8" hidden="true" customHeight="false" outlineLevel="0" collapsed="false">
      <c r="A2772" s="0" t="s">
        <v>150</v>
      </c>
      <c r="B2772" s="0" t="s">
        <v>52</v>
      </c>
      <c r="C2772" s="0" t="s">
        <v>165</v>
      </c>
      <c r="D2772" s="0" t="s">
        <v>67</v>
      </c>
      <c r="E2772" s="0" t="s">
        <v>13</v>
      </c>
      <c r="F2772" s="0" t="s">
        <v>13</v>
      </c>
      <c r="G2772" s="0" t="s">
        <v>153</v>
      </c>
      <c r="H2772" s="0" t="n">
        <v>1625492.49571798</v>
      </c>
      <c r="I2772" s="0" t="n">
        <v>39677.4999999999</v>
      </c>
      <c r="J2772" s="0" t="n">
        <v>29343.2448239951</v>
      </c>
      <c r="K2772" s="0" t="n">
        <v>1785487.49999999</v>
      </c>
      <c r="L2772" s="0" t="n">
        <v>2182262.49999999</v>
      </c>
      <c r="M2772" s="0" t="n">
        <v>9696189.06249999</v>
      </c>
      <c r="N2772" s="0" t="n">
        <v>11804056.2499999</v>
      </c>
      <c r="O2772" s="0" t="n">
        <v>89274.3749999999</v>
      </c>
      <c r="P2772" s="0" t="n">
        <v>133911.562499999</v>
      </c>
      <c r="Q2772" s="0" t="n">
        <v>0</v>
      </c>
      <c r="R2772" s="0" t="n">
        <v>0</v>
      </c>
    </row>
    <row r="2773" customFormat="false" ht="13.8" hidden="true" customHeight="false" outlineLevel="0" collapsed="false">
      <c r="A2773" s="0" t="s">
        <v>150</v>
      </c>
      <c r="B2773" s="0" t="s">
        <v>72</v>
      </c>
      <c r="C2773" s="0" t="s">
        <v>171</v>
      </c>
      <c r="D2773" s="0" t="s">
        <v>86</v>
      </c>
      <c r="E2773" s="0" t="s">
        <v>152</v>
      </c>
      <c r="F2773" s="0" t="s">
        <v>8</v>
      </c>
      <c r="G2773" s="0" t="s">
        <v>157</v>
      </c>
      <c r="H2773" s="0" t="n">
        <v>5126226.5415038</v>
      </c>
      <c r="I2773" s="0" t="n">
        <v>497960.5924089</v>
      </c>
      <c r="J2773" s="0" t="n">
        <v>399740.698750943</v>
      </c>
      <c r="K2773" s="0" t="n">
        <v>7276935.81745996</v>
      </c>
      <c r="L2773" s="0" t="n">
        <v>9356060.33673424</v>
      </c>
      <c r="M2773" s="0" t="n">
        <v>49561724.9616295</v>
      </c>
      <c r="N2773" s="0" t="n">
        <v>68147371.8222406</v>
      </c>
      <c r="O2773" s="0" t="n">
        <v>18069378.8715124</v>
      </c>
      <c r="P2773" s="0" t="n">
        <v>23128804.9555358</v>
      </c>
      <c r="Q2773" s="0" t="n">
        <v>16632996.1541942</v>
      </c>
      <c r="R2773" s="0" t="n">
        <v>18712120.6734684</v>
      </c>
    </row>
    <row r="2774" customFormat="false" ht="13.8" hidden="true" customHeight="false" outlineLevel="0" collapsed="false">
      <c r="A2774" s="0" t="s">
        <v>155</v>
      </c>
      <c r="B2774" s="0" t="s">
        <v>6</v>
      </c>
      <c r="C2774" s="0" t="s">
        <v>163</v>
      </c>
      <c r="D2774" s="0" t="s">
        <v>19</v>
      </c>
      <c r="E2774" s="0" t="s">
        <v>8</v>
      </c>
      <c r="F2774" s="0" t="s">
        <v>8</v>
      </c>
      <c r="G2774" s="0" t="s">
        <v>172</v>
      </c>
      <c r="H2774" s="0" t="n">
        <v>17942368.7103118</v>
      </c>
      <c r="I2774" s="0" t="n">
        <v>2162850.06543908</v>
      </c>
      <c r="J2774" s="0" t="n">
        <v>1269426.98288083</v>
      </c>
      <c r="K2774" s="0" t="n">
        <v>6420112.82313599</v>
      </c>
      <c r="L2774" s="0" t="n">
        <v>8254430.77260342</v>
      </c>
      <c r="M2774" s="0" t="n">
        <v>226943531.666392</v>
      </c>
      <c r="N2774" s="0" t="n">
        <v>317720944.332949</v>
      </c>
      <c r="O2774" s="0" t="n">
        <v>49927576.9666063</v>
      </c>
      <c r="P2774" s="0" t="n">
        <v>68083059.4999177</v>
      </c>
      <c r="Q2774" s="0" t="n">
        <v>12840225.6462719</v>
      </c>
      <c r="R2774" s="0" t="n">
        <v>14674543.5957394</v>
      </c>
    </row>
    <row r="2775" customFormat="false" ht="13.8" hidden="true" customHeight="false" outlineLevel="0" collapsed="false">
      <c r="A2775" s="0" t="s">
        <v>155</v>
      </c>
      <c r="B2775" s="0" t="s">
        <v>96</v>
      </c>
      <c r="C2775" s="0" t="s">
        <v>97</v>
      </c>
      <c r="D2775" s="0" t="s">
        <v>97</v>
      </c>
      <c r="E2775" s="0" t="s">
        <v>170</v>
      </c>
      <c r="F2775" s="0" t="s">
        <v>13</v>
      </c>
      <c r="G2775" s="0" t="s">
        <v>172</v>
      </c>
      <c r="H2775" s="0" t="n">
        <v>2884844.04264165</v>
      </c>
      <c r="I2775" s="0" t="n">
        <v>303283.07584236</v>
      </c>
      <c r="J2775" s="0" t="n">
        <v>2299763.60393395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7417947.22559824</v>
      </c>
      <c r="P2775" s="0" t="n">
        <v>10115382.5803612</v>
      </c>
      <c r="Q2775" s="0" t="n">
        <v>6177199.47363799</v>
      </c>
      <c r="R2775" s="0" t="n">
        <v>7059656.54130057</v>
      </c>
    </row>
    <row r="2776" customFormat="false" ht="13.8" hidden="true" customHeight="false" outlineLevel="0" collapsed="false">
      <c r="A2776" s="0" t="s">
        <v>155</v>
      </c>
      <c r="B2776" s="0" t="s">
        <v>72</v>
      </c>
      <c r="C2776" s="0" t="s">
        <v>175</v>
      </c>
      <c r="D2776" s="0" t="s">
        <v>79</v>
      </c>
      <c r="E2776" s="0" t="s">
        <v>170</v>
      </c>
      <c r="F2776" s="0" t="s">
        <v>13</v>
      </c>
      <c r="G2776" s="0" t="s">
        <v>172</v>
      </c>
      <c r="H2776" s="0" t="n">
        <v>5091643.5124383</v>
      </c>
      <c r="I2776" s="0" t="n">
        <v>306483.585901484</v>
      </c>
      <c r="J2776" s="0" t="n">
        <v>277594.108719905</v>
      </c>
      <c r="K2776" s="0" t="n">
        <v>0</v>
      </c>
      <c r="L2776" s="0" t="n">
        <v>0</v>
      </c>
      <c r="M2776" s="0" t="n">
        <v>22150894.5551203</v>
      </c>
      <c r="N2776" s="0" t="n">
        <v>27073315.5673693</v>
      </c>
      <c r="O2776" s="0" t="n">
        <v>10829326.2269477</v>
      </c>
      <c r="P2776" s="0" t="n">
        <v>14767263.0367469</v>
      </c>
      <c r="Q2776" s="0" t="n">
        <v>0</v>
      </c>
      <c r="R2776" s="0" t="n">
        <v>0</v>
      </c>
    </row>
    <row r="2777" customFormat="false" ht="13.8" hidden="true" customHeight="false" outlineLevel="0" collapsed="false">
      <c r="A2777" s="0" t="s">
        <v>155</v>
      </c>
      <c r="B2777" s="0" t="s">
        <v>90</v>
      </c>
      <c r="C2777" s="0" t="s">
        <v>92</v>
      </c>
      <c r="D2777" s="0" t="s">
        <v>92</v>
      </c>
      <c r="E2777" s="0" t="s">
        <v>200</v>
      </c>
      <c r="F2777" s="0" t="s">
        <v>8</v>
      </c>
      <c r="G2777" s="0" t="s">
        <v>153</v>
      </c>
      <c r="H2777" s="0" t="n">
        <v>770859.191658335</v>
      </c>
      <c r="I2777" s="0" t="n">
        <v>64514.7109328579</v>
      </c>
      <c r="J2777" s="0" t="n">
        <v>73867.6470730413</v>
      </c>
      <c r="K2777" s="0" t="n">
        <v>692149.627550009</v>
      </c>
      <c r="L2777" s="0" t="n">
        <v>889906.663992869</v>
      </c>
      <c r="M2777" s="0" t="n">
        <v>4043103.43812429</v>
      </c>
      <c r="N2777" s="0" t="n">
        <v>5053879.29765536</v>
      </c>
      <c r="O2777" s="0" t="n">
        <v>2594324.70376421</v>
      </c>
      <c r="P2777" s="0" t="n">
        <v>3537715.50513302</v>
      </c>
      <c r="Q2777" s="0" t="n">
        <v>0</v>
      </c>
      <c r="R2777" s="0" t="n">
        <v>0</v>
      </c>
    </row>
    <row r="2778" customFormat="false" ht="13.8" hidden="true" customHeight="false" outlineLevel="0" collapsed="false">
      <c r="A2778" s="0" t="s">
        <v>159</v>
      </c>
      <c r="B2778" s="0" t="s">
        <v>72</v>
      </c>
      <c r="C2778" s="0" t="s">
        <v>175</v>
      </c>
      <c r="D2778" s="0" t="s">
        <v>89</v>
      </c>
      <c r="E2778" s="0" t="s">
        <v>170</v>
      </c>
      <c r="F2778" s="0" t="s">
        <v>13</v>
      </c>
      <c r="G2778" s="0" t="s">
        <v>154</v>
      </c>
      <c r="H2778" s="0" t="n">
        <v>54098873.1270541</v>
      </c>
      <c r="I2778" s="0" t="n">
        <v>1110542.24866329</v>
      </c>
      <c r="J2778" s="0" t="n">
        <v>1244451.72378953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</row>
    <row r="2779" customFormat="false" ht="13.8" hidden="true" customHeight="false" outlineLevel="0" collapsed="false">
      <c r="A2779" s="0" t="s">
        <v>155</v>
      </c>
      <c r="B2779" s="0" t="s">
        <v>72</v>
      </c>
      <c r="C2779" s="0" t="s">
        <v>171</v>
      </c>
      <c r="D2779" s="0" t="s">
        <v>77</v>
      </c>
      <c r="E2779" s="0" t="s">
        <v>174</v>
      </c>
      <c r="F2779" s="0" t="s">
        <v>8</v>
      </c>
      <c r="G2779" s="0" t="s">
        <v>164</v>
      </c>
      <c r="H2779" s="0" t="n">
        <v>2087795.58357207</v>
      </c>
      <c r="I2779" s="0" t="n">
        <v>34416.2598400361</v>
      </c>
      <c r="J2779" s="0" t="n">
        <v>52880.9588116443</v>
      </c>
      <c r="K2779" s="0" t="n">
        <v>1204569.09440126</v>
      </c>
      <c r="L2779" s="0" t="n">
        <v>1548731.69280162</v>
      </c>
      <c r="M2779" s="0" t="n">
        <v>2601869.24476713</v>
      </c>
      <c r="N2779" s="0" t="n">
        <v>3214073.77294763</v>
      </c>
      <c r="O2779" s="0" t="n">
        <v>1346849.9619971</v>
      </c>
      <c r="P2779" s="0" t="n">
        <v>1836613.5845415</v>
      </c>
      <c r="Q2779" s="0" t="n">
        <v>860406.496000902</v>
      </c>
      <c r="R2779" s="0" t="n">
        <v>1204569.09440126</v>
      </c>
    </row>
    <row r="2780" customFormat="false" ht="13.8" hidden="true" customHeight="false" outlineLevel="0" collapsed="false">
      <c r="A2780" s="0" t="s">
        <v>159</v>
      </c>
      <c r="B2780" s="0" t="s">
        <v>96</v>
      </c>
      <c r="C2780" s="0" t="s">
        <v>184</v>
      </c>
      <c r="D2780" s="0" t="s">
        <v>101</v>
      </c>
      <c r="E2780" s="0" t="s">
        <v>191</v>
      </c>
      <c r="F2780" s="0" t="s">
        <v>9</v>
      </c>
      <c r="G2780" s="0" t="s">
        <v>153</v>
      </c>
      <c r="H2780" s="0" t="n">
        <v>43889177.3282145</v>
      </c>
      <c r="I2780" s="0" t="n">
        <v>415514.692084572</v>
      </c>
      <c r="J2780" s="0" t="n">
        <v>788079.873904718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</row>
    <row r="2781" customFormat="false" ht="13.8" hidden="true" customHeight="false" outlineLevel="0" collapsed="false">
      <c r="A2781" s="0" t="s">
        <v>150</v>
      </c>
      <c r="B2781" s="0" t="s">
        <v>96</v>
      </c>
      <c r="C2781" s="0" t="s">
        <v>184</v>
      </c>
      <c r="D2781" s="0" t="s">
        <v>101</v>
      </c>
      <c r="E2781" s="0" t="s">
        <v>191</v>
      </c>
      <c r="F2781" s="0" t="s">
        <v>9</v>
      </c>
      <c r="G2781" s="0" t="s">
        <v>153</v>
      </c>
      <c r="H2781" s="0" t="n">
        <v>9836468.96547774</v>
      </c>
      <c r="I2781" s="0" t="n">
        <v>415514.692084572</v>
      </c>
      <c r="J2781" s="0" t="n">
        <v>788079.873904718</v>
      </c>
      <c r="K2781" s="0" t="n">
        <v>3975432.2917512</v>
      </c>
      <c r="L2781" s="0" t="n">
        <v>5111270.08939441</v>
      </c>
      <c r="M2781" s="0" t="n">
        <v>20848558.0415751</v>
      </c>
      <c r="N2781" s="0" t="n">
        <v>28666767.3071657</v>
      </c>
      <c r="O2781" s="0" t="n">
        <v>8588184.45830926</v>
      </c>
      <c r="P2781" s="0" t="n">
        <v>10992876.1066358</v>
      </c>
      <c r="Q2781" s="0" t="n">
        <v>9086702.38114562</v>
      </c>
      <c r="R2781" s="0" t="n">
        <v>10222540.1787888</v>
      </c>
    </row>
    <row r="2782" customFormat="false" ht="13.8" hidden="true" customHeight="false" outlineLevel="0" collapsed="false">
      <c r="A2782" s="0" t="s">
        <v>150</v>
      </c>
      <c r="B2782" s="0" t="s">
        <v>21</v>
      </c>
      <c r="C2782" s="0" t="s">
        <v>166</v>
      </c>
      <c r="D2782" s="0" t="s">
        <v>33</v>
      </c>
      <c r="E2782" s="0" t="s">
        <v>9</v>
      </c>
      <c r="F2782" s="0" t="s">
        <v>9</v>
      </c>
      <c r="G2782" s="0" t="s">
        <v>172</v>
      </c>
      <c r="H2782" s="0" t="n">
        <v>663875.382908523</v>
      </c>
      <c r="I2782" s="0" t="n">
        <v>58970.7738095238</v>
      </c>
      <c r="J2782" s="0" t="n">
        <v>35087.6104166666</v>
      </c>
      <c r="K2782" s="0" t="n">
        <v>0</v>
      </c>
      <c r="L2782" s="0" t="n">
        <v>0</v>
      </c>
      <c r="M2782" s="0" t="n">
        <v>34025931.7209288</v>
      </c>
      <c r="N2782" s="0" t="n">
        <v>41422873.3993915</v>
      </c>
      <c r="O2782" s="0" t="n">
        <v>6004576.20998145</v>
      </c>
      <c r="P2782" s="0" t="n">
        <v>0</v>
      </c>
      <c r="Q2782" s="0" t="n">
        <v>1179415.47619047</v>
      </c>
      <c r="R2782" s="0" t="n">
        <v>1326842.41071428</v>
      </c>
    </row>
    <row r="2783" customFormat="false" ht="13.8" hidden="true" customHeight="false" outlineLevel="0" collapsed="false">
      <c r="A2783" s="0" t="s">
        <v>155</v>
      </c>
      <c r="B2783" s="0" t="s">
        <v>21</v>
      </c>
      <c r="C2783" s="0" t="s">
        <v>181</v>
      </c>
      <c r="D2783" s="0" t="s">
        <v>31</v>
      </c>
      <c r="E2783" s="0" t="s">
        <v>8</v>
      </c>
      <c r="F2783" s="0" t="s">
        <v>8</v>
      </c>
      <c r="G2783" s="0" t="s">
        <v>172</v>
      </c>
      <c r="H2783" s="0" t="n">
        <v>1311993.68011934</v>
      </c>
      <c r="I2783" s="0" t="n">
        <v>20075</v>
      </c>
      <c r="J2783" s="0" t="n">
        <v>13104.625</v>
      </c>
      <c r="K2783" s="0" t="n">
        <v>0</v>
      </c>
      <c r="L2783" s="0" t="n">
        <v>0</v>
      </c>
      <c r="M2783" s="0" t="n">
        <v>1108140</v>
      </c>
      <c r="N2783" s="0" t="n">
        <v>1662210</v>
      </c>
      <c r="O2783" s="0" t="n">
        <v>130086</v>
      </c>
      <c r="P2783" s="0" t="n">
        <v>162607.5</v>
      </c>
      <c r="Q2783" s="0" t="n">
        <v>0</v>
      </c>
      <c r="R2783" s="0" t="n">
        <v>0</v>
      </c>
    </row>
    <row r="2784" customFormat="false" ht="13.8" hidden="true" customHeight="false" outlineLevel="0" collapsed="false">
      <c r="A2784" s="0" t="s">
        <v>155</v>
      </c>
      <c r="B2784" s="0" t="s">
        <v>72</v>
      </c>
      <c r="C2784" s="0" t="s">
        <v>175</v>
      </c>
      <c r="D2784" s="0" t="s">
        <v>79</v>
      </c>
      <c r="E2784" s="0" t="s">
        <v>170</v>
      </c>
      <c r="F2784" s="0" t="s">
        <v>13</v>
      </c>
      <c r="G2784" s="0" t="s">
        <v>157</v>
      </c>
      <c r="H2784" s="0" t="n">
        <v>4676996.47570455</v>
      </c>
      <c r="I2784" s="0" t="n">
        <v>290693.314370537</v>
      </c>
      <c r="J2784" s="0" t="n">
        <v>190044.607534988</v>
      </c>
      <c r="K2784" s="0" t="n">
        <v>0</v>
      </c>
      <c r="L2784" s="0" t="n">
        <v>0</v>
      </c>
      <c r="M2784" s="0" t="n">
        <v>21009663.3252327</v>
      </c>
      <c r="N2784" s="0" t="n">
        <v>25678477.3975066</v>
      </c>
      <c r="O2784" s="0" t="n">
        <v>10271390.9590026</v>
      </c>
      <c r="P2784" s="0" t="n">
        <v>14006442.2168218</v>
      </c>
      <c r="Q2784" s="0" t="n">
        <v>0</v>
      </c>
      <c r="R2784" s="0" t="n">
        <v>0</v>
      </c>
    </row>
    <row r="2785" customFormat="false" ht="13.8" hidden="true" customHeight="false" outlineLevel="0" collapsed="false">
      <c r="A2785" s="0" t="s">
        <v>155</v>
      </c>
      <c r="B2785" s="0" t="s">
        <v>52</v>
      </c>
      <c r="C2785" s="0" t="s">
        <v>169</v>
      </c>
      <c r="D2785" s="0" t="s">
        <v>61</v>
      </c>
      <c r="E2785" s="0" t="s">
        <v>13</v>
      </c>
      <c r="F2785" s="0" t="s">
        <v>13</v>
      </c>
      <c r="G2785" s="0" t="s">
        <v>164</v>
      </c>
      <c r="H2785" s="0" t="n">
        <v>60631800.9238159</v>
      </c>
      <c r="I2785" s="0" t="n">
        <v>1173278.73629099</v>
      </c>
      <c r="J2785" s="0" t="n">
        <v>695285.670766724</v>
      </c>
      <c r="K2785" s="0" t="n">
        <v>0</v>
      </c>
      <c r="L2785" s="0" t="n">
        <v>0</v>
      </c>
      <c r="M2785" s="0" t="n">
        <v>31859405.9801635</v>
      </c>
      <c r="N2785" s="0" t="n">
        <v>38566649.3444085</v>
      </c>
      <c r="O2785" s="0" t="n">
        <v>25422505.8475715</v>
      </c>
      <c r="P2785" s="0" t="n">
        <v>28098559.0946843</v>
      </c>
      <c r="Q2785" s="0" t="n">
        <v>129060660.992009</v>
      </c>
      <c r="R2785" s="0" t="n">
        <v>140793448.354919</v>
      </c>
    </row>
    <row r="2786" customFormat="false" ht="13.8" hidden="true" customHeight="false" outlineLevel="0" collapsed="false">
      <c r="A2786" s="0" t="s">
        <v>159</v>
      </c>
      <c r="B2786" s="0" t="s">
        <v>21</v>
      </c>
      <c r="C2786" s="0" t="s">
        <v>166</v>
      </c>
      <c r="D2786" s="0" t="s">
        <v>37</v>
      </c>
      <c r="E2786" s="0" t="s">
        <v>9</v>
      </c>
      <c r="F2786" s="0" t="s">
        <v>9</v>
      </c>
      <c r="G2786" s="0" t="s">
        <v>153</v>
      </c>
      <c r="H2786" s="0" t="n">
        <v>4422475.31232315</v>
      </c>
      <c r="I2786" s="0" t="n">
        <v>38411.5983053983</v>
      </c>
      <c r="J2786" s="0" t="n">
        <v>22650.7859917119</v>
      </c>
      <c r="K2786" s="0" t="n">
        <v>384115.983053983</v>
      </c>
      <c r="L2786" s="0" t="n">
        <v>480144.978817478</v>
      </c>
      <c r="M2786" s="0" t="n">
        <v>4819045.74187786</v>
      </c>
      <c r="N2786" s="0" t="n">
        <v>6023807.17734733</v>
      </c>
      <c r="O2786" s="0" t="n">
        <v>0</v>
      </c>
      <c r="P2786" s="0" t="n">
        <v>0</v>
      </c>
      <c r="Q2786" s="0" t="n">
        <v>0</v>
      </c>
      <c r="R2786" s="0" t="n">
        <v>0</v>
      </c>
    </row>
    <row r="2787" customFormat="false" ht="13.8" hidden="true" customHeight="false" outlineLevel="0" collapsed="false">
      <c r="A2787" s="0" t="s">
        <v>150</v>
      </c>
      <c r="B2787" s="0" t="s">
        <v>21</v>
      </c>
      <c r="C2787" s="0" t="s">
        <v>166</v>
      </c>
      <c r="D2787" s="0" t="s">
        <v>45</v>
      </c>
      <c r="E2787" s="0" t="s">
        <v>9</v>
      </c>
      <c r="F2787" s="0" t="s">
        <v>9</v>
      </c>
      <c r="G2787" s="0" t="s">
        <v>164</v>
      </c>
      <c r="H2787" s="0" t="n">
        <v>1308086.74049997</v>
      </c>
      <c r="I2787" s="0" t="n">
        <v>17704</v>
      </c>
      <c r="J2787" s="0" t="n">
        <v>12244.12</v>
      </c>
      <c r="K2787" s="0" t="n">
        <v>0</v>
      </c>
      <c r="L2787" s="0" t="n">
        <v>0</v>
      </c>
      <c r="M2787" s="0" t="n">
        <v>10566927.4584048</v>
      </c>
      <c r="N2787" s="0" t="n">
        <v>12831269.0566344</v>
      </c>
      <c r="O2787" s="0" t="n">
        <v>0</v>
      </c>
      <c r="P2787" s="0" t="n">
        <v>0</v>
      </c>
      <c r="Q2787" s="0" t="n">
        <v>177040</v>
      </c>
      <c r="R2787" s="0" t="n">
        <v>221300</v>
      </c>
    </row>
    <row r="2788" customFormat="false" ht="13.8" hidden="true" customHeight="false" outlineLevel="0" collapsed="false">
      <c r="A2788" s="0" t="s">
        <v>150</v>
      </c>
      <c r="B2788" s="0" t="s">
        <v>72</v>
      </c>
      <c r="C2788" s="0" t="s">
        <v>175</v>
      </c>
      <c r="D2788" s="0" t="s">
        <v>88</v>
      </c>
      <c r="E2788" s="0" t="s">
        <v>174</v>
      </c>
      <c r="F2788" s="0" t="s">
        <v>8</v>
      </c>
      <c r="G2788" s="0" t="s">
        <v>157</v>
      </c>
      <c r="H2788" s="0" t="n">
        <v>487759.252409332</v>
      </c>
      <c r="I2788" s="0" t="n">
        <v>57126.4661310828</v>
      </c>
      <c r="J2788" s="0" t="n">
        <v>274055.728548829</v>
      </c>
      <c r="K2788" s="0" t="n">
        <v>996517.934797137</v>
      </c>
      <c r="L2788" s="0" t="n">
        <v>1281237.34473917</v>
      </c>
      <c r="M2788" s="0" t="n">
        <v>7769199.39382727</v>
      </c>
      <c r="N2788" s="0" t="n">
        <v>10682649.1665124</v>
      </c>
      <c r="O2788" s="0" t="n">
        <v>2427874.81057102</v>
      </c>
      <c r="P2788" s="0" t="n">
        <v>3107679.7575309</v>
      </c>
      <c r="Q2788" s="0" t="n">
        <v>854158.229826118</v>
      </c>
      <c r="R2788" s="0" t="n">
        <v>1138877.63976815</v>
      </c>
    </row>
    <row r="2789" customFormat="false" ht="13.8" hidden="true" customHeight="false" outlineLevel="0" collapsed="false">
      <c r="A2789" s="0" t="s">
        <v>159</v>
      </c>
      <c r="B2789" s="0" t="s">
        <v>96</v>
      </c>
      <c r="C2789" s="0" t="s">
        <v>184</v>
      </c>
      <c r="D2789" s="0" t="s">
        <v>100</v>
      </c>
      <c r="E2789" s="0" t="s">
        <v>199</v>
      </c>
      <c r="F2789" s="0" t="s">
        <v>8</v>
      </c>
      <c r="G2789" s="0" t="s">
        <v>172</v>
      </c>
      <c r="H2789" s="0" t="n">
        <v>15275916.3108701</v>
      </c>
      <c r="I2789" s="0" t="n">
        <v>122641.666666666</v>
      </c>
      <c r="J2789" s="0" t="n">
        <v>77229.6416666666</v>
      </c>
      <c r="K2789" s="0" t="n">
        <v>0</v>
      </c>
      <c r="L2789" s="0" t="n">
        <v>0</v>
      </c>
      <c r="M2789" s="0" t="n">
        <v>2406210.85846666</v>
      </c>
      <c r="N2789" s="0" t="n">
        <v>3368695.20185333</v>
      </c>
      <c r="O2789" s="0" t="n">
        <v>0</v>
      </c>
      <c r="P2789" s="0" t="n">
        <v>0</v>
      </c>
      <c r="Q2789" s="0" t="n">
        <v>0</v>
      </c>
      <c r="R2789" s="0" t="n">
        <v>0</v>
      </c>
    </row>
    <row r="2790" customFormat="false" ht="13.8" hidden="true" customHeight="false" outlineLevel="0" collapsed="false">
      <c r="A2790" s="0" t="s">
        <v>159</v>
      </c>
      <c r="B2790" s="0" t="s">
        <v>117</v>
      </c>
      <c r="C2790" s="0" t="s">
        <v>190</v>
      </c>
      <c r="D2790" s="0" t="s">
        <v>109</v>
      </c>
      <c r="E2790" s="0" t="s">
        <v>9</v>
      </c>
      <c r="F2790" s="0" t="s">
        <v>9</v>
      </c>
      <c r="G2790" s="0" t="s">
        <v>157</v>
      </c>
      <c r="H2790" s="0" t="n">
        <v>4724473.68190758</v>
      </c>
      <c r="I2790" s="0" t="n">
        <v>87430.1208612825</v>
      </c>
      <c r="J2790" s="0" t="n">
        <v>98609.8527569631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</row>
    <row r="2791" customFormat="false" ht="13.8" hidden="true" customHeight="false" outlineLevel="0" collapsed="false">
      <c r="A2791" s="0" t="s">
        <v>155</v>
      </c>
      <c r="B2791" s="0" t="s">
        <v>103</v>
      </c>
      <c r="C2791" s="0" t="s">
        <v>179</v>
      </c>
      <c r="D2791" s="0" t="s">
        <v>115</v>
      </c>
      <c r="E2791" s="0" t="s">
        <v>8</v>
      </c>
      <c r="F2791" s="0" t="s">
        <v>8</v>
      </c>
      <c r="G2791" s="0" t="s">
        <v>157</v>
      </c>
      <c r="H2791" s="0" t="n">
        <v>23125698.6802422</v>
      </c>
      <c r="I2791" s="0" t="n">
        <v>479561.23</v>
      </c>
      <c r="J2791" s="0" t="n">
        <v>270533.691345</v>
      </c>
      <c r="K2791" s="0" t="n">
        <v>0</v>
      </c>
      <c r="L2791" s="0" t="n">
        <v>0</v>
      </c>
      <c r="M2791" s="0" t="n">
        <v>8632102.14</v>
      </c>
      <c r="N2791" s="0" t="n">
        <v>12948153.21</v>
      </c>
      <c r="O2791" s="0" t="n">
        <v>45102733.6815</v>
      </c>
      <c r="P2791" s="0" t="n">
        <v>61503727.7475</v>
      </c>
      <c r="Q2791" s="0" t="n">
        <v>33569286.1</v>
      </c>
      <c r="R2791" s="0" t="n">
        <v>38364898.4</v>
      </c>
    </row>
    <row r="2792" customFormat="false" ht="13.8" hidden="true" customHeight="false" outlineLevel="0" collapsed="false">
      <c r="A2792" s="0" t="s">
        <v>155</v>
      </c>
      <c r="B2792" s="0" t="s">
        <v>103</v>
      </c>
      <c r="C2792" s="0" t="s">
        <v>178</v>
      </c>
      <c r="D2792" s="0" t="s">
        <v>112</v>
      </c>
      <c r="E2792" s="0" t="s">
        <v>8</v>
      </c>
      <c r="F2792" s="0" t="s">
        <v>8</v>
      </c>
      <c r="G2792" s="0" t="s">
        <v>172</v>
      </c>
      <c r="H2792" s="0" t="n">
        <v>2568925.45999452</v>
      </c>
      <c r="I2792" s="0" t="n">
        <v>132081.2757703</v>
      </c>
      <c r="J2792" s="0" t="n">
        <v>152957.037633306</v>
      </c>
      <c r="K2792" s="0" t="n">
        <v>3962438.273109</v>
      </c>
      <c r="L2792" s="0" t="n">
        <v>5283251.030812</v>
      </c>
      <c r="M2792" s="0" t="n">
        <v>1373645.26801112</v>
      </c>
      <c r="N2792" s="0" t="n">
        <v>2060467.90201668</v>
      </c>
      <c r="O2792" s="0" t="n">
        <v>2609926.00922112</v>
      </c>
      <c r="P2792" s="0" t="n">
        <v>3262407.51152641</v>
      </c>
      <c r="Q2792" s="0" t="n">
        <v>5943657.4096635</v>
      </c>
      <c r="R2792" s="0" t="n">
        <v>7264470.1673665</v>
      </c>
    </row>
    <row r="2793" customFormat="false" ht="13.8" hidden="true" customHeight="false" outlineLevel="0" collapsed="false">
      <c r="A2793" s="0" t="s">
        <v>155</v>
      </c>
      <c r="B2793" s="0" t="s">
        <v>103</v>
      </c>
      <c r="C2793" s="0" t="s">
        <v>178</v>
      </c>
      <c r="D2793" s="0" t="s">
        <v>112</v>
      </c>
      <c r="E2793" s="0" t="s">
        <v>9</v>
      </c>
      <c r="F2793" s="0" t="s">
        <v>9</v>
      </c>
      <c r="G2793" s="0" t="s">
        <v>153</v>
      </c>
      <c r="H2793" s="0" t="n">
        <v>1528411.50123029</v>
      </c>
      <c r="I2793" s="0" t="n">
        <v>48120.4823188</v>
      </c>
      <c r="J2793" s="0" t="n">
        <v>39315.359514686</v>
      </c>
      <c r="K2793" s="0" t="n">
        <v>0</v>
      </c>
      <c r="L2793" s="0" t="n">
        <v>0</v>
      </c>
      <c r="M2793" s="0" t="n">
        <v>500453.01611552</v>
      </c>
      <c r="N2793" s="0" t="n">
        <v>750679.52417328</v>
      </c>
      <c r="O2793" s="0" t="n">
        <v>950860.730619488</v>
      </c>
      <c r="P2793" s="0" t="n">
        <v>1188575.91327436</v>
      </c>
      <c r="Q2793" s="0" t="n">
        <v>721807.234782</v>
      </c>
      <c r="R2793" s="0" t="n">
        <v>1203012.05797</v>
      </c>
    </row>
    <row r="2794" customFormat="false" ht="13.8" hidden="true" customHeight="false" outlineLevel="0" collapsed="false">
      <c r="A2794" s="0" t="s">
        <v>159</v>
      </c>
      <c r="B2794" s="0" t="s">
        <v>103</v>
      </c>
      <c r="C2794" s="0" t="s">
        <v>193</v>
      </c>
      <c r="D2794" s="0" t="s">
        <v>107</v>
      </c>
      <c r="E2794" s="0" t="s">
        <v>8</v>
      </c>
      <c r="F2794" s="0" t="s">
        <v>8</v>
      </c>
      <c r="G2794" s="0" t="s">
        <v>154</v>
      </c>
      <c r="H2794" s="0" t="n">
        <v>25942486.842182</v>
      </c>
      <c r="I2794" s="0" t="n">
        <v>598998.487263825</v>
      </c>
      <c r="J2794" s="0" t="n">
        <v>649960.896716663</v>
      </c>
      <c r="K2794" s="0" t="n">
        <v>0</v>
      </c>
      <c r="L2794" s="0" t="n">
        <v>0</v>
      </c>
      <c r="M2794" s="0" t="n">
        <v>46003083.8218617</v>
      </c>
      <c r="N2794" s="0" t="n">
        <v>69004625.7327926</v>
      </c>
      <c r="O2794" s="0" t="n">
        <v>17251156.4331981</v>
      </c>
      <c r="P2794" s="0" t="n">
        <v>24151619.0064774</v>
      </c>
      <c r="Q2794" s="0" t="n">
        <v>4164837.1529299</v>
      </c>
      <c r="R2794" s="0" t="n">
        <v>6247255.72939485</v>
      </c>
    </row>
    <row r="2795" customFormat="false" ht="13.8" hidden="true" customHeight="false" outlineLevel="0" collapsed="false">
      <c r="A2795" s="0" t="s">
        <v>155</v>
      </c>
      <c r="B2795" s="0" t="s">
        <v>103</v>
      </c>
      <c r="C2795" s="0" t="s">
        <v>178</v>
      </c>
      <c r="D2795" s="0" t="s">
        <v>105</v>
      </c>
      <c r="E2795" s="0" t="s">
        <v>8</v>
      </c>
      <c r="F2795" s="0" t="s">
        <v>8</v>
      </c>
      <c r="G2795" s="0" t="s">
        <v>157</v>
      </c>
      <c r="H2795" s="0" t="n">
        <v>8362054.34892232</v>
      </c>
      <c r="I2795" s="0" t="n">
        <v>462571.581158</v>
      </c>
      <c r="J2795" s="0" t="n">
        <v>132469.806818308</v>
      </c>
      <c r="K2795" s="0" t="n">
        <v>0</v>
      </c>
      <c r="L2795" s="0" t="n">
        <v>0</v>
      </c>
      <c r="M2795" s="0" t="n">
        <v>20763681.8492297</v>
      </c>
      <c r="N2795" s="0" t="n">
        <v>25134983.2911728</v>
      </c>
      <c r="O2795" s="0" t="n">
        <v>11766086.3812301</v>
      </c>
      <c r="P2795" s="0" t="n">
        <v>13004621.7897807</v>
      </c>
      <c r="Q2795" s="0" t="n">
        <v>25441436.96369</v>
      </c>
      <c r="R2795" s="0" t="n">
        <v>27754294.86948</v>
      </c>
    </row>
    <row r="2796" customFormat="false" ht="13.8" hidden="true" customHeight="false" outlineLevel="0" collapsed="false">
      <c r="A2796" s="0" t="s">
        <v>159</v>
      </c>
      <c r="B2796" s="0" t="s">
        <v>103</v>
      </c>
      <c r="C2796" s="0" t="s">
        <v>178</v>
      </c>
      <c r="D2796" s="0" t="s">
        <v>111</v>
      </c>
      <c r="E2796" s="0" t="s">
        <v>9</v>
      </c>
      <c r="F2796" s="0" t="s">
        <v>9</v>
      </c>
      <c r="G2796" s="0" t="s">
        <v>154</v>
      </c>
      <c r="H2796" s="0" t="n">
        <v>1308722.56939878</v>
      </c>
      <c r="I2796" s="0" t="n">
        <v>36084.0660473703</v>
      </c>
      <c r="J2796" s="0" t="n">
        <v>20605.933912688</v>
      </c>
      <c r="K2796" s="0" t="n">
        <v>0</v>
      </c>
      <c r="L2796" s="0" t="n">
        <v>0</v>
      </c>
      <c r="M2796" s="0" t="n">
        <v>3464070.34054755</v>
      </c>
      <c r="N2796" s="0" t="n">
        <v>5196105.51082133</v>
      </c>
      <c r="O2796" s="0" t="n">
        <v>707247.694528459</v>
      </c>
      <c r="P2796" s="0" t="n">
        <v>909318.464393733</v>
      </c>
      <c r="Q2796" s="0" t="n">
        <v>360840.660473703</v>
      </c>
      <c r="R2796" s="0" t="n">
        <v>721681.320947407</v>
      </c>
    </row>
    <row r="2797" customFormat="false" ht="13.8" hidden="true" customHeight="false" outlineLevel="0" collapsed="false">
      <c r="A2797" s="0" t="s">
        <v>159</v>
      </c>
      <c r="B2797" s="0" t="s">
        <v>21</v>
      </c>
      <c r="C2797" s="0" t="s">
        <v>166</v>
      </c>
      <c r="D2797" s="0" t="s">
        <v>24</v>
      </c>
      <c r="E2797" s="0" t="s">
        <v>8</v>
      </c>
      <c r="F2797" s="0" t="s">
        <v>8</v>
      </c>
      <c r="G2797" s="0" t="s">
        <v>172</v>
      </c>
      <c r="H2797" s="0" t="n">
        <v>2081388.06692942</v>
      </c>
      <c r="I2797" s="0" t="n">
        <v>33762.2994067482</v>
      </c>
      <c r="J2797" s="0" t="n">
        <v>19750.0931470152</v>
      </c>
      <c r="K2797" s="0" t="n">
        <v>0</v>
      </c>
      <c r="L2797" s="0" t="n">
        <v>0</v>
      </c>
      <c r="M2797" s="0" t="n">
        <v>5397031.89742121</v>
      </c>
      <c r="N2797" s="0" t="n">
        <v>6296537.21365807</v>
      </c>
      <c r="O2797" s="0" t="n">
        <v>0</v>
      </c>
      <c r="P2797" s="0" t="n">
        <v>0</v>
      </c>
      <c r="Q2797" s="0" t="n">
        <v>0</v>
      </c>
      <c r="R2797" s="0" t="n">
        <v>0</v>
      </c>
    </row>
    <row r="2798" customFormat="false" ht="13.8" hidden="true" customHeight="false" outlineLevel="0" collapsed="false">
      <c r="A2798" s="0" t="s">
        <v>150</v>
      </c>
      <c r="B2798" s="0" t="s">
        <v>90</v>
      </c>
      <c r="C2798" s="0" t="s">
        <v>94</v>
      </c>
      <c r="D2798" s="0" t="s">
        <v>94</v>
      </c>
      <c r="E2798" s="0" t="s">
        <v>170</v>
      </c>
      <c r="F2798" s="0" t="s">
        <v>13</v>
      </c>
      <c r="G2798" s="0" t="s">
        <v>157</v>
      </c>
      <c r="H2798" s="0" t="n">
        <v>717435.122536255</v>
      </c>
      <c r="I2798" s="0" t="n">
        <v>94933.7741124024</v>
      </c>
      <c r="J2798" s="0" t="n">
        <v>178590.805409866</v>
      </c>
      <c r="K2798" s="0" t="n">
        <v>830670.523483521</v>
      </c>
      <c r="L2798" s="0" t="n">
        <v>1068004.95876452</v>
      </c>
      <c r="M2798" s="0" t="n">
        <v>10760871.5701563</v>
      </c>
      <c r="N2798" s="0" t="n">
        <v>14796198.408965</v>
      </c>
      <c r="O2798" s="0" t="n">
        <v>3923234.43057509</v>
      </c>
      <c r="P2798" s="0" t="n">
        <v>5021740.07113611</v>
      </c>
      <c r="Q2798" s="0" t="n">
        <v>1898675.48224804</v>
      </c>
      <c r="R2798" s="0" t="n">
        <v>2136009.91752905</v>
      </c>
    </row>
    <row r="2799" customFormat="false" ht="13.8" hidden="true" customHeight="false" outlineLevel="0" collapsed="false">
      <c r="A2799" s="0" t="s">
        <v>150</v>
      </c>
      <c r="B2799" s="0" t="s">
        <v>21</v>
      </c>
      <c r="C2799" s="0" t="s">
        <v>166</v>
      </c>
      <c r="D2799" s="0" t="s">
        <v>23</v>
      </c>
      <c r="E2799" s="0" t="s">
        <v>8</v>
      </c>
      <c r="F2799" s="0" t="s">
        <v>8</v>
      </c>
      <c r="G2799" s="0" t="s">
        <v>172</v>
      </c>
      <c r="H2799" s="0" t="n">
        <v>1273839.51015548</v>
      </c>
      <c r="I2799" s="0" t="n">
        <v>74867.4286036907</v>
      </c>
      <c r="J2799" s="0" t="n">
        <v>63971.7098777818</v>
      </c>
      <c r="K2799" s="0" t="n">
        <v>935842.857546134</v>
      </c>
      <c r="L2799" s="0" t="n">
        <v>1029427.14330074</v>
      </c>
      <c r="M2799" s="0" t="n">
        <v>12971475.2180843</v>
      </c>
      <c r="N2799" s="0" t="n">
        <v>15133387.7544317</v>
      </c>
      <c r="O2799" s="0" t="n">
        <v>4759350.16124278</v>
      </c>
      <c r="P2799" s="0" t="n">
        <v>5552575.18811657</v>
      </c>
      <c r="Q2799" s="0" t="n">
        <v>1871685.71509226</v>
      </c>
      <c r="R2799" s="0" t="n">
        <v>2058854.28660149</v>
      </c>
    </row>
    <row r="2800" customFormat="false" ht="13.8" hidden="true" customHeight="false" outlineLevel="0" collapsed="false">
      <c r="A2800" s="0" t="s">
        <v>159</v>
      </c>
      <c r="B2800" s="0" t="s">
        <v>90</v>
      </c>
      <c r="C2800" s="0" t="s">
        <v>92</v>
      </c>
      <c r="D2800" s="0" t="s">
        <v>92</v>
      </c>
      <c r="E2800" s="0" t="s">
        <v>170</v>
      </c>
      <c r="F2800" s="0" t="s">
        <v>13</v>
      </c>
      <c r="G2800" s="0" t="s">
        <v>172</v>
      </c>
      <c r="H2800" s="0" t="n">
        <v>219215.618900017</v>
      </c>
      <c r="I2800" s="0" t="n">
        <v>4256.25</v>
      </c>
      <c r="J2800" s="0" t="n">
        <v>4867.725</v>
      </c>
      <c r="K2800" s="0" t="n">
        <v>0</v>
      </c>
      <c r="L2800" s="0" t="n">
        <v>0</v>
      </c>
      <c r="M2800" s="0" t="n">
        <v>266736.977655</v>
      </c>
      <c r="N2800" s="0" t="n">
        <v>333421.22206875</v>
      </c>
      <c r="O2800" s="0" t="n">
        <v>0</v>
      </c>
      <c r="P2800" s="0" t="n">
        <v>0</v>
      </c>
      <c r="Q2800" s="0" t="n">
        <v>0</v>
      </c>
      <c r="R2800" s="0" t="n">
        <v>0</v>
      </c>
    </row>
    <row r="2801" customFormat="false" ht="13.8" hidden="true" customHeight="false" outlineLevel="0" collapsed="false">
      <c r="A2801" s="0" t="s">
        <v>159</v>
      </c>
      <c r="B2801" s="0" t="s">
        <v>90</v>
      </c>
      <c r="C2801" s="0" t="s">
        <v>94</v>
      </c>
      <c r="D2801" s="0" t="s">
        <v>94</v>
      </c>
      <c r="E2801" s="0" t="s">
        <v>152</v>
      </c>
      <c r="F2801" s="0" t="s">
        <v>8</v>
      </c>
      <c r="G2801" s="0" t="s">
        <v>172</v>
      </c>
      <c r="H2801" s="0" t="n">
        <v>1391096.87504275</v>
      </c>
      <c r="I2801" s="0" t="n">
        <v>31797.7236588777</v>
      </c>
      <c r="J2801" s="0" t="n">
        <v>60154.5530864493</v>
      </c>
      <c r="K2801" s="0" t="n">
        <v>238482.927441582</v>
      </c>
      <c r="L2801" s="0" t="n">
        <v>317977.236588777</v>
      </c>
      <c r="M2801" s="0" t="n">
        <v>2252696.83863624</v>
      </c>
      <c r="N2801" s="0" t="n">
        <v>3153775.57409074</v>
      </c>
      <c r="O2801" s="0" t="n">
        <v>1051258.52575683</v>
      </c>
      <c r="P2801" s="0" t="n">
        <v>1471761.93605957</v>
      </c>
      <c r="Q2801" s="0" t="n">
        <v>0</v>
      </c>
      <c r="R2801" s="0" t="n">
        <v>0</v>
      </c>
    </row>
    <row r="2802" customFormat="false" ht="13.8" hidden="true" customHeight="false" outlineLevel="0" collapsed="false">
      <c r="A2802" s="0" t="s">
        <v>150</v>
      </c>
      <c r="B2802" s="0" t="s">
        <v>72</v>
      </c>
      <c r="C2802" s="0" t="s">
        <v>171</v>
      </c>
      <c r="D2802" s="0" t="s">
        <v>74</v>
      </c>
      <c r="E2802" s="0" t="s">
        <v>174</v>
      </c>
      <c r="F2802" s="0" t="s">
        <v>8</v>
      </c>
      <c r="G2802" s="0" t="s">
        <v>153</v>
      </c>
      <c r="H2802" s="0" t="n">
        <v>112418.501536535</v>
      </c>
      <c r="I2802" s="0" t="n">
        <v>1940.59012042115</v>
      </c>
      <c r="J2802" s="0" t="n">
        <v>1940.59012042115</v>
      </c>
      <c r="K2802" s="0" t="n">
        <v>67920.6542147404</v>
      </c>
      <c r="L2802" s="0" t="n">
        <v>87326.555418952</v>
      </c>
      <c r="M2802" s="0" t="n">
        <v>267527.471042528</v>
      </c>
      <c r="N2802" s="0" t="n">
        <v>345196.736829068</v>
      </c>
      <c r="O2802" s="0" t="n">
        <v>86299.1842072671</v>
      </c>
      <c r="P2802" s="0" t="n">
        <v>110462.955785301</v>
      </c>
      <c r="Q2802" s="0" t="n">
        <v>58217.7036126346</v>
      </c>
      <c r="R2802" s="0" t="n">
        <v>77623.6048168462</v>
      </c>
    </row>
    <row r="2803" customFormat="false" ht="13.8" hidden="true" customHeight="false" outlineLevel="0" collapsed="false">
      <c r="A2803" s="0" t="s">
        <v>150</v>
      </c>
      <c r="B2803" s="0" t="s">
        <v>117</v>
      </c>
      <c r="C2803" s="0" t="s">
        <v>196</v>
      </c>
      <c r="D2803" s="0" t="s">
        <v>109</v>
      </c>
      <c r="E2803" s="0" t="s">
        <v>13</v>
      </c>
      <c r="F2803" s="0" t="s">
        <v>13</v>
      </c>
      <c r="G2803" s="0" t="s">
        <v>157</v>
      </c>
      <c r="H2803" s="0" t="n">
        <v>862375.803082114</v>
      </c>
      <c r="I2803" s="0" t="n">
        <v>16129.722103635</v>
      </c>
      <c r="J2803" s="0" t="n">
        <v>16129.722103635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</row>
    <row r="2804" customFormat="false" ht="13.8" hidden="true" customHeight="false" outlineLevel="0" collapsed="false">
      <c r="A2804" s="0" t="s">
        <v>150</v>
      </c>
      <c r="B2804" s="0" t="s">
        <v>90</v>
      </c>
      <c r="C2804" s="0" t="s">
        <v>94</v>
      </c>
      <c r="D2804" s="0" t="s">
        <v>94</v>
      </c>
      <c r="E2804" s="0" t="s">
        <v>195</v>
      </c>
      <c r="F2804" s="0" t="s">
        <v>8</v>
      </c>
      <c r="G2804" s="0" t="s">
        <v>153</v>
      </c>
      <c r="H2804" s="0" t="n">
        <v>21135.1642093224</v>
      </c>
      <c r="I2804" s="0" t="n">
        <v>1938.67659866159</v>
      </c>
      <c r="J2804" s="0" t="n">
        <v>1938.67659866159</v>
      </c>
      <c r="K2804" s="0" t="n">
        <v>16963.4202382889</v>
      </c>
      <c r="L2804" s="0" t="n">
        <v>21810.1117349429</v>
      </c>
      <c r="M2804" s="0" t="n">
        <v>219751.611998111</v>
      </c>
      <c r="N2804" s="0" t="n">
        <v>302158.466497403</v>
      </c>
      <c r="O2804" s="0" t="n">
        <v>80117.775288423</v>
      </c>
      <c r="P2804" s="0" t="n">
        <v>102550.752369181</v>
      </c>
      <c r="Q2804" s="0" t="n">
        <v>14540.0744899619</v>
      </c>
      <c r="R2804" s="0" t="n">
        <v>19386.7659866159</v>
      </c>
    </row>
    <row r="2805" customFormat="false" ht="13.8" hidden="true" customHeight="false" outlineLevel="0" collapsed="false">
      <c r="A2805" s="0" t="s">
        <v>150</v>
      </c>
      <c r="B2805" s="0" t="s">
        <v>72</v>
      </c>
      <c r="C2805" s="0" t="s">
        <v>151</v>
      </c>
      <c r="D2805" s="0" t="s">
        <v>73</v>
      </c>
      <c r="E2805" s="0" t="s">
        <v>152</v>
      </c>
      <c r="F2805" s="0" t="s">
        <v>8</v>
      </c>
      <c r="G2805" s="0" t="s">
        <v>172</v>
      </c>
      <c r="H2805" s="0" t="n">
        <v>17432510.4731563</v>
      </c>
      <c r="I2805" s="0" t="n">
        <v>237205.604567039</v>
      </c>
      <c r="J2805" s="0" t="n">
        <v>646474.179926651</v>
      </c>
      <c r="K2805" s="0" t="n">
        <v>8302196.15984636</v>
      </c>
      <c r="L2805" s="0" t="n">
        <v>10674252.2055167</v>
      </c>
      <c r="M2805" s="0" t="n">
        <v>26254474.4108263</v>
      </c>
      <c r="N2805" s="0" t="n">
        <v>36099902.3148861</v>
      </c>
      <c r="O2805" s="0" t="n">
        <v>8204523.25338322</v>
      </c>
      <c r="P2805" s="0" t="n">
        <v>10501789.7643305</v>
      </c>
      <c r="Q2805" s="0" t="n">
        <v>18976448.3653631</v>
      </c>
      <c r="R2805" s="0" t="n">
        <v>21348504.4110335</v>
      </c>
    </row>
    <row r="2806" customFormat="false" ht="13.8" hidden="true" customHeight="false" outlineLevel="0" collapsed="false">
      <c r="A2806" s="0" t="s">
        <v>159</v>
      </c>
      <c r="B2806" s="0" t="s">
        <v>72</v>
      </c>
      <c r="C2806" s="0" t="s">
        <v>151</v>
      </c>
      <c r="D2806" s="0" t="s">
        <v>78</v>
      </c>
      <c r="E2806" s="0" t="s">
        <v>174</v>
      </c>
      <c r="F2806" s="0" t="s">
        <v>8</v>
      </c>
      <c r="G2806" s="0" t="s">
        <v>164</v>
      </c>
      <c r="H2806" s="0" t="n">
        <v>77554748.2775526</v>
      </c>
      <c r="I2806" s="0" t="n">
        <v>2287546.06373163</v>
      </c>
      <c r="J2806" s="0" t="n">
        <v>2333556.0053667</v>
      </c>
      <c r="K2806" s="0" t="n">
        <v>0</v>
      </c>
      <c r="L2806" s="0" t="n">
        <v>0</v>
      </c>
      <c r="M2806" s="0" t="n">
        <v>99945274.8075072</v>
      </c>
      <c r="N2806" s="0" t="n">
        <v>133260366.410009</v>
      </c>
      <c r="O2806" s="0" t="n">
        <v>44420122.1366699</v>
      </c>
      <c r="P2806" s="0" t="n">
        <v>62188170.9913378</v>
      </c>
      <c r="Q2806" s="0" t="n">
        <v>56885429.0501692</v>
      </c>
      <c r="R2806" s="0" t="n">
        <v>66366333.891864</v>
      </c>
    </row>
    <row r="2807" customFormat="false" ht="13.8" hidden="true" customHeight="false" outlineLevel="0" collapsed="false">
      <c r="A2807" s="0" t="s">
        <v>150</v>
      </c>
      <c r="B2807" s="0" t="s">
        <v>96</v>
      </c>
      <c r="C2807" s="0" t="s">
        <v>99</v>
      </c>
      <c r="D2807" s="0" t="s">
        <v>99</v>
      </c>
      <c r="E2807" s="0" t="s">
        <v>197</v>
      </c>
      <c r="F2807" s="0" t="s">
        <v>8</v>
      </c>
      <c r="G2807" s="0" t="s">
        <v>164</v>
      </c>
      <c r="H2807" s="0" t="n">
        <v>12114289.9784435</v>
      </c>
      <c r="I2807" s="0" t="n">
        <v>1122742.1351357</v>
      </c>
      <c r="J2807" s="0" t="n">
        <v>1799845.15348397</v>
      </c>
      <c r="K2807" s="0" t="n">
        <v>16831987.9523465</v>
      </c>
      <c r="L2807" s="0" t="n">
        <v>16831987.9523465</v>
      </c>
      <c r="M2807" s="0" t="n">
        <v>102711092.109909</v>
      </c>
      <c r="N2807" s="0" t="n">
        <v>141227751.651126</v>
      </c>
      <c r="O2807" s="0" t="n">
        <v>37446752.331738</v>
      </c>
      <c r="P2807" s="0" t="n">
        <v>47931842.9846246</v>
      </c>
      <c r="Q2807" s="0" t="n">
        <v>29923534.1375049</v>
      </c>
      <c r="R2807" s="0" t="n">
        <v>33663975.904693</v>
      </c>
    </row>
    <row r="2808" customFormat="false" ht="13.8" hidden="true" customHeight="false" outlineLevel="0" collapsed="false">
      <c r="A2808" s="0" t="s">
        <v>155</v>
      </c>
      <c r="B2808" s="0" t="s">
        <v>52</v>
      </c>
      <c r="C2808" s="0" t="s">
        <v>158</v>
      </c>
      <c r="D2808" s="0" t="s">
        <v>58</v>
      </c>
      <c r="E2808" s="0" t="s">
        <v>9</v>
      </c>
      <c r="F2808" s="0" t="s">
        <v>9</v>
      </c>
      <c r="G2808" s="0" t="s">
        <v>154</v>
      </c>
      <c r="H2808" s="0" t="n">
        <v>6439760.83034132</v>
      </c>
      <c r="I2808" s="0" t="n">
        <v>290639.579309989</v>
      </c>
      <c r="J2808" s="0" t="n">
        <v>178841.156860781</v>
      </c>
      <c r="K2808" s="0" t="n">
        <v>0</v>
      </c>
      <c r="L2808" s="0" t="n">
        <v>0</v>
      </c>
      <c r="M2808" s="0" t="n">
        <v>23154286.5237811</v>
      </c>
      <c r="N2808" s="0" t="n">
        <v>34731429.7856717</v>
      </c>
      <c r="O2808" s="0" t="n">
        <v>3497362.93382168</v>
      </c>
      <c r="P2808" s="0" t="n">
        <v>4371703.6672771</v>
      </c>
      <c r="Q2808" s="0" t="n">
        <v>1453197.89654994</v>
      </c>
      <c r="R2808" s="0" t="n">
        <v>2421996.49424991</v>
      </c>
    </row>
    <row r="2809" customFormat="false" ht="13.8" hidden="true" customHeight="false" outlineLevel="0" collapsed="false">
      <c r="A2809" s="0" t="s">
        <v>150</v>
      </c>
      <c r="B2809" s="0" t="s">
        <v>21</v>
      </c>
      <c r="C2809" s="0" t="s">
        <v>168</v>
      </c>
      <c r="D2809" s="0" t="s">
        <v>29</v>
      </c>
      <c r="E2809" s="0" t="s">
        <v>13</v>
      </c>
      <c r="F2809" s="0" t="s">
        <v>13</v>
      </c>
      <c r="G2809" s="0" t="s">
        <v>157</v>
      </c>
      <c r="H2809" s="0" t="n">
        <v>2195441.20169342</v>
      </c>
      <c r="I2809" s="0" t="n">
        <v>77850</v>
      </c>
      <c r="J2809" s="0" t="n">
        <v>22222.94</v>
      </c>
      <c r="K2809" s="0" t="n">
        <v>2724750</v>
      </c>
      <c r="L2809" s="0" t="n">
        <v>3503250</v>
      </c>
      <c r="M2809" s="0" t="n">
        <v>22560930</v>
      </c>
      <c r="N2809" s="0" t="n">
        <v>27465480</v>
      </c>
      <c r="O2809" s="0" t="n">
        <v>2980098</v>
      </c>
      <c r="P2809" s="0" t="n">
        <v>3251016</v>
      </c>
      <c r="Q2809" s="0" t="n">
        <v>9342000</v>
      </c>
      <c r="R2809" s="0" t="n">
        <v>10120500</v>
      </c>
    </row>
    <row r="2810" customFormat="false" ht="13.8" hidden="true" customHeight="false" outlineLevel="0" collapsed="false">
      <c r="A2810" s="0" t="s">
        <v>155</v>
      </c>
      <c r="B2810" s="0" t="s">
        <v>21</v>
      </c>
      <c r="C2810" s="0" t="s">
        <v>168</v>
      </c>
      <c r="D2810" s="0" t="s">
        <v>29</v>
      </c>
      <c r="E2810" s="0" t="s">
        <v>8</v>
      </c>
      <c r="F2810" s="0" t="s">
        <v>8</v>
      </c>
      <c r="G2810" s="0" t="s">
        <v>172</v>
      </c>
      <c r="H2810" s="0" t="n">
        <v>8017997.9250559</v>
      </c>
      <c r="I2810" s="0" t="n">
        <v>152800</v>
      </c>
      <c r="J2810" s="0" t="n">
        <v>273483</v>
      </c>
      <c r="K2810" s="0" t="n">
        <v>0</v>
      </c>
      <c r="L2810" s="0" t="n">
        <v>0</v>
      </c>
      <c r="M2810" s="0" t="n">
        <v>36580320</v>
      </c>
      <c r="N2810" s="0" t="n">
        <v>44281440</v>
      </c>
      <c r="O2810" s="0" t="n">
        <v>5051568</v>
      </c>
      <c r="P2810" s="0" t="n">
        <v>5583312</v>
      </c>
      <c r="Q2810" s="0" t="n">
        <v>16808000</v>
      </c>
      <c r="R2810" s="0" t="n">
        <v>18336000</v>
      </c>
    </row>
    <row r="2811" customFormat="false" ht="13.8" hidden="true" customHeight="false" outlineLevel="0" collapsed="false">
      <c r="A2811" s="0" t="s">
        <v>159</v>
      </c>
      <c r="B2811" s="0" t="s">
        <v>96</v>
      </c>
      <c r="C2811" s="0" t="s">
        <v>184</v>
      </c>
      <c r="D2811" s="0" t="s">
        <v>101</v>
      </c>
      <c r="E2811" s="0" t="s">
        <v>197</v>
      </c>
      <c r="F2811" s="0" t="s">
        <v>8</v>
      </c>
      <c r="G2811" s="0" t="s">
        <v>157</v>
      </c>
      <c r="H2811" s="0" t="n">
        <v>213261973.896663</v>
      </c>
      <c r="I2811" s="0" t="n">
        <v>2250478.50669084</v>
      </c>
      <c r="J2811" s="0" t="n">
        <v>1050369.39147583</v>
      </c>
      <c r="K2811" s="0" t="n">
        <v>0</v>
      </c>
      <c r="L2811" s="0" t="n">
        <v>0</v>
      </c>
      <c r="M2811" s="0" t="n">
        <v>70573966.2487547</v>
      </c>
      <c r="N2811" s="0" t="n">
        <v>98803552.7482566</v>
      </c>
      <c r="O2811" s="0" t="n">
        <v>37211727.8221054</v>
      </c>
      <c r="P2811" s="0" t="n">
        <v>52096418.9509476</v>
      </c>
      <c r="Q2811" s="0" t="n">
        <v>0</v>
      </c>
      <c r="R2811" s="0" t="n">
        <v>0</v>
      </c>
    </row>
    <row r="2812" customFormat="false" ht="13.8" hidden="true" customHeight="false" outlineLevel="0" collapsed="false">
      <c r="A2812" s="0" t="s">
        <v>150</v>
      </c>
      <c r="B2812" s="0" t="s">
        <v>96</v>
      </c>
      <c r="C2812" s="0" t="s">
        <v>184</v>
      </c>
      <c r="D2812" s="0" t="s">
        <v>101</v>
      </c>
      <c r="E2812" s="0" t="s">
        <v>170</v>
      </c>
      <c r="F2812" s="0" t="s">
        <v>13</v>
      </c>
      <c r="G2812" s="0" t="s">
        <v>154</v>
      </c>
      <c r="H2812" s="0" t="n">
        <v>38777248.0421445</v>
      </c>
      <c r="I2812" s="0" t="n">
        <v>1690448.05161706</v>
      </c>
      <c r="J2812" s="0" t="n">
        <v>1319705.03915966</v>
      </c>
      <c r="K2812" s="0" t="n">
        <v>14057026.7667404</v>
      </c>
      <c r="L2812" s="0" t="n">
        <v>18073320.1286663</v>
      </c>
      <c r="M2812" s="0" t="n">
        <v>84818671.8587379</v>
      </c>
      <c r="N2812" s="0" t="n">
        <v>116625673.805764</v>
      </c>
      <c r="O2812" s="0" t="n">
        <v>34939509.868214</v>
      </c>
      <c r="P2812" s="0" t="n">
        <v>44722572.6313139</v>
      </c>
      <c r="Q2812" s="0" t="n">
        <v>32130346.8954068</v>
      </c>
      <c r="R2812" s="0" t="n">
        <v>36146640.2573326</v>
      </c>
    </row>
    <row r="2813" customFormat="false" ht="13.8" hidden="true" customHeight="false" outlineLevel="0" collapsed="false">
      <c r="A2813" s="0" t="s">
        <v>159</v>
      </c>
      <c r="B2813" s="0" t="s">
        <v>52</v>
      </c>
      <c r="C2813" s="0" t="s">
        <v>169</v>
      </c>
      <c r="D2813" s="0" t="s">
        <v>61</v>
      </c>
      <c r="E2813" s="0" t="s">
        <v>8</v>
      </c>
      <c r="F2813" s="0" t="s">
        <v>8</v>
      </c>
      <c r="G2813" s="0" t="s">
        <v>164</v>
      </c>
      <c r="H2813" s="0" t="n">
        <v>126561198.717659</v>
      </c>
      <c r="I2813" s="0" t="n">
        <v>1539885.32398399</v>
      </c>
      <c r="J2813" s="0" t="n">
        <v>1022751.45984495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138589679.158559</v>
      </c>
      <c r="R2813" s="0" t="n">
        <v>153988532.398399</v>
      </c>
    </row>
    <row r="2814" customFormat="false" ht="13.8" hidden="true" customHeight="false" outlineLevel="0" collapsed="false">
      <c r="A2814" s="0" t="s">
        <v>159</v>
      </c>
      <c r="B2814" s="0" t="s">
        <v>6</v>
      </c>
      <c r="C2814" s="0" t="s">
        <v>162</v>
      </c>
      <c r="D2814" s="0" t="s">
        <v>15</v>
      </c>
      <c r="E2814" s="0" t="s">
        <v>13</v>
      </c>
      <c r="F2814" s="0" t="s">
        <v>13</v>
      </c>
      <c r="G2814" s="0" t="s">
        <v>172</v>
      </c>
      <c r="H2814" s="0" t="n">
        <v>20633635.144646</v>
      </c>
      <c r="I2814" s="0" t="n">
        <v>689365.953848747</v>
      </c>
      <c r="J2814" s="0" t="n">
        <v>1332041.59884557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</row>
    <row r="2815" customFormat="false" ht="13.8" hidden="true" customHeight="false" outlineLevel="0" collapsed="false">
      <c r="A2815" s="0" t="s">
        <v>159</v>
      </c>
      <c r="B2815" s="0" t="s">
        <v>52</v>
      </c>
      <c r="C2815" s="0" t="s">
        <v>165</v>
      </c>
      <c r="D2815" s="0" t="s">
        <v>62</v>
      </c>
      <c r="E2815" s="0" t="s">
        <v>8</v>
      </c>
      <c r="F2815" s="0" t="s">
        <v>8</v>
      </c>
      <c r="G2815" s="0" t="s">
        <v>164</v>
      </c>
      <c r="H2815" s="0" t="n">
        <v>37027409.8345125</v>
      </c>
      <c r="I2815" s="0" t="n">
        <v>420235.399999999</v>
      </c>
      <c r="J2815" s="0" t="n">
        <v>1002167.10808681</v>
      </c>
      <c r="K2815" s="0" t="n">
        <v>16809415.9999999</v>
      </c>
      <c r="L2815" s="0" t="n">
        <v>21011769.9999999</v>
      </c>
      <c r="M2815" s="0" t="n">
        <v>84835021.3749999</v>
      </c>
      <c r="N2815" s="0" t="n">
        <v>102695025.874999</v>
      </c>
      <c r="O2815" s="0" t="n">
        <v>0</v>
      </c>
      <c r="P2815" s="0" t="n">
        <v>0</v>
      </c>
      <c r="Q2815" s="0" t="n">
        <v>0</v>
      </c>
      <c r="R2815" s="0" t="n">
        <v>0</v>
      </c>
    </row>
    <row r="2816" customFormat="false" ht="13.8" hidden="true" customHeight="false" outlineLevel="0" collapsed="false">
      <c r="A2816" s="0" t="s">
        <v>155</v>
      </c>
      <c r="B2816" s="0" t="s">
        <v>21</v>
      </c>
      <c r="C2816" s="0" t="s">
        <v>166</v>
      </c>
      <c r="D2816" s="0" t="s">
        <v>37</v>
      </c>
      <c r="E2816" s="0" t="s">
        <v>13</v>
      </c>
      <c r="F2816" s="0" t="s">
        <v>13</v>
      </c>
      <c r="G2816" s="0" t="s">
        <v>157</v>
      </c>
      <c r="H2816" s="0" t="n">
        <v>2769324.61098269</v>
      </c>
      <c r="I2816" s="0" t="n">
        <v>291873.504823648</v>
      </c>
      <c r="J2816" s="0" t="n">
        <v>79055.8459400494</v>
      </c>
      <c r="K2816" s="0" t="n">
        <v>3283576.92926604</v>
      </c>
      <c r="L2816" s="0" t="n">
        <v>4013260.69132516</v>
      </c>
      <c r="M2816" s="0" t="n">
        <v>36617892.3200313</v>
      </c>
      <c r="N2816" s="0" t="n">
        <v>45772365.4000391</v>
      </c>
      <c r="O2816" s="0" t="n">
        <v>8722067.89686511</v>
      </c>
      <c r="P2816" s="0" t="n">
        <v>13955308.6349841</v>
      </c>
      <c r="Q2816" s="0" t="n">
        <v>5837470.09647296</v>
      </c>
      <c r="R2816" s="0" t="n">
        <v>6567153.85853209</v>
      </c>
    </row>
    <row r="2817" customFormat="false" ht="13.8" hidden="true" customHeight="false" outlineLevel="0" collapsed="false">
      <c r="A2817" s="0" t="s">
        <v>159</v>
      </c>
      <c r="B2817" s="0" t="s">
        <v>21</v>
      </c>
      <c r="C2817" s="0" t="s">
        <v>166</v>
      </c>
      <c r="D2817" s="0" t="s">
        <v>38</v>
      </c>
      <c r="E2817" s="0" t="s">
        <v>8</v>
      </c>
      <c r="F2817" s="0" t="s">
        <v>8</v>
      </c>
      <c r="G2817" s="0" t="s">
        <v>172</v>
      </c>
      <c r="H2817" s="0" t="n">
        <v>15068408.8061106</v>
      </c>
      <c r="I2817" s="0" t="n">
        <v>98035.1693430557</v>
      </c>
      <c r="J2817" s="0" t="n">
        <v>107603.024713981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</row>
    <row r="2818" customFormat="false" ht="13.8" hidden="true" customHeight="false" outlineLevel="0" collapsed="false">
      <c r="A2818" s="0" t="s">
        <v>150</v>
      </c>
      <c r="B2818" s="0" t="s">
        <v>52</v>
      </c>
      <c r="C2818" s="0" t="s">
        <v>158</v>
      </c>
      <c r="D2818" s="0" t="s">
        <v>63</v>
      </c>
      <c r="E2818" s="0" t="s">
        <v>9</v>
      </c>
      <c r="F2818" s="0" t="s">
        <v>9</v>
      </c>
      <c r="G2818" s="0" t="s">
        <v>154</v>
      </c>
      <c r="H2818" s="0" t="n">
        <v>11836022.6857915</v>
      </c>
      <c r="I2818" s="0" t="n">
        <v>1316792.36617378</v>
      </c>
      <c r="J2818" s="0" t="n">
        <v>1109904.59266856</v>
      </c>
      <c r="K2818" s="0" t="n">
        <v>59255656.4778203</v>
      </c>
      <c r="L2818" s="0" t="n">
        <v>72423580.1395581</v>
      </c>
      <c r="M2818" s="0" t="n">
        <v>321791134.483718</v>
      </c>
      <c r="N2818" s="0" t="n">
        <v>391745728.936701</v>
      </c>
      <c r="O2818" s="0" t="n">
        <v>2962782.82389101</v>
      </c>
      <c r="P2818" s="0" t="n">
        <v>4444174.23583652</v>
      </c>
      <c r="Q2818" s="0" t="n">
        <v>0</v>
      </c>
      <c r="R2818" s="0" t="n">
        <v>0</v>
      </c>
    </row>
    <row r="2819" customFormat="false" ht="13.8" hidden="true" customHeight="false" outlineLevel="0" collapsed="false">
      <c r="A2819" s="0" t="s">
        <v>150</v>
      </c>
      <c r="B2819" s="0" t="s">
        <v>52</v>
      </c>
      <c r="C2819" s="0" t="s">
        <v>158</v>
      </c>
      <c r="D2819" s="0" t="s">
        <v>65</v>
      </c>
      <c r="E2819" s="0" t="s">
        <v>8</v>
      </c>
      <c r="F2819" s="0" t="s">
        <v>8</v>
      </c>
      <c r="G2819" s="0" t="s">
        <v>172</v>
      </c>
      <c r="H2819" s="0" t="n">
        <v>3185158.29872198</v>
      </c>
      <c r="I2819" s="0" t="n">
        <v>302030.410591127</v>
      </c>
      <c r="J2819" s="0" t="n">
        <v>1684551.32355143</v>
      </c>
      <c r="K2819" s="0" t="n">
        <v>13591368.4766007</v>
      </c>
      <c r="L2819" s="0" t="n">
        <v>16611672.582512</v>
      </c>
      <c r="M2819" s="0" t="n">
        <v>73808681.5882068</v>
      </c>
      <c r="N2819" s="0" t="n">
        <v>89854047.1508605</v>
      </c>
      <c r="O2819" s="0" t="n">
        <v>679568.423830037</v>
      </c>
      <c r="P2819" s="0" t="n">
        <v>1019352.63574505</v>
      </c>
      <c r="Q2819" s="0" t="n">
        <v>0</v>
      </c>
      <c r="R2819" s="0" t="n">
        <v>0</v>
      </c>
    </row>
    <row r="2820" customFormat="false" ht="13.8" hidden="true" customHeight="false" outlineLevel="0" collapsed="false">
      <c r="A2820" s="0" t="s">
        <v>155</v>
      </c>
      <c r="B2820" s="0" t="s">
        <v>21</v>
      </c>
      <c r="C2820" s="0" t="s">
        <v>173</v>
      </c>
      <c r="D2820" s="0" t="s">
        <v>46</v>
      </c>
      <c r="E2820" s="0" t="s">
        <v>9</v>
      </c>
      <c r="F2820" s="0" t="s">
        <v>9</v>
      </c>
      <c r="G2820" s="0" t="s">
        <v>157</v>
      </c>
      <c r="H2820" s="0" t="n">
        <v>1988358.00379499</v>
      </c>
      <c r="I2820" s="0" t="n">
        <v>70823.0246940814</v>
      </c>
      <c r="J2820" s="0" t="n">
        <v>58635.335227531</v>
      </c>
      <c r="K2820" s="0" t="n">
        <v>0</v>
      </c>
      <c r="L2820" s="0" t="n">
        <v>0</v>
      </c>
      <c r="M2820" s="0" t="n">
        <v>17489352.4838074</v>
      </c>
      <c r="N2820" s="0" t="n">
        <v>21861690.6047592</v>
      </c>
      <c r="O2820" s="0" t="n">
        <v>3666567.00878022</v>
      </c>
      <c r="P2820" s="0" t="n">
        <v>5866507.21404835</v>
      </c>
      <c r="Q2820" s="0" t="n">
        <v>708230.246940814</v>
      </c>
      <c r="R2820" s="0" t="n">
        <v>885287.808676017</v>
      </c>
    </row>
    <row r="2821" customFormat="false" ht="13.8" hidden="true" customHeight="false" outlineLevel="0" collapsed="false">
      <c r="A2821" s="0" t="s">
        <v>159</v>
      </c>
      <c r="B2821" s="0" t="s">
        <v>52</v>
      </c>
      <c r="C2821" s="0" t="s">
        <v>169</v>
      </c>
      <c r="D2821" s="0" t="s">
        <v>69</v>
      </c>
      <c r="E2821" s="0" t="s">
        <v>8</v>
      </c>
      <c r="F2821" s="0" t="s">
        <v>8</v>
      </c>
      <c r="G2821" s="0" t="s">
        <v>164</v>
      </c>
      <c r="H2821" s="0" t="n">
        <v>30722042.9848126</v>
      </c>
      <c r="I2821" s="0" t="n">
        <v>850516.499542199</v>
      </c>
      <c r="J2821" s="0" t="n">
        <v>1763667.56545544</v>
      </c>
      <c r="K2821" s="0" t="n">
        <v>34020659.9816879</v>
      </c>
      <c r="L2821" s="0" t="n">
        <v>42525824.9771099</v>
      </c>
      <c r="M2821" s="0" t="n">
        <v>228930690.857445</v>
      </c>
      <c r="N2821" s="0" t="n">
        <v>277126625.774802</v>
      </c>
      <c r="O2821" s="0" t="n">
        <v>0</v>
      </c>
      <c r="P2821" s="0" t="n">
        <v>0</v>
      </c>
      <c r="Q2821" s="0" t="n">
        <v>0</v>
      </c>
      <c r="R2821" s="0" t="n">
        <v>0</v>
      </c>
    </row>
    <row r="2822" customFormat="false" ht="13.8" hidden="true" customHeight="false" outlineLevel="0" collapsed="false">
      <c r="A2822" s="0" t="s">
        <v>155</v>
      </c>
      <c r="B2822" s="0" t="s">
        <v>52</v>
      </c>
      <c r="C2822" s="0" t="s">
        <v>158</v>
      </c>
      <c r="D2822" s="0" t="s">
        <v>71</v>
      </c>
      <c r="E2822" s="0" t="s">
        <v>9</v>
      </c>
      <c r="F2822" s="0" t="s">
        <v>9</v>
      </c>
      <c r="G2822" s="0" t="s">
        <v>157</v>
      </c>
      <c r="H2822" s="0" t="n">
        <v>12909990.5549224</v>
      </c>
      <c r="I2822" s="0" t="n">
        <v>311485.85494459</v>
      </c>
      <c r="J2822" s="0" t="n">
        <v>208261.871946494</v>
      </c>
      <c r="K2822" s="0" t="n">
        <v>0</v>
      </c>
      <c r="L2822" s="0" t="n">
        <v>0</v>
      </c>
      <c r="M2822" s="0" t="n">
        <v>8877346.86592084</v>
      </c>
      <c r="N2822" s="0" t="n">
        <v>10746261.9955883</v>
      </c>
      <c r="O2822" s="0" t="n">
        <v>8975984.04345624</v>
      </c>
      <c r="P2822" s="0" t="n">
        <v>9920824.46908321</v>
      </c>
      <c r="Q2822" s="0" t="n">
        <v>34263444.0439049</v>
      </c>
      <c r="R2822" s="0" t="n">
        <v>37378302.5933509</v>
      </c>
    </row>
    <row r="2823" customFormat="false" ht="13.8" hidden="true" customHeight="false" outlineLevel="0" collapsed="false">
      <c r="A2823" s="0" t="s">
        <v>155</v>
      </c>
      <c r="B2823" s="0" t="s">
        <v>72</v>
      </c>
      <c r="C2823" s="0" t="s">
        <v>171</v>
      </c>
      <c r="D2823" s="0" t="s">
        <v>74</v>
      </c>
      <c r="E2823" s="0" t="s">
        <v>174</v>
      </c>
      <c r="F2823" s="0" t="s">
        <v>8</v>
      </c>
      <c r="G2823" s="0" t="s">
        <v>172</v>
      </c>
      <c r="H2823" s="0" t="n">
        <v>2480908.90847439</v>
      </c>
      <c r="I2823" s="0" t="n">
        <v>32241.5628990464</v>
      </c>
      <c r="J2823" s="0" t="n">
        <v>49466.3744610693</v>
      </c>
      <c r="K2823" s="0" t="n">
        <v>1128454.70146662</v>
      </c>
      <c r="L2823" s="0" t="n">
        <v>1450870.33045709</v>
      </c>
      <c r="M2823" s="0" t="n">
        <v>2437462.15597395</v>
      </c>
      <c r="N2823" s="0" t="n">
        <v>3010982.66326194</v>
      </c>
      <c r="O2823" s="0" t="n">
        <v>1261745.11603357</v>
      </c>
      <c r="P2823" s="0" t="n">
        <v>1720561.52186396</v>
      </c>
      <c r="Q2823" s="0" t="n">
        <v>806039.072476162</v>
      </c>
      <c r="R2823" s="0" t="n">
        <v>1128454.70146662</v>
      </c>
    </row>
    <row r="2824" customFormat="false" ht="13.8" hidden="true" customHeight="false" outlineLevel="0" collapsed="false">
      <c r="A2824" s="0" t="s">
        <v>155</v>
      </c>
      <c r="B2824" s="0" t="s">
        <v>21</v>
      </c>
      <c r="C2824" s="0" t="s">
        <v>166</v>
      </c>
      <c r="D2824" s="0" t="s">
        <v>45</v>
      </c>
      <c r="E2824" s="0" t="s">
        <v>13</v>
      </c>
      <c r="F2824" s="0" t="s">
        <v>13</v>
      </c>
      <c r="G2824" s="0" t="s">
        <v>164</v>
      </c>
      <c r="H2824" s="0" t="n">
        <v>1566203.89751456</v>
      </c>
      <c r="I2824" s="0" t="n">
        <v>12565.5</v>
      </c>
      <c r="J2824" s="0" t="n">
        <v>7319.5725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</row>
    <row r="2825" customFormat="false" ht="13.8" hidden="true" customHeight="false" outlineLevel="0" collapsed="false">
      <c r="A2825" s="0" t="s">
        <v>159</v>
      </c>
      <c r="B2825" s="0" t="s">
        <v>6</v>
      </c>
      <c r="C2825" s="0" t="s">
        <v>162</v>
      </c>
      <c r="D2825" s="0" t="s">
        <v>20</v>
      </c>
      <c r="E2825" s="0" t="s">
        <v>13</v>
      </c>
      <c r="F2825" s="0" t="s">
        <v>13</v>
      </c>
      <c r="G2825" s="0" t="s">
        <v>172</v>
      </c>
      <c r="H2825" s="0" t="n">
        <v>31833803.6325192</v>
      </c>
      <c r="I2825" s="0" t="n">
        <v>345222.99783548</v>
      </c>
      <c r="J2825" s="0" t="n">
        <v>182520.354341707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</row>
    <row r="2826" customFormat="false" ht="13.8" hidden="true" customHeight="false" outlineLevel="0" collapsed="false">
      <c r="A2826" s="0" t="s">
        <v>155</v>
      </c>
      <c r="B2826" s="0" t="s">
        <v>72</v>
      </c>
      <c r="C2826" s="0" t="s">
        <v>175</v>
      </c>
      <c r="D2826" s="0" t="s">
        <v>88</v>
      </c>
      <c r="E2826" s="0" t="s">
        <v>156</v>
      </c>
      <c r="F2826" s="0" t="s">
        <v>9</v>
      </c>
      <c r="G2826" s="0" t="s">
        <v>172</v>
      </c>
      <c r="H2826" s="0" t="n">
        <v>2398320.41288788</v>
      </c>
      <c r="I2826" s="0" t="n">
        <v>173923.832033721</v>
      </c>
      <c r="J2826" s="0" t="n">
        <v>658570.328327217</v>
      </c>
      <c r="K2826" s="0" t="n">
        <v>0</v>
      </c>
      <c r="L2826" s="0" t="n">
        <v>0</v>
      </c>
      <c r="M2826" s="0" t="n">
        <v>13305173.1505796</v>
      </c>
      <c r="N2826" s="0" t="n">
        <v>16261878.2951529</v>
      </c>
      <c r="O2826" s="0" t="n">
        <v>6504751.31806118</v>
      </c>
      <c r="P2826" s="0" t="n">
        <v>8870115.43371979</v>
      </c>
      <c r="Q2826" s="0" t="n">
        <v>0</v>
      </c>
      <c r="R2826" s="0" t="n">
        <v>0</v>
      </c>
    </row>
    <row r="2827" customFormat="false" ht="13.8" hidden="true" customHeight="false" outlineLevel="0" collapsed="false">
      <c r="A2827" s="0" t="s">
        <v>155</v>
      </c>
      <c r="B2827" s="0" t="s">
        <v>72</v>
      </c>
      <c r="C2827" s="0" t="s">
        <v>151</v>
      </c>
      <c r="D2827" s="0" t="s">
        <v>78</v>
      </c>
      <c r="E2827" s="0" t="s">
        <v>156</v>
      </c>
      <c r="F2827" s="0" t="s">
        <v>9</v>
      </c>
      <c r="G2827" s="0" t="s">
        <v>157</v>
      </c>
      <c r="H2827" s="0" t="n">
        <v>11375774.0124184</v>
      </c>
      <c r="I2827" s="0" t="n">
        <v>1240066.96350696</v>
      </c>
      <c r="J2827" s="0" t="n">
        <v>793203.100655355</v>
      </c>
      <c r="K2827" s="0" t="n">
        <v>0</v>
      </c>
      <c r="L2827" s="0" t="n">
        <v>0</v>
      </c>
      <c r="M2827" s="0" t="n">
        <v>54179819.7695023</v>
      </c>
      <c r="N2827" s="0" t="n">
        <v>66219779.7182806</v>
      </c>
      <c r="O2827" s="0" t="n">
        <v>26487911.8873122</v>
      </c>
      <c r="P2827" s="0" t="n">
        <v>36119879.8463349</v>
      </c>
      <c r="Q2827" s="0" t="n">
        <v>38696788.4444524</v>
      </c>
      <c r="R2827" s="0" t="n">
        <v>44224901.0793741</v>
      </c>
    </row>
    <row r="2828" customFormat="false" ht="13.8" hidden="true" customHeight="false" outlineLevel="0" collapsed="false">
      <c r="A2828" s="0" t="s">
        <v>159</v>
      </c>
      <c r="B2828" s="0" t="s">
        <v>21</v>
      </c>
      <c r="C2828" s="0" t="s">
        <v>166</v>
      </c>
      <c r="D2828" s="0" t="s">
        <v>25</v>
      </c>
      <c r="E2828" s="0" t="s">
        <v>9</v>
      </c>
      <c r="F2828" s="0" t="s">
        <v>9</v>
      </c>
      <c r="G2828" s="0" t="s">
        <v>154</v>
      </c>
      <c r="H2828" s="0" t="n">
        <v>24477784.5255673</v>
      </c>
      <c r="I2828" s="0" t="n">
        <v>233175.224956553</v>
      </c>
      <c r="J2828" s="0" t="n">
        <v>152225.079825998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</row>
    <row r="2829" customFormat="false" ht="13.8" hidden="true" customHeight="false" outlineLevel="0" collapsed="false">
      <c r="A2829" s="0" t="s">
        <v>150</v>
      </c>
      <c r="B2829" s="0" t="s">
        <v>72</v>
      </c>
      <c r="C2829" s="0" t="s">
        <v>151</v>
      </c>
      <c r="D2829" s="0" t="s">
        <v>73</v>
      </c>
      <c r="E2829" s="0" t="s">
        <v>156</v>
      </c>
      <c r="F2829" s="0" t="s">
        <v>9</v>
      </c>
      <c r="G2829" s="0" t="s">
        <v>154</v>
      </c>
      <c r="H2829" s="0" t="n">
        <v>3955152.8209415</v>
      </c>
      <c r="I2829" s="0" t="n">
        <v>65766.5009480041</v>
      </c>
      <c r="J2829" s="0" t="n">
        <v>77706.4940825109</v>
      </c>
      <c r="K2829" s="0" t="n">
        <v>2301827.53318014</v>
      </c>
      <c r="L2829" s="0" t="n">
        <v>2959492.54266018</v>
      </c>
      <c r="M2829" s="0" t="n">
        <v>7279191.06034853</v>
      </c>
      <c r="N2829" s="0" t="n">
        <v>10008887.7079792</v>
      </c>
      <c r="O2829" s="0" t="n">
        <v>2274747.20635891</v>
      </c>
      <c r="P2829" s="0" t="n">
        <v>2911676.42413941</v>
      </c>
      <c r="Q2829" s="0" t="n">
        <v>5261320.07584033</v>
      </c>
      <c r="R2829" s="0" t="n">
        <v>5918985.08532037</v>
      </c>
    </row>
    <row r="2830" customFormat="false" ht="13.8" hidden="true" customHeight="false" outlineLevel="0" collapsed="false">
      <c r="A2830" s="0" t="s">
        <v>150</v>
      </c>
      <c r="B2830" s="0" t="s">
        <v>6</v>
      </c>
      <c r="C2830" s="0" t="s">
        <v>162</v>
      </c>
      <c r="D2830" s="0" t="s">
        <v>18</v>
      </c>
      <c r="E2830" s="0" t="s">
        <v>9</v>
      </c>
      <c r="F2830" s="0" t="s">
        <v>9</v>
      </c>
      <c r="G2830" s="0" t="s">
        <v>172</v>
      </c>
      <c r="H2830" s="0" t="n">
        <v>1204554.01483229</v>
      </c>
      <c r="I2830" s="0" t="n">
        <v>496763.93150627</v>
      </c>
      <c r="J2830" s="0" t="n">
        <v>254237.06321013</v>
      </c>
      <c r="K2830" s="0" t="n">
        <v>1202095.56941628</v>
      </c>
      <c r="L2830" s="0" t="n">
        <v>1545551.44639236</v>
      </c>
      <c r="M2830" s="0" t="n">
        <v>73772454.218106</v>
      </c>
      <c r="N2830" s="0" t="n">
        <v>101437124.549895</v>
      </c>
      <c r="O2830" s="0" t="n">
        <v>11526945.971579</v>
      </c>
      <c r="P2830" s="0" t="n">
        <v>14754490.8436212</v>
      </c>
      <c r="Q2830" s="0" t="n">
        <v>2747647.01580865</v>
      </c>
      <c r="R2830" s="0" t="n">
        <v>3091102.89278473</v>
      </c>
    </row>
    <row r="2831" customFormat="false" ht="13.8" hidden="true" customHeight="false" outlineLevel="0" collapsed="false">
      <c r="A2831" s="0" t="s">
        <v>159</v>
      </c>
      <c r="B2831" s="0" t="s">
        <v>72</v>
      </c>
      <c r="C2831" s="0" t="s">
        <v>175</v>
      </c>
      <c r="D2831" s="0" t="s">
        <v>89</v>
      </c>
      <c r="E2831" s="0" t="s">
        <v>170</v>
      </c>
      <c r="F2831" s="0" t="s">
        <v>13</v>
      </c>
      <c r="G2831" s="0" t="s">
        <v>153</v>
      </c>
      <c r="H2831" s="0" t="n">
        <v>13623757.6593774</v>
      </c>
      <c r="I2831" s="0" t="n">
        <v>315467.751256418</v>
      </c>
      <c r="J2831" s="0" t="n">
        <v>157733.875628209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</row>
    <row r="2832" customFormat="false" ht="13.8" hidden="true" customHeight="false" outlineLevel="0" collapsed="false">
      <c r="A2832" s="0" t="s">
        <v>159</v>
      </c>
      <c r="B2832" s="0" t="s">
        <v>21</v>
      </c>
      <c r="C2832" s="0" t="s">
        <v>173</v>
      </c>
      <c r="D2832" s="0" t="s">
        <v>39</v>
      </c>
      <c r="E2832" s="0" t="s">
        <v>13</v>
      </c>
      <c r="F2832" s="0" t="s">
        <v>13</v>
      </c>
      <c r="G2832" s="0" t="s">
        <v>172</v>
      </c>
      <c r="H2832" s="0" t="n">
        <v>1384289.86256167</v>
      </c>
      <c r="I2832" s="0" t="n">
        <v>12751.3156635705</v>
      </c>
      <c r="J2832" s="0" t="n">
        <v>8818.94115315781</v>
      </c>
      <c r="K2832" s="0" t="n">
        <v>127513.156635705</v>
      </c>
      <c r="L2832" s="0" t="n">
        <v>159391.445794631</v>
      </c>
      <c r="M2832" s="0" t="n">
        <v>1761885.4938715</v>
      </c>
      <c r="N2832" s="0" t="n">
        <v>2202356.86733937</v>
      </c>
      <c r="O2832" s="0" t="n">
        <v>0</v>
      </c>
      <c r="P2832" s="0" t="n">
        <v>0</v>
      </c>
      <c r="Q2832" s="0" t="n">
        <v>0</v>
      </c>
      <c r="R2832" s="0" t="n">
        <v>0</v>
      </c>
    </row>
    <row r="2833" customFormat="false" ht="13.8" hidden="true" customHeight="false" outlineLevel="0" collapsed="false">
      <c r="A2833" s="0" t="s">
        <v>159</v>
      </c>
      <c r="B2833" s="0" t="s">
        <v>90</v>
      </c>
      <c r="C2833" s="0" t="s">
        <v>92</v>
      </c>
      <c r="D2833" s="0" t="s">
        <v>92</v>
      </c>
      <c r="E2833" s="0" t="s">
        <v>170</v>
      </c>
      <c r="F2833" s="0" t="s">
        <v>13</v>
      </c>
      <c r="G2833" s="0" t="s">
        <v>157</v>
      </c>
      <c r="H2833" s="0" t="n">
        <v>2412380.93418646</v>
      </c>
      <c r="I2833" s="0" t="n">
        <v>52995.8333333333</v>
      </c>
      <c r="J2833" s="0" t="n">
        <v>40243.5873333333</v>
      </c>
      <c r="K2833" s="0" t="n">
        <v>0</v>
      </c>
      <c r="L2833" s="0" t="n">
        <v>0</v>
      </c>
      <c r="M2833" s="0" t="n">
        <v>3321221.35956333</v>
      </c>
      <c r="N2833" s="0" t="n">
        <v>4151526.69945416</v>
      </c>
      <c r="O2833" s="0" t="n">
        <v>0</v>
      </c>
      <c r="P2833" s="0" t="n">
        <v>0</v>
      </c>
      <c r="Q2833" s="0" t="n">
        <v>0</v>
      </c>
      <c r="R2833" s="0" t="n">
        <v>0</v>
      </c>
    </row>
    <row r="2834" customFormat="false" ht="13.8" hidden="true" customHeight="false" outlineLevel="0" collapsed="false">
      <c r="A2834" s="0" t="s">
        <v>150</v>
      </c>
      <c r="B2834" s="0" t="s">
        <v>21</v>
      </c>
      <c r="C2834" s="0" t="s">
        <v>166</v>
      </c>
      <c r="D2834" s="0" t="s">
        <v>44</v>
      </c>
      <c r="E2834" s="0" t="s">
        <v>9</v>
      </c>
      <c r="F2834" s="0" t="s">
        <v>9</v>
      </c>
      <c r="G2834" s="0" t="s">
        <v>153</v>
      </c>
      <c r="H2834" s="0" t="n">
        <v>50609.9930060142</v>
      </c>
      <c r="I2834" s="0" t="n">
        <v>3494.1</v>
      </c>
      <c r="J2834" s="0" t="n">
        <v>2078.9895</v>
      </c>
      <c r="K2834" s="0" t="n">
        <v>43676.25</v>
      </c>
      <c r="L2834" s="0" t="n">
        <v>48043.875</v>
      </c>
      <c r="M2834" s="0" t="n">
        <v>1531968.73457568</v>
      </c>
      <c r="N2834" s="0" t="n">
        <v>1723464.82639764</v>
      </c>
      <c r="O2834" s="0" t="n">
        <v>400001.656104412</v>
      </c>
      <c r="P2834" s="0" t="n">
        <v>512002.119813648</v>
      </c>
      <c r="Q2834" s="0" t="n">
        <v>39308.625</v>
      </c>
      <c r="R2834" s="0" t="n">
        <v>48043.875</v>
      </c>
    </row>
    <row r="2835" customFormat="false" ht="13.8" hidden="true" customHeight="false" outlineLevel="0" collapsed="false">
      <c r="A2835" s="0" t="s">
        <v>150</v>
      </c>
      <c r="B2835" s="0" t="s">
        <v>103</v>
      </c>
      <c r="C2835" s="0" t="s">
        <v>177</v>
      </c>
      <c r="D2835" s="0" t="s">
        <v>116</v>
      </c>
      <c r="E2835" s="0" t="s">
        <v>8</v>
      </c>
      <c r="F2835" s="0" t="s">
        <v>8</v>
      </c>
      <c r="G2835" s="0" t="s">
        <v>164</v>
      </c>
      <c r="H2835" s="0" t="n">
        <v>52231236.1969741</v>
      </c>
      <c r="I2835" s="0" t="n">
        <v>1019247.555</v>
      </c>
      <c r="J2835" s="0" t="n">
        <v>3693879.75</v>
      </c>
      <c r="K2835" s="0" t="n">
        <v>35673664.425</v>
      </c>
      <c r="L2835" s="0" t="n">
        <v>45866139.975</v>
      </c>
      <c r="M2835" s="0" t="n">
        <v>0</v>
      </c>
      <c r="N2835" s="0" t="n">
        <v>0</v>
      </c>
      <c r="O2835" s="0" t="n">
        <v>154707218.133241</v>
      </c>
      <c r="P2835" s="0" t="n">
        <v>198025239.210548</v>
      </c>
      <c r="Q2835" s="0" t="n">
        <v>81539804.4</v>
      </c>
      <c r="R2835" s="0" t="n">
        <v>91732279.95</v>
      </c>
    </row>
    <row r="2836" customFormat="false" ht="13.8" hidden="true" customHeight="false" outlineLevel="0" collapsed="false">
      <c r="A2836" s="0" t="s">
        <v>155</v>
      </c>
      <c r="B2836" s="0" t="s">
        <v>103</v>
      </c>
      <c r="C2836" s="0" t="s">
        <v>177</v>
      </c>
      <c r="D2836" s="0" t="s">
        <v>114</v>
      </c>
      <c r="E2836" s="0" t="s">
        <v>9</v>
      </c>
      <c r="F2836" s="0" t="s">
        <v>9</v>
      </c>
      <c r="G2836" s="0" t="s">
        <v>164</v>
      </c>
      <c r="H2836" s="0" t="n">
        <v>1536388.0191213</v>
      </c>
      <c r="I2836" s="0" t="n">
        <v>369214.13</v>
      </c>
      <c r="J2836" s="0" t="n">
        <v>733711.72225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</row>
    <row r="2837" customFormat="false" ht="13.8" hidden="true" customHeight="false" outlineLevel="0" collapsed="false">
      <c r="A2837" s="0" t="s">
        <v>155</v>
      </c>
      <c r="B2837" s="0" t="s">
        <v>103</v>
      </c>
      <c r="C2837" s="0" t="s">
        <v>177</v>
      </c>
      <c r="D2837" s="0" t="s">
        <v>22</v>
      </c>
      <c r="E2837" s="0" t="s">
        <v>13</v>
      </c>
      <c r="F2837" s="0" t="s">
        <v>13</v>
      </c>
      <c r="G2837" s="0" t="s">
        <v>157</v>
      </c>
      <c r="H2837" s="0" t="n">
        <v>502983.354063312</v>
      </c>
      <c r="I2837" s="0" t="n">
        <v>41084.3000157379</v>
      </c>
      <c r="J2837" s="0" t="n">
        <v>22677.473344303</v>
      </c>
      <c r="K2837" s="0" t="n">
        <v>1848793.5007082</v>
      </c>
      <c r="L2837" s="0" t="n">
        <v>2259636.50086558</v>
      </c>
      <c r="M2837" s="0" t="n">
        <v>5269061.47701838</v>
      </c>
      <c r="N2837" s="0" t="n">
        <v>6378337.5774433</v>
      </c>
      <c r="O2837" s="0" t="n">
        <v>277319.02510623</v>
      </c>
      <c r="P2837" s="0" t="n">
        <v>443710.440169969</v>
      </c>
      <c r="Q2837" s="0" t="n">
        <v>0</v>
      </c>
      <c r="R2837" s="0" t="n">
        <v>0</v>
      </c>
    </row>
    <row r="2838" customFormat="false" ht="13.8" hidden="true" customHeight="false" outlineLevel="0" collapsed="false">
      <c r="A2838" s="0" t="s">
        <v>159</v>
      </c>
      <c r="B2838" s="0" t="s">
        <v>103</v>
      </c>
      <c r="C2838" s="0" t="s">
        <v>177</v>
      </c>
      <c r="D2838" s="0" t="s">
        <v>114</v>
      </c>
      <c r="E2838" s="0" t="s">
        <v>13</v>
      </c>
      <c r="F2838" s="0" t="s">
        <v>13</v>
      </c>
      <c r="G2838" s="0" t="s">
        <v>164</v>
      </c>
      <c r="H2838" s="0" t="n">
        <v>4758097.76762243</v>
      </c>
      <c r="I2838" s="0" t="n">
        <v>466405.18</v>
      </c>
      <c r="J2838" s="0" t="n">
        <v>1110842.960645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</row>
    <row r="2839" customFormat="false" ht="13.8" hidden="true" customHeight="false" outlineLevel="0" collapsed="false">
      <c r="A2839" s="0" t="s">
        <v>150</v>
      </c>
      <c r="B2839" s="0" t="s">
        <v>103</v>
      </c>
      <c r="C2839" s="0" t="s">
        <v>178</v>
      </c>
      <c r="D2839" s="0" t="s">
        <v>104</v>
      </c>
      <c r="E2839" s="0" t="s">
        <v>13</v>
      </c>
      <c r="F2839" s="0" t="s">
        <v>13</v>
      </c>
      <c r="G2839" s="0" t="s">
        <v>164</v>
      </c>
      <c r="H2839" s="0" t="n">
        <v>1764373.44620218</v>
      </c>
      <c r="I2839" s="0" t="n">
        <v>359734.209067782</v>
      </c>
      <c r="J2839" s="0" t="n">
        <v>216343.613986559</v>
      </c>
      <c r="K2839" s="0" t="n">
        <v>4881879.87380158</v>
      </c>
      <c r="L2839" s="0" t="n">
        <v>6276702.69488775</v>
      </c>
      <c r="M2839" s="0" t="n">
        <v>59571985.0216247</v>
      </c>
      <c r="N2839" s="0" t="n">
        <v>72522416.5480649</v>
      </c>
      <c r="O2839" s="0" t="n">
        <v>13295776.3671452</v>
      </c>
      <c r="P2839" s="0" t="n">
        <v>14504483.3096129</v>
      </c>
      <c r="Q2839" s="0" t="n">
        <v>16737873.853034</v>
      </c>
      <c r="R2839" s="0" t="n">
        <v>18132696.6741201</v>
      </c>
    </row>
    <row r="2840" customFormat="false" ht="13.8" hidden="true" customHeight="false" outlineLevel="0" collapsed="false">
      <c r="A2840" s="0" t="s">
        <v>155</v>
      </c>
      <c r="B2840" s="0" t="s">
        <v>103</v>
      </c>
      <c r="C2840" s="0" t="s">
        <v>177</v>
      </c>
      <c r="D2840" s="0" t="s">
        <v>106</v>
      </c>
      <c r="E2840" s="0" t="s">
        <v>13</v>
      </c>
      <c r="F2840" s="0" t="s">
        <v>13</v>
      </c>
      <c r="G2840" s="0" t="s">
        <v>153</v>
      </c>
      <c r="H2840" s="0" t="n">
        <v>637664.334649901</v>
      </c>
      <c r="I2840" s="0" t="n">
        <v>247669.065</v>
      </c>
      <c r="J2840" s="0" t="n">
        <v>197133.367575</v>
      </c>
      <c r="K2840" s="0" t="n">
        <v>0</v>
      </c>
      <c r="L2840" s="0" t="n">
        <v>0</v>
      </c>
      <c r="M2840" s="0" t="n">
        <v>2703281.46771957</v>
      </c>
      <c r="N2840" s="0" t="n">
        <v>3784594.0548074</v>
      </c>
      <c r="O2840" s="0" t="n">
        <v>19229342.3734983</v>
      </c>
      <c r="P2840" s="0" t="n">
        <v>26221830.5093158</v>
      </c>
      <c r="Q2840" s="0" t="n">
        <v>6330999.255</v>
      </c>
      <c r="R2840" s="0" t="n">
        <v>7235427.71999999</v>
      </c>
    </row>
    <row r="2841" customFormat="false" ht="13.8" hidden="true" customHeight="false" outlineLevel="0" collapsed="false">
      <c r="A2841" s="0" t="s">
        <v>150</v>
      </c>
      <c r="B2841" s="0" t="s">
        <v>103</v>
      </c>
      <c r="C2841" s="0" t="s">
        <v>178</v>
      </c>
      <c r="D2841" s="0" t="s">
        <v>108</v>
      </c>
      <c r="E2841" s="0" t="s">
        <v>9</v>
      </c>
      <c r="F2841" s="0" t="s">
        <v>9</v>
      </c>
      <c r="G2841" s="0" t="s">
        <v>172</v>
      </c>
      <c r="H2841" s="0" t="n">
        <v>2250201.97662566</v>
      </c>
      <c r="I2841" s="0" t="n">
        <v>467523.8125014</v>
      </c>
      <c r="J2841" s="0" t="n">
        <v>460691.503537096</v>
      </c>
      <c r="K2841" s="0" t="n">
        <v>4325070.57566</v>
      </c>
      <c r="L2841" s="0" t="n">
        <v>5190084.690792</v>
      </c>
      <c r="M2841" s="0" t="n">
        <v>21038571.562563</v>
      </c>
      <c r="N2841" s="0" t="n">
        <v>28051428.750084</v>
      </c>
      <c r="O2841" s="0" t="n">
        <v>8415428.6250252</v>
      </c>
      <c r="P2841" s="0" t="n">
        <v>10519285.7812815</v>
      </c>
      <c r="Q2841" s="0" t="n">
        <v>1297521.172698</v>
      </c>
      <c r="R2841" s="0" t="n">
        <v>2162535.28783</v>
      </c>
    </row>
    <row r="2842" customFormat="false" ht="13.8" hidden="true" customHeight="false" outlineLevel="0" collapsed="false">
      <c r="A2842" s="0" t="s">
        <v>155</v>
      </c>
      <c r="B2842" s="0" t="s">
        <v>103</v>
      </c>
      <c r="C2842" s="0" t="s">
        <v>177</v>
      </c>
      <c r="D2842" s="0" t="s">
        <v>114</v>
      </c>
      <c r="E2842" s="0" t="s">
        <v>9</v>
      </c>
      <c r="F2842" s="0" t="s">
        <v>9</v>
      </c>
      <c r="G2842" s="0" t="s">
        <v>153</v>
      </c>
      <c r="H2842" s="0" t="n">
        <v>302508.961236474</v>
      </c>
      <c r="I2842" s="0" t="n">
        <v>82529.795</v>
      </c>
      <c r="J2842" s="0" t="n">
        <v>141884.799825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</row>
    <row r="2843" customFormat="false" ht="13.8" hidden="true" customHeight="false" outlineLevel="0" collapsed="false">
      <c r="A2843" s="0" t="s">
        <v>150</v>
      </c>
      <c r="B2843" s="0" t="s">
        <v>52</v>
      </c>
      <c r="C2843" s="0" t="s">
        <v>183</v>
      </c>
      <c r="D2843" s="0" t="s">
        <v>57</v>
      </c>
      <c r="E2843" s="0" t="s">
        <v>8</v>
      </c>
      <c r="F2843" s="0" t="s">
        <v>8</v>
      </c>
      <c r="G2843" s="0" t="s">
        <v>172</v>
      </c>
      <c r="H2843" s="0" t="n">
        <v>4361765.25453307</v>
      </c>
      <c r="I2843" s="0" t="n">
        <v>322541.771031746</v>
      </c>
      <c r="J2843" s="0" t="n">
        <v>228865.813000571</v>
      </c>
      <c r="K2843" s="0" t="n">
        <v>11288961.9861111</v>
      </c>
      <c r="L2843" s="0" t="n">
        <v>14514379.6964285</v>
      </c>
      <c r="M2843" s="0" t="n">
        <v>12765934.6362683</v>
      </c>
      <c r="N2843" s="0" t="n">
        <v>15541137.8180657</v>
      </c>
      <c r="O2843" s="0" t="n">
        <v>12024626.0206992</v>
      </c>
      <c r="P2843" s="0" t="n">
        <v>13117773.8407627</v>
      </c>
      <c r="Q2843" s="0" t="n">
        <v>38705012.5238095</v>
      </c>
      <c r="R2843" s="0" t="n">
        <v>41930430.2341269</v>
      </c>
    </row>
    <row r="2844" customFormat="false" ht="13.8" hidden="true" customHeight="false" outlineLevel="0" collapsed="false">
      <c r="A2844" s="0" t="s">
        <v>150</v>
      </c>
      <c r="B2844" s="0" t="s">
        <v>90</v>
      </c>
      <c r="C2844" s="0" t="s">
        <v>92</v>
      </c>
      <c r="D2844" s="0" t="s">
        <v>92</v>
      </c>
      <c r="E2844" s="0" t="s">
        <v>185</v>
      </c>
      <c r="F2844" s="0" t="s">
        <v>9</v>
      </c>
      <c r="G2844" s="0" t="s">
        <v>172</v>
      </c>
      <c r="H2844" s="0" t="n">
        <v>539662.631835476</v>
      </c>
      <c r="I2844" s="0" t="n">
        <v>53932.7708333333</v>
      </c>
      <c r="J2844" s="0" t="n">
        <v>111603.440416666</v>
      </c>
      <c r="K2844" s="0" t="n">
        <v>625062.326388888</v>
      </c>
      <c r="L2844" s="0" t="n">
        <v>803651.562499999</v>
      </c>
      <c r="M2844" s="0" t="n">
        <v>6337385.14918196</v>
      </c>
      <c r="N2844" s="0" t="n">
        <v>7604862.17901836</v>
      </c>
      <c r="O2844" s="0" t="n">
        <v>2464538.66687912</v>
      </c>
      <c r="P2844" s="0" t="n">
        <v>3154609.49360527</v>
      </c>
      <c r="Q2844" s="0" t="n">
        <v>1428713.88888888</v>
      </c>
      <c r="R2844" s="0" t="n">
        <v>1607303.12499999</v>
      </c>
    </row>
    <row r="2845" customFormat="false" ht="13.8" hidden="true" customHeight="false" outlineLevel="0" collapsed="false">
      <c r="A2845" s="0" t="s">
        <v>159</v>
      </c>
      <c r="B2845" s="0" t="s">
        <v>72</v>
      </c>
      <c r="C2845" s="0" t="s">
        <v>151</v>
      </c>
      <c r="D2845" s="0" t="s">
        <v>85</v>
      </c>
      <c r="E2845" s="0" t="s">
        <v>170</v>
      </c>
      <c r="F2845" s="0" t="s">
        <v>13</v>
      </c>
      <c r="G2845" s="0" t="s">
        <v>172</v>
      </c>
      <c r="H2845" s="0" t="n">
        <v>1831179.21098126</v>
      </c>
      <c r="I2845" s="0" t="n">
        <v>37693.9937767056</v>
      </c>
      <c r="J2845" s="0" t="n">
        <v>37693.9937767056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</row>
    <row r="2846" customFormat="false" ht="13.8" hidden="true" customHeight="false" outlineLevel="0" collapsed="false">
      <c r="A2846" s="0" t="s">
        <v>159</v>
      </c>
      <c r="B2846" s="0" t="s">
        <v>72</v>
      </c>
      <c r="C2846" s="0" t="s">
        <v>175</v>
      </c>
      <c r="D2846" s="0" t="s">
        <v>88</v>
      </c>
      <c r="E2846" s="0" t="s">
        <v>174</v>
      </c>
      <c r="F2846" s="0" t="s">
        <v>8</v>
      </c>
      <c r="G2846" s="0" t="s">
        <v>164</v>
      </c>
      <c r="H2846" s="0" t="n">
        <v>1403905.06459033</v>
      </c>
      <c r="I2846" s="0" t="n">
        <v>43534.3222592493</v>
      </c>
      <c r="J2846" s="0" t="n">
        <v>54344.1370749389</v>
      </c>
      <c r="K2846" s="0" t="n">
        <v>0</v>
      </c>
      <c r="L2846" s="0" t="n">
        <v>0</v>
      </c>
      <c r="M2846" s="0" t="n">
        <v>3700417.39203619</v>
      </c>
      <c r="N2846" s="0" t="n">
        <v>5180584.34885067</v>
      </c>
      <c r="O2846" s="0" t="n">
        <v>1480166.95681447</v>
      </c>
      <c r="P2846" s="0" t="n">
        <v>2072233.73954026</v>
      </c>
      <c r="Q2846" s="0" t="n">
        <v>435343.222592493</v>
      </c>
      <c r="R2846" s="0" t="n">
        <v>653014.83388874</v>
      </c>
    </row>
    <row r="2847" customFormat="false" ht="13.8" hidden="true" customHeight="false" outlineLevel="0" collapsed="false">
      <c r="A2847" s="0" t="s">
        <v>150</v>
      </c>
      <c r="B2847" s="0" t="s">
        <v>21</v>
      </c>
      <c r="C2847" s="0" t="s">
        <v>166</v>
      </c>
      <c r="D2847" s="0" t="s">
        <v>33</v>
      </c>
      <c r="E2847" s="0" t="s">
        <v>13</v>
      </c>
      <c r="F2847" s="0" t="s">
        <v>13</v>
      </c>
      <c r="G2847" s="0" t="s">
        <v>154</v>
      </c>
      <c r="H2847" s="0" t="n">
        <v>1294556.6203007</v>
      </c>
      <c r="I2847" s="0" t="n">
        <v>162756.836527293</v>
      </c>
      <c r="J2847" s="0" t="n">
        <v>133772.372733739</v>
      </c>
      <c r="K2847" s="0" t="n">
        <v>0</v>
      </c>
      <c r="L2847" s="0" t="n">
        <v>0</v>
      </c>
      <c r="M2847" s="0" t="n">
        <v>93910129.5275472</v>
      </c>
      <c r="N2847" s="0" t="n">
        <v>114325375.077014</v>
      </c>
      <c r="O2847" s="0" t="n">
        <v>16572375.865039</v>
      </c>
      <c r="P2847" s="0" t="n">
        <v>0</v>
      </c>
      <c r="Q2847" s="0" t="n">
        <v>3255136.73054587</v>
      </c>
      <c r="R2847" s="0" t="n">
        <v>3662028.82186411</v>
      </c>
    </row>
    <row r="2848" customFormat="false" ht="13.8" hidden="true" customHeight="false" outlineLevel="0" collapsed="false">
      <c r="A2848" s="0" t="s">
        <v>155</v>
      </c>
      <c r="B2848" s="0" t="s">
        <v>72</v>
      </c>
      <c r="C2848" s="0" t="s">
        <v>151</v>
      </c>
      <c r="D2848" s="0" t="s">
        <v>83</v>
      </c>
      <c r="E2848" s="0" t="s">
        <v>152</v>
      </c>
      <c r="F2848" s="0" t="s">
        <v>8</v>
      </c>
      <c r="G2848" s="0" t="s">
        <v>157</v>
      </c>
      <c r="H2848" s="0" t="n">
        <v>134681.327208967</v>
      </c>
      <c r="I2848" s="0" t="n">
        <v>7539.41701268201</v>
      </c>
      <c r="J2848" s="0" t="n">
        <v>4014.8624039461</v>
      </c>
      <c r="K2848" s="0" t="n">
        <v>87959.8651479568</v>
      </c>
      <c r="L2848" s="0" t="n">
        <v>113091.25519023</v>
      </c>
      <c r="M2848" s="0" t="n">
        <v>332177.844585566</v>
      </c>
      <c r="N2848" s="0" t="n">
        <v>405995.143382359</v>
      </c>
      <c r="O2848" s="0" t="n">
        <v>162398.056523607</v>
      </c>
      <c r="P2848" s="0" t="n">
        <v>221451.895259465</v>
      </c>
      <c r="Q2848" s="0" t="n">
        <v>175919.730295913</v>
      </c>
      <c r="R2848" s="0" t="n">
        <v>201051.120338187</v>
      </c>
    </row>
    <row r="2849" customFormat="false" ht="13.8" hidden="true" customHeight="false" outlineLevel="0" collapsed="false">
      <c r="A2849" s="0" t="s">
        <v>159</v>
      </c>
      <c r="B2849" s="0" t="s">
        <v>21</v>
      </c>
      <c r="C2849" s="0" t="s">
        <v>173</v>
      </c>
      <c r="D2849" s="0" t="s">
        <v>41</v>
      </c>
      <c r="E2849" s="0" t="s">
        <v>9</v>
      </c>
      <c r="F2849" s="0" t="s">
        <v>9</v>
      </c>
      <c r="G2849" s="0" t="s">
        <v>157</v>
      </c>
      <c r="H2849" s="0" t="n">
        <v>415186.887449427</v>
      </c>
      <c r="I2849" s="0" t="n">
        <v>3649.55555555555</v>
      </c>
      <c r="J2849" s="0" t="n">
        <v>839.397777777777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</row>
    <row r="2850" customFormat="false" ht="13.8" hidden="true" customHeight="false" outlineLevel="0" collapsed="false">
      <c r="A2850" s="0" t="s">
        <v>155</v>
      </c>
      <c r="B2850" s="0" t="s">
        <v>72</v>
      </c>
      <c r="C2850" s="0" t="s">
        <v>151</v>
      </c>
      <c r="D2850" s="0" t="s">
        <v>83</v>
      </c>
      <c r="E2850" s="0" t="s">
        <v>174</v>
      </c>
      <c r="F2850" s="0" t="s">
        <v>8</v>
      </c>
      <c r="G2850" s="0" t="s">
        <v>153</v>
      </c>
      <c r="H2850" s="0" t="n">
        <v>55741.4934540342</v>
      </c>
      <c r="I2850" s="0" t="n">
        <v>3398.23839929829</v>
      </c>
      <c r="J2850" s="0" t="n">
        <v>3398.23839929829</v>
      </c>
      <c r="K2850" s="0" t="n">
        <v>39646.11465848</v>
      </c>
      <c r="L2850" s="0" t="n">
        <v>50973.5759894744</v>
      </c>
      <c r="M2850" s="0" t="n">
        <v>141404.476002267</v>
      </c>
      <c r="N2850" s="0" t="n">
        <v>174676.117414565</v>
      </c>
      <c r="O2850" s="0" t="n">
        <v>73197.6107332497</v>
      </c>
      <c r="P2850" s="0" t="n">
        <v>99814.9237271587</v>
      </c>
      <c r="Q2850" s="0" t="n">
        <v>79292.2293169601</v>
      </c>
      <c r="R2850" s="0" t="n">
        <v>90619.6906479545</v>
      </c>
    </row>
    <row r="2851" customFormat="false" ht="13.8" hidden="true" customHeight="false" outlineLevel="0" collapsed="false">
      <c r="A2851" s="0" t="s">
        <v>159</v>
      </c>
      <c r="B2851" s="0" t="s">
        <v>96</v>
      </c>
      <c r="C2851" s="0" t="s">
        <v>99</v>
      </c>
      <c r="D2851" s="0" t="s">
        <v>99</v>
      </c>
      <c r="E2851" s="0" t="s">
        <v>192</v>
      </c>
      <c r="F2851" s="0" t="s">
        <v>8</v>
      </c>
      <c r="G2851" s="0" t="s">
        <v>172</v>
      </c>
      <c r="H2851" s="0" t="n">
        <v>1213734.81138396</v>
      </c>
      <c r="I2851" s="0" t="n">
        <v>21980.0447782756</v>
      </c>
      <c r="J2851" s="0" t="n">
        <v>21980.0447782756</v>
      </c>
      <c r="K2851" s="0" t="n">
        <v>192399.710836884</v>
      </c>
      <c r="L2851" s="0" t="n">
        <v>256532.947782512</v>
      </c>
      <c r="M2851" s="0" t="n">
        <v>1005393.105483</v>
      </c>
      <c r="N2851" s="0" t="n">
        <v>1256741.38185375</v>
      </c>
      <c r="O2851" s="0" t="n">
        <v>586479.311531752</v>
      </c>
      <c r="P2851" s="0" t="n">
        <v>821071.036144453</v>
      </c>
      <c r="Q2851" s="0" t="n">
        <v>128266.473891256</v>
      </c>
      <c r="R2851" s="0" t="n">
        <v>192399.710836884</v>
      </c>
    </row>
    <row r="2852" customFormat="false" ht="13.8" hidden="true" customHeight="false" outlineLevel="0" collapsed="false">
      <c r="A2852" s="0" t="s">
        <v>155</v>
      </c>
      <c r="B2852" s="0" t="s">
        <v>72</v>
      </c>
      <c r="C2852" s="0" t="s">
        <v>175</v>
      </c>
      <c r="D2852" s="0" t="s">
        <v>87</v>
      </c>
      <c r="E2852" s="0" t="s">
        <v>174</v>
      </c>
      <c r="F2852" s="0" t="s">
        <v>8</v>
      </c>
      <c r="G2852" s="0" t="s">
        <v>157</v>
      </c>
      <c r="H2852" s="0" t="n">
        <v>132661.309994198</v>
      </c>
      <c r="I2852" s="0" t="n">
        <v>11908.3445425276</v>
      </c>
      <c r="J2852" s="0" t="n">
        <v>21280.7133209098</v>
      </c>
      <c r="K2852" s="0" t="n">
        <v>207958.529494234</v>
      </c>
      <c r="L2852" s="0" t="n">
        <v>267375.252206872</v>
      </c>
      <c r="M2852" s="0" t="n">
        <v>910988.357503366</v>
      </c>
      <c r="N2852" s="0" t="n">
        <v>1113430.21472633</v>
      </c>
      <c r="O2852" s="0" t="n">
        <v>445372.085890534</v>
      </c>
      <c r="P2852" s="0" t="n">
        <v>607325.57166891</v>
      </c>
      <c r="Q2852" s="0" t="n">
        <v>148541.806781595</v>
      </c>
      <c r="R2852" s="0" t="n">
        <v>207958.529494234</v>
      </c>
    </row>
    <row r="2853" customFormat="false" ht="13.8" hidden="true" customHeight="false" outlineLevel="0" collapsed="false">
      <c r="A2853" s="0" t="s">
        <v>150</v>
      </c>
      <c r="B2853" s="0" t="s">
        <v>96</v>
      </c>
      <c r="C2853" s="0" t="s">
        <v>97</v>
      </c>
      <c r="D2853" s="0" t="s">
        <v>97</v>
      </c>
      <c r="E2853" s="0" t="s">
        <v>8</v>
      </c>
      <c r="F2853" s="0" t="s">
        <v>8</v>
      </c>
      <c r="G2853" s="0" t="s">
        <v>164</v>
      </c>
      <c r="H2853" s="0" t="n">
        <v>24909143.5637754</v>
      </c>
      <c r="I2853" s="0" t="n">
        <v>3546394.09439114</v>
      </c>
      <c r="J2853" s="0" t="n">
        <v>141552225.635491</v>
      </c>
      <c r="K2853" s="0" t="n">
        <v>0</v>
      </c>
      <c r="L2853" s="0" t="n">
        <v>0</v>
      </c>
      <c r="M2853" s="0" t="n">
        <v>304155447.574871</v>
      </c>
      <c r="N2853" s="0" t="n">
        <v>405540596.766495</v>
      </c>
      <c r="O2853" s="0" t="n">
        <v>31542046.2733161</v>
      </c>
      <c r="P2853" s="0" t="n">
        <v>39427557.8416451</v>
      </c>
      <c r="Q2853" s="0" t="n">
        <v>50011527.8247346</v>
      </c>
      <c r="R2853" s="0" t="n">
        <v>61125200.6746756</v>
      </c>
    </row>
    <row r="2854" customFormat="false" ht="13.8" hidden="true" customHeight="false" outlineLevel="0" collapsed="false">
      <c r="A2854" s="0" t="s">
        <v>159</v>
      </c>
      <c r="B2854" s="0" t="s">
        <v>72</v>
      </c>
      <c r="C2854" s="0" t="s">
        <v>171</v>
      </c>
      <c r="D2854" s="0" t="s">
        <v>77</v>
      </c>
      <c r="E2854" s="0" t="s">
        <v>152</v>
      </c>
      <c r="F2854" s="0" t="s">
        <v>8</v>
      </c>
      <c r="G2854" s="0" t="s">
        <v>154</v>
      </c>
      <c r="H2854" s="0" t="n">
        <v>32348894.700985</v>
      </c>
      <c r="I2854" s="0" t="n">
        <v>147843.544688772</v>
      </c>
      <c r="J2854" s="0" t="n">
        <v>424017.954967033</v>
      </c>
      <c r="K2854" s="0" t="n">
        <v>0</v>
      </c>
      <c r="L2854" s="0" t="n">
        <v>0</v>
      </c>
      <c r="M2854" s="0" t="n">
        <v>13149378.8025497</v>
      </c>
      <c r="N2854" s="0" t="n">
        <v>18409130.3235697</v>
      </c>
      <c r="O2854" s="0" t="n">
        <v>5259751.52101991</v>
      </c>
      <c r="P2854" s="0" t="n">
        <v>7363652.12942788</v>
      </c>
      <c r="Q2854" s="0" t="n">
        <v>0</v>
      </c>
      <c r="R2854" s="0" t="n">
        <v>0</v>
      </c>
    </row>
    <row r="2855" customFormat="false" ht="13.8" hidden="true" customHeight="false" outlineLevel="0" collapsed="false">
      <c r="A2855" s="0" t="s">
        <v>159</v>
      </c>
      <c r="B2855" s="0" t="s">
        <v>72</v>
      </c>
      <c r="C2855" s="0" t="s">
        <v>171</v>
      </c>
      <c r="D2855" s="0" t="s">
        <v>80</v>
      </c>
      <c r="E2855" s="0" t="s">
        <v>174</v>
      </c>
      <c r="F2855" s="0" t="s">
        <v>8</v>
      </c>
      <c r="G2855" s="0" t="s">
        <v>154</v>
      </c>
      <c r="H2855" s="0" t="n">
        <v>28407347.1258993</v>
      </c>
      <c r="I2855" s="0" t="n">
        <v>1297686.29678205</v>
      </c>
      <c r="J2855" s="0" t="n">
        <v>1426172.89518579</v>
      </c>
      <c r="K2855" s="0" t="n">
        <v>16625826.4532252</v>
      </c>
      <c r="L2855" s="0" t="n">
        <v>22167768.6043002</v>
      </c>
      <c r="M2855" s="0" t="n">
        <v>72651349.1695363</v>
      </c>
      <c r="N2855" s="0" t="n">
        <v>96868465.5593817</v>
      </c>
      <c r="O2855" s="0" t="n">
        <v>37671069.8965033</v>
      </c>
      <c r="P2855" s="0" t="n">
        <v>52739497.8551047</v>
      </c>
      <c r="Q2855" s="0" t="n">
        <v>11083884.3021501</v>
      </c>
      <c r="R2855" s="0" t="n">
        <v>16625826.4532252</v>
      </c>
    </row>
    <row r="2856" customFormat="false" ht="13.8" hidden="true" customHeight="false" outlineLevel="0" collapsed="false">
      <c r="A2856" s="0" t="s">
        <v>155</v>
      </c>
      <c r="B2856" s="0" t="s">
        <v>72</v>
      </c>
      <c r="C2856" s="0" t="s">
        <v>171</v>
      </c>
      <c r="D2856" s="0" t="s">
        <v>80</v>
      </c>
      <c r="E2856" s="0" t="s">
        <v>174</v>
      </c>
      <c r="F2856" s="0" t="s">
        <v>8</v>
      </c>
      <c r="G2856" s="0" t="s">
        <v>157</v>
      </c>
      <c r="H2856" s="0" t="n">
        <v>2566940.60235647</v>
      </c>
      <c r="I2856" s="0" t="n">
        <v>231807.480351457</v>
      </c>
      <c r="J2856" s="0" t="n">
        <v>129642.672673832</v>
      </c>
      <c r="K2856" s="0" t="n">
        <v>3479606.05694779</v>
      </c>
      <c r="L2856" s="0" t="n">
        <v>4473779.21607573</v>
      </c>
      <c r="M2856" s="0" t="n">
        <v>12256820.5525592</v>
      </c>
      <c r="N2856" s="0" t="n">
        <v>15140778.329632</v>
      </c>
      <c r="O2856" s="0" t="n">
        <v>7402158.28598714</v>
      </c>
      <c r="P2856" s="0" t="n">
        <v>10093852.2081642</v>
      </c>
      <c r="Q2856" s="0" t="n">
        <v>2485432.89781985</v>
      </c>
      <c r="R2856" s="0" t="n">
        <v>3479606.05694779</v>
      </c>
    </row>
    <row r="2857" customFormat="false" ht="13.8" hidden="true" customHeight="false" outlineLevel="0" collapsed="false">
      <c r="A2857" s="0" t="s">
        <v>155</v>
      </c>
      <c r="B2857" s="0" t="s">
        <v>21</v>
      </c>
      <c r="C2857" s="0" t="s">
        <v>166</v>
      </c>
      <c r="D2857" s="0" t="s">
        <v>25</v>
      </c>
      <c r="E2857" s="0" t="s">
        <v>8</v>
      </c>
      <c r="F2857" s="0" t="s">
        <v>8</v>
      </c>
      <c r="G2857" s="0" t="s">
        <v>172</v>
      </c>
      <c r="H2857" s="0" t="n">
        <v>10971502.4201785</v>
      </c>
      <c r="I2857" s="0" t="n">
        <v>116532.293750344</v>
      </c>
      <c r="J2857" s="0" t="n">
        <v>98399.714912901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</row>
    <row r="2858" customFormat="false" ht="13.8" hidden="true" customHeight="false" outlineLevel="0" collapsed="false">
      <c r="A2858" s="0" t="s">
        <v>155</v>
      </c>
      <c r="B2858" s="0" t="s">
        <v>52</v>
      </c>
      <c r="C2858" s="0" t="s">
        <v>161</v>
      </c>
      <c r="D2858" s="0" t="s">
        <v>58</v>
      </c>
      <c r="E2858" s="0" t="s">
        <v>9</v>
      </c>
      <c r="F2858" s="0" t="s">
        <v>9</v>
      </c>
      <c r="G2858" s="0" t="s">
        <v>154</v>
      </c>
      <c r="H2858" s="0" t="n">
        <v>4166051.51478979</v>
      </c>
      <c r="I2858" s="0" t="n">
        <v>166343.883654857</v>
      </c>
      <c r="J2858" s="0" t="n">
        <v>109357.759686581</v>
      </c>
      <c r="K2858" s="0" t="n">
        <v>0</v>
      </c>
      <c r="L2858" s="0" t="n">
        <v>0</v>
      </c>
      <c r="M2858" s="0" t="n">
        <v>13252062.7533494</v>
      </c>
      <c r="N2858" s="0" t="n">
        <v>19878094.1300242</v>
      </c>
      <c r="O2858" s="0" t="n">
        <v>2001671.39776219</v>
      </c>
      <c r="P2858" s="0" t="n">
        <v>2502089.24720274</v>
      </c>
      <c r="Q2858" s="0" t="n">
        <v>831719.418274285</v>
      </c>
      <c r="R2858" s="0" t="n">
        <v>1386199.03045714</v>
      </c>
    </row>
    <row r="2859" customFormat="false" ht="13.8" hidden="true" customHeight="false" outlineLevel="0" collapsed="false">
      <c r="A2859" s="0" t="s">
        <v>159</v>
      </c>
      <c r="B2859" s="0" t="s">
        <v>6</v>
      </c>
      <c r="C2859" s="0" t="s">
        <v>163</v>
      </c>
      <c r="D2859" s="0" t="s">
        <v>7</v>
      </c>
      <c r="E2859" s="0" t="s">
        <v>9</v>
      </c>
      <c r="F2859" s="0" t="s">
        <v>9</v>
      </c>
      <c r="G2859" s="0" t="s">
        <v>157</v>
      </c>
      <c r="H2859" s="0" t="n">
        <v>32876752.4852764</v>
      </c>
      <c r="I2859" s="0" t="n">
        <v>781574.935554252</v>
      </c>
      <c r="J2859" s="0" t="n">
        <v>438108.568029639</v>
      </c>
      <c r="K2859" s="0" t="n">
        <v>0</v>
      </c>
      <c r="L2859" s="0" t="n">
        <v>0</v>
      </c>
      <c r="M2859" s="0" t="n">
        <v>66992137.1657412</v>
      </c>
      <c r="N2859" s="0" t="n">
        <v>93788992.0320377</v>
      </c>
      <c r="O2859" s="0" t="n">
        <v>0</v>
      </c>
      <c r="P2859" s="0" t="n">
        <v>0</v>
      </c>
      <c r="Q2859" s="0" t="n">
        <v>0</v>
      </c>
      <c r="R2859" s="0" t="n">
        <v>0</v>
      </c>
    </row>
    <row r="2860" customFormat="false" ht="13.8" hidden="true" customHeight="false" outlineLevel="0" collapsed="false">
      <c r="A2860" s="0" t="s">
        <v>159</v>
      </c>
      <c r="B2860" s="0" t="s">
        <v>21</v>
      </c>
      <c r="C2860" s="0" t="s">
        <v>181</v>
      </c>
      <c r="D2860" s="0" t="s">
        <v>42</v>
      </c>
      <c r="E2860" s="0" t="s">
        <v>13</v>
      </c>
      <c r="F2860" s="0" t="s">
        <v>13</v>
      </c>
      <c r="G2860" s="0" t="s">
        <v>157</v>
      </c>
      <c r="H2860" s="0" t="n">
        <v>3553906.99249594</v>
      </c>
      <c r="I2860" s="0" t="n">
        <v>55430</v>
      </c>
      <c r="J2860" s="0" t="n">
        <v>13746.8</v>
      </c>
      <c r="K2860" s="0" t="n">
        <v>2217200</v>
      </c>
      <c r="L2860" s="0" t="n">
        <v>2771500</v>
      </c>
      <c r="M2860" s="0" t="n">
        <v>17772243.75</v>
      </c>
      <c r="N2860" s="0" t="n">
        <v>21513768.75</v>
      </c>
      <c r="O2860" s="0" t="n">
        <v>0</v>
      </c>
      <c r="P2860" s="0" t="n">
        <v>0</v>
      </c>
      <c r="Q2860" s="0" t="n">
        <v>0</v>
      </c>
      <c r="R2860" s="0" t="n">
        <v>0</v>
      </c>
    </row>
    <row r="2861" customFormat="false" ht="13.8" hidden="true" customHeight="false" outlineLevel="0" collapsed="false">
      <c r="A2861" s="0" t="s">
        <v>155</v>
      </c>
      <c r="B2861" s="0" t="s">
        <v>72</v>
      </c>
      <c r="C2861" s="0" t="s">
        <v>151</v>
      </c>
      <c r="D2861" s="0" t="s">
        <v>85</v>
      </c>
      <c r="E2861" s="0" t="s">
        <v>174</v>
      </c>
      <c r="F2861" s="0" t="s">
        <v>8</v>
      </c>
      <c r="G2861" s="0" t="s">
        <v>154</v>
      </c>
      <c r="H2861" s="0" t="n">
        <v>4917636.81926551</v>
      </c>
      <c r="I2861" s="0" t="n">
        <v>657409.121418399</v>
      </c>
      <c r="J2861" s="0" t="n">
        <v>664069.845027534</v>
      </c>
      <c r="K2861" s="0" t="n">
        <v>9763979.01344675</v>
      </c>
      <c r="L2861" s="0" t="n">
        <v>12553687.3030029</v>
      </c>
      <c r="M2861" s="0" t="n">
        <v>27127174.4432107</v>
      </c>
      <c r="N2861" s="0" t="n">
        <v>33510039.0180838</v>
      </c>
      <c r="O2861" s="0" t="n">
        <v>14042302.0647208</v>
      </c>
      <c r="P2861" s="0" t="n">
        <v>19148593.7246193</v>
      </c>
      <c r="Q2861" s="0" t="n">
        <v>19527958.0268935</v>
      </c>
      <c r="R2861" s="0" t="n">
        <v>22317666.3164497</v>
      </c>
    </row>
    <row r="2862" customFormat="false" ht="13.8" hidden="true" customHeight="false" outlineLevel="0" collapsed="false">
      <c r="A2862" s="0" t="s">
        <v>155</v>
      </c>
      <c r="B2862" s="0" t="s">
        <v>21</v>
      </c>
      <c r="C2862" s="0" t="s">
        <v>181</v>
      </c>
      <c r="D2862" s="0" t="s">
        <v>42</v>
      </c>
      <c r="E2862" s="0" t="s">
        <v>9</v>
      </c>
      <c r="F2862" s="0" t="s">
        <v>9</v>
      </c>
      <c r="G2862" s="0" t="s">
        <v>172</v>
      </c>
      <c r="H2862" s="0" t="n">
        <v>782029.144400093</v>
      </c>
      <c r="I2862" s="0" t="n">
        <v>31740</v>
      </c>
      <c r="J2862" s="0" t="n">
        <v>49863.8</v>
      </c>
      <c r="K2862" s="0" t="n">
        <v>1428300</v>
      </c>
      <c r="L2862" s="0" t="n">
        <v>1745700</v>
      </c>
      <c r="M2862" s="0" t="n">
        <v>10176637.5</v>
      </c>
      <c r="N2862" s="0" t="n">
        <v>12319087.5</v>
      </c>
      <c r="O2862" s="0" t="n">
        <v>535612.5</v>
      </c>
      <c r="P2862" s="0" t="n">
        <v>856980</v>
      </c>
      <c r="Q2862" s="0" t="n">
        <v>0</v>
      </c>
      <c r="R2862" s="0" t="n">
        <v>0</v>
      </c>
    </row>
    <row r="2863" customFormat="false" ht="13.8" hidden="true" customHeight="false" outlineLevel="0" collapsed="false">
      <c r="A2863" s="0" t="s">
        <v>150</v>
      </c>
      <c r="B2863" s="0" t="s">
        <v>52</v>
      </c>
      <c r="C2863" s="0" t="s">
        <v>165</v>
      </c>
      <c r="D2863" s="0" t="s">
        <v>65</v>
      </c>
      <c r="E2863" s="0" t="s">
        <v>8</v>
      </c>
      <c r="F2863" s="0" t="s">
        <v>8</v>
      </c>
      <c r="G2863" s="0" t="s">
        <v>154</v>
      </c>
      <c r="H2863" s="0" t="n">
        <v>745216.494097391</v>
      </c>
      <c r="I2863" s="0" t="n">
        <v>88916.1999999999</v>
      </c>
      <c r="J2863" s="0" t="n">
        <v>124149.935254755</v>
      </c>
      <c r="K2863" s="0" t="n">
        <v>4001228.99999999</v>
      </c>
      <c r="L2863" s="0" t="n">
        <v>4890390.99999999</v>
      </c>
      <c r="M2863" s="0" t="n">
        <v>21728896.3749999</v>
      </c>
      <c r="N2863" s="0" t="n">
        <v>26452569.4999999</v>
      </c>
      <c r="O2863" s="0" t="n">
        <v>200061.449999999</v>
      </c>
      <c r="P2863" s="0" t="n">
        <v>300092.174999999</v>
      </c>
      <c r="Q2863" s="0" t="n">
        <v>0</v>
      </c>
      <c r="R2863" s="0" t="n">
        <v>0</v>
      </c>
    </row>
    <row r="2864" customFormat="false" ht="13.8" hidden="true" customHeight="false" outlineLevel="0" collapsed="false">
      <c r="A2864" s="0" t="s">
        <v>155</v>
      </c>
      <c r="B2864" s="0" t="s">
        <v>52</v>
      </c>
      <c r="C2864" s="0" t="s">
        <v>165</v>
      </c>
      <c r="D2864" s="0" t="s">
        <v>65</v>
      </c>
      <c r="E2864" s="0" t="s">
        <v>9</v>
      </c>
      <c r="F2864" s="0" t="s">
        <v>9</v>
      </c>
      <c r="G2864" s="0" t="s">
        <v>157</v>
      </c>
      <c r="H2864" s="0" t="n">
        <v>545401.213220765</v>
      </c>
      <c r="I2864" s="0" t="n">
        <v>69658.5999999999</v>
      </c>
      <c r="J2864" s="0" t="n">
        <v>29797.3996636077</v>
      </c>
      <c r="K2864" s="0" t="n">
        <v>3134636.99999999</v>
      </c>
      <c r="L2864" s="0" t="n">
        <v>3831222.99999999</v>
      </c>
      <c r="M2864" s="0" t="n">
        <v>14062329.8749999</v>
      </c>
      <c r="N2864" s="0" t="n">
        <v>17022820.3749999</v>
      </c>
      <c r="O2864" s="0" t="n">
        <v>130609.874999999</v>
      </c>
      <c r="P2864" s="0" t="n">
        <v>208975.799999999</v>
      </c>
      <c r="Q2864" s="0" t="n">
        <v>0</v>
      </c>
      <c r="R2864" s="0" t="n">
        <v>0</v>
      </c>
    </row>
    <row r="2865" customFormat="false" ht="13.8" hidden="true" customHeight="false" outlineLevel="0" collapsed="false">
      <c r="A2865" s="0" t="s">
        <v>159</v>
      </c>
      <c r="B2865" s="0" t="s">
        <v>52</v>
      </c>
      <c r="C2865" s="0" t="s">
        <v>165</v>
      </c>
      <c r="D2865" s="0" t="s">
        <v>67</v>
      </c>
      <c r="E2865" s="0" t="s">
        <v>9</v>
      </c>
      <c r="F2865" s="0" t="s">
        <v>9</v>
      </c>
      <c r="G2865" s="0" t="s">
        <v>154</v>
      </c>
      <c r="H2865" s="0" t="n">
        <v>8182128.41782724</v>
      </c>
      <c r="I2865" s="0" t="n">
        <v>100140.599999999</v>
      </c>
      <c r="J2865" s="0" t="n">
        <v>80787.729886452</v>
      </c>
      <c r="K2865" s="0" t="n">
        <v>4005623.99999999</v>
      </c>
      <c r="L2865" s="0" t="n">
        <v>5007029.99999999</v>
      </c>
      <c r="M2865" s="0" t="n">
        <v>20215883.6249999</v>
      </c>
      <c r="N2865" s="0" t="n">
        <v>24471859.1249999</v>
      </c>
      <c r="O2865" s="0" t="n">
        <v>0</v>
      </c>
      <c r="P2865" s="0" t="n">
        <v>0</v>
      </c>
      <c r="Q2865" s="0" t="n">
        <v>0</v>
      </c>
      <c r="R2865" s="0" t="n">
        <v>0</v>
      </c>
    </row>
    <row r="2866" customFormat="false" ht="13.8" hidden="true" customHeight="false" outlineLevel="0" collapsed="false">
      <c r="A2866" s="0" t="s">
        <v>155</v>
      </c>
      <c r="B2866" s="0" t="s">
        <v>52</v>
      </c>
      <c r="C2866" s="0" t="s">
        <v>165</v>
      </c>
      <c r="D2866" s="0" t="s">
        <v>67</v>
      </c>
      <c r="E2866" s="0" t="s">
        <v>9</v>
      </c>
      <c r="F2866" s="0" t="s">
        <v>9</v>
      </c>
      <c r="G2866" s="0" t="s">
        <v>154</v>
      </c>
      <c r="H2866" s="0" t="n">
        <v>4918910.0660696</v>
      </c>
      <c r="I2866" s="0" t="n">
        <v>100140.599999999</v>
      </c>
      <c r="J2866" s="0" t="n">
        <v>80787.729886452</v>
      </c>
      <c r="K2866" s="0" t="n">
        <v>4506326.99999999</v>
      </c>
      <c r="L2866" s="0" t="n">
        <v>5507732.99999999</v>
      </c>
      <c r="M2866" s="0" t="n">
        <v>20215883.6249999</v>
      </c>
      <c r="N2866" s="0" t="n">
        <v>24471859.1249999</v>
      </c>
      <c r="O2866" s="0" t="n">
        <v>187763.624999999</v>
      </c>
      <c r="P2866" s="0" t="n">
        <v>300421.799999999</v>
      </c>
      <c r="Q2866" s="0" t="n">
        <v>0</v>
      </c>
      <c r="R2866" s="0" t="n">
        <v>0</v>
      </c>
    </row>
    <row r="2867" customFormat="false" ht="13.8" hidden="true" customHeight="false" outlineLevel="0" collapsed="false">
      <c r="A2867" s="0" t="s">
        <v>159</v>
      </c>
      <c r="B2867" s="0" t="s">
        <v>52</v>
      </c>
      <c r="C2867" s="0" t="s">
        <v>161</v>
      </c>
      <c r="D2867" s="0" t="s">
        <v>68</v>
      </c>
      <c r="E2867" s="0" t="s">
        <v>8</v>
      </c>
      <c r="F2867" s="0" t="s">
        <v>8</v>
      </c>
      <c r="G2867" s="0" t="s">
        <v>172</v>
      </c>
      <c r="H2867" s="0" t="n">
        <v>29273149.7483882</v>
      </c>
      <c r="I2867" s="0" t="n">
        <v>540250.30508417</v>
      </c>
      <c r="J2867" s="0" t="n">
        <v>7053553.91152821</v>
      </c>
      <c r="K2867" s="0" t="n">
        <v>21610012.2033668</v>
      </c>
      <c r="L2867" s="0" t="n">
        <v>27012515.2542085</v>
      </c>
      <c r="M2867" s="0" t="n">
        <v>109063030.338866</v>
      </c>
      <c r="N2867" s="0" t="n">
        <v>132023668.304944</v>
      </c>
      <c r="O2867" s="0" t="n">
        <v>0</v>
      </c>
      <c r="P2867" s="0" t="n">
        <v>0</v>
      </c>
      <c r="Q2867" s="0" t="n">
        <v>0</v>
      </c>
      <c r="R2867" s="0" t="n">
        <v>0</v>
      </c>
    </row>
    <row r="2868" customFormat="false" ht="13.8" hidden="true" customHeight="false" outlineLevel="0" collapsed="false">
      <c r="A2868" s="0" t="s">
        <v>150</v>
      </c>
      <c r="B2868" s="0" t="s">
        <v>52</v>
      </c>
      <c r="C2868" s="0" t="s">
        <v>165</v>
      </c>
      <c r="D2868" s="0" t="s">
        <v>65</v>
      </c>
      <c r="E2868" s="0" t="s">
        <v>13</v>
      </c>
      <c r="F2868" s="0" t="s">
        <v>13</v>
      </c>
      <c r="G2868" s="0" t="s">
        <v>153</v>
      </c>
      <c r="H2868" s="0" t="n">
        <v>94731.9387774636</v>
      </c>
      <c r="I2868" s="0" t="n">
        <v>14681.2999999999</v>
      </c>
      <c r="J2868" s="0" t="n">
        <v>10470.6072720902</v>
      </c>
      <c r="K2868" s="0" t="n">
        <v>660658.499999999</v>
      </c>
      <c r="L2868" s="0" t="n">
        <v>807471.499999999</v>
      </c>
      <c r="M2868" s="0" t="n">
        <v>3587742.68749999</v>
      </c>
      <c r="N2868" s="0" t="n">
        <v>4367686.74999999</v>
      </c>
      <c r="O2868" s="0" t="n">
        <v>33032.9249999999</v>
      </c>
      <c r="P2868" s="0" t="n">
        <v>49549.3874999999</v>
      </c>
      <c r="Q2868" s="0" t="n">
        <v>0</v>
      </c>
      <c r="R2868" s="0" t="n">
        <v>0</v>
      </c>
    </row>
    <row r="2869" customFormat="false" ht="13.8" hidden="true" customHeight="false" outlineLevel="0" collapsed="false">
      <c r="A2869" s="0" t="s">
        <v>155</v>
      </c>
      <c r="B2869" s="0" t="s">
        <v>52</v>
      </c>
      <c r="C2869" s="0" t="s">
        <v>158</v>
      </c>
      <c r="D2869" s="0" t="s">
        <v>71</v>
      </c>
      <c r="E2869" s="0" t="s">
        <v>8</v>
      </c>
      <c r="F2869" s="0" t="s">
        <v>8</v>
      </c>
      <c r="G2869" s="0" t="s">
        <v>157</v>
      </c>
      <c r="H2869" s="0" t="n">
        <v>28656607.3339438</v>
      </c>
      <c r="I2869" s="0" t="n">
        <v>681219.509712537</v>
      </c>
      <c r="J2869" s="0" t="n">
        <v>1123628.49968743</v>
      </c>
      <c r="K2869" s="0" t="n">
        <v>0</v>
      </c>
      <c r="L2869" s="0" t="n">
        <v>0</v>
      </c>
      <c r="M2869" s="0" t="n">
        <v>19414756.0268073</v>
      </c>
      <c r="N2869" s="0" t="n">
        <v>23502073.0850825</v>
      </c>
      <c r="O2869" s="0" t="n">
        <v>19630475.5166443</v>
      </c>
      <c r="P2869" s="0" t="n">
        <v>21696841.3605016</v>
      </c>
      <c r="Q2869" s="0" t="n">
        <v>74934146.0683791</v>
      </c>
      <c r="R2869" s="0" t="n">
        <v>81746341.1655045</v>
      </c>
    </row>
    <row r="2870" customFormat="false" ht="13.8" hidden="true" customHeight="false" outlineLevel="0" collapsed="false">
      <c r="A2870" s="0" t="s">
        <v>150</v>
      </c>
      <c r="B2870" s="0" t="s">
        <v>72</v>
      </c>
      <c r="C2870" s="0" t="s">
        <v>151</v>
      </c>
      <c r="D2870" s="0" t="s">
        <v>78</v>
      </c>
      <c r="E2870" s="0" t="s">
        <v>156</v>
      </c>
      <c r="F2870" s="0" t="s">
        <v>9</v>
      </c>
      <c r="G2870" s="0" t="s">
        <v>153</v>
      </c>
      <c r="H2870" s="0" t="n">
        <v>3270860.99375815</v>
      </c>
      <c r="I2870" s="0" t="n">
        <v>562862.442305287</v>
      </c>
      <c r="J2870" s="0" t="n">
        <v>562862.442305287</v>
      </c>
      <c r="K2870" s="0" t="n">
        <v>8646731.15591926</v>
      </c>
      <c r="L2870" s="0" t="n">
        <v>11117225.7718962</v>
      </c>
      <c r="M2870" s="0" t="n">
        <v>43719195.5690005</v>
      </c>
      <c r="N2870" s="0" t="n">
        <v>60113893.9073756</v>
      </c>
      <c r="O2870" s="0" t="n">
        <v>13662248.6153126</v>
      </c>
      <c r="P2870" s="0" t="n">
        <v>17487678.2276002</v>
      </c>
      <c r="Q2870" s="0" t="n">
        <v>19763956.9278154</v>
      </c>
      <c r="R2870" s="0" t="n">
        <v>22234451.5437924</v>
      </c>
    </row>
    <row r="2871" customFormat="false" ht="13.8" hidden="true" customHeight="false" outlineLevel="0" collapsed="false">
      <c r="A2871" s="0" t="s">
        <v>159</v>
      </c>
      <c r="B2871" s="0" t="s">
        <v>72</v>
      </c>
      <c r="C2871" s="0" t="s">
        <v>151</v>
      </c>
      <c r="D2871" s="0" t="s">
        <v>82</v>
      </c>
      <c r="E2871" s="0" t="s">
        <v>156</v>
      </c>
      <c r="F2871" s="0" t="s">
        <v>9</v>
      </c>
      <c r="G2871" s="0" t="s">
        <v>157</v>
      </c>
      <c r="H2871" s="0" t="n">
        <v>1231228.04448315</v>
      </c>
      <c r="I2871" s="0" t="n">
        <v>12471.8543203281</v>
      </c>
      <c r="J2871" s="0" t="n">
        <v>6548.48319808019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</row>
    <row r="2872" customFormat="false" ht="13.8" hidden="true" customHeight="false" outlineLevel="0" collapsed="false">
      <c r="A2872" s="0" t="s">
        <v>150</v>
      </c>
      <c r="B2872" s="0" t="s">
        <v>72</v>
      </c>
      <c r="C2872" s="0" t="s">
        <v>151</v>
      </c>
      <c r="D2872" s="0" t="s">
        <v>85</v>
      </c>
      <c r="E2872" s="0" t="s">
        <v>170</v>
      </c>
      <c r="F2872" s="0" t="s">
        <v>13</v>
      </c>
      <c r="G2872" s="0" t="s">
        <v>164</v>
      </c>
      <c r="H2872" s="0" t="n">
        <v>4660419.43638326</v>
      </c>
      <c r="I2872" s="0" t="n">
        <v>688351.817532635</v>
      </c>
      <c r="J2872" s="0" t="n">
        <v>688351.817532635</v>
      </c>
      <c r="K2872" s="0" t="n">
        <v>11013086.593804</v>
      </c>
      <c r="L2872" s="0" t="n">
        <v>14159682.7634623</v>
      </c>
      <c r="M2872" s="0" t="n">
        <v>53466327.5945913</v>
      </c>
      <c r="N2872" s="0" t="n">
        <v>73516200.442563</v>
      </c>
      <c r="O2872" s="0" t="n">
        <v>16708227.3733097</v>
      </c>
      <c r="P2872" s="0" t="n">
        <v>21386531.0378365</v>
      </c>
      <c r="Q2872" s="0" t="n">
        <v>25172769.3572663</v>
      </c>
      <c r="R2872" s="0" t="n">
        <v>28319365.5269246</v>
      </c>
    </row>
    <row r="2873" customFormat="false" ht="13.8" hidden="true" customHeight="false" outlineLevel="0" collapsed="false">
      <c r="A2873" s="0" t="s">
        <v>150</v>
      </c>
      <c r="B2873" s="0" t="s">
        <v>21</v>
      </c>
      <c r="C2873" s="0" t="s">
        <v>168</v>
      </c>
      <c r="D2873" s="0" t="s">
        <v>30</v>
      </c>
      <c r="E2873" s="0" t="s">
        <v>13</v>
      </c>
      <c r="F2873" s="0" t="s">
        <v>13</v>
      </c>
      <c r="G2873" s="0" t="s">
        <v>172</v>
      </c>
      <c r="H2873" s="0" t="n">
        <v>341439.862976328</v>
      </c>
      <c r="I2873" s="0" t="n">
        <v>15750</v>
      </c>
      <c r="J2873" s="0" t="n">
        <v>9754</v>
      </c>
      <c r="K2873" s="0" t="n">
        <v>630000</v>
      </c>
      <c r="L2873" s="0" t="n">
        <v>945000</v>
      </c>
      <c r="M2873" s="0" t="n">
        <v>1956150</v>
      </c>
      <c r="N2873" s="0" t="n">
        <v>2608200</v>
      </c>
      <c r="O2873" s="0" t="n">
        <v>102060</v>
      </c>
      <c r="P2873" s="0" t="n">
        <v>127575</v>
      </c>
      <c r="Q2873" s="0" t="n">
        <v>0</v>
      </c>
      <c r="R2873" s="0" t="n">
        <v>0</v>
      </c>
    </row>
    <row r="2874" customFormat="false" ht="13.8" hidden="true" customHeight="false" outlineLevel="0" collapsed="false">
      <c r="A2874" s="0" t="s">
        <v>155</v>
      </c>
      <c r="B2874" s="0" t="s">
        <v>21</v>
      </c>
      <c r="C2874" s="0" t="s">
        <v>166</v>
      </c>
      <c r="D2874" s="0" t="s">
        <v>37</v>
      </c>
      <c r="E2874" s="0" t="s">
        <v>9</v>
      </c>
      <c r="F2874" s="0" t="s">
        <v>9</v>
      </c>
      <c r="G2874" s="0" t="s">
        <v>164</v>
      </c>
      <c r="H2874" s="0" t="n">
        <v>4082901.41513294</v>
      </c>
      <c r="I2874" s="0" t="n">
        <v>350530.190472966</v>
      </c>
      <c r="J2874" s="0" t="n">
        <v>304693.010333996</v>
      </c>
      <c r="K2874" s="0" t="n">
        <v>3943464.64282087</v>
      </c>
      <c r="L2874" s="0" t="n">
        <v>4819790.11900328</v>
      </c>
      <c r="M2874" s="0" t="n">
        <v>43976848.0438624</v>
      </c>
      <c r="N2874" s="0" t="n">
        <v>54971060.0548281</v>
      </c>
      <c r="O2874" s="0" t="n">
        <v>10474908.0361149</v>
      </c>
      <c r="P2874" s="0" t="n">
        <v>16759852.8577839</v>
      </c>
      <c r="Q2874" s="0" t="n">
        <v>7010603.80945932</v>
      </c>
      <c r="R2874" s="0" t="n">
        <v>7886929.28564174</v>
      </c>
    </row>
    <row r="2875" customFormat="false" ht="13.8" hidden="true" customHeight="false" outlineLevel="0" collapsed="false">
      <c r="A2875" s="0" t="s">
        <v>150</v>
      </c>
      <c r="B2875" s="0" t="s">
        <v>72</v>
      </c>
      <c r="C2875" s="0" t="s">
        <v>151</v>
      </c>
      <c r="D2875" s="0" t="s">
        <v>75</v>
      </c>
      <c r="E2875" s="0" t="s">
        <v>156</v>
      </c>
      <c r="F2875" s="0" t="s">
        <v>9</v>
      </c>
      <c r="G2875" s="0" t="s">
        <v>164</v>
      </c>
      <c r="H2875" s="0" t="n">
        <v>9270177.69645119</v>
      </c>
      <c r="I2875" s="0" t="n">
        <v>153245.178774608</v>
      </c>
      <c r="J2875" s="0" t="n">
        <v>206268.823184483</v>
      </c>
      <c r="K2875" s="0" t="n">
        <v>5363581.25711128</v>
      </c>
      <c r="L2875" s="0" t="n">
        <v>6896033.04485736</v>
      </c>
      <c r="M2875" s="0" t="n">
        <v>16961536.9420302</v>
      </c>
      <c r="N2875" s="0" t="n">
        <v>23322113.2952915</v>
      </c>
      <c r="O2875" s="0" t="n">
        <v>5300480.29438444</v>
      </c>
      <c r="P2875" s="0" t="n">
        <v>6784614.77681209</v>
      </c>
      <c r="Q2875" s="0" t="n">
        <v>12259614.3019686</v>
      </c>
      <c r="R2875" s="0" t="n">
        <v>13792066.0897147</v>
      </c>
    </row>
    <row r="2876" customFormat="false" ht="13.8" hidden="true" customHeight="false" outlineLevel="0" collapsed="false">
      <c r="A2876" s="0" t="s">
        <v>150</v>
      </c>
      <c r="B2876" s="0" t="s">
        <v>117</v>
      </c>
      <c r="C2876" s="0" t="s">
        <v>182</v>
      </c>
      <c r="D2876" s="0" t="s">
        <v>109</v>
      </c>
      <c r="E2876" s="0" t="s">
        <v>8</v>
      </c>
      <c r="F2876" s="0" t="s">
        <v>8</v>
      </c>
      <c r="G2876" s="0" t="s">
        <v>157</v>
      </c>
      <c r="H2876" s="0" t="n">
        <v>55950694.5546896</v>
      </c>
      <c r="I2876" s="0" t="n">
        <v>1020159.3192614</v>
      </c>
      <c r="J2876" s="0" t="n">
        <v>1730769.22610973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</row>
    <row r="2877" customFormat="false" ht="13.8" hidden="true" customHeight="false" outlineLevel="0" collapsed="false">
      <c r="A2877" s="0" t="s">
        <v>150</v>
      </c>
      <c r="B2877" s="0" t="s">
        <v>103</v>
      </c>
      <c r="C2877" s="0" t="s">
        <v>177</v>
      </c>
      <c r="D2877" s="0" t="s">
        <v>114</v>
      </c>
      <c r="E2877" s="0" t="s">
        <v>13</v>
      </c>
      <c r="F2877" s="0" t="s">
        <v>13</v>
      </c>
      <c r="G2877" s="0" t="s">
        <v>164</v>
      </c>
      <c r="H2877" s="0" t="n">
        <v>1739261.83960851</v>
      </c>
      <c r="I2877" s="0" t="n">
        <v>466405.18</v>
      </c>
      <c r="J2877" s="0" t="n">
        <v>1110842.960645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</row>
    <row r="2878" customFormat="false" ht="13.8" hidden="true" customHeight="false" outlineLevel="0" collapsed="false">
      <c r="A2878" s="0" t="s">
        <v>159</v>
      </c>
      <c r="B2878" s="0" t="s">
        <v>103</v>
      </c>
      <c r="C2878" s="0" t="s">
        <v>178</v>
      </c>
      <c r="D2878" s="0" t="s">
        <v>105</v>
      </c>
      <c r="E2878" s="0" t="s">
        <v>8</v>
      </c>
      <c r="F2878" s="0" t="s">
        <v>8</v>
      </c>
      <c r="G2878" s="0" t="s">
        <v>157</v>
      </c>
      <c r="H2878" s="0" t="n">
        <v>16439278.9698083</v>
      </c>
      <c r="I2878" s="0" t="n">
        <v>462571.581158</v>
      </c>
      <c r="J2878" s="0" t="n">
        <v>132469.806818308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20815721.15211</v>
      </c>
      <c r="R2878" s="0" t="n">
        <v>23128579.0579</v>
      </c>
    </row>
    <row r="2879" customFormat="false" ht="13.8" hidden="true" customHeight="false" outlineLevel="0" collapsed="false">
      <c r="A2879" s="0" t="s">
        <v>150</v>
      </c>
      <c r="B2879" s="0" t="s">
        <v>72</v>
      </c>
      <c r="C2879" s="0" t="s">
        <v>175</v>
      </c>
      <c r="D2879" s="0" t="s">
        <v>89</v>
      </c>
      <c r="E2879" s="0" t="s">
        <v>156</v>
      </c>
      <c r="F2879" s="0" t="s">
        <v>9</v>
      </c>
      <c r="G2879" s="0" t="s">
        <v>154</v>
      </c>
      <c r="H2879" s="0" t="n">
        <v>6395619.47702526</v>
      </c>
      <c r="I2879" s="0" t="n">
        <v>845717.41330673</v>
      </c>
      <c r="J2879" s="0" t="n">
        <v>719404.745262502</v>
      </c>
      <c r="K2879" s="0" t="n">
        <v>9866703.15524519</v>
      </c>
      <c r="L2879" s="0" t="n">
        <v>12685761.1996009</v>
      </c>
      <c r="M2879" s="0" t="n">
        <v>108664277.166844</v>
      </c>
      <c r="N2879" s="0" t="n">
        <v>149413381.10441</v>
      </c>
      <c r="O2879" s="0" t="n">
        <v>33957586.6146387</v>
      </c>
      <c r="P2879" s="0" t="n">
        <v>43465710.8667376</v>
      </c>
      <c r="Q2879" s="0" t="n">
        <v>22552464.3548461</v>
      </c>
      <c r="R2879" s="0" t="n">
        <v>25371522.3992019</v>
      </c>
    </row>
    <row r="2880" customFormat="false" ht="13.8" hidden="true" customHeight="false" outlineLevel="0" collapsed="false">
      <c r="A2880" s="0" t="s">
        <v>150</v>
      </c>
      <c r="B2880" s="0" t="s">
        <v>21</v>
      </c>
      <c r="C2880" s="0" t="s">
        <v>166</v>
      </c>
      <c r="D2880" s="0" t="s">
        <v>44</v>
      </c>
      <c r="E2880" s="0" t="s">
        <v>8</v>
      </c>
      <c r="F2880" s="0" t="s">
        <v>8</v>
      </c>
      <c r="G2880" s="0" t="s">
        <v>172</v>
      </c>
      <c r="H2880" s="0" t="n">
        <v>55619.0869972368</v>
      </c>
      <c r="I2880" s="0" t="n">
        <v>2893</v>
      </c>
      <c r="J2880" s="0" t="n">
        <v>1951.21</v>
      </c>
      <c r="K2880" s="0" t="n">
        <v>36162.5</v>
      </c>
      <c r="L2880" s="0" t="n">
        <v>39778.75</v>
      </c>
      <c r="M2880" s="0" t="n">
        <v>1268419.7788064</v>
      </c>
      <c r="N2880" s="0" t="n">
        <v>1426972.2511572</v>
      </c>
      <c r="O2880" s="0" t="n">
        <v>331188.229046125</v>
      </c>
      <c r="P2880" s="0" t="n">
        <v>423920.93317904</v>
      </c>
      <c r="Q2880" s="0" t="n">
        <v>32546.25</v>
      </c>
      <c r="R2880" s="0" t="n">
        <v>39778.75</v>
      </c>
    </row>
    <row r="2881" customFormat="false" ht="13.8" hidden="true" customHeight="false" outlineLevel="0" collapsed="false">
      <c r="A2881" s="0" t="s">
        <v>159</v>
      </c>
      <c r="B2881" s="0" t="s">
        <v>72</v>
      </c>
      <c r="C2881" s="0" t="s">
        <v>151</v>
      </c>
      <c r="D2881" s="0" t="s">
        <v>82</v>
      </c>
      <c r="E2881" s="0" t="s">
        <v>156</v>
      </c>
      <c r="F2881" s="0" t="s">
        <v>9</v>
      </c>
      <c r="G2881" s="0" t="s">
        <v>154</v>
      </c>
      <c r="H2881" s="0" t="n">
        <v>1841352.37077033</v>
      </c>
      <c r="I2881" s="0" t="n">
        <v>19001.8616238864</v>
      </c>
      <c r="J2881" s="0" t="n">
        <v>22660.3373425463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</row>
    <row r="2882" customFormat="false" ht="13.8" hidden="true" customHeight="false" outlineLevel="0" collapsed="false">
      <c r="A2882" s="0" t="s">
        <v>150</v>
      </c>
      <c r="B2882" s="0" t="s">
        <v>21</v>
      </c>
      <c r="C2882" s="0" t="s">
        <v>181</v>
      </c>
      <c r="D2882" s="0" t="s">
        <v>31</v>
      </c>
      <c r="E2882" s="0" t="s">
        <v>9</v>
      </c>
      <c r="F2882" s="0" t="s">
        <v>9</v>
      </c>
      <c r="G2882" s="0" t="s">
        <v>172</v>
      </c>
      <c r="H2882" s="0" t="n">
        <v>149118.867940461</v>
      </c>
      <c r="I2882" s="0" t="n">
        <v>4500</v>
      </c>
      <c r="J2882" s="0" t="n">
        <v>2640</v>
      </c>
      <c r="K2882" s="0" t="n">
        <v>180000</v>
      </c>
      <c r="L2882" s="0" t="n">
        <v>270000</v>
      </c>
      <c r="M2882" s="0" t="n">
        <v>558900</v>
      </c>
      <c r="N2882" s="0" t="n">
        <v>745200</v>
      </c>
      <c r="O2882" s="0" t="n">
        <v>29160</v>
      </c>
      <c r="P2882" s="0" t="n">
        <v>36450</v>
      </c>
      <c r="Q2882" s="0" t="n">
        <v>0</v>
      </c>
      <c r="R2882" s="0" t="n">
        <v>0</v>
      </c>
    </row>
    <row r="2883" customFormat="false" ht="13.8" hidden="true" customHeight="false" outlineLevel="0" collapsed="false">
      <c r="A2883" s="0" t="s">
        <v>159</v>
      </c>
      <c r="B2883" s="0" t="s">
        <v>72</v>
      </c>
      <c r="C2883" s="0" t="s">
        <v>151</v>
      </c>
      <c r="D2883" s="0" t="s">
        <v>75</v>
      </c>
      <c r="E2883" s="0" t="s">
        <v>170</v>
      </c>
      <c r="F2883" s="0" t="s">
        <v>13</v>
      </c>
      <c r="G2883" s="0" t="s">
        <v>157</v>
      </c>
      <c r="H2883" s="0" t="n">
        <v>486179.597814276</v>
      </c>
      <c r="I2883" s="0" t="n">
        <v>2402.10572704258</v>
      </c>
      <c r="J2883" s="0" t="n">
        <v>1624.61288407537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</row>
    <row r="2884" customFormat="false" ht="13.8" hidden="true" customHeight="false" outlineLevel="0" collapsed="false">
      <c r="A2884" s="0" t="s">
        <v>150</v>
      </c>
      <c r="B2884" s="0" t="s">
        <v>6</v>
      </c>
      <c r="C2884" s="0" t="s">
        <v>162</v>
      </c>
      <c r="D2884" s="0" t="s">
        <v>19</v>
      </c>
      <c r="E2884" s="0" t="s">
        <v>9</v>
      </c>
      <c r="F2884" s="0" t="s">
        <v>9</v>
      </c>
      <c r="G2884" s="0" t="s">
        <v>153</v>
      </c>
      <c r="H2884" s="0" t="n">
        <v>309614.648965969</v>
      </c>
      <c r="I2884" s="0" t="n">
        <v>77270.6679166666</v>
      </c>
      <c r="J2884" s="0" t="n">
        <v>41936.5075954105</v>
      </c>
      <c r="K2884" s="0" t="n">
        <v>215223.775618055</v>
      </c>
      <c r="L2884" s="0" t="n">
        <v>276716.282937499</v>
      </c>
      <c r="M2884" s="0" t="n">
        <v>12972570.6290559</v>
      </c>
      <c r="N2884" s="0" t="n">
        <v>17837284.6149519</v>
      </c>
      <c r="O2884" s="0" t="n">
        <v>2026964.16078999</v>
      </c>
      <c r="P2884" s="0" t="n">
        <v>2594514.12581119</v>
      </c>
      <c r="Q2884" s="0" t="n">
        <v>491940.058555555</v>
      </c>
      <c r="R2884" s="0" t="n">
        <v>553432.565874999</v>
      </c>
    </row>
    <row r="2885" customFormat="false" ht="13.8" hidden="true" customHeight="false" outlineLevel="0" collapsed="false">
      <c r="A2885" s="0" t="s">
        <v>155</v>
      </c>
      <c r="B2885" s="0" t="s">
        <v>117</v>
      </c>
      <c r="C2885" s="0" t="s">
        <v>190</v>
      </c>
      <c r="D2885" s="0" t="s">
        <v>109</v>
      </c>
      <c r="E2885" s="0" t="s">
        <v>13</v>
      </c>
      <c r="F2885" s="0" t="s">
        <v>13</v>
      </c>
      <c r="G2885" s="0" t="s">
        <v>172</v>
      </c>
      <c r="H2885" s="0" t="n">
        <v>391480.46733681</v>
      </c>
      <c r="I2885" s="0" t="n">
        <v>2262.11500559058</v>
      </c>
      <c r="J2885" s="0" t="n">
        <v>2435.59878187607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</row>
    <row r="2886" customFormat="false" ht="13.8" hidden="true" customHeight="false" outlineLevel="0" collapsed="false">
      <c r="A2886" s="0" t="s">
        <v>155</v>
      </c>
      <c r="B2886" s="0" t="s">
        <v>21</v>
      </c>
      <c r="C2886" s="0" t="s">
        <v>173</v>
      </c>
      <c r="D2886" s="0" t="s">
        <v>27</v>
      </c>
      <c r="E2886" s="0" t="s">
        <v>9</v>
      </c>
      <c r="F2886" s="0" t="s">
        <v>9</v>
      </c>
      <c r="G2886" s="0" t="s">
        <v>172</v>
      </c>
      <c r="H2886" s="0" t="n">
        <v>50642.7697350809</v>
      </c>
      <c r="I2886" s="0" t="n">
        <v>3425.0625</v>
      </c>
      <c r="J2886" s="0" t="n">
        <v>2037.9121875</v>
      </c>
      <c r="K2886" s="0" t="n">
        <v>0</v>
      </c>
      <c r="L2886" s="0" t="n">
        <v>0</v>
      </c>
      <c r="M2886" s="0" t="n">
        <v>547509.259972575</v>
      </c>
      <c r="N2886" s="0" t="n">
        <v>638760.803301337</v>
      </c>
      <c r="O2886" s="0" t="n">
        <v>150267.106230941</v>
      </c>
      <c r="P2886" s="0" t="n">
        <v>183659.796504483</v>
      </c>
      <c r="Q2886" s="0" t="n">
        <v>68501.25</v>
      </c>
      <c r="R2886" s="0" t="n">
        <v>77063.90625</v>
      </c>
    </row>
    <row r="2887" customFormat="false" ht="13.8" hidden="true" customHeight="false" outlineLevel="0" collapsed="false">
      <c r="A2887" s="0" t="s">
        <v>150</v>
      </c>
      <c r="B2887" s="0" t="s">
        <v>117</v>
      </c>
      <c r="C2887" s="0" t="s">
        <v>188</v>
      </c>
      <c r="D2887" s="0" t="s">
        <v>109</v>
      </c>
      <c r="E2887" s="0" t="s">
        <v>9</v>
      </c>
      <c r="F2887" s="0" t="s">
        <v>9</v>
      </c>
      <c r="G2887" s="0" t="s">
        <v>154</v>
      </c>
      <c r="H2887" s="0" t="n">
        <v>48317.3811878571</v>
      </c>
      <c r="I2887" s="0" t="n">
        <v>203.749500437117</v>
      </c>
      <c r="J2887" s="0" t="n">
        <v>203.749500437117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</row>
    <row r="2888" customFormat="false" ht="13.8" hidden="true" customHeight="false" outlineLevel="0" collapsed="false">
      <c r="A2888" s="0" t="s">
        <v>159</v>
      </c>
      <c r="B2888" s="0" t="s">
        <v>21</v>
      </c>
      <c r="C2888" s="0" t="s">
        <v>173</v>
      </c>
      <c r="D2888" s="0" t="s">
        <v>47</v>
      </c>
      <c r="E2888" s="0" t="s">
        <v>13</v>
      </c>
      <c r="F2888" s="0" t="s">
        <v>13</v>
      </c>
      <c r="G2888" s="0" t="s">
        <v>154</v>
      </c>
      <c r="H2888" s="0" t="n">
        <v>183458.402502324</v>
      </c>
      <c r="I2888" s="0" t="n">
        <v>1500</v>
      </c>
      <c r="J2888" s="0" t="n">
        <v>862.875</v>
      </c>
      <c r="K2888" s="0" t="n">
        <v>0</v>
      </c>
      <c r="L2888" s="0" t="n">
        <v>0</v>
      </c>
      <c r="M2888" s="0" t="n">
        <v>328833.3336</v>
      </c>
      <c r="N2888" s="0" t="n">
        <v>411041.667</v>
      </c>
      <c r="O2888" s="0" t="n">
        <v>0</v>
      </c>
      <c r="P2888" s="0" t="n">
        <v>0</v>
      </c>
      <c r="Q2888" s="0" t="n">
        <v>13125</v>
      </c>
      <c r="R2888" s="0" t="n">
        <v>16875</v>
      </c>
    </row>
    <row r="2889" customFormat="false" ht="13.8" hidden="true" customHeight="false" outlineLevel="0" collapsed="false">
      <c r="A2889" s="0" t="s">
        <v>159</v>
      </c>
      <c r="B2889" s="0" t="s">
        <v>21</v>
      </c>
      <c r="C2889" s="0" t="s">
        <v>173</v>
      </c>
      <c r="D2889" s="0" t="s">
        <v>28</v>
      </c>
      <c r="E2889" s="0" t="s">
        <v>8</v>
      </c>
      <c r="F2889" s="0" t="s">
        <v>8</v>
      </c>
      <c r="G2889" s="0" t="s">
        <v>172</v>
      </c>
      <c r="H2889" s="0" t="n">
        <v>329850.847524929</v>
      </c>
      <c r="I2889" s="0" t="n">
        <v>3348</v>
      </c>
      <c r="J2889" s="0" t="n">
        <v>1992.06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</row>
    <row r="2890" customFormat="false" ht="13.8" hidden="true" customHeight="false" outlineLevel="0" collapsed="false">
      <c r="A2890" s="0" t="s">
        <v>150</v>
      </c>
      <c r="B2890" s="0" t="s">
        <v>72</v>
      </c>
      <c r="C2890" s="0" t="s">
        <v>171</v>
      </c>
      <c r="D2890" s="0" t="s">
        <v>74</v>
      </c>
      <c r="E2890" s="0" t="s">
        <v>156</v>
      </c>
      <c r="F2890" s="0" t="s">
        <v>9</v>
      </c>
      <c r="G2890" s="0" t="s">
        <v>164</v>
      </c>
      <c r="H2890" s="0" t="n">
        <v>9571658.79424439</v>
      </c>
      <c r="I2890" s="0" t="n">
        <v>187366.911162619</v>
      </c>
      <c r="J2890" s="0" t="n">
        <v>626518.729292505</v>
      </c>
      <c r="K2890" s="0" t="n">
        <v>6557841.89069166</v>
      </c>
      <c r="L2890" s="0" t="n">
        <v>8431511.00231785</v>
      </c>
      <c r="M2890" s="0" t="n">
        <v>26663413.6255589</v>
      </c>
      <c r="N2890" s="0" t="n">
        <v>36662193.7351435</v>
      </c>
      <c r="O2890" s="0" t="n">
        <v>8332316.75798716</v>
      </c>
      <c r="P2890" s="0" t="n">
        <v>10665365.4502235</v>
      </c>
      <c r="Q2890" s="0" t="n">
        <v>14989352.8930095</v>
      </c>
      <c r="R2890" s="0" t="n">
        <v>16863022.0046357</v>
      </c>
    </row>
    <row r="2891" customFormat="false" ht="13.8" hidden="true" customHeight="false" outlineLevel="0" collapsed="false">
      <c r="A2891" s="0" t="s">
        <v>159</v>
      </c>
      <c r="B2891" s="0" t="s">
        <v>72</v>
      </c>
      <c r="C2891" s="0" t="s">
        <v>171</v>
      </c>
      <c r="D2891" s="0" t="s">
        <v>77</v>
      </c>
      <c r="E2891" s="0" t="s">
        <v>170</v>
      </c>
      <c r="F2891" s="0" t="s">
        <v>13</v>
      </c>
      <c r="G2891" s="0" t="s">
        <v>154</v>
      </c>
      <c r="H2891" s="0" t="n">
        <v>9079364.47207383</v>
      </c>
      <c r="I2891" s="0" t="n">
        <v>44829.4235272497</v>
      </c>
      <c r="J2891" s="0" t="n">
        <v>61817.1715171762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</row>
    <row r="2892" customFormat="false" ht="13.8" hidden="true" customHeight="false" outlineLevel="0" collapsed="false">
      <c r="A2892" s="0" t="s">
        <v>155</v>
      </c>
      <c r="B2892" s="0" t="s">
        <v>72</v>
      </c>
      <c r="C2892" s="0" t="s">
        <v>171</v>
      </c>
      <c r="D2892" s="0" t="s">
        <v>80</v>
      </c>
      <c r="E2892" s="0" t="s">
        <v>156</v>
      </c>
      <c r="F2892" s="0" t="s">
        <v>9</v>
      </c>
      <c r="G2892" s="0" t="s">
        <v>154</v>
      </c>
      <c r="H2892" s="0" t="n">
        <v>43432059.9578411</v>
      </c>
      <c r="I2892" s="0" t="n">
        <v>3429447.77088738</v>
      </c>
      <c r="J2892" s="0" t="n">
        <v>5271273.03260428</v>
      </c>
      <c r="K2892" s="0" t="n">
        <v>0</v>
      </c>
      <c r="L2892" s="0" t="n">
        <v>0</v>
      </c>
      <c r="M2892" s="0" t="n">
        <v>191998642.568136</v>
      </c>
      <c r="N2892" s="0" t="n">
        <v>234665007.583278</v>
      </c>
      <c r="O2892" s="0" t="n">
        <v>109510336.746449</v>
      </c>
      <c r="P2892" s="0" t="n">
        <v>149332277.381522</v>
      </c>
      <c r="Q2892" s="0" t="n">
        <v>103263692.924338</v>
      </c>
      <c r="R2892" s="0" t="n">
        <v>118015649.056386</v>
      </c>
    </row>
    <row r="2893" customFormat="false" ht="13.8" hidden="true" customHeight="false" outlineLevel="0" collapsed="false">
      <c r="A2893" s="0" t="s">
        <v>155</v>
      </c>
      <c r="B2893" s="0" t="s">
        <v>52</v>
      </c>
      <c r="C2893" s="0" t="s">
        <v>54</v>
      </c>
      <c r="D2893" s="0" t="s">
        <v>54</v>
      </c>
      <c r="E2893" s="0" t="s">
        <v>8</v>
      </c>
      <c r="F2893" s="0" t="s">
        <v>8</v>
      </c>
      <c r="G2893" s="0" t="s">
        <v>154</v>
      </c>
      <c r="H2893" s="0" t="n">
        <v>70081974</v>
      </c>
      <c r="I2893" s="0" t="n">
        <v>2031400</v>
      </c>
      <c r="J2893" s="0" t="n">
        <v>3247800</v>
      </c>
      <c r="K2893" s="0" t="n">
        <v>0</v>
      </c>
      <c r="L2893" s="0" t="n">
        <v>0</v>
      </c>
      <c r="M2893" s="0" t="n">
        <v>6432766.02339</v>
      </c>
      <c r="N2893" s="0" t="n">
        <v>7787032.55463</v>
      </c>
      <c r="O2893" s="0" t="n">
        <v>40526430</v>
      </c>
      <c r="P2893" s="0" t="n">
        <v>44792370</v>
      </c>
      <c r="Q2893" s="0" t="n">
        <v>223454000</v>
      </c>
      <c r="R2893" s="0" t="n">
        <v>243768000</v>
      </c>
    </row>
    <row r="2894" customFormat="false" ht="13.8" hidden="true" customHeight="false" outlineLevel="0" collapsed="false">
      <c r="A2894" s="0" t="s">
        <v>150</v>
      </c>
      <c r="B2894" s="0" t="s">
        <v>52</v>
      </c>
      <c r="C2894" s="0" t="s">
        <v>161</v>
      </c>
      <c r="D2894" s="0" t="s">
        <v>58</v>
      </c>
      <c r="E2894" s="0" t="s">
        <v>13</v>
      </c>
      <c r="F2894" s="0" t="s">
        <v>13</v>
      </c>
      <c r="G2894" s="0" t="s">
        <v>157</v>
      </c>
      <c r="H2894" s="0" t="n">
        <v>1263640.1952494</v>
      </c>
      <c r="I2894" s="0" t="n">
        <v>125249.095509569</v>
      </c>
      <c r="J2894" s="0" t="n">
        <v>42767.0708557297</v>
      </c>
      <c r="K2894" s="0" t="n">
        <v>1669987.94012759</v>
      </c>
      <c r="L2894" s="0" t="n">
        <v>2504981.91019139</v>
      </c>
      <c r="M2894" s="0" t="n">
        <v>22450900.407665</v>
      </c>
      <c r="N2894" s="0" t="n">
        <v>29934533.8768867</v>
      </c>
      <c r="O2894" s="0" t="n">
        <v>1507164.11429516</v>
      </c>
      <c r="P2894" s="0" t="n">
        <v>1883955.14286895</v>
      </c>
      <c r="Q2894" s="0" t="n">
        <v>626245.477547847</v>
      </c>
      <c r="R2894" s="0" t="n">
        <v>1043742.46257974</v>
      </c>
    </row>
    <row r="2895" customFormat="false" ht="13.8" hidden="true" customHeight="false" outlineLevel="0" collapsed="false">
      <c r="A2895" s="0" t="s">
        <v>159</v>
      </c>
      <c r="B2895" s="0" t="s">
        <v>52</v>
      </c>
      <c r="C2895" s="0" t="s">
        <v>161</v>
      </c>
      <c r="D2895" s="0" t="s">
        <v>58</v>
      </c>
      <c r="E2895" s="0" t="s">
        <v>13</v>
      </c>
      <c r="F2895" s="0" t="s">
        <v>13</v>
      </c>
      <c r="G2895" s="0" t="s">
        <v>172</v>
      </c>
      <c r="H2895" s="0" t="n">
        <v>376349.520193576</v>
      </c>
      <c r="I2895" s="0" t="n">
        <v>9070.4300700933</v>
      </c>
      <c r="J2895" s="0" t="n">
        <v>6629.07180830024</v>
      </c>
      <c r="K2895" s="0" t="n">
        <v>0</v>
      </c>
      <c r="L2895" s="0" t="n">
        <v>0</v>
      </c>
      <c r="M2895" s="0" t="n">
        <v>722610.930126823</v>
      </c>
      <c r="N2895" s="0" t="n">
        <v>1083916.39519023</v>
      </c>
      <c r="O2895" s="0" t="n">
        <v>95504.0698405357</v>
      </c>
      <c r="P2895" s="0" t="n">
        <v>122790.946937831</v>
      </c>
      <c r="Q2895" s="0" t="n">
        <v>30234.766900311</v>
      </c>
      <c r="R2895" s="0" t="n">
        <v>60469.533800622</v>
      </c>
    </row>
    <row r="2896" customFormat="false" ht="13.8" hidden="true" customHeight="false" outlineLevel="0" collapsed="false">
      <c r="A2896" s="0" t="s">
        <v>159</v>
      </c>
      <c r="B2896" s="0" t="s">
        <v>21</v>
      </c>
      <c r="C2896" s="0" t="s">
        <v>166</v>
      </c>
      <c r="D2896" s="0" t="s">
        <v>25</v>
      </c>
      <c r="E2896" s="0" t="s">
        <v>13</v>
      </c>
      <c r="F2896" s="0" t="s">
        <v>13</v>
      </c>
      <c r="G2896" s="0" t="s">
        <v>157</v>
      </c>
      <c r="H2896" s="0" t="n">
        <v>19661859.0533408</v>
      </c>
      <c r="I2896" s="0" t="n">
        <v>228012.2433171</v>
      </c>
      <c r="J2896" s="0" t="n">
        <v>60446.1141938839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</row>
    <row r="2897" customFormat="false" ht="13.8" hidden="true" customHeight="false" outlineLevel="0" collapsed="false">
      <c r="A2897" s="0" t="s">
        <v>150</v>
      </c>
      <c r="B2897" s="0" t="s">
        <v>21</v>
      </c>
      <c r="C2897" s="0" t="s">
        <v>168</v>
      </c>
      <c r="D2897" s="0" t="s">
        <v>30</v>
      </c>
      <c r="E2897" s="0" t="s">
        <v>9</v>
      </c>
      <c r="F2897" s="0" t="s">
        <v>9</v>
      </c>
      <c r="G2897" s="0" t="s">
        <v>154</v>
      </c>
      <c r="H2897" s="0" t="n">
        <v>12793422.6767268</v>
      </c>
      <c r="I2897" s="0" t="n">
        <v>487000</v>
      </c>
      <c r="J2897" s="0" t="n">
        <v>514312.75</v>
      </c>
      <c r="K2897" s="0" t="n">
        <v>19480000</v>
      </c>
      <c r="L2897" s="0" t="n">
        <v>29220000</v>
      </c>
      <c r="M2897" s="0" t="n">
        <v>60485400</v>
      </c>
      <c r="N2897" s="0" t="n">
        <v>80647200</v>
      </c>
      <c r="O2897" s="0" t="n">
        <v>3155760</v>
      </c>
      <c r="P2897" s="0" t="n">
        <v>3944700</v>
      </c>
      <c r="Q2897" s="0" t="n">
        <v>0</v>
      </c>
      <c r="R2897" s="0" t="n">
        <v>0</v>
      </c>
    </row>
    <row r="2898" customFormat="false" ht="13.8" hidden="true" customHeight="false" outlineLevel="0" collapsed="false">
      <c r="A2898" s="0" t="s">
        <v>159</v>
      </c>
      <c r="B2898" s="0" t="s">
        <v>6</v>
      </c>
      <c r="C2898" s="0" t="s">
        <v>162</v>
      </c>
      <c r="D2898" s="0" t="s">
        <v>7</v>
      </c>
      <c r="E2898" s="0" t="s">
        <v>8</v>
      </c>
      <c r="F2898" s="0" t="s">
        <v>8</v>
      </c>
      <c r="G2898" s="0" t="s">
        <v>154</v>
      </c>
      <c r="H2898" s="0" t="n">
        <v>83220823.6184663</v>
      </c>
      <c r="I2898" s="0" t="n">
        <v>1662427.08537471</v>
      </c>
      <c r="J2898" s="0" t="n">
        <v>1350675.92950303</v>
      </c>
      <c r="K2898" s="0" t="n">
        <v>0</v>
      </c>
      <c r="L2898" s="0" t="n">
        <v>0</v>
      </c>
      <c r="M2898" s="0" t="n">
        <v>113994999.854992</v>
      </c>
      <c r="N2898" s="0" t="n">
        <v>170992499.782489</v>
      </c>
      <c r="O2898" s="0" t="n">
        <v>42748125.0287437</v>
      </c>
      <c r="P2898" s="0" t="n">
        <v>59847375.0402411</v>
      </c>
      <c r="Q2898" s="0" t="n">
        <v>13143393.1267197</v>
      </c>
      <c r="R2898" s="0" t="n">
        <v>19715089.6900796</v>
      </c>
    </row>
    <row r="2899" customFormat="false" ht="13.8" hidden="true" customHeight="false" outlineLevel="0" collapsed="false">
      <c r="A2899" s="0" t="s">
        <v>150</v>
      </c>
      <c r="B2899" s="0" t="s">
        <v>6</v>
      </c>
      <c r="C2899" s="0" t="s">
        <v>163</v>
      </c>
      <c r="D2899" s="0" t="s">
        <v>7</v>
      </c>
      <c r="E2899" s="0" t="s">
        <v>8</v>
      </c>
      <c r="F2899" s="0" t="s">
        <v>8</v>
      </c>
      <c r="G2899" s="0" t="s">
        <v>157</v>
      </c>
      <c r="H2899" s="0" t="n">
        <v>22035728.9370545</v>
      </c>
      <c r="I2899" s="0" t="n">
        <v>2882257.47108212</v>
      </c>
      <c r="J2899" s="0" t="n">
        <v>1760048.88471339</v>
      </c>
      <c r="K2899" s="0" t="n">
        <v>35957725.7189237</v>
      </c>
      <c r="L2899" s="0" t="n">
        <v>46231361.6386162</v>
      </c>
      <c r="M2899" s="0" t="n">
        <v>345870895.665178</v>
      </c>
      <c r="N2899" s="0" t="n">
        <v>494101279.521682</v>
      </c>
      <c r="O2899" s="0" t="n">
        <v>92643990.0904566</v>
      </c>
      <c r="P2899" s="0" t="n">
        <v>118584307.315784</v>
      </c>
      <c r="Q2899" s="0" t="n">
        <v>30820907.7590774</v>
      </c>
      <c r="R2899" s="0" t="n">
        <v>41094543.6787699</v>
      </c>
    </row>
    <row r="2900" customFormat="false" ht="13.8" hidden="true" customHeight="false" outlineLevel="0" collapsed="false">
      <c r="A2900" s="0" t="s">
        <v>155</v>
      </c>
      <c r="B2900" s="0" t="s">
        <v>6</v>
      </c>
      <c r="C2900" s="0" t="s">
        <v>162</v>
      </c>
      <c r="D2900" s="0" t="s">
        <v>7</v>
      </c>
      <c r="E2900" s="0" t="s">
        <v>9</v>
      </c>
      <c r="F2900" s="0" t="s">
        <v>9</v>
      </c>
      <c r="G2900" s="0" t="s">
        <v>154</v>
      </c>
      <c r="H2900" s="0" t="n">
        <v>13624457.9954847</v>
      </c>
      <c r="I2900" s="0" t="n">
        <v>876177.169170193</v>
      </c>
      <c r="J2900" s="0" t="n">
        <v>605102.074802847</v>
      </c>
      <c r="K2900" s="0" t="n">
        <v>0</v>
      </c>
      <c r="L2900" s="0" t="n">
        <v>0</v>
      </c>
      <c r="M2900" s="0" t="n">
        <v>75100900.0268357</v>
      </c>
      <c r="N2900" s="0" t="n">
        <v>105141260.03757</v>
      </c>
      <c r="O2900" s="0" t="n">
        <v>24783297.0570455</v>
      </c>
      <c r="P2900" s="0" t="n">
        <v>33795405.0777893</v>
      </c>
      <c r="Q2900" s="0" t="n">
        <v>25249822.3161803</v>
      </c>
      <c r="R2900" s="0" t="n">
        <v>28856939.7899204</v>
      </c>
    </row>
    <row r="2901" customFormat="false" ht="13.8" hidden="true" customHeight="false" outlineLevel="0" collapsed="false">
      <c r="A2901" s="0" t="s">
        <v>159</v>
      </c>
      <c r="B2901" s="0" t="s">
        <v>72</v>
      </c>
      <c r="C2901" s="0" t="s">
        <v>151</v>
      </c>
      <c r="D2901" s="0" t="s">
        <v>81</v>
      </c>
      <c r="E2901" s="0" t="s">
        <v>156</v>
      </c>
      <c r="F2901" s="0" t="s">
        <v>9</v>
      </c>
      <c r="G2901" s="0" t="s">
        <v>164</v>
      </c>
      <c r="H2901" s="0" t="n">
        <v>672451.403291671</v>
      </c>
      <c r="I2901" s="0" t="n">
        <v>8106.40630531271</v>
      </c>
      <c r="J2901" s="0" t="n">
        <v>8106.40630531271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</row>
    <row r="2902" customFormat="false" ht="13.8" hidden="true" customHeight="false" outlineLevel="0" collapsed="false">
      <c r="A2902" s="0" t="s">
        <v>150</v>
      </c>
      <c r="B2902" s="0" t="s">
        <v>90</v>
      </c>
      <c r="C2902" s="0" t="s">
        <v>93</v>
      </c>
      <c r="D2902" s="0" t="s">
        <v>93</v>
      </c>
      <c r="E2902" s="0" t="s">
        <v>185</v>
      </c>
      <c r="F2902" s="0" t="s">
        <v>9</v>
      </c>
      <c r="G2902" s="0" t="s">
        <v>164</v>
      </c>
      <c r="H2902" s="0" t="n">
        <v>7993371.31911014</v>
      </c>
      <c r="I2902" s="0" t="n">
        <v>1086590.16666666</v>
      </c>
      <c r="J2902" s="0" t="n">
        <v>1974377.35055555</v>
      </c>
      <c r="K2902" s="0" t="n">
        <v>9514130.20833333</v>
      </c>
      <c r="L2902" s="0" t="n">
        <v>12232453.1249999</v>
      </c>
      <c r="M2902" s="0" t="n">
        <v>115468559.617781</v>
      </c>
      <c r="N2902" s="0" t="n">
        <v>138562271.541337</v>
      </c>
      <c r="O2902" s="0" t="n">
        <v>44904439.8966339</v>
      </c>
      <c r="P2902" s="0" t="n">
        <v>57477683.0676914</v>
      </c>
      <c r="Q2902" s="0" t="n">
        <v>21746583.3333333</v>
      </c>
      <c r="R2902" s="0" t="n">
        <v>24464906.2499999</v>
      </c>
    </row>
    <row r="2903" customFormat="false" ht="13.8" hidden="true" customHeight="false" outlineLevel="0" collapsed="false">
      <c r="A2903" s="0" t="s">
        <v>150</v>
      </c>
      <c r="B2903" s="0" t="s">
        <v>52</v>
      </c>
      <c r="C2903" s="0" t="s">
        <v>158</v>
      </c>
      <c r="D2903" s="0" t="s">
        <v>63</v>
      </c>
      <c r="E2903" s="0" t="s">
        <v>8</v>
      </c>
      <c r="F2903" s="0" t="s">
        <v>8</v>
      </c>
      <c r="G2903" s="0" t="s">
        <v>164</v>
      </c>
      <c r="H2903" s="0" t="n">
        <v>39991407.756957</v>
      </c>
      <c r="I2903" s="0" t="n">
        <v>3600095.90921111</v>
      </c>
      <c r="J2903" s="0" t="n">
        <v>7737238.31123462</v>
      </c>
      <c r="K2903" s="0" t="n">
        <v>162004315.914499</v>
      </c>
      <c r="L2903" s="0" t="n">
        <v>198005275.006611</v>
      </c>
      <c r="M2903" s="0" t="n">
        <v>879773437.813465</v>
      </c>
      <c r="N2903" s="0" t="n">
        <v>1071028532.9903</v>
      </c>
      <c r="O2903" s="0" t="n">
        <v>8100215.79572499</v>
      </c>
      <c r="P2903" s="0" t="n">
        <v>12150323.6935874</v>
      </c>
      <c r="Q2903" s="0" t="n">
        <v>0</v>
      </c>
      <c r="R2903" s="0" t="n">
        <v>0</v>
      </c>
    </row>
    <row r="2904" customFormat="false" ht="13.8" hidden="true" customHeight="false" outlineLevel="0" collapsed="false">
      <c r="A2904" s="0" t="s">
        <v>159</v>
      </c>
      <c r="B2904" s="0" t="s">
        <v>21</v>
      </c>
      <c r="C2904" s="0" t="s">
        <v>173</v>
      </c>
      <c r="D2904" s="0" t="s">
        <v>46</v>
      </c>
      <c r="E2904" s="0" t="s">
        <v>8</v>
      </c>
      <c r="F2904" s="0" t="s">
        <v>8</v>
      </c>
      <c r="G2904" s="0" t="s">
        <v>153</v>
      </c>
      <c r="H2904" s="0" t="n">
        <v>1854307.61652775</v>
      </c>
      <c r="I2904" s="0" t="n">
        <v>12108.3140651354</v>
      </c>
      <c r="J2904" s="0" t="n">
        <v>9384.31709474936</v>
      </c>
      <c r="K2904" s="0" t="n">
        <v>0</v>
      </c>
      <c r="L2904" s="0" t="n">
        <v>0</v>
      </c>
      <c r="M2904" s="0" t="n">
        <v>2990080.88943556</v>
      </c>
      <c r="N2904" s="0" t="n">
        <v>3737601.11179445</v>
      </c>
      <c r="O2904" s="0" t="n">
        <v>0</v>
      </c>
      <c r="P2904" s="0" t="n">
        <v>0</v>
      </c>
      <c r="Q2904" s="0" t="n">
        <v>105947.748069934</v>
      </c>
      <c r="R2904" s="0" t="n">
        <v>136218.533232773</v>
      </c>
    </row>
    <row r="2905" customFormat="false" ht="13.8" hidden="true" customHeight="false" outlineLevel="0" collapsed="false">
      <c r="A2905" s="0" t="s">
        <v>150</v>
      </c>
      <c r="B2905" s="0" t="s">
        <v>52</v>
      </c>
      <c r="C2905" s="0" t="s">
        <v>158</v>
      </c>
      <c r="D2905" s="0" t="s">
        <v>71</v>
      </c>
      <c r="E2905" s="0" t="s">
        <v>8</v>
      </c>
      <c r="F2905" s="0" t="s">
        <v>8</v>
      </c>
      <c r="G2905" s="0" t="s">
        <v>164</v>
      </c>
      <c r="H2905" s="0" t="n">
        <v>15980782.4841426</v>
      </c>
      <c r="I2905" s="0" t="n">
        <v>878807.83715814</v>
      </c>
      <c r="J2905" s="0" t="n">
        <v>3018508.6604579</v>
      </c>
      <c r="K2905" s="0" t="n">
        <v>30758274.3005349</v>
      </c>
      <c r="L2905" s="0" t="n">
        <v>39546352.6721163</v>
      </c>
      <c r="M2905" s="0" t="n">
        <v>30318870.3819558</v>
      </c>
      <c r="N2905" s="0" t="n">
        <v>36909929.1606419</v>
      </c>
      <c r="O2905" s="0" t="n">
        <v>29322888.134287</v>
      </c>
      <c r="P2905" s="0" t="n">
        <v>31988605.237404</v>
      </c>
      <c r="Q2905" s="0" t="n">
        <v>105456940.458976</v>
      </c>
      <c r="R2905" s="0" t="n">
        <v>114245018.830558</v>
      </c>
    </row>
    <row r="2906" customFormat="false" ht="13.8" hidden="true" customHeight="false" outlineLevel="0" collapsed="false">
      <c r="A2906" s="0" t="s">
        <v>159</v>
      </c>
      <c r="B2906" s="0" t="s">
        <v>52</v>
      </c>
      <c r="C2906" s="0" t="s">
        <v>169</v>
      </c>
      <c r="D2906" s="0" t="s">
        <v>69</v>
      </c>
      <c r="E2906" s="0" t="s">
        <v>13</v>
      </c>
      <c r="F2906" s="0" t="s">
        <v>13</v>
      </c>
      <c r="G2906" s="0" t="s">
        <v>157</v>
      </c>
      <c r="H2906" s="0" t="n">
        <v>2742901.63294562</v>
      </c>
      <c r="I2906" s="0" t="n">
        <v>121331.7507706</v>
      </c>
      <c r="J2906" s="0" t="n">
        <v>89645.5106055253</v>
      </c>
      <c r="K2906" s="0" t="n">
        <v>4853270.030824</v>
      </c>
      <c r="L2906" s="0" t="n">
        <v>6066587.53853</v>
      </c>
      <c r="M2906" s="0" t="n">
        <v>32658462.8773314</v>
      </c>
      <c r="N2906" s="0" t="n">
        <v>39533928.7462433</v>
      </c>
      <c r="O2906" s="0" t="n">
        <v>0</v>
      </c>
      <c r="P2906" s="0" t="n">
        <v>0</v>
      </c>
      <c r="Q2906" s="0" t="n">
        <v>0</v>
      </c>
      <c r="R2906" s="0" t="n">
        <v>0</v>
      </c>
    </row>
    <row r="2907" customFormat="false" ht="13.8" hidden="true" customHeight="false" outlineLevel="0" collapsed="false">
      <c r="A2907" s="0" t="s">
        <v>150</v>
      </c>
      <c r="B2907" s="0" t="s">
        <v>72</v>
      </c>
      <c r="C2907" s="0" t="s">
        <v>175</v>
      </c>
      <c r="D2907" s="0" t="s">
        <v>88</v>
      </c>
      <c r="E2907" s="0" t="s">
        <v>156</v>
      </c>
      <c r="F2907" s="0" t="s">
        <v>9</v>
      </c>
      <c r="G2907" s="0" t="s">
        <v>157</v>
      </c>
      <c r="H2907" s="0" t="n">
        <v>830054.62232775</v>
      </c>
      <c r="I2907" s="0" t="n">
        <v>186836.327874872</v>
      </c>
      <c r="J2907" s="0" t="n">
        <v>384125.422631766</v>
      </c>
      <c r="K2907" s="0" t="n">
        <v>3247200.69765359</v>
      </c>
      <c r="L2907" s="0" t="n">
        <v>4174972.32555462</v>
      </c>
      <c r="M2907" s="0" t="n">
        <v>25409740.5909826</v>
      </c>
      <c r="N2907" s="0" t="n">
        <v>34938393.3126011</v>
      </c>
      <c r="O2907" s="0" t="n">
        <v>7940543.93468206</v>
      </c>
      <c r="P2907" s="0" t="n">
        <v>10163896.236393</v>
      </c>
      <c r="Q2907" s="0" t="n">
        <v>7422173.02320822</v>
      </c>
      <c r="R2907" s="0" t="n">
        <v>8349944.65110924</v>
      </c>
    </row>
    <row r="2908" customFormat="false" ht="13.8" hidden="true" customHeight="false" outlineLevel="0" collapsed="false">
      <c r="A2908" s="0" t="s">
        <v>155</v>
      </c>
      <c r="B2908" s="0" t="s">
        <v>6</v>
      </c>
      <c r="C2908" s="0" t="s">
        <v>162</v>
      </c>
      <c r="D2908" s="0" t="s">
        <v>18</v>
      </c>
      <c r="E2908" s="0" t="s">
        <v>13</v>
      </c>
      <c r="F2908" s="0" t="s">
        <v>13</v>
      </c>
      <c r="G2908" s="0" t="s">
        <v>154</v>
      </c>
      <c r="H2908" s="0" t="n">
        <v>4157771.97055626</v>
      </c>
      <c r="I2908" s="0" t="n">
        <v>497349.425052906</v>
      </c>
      <c r="J2908" s="0" t="n">
        <v>277811.879836565</v>
      </c>
      <c r="K2908" s="0" t="n">
        <v>0</v>
      </c>
      <c r="L2908" s="0" t="n">
        <v>0</v>
      </c>
      <c r="M2908" s="0" t="n">
        <v>87708041.7249735</v>
      </c>
      <c r="N2908" s="0" t="n">
        <v>106172892.614441</v>
      </c>
      <c r="O2908" s="0" t="n">
        <v>87708041.7249735</v>
      </c>
      <c r="P2908" s="0" t="n">
        <v>106172892.614441</v>
      </c>
      <c r="Q2908" s="0" t="n">
        <v>2835947.36568362</v>
      </c>
      <c r="R2908" s="0" t="n">
        <v>3241082.70363842</v>
      </c>
    </row>
    <row r="2909" customFormat="false" ht="13.8" hidden="true" customHeight="false" outlineLevel="0" collapsed="false">
      <c r="A2909" s="0" t="s">
        <v>155</v>
      </c>
      <c r="B2909" s="0" t="s">
        <v>6</v>
      </c>
      <c r="C2909" s="0" t="s">
        <v>162</v>
      </c>
      <c r="D2909" s="0" t="s">
        <v>18</v>
      </c>
      <c r="E2909" s="0" t="s">
        <v>8</v>
      </c>
      <c r="F2909" s="0" t="s">
        <v>8</v>
      </c>
      <c r="G2909" s="0" t="s">
        <v>157</v>
      </c>
      <c r="H2909" s="0" t="n">
        <v>8299219.33436593</v>
      </c>
      <c r="I2909" s="0" t="n">
        <v>2137503.05214828</v>
      </c>
      <c r="J2909" s="0" t="n">
        <v>1673348.51092888</v>
      </c>
      <c r="K2909" s="0" t="n">
        <v>6475322.44419417</v>
      </c>
      <c r="L2909" s="0" t="n">
        <v>8325414.57110679</v>
      </c>
      <c r="M2909" s="0" t="n">
        <v>198395097.820322</v>
      </c>
      <c r="N2909" s="0" t="n">
        <v>277753136.948451</v>
      </c>
      <c r="O2909" s="0" t="n">
        <v>43646921.5204709</v>
      </c>
      <c r="P2909" s="0" t="n">
        <v>59518529.3460967</v>
      </c>
      <c r="Q2909" s="0" t="n">
        <v>12950644.8883883</v>
      </c>
      <c r="R2909" s="0" t="n">
        <v>14800737.0153009</v>
      </c>
    </row>
    <row r="2910" customFormat="false" ht="13.8" hidden="true" customHeight="false" outlineLevel="0" collapsed="false">
      <c r="A2910" s="0" t="s">
        <v>159</v>
      </c>
      <c r="B2910" s="0" t="s">
        <v>21</v>
      </c>
      <c r="C2910" s="0" t="s">
        <v>166</v>
      </c>
      <c r="D2910" s="0" t="s">
        <v>37</v>
      </c>
      <c r="E2910" s="0" t="s">
        <v>13</v>
      </c>
      <c r="F2910" s="0" t="s">
        <v>13</v>
      </c>
      <c r="G2910" s="0" t="s">
        <v>164</v>
      </c>
      <c r="H2910" s="0" t="n">
        <v>28267469.4560966</v>
      </c>
      <c r="I2910" s="0" t="n">
        <v>279606.990264236</v>
      </c>
      <c r="J2910" s="0" t="n">
        <v>206539.817856817</v>
      </c>
      <c r="K2910" s="0" t="n">
        <v>2796069.90264236</v>
      </c>
      <c r="L2910" s="0" t="n">
        <v>3495087.37830295</v>
      </c>
      <c r="M2910" s="0" t="n">
        <v>35078958.8373568</v>
      </c>
      <c r="N2910" s="0" t="n">
        <v>43848698.5466961</v>
      </c>
      <c r="O2910" s="0" t="n">
        <v>0</v>
      </c>
      <c r="P2910" s="0" t="n">
        <v>0</v>
      </c>
      <c r="Q2910" s="0" t="n">
        <v>0</v>
      </c>
      <c r="R2910" s="0" t="n">
        <v>0</v>
      </c>
    </row>
    <row r="2911" customFormat="false" ht="13.8" hidden="true" customHeight="false" outlineLevel="0" collapsed="false">
      <c r="A2911" s="0" t="s">
        <v>159</v>
      </c>
      <c r="B2911" s="0" t="s">
        <v>90</v>
      </c>
      <c r="C2911" s="0" t="s">
        <v>93</v>
      </c>
      <c r="D2911" s="0" t="s">
        <v>93</v>
      </c>
      <c r="E2911" s="0" t="s">
        <v>167</v>
      </c>
      <c r="F2911" s="0" t="s">
        <v>9</v>
      </c>
      <c r="G2911" s="0" t="s">
        <v>172</v>
      </c>
      <c r="H2911" s="0" t="n">
        <v>9401805.99754865</v>
      </c>
      <c r="I2911" s="0" t="n">
        <v>147114.814935064</v>
      </c>
      <c r="J2911" s="0" t="n">
        <v>225159.697326839</v>
      </c>
      <c r="K2911" s="0" t="n">
        <v>0</v>
      </c>
      <c r="L2911" s="0" t="n">
        <v>0</v>
      </c>
      <c r="M2911" s="0" t="n">
        <v>8337831.52721377</v>
      </c>
      <c r="N2911" s="0" t="n">
        <v>10422289.4090172</v>
      </c>
      <c r="O2911" s="0" t="n">
        <v>0</v>
      </c>
      <c r="P2911" s="0" t="n">
        <v>0</v>
      </c>
      <c r="Q2911" s="0" t="n">
        <v>0</v>
      </c>
      <c r="R2911" s="0" t="n">
        <v>0</v>
      </c>
    </row>
    <row r="2912" customFormat="false" ht="13.8" hidden="true" customHeight="false" outlineLevel="0" collapsed="false">
      <c r="A2912" s="0" t="s">
        <v>150</v>
      </c>
      <c r="B2912" s="0" t="s">
        <v>6</v>
      </c>
      <c r="C2912" s="0" t="s">
        <v>162</v>
      </c>
      <c r="D2912" s="0" t="s">
        <v>20</v>
      </c>
      <c r="E2912" s="0" t="s">
        <v>13</v>
      </c>
      <c r="F2912" s="0" t="s">
        <v>13</v>
      </c>
      <c r="G2912" s="0" t="s">
        <v>153</v>
      </c>
      <c r="H2912" s="0" t="n">
        <v>418887.156672508</v>
      </c>
      <c r="I2912" s="0" t="n">
        <v>69870.318125</v>
      </c>
      <c r="J2912" s="0" t="n">
        <v>40628.8759357536</v>
      </c>
      <c r="K2912" s="0" t="n">
        <v>0</v>
      </c>
      <c r="L2912" s="0" t="n">
        <v>0</v>
      </c>
      <c r="M2912" s="0" t="n">
        <v>23178690.609964</v>
      </c>
      <c r="N2912" s="0" t="n">
        <v>28217536.3947388</v>
      </c>
      <c r="O2912" s="0" t="n">
        <v>23178690.609964</v>
      </c>
      <c r="P2912" s="0" t="n">
        <v>28217536.3947388</v>
      </c>
      <c r="Q2912" s="0" t="n">
        <v>462461.012857142</v>
      </c>
      <c r="R2912" s="0" t="n">
        <v>520268.639464285</v>
      </c>
    </row>
    <row r="2913" customFormat="false" ht="13.8" hidden="true" customHeight="false" outlineLevel="0" collapsed="false">
      <c r="A2913" s="0" t="s">
        <v>150</v>
      </c>
      <c r="B2913" s="0" t="s">
        <v>21</v>
      </c>
      <c r="C2913" s="0" t="s">
        <v>166</v>
      </c>
      <c r="D2913" s="0" t="s">
        <v>24</v>
      </c>
      <c r="E2913" s="0" t="s">
        <v>13</v>
      </c>
      <c r="F2913" s="0" t="s">
        <v>13</v>
      </c>
      <c r="G2913" s="0" t="s">
        <v>154</v>
      </c>
      <c r="H2913" s="0" t="n">
        <v>562770.299651728</v>
      </c>
      <c r="I2913" s="0" t="n">
        <v>55210.2361473065</v>
      </c>
      <c r="J2913" s="0" t="n">
        <v>32527.3842576473</v>
      </c>
      <c r="K2913" s="0" t="n">
        <v>690127.951841331</v>
      </c>
      <c r="L2913" s="0" t="n">
        <v>759140.747025464</v>
      </c>
      <c r="M2913" s="0" t="n">
        <v>8825566.11329659</v>
      </c>
      <c r="N2913" s="0" t="n">
        <v>10296493.798846</v>
      </c>
      <c r="O2913" s="0" t="n">
        <v>3229637.38430375</v>
      </c>
      <c r="P2913" s="0" t="n">
        <v>3767910.28168771</v>
      </c>
      <c r="Q2913" s="0" t="n">
        <v>1380255.90368266</v>
      </c>
      <c r="R2913" s="0" t="n">
        <v>1518281.49405092</v>
      </c>
    </row>
    <row r="2914" customFormat="false" ht="13.8" hidden="true" customHeight="false" outlineLevel="0" collapsed="false">
      <c r="A2914" s="0" t="s">
        <v>150</v>
      </c>
      <c r="B2914" s="0" t="s">
        <v>21</v>
      </c>
      <c r="C2914" s="0" t="s">
        <v>173</v>
      </c>
      <c r="D2914" s="0" t="s">
        <v>39</v>
      </c>
      <c r="E2914" s="0" t="s">
        <v>13</v>
      </c>
      <c r="F2914" s="0" t="s">
        <v>13</v>
      </c>
      <c r="G2914" s="0" t="s">
        <v>172</v>
      </c>
      <c r="H2914" s="0" t="n">
        <v>150896.057208899</v>
      </c>
      <c r="I2914" s="0" t="n">
        <v>12751.3156635705</v>
      </c>
      <c r="J2914" s="0" t="n">
        <v>8818.94115315781</v>
      </c>
      <c r="K2914" s="0" t="n">
        <v>143452.301215168</v>
      </c>
      <c r="L2914" s="0" t="n">
        <v>175330.590374095</v>
      </c>
      <c r="M2914" s="0" t="n">
        <v>3523770.987743</v>
      </c>
      <c r="N2914" s="0" t="n">
        <v>3964242.36121087</v>
      </c>
      <c r="O2914" s="0" t="n">
        <v>1055132.01581858</v>
      </c>
      <c r="P2914" s="0" t="n">
        <v>1350568.98024778</v>
      </c>
      <c r="Q2914" s="0" t="n">
        <v>286904.602430337</v>
      </c>
      <c r="R2914" s="0" t="n">
        <v>318782.891589263</v>
      </c>
    </row>
    <row r="2915" customFormat="false" ht="13.8" hidden="true" customHeight="false" outlineLevel="0" collapsed="false">
      <c r="A2915" s="0" t="s">
        <v>150</v>
      </c>
      <c r="B2915" s="0" t="s">
        <v>21</v>
      </c>
      <c r="C2915" s="0" t="s">
        <v>181</v>
      </c>
      <c r="D2915" s="0" t="s">
        <v>22</v>
      </c>
      <c r="E2915" s="0" t="s">
        <v>13</v>
      </c>
      <c r="F2915" s="0" t="s">
        <v>13</v>
      </c>
      <c r="G2915" s="0" t="s">
        <v>153</v>
      </c>
      <c r="H2915" s="0" t="n">
        <v>41051.0251444919</v>
      </c>
      <c r="I2915" s="0" t="n">
        <v>3900</v>
      </c>
      <c r="J2915" s="0" t="n">
        <v>2290.5</v>
      </c>
      <c r="K2915" s="0" t="n">
        <v>175500</v>
      </c>
      <c r="L2915" s="0" t="n">
        <v>214500</v>
      </c>
      <c r="M2915" s="0" t="n">
        <v>605475</v>
      </c>
      <c r="N2915" s="0" t="n">
        <v>737100</v>
      </c>
      <c r="O2915" s="0" t="n">
        <v>31590</v>
      </c>
      <c r="P2915" s="0" t="n">
        <v>47385</v>
      </c>
      <c r="Q2915" s="0" t="n">
        <v>0</v>
      </c>
      <c r="R2915" s="0" t="n">
        <v>0</v>
      </c>
    </row>
    <row r="2916" customFormat="false" ht="13.8" hidden="true" customHeight="false" outlineLevel="0" collapsed="false">
      <c r="A2916" s="0" t="s">
        <v>155</v>
      </c>
      <c r="B2916" s="0" t="s">
        <v>103</v>
      </c>
      <c r="C2916" s="0" t="s">
        <v>177</v>
      </c>
      <c r="D2916" s="0" t="s">
        <v>116</v>
      </c>
      <c r="E2916" s="0" t="s">
        <v>13</v>
      </c>
      <c r="F2916" s="0" t="s">
        <v>13</v>
      </c>
      <c r="G2916" s="0" t="s">
        <v>153</v>
      </c>
      <c r="H2916" s="0" t="n">
        <v>2202377.07904504</v>
      </c>
      <c r="I2916" s="0" t="n">
        <v>79654.485</v>
      </c>
      <c r="J2916" s="0" t="n">
        <v>96789.885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10639563.351068</v>
      </c>
      <c r="P2916" s="0" t="n">
        <v>14508495.478729</v>
      </c>
      <c r="Q2916" s="0" t="n">
        <v>5575813.95</v>
      </c>
      <c r="R2916" s="0" t="n">
        <v>6372358.8</v>
      </c>
    </row>
    <row r="2917" customFormat="false" ht="13.8" hidden="true" customHeight="false" outlineLevel="0" collapsed="false">
      <c r="A2917" s="0" t="s">
        <v>150</v>
      </c>
      <c r="B2917" s="0" t="s">
        <v>103</v>
      </c>
      <c r="C2917" s="0" t="s">
        <v>177</v>
      </c>
      <c r="D2917" s="0" t="s">
        <v>114</v>
      </c>
      <c r="E2917" s="0" t="s">
        <v>9</v>
      </c>
      <c r="F2917" s="0" t="s">
        <v>9</v>
      </c>
      <c r="G2917" s="0" t="s">
        <v>154</v>
      </c>
      <c r="H2917" s="0" t="n">
        <v>137072.876761256</v>
      </c>
      <c r="I2917" s="0" t="n">
        <v>42681.145</v>
      </c>
      <c r="J2917" s="0" t="n">
        <v>54947.581025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</row>
    <row r="2918" customFormat="false" ht="13.8" hidden="true" customHeight="false" outlineLevel="0" collapsed="false">
      <c r="A2918" s="0" t="s">
        <v>159</v>
      </c>
      <c r="B2918" s="0" t="s">
        <v>103</v>
      </c>
      <c r="C2918" s="0" t="s">
        <v>177</v>
      </c>
      <c r="D2918" s="0" t="s">
        <v>106</v>
      </c>
      <c r="E2918" s="0" t="s">
        <v>8</v>
      </c>
      <c r="F2918" s="0" t="s">
        <v>8</v>
      </c>
      <c r="G2918" s="0" t="s">
        <v>154</v>
      </c>
      <c r="H2918" s="0" t="n">
        <v>9528963.61216883</v>
      </c>
      <c r="I2918" s="0" t="n">
        <v>496745.045</v>
      </c>
      <c r="J2918" s="0" t="n">
        <v>394503.867525</v>
      </c>
      <c r="K2918" s="0" t="n">
        <v>0</v>
      </c>
      <c r="L2918" s="0" t="n">
        <v>0</v>
      </c>
      <c r="M2918" s="0" t="n">
        <v>4337535.41026216</v>
      </c>
      <c r="N2918" s="0" t="n">
        <v>6506303.11539324</v>
      </c>
      <c r="O2918" s="0" t="n">
        <v>35061744.9305655</v>
      </c>
      <c r="P2918" s="0" t="n">
        <v>49086442.9027917</v>
      </c>
      <c r="Q2918" s="0" t="n">
        <v>10233602.07</v>
      </c>
      <c r="R2918" s="0" t="n">
        <v>11939202.415</v>
      </c>
    </row>
    <row r="2919" customFormat="false" ht="13.8" hidden="true" customHeight="false" outlineLevel="0" collapsed="false">
      <c r="A2919" s="0" t="s">
        <v>155</v>
      </c>
      <c r="B2919" s="0" t="s">
        <v>103</v>
      </c>
      <c r="C2919" s="0" t="s">
        <v>178</v>
      </c>
      <c r="D2919" s="0" t="s">
        <v>107</v>
      </c>
      <c r="E2919" s="0" t="s">
        <v>13</v>
      </c>
      <c r="F2919" s="0" t="s">
        <v>13</v>
      </c>
      <c r="G2919" s="0" t="s">
        <v>157</v>
      </c>
      <c r="H2919" s="0" t="n">
        <v>1977325.35425772</v>
      </c>
      <c r="I2919" s="0" t="n">
        <v>214376.727577584</v>
      </c>
      <c r="J2919" s="0" t="n">
        <v>83037.2903529911</v>
      </c>
      <c r="K2919" s="0" t="n">
        <v>0</v>
      </c>
      <c r="L2919" s="0" t="n">
        <v>0</v>
      </c>
      <c r="M2919" s="0" t="n">
        <v>20580165.8474481</v>
      </c>
      <c r="N2919" s="0" t="n">
        <v>28812232.1864273</v>
      </c>
      <c r="O2919" s="0" t="n">
        <v>7100157.21736959</v>
      </c>
      <c r="P2919" s="0" t="n">
        <v>9569777.11906336</v>
      </c>
      <c r="Q2919" s="0" t="n">
        <v>0</v>
      </c>
      <c r="R2919" s="0" t="n">
        <v>0</v>
      </c>
    </row>
    <row r="2920" customFormat="false" ht="13.8" hidden="true" customHeight="false" outlineLevel="0" collapsed="false">
      <c r="A2920" s="0" t="s">
        <v>150</v>
      </c>
      <c r="B2920" s="0" t="s">
        <v>103</v>
      </c>
      <c r="C2920" s="0" t="s">
        <v>178</v>
      </c>
      <c r="D2920" s="0" t="s">
        <v>107</v>
      </c>
      <c r="E2920" s="0" t="s">
        <v>13</v>
      </c>
      <c r="F2920" s="0" t="s">
        <v>13</v>
      </c>
      <c r="G2920" s="0" t="s">
        <v>157</v>
      </c>
      <c r="H2920" s="0" t="n">
        <v>1162676.96836724</v>
      </c>
      <c r="I2920" s="0" t="n">
        <v>214376.727577584</v>
      </c>
      <c r="J2920" s="0" t="n">
        <v>83037.2903529911</v>
      </c>
      <c r="K2920" s="0" t="n">
        <v>0</v>
      </c>
      <c r="L2920" s="0" t="n">
        <v>0</v>
      </c>
      <c r="M2920" s="0" t="n">
        <v>32928265.3559169</v>
      </c>
      <c r="N2920" s="0" t="n">
        <v>45276364.8643858</v>
      </c>
      <c r="O2920" s="0" t="n">
        <v>7717562.19279303</v>
      </c>
      <c r="P2920" s="0" t="n">
        <v>9878479.60677508</v>
      </c>
      <c r="Q2920" s="0" t="n">
        <v>3026199.87202682</v>
      </c>
      <c r="R2920" s="0" t="n">
        <v>3404474.85603017</v>
      </c>
    </row>
    <row r="2921" customFormat="false" ht="13.8" hidden="true" customHeight="false" outlineLevel="0" collapsed="false">
      <c r="A2921" s="0" t="s">
        <v>159</v>
      </c>
      <c r="B2921" s="0" t="s">
        <v>103</v>
      </c>
      <c r="C2921" s="0" t="s">
        <v>178</v>
      </c>
      <c r="D2921" s="0" t="s">
        <v>108</v>
      </c>
      <c r="E2921" s="0" t="s">
        <v>13</v>
      </c>
      <c r="F2921" s="0" t="s">
        <v>13</v>
      </c>
      <c r="G2921" s="0" t="s">
        <v>154</v>
      </c>
      <c r="H2921" s="0" t="n">
        <v>3278806.26845538</v>
      </c>
      <c r="I2921" s="0" t="n">
        <v>147615.8983437</v>
      </c>
      <c r="J2921" s="0" t="n">
        <v>87609.39455725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</row>
    <row r="2922" customFormat="false" ht="13.8" hidden="true" customHeight="false" outlineLevel="0" collapsed="false">
      <c r="A2922" s="0" t="s">
        <v>150</v>
      </c>
      <c r="B2922" s="0" t="s">
        <v>103</v>
      </c>
      <c r="C2922" s="0" t="s">
        <v>178</v>
      </c>
      <c r="D2922" s="0" t="s">
        <v>107</v>
      </c>
      <c r="E2922" s="0" t="s">
        <v>9</v>
      </c>
      <c r="F2922" s="0" t="s">
        <v>9</v>
      </c>
      <c r="G2922" s="0" t="s">
        <v>153</v>
      </c>
      <c r="H2922" s="0" t="n">
        <v>199340.517454865</v>
      </c>
      <c r="I2922" s="0" t="n">
        <v>34074.376490415</v>
      </c>
      <c r="J2922" s="0" t="n">
        <v>30508.1094247785</v>
      </c>
      <c r="K2922" s="0" t="n">
        <v>0</v>
      </c>
      <c r="L2922" s="0" t="n">
        <v>0</v>
      </c>
      <c r="M2922" s="0" t="n">
        <v>5233824.22892774</v>
      </c>
      <c r="N2922" s="0" t="n">
        <v>7196508.31477564</v>
      </c>
      <c r="O2922" s="0" t="n">
        <v>1226677.55365494</v>
      </c>
      <c r="P2922" s="0" t="n">
        <v>1570147.26867832</v>
      </c>
      <c r="Q2922" s="0" t="n">
        <v>430125.423219942</v>
      </c>
      <c r="R2922" s="0" t="n">
        <v>483891.101122435</v>
      </c>
    </row>
    <row r="2923" customFormat="false" ht="13.8" hidden="true" customHeight="false" outlineLevel="0" collapsed="false">
      <c r="A2923" s="0" t="s">
        <v>150</v>
      </c>
      <c r="B2923" s="0" t="s">
        <v>103</v>
      </c>
      <c r="C2923" s="0" t="s">
        <v>177</v>
      </c>
      <c r="D2923" s="0" t="s">
        <v>110</v>
      </c>
      <c r="E2923" s="0" t="s">
        <v>9</v>
      </c>
      <c r="F2923" s="0" t="s">
        <v>9</v>
      </c>
      <c r="G2923" s="0" t="s">
        <v>164</v>
      </c>
      <c r="H2923" s="0" t="n">
        <v>169180.683012181</v>
      </c>
      <c r="I2923" s="0" t="n">
        <v>41478.755</v>
      </c>
      <c r="J2923" s="0" t="n">
        <v>43290.03095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</row>
    <row r="2924" customFormat="false" ht="13.8" hidden="true" customHeight="false" outlineLevel="0" collapsed="false">
      <c r="A2924" s="0" t="s">
        <v>155</v>
      </c>
      <c r="B2924" s="0" t="s">
        <v>72</v>
      </c>
      <c r="C2924" s="0" t="s">
        <v>151</v>
      </c>
      <c r="D2924" s="0" t="s">
        <v>82</v>
      </c>
      <c r="E2924" s="0" t="s">
        <v>156</v>
      </c>
      <c r="F2924" s="0" t="s">
        <v>9</v>
      </c>
      <c r="G2924" s="0" t="s">
        <v>172</v>
      </c>
      <c r="H2924" s="0" t="n">
        <v>1433884.37390607</v>
      </c>
      <c r="I2924" s="0" t="n">
        <v>66388.3254794918</v>
      </c>
      <c r="J2924" s="0" t="n">
        <v>104397.569283013</v>
      </c>
      <c r="K2924" s="0" t="n">
        <v>0</v>
      </c>
      <c r="L2924" s="0" t="n">
        <v>0</v>
      </c>
      <c r="M2924" s="0" t="n">
        <v>2924991.52471973</v>
      </c>
      <c r="N2924" s="0" t="n">
        <v>3574989.64132411</v>
      </c>
      <c r="O2924" s="0" t="n">
        <v>1429995.84922693</v>
      </c>
      <c r="P2924" s="0" t="n">
        <v>1949994.3398549</v>
      </c>
      <c r="Q2924" s="0" t="n">
        <v>1549060.92785481</v>
      </c>
      <c r="R2924" s="0" t="n">
        <v>1770355.34611978</v>
      </c>
    </row>
    <row r="2925" customFormat="false" ht="13.8" hidden="true" customHeight="false" outlineLevel="0" collapsed="false">
      <c r="A2925" s="0" t="s">
        <v>150</v>
      </c>
      <c r="B2925" s="0" t="s">
        <v>6</v>
      </c>
      <c r="C2925" s="0" t="s">
        <v>163</v>
      </c>
      <c r="D2925" s="0" t="s">
        <v>19</v>
      </c>
      <c r="E2925" s="0" t="s">
        <v>13</v>
      </c>
      <c r="F2925" s="0" t="s">
        <v>13</v>
      </c>
      <c r="G2925" s="0" t="s">
        <v>172</v>
      </c>
      <c r="H2925" s="0" t="n">
        <v>2147978.95138179</v>
      </c>
      <c r="I2925" s="0" t="n">
        <v>417272.183034722</v>
      </c>
      <c r="J2925" s="0" t="n">
        <v>232422.806988862</v>
      </c>
      <c r="K2925" s="0" t="n">
        <v>1168225.19371238</v>
      </c>
      <c r="L2925" s="0" t="n">
        <v>1502003.82048735</v>
      </c>
      <c r="M2925" s="0" t="n">
        <v>100702131.929374</v>
      </c>
      <c r="N2925" s="0" t="n">
        <v>122593899.740108</v>
      </c>
      <c r="O2925" s="0" t="n">
        <v>100702131.929374</v>
      </c>
      <c r="P2925" s="0" t="n">
        <v>122593899.740108</v>
      </c>
      <c r="Q2925" s="0" t="n">
        <v>2670229.01419973</v>
      </c>
      <c r="R2925" s="0" t="n">
        <v>3004007.6409747</v>
      </c>
    </row>
    <row r="2926" customFormat="false" ht="13.8" hidden="true" customHeight="false" outlineLevel="0" collapsed="false">
      <c r="A2926" s="0" t="s">
        <v>155</v>
      </c>
      <c r="B2926" s="0" t="s">
        <v>21</v>
      </c>
      <c r="C2926" s="0" t="s">
        <v>181</v>
      </c>
      <c r="D2926" s="0" t="s">
        <v>31</v>
      </c>
      <c r="E2926" s="0" t="s">
        <v>8</v>
      </c>
      <c r="F2926" s="0" t="s">
        <v>8</v>
      </c>
      <c r="G2926" s="0" t="s">
        <v>153</v>
      </c>
      <c r="H2926" s="0" t="n">
        <v>515812.104215218</v>
      </c>
      <c r="I2926" s="0" t="n">
        <v>8500</v>
      </c>
      <c r="J2926" s="0" t="n">
        <v>4986.25</v>
      </c>
      <c r="K2926" s="0" t="n">
        <v>0</v>
      </c>
      <c r="L2926" s="0" t="n">
        <v>0</v>
      </c>
      <c r="M2926" s="0" t="n">
        <v>469200</v>
      </c>
      <c r="N2926" s="0" t="n">
        <v>703800</v>
      </c>
      <c r="O2926" s="0" t="n">
        <v>55080</v>
      </c>
      <c r="P2926" s="0" t="n">
        <v>68850</v>
      </c>
      <c r="Q2926" s="0" t="n">
        <v>0</v>
      </c>
      <c r="R2926" s="0" t="n">
        <v>0</v>
      </c>
    </row>
    <row r="2927" customFormat="false" ht="13.8" hidden="true" customHeight="false" outlineLevel="0" collapsed="false">
      <c r="A2927" s="0" t="s">
        <v>155</v>
      </c>
      <c r="B2927" s="0" t="s">
        <v>103</v>
      </c>
      <c r="C2927" s="0" t="s">
        <v>177</v>
      </c>
      <c r="D2927" s="0" t="s">
        <v>22</v>
      </c>
      <c r="E2927" s="0" t="s">
        <v>13</v>
      </c>
      <c r="F2927" s="0" t="s">
        <v>13</v>
      </c>
      <c r="G2927" s="0" t="s">
        <v>153</v>
      </c>
      <c r="H2927" s="0" t="n">
        <v>57788.9065026845</v>
      </c>
      <c r="I2927" s="0" t="n">
        <v>4470</v>
      </c>
      <c r="J2927" s="0" t="n">
        <v>4255.64</v>
      </c>
      <c r="K2927" s="0" t="n">
        <v>201150</v>
      </c>
      <c r="L2927" s="0" t="n">
        <v>245850</v>
      </c>
      <c r="M2927" s="0" t="n">
        <v>573277.5</v>
      </c>
      <c r="N2927" s="0" t="n">
        <v>693967.5</v>
      </c>
      <c r="O2927" s="0" t="n">
        <v>30172.5</v>
      </c>
      <c r="P2927" s="0" t="n">
        <v>48276</v>
      </c>
      <c r="Q2927" s="0" t="n">
        <v>0</v>
      </c>
      <c r="R2927" s="0" t="n">
        <v>0</v>
      </c>
    </row>
    <row r="2928" customFormat="false" ht="13.8" hidden="true" customHeight="false" outlineLevel="0" collapsed="false">
      <c r="A2928" s="0" t="s">
        <v>155</v>
      </c>
      <c r="B2928" s="0" t="s">
        <v>90</v>
      </c>
      <c r="C2928" s="0" t="s">
        <v>94</v>
      </c>
      <c r="D2928" s="0" t="s">
        <v>94</v>
      </c>
      <c r="E2928" s="0" t="s">
        <v>152</v>
      </c>
      <c r="F2928" s="0" t="s">
        <v>8</v>
      </c>
      <c r="G2928" s="0" t="s">
        <v>157</v>
      </c>
      <c r="H2928" s="0" t="n">
        <v>749186.552179881</v>
      </c>
      <c r="I2928" s="0" t="n">
        <v>70754.8926050712</v>
      </c>
      <c r="J2928" s="0" t="n">
        <v>117364.130346768</v>
      </c>
      <c r="K2928" s="0" t="n">
        <v>619105.310294373</v>
      </c>
      <c r="L2928" s="0" t="n">
        <v>795992.541807051</v>
      </c>
      <c r="M2928" s="0" t="n">
        <v>4511341.50794758</v>
      </c>
      <c r="N2928" s="0" t="n">
        <v>5513861.84304705</v>
      </c>
      <c r="O2928" s="0" t="n">
        <v>2573135.52934963</v>
      </c>
      <c r="P2928" s="0" t="n">
        <v>3508821.17638586</v>
      </c>
      <c r="Q2928" s="0" t="n">
        <v>1238210.62058874</v>
      </c>
      <c r="R2928" s="0" t="n">
        <v>1415097.85210142</v>
      </c>
    </row>
    <row r="2929" customFormat="false" ht="13.8" hidden="true" customHeight="false" outlineLevel="0" collapsed="false">
      <c r="A2929" s="0" t="s">
        <v>155</v>
      </c>
      <c r="B2929" s="0" t="s">
        <v>72</v>
      </c>
      <c r="C2929" s="0" t="s">
        <v>151</v>
      </c>
      <c r="D2929" s="0" t="s">
        <v>83</v>
      </c>
      <c r="E2929" s="0" t="s">
        <v>170</v>
      </c>
      <c r="F2929" s="0" t="s">
        <v>13</v>
      </c>
      <c r="G2929" s="0" t="s">
        <v>153</v>
      </c>
      <c r="H2929" s="0" t="n">
        <v>20463.0956445129</v>
      </c>
      <c r="I2929" s="0" t="n">
        <v>1268.40920856376</v>
      </c>
      <c r="J2929" s="0" t="n">
        <v>1268.40920856376</v>
      </c>
      <c r="K2929" s="0" t="n">
        <v>0</v>
      </c>
      <c r="L2929" s="0" t="n">
        <v>0</v>
      </c>
      <c r="M2929" s="0" t="n">
        <v>55884.6176361471</v>
      </c>
      <c r="N2929" s="0" t="n">
        <v>68303.421555291</v>
      </c>
      <c r="O2929" s="0" t="n">
        <v>27321.3684825913</v>
      </c>
      <c r="P2929" s="0" t="n">
        <v>37256.41156717</v>
      </c>
      <c r="Q2929" s="0" t="n">
        <v>29596.2148664879</v>
      </c>
      <c r="R2929" s="0" t="n">
        <v>33824.2455617005</v>
      </c>
    </row>
    <row r="2930" customFormat="false" ht="13.8" hidden="true" customHeight="false" outlineLevel="0" collapsed="false">
      <c r="A2930" s="0" t="s">
        <v>155</v>
      </c>
      <c r="B2930" s="0" t="s">
        <v>72</v>
      </c>
      <c r="C2930" s="0" t="s">
        <v>175</v>
      </c>
      <c r="D2930" s="0" t="s">
        <v>87</v>
      </c>
      <c r="E2930" s="0" t="s">
        <v>152</v>
      </c>
      <c r="F2930" s="0" t="s">
        <v>8</v>
      </c>
      <c r="G2930" s="0" t="s">
        <v>157</v>
      </c>
      <c r="H2930" s="0" t="n">
        <v>569426.008204967</v>
      </c>
      <c r="I2930" s="0" t="n">
        <v>56848.3240860394</v>
      </c>
      <c r="J2930" s="0" t="n">
        <v>61263.8987661927</v>
      </c>
      <c r="K2930" s="0" t="n">
        <v>994408.17150569</v>
      </c>
      <c r="L2930" s="0" t="n">
        <v>1278524.79193588</v>
      </c>
      <c r="M2930" s="0" t="n">
        <v>4348896.79258201</v>
      </c>
      <c r="N2930" s="0" t="n">
        <v>5315318.30204468</v>
      </c>
      <c r="O2930" s="0" t="n">
        <v>2126127.32081787</v>
      </c>
      <c r="P2930" s="0" t="n">
        <v>2899264.52838801</v>
      </c>
      <c r="Q2930" s="0" t="n">
        <v>1988816.34301138</v>
      </c>
      <c r="R2930" s="0" t="n">
        <v>2272932.96344157</v>
      </c>
    </row>
    <row r="2931" customFormat="false" ht="13.8" hidden="true" customHeight="false" outlineLevel="0" collapsed="false">
      <c r="A2931" s="0" t="s">
        <v>155</v>
      </c>
      <c r="B2931" s="0" t="s">
        <v>96</v>
      </c>
      <c r="C2931" s="0" t="s">
        <v>97</v>
      </c>
      <c r="D2931" s="0" t="s">
        <v>97</v>
      </c>
      <c r="E2931" s="0" t="s">
        <v>156</v>
      </c>
      <c r="F2931" s="0" t="s">
        <v>9</v>
      </c>
      <c r="G2931" s="0" t="s">
        <v>154</v>
      </c>
      <c r="H2931" s="0" t="n">
        <v>11522147.2640011</v>
      </c>
      <c r="I2931" s="0" t="n">
        <v>1269967.96881781</v>
      </c>
      <c r="J2931" s="0" t="n">
        <v>4019127.02493834</v>
      </c>
      <c r="K2931" s="0" t="n">
        <v>0</v>
      </c>
      <c r="L2931" s="0" t="n">
        <v>0</v>
      </c>
      <c r="M2931" s="0" t="n">
        <v>48408190.9906979</v>
      </c>
      <c r="N2931" s="0" t="n">
        <v>72612286.4860469</v>
      </c>
      <c r="O2931" s="0" t="n">
        <v>11295244.5136974</v>
      </c>
      <c r="P2931" s="0" t="n">
        <v>14119055.6421218</v>
      </c>
      <c r="Q2931" s="0" t="n">
        <v>5793856.30995527</v>
      </c>
      <c r="R2931" s="0" t="n">
        <v>9656427.18325878</v>
      </c>
    </row>
    <row r="2932" customFormat="false" ht="13.8" hidden="true" customHeight="false" outlineLevel="0" collapsed="false">
      <c r="A2932" s="0" t="s">
        <v>159</v>
      </c>
      <c r="B2932" s="0" t="s">
        <v>72</v>
      </c>
      <c r="C2932" s="0" t="s">
        <v>151</v>
      </c>
      <c r="D2932" s="0" t="s">
        <v>75</v>
      </c>
      <c r="E2932" s="0" t="s">
        <v>170</v>
      </c>
      <c r="F2932" s="0" t="s">
        <v>13</v>
      </c>
      <c r="G2932" s="0" t="s">
        <v>153</v>
      </c>
      <c r="H2932" s="0" t="n">
        <v>461967.566386616</v>
      </c>
      <c r="I2932" s="0" t="n">
        <v>1770.56782470184</v>
      </c>
      <c r="J2932" s="0" t="n">
        <v>1770.56782470184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0</v>
      </c>
    </row>
    <row r="2933" customFormat="false" ht="13.8" hidden="true" customHeight="false" outlineLevel="0" collapsed="false">
      <c r="A2933" s="0" t="s">
        <v>159</v>
      </c>
      <c r="B2933" s="0" t="s">
        <v>72</v>
      </c>
      <c r="C2933" s="0" t="s">
        <v>151</v>
      </c>
      <c r="D2933" s="0" t="s">
        <v>75</v>
      </c>
      <c r="E2933" s="0" t="s">
        <v>156</v>
      </c>
      <c r="F2933" s="0" t="s">
        <v>9</v>
      </c>
      <c r="G2933" s="0" t="s">
        <v>157</v>
      </c>
      <c r="H2933" s="0" t="n">
        <v>5133776.86860672</v>
      </c>
      <c r="I2933" s="0" t="n">
        <v>21090.7360787463</v>
      </c>
      <c r="J2933" s="0" t="n">
        <v>11055.1043677117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</row>
    <row r="2934" customFormat="false" ht="13.8" hidden="true" customHeight="false" outlineLevel="0" collapsed="false">
      <c r="A2934" s="0" t="s">
        <v>150</v>
      </c>
      <c r="B2934" s="0" t="s">
        <v>96</v>
      </c>
      <c r="C2934" s="0" t="s">
        <v>98</v>
      </c>
      <c r="D2934" s="0" t="s">
        <v>98</v>
      </c>
      <c r="E2934" s="0" t="s">
        <v>8</v>
      </c>
      <c r="F2934" s="0" t="s">
        <v>8</v>
      </c>
      <c r="G2934" s="0" t="s">
        <v>153</v>
      </c>
      <c r="H2934" s="0" t="n">
        <v>948969.889814436</v>
      </c>
      <c r="I2934" s="0" t="n">
        <v>187201.01917389</v>
      </c>
      <c r="J2934" s="0" t="n">
        <v>190197.145189812</v>
      </c>
      <c r="K2934" s="0" t="n">
        <v>2033125.15337123</v>
      </c>
      <c r="L2934" s="0" t="n">
        <v>2614018.05433444</v>
      </c>
      <c r="M2934" s="0" t="n">
        <v>17381890.3773969</v>
      </c>
      <c r="N2934" s="0" t="n">
        <v>20858268.4528763</v>
      </c>
      <c r="O2934" s="0" t="n">
        <v>6759624.05125445</v>
      </c>
      <c r="P2934" s="0" t="n">
        <v>8652318.78560569</v>
      </c>
      <c r="Q2934" s="0" t="n">
        <v>4647143.20770568</v>
      </c>
      <c r="R2934" s="0" t="n">
        <v>5228036.10866889</v>
      </c>
    </row>
    <row r="2935" customFormat="false" ht="13.8" hidden="true" customHeight="false" outlineLevel="0" collapsed="false">
      <c r="A2935" s="0" t="s">
        <v>159</v>
      </c>
      <c r="B2935" s="0" t="s">
        <v>52</v>
      </c>
      <c r="C2935" s="0" t="s">
        <v>158</v>
      </c>
      <c r="D2935" s="0" t="s">
        <v>53</v>
      </c>
      <c r="E2935" s="0" t="s">
        <v>8</v>
      </c>
      <c r="F2935" s="0" t="s">
        <v>8</v>
      </c>
      <c r="G2935" s="0" t="s">
        <v>154</v>
      </c>
      <c r="H2935" s="0" t="n">
        <v>23532557.3644458</v>
      </c>
      <c r="I2935" s="0" t="n">
        <v>504956.0637846</v>
      </c>
      <c r="J2935" s="0" t="n">
        <v>303541.494031407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14307088.473897</v>
      </c>
      <c r="R2935" s="0" t="n">
        <v>15990275.353179</v>
      </c>
    </row>
    <row r="2936" customFormat="false" ht="13.8" hidden="true" customHeight="false" outlineLevel="0" collapsed="false">
      <c r="A2936" s="0" t="s">
        <v>159</v>
      </c>
      <c r="B2936" s="0" t="s">
        <v>90</v>
      </c>
      <c r="C2936" s="0" t="s">
        <v>160</v>
      </c>
      <c r="D2936" s="0" t="s">
        <v>91</v>
      </c>
      <c r="E2936" s="0" t="s">
        <v>170</v>
      </c>
      <c r="F2936" s="0" t="s">
        <v>13</v>
      </c>
      <c r="G2936" s="0" t="s">
        <v>153</v>
      </c>
      <c r="H2936" s="0" t="n">
        <v>5825020.90415587</v>
      </c>
      <c r="I2936" s="0" t="n">
        <v>92122.0301396438</v>
      </c>
      <c r="J2936" s="0" t="n">
        <v>106064.872304143</v>
      </c>
      <c r="K2936" s="0" t="n">
        <v>0</v>
      </c>
      <c r="L2936" s="0" t="n">
        <v>0</v>
      </c>
      <c r="M2936" s="0" t="n">
        <v>5773239.79909343</v>
      </c>
      <c r="N2936" s="0" t="n">
        <v>7216549.74886679</v>
      </c>
      <c r="O2936" s="0" t="n">
        <v>0</v>
      </c>
      <c r="P2936" s="0" t="n">
        <v>0</v>
      </c>
      <c r="Q2936" s="0" t="n">
        <v>0</v>
      </c>
      <c r="R2936" s="0" t="n">
        <v>0</v>
      </c>
    </row>
    <row r="2937" customFormat="false" ht="13.8" hidden="true" customHeight="false" outlineLevel="0" collapsed="false">
      <c r="A2937" s="0" t="s">
        <v>159</v>
      </c>
      <c r="B2937" s="0" t="s">
        <v>52</v>
      </c>
      <c r="C2937" s="0" t="s">
        <v>161</v>
      </c>
      <c r="D2937" s="0" t="s">
        <v>58</v>
      </c>
      <c r="E2937" s="0" t="s">
        <v>8</v>
      </c>
      <c r="F2937" s="0" t="s">
        <v>8</v>
      </c>
      <c r="G2937" s="0" t="s">
        <v>153</v>
      </c>
      <c r="H2937" s="0" t="n">
        <v>2169373.4327528</v>
      </c>
      <c r="I2937" s="0" t="n">
        <v>49718.8314258351</v>
      </c>
      <c r="J2937" s="0" t="n">
        <v>33724.7101044649</v>
      </c>
      <c r="K2937" s="0" t="n">
        <v>0</v>
      </c>
      <c r="L2937" s="0" t="n">
        <v>0</v>
      </c>
      <c r="M2937" s="0" t="n">
        <v>3960933.57688737</v>
      </c>
      <c r="N2937" s="0" t="n">
        <v>5941400.36533106</v>
      </c>
      <c r="O2937" s="0" t="n">
        <v>523497.861974469</v>
      </c>
      <c r="P2937" s="0" t="n">
        <v>673068.679681461</v>
      </c>
      <c r="Q2937" s="0" t="n">
        <v>165729.438086117</v>
      </c>
      <c r="R2937" s="0" t="n">
        <v>331458.876172234</v>
      </c>
    </row>
    <row r="2938" customFormat="false" ht="13.8" hidden="true" customHeight="false" outlineLevel="0" collapsed="false">
      <c r="A2938" s="0" t="s">
        <v>150</v>
      </c>
      <c r="B2938" s="0" t="s">
        <v>52</v>
      </c>
      <c r="C2938" s="0" t="s">
        <v>161</v>
      </c>
      <c r="D2938" s="0" t="s">
        <v>60</v>
      </c>
      <c r="E2938" s="0" t="s">
        <v>9</v>
      </c>
      <c r="F2938" s="0" t="s">
        <v>9</v>
      </c>
      <c r="G2938" s="0" t="s">
        <v>164</v>
      </c>
      <c r="H2938" s="0" t="n">
        <v>9404519.54168848</v>
      </c>
      <c r="I2938" s="0" t="n">
        <v>564420.334657509</v>
      </c>
      <c r="J2938" s="0" t="n">
        <v>439234.56794996</v>
      </c>
      <c r="K2938" s="0" t="n">
        <v>7525604.46210012</v>
      </c>
      <c r="L2938" s="0" t="n">
        <v>11288406.6931501</v>
      </c>
      <c r="M2938" s="0" t="n">
        <v>101172345.156684</v>
      </c>
      <c r="N2938" s="0" t="n">
        <v>134896460.208912</v>
      </c>
      <c r="O2938" s="0" t="n">
        <v>6791858.01951975</v>
      </c>
      <c r="P2938" s="0" t="n">
        <v>8489822.52439969</v>
      </c>
      <c r="Q2938" s="0" t="n">
        <v>2822101.67328754</v>
      </c>
      <c r="R2938" s="0" t="n">
        <v>4703502.78881257</v>
      </c>
    </row>
    <row r="2939" customFormat="false" ht="13.8" hidden="true" customHeight="false" outlineLevel="0" collapsed="false">
      <c r="A2939" s="0" t="s">
        <v>159</v>
      </c>
      <c r="B2939" s="0" t="s">
        <v>21</v>
      </c>
      <c r="C2939" s="0" t="s">
        <v>168</v>
      </c>
      <c r="D2939" s="0" t="s">
        <v>30</v>
      </c>
      <c r="E2939" s="0" t="s">
        <v>8</v>
      </c>
      <c r="F2939" s="0" t="s">
        <v>8</v>
      </c>
      <c r="G2939" s="0" t="s">
        <v>154</v>
      </c>
      <c r="H2939" s="0" t="n">
        <v>208667190.377481</v>
      </c>
      <c r="I2939" s="0" t="n">
        <v>2038349.99999999</v>
      </c>
      <c r="J2939" s="0" t="n">
        <v>9494440.24999999</v>
      </c>
      <c r="K2939" s="0" t="n">
        <v>0</v>
      </c>
      <c r="L2939" s="0" t="n">
        <v>0</v>
      </c>
      <c r="M2939" s="0" t="n">
        <v>112516919.999999</v>
      </c>
      <c r="N2939" s="0" t="n">
        <v>168775379.999999</v>
      </c>
      <c r="O2939" s="0" t="n">
        <v>11557444.4999999</v>
      </c>
      <c r="P2939" s="0" t="n">
        <v>14859571.4999999</v>
      </c>
      <c r="Q2939" s="0" t="n">
        <v>0</v>
      </c>
      <c r="R2939" s="0" t="n">
        <v>0</v>
      </c>
    </row>
    <row r="2940" customFormat="false" ht="13.8" hidden="true" customHeight="false" outlineLevel="0" collapsed="false">
      <c r="A2940" s="0" t="s">
        <v>155</v>
      </c>
      <c r="B2940" s="0" t="s">
        <v>6</v>
      </c>
      <c r="C2940" s="0" t="s">
        <v>163</v>
      </c>
      <c r="D2940" s="0" t="s">
        <v>15</v>
      </c>
      <c r="E2940" s="0" t="s">
        <v>9</v>
      </c>
      <c r="F2940" s="0" t="s">
        <v>9</v>
      </c>
      <c r="G2940" s="0" t="s">
        <v>157</v>
      </c>
      <c r="H2940" s="0" t="n">
        <v>17721721.7018728</v>
      </c>
      <c r="I2940" s="0" t="n">
        <v>1046185.12164391</v>
      </c>
      <c r="J2940" s="0" t="n">
        <v>663299.861717919</v>
      </c>
      <c r="K2940" s="0" t="n">
        <v>0</v>
      </c>
      <c r="L2940" s="0" t="n">
        <v>0</v>
      </c>
      <c r="M2940" s="0" t="n">
        <v>37662664.379181</v>
      </c>
      <c r="N2940" s="0" t="n">
        <v>56493996.5687715</v>
      </c>
      <c r="O2940" s="0" t="n">
        <v>10043377.1677816</v>
      </c>
      <c r="P2940" s="0" t="n">
        <v>12554221.459727</v>
      </c>
      <c r="Q2940" s="0" t="n">
        <v>3744009.52981771</v>
      </c>
      <c r="R2940" s="0" t="n">
        <v>6240015.88302952</v>
      </c>
    </row>
    <row r="2941" customFormat="false" ht="13.8" hidden="true" customHeight="false" outlineLevel="0" collapsed="false">
      <c r="A2941" s="0" t="s">
        <v>155</v>
      </c>
      <c r="B2941" s="0" t="s">
        <v>6</v>
      </c>
      <c r="C2941" s="0" t="s">
        <v>162</v>
      </c>
      <c r="D2941" s="0" t="s">
        <v>17</v>
      </c>
      <c r="E2941" s="0" t="s">
        <v>8</v>
      </c>
      <c r="F2941" s="0" t="s">
        <v>8</v>
      </c>
      <c r="G2941" s="0" t="s">
        <v>154</v>
      </c>
      <c r="H2941" s="0" t="n">
        <v>160949674.777064</v>
      </c>
      <c r="I2941" s="0" t="n">
        <v>1248446.14720001</v>
      </c>
      <c r="J2941" s="0" t="n">
        <v>3930371.55027359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</row>
    <row r="2942" customFormat="false" ht="13.8" hidden="true" customHeight="false" outlineLevel="0" collapsed="false">
      <c r="A2942" s="0" t="s">
        <v>155</v>
      </c>
      <c r="B2942" s="0" t="s">
        <v>21</v>
      </c>
      <c r="C2942" s="0" t="s">
        <v>166</v>
      </c>
      <c r="D2942" s="0" t="s">
        <v>38</v>
      </c>
      <c r="E2942" s="0" t="s">
        <v>8</v>
      </c>
      <c r="F2942" s="0" t="s">
        <v>8</v>
      </c>
      <c r="G2942" s="0" t="s">
        <v>154</v>
      </c>
      <c r="H2942" s="0" t="n">
        <v>51560463.280633</v>
      </c>
      <c r="I2942" s="0" t="n">
        <v>653213.795974941</v>
      </c>
      <c r="J2942" s="0" t="n">
        <v>647263.223023485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</row>
    <row r="2943" customFormat="false" ht="13.8" hidden="true" customHeight="false" outlineLevel="0" collapsed="false">
      <c r="A2943" s="0" t="s">
        <v>159</v>
      </c>
      <c r="B2943" s="0" t="s">
        <v>90</v>
      </c>
      <c r="C2943" s="0" t="s">
        <v>92</v>
      </c>
      <c r="D2943" s="0" t="s">
        <v>92</v>
      </c>
      <c r="E2943" s="0" t="s">
        <v>200</v>
      </c>
      <c r="F2943" s="0" t="s">
        <v>8</v>
      </c>
      <c r="G2943" s="0" t="s">
        <v>154</v>
      </c>
      <c r="H2943" s="0" t="n">
        <v>14828888.128386</v>
      </c>
      <c r="I2943" s="0" t="n">
        <v>644827.162067099</v>
      </c>
      <c r="J2943" s="0" t="n">
        <v>1071340.80330266</v>
      </c>
      <c r="K2943" s="0" t="n">
        <v>6206557.12067099</v>
      </c>
      <c r="L2943" s="0" t="n">
        <v>8275409.49422799</v>
      </c>
      <c r="M2943" s="0" t="n">
        <v>40410983.4524825</v>
      </c>
      <c r="N2943" s="0" t="n">
        <v>50513729.3156032</v>
      </c>
      <c r="O2943" s="0" t="n">
        <v>23573073.6591206</v>
      </c>
      <c r="P2943" s="0" t="n">
        <v>33002303.1227688</v>
      </c>
      <c r="Q2943" s="0" t="n">
        <v>0</v>
      </c>
      <c r="R2943" s="0" t="n">
        <v>0</v>
      </c>
    </row>
    <row r="2944" customFormat="false" ht="13.8" hidden="true" customHeight="false" outlineLevel="0" collapsed="false">
      <c r="A2944" s="0" t="s">
        <v>159</v>
      </c>
      <c r="B2944" s="0" t="s">
        <v>72</v>
      </c>
      <c r="C2944" s="0" t="s">
        <v>151</v>
      </c>
      <c r="D2944" s="0" t="s">
        <v>85</v>
      </c>
      <c r="E2944" s="0" t="s">
        <v>174</v>
      </c>
      <c r="F2944" s="0" t="s">
        <v>8</v>
      </c>
      <c r="G2944" s="0" t="s">
        <v>164</v>
      </c>
      <c r="H2944" s="0" t="n">
        <v>72348455.3448037</v>
      </c>
      <c r="I2944" s="0" t="n">
        <v>2008555.38635561</v>
      </c>
      <c r="J2944" s="0" t="n">
        <v>2079508.46498508</v>
      </c>
      <c r="K2944" s="0" t="n">
        <v>0</v>
      </c>
      <c r="L2944" s="0" t="n">
        <v>0</v>
      </c>
      <c r="M2944" s="0" t="n">
        <v>87755880.9582781</v>
      </c>
      <c r="N2944" s="0" t="n">
        <v>117007841.277704</v>
      </c>
      <c r="O2944" s="0" t="n">
        <v>39002613.7592347</v>
      </c>
      <c r="P2944" s="0" t="n">
        <v>54603659.2629286</v>
      </c>
      <c r="Q2944" s="0" t="n">
        <v>50954242.361364</v>
      </c>
      <c r="R2944" s="0" t="n">
        <v>59446616.088258</v>
      </c>
    </row>
    <row r="2945" customFormat="false" ht="13.8" hidden="true" customHeight="false" outlineLevel="0" collapsed="false">
      <c r="A2945" s="0" t="s">
        <v>150</v>
      </c>
      <c r="B2945" s="0" t="s">
        <v>90</v>
      </c>
      <c r="C2945" s="0" t="s">
        <v>92</v>
      </c>
      <c r="D2945" s="0" t="s">
        <v>92</v>
      </c>
      <c r="E2945" s="0" t="s">
        <v>167</v>
      </c>
      <c r="F2945" s="0" t="s">
        <v>9</v>
      </c>
      <c r="G2945" s="0" t="s">
        <v>153</v>
      </c>
      <c r="H2945" s="0" t="n">
        <v>172785.307113002</v>
      </c>
      <c r="I2945" s="0" t="n">
        <v>37183.3333333333</v>
      </c>
      <c r="J2945" s="0" t="n">
        <v>35446.8833333333</v>
      </c>
      <c r="K2945" s="0" t="n">
        <v>414170.555555555</v>
      </c>
      <c r="L2945" s="0" t="n">
        <v>532504.999999999</v>
      </c>
      <c r="M2945" s="0" t="n">
        <v>4369237.86452499</v>
      </c>
      <c r="N2945" s="0" t="n">
        <v>5243085.43742999</v>
      </c>
      <c r="O2945" s="0" t="n">
        <v>1699148.05687708</v>
      </c>
      <c r="P2945" s="0" t="n">
        <v>2174909.51280266</v>
      </c>
      <c r="Q2945" s="0" t="n">
        <v>946675.555555555</v>
      </c>
      <c r="R2945" s="0" t="n">
        <v>1065009.99999999</v>
      </c>
    </row>
    <row r="2946" customFormat="false" ht="13.8" hidden="true" customHeight="false" outlineLevel="0" collapsed="false">
      <c r="A2946" s="0" t="s">
        <v>159</v>
      </c>
      <c r="B2946" s="0" t="s">
        <v>52</v>
      </c>
      <c r="C2946" s="0" t="s">
        <v>158</v>
      </c>
      <c r="D2946" s="0" t="s">
        <v>63</v>
      </c>
      <c r="E2946" s="0" t="s">
        <v>8</v>
      </c>
      <c r="F2946" s="0" t="s">
        <v>8</v>
      </c>
      <c r="G2946" s="0" t="s">
        <v>172</v>
      </c>
      <c r="H2946" s="0" t="n">
        <v>19405615.1102491</v>
      </c>
      <c r="I2946" s="0" t="n">
        <v>527152.76603654</v>
      </c>
      <c r="J2946" s="0" t="n">
        <v>10187233.2498588</v>
      </c>
      <c r="K2946" s="0" t="n">
        <v>21086110.6414616</v>
      </c>
      <c r="L2946" s="0" t="n">
        <v>26357638.301827</v>
      </c>
      <c r="M2946" s="0" t="n">
        <v>106418964.643626</v>
      </c>
      <c r="N2946" s="0" t="n">
        <v>128822957.200179</v>
      </c>
      <c r="O2946" s="0" t="n">
        <v>0</v>
      </c>
      <c r="P2946" s="0" t="n">
        <v>0</v>
      </c>
      <c r="Q2946" s="0" t="n">
        <v>0</v>
      </c>
      <c r="R2946" s="0" t="n">
        <v>0</v>
      </c>
    </row>
    <row r="2947" customFormat="false" ht="13.8" hidden="true" customHeight="false" outlineLevel="0" collapsed="false">
      <c r="A2947" s="0" t="s">
        <v>155</v>
      </c>
      <c r="B2947" s="0" t="s">
        <v>52</v>
      </c>
      <c r="C2947" s="0" t="s">
        <v>158</v>
      </c>
      <c r="D2947" s="0" t="s">
        <v>65</v>
      </c>
      <c r="E2947" s="0" t="s">
        <v>8</v>
      </c>
      <c r="F2947" s="0" t="s">
        <v>8</v>
      </c>
      <c r="G2947" s="0" t="s">
        <v>164</v>
      </c>
      <c r="H2947" s="0" t="n">
        <v>22475479.6503232</v>
      </c>
      <c r="I2947" s="0" t="n">
        <v>1439472.42472286</v>
      </c>
      <c r="J2947" s="0" t="n">
        <v>3304274.3726899</v>
      </c>
      <c r="K2947" s="0" t="n">
        <v>64776259.1125288</v>
      </c>
      <c r="L2947" s="0" t="n">
        <v>79170983.3597575</v>
      </c>
      <c r="M2947" s="0" t="n">
        <v>290593495.740928</v>
      </c>
      <c r="N2947" s="0" t="n">
        <v>351771073.791649</v>
      </c>
      <c r="O2947" s="0" t="n">
        <v>2699010.79635537</v>
      </c>
      <c r="P2947" s="0" t="n">
        <v>4318417.27416859</v>
      </c>
      <c r="Q2947" s="0" t="n">
        <v>0</v>
      </c>
      <c r="R2947" s="0" t="n">
        <v>0</v>
      </c>
    </row>
    <row r="2948" customFormat="false" ht="13.8" hidden="true" customHeight="false" outlineLevel="0" collapsed="false">
      <c r="A2948" s="0" t="s">
        <v>155</v>
      </c>
      <c r="B2948" s="0" t="s">
        <v>52</v>
      </c>
      <c r="C2948" s="0" t="s">
        <v>165</v>
      </c>
      <c r="D2948" s="0" t="s">
        <v>65</v>
      </c>
      <c r="E2948" s="0" t="s">
        <v>9</v>
      </c>
      <c r="F2948" s="0" t="s">
        <v>9</v>
      </c>
      <c r="G2948" s="0" t="s">
        <v>164</v>
      </c>
      <c r="H2948" s="0" t="n">
        <v>633658.013245964</v>
      </c>
      <c r="I2948" s="0" t="n">
        <v>44838.2999999999</v>
      </c>
      <c r="J2948" s="0" t="n">
        <v>39204.3221281236</v>
      </c>
      <c r="K2948" s="0" t="n">
        <v>2017723.49999999</v>
      </c>
      <c r="L2948" s="0" t="n">
        <v>2466106.49999999</v>
      </c>
      <c r="M2948" s="0" t="n">
        <v>9051731.81249999</v>
      </c>
      <c r="N2948" s="0" t="n">
        <v>10957359.5624999</v>
      </c>
      <c r="O2948" s="0" t="n">
        <v>84071.8124999999</v>
      </c>
      <c r="P2948" s="0" t="n">
        <v>134514.899999999</v>
      </c>
      <c r="Q2948" s="0" t="n">
        <v>0</v>
      </c>
      <c r="R2948" s="0" t="n">
        <v>0</v>
      </c>
    </row>
    <row r="2949" customFormat="false" ht="13.8" hidden="true" customHeight="false" outlineLevel="0" collapsed="false">
      <c r="A2949" s="0" t="s">
        <v>150</v>
      </c>
      <c r="B2949" s="0" t="s">
        <v>52</v>
      </c>
      <c r="C2949" s="0" t="s">
        <v>158</v>
      </c>
      <c r="D2949" s="0" t="s">
        <v>66</v>
      </c>
      <c r="E2949" s="0" t="s">
        <v>8</v>
      </c>
      <c r="F2949" s="0" t="s">
        <v>8</v>
      </c>
      <c r="G2949" s="0" t="s">
        <v>154</v>
      </c>
      <c r="H2949" s="0" t="n">
        <v>4498204.25901171</v>
      </c>
      <c r="I2949" s="0" t="n">
        <v>466207.39370435</v>
      </c>
      <c r="J2949" s="0" t="n">
        <v>4060390.10384863</v>
      </c>
      <c r="K2949" s="0" t="n">
        <v>20979332.7166957</v>
      </c>
      <c r="L2949" s="0" t="n">
        <v>25641406.6537392</v>
      </c>
      <c r="M2949" s="0" t="n">
        <v>113929431.8365</v>
      </c>
      <c r="N2949" s="0" t="n">
        <v>138696699.627044</v>
      </c>
      <c r="O2949" s="0" t="n">
        <v>1048966.63583478</v>
      </c>
      <c r="P2949" s="0" t="n">
        <v>1573449.95375218</v>
      </c>
      <c r="Q2949" s="0" t="n">
        <v>0</v>
      </c>
      <c r="R2949" s="0" t="n">
        <v>0</v>
      </c>
    </row>
    <row r="2950" customFormat="false" ht="13.8" hidden="true" customHeight="false" outlineLevel="0" collapsed="false">
      <c r="A2950" s="0" t="s">
        <v>150</v>
      </c>
      <c r="B2950" s="0" t="s">
        <v>21</v>
      </c>
      <c r="C2950" s="0" t="s">
        <v>168</v>
      </c>
      <c r="D2950" s="0" t="s">
        <v>50</v>
      </c>
      <c r="E2950" s="0" t="s">
        <v>13</v>
      </c>
      <c r="F2950" s="0" t="s">
        <v>13</v>
      </c>
      <c r="G2950" s="0" t="s">
        <v>154</v>
      </c>
      <c r="H2950" s="0" t="n">
        <v>1058284.20642459</v>
      </c>
      <c r="I2950" s="0" t="n">
        <v>40880</v>
      </c>
      <c r="J2950" s="0" t="n">
        <v>29310.35</v>
      </c>
      <c r="K2950" s="0" t="n">
        <v>1839600</v>
      </c>
      <c r="L2950" s="0" t="n">
        <v>2248400</v>
      </c>
      <c r="M2950" s="0" t="n">
        <v>8814750</v>
      </c>
      <c r="N2950" s="0" t="n">
        <v>10731000</v>
      </c>
      <c r="O2950" s="0" t="n">
        <v>459900</v>
      </c>
      <c r="P2950" s="0" t="n">
        <v>689850</v>
      </c>
      <c r="Q2950" s="0" t="n">
        <v>0</v>
      </c>
      <c r="R2950" s="0" t="n">
        <v>0</v>
      </c>
    </row>
    <row r="2951" customFormat="false" ht="13.8" hidden="true" customHeight="false" outlineLevel="0" collapsed="false">
      <c r="A2951" s="0" t="s">
        <v>155</v>
      </c>
      <c r="B2951" s="0" t="s">
        <v>52</v>
      </c>
      <c r="C2951" s="0" t="s">
        <v>158</v>
      </c>
      <c r="D2951" s="0" t="s">
        <v>71</v>
      </c>
      <c r="E2951" s="0" t="s">
        <v>13</v>
      </c>
      <c r="F2951" s="0" t="s">
        <v>13</v>
      </c>
      <c r="G2951" s="0" t="s">
        <v>164</v>
      </c>
      <c r="H2951" s="0" t="n">
        <v>17189447.2510043</v>
      </c>
      <c r="I2951" s="0" t="n">
        <v>358491.426632246</v>
      </c>
      <c r="J2951" s="0" t="n">
        <v>409003.629118998</v>
      </c>
      <c r="K2951" s="0" t="n">
        <v>0</v>
      </c>
      <c r="L2951" s="0" t="n">
        <v>0</v>
      </c>
      <c r="M2951" s="0" t="n">
        <v>10217005.659019</v>
      </c>
      <c r="N2951" s="0" t="n">
        <v>12367954.2188124</v>
      </c>
      <c r="O2951" s="0" t="n">
        <v>10330527.9327669</v>
      </c>
      <c r="P2951" s="0" t="n">
        <v>11417951.9256898</v>
      </c>
      <c r="Q2951" s="0" t="n">
        <v>39434056.929547</v>
      </c>
      <c r="R2951" s="0" t="n">
        <v>43018971.1958695</v>
      </c>
    </row>
    <row r="2952" customFormat="false" ht="13.8" hidden="true" customHeight="false" outlineLevel="0" collapsed="false">
      <c r="A2952" s="0" t="s">
        <v>159</v>
      </c>
      <c r="B2952" s="0" t="s">
        <v>72</v>
      </c>
      <c r="C2952" s="0" t="s">
        <v>171</v>
      </c>
      <c r="D2952" s="0" t="s">
        <v>86</v>
      </c>
      <c r="E2952" s="0" t="s">
        <v>170</v>
      </c>
      <c r="F2952" s="0" t="s">
        <v>13</v>
      </c>
      <c r="G2952" s="0" t="s">
        <v>154</v>
      </c>
      <c r="H2952" s="0" t="n">
        <v>29977262.1836977</v>
      </c>
      <c r="I2952" s="0" t="n">
        <v>726062.595378399</v>
      </c>
      <c r="J2952" s="0" t="n">
        <v>930840.337720457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</row>
    <row r="2953" customFormat="false" ht="13.8" hidden="true" customHeight="false" outlineLevel="0" collapsed="false">
      <c r="A2953" s="0" t="s">
        <v>150</v>
      </c>
      <c r="B2953" s="0" t="s">
        <v>90</v>
      </c>
      <c r="C2953" s="0" t="s">
        <v>186</v>
      </c>
      <c r="D2953" s="0" t="s">
        <v>95</v>
      </c>
      <c r="E2953" s="0" t="s">
        <v>8</v>
      </c>
      <c r="F2953" s="0" t="s">
        <v>8</v>
      </c>
      <c r="G2953" s="0" t="s">
        <v>172</v>
      </c>
      <c r="H2953" s="0" t="n">
        <v>20131167.2885047</v>
      </c>
      <c r="I2953" s="0" t="n">
        <v>299614.270931424</v>
      </c>
      <c r="J2953" s="0" t="n">
        <v>2054390.7595296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</row>
    <row r="2954" customFormat="false" ht="13.8" hidden="true" customHeight="false" outlineLevel="0" collapsed="false">
      <c r="A2954" s="0" t="s">
        <v>150</v>
      </c>
      <c r="B2954" s="0" t="s">
        <v>72</v>
      </c>
      <c r="C2954" s="0" t="s">
        <v>171</v>
      </c>
      <c r="D2954" s="0" t="s">
        <v>86</v>
      </c>
      <c r="E2954" s="0" t="s">
        <v>152</v>
      </c>
      <c r="F2954" s="0" t="s">
        <v>8</v>
      </c>
      <c r="G2954" s="0" t="s">
        <v>154</v>
      </c>
      <c r="H2954" s="0" t="n">
        <v>29049732.392855</v>
      </c>
      <c r="I2954" s="0" t="n">
        <v>2935276.73377311</v>
      </c>
      <c r="J2954" s="0" t="n">
        <v>7243738.46894679</v>
      </c>
      <c r="K2954" s="0" t="n">
        <v>43120528.9321264</v>
      </c>
      <c r="L2954" s="0" t="n">
        <v>55440680.0555911</v>
      </c>
      <c r="M2954" s="0" t="n">
        <v>292146367.369718</v>
      </c>
      <c r="N2954" s="0" t="n">
        <v>401701255.133363</v>
      </c>
      <c r="O2954" s="0" t="n">
        <v>106511696.314573</v>
      </c>
      <c r="P2954" s="0" t="n">
        <v>136334971.282653</v>
      </c>
      <c r="Q2954" s="0" t="n">
        <v>98561208.9877176</v>
      </c>
      <c r="R2954" s="0" t="n">
        <v>110881360.111182</v>
      </c>
    </row>
    <row r="2955" customFormat="false" ht="13.8" hidden="true" customHeight="false" outlineLevel="0" collapsed="false">
      <c r="A2955" s="0" t="s">
        <v>155</v>
      </c>
      <c r="B2955" s="0" t="s">
        <v>72</v>
      </c>
      <c r="C2955" s="0" t="s">
        <v>175</v>
      </c>
      <c r="D2955" s="0" t="s">
        <v>88</v>
      </c>
      <c r="E2955" s="0" t="s">
        <v>170</v>
      </c>
      <c r="F2955" s="0" t="s">
        <v>13</v>
      </c>
      <c r="G2955" s="0" t="s">
        <v>157</v>
      </c>
      <c r="H2955" s="0" t="n">
        <v>2042642.69012249</v>
      </c>
      <c r="I2955" s="0" t="n">
        <v>150890.397058635</v>
      </c>
      <c r="J2955" s="0" t="n">
        <v>675733.745810679</v>
      </c>
      <c r="K2955" s="0" t="n">
        <v>0</v>
      </c>
      <c r="L2955" s="0" t="n">
        <v>0</v>
      </c>
      <c r="M2955" s="0" t="n">
        <v>11543115.3749856</v>
      </c>
      <c r="N2955" s="0" t="n">
        <v>14108252.1249824</v>
      </c>
      <c r="O2955" s="0" t="n">
        <v>5643300.84999297</v>
      </c>
      <c r="P2955" s="0" t="n">
        <v>7695410.24999041</v>
      </c>
      <c r="Q2955" s="0" t="n">
        <v>0</v>
      </c>
      <c r="R2955" s="0" t="n">
        <v>0</v>
      </c>
    </row>
    <row r="2956" customFormat="false" ht="13.8" hidden="true" customHeight="false" outlineLevel="0" collapsed="false">
      <c r="A2956" s="0" t="s">
        <v>159</v>
      </c>
      <c r="B2956" s="0" t="s">
        <v>52</v>
      </c>
      <c r="C2956" s="0" t="s">
        <v>169</v>
      </c>
      <c r="D2956" s="0" t="s">
        <v>70</v>
      </c>
      <c r="E2956" s="0" t="s">
        <v>13</v>
      </c>
      <c r="F2956" s="0" t="s">
        <v>13</v>
      </c>
      <c r="G2956" s="0" t="s">
        <v>153</v>
      </c>
      <c r="H2956" s="0" t="n">
        <v>16365839.2111522</v>
      </c>
      <c r="I2956" s="0" t="n">
        <v>234701.294277999</v>
      </c>
      <c r="J2956" s="0" t="n">
        <v>143675.601486597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21123116.4850199</v>
      </c>
      <c r="R2956" s="0" t="n">
        <v>23470129.4277999</v>
      </c>
    </row>
    <row r="2957" customFormat="false" ht="13.8" hidden="true" customHeight="false" outlineLevel="0" collapsed="false">
      <c r="A2957" s="0" t="s">
        <v>150</v>
      </c>
      <c r="B2957" s="0" t="s">
        <v>52</v>
      </c>
      <c r="C2957" s="0" t="s">
        <v>169</v>
      </c>
      <c r="D2957" s="0" t="s">
        <v>70</v>
      </c>
      <c r="E2957" s="0" t="s">
        <v>13</v>
      </c>
      <c r="F2957" s="0" t="s">
        <v>13</v>
      </c>
      <c r="G2957" s="0" t="s">
        <v>153</v>
      </c>
      <c r="H2957" s="0" t="n">
        <v>3379676.22042719</v>
      </c>
      <c r="I2957" s="0" t="n">
        <v>234701.294277999</v>
      </c>
      <c r="J2957" s="0" t="n">
        <v>143675.601486597</v>
      </c>
      <c r="K2957" s="0" t="n">
        <v>8214545.29972999</v>
      </c>
      <c r="L2957" s="0" t="n">
        <v>10561558.2425099</v>
      </c>
      <c r="M2957" s="0" t="n">
        <v>8097194.65259099</v>
      </c>
      <c r="N2957" s="0" t="n">
        <v>9857454.35967599</v>
      </c>
      <c r="O2957" s="0" t="n">
        <v>7831199.84380355</v>
      </c>
      <c r="P2957" s="0" t="n">
        <v>8543127.10233114</v>
      </c>
      <c r="Q2957" s="0" t="n">
        <v>28164155.3133599</v>
      </c>
      <c r="R2957" s="0" t="n">
        <v>30511168.2561399</v>
      </c>
    </row>
    <row r="2958" customFormat="false" ht="13.8" hidden="true" customHeight="false" outlineLevel="0" collapsed="false">
      <c r="A2958" s="0" t="s">
        <v>150</v>
      </c>
      <c r="B2958" s="0" t="s">
        <v>72</v>
      </c>
      <c r="C2958" s="0" t="s">
        <v>151</v>
      </c>
      <c r="D2958" s="0" t="s">
        <v>73</v>
      </c>
      <c r="E2958" s="0" t="s">
        <v>170</v>
      </c>
      <c r="F2958" s="0" t="s">
        <v>13</v>
      </c>
      <c r="G2958" s="0" t="s">
        <v>164</v>
      </c>
      <c r="H2958" s="0" t="n">
        <v>3436379.87698711</v>
      </c>
      <c r="I2958" s="0" t="n">
        <v>64461.1126762246</v>
      </c>
      <c r="J2958" s="0" t="n">
        <v>72372.5588613669</v>
      </c>
      <c r="K2958" s="0" t="n">
        <v>2256138.94366786</v>
      </c>
      <c r="L2958" s="0" t="n">
        <v>2900750.07043011</v>
      </c>
      <c r="M2958" s="0" t="n">
        <v>7134707.61511045</v>
      </c>
      <c r="N2958" s="0" t="n">
        <v>9810222.97077687</v>
      </c>
      <c r="O2958" s="0" t="n">
        <v>2229596.12972201</v>
      </c>
      <c r="P2958" s="0" t="n">
        <v>2853883.04604418</v>
      </c>
      <c r="Q2958" s="0" t="n">
        <v>5156889.01409797</v>
      </c>
      <c r="R2958" s="0" t="n">
        <v>5801500.14086022</v>
      </c>
    </row>
    <row r="2959" customFormat="false" ht="13.8" hidden="true" customHeight="false" outlineLevel="0" collapsed="false">
      <c r="A2959" s="0" t="s">
        <v>159</v>
      </c>
      <c r="B2959" s="0" t="s">
        <v>72</v>
      </c>
      <c r="C2959" s="0" t="s">
        <v>175</v>
      </c>
      <c r="D2959" s="0" t="s">
        <v>79</v>
      </c>
      <c r="E2959" s="0" t="s">
        <v>170</v>
      </c>
      <c r="F2959" s="0" t="s">
        <v>13</v>
      </c>
      <c r="G2959" s="0" t="s">
        <v>157</v>
      </c>
      <c r="H2959" s="0" t="n">
        <v>14067393.2504895</v>
      </c>
      <c r="I2959" s="0" t="n">
        <v>290693.314370537</v>
      </c>
      <c r="J2959" s="0" t="n">
        <v>190044.607534988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</row>
    <row r="2960" customFormat="false" ht="13.8" hidden="true" customHeight="false" outlineLevel="0" collapsed="false">
      <c r="A2960" s="0" t="s">
        <v>155</v>
      </c>
      <c r="B2960" s="0" t="s">
        <v>72</v>
      </c>
      <c r="C2960" s="0" t="s">
        <v>151</v>
      </c>
      <c r="D2960" s="0" t="s">
        <v>83</v>
      </c>
      <c r="E2960" s="0" t="s">
        <v>152</v>
      </c>
      <c r="F2960" s="0" t="s">
        <v>8</v>
      </c>
      <c r="G2960" s="0" t="s">
        <v>154</v>
      </c>
      <c r="H2960" s="0" t="n">
        <v>193871.942567935</v>
      </c>
      <c r="I2960" s="0" t="n">
        <v>11180.1774675414</v>
      </c>
      <c r="J2960" s="0" t="n">
        <v>14192.478521052</v>
      </c>
      <c r="K2960" s="0" t="n">
        <v>130435.403787983</v>
      </c>
      <c r="L2960" s="0" t="n">
        <v>167702.662013121</v>
      </c>
      <c r="M2960" s="0" t="n">
        <v>492585.467418112</v>
      </c>
      <c r="N2960" s="0" t="n">
        <v>602048.904622137</v>
      </c>
      <c r="O2960" s="0" t="n">
        <v>240819.560619035</v>
      </c>
      <c r="P2960" s="0" t="n">
        <v>328390.309935048</v>
      </c>
      <c r="Q2960" s="0" t="n">
        <v>260870.807575967</v>
      </c>
      <c r="R2960" s="0" t="n">
        <v>298138.065801105</v>
      </c>
    </row>
    <row r="2961" customFormat="false" ht="13.8" hidden="true" customHeight="false" outlineLevel="0" collapsed="false">
      <c r="A2961" s="0" t="s">
        <v>155</v>
      </c>
      <c r="B2961" s="0" t="s">
        <v>90</v>
      </c>
      <c r="C2961" s="0" t="s">
        <v>92</v>
      </c>
      <c r="D2961" s="0" t="s">
        <v>92</v>
      </c>
      <c r="E2961" s="0" t="s">
        <v>170</v>
      </c>
      <c r="F2961" s="0" t="s">
        <v>13</v>
      </c>
      <c r="G2961" s="0" t="s">
        <v>157</v>
      </c>
      <c r="H2961" s="0" t="n">
        <v>989166.085041068</v>
      </c>
      <c r="I2961" s="0" t="n">
        <v>52995.8333333333</v>
      </c>
      <c r="J2961" s="0" t="n">
        <v>40243.5873333333</v>
      </c>
      <c r="K2961" s="0" t="n">
        <v>599454.722222222</v>
      </c>
      <c r="L2961" s="0" t="n">
        <v>770727.499999999</v>
      </c>
      <c r="M2961" s="0" t="n">
        <v>3321221.35956333</v>
      </c>
      <c r="N2961" s="0" t="n">
        <v>4151526.69945416</v>
      </c>
      <c r="O2961" s="0" t="n">
        <v>0</v>
      </c>
      <c r="P2961" s="0" t="n">
        <v>0</v>
      </c>
      <c r="Q2961" s="0" t="n">
        <v>0</v>
      </c>
      <c r="R2961" s="0" t="n">
        <v>0</v>
      </c>
    </row>
    <row r="2962" customFormat="false" ht="13.8" hidden="true" customHeight="false" outlineLevel="0" collapsed="false">
      <c r="A2962" s="0" t="s">
        <v>159</v>
      </c>
      <c r="B2962" s="0" t="s">
        <v>117</v>
      </c>
      <c r="C2962" s="0" t="s">
        <v>190</v>
      </c>
      <c r="D2962" s="0" t="s">
        <v>109</v>
      </c>
      <c r="E2962" s="0" t="s">
        <v>13</v>
      </c>
      <c r="F2962" s="0" t="s">
        <v>13</v>
      </c>
      <c r="G2962" s="0" t="s">
        <v>154</v>
      </c>
      <c r="H2962" s="0" t="n">
        <v>4525613.79203688</v>
      </c>
      <c r="I2962" s="0" t="n">
        <v>21604.5865728738</v>
      </c>
      <c r="J2962" s="0" t="n">
        <v>26927.1277366984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</row>
    <row r="2963" customFormat="false" ht="13.8" hidden="true" customHeight="false" outlineLevel="0" collapsed="false">
      <c r="A2963" s="0" t="s">
        <v>150</v>
      </c>
      <c r="B2963" s="0" t="s">
        <v>117</v>
      </c>
      <c r="C2963" s="0" t="s">
        <v>189</v>
      </c>
      <c r="D2963" s="0" t="s">
        <v>109</v>
      </c>
      <c r="E2963" s="0" t="s">
        <v>8</v>
      </c>
      <c r="F2963" s="0" t="s">
        <v>8</v>
      </c>
      <c r="G2963" s="0" t="s">
        <v>153</v>
      </c>
      <c r="H2963" s="0" t="n">
        <v>1969384.79650899</v>
      </c>
      <c r="I2963" s="0" t="n">
        <v>11292.5499569036</v>
      </c>
      <c r="J2963" s="0" t="n">
        <v>11292.5499569036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</row>
    <row r="2964" customFormat="false" ht="13.8" hidden="true" customHeight="false" outlineLevel="0" collapsed="false">
      <c r="A2964" s="0" t="s">
        <v>159</v>
      </c>
      <c r="B2964" s="0" t="s">
        <v>103</v>
      </c>
      <c r="C2964" s="0" t="s">
        <v>177</v>
      </c>
      <c r="D2964" s="0" t="s">
        <v>116</v>
      </c>
      <c r="E2964" s="0" t="s">
        <v>8</v>
      </c>
      <c r="F2964" s="0" t="s">
        <v>8</v>
      </c>
      <c r="G2964" s="0" t="s">
        <v>157</v>
      </c>
      <c r="H2964" s="0" t="n">
        <v>70963502.3461061</v>
      </c>
      <c r="I2964" s="0" t="n">
        <v>991718.853</v>
      </c>
      <c r="J2964" s="0" t="n">
        <v>944469.40092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120423003.550236</v>
      </c>
      <c r="P2964" s="0" t="n">
        <v>168592204.970331</v>
      </c>
      <c r="Q2964" s="0" t="n">
        <v>59503131.18</v>
      </c>
      <c r="R2964" s="0" t="n">
        <v>69420319.71</v>
      </c>
    </row>
    <row r="2965" customFormat="false" ht="13.8" hidden="true" customHeight="false" outlineLevel="0" collapsed="false">
      <c r="A2965" s="0" t="s">
        <v>159</v>
      </c>
      <c r="B2965" s="0" t="s">
        <v>103</v>
      </c>
      <c r="C2965" s="0" t="s">
        <v>179</v>
      </c>
      <c r="D2965" s="0" t="s">
        <v>115</v>
      </c>
      <c r="E2965" s="0" t="s">
        <v>13</v>
      </c>
      <c r="F2965" s="0" t="s">
        <v>13</v>
      </c>
      <c r="G2965" s="0" t="s">
        <v>157</v>
      </c>
      <c r="H2965" s="0" t="n">
        <v>10056817.1027379</v>
      </c>
      <c r="I2965" s="0" t="n">
        <v>274334.09</v>
      </c>
      <c r="J2965" s="0" t="n">
        <v>151602.281292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</row>
    <row r="2966" customFormat="false" ht="13.8" hidden="true" customHeight="false" outlineLevel="0" collapsed="false">
      <c r="A2966" s="0" t="s">
        <v>150</v>
      </c>
      <c r="B2966" s="0" t="s">
        <v>103</v>
      </c>
      <c r="C2966" s="0" t="s">
        <v>179</v>
      </c>
      <c r="D2966" s="0" t="s">
        <v>115</v>
      </c>
      <c r="E2966" s="0" t="s">
        <v>13</v>
      </c>
      <c r="F2966" s="0" t="s">
        <v>13</v>
      </c>
      <c r="G2966" s="0" t="s">
        <v>164</v>
      </c>
      <c r="H2966" s="0" t="n">
        <v>9197297.39385144</v>
      </c>
      <c r="I2966" s="0" t="n">
        <v>327430.995</v>
      </c>
      <c r="J2966" s="0" t="n">
        <v>426826.4703</v>
      </c>
      <c r="K2966" s="0" t="n">
        <v>0</v>
      </c>
      <c r="L2966" s="0" t="n">
        <v>0</v>
      </c>
      <c r="M2966" s="0" t="n">
        <v>11787515.82</v>
      </c>
      <c r="N2966" s="0" t="n">
        <v>16207834.2525</v>
      </c>
      <c r="O2966" s="0" t="n">
        <v>34994187.590625</v>
      </c>
      <c r="P2966" s="0" t="n">
        <v>44792560.116</v>
      </c>
      <c r="Q2966" s="0" t="n">
        <v>26194479.6</v>
      </c>
      <c r="R2966" s="0" t="n">
        <v>29468789.55</v>
      </c>
    </row>
    <row r="2967" customFormat="false" ht="13.8" hidden="true" customHeight="false" outlineLevel="0" collapsed="false">
      <c r="A2967" s="0" t="s">
        <v>159</v>
      </c>
      <c r="B2967" s="0" t="s">
        <v>103</v>
      </c>
      <c r="C2967" s="0" t="s">
        <v>178</v>
      </c>
      <c r="D2967" s="0" t="s">
        <v>112</v>
      </c>
      <c r="E2967" s="0" t="s">
        <v>9</v>
      </c>
      <c r="F2967" s="0" t="s">
        <v>9</v>
      </c>
      <c r="G2967" s="0" t="s">
        <v>153</v>
      </c>
      <c r="H2967" s="0" t="n">
        <v>2154513.08613542</v>
      </c>
      <c r="I2967" s="0" t="n">
        <v>48120.4823188</v>
      </c>
      <c r="J2967" s="0" t="n">
        <v>39315.359514686</v>
      </c>
      <c r="K2967" s="0" t="n">
        <v>0</v>
      </c>
      <c r="L2967" s="0" t="n">
        <v>0</v>
      </c>
      <c r="M2967" s="0" t="n">
        <v>500453.01611552</v>
      </c>
      <c r="N2967" s="0" t="n">
        <v>750679.52417328</v>
      </c>
      <c r="O2967" s="0" t="n">
        <v>832003.139292052</v>
      </c>
      <c r="P2967" s="0" t="n">
        <v>1069718.32194692</v>
      </c>
      <c r="Q2967" s="0" t="n">
        <v>481204.823188</v>
      </c>
      <c r="R2967" s="0" t="n">
        <v>962409.646376</v>
      </c>
    </row>
    <row r="2968" customFormat="false" ht="13.8" hidden="true" customHeight="false" outlineLevel="0" collapsed="false">
      <c r="A2968" s="0" t="s">
        <v>150</v>
      </c>
      <c r="B2968" s="0" t="s">
        <v>103</v>
      </c>
      <c r="C2968" s="0" t="s">
        <v>179</v>
      </c>
      <c r="D2968" s="0" t="s">
        <v>115</v>
      </c>
      <c r="E2968" s="0" t="s">
        <v>13</v>
      </c>
      <c r="F2968" s="0" t="s">
        <v>13</v>
      </c>
      <c r="G2968" s="0" t="s">
        <v>153</v>
      </c>
      <c r="H2968" s="0" t="n">
        <v>2759074.63735859</v>
      </c>
      <c r="I2968" s="0" t="n">
        <v>125237.51</v>
      </c>
      <c r="J2968" s="0" t="n">
        <v>134160.70145</v>
      </c>
      <c r="K2968" s="0" t="n">
        <v>0</v>
      </c>
      <c r="L2968" s="0" t="n">
        <v>0</v>
      </c>
      <c r="M2968" s="0" t="n">
        <v>4508550.36</v>
      </c>
      <c r="N2968" s="0" t="n">
        <v>6199256.745</v>
      </c>
      <c r="O2968" s="0" t="n">
        <v>13384758.88125</v>
      </c>
      <c r="P2968" s="0" t="n">
        <v>17132491.368</v>
      </c>
      <c r="Q2968" s="0" t="n">
        <v>10019000.8</v>
      </c>
      <c r="R2968" s="0" t="n">
        <v>11271375.9</v>
      </c>
    </row>
    <row r="2969" customFormat="false" ht="13.8" hidden="true" customHeight="false" outlineLevel="0" collapsed="false">
      <c r="A2969" s="0" t="s">
        <v>159</v>
      </c>
      <c r="B2969" s="0" t="s">
        <v>103</v>
      </c>
      <c r="C2969" s="0" t="s">
        <v>178</v>
      </c>
      <c r="D2969" s="0" t="s">
        <v>108</v>
      </c>
      <c r="E2969" s="0" t="s">
        <v>8</v>
      </c>
      <c r="F2969" s="0" t="s">
        <v>8</v>
      </c>
      <c r="G2969" s="0" t="s">
        <v>157</v>
      </c>
      <c r="H2969" s="0" t="n">
        <v>30605302.4262347</v>
      </c>
      <c r="I2969" s="0" t="n">
        <v>2139353.1942211</v>
      </c>
      <c r="J2969" s="0" t="n">
        <v>2375126.46884194</v>
      </c>
      <c r="K2969" s="0" t="n">
        <v>15633636.6215395</v>
      </c>
      <c r="L2969" s="0" t="n">
        <v>20844848.8287193</v>
      </c>
      <c r="M2969" s="0" t="n">
        <v>42787063.884422</v>
      </c>
      <c r="N2969" s="0" t="n">
        <v>64180595.826633</v>
      </c>
      <c r="O2969" s="0" t="n">
        <v>33694812.8089823</v>
      </c>
      <c r="P2969" s="0" t="n">
        <v>43321902.1829772</v>
      </c>
      <c r="Q2969" s="0" t="n">
        <v>20844848.8287193</v>
      </c>
      <c r="R2969" s="0" t="n">
        <v>26056061.0358991</v>
      </c>
    </row>
    <row r="2970" customFormat="false" ht="13.8" hidden="true" customHeight="false" outlineLevel="0" collapsed="false">
      <c r="A2970" s="0" t="s">
        <v>150</v>
      </c>
      <c r="B2970" s="0" t="s">
        <v>103</v>
      </c>
      <c r="C2970" s="0" t="s">
        <v>178</v>
      </c>
      <c r="D2970" s="0" t="s">
        <v>107</v>
      </c>
      <c r="E2970" s="0" t="s">
        <v>13</v>
      </c>
      <c r="F2970" s="0" t="s">
        <v>13</v>
      </c>
      <c r="G2970" s="0" t="s">
        <v>164</v>
      </c>
      <c r="H2970" s="0" t="n">
        <v>431426.460319282</v>
      </c>
      <c r="I2970" s="0" t="n">
        <v>74661.634095025</v>
      </c>
      <c r="J2970" s="0" t="n">
        <v>60836.0147180533</v>
      </c>
      <c r="K2970" s="0" t="n">
        <v>0</v>
      </c>
      <c r="L2970" s="0" t="n">
        <v>0</v>
      </c>
      <c r="M2970" s="0" t="n">
        <v>11468026.9969958</v>
      </c>
      <c r="N2970" s="0" t="n">
        <v>15768537.1208692</v>
      </c>
      <c r="O2970" s="0" t="n">
        <v>2687818.8274209</v>
      </c>
      <c r="P2970" s="0" t="n">
        <v>3440408.09909875</v>
      </c>
      <c r="Q2970" s="0" t="n">
        <v>1425609.79108522</v>
      </c>
      <c r="R2970" s="0" t="n">
        <v>1603811.01497087</v>
      </c>
    </row>
    <row r="2971" customFormat="false" ht="13.8" hidden="true" customHeight="false" outlineLevel="0" collapsed="false">
      <c r="A2971" s="0" t="s">
        <v>159</v>
      </c>
      <c r="B2971" s="0" t="s">
        <v>103</v>
      </c>
      <c r="C2971" s="0" t="s">
        <v>178</v>
      </c>
      <c r="D2971" s="0" t="s">
        <v>108</v>
      </c>
      <c r="E2971" s="0" t="s">
        <v>8</v>
      </c>
      <c r="F2971" s="0" t="s">
        <v>8</v>
      </c>
      <c r="G2971" s="0" t="s">
        <v>164</v>
      </c>
      <c r="H2971" s="0" t="n">
        <v>9714408.93117829</v>
      </c>
      <c r="I2971" s="0" t="n">
        <v>502775.996521199</v>
      </c>
      <c r="J2971" s="0" t="n">
        <v>424109.919592953</v>
      </c>
      <c r="K2971" s="0" t="n">
        <v>4705606.80518689</v>
      </c>
      <c r="L2971" s="0" t="n">
        <v>6274142.40691586</v>
      </c>
      <c r="M2971" s="0" t="n">
        <v>10055519.9304239</v>
      </c>
      <c r="N2971" s="0" t="n">
        <v>15083279.8956359</v>
      </c>
      <c r="O2971" s="0" t="n">
        <v>7918721.94520889</v>
      </c>
      <c r="P2971" s="0" t="n">
        <v>10181213.9295542</v>
      </c>
      <c r="Q2971" s="0" t="n">
        <v>6274142.40691586</v>
      </c>
      <c r="R2971" s="0" t="n">
        <v>7842678.00864483</v>
      </c>
    </row>
    <row r="2972" customFormat="false" ht="13.8" hidden="true" customHeight="false" outlineLevel="0" collapsed="false">
      <c r="A2972" s="0" t="s">
        <v>155</v>
      </c>
      <c r="B2972" s="0" t="s">
        <v>103</v>
      </c>
      <c r="C2972" s="0" t="s">
        <v>193</v>
      </c>
      <c r="D2972" s="0" t="s">
        <v>107</v>
      </c>
      <c r="E2972" s="0" t="s">
        <v>13</v>
      </c>
      <c r="F2972" s="0" t="s">
        <v>13</v>
      </c>
      <c r="G2972" s="0" t="s">
        <v>172</v>
      </c>
      <c r="H2972" s="0" t="n">
        <v>1150343.34459862</v>
      </c>
      <c r="I2972" s="0" t="n">
        <v>101234.3829096</v>
      </c>
      <c r="J2972" s="0" t="n">
        <v>90296.7624987939</v>
      </c>
      <c r="K2972" s="0" t="n">
        <v>0</v>
      </c>
      <c r="L2972" s="0" t="n">
        <v>0</v>
      </c>
      <c r="M2972" s="0" t="n">
        <v>9718500.7593216</v>
      </c>
      <c r="N2972" s="0" t="n">
        <v>13605901.0630502</v>
      </c>
      <c r="O2972" s="0" t="n">
        <v>3352882.76196595</v>
      </c>
      <c r="P2972" s="0" t="n">
        <v>4519102.85308454</v>
      </c>
      <c r="Q2972" s="0" t="n">
        <v>0</v>
      </c>
      <c r="R2972" s="0" t="n">
        <v>0</v>
      </c>
    </row>
    <row r="2973" customFormat="false" ht="13.8" hidden="true" customHeight="false" outlineLevel="0" collapsed="false">
      <c r="A2973" s="0" t="s">
        <v>150</v>
      </c>
      <c r="B2973" s="0" t="s">
        <v>103</v>
      </c>
      <c r="C2973" s="0" t="s">
        <v>177</v>
      </c>
      <c r="D2973" s="0" t="s">
        <v>116</v>
      </c>
      <c r="E2973" s="0" t="s">
        <v>9</v>
      </c>
      <c r="F2973" s="0" t="s">
        <v>9</v>
      </c>
      <c r="G2973" s="0" t="s">
        <v>172</v>
      </c>
      <c r="H2973" s="0" t="n">
        <v>1479938.5932019</v>
      </c>
      <c r="I2973" s="0" t="n">
        <v>48952.59</v>
      </c>
      <c r="J2973" s="0" t="n">
        <v>122368.65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7430303.8375374</v>
      </c>
      <c r="P2973" s="0" t="n">
        <v>9510788.91204788</v>
      </c>
      <c r="Q2973" s="0" t="n">
        <v>3916207.2</v>
      </c>
      <c r="R2973" s="0" t="n">
        <v>4405733.1</v>
      </c>
    </row>
    <row r="2974" customFormat="false" ht="13.8" hidden="true" customHeight="false" outlineLevel="0" collapsed="false">
      <c r="A2974" s="0" t="s">
        <v>155</v>
      </c>
      <c r="B2974" s="0" t="s">
        <v>103</v>
      </c>
      <c r="C2974" s="0" t="s">
        <v>179</v>
      </c>
      <c r="D2974" s="0" t="s">
        <v>116</v>
      </c>
      <c r="E2974" s="0" t="s">
        <v>13</v>
      </c>
      <c r="F2974" s="0" t="s">
        <v>13</v>
      </c>
      <c r="G2974" s="0" t="s">
        <v>153</v>
      </c>
      <c r="H2974" s="0" t="n">
        <v>42165.6611199107</v>
      </c>
      <c r="I2974" s="0" t="n">
        <v>2121.651774255</v>
      </c>
      <c r="J2974" s="0" t="n">
        <v>3435.37884238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283392.058351665</v>
      </c>
      <c r="P2974" s="0" t="n">
        <v>386443.715934089</v>
      </c>
      <c r="Q2974" s="0" t="n">
        <v>148515.62419785</v>
      </c>
      <c r="R2974" s="0" t="n">
        <v>169732.1419404</v>
      </c>
    </row>
    <row r="2975" customFormat="false" ht="13.8" hidden="true" customHeight="false" outlineLevel="0" collapsed="false">
      <c r="A2975" s="0" t="s">
        <v>159</v>
      </c>
      <c r="B2975" s="0" t="s">
        <v>103</v>
      </c>
      <c r="C2975" s="0" t="s">
        <v>178</v>
      </c>
      <c r="D2975" s="0" t="s">
        <v>108</v>
      </c>
      <c r="E2975" s="0" t="s">
        <v>13</v>
      </c>
      <c r="F2975" s="0" t="s">
        <v>13</v>
      </c>
      <c r="G2975" s="0" t="s">
        <v>153</v>
      </c>
      <c r="H2975" s="0" t="n">
        <v>675560.219548956</v>
      </c>
      <c r="I2975" s="0" t="n">
        <v>32537.9345182</v>
      </c>
      <c r="J2975" s="0" t="n">
        <v>27771.432403688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</row>
    <row r="2976" customFormat="false" ht="13.8" hidden="true" customHeight="false" outlineLevel="0" collapsed="false">
      <c r="A2976" s="0" t="s">
        <v>159</v>
      </c>
      <c r="B2976" s="0" t="s">
        <v>72</v>
      </c>
      <c r="C2976" s="0" t="s">
        <v>151</v>
      </c>
      <c r="D2976" s="0" t="s">
        <v>81</v>
      </c>
      <c r="E2976" s="0" t="s">
        <v>170</v>
      </c>
      <c r="F2976" s="0" t="s">
        <v>13</v>
      </c>
      <c r="G2976" s="0" t="s">
        <v>157</v>
      </c>
      <c r="H2976" s="0" t="n">
        <v>213108.660902107</v>
      </c>
      <c r="I2976" s="0" t="n">
        <v>3197.70504455499</v>
      </c>
      <c r="J2976" s="0" t="n">
        <v>2625.78873166365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</row>
    <row r="2977" customFormat="false" ht="13.8" hidden="true" customHeight="false" outlineLevel="0" collapsed="false">
      <c r="A2977" s="0" t="s">
        <v>159</v>
      </c>
      <c r="B2977" s="0" t="s">
        <v>72</v>
      </c>
      <c r="C2977" s="0" t="s">
        <v>151</v>
      </c>
      <c r="D2977" s="0" t="s">
        <v>85</v>
      </c>
      <c r="E2977" s="0" t="s">
        <v>174</v>
      </c>
      <c r="F2977" s="0" t="s">
        <v>8</v>
      </c>
      <c r="G2977" s="0" t="s">
        <v>153</v>
      </c>
      <c r="H2977" s="0" t="n">
        <v>6685843.06566896</v>
      </c>
      <c r="I2977" s="0" t="n">
        <v>191635.531691455</v>
      </c>
      <c r="J2977" s="0" t="n">
        <v>198508.195417126</v>
      </c>
      <c r="K2977" s="0" t="n">
        <v>0</v>
      </c>
      <c r="L2977" s="0" t="n">
        <v>0</v>
      </c>
      <c r="M2977" s="0" t="n">
        <v>8372756.37044057</v>
      </c>
      <c r="N2977" s="0" t="n">
        <v>11163675.1605874</v>
      </c>
      <c r="O2977" s="0" t="n">
        <v>3721225.05352914</v>
      </c>
      <c r="P2977" s="0" t="n">
        <v>5209715.0749408</v>
      </c>
      <c r="Q2977" s="0" t="n">
        <v>5028086.75955651</v>
      </c>
      <c r="R2977" s="0" t="n">
        <v>5866101.2194826</v>
      </c>
    </row>
    <row r="2978" customFormat="false" ht="13.8" hidden="true" customHeight="false" outlineLevel="0" collapsed="false">
      <c r="A2978" s="0" t="s">
        <v>150</v>
      </c>
      <c r="B2978" s="0" t="s">
        <v>72</v>
      </c>
      <c r="C2978" s="0" t="s">
        <v>175</v>
      </c>
      <c r="D2978" s="0" t="s">
        <v>87</v>
      </c>
      <c r="E2978" s="0" t="s">
        <v>156</v>
      </c>
      <c r="F2978" s="0" t="s">
        <v>9</v>
      </c>
      <c r="G2978" s="0" t="s">
        <v>172</v>
      </c>
      <c r="H2978" s="0" t="n">
        <v>220884.797044744</v>
      </c>
      <c r="I2978" s="0" t="n">
        <v>36981.8709774181</v>
      </c>
      <c r="J2978" s="0" t="n">
        <v>126904.364642118</v>
      </c>
      <c r="K2978" s="0" t="n">
        <v>613981.019646521</v>
      </c>
      <c r="L2978" s="0" t="n">
        <v>789404.168116955</v>
      </c>
      <c r="M2978" s="0" t="n">
        <v>5029534.45292887</v>
      </c>
      <c r="N2978" s="0" t="n">
        <v>6915609.87277719</v>
      </c>
      <c r="O2978" s="0" t="n">
        <v>1571729.51654027</v>
      </c>
      <c r="P2978" s="0" t="n">
        <v>2011813.78117154</v>
      </c>
      <c r="Q2978" s="0" t="n">
        <v>1403385.18776347</v>
      </c>
      <c r="R2978" s="0" t="n">
        <v>1578808.33623391</v>
      </c>
    </row>
    <row r="2979" customFormat="false" ht="13.8" hidden="true" customHeight="false" outlineLevel="0" collapsed="false">
      <c r="A2979" s="0" t="s">
        <v>150</v>
      </c>
      <c r="B2979" s="0" t="s">
        <v>52</v>
      </c>
      <c r="C2979" s="0" t="s">
        <v>161</v>
      </c>
      <c r="D2979" s="0" t="s">
        <v>60</v>
      </c>
      <c r="E2979" s="0" t="s">
        <v>13</v>
      </c>
      <c r="F2979" s="0" t="s">
        <v>13</v>
      </c>
      <c r="G2979" s="0" t="s">
        <v>172</v>
      </c>
      <c r="H2979" s="0" t="n">
        <v>345406.746774394</v>
      </c>
      <c r="I2979" s="0" t="n">
        <v>19250.9416666666</v>
      </c>
      <c r="J2979" s="0" t="n">
        <v>15090.2471336391</v>
      </c>
      <c r="K2979" s="0" t="n">
        <v>256679.222222222</v>
      </c>
      <c r="L2979" s="0" t="n">
        <v>385018.833333333</v>
      </c>
      <c r="M2979" s="0" t="n">
        <v>3450731.29952528</v>
      </c>
      <c r="N2979" s="0" t="n">
        <v>4600975.0660337</v>
      </c>
      <c r="O2979" s="0" t="n">
        <v>231652.997798876</v>
      </c>
      <c r="P2979" s="0" t="n">
        <v>289566.247248595</v>
      </c>
      <c r="Q2979" s="0" t="n">
        <v>96254.7083333333</v>
      </c>
      <c r="R2979" s="0" t="n">
        <v>160424.513888888</v>
      </c>
    </row>
    <row r="2980" customFormat="false" ht="13.8" hidden="true" customHeight="false" outlineLevel="0" collapsed="false">
      <c r="A2980" s="0" t="s">
        <v>150</v>
      </c>
      <c r="B2980" s="0" t="s">
        <v>52</v>
      </c>
      <c r="C2980" s="0" t="s">
        <v>169</v>
      </c>
      <c r="D2980" s="0" t="s">
        <v>55</v>
      </c>
      <c r="E2980" s="0" t="s">
        <v>8</v>
      </c>
      <c r="F2980" s="0" t="s">
        <v>8</v>
      </c>
      <c r="G2980" s="0" t="s">
        <v>172</v>
      </c>
      <c r="H2980" s="0" t="n">
        <v>156977.540793345</v>
      </c>
      <c r="I2980" s="0" t="n">
        <v>10117.9374569999</v>
      </c>
      <c r="J2980" s="0" t="n">
        <v>5551.12284399426</v>
      </c>
      <c r="K2980" s="0" t="n">
        <v>134905.832759999</v>
      </c>
      <c r="L2980" s="0" t="n">
        <v>202358.749139999</v>
      </c>
      <c r="M2980" s="0" t="n">
        <v>1813640.29220263</v>
      </c>
      <c r="N2980" s="0" t="n">
        <v>2418187.05627017</v>
      </c>
      <c r="O2980" s="0" t="n">
        <v>121752.513930994</v>
      </c>
      <c r="P2980" s="0" t="n">
        <v>152190.642413742</v>
      </c>
      <c r="Q2980" s="0" t="n">
        <v>50589.6872849999</v>
      </c>
      <c r="R2980" s="0" t="n">
        <v>84316.1454749999</v>
      </c>
    </row>
    <row r="2981" customFormat="false" ht="13.8" hidden="true" customHeight="false" outlineLevel="0" collapsed="false">
      <c r="A2981" s="0" t="s">
        <v>159</v>
      </c>
      <c r="B2981" s="0" t="s">
        <v>72</v>
      </c>
      <c r="C2981" s="0" t="s">
        <v>151</v>
      </c>
      <c r="D2981" s="0" t="s">
        <v>73</v>
      </c>
      <c r="E2981" s="0" t="s">
        <v>152</v>
      </c>
      <c r="F2981" s="0" t="s">
        <v>8</v>
      </c>
      <c r="G2981" s="0" t="s">
        <v>154</v>
      </c>
      <c r="H2981" s="0" t="n">
        <v>23009133.1842318</v>
      </c>
      <c r="I2981" s="0" t="n">
        <v>107134.686192781</v>
      </c>
      <c r="J2981" s="0" t="n">
        <v>118500.050062405</v>
      </c>
      <c r="K2981" s="0" t="n">
        <v>3214040.58578345</v>
      </c>
      <c r="L2981" s="0" t="n">
        <v>4285387.44771126</v>
      </c>
      <c r="M2981" s="0" t="n">
        <v>7411199.45894172</v>
      </c>
      <c r="N2981" s="0" t="n">
        <v>10375679.2425184</v>
      </c>
      <c r="O2981" s="0" t="n">
        <v>2964479.78357668</v>
      </c>
      <c r="P2981" s="0" t="n">
        <v>4150271.69700736</v>
      </c>
      <c r="Q2981" s="0" t="n">
        <v>0</v>
      </c>
      <c r="R2981" s="0" t="n">
        <v>0</v>
      </c>
    </row>
    <row r="2982" customFormat="false" ht="13.8" hidden="true" customHeight="false" outlineLevel="0" collapsed="false">
      <c r="A2982" s="0" t="s">
        <v>150</v>
      </c>
      <c r="B2982" s="0" t="s">
        <v>72</v>
      </c>
      <c r="C2982" s="0" t="s">
        <v>171</v>
      </c>
      <c r="D2982" s="0" t="s">
        <v>74</v>
      </c>
      <c r="E2982" s="0" t="s">
        <v>152</v>
      </c>
      <c r="F2982" s="0" t="s">
        <v>8</v>
      </c>
      <c r="G2982" s="0" t="s">
        <v>172</v>
      </c>
      <c r="H2982" s="0" t="n">
        <v>16172214.6340579</v>
      </c>
      <c r="I2982" s="0" t="n">
        <v>211967.916207748</v>
      </c>
      <c r="J2982" s="0" t="n">
        <v>1632592.48356352</v>
      </c>
      <c r="K2982" s="0" t="n">
        <v>7418877.0672712</v>
      </c>
      <c r="L2982" s="0" t="n">
        <v>9538556.22934869</v>
      </c>
      <c r="M2982" s="0" t="n">
        <v>30164281.3564329</v>
      </c>
      <c r="N2982" s="0" t="n">
        <v>41475886.8650953</v>
      </c>
      <c r="O2982" s="0" t="n">
        <v>9426337.9238853</v>
      </c>
      <c r="P2982" s="0" t="n">
        <v>12065712.5425731</v>
      </c>
      <c r="Q2982" s="0" t="n">
        <v>16957433.2966199</v>
      </c>
      <c r="R2982" s="0" t="n">
        <v>19077112.4586973</v>
      </c>
    </row>
    <row r="2983" customFormat="false" ht="13.8" hidden="true" customHeight="false" outlineLevel="0" collapsed="false">
      <c r="A2983" s="0" t="s">
        <v>155</v>
      </c>
      <c r="B2983" s="0" t="s">
        <v>21</v>
      </c>
      <c r="C2983" s="0" t="s">
        <v>181</v>
      </c>
      <c r="D2983" s="0" t="s">
        <v>22</v>
      </c>
      <c r="E2983" s="0" t="s">
        <v>8</v>
      </c>
      <c r="F2983" s="0" t="s">
        <v>8</v>
      </c>
      <c r="G2983" s="0" t="s">
        <v>164</v>
      </c>
      <c r="H2983" s="0" t="n">
        <v>8044695.07669371</v>
      </c>
      <c r="I2983" s="0" t="n">
        <v>749925</v>
      </c>
      <c r="J2983" s="0" t="n">
        <v>1046390.875</v>
      </c>
      <c r="K2983" s="0" t="n">
        <v>33746625</v>
      </c>
      <c r="L2983" s="0" t="n">
        <v>41245875</v>
      </c>
      <c r="M2983" s="0" t="n">
        <v>96177881.25</v>
      </c>
      <c r="N2983" s="0" t="n">
        <v>116425856.25</v>
      </c>
      <c r="O2983" s="0" t="n">
        <v>5061993.75</v>
      </c>
      <c r="P2983" s="0" t="n">
        <v>8099190</v>
      </c>
      <c r="Q2983" s="0" t="n">
        <v>0</v>
      </c>
      <c r="R2983" s="0" t="n">
        <v>0</v>
      </c>
    </row>
    <row r="2984" customFormat="false" ht="13.8" hidden="true" customHeight="false" outlineLevel="0" collapsed="false">
      <c r="A2984" s="0" t="s">
        <v>155</v>
      </c>
      <c r="B2984" s="0" t="s">
        <v>52</v>
      </c>
      <c r="C2984" s="0" t="s">
        <v>158</v>
      </c>
      <c r="D2984" s="0" t="s">
        <v>56</v>
      </c>
      <c r="E2984" s="0" t="s">
        <v>9</v>
      </c>
      <c r="F2984" s="0" t="s">
        <v>9</v>
      </c>
      <c r="G2984" s="0" t="s">
        <v>157</v>
      </c>
      <c r="H2984" s="0" t="n">
        <v>89081816.7142861</v>
      </c>
      <c r="I2984" s="0" t="n">
        <v>2062868.59106431</v>
      </c>
      <c r="J2984" s="0" t="n">
        <v>839870.787458871</v>
      </c>
      <c r="K2984" s="0" t="n">
        <v>0</v>
      </c>
      <c r="L2984" s="0" t="n">
        <v>0</v>
      </c>
      <c r="M2984" s="0" t="n">
        <v>52603148.4532795</v>
      </c>
      <c r="N2984" s="0" t="n">
        <v>64292736.9984527</v>
      </c>
      <c r="O2984" s="0" t="n">
        <v>51674858.144275</v>
      </c>
      <c r="P2984" s="0" t="n">
        <v>57416509.0491945</v>
      </c>
      <c r="Q2984" s="0" t="n">
        <v>206286859.106431</v>
      </c>
      <c r="R2984" s="0" t="n">
        <v>226915545.017074</v>
      </c>
    </row>
    <row r="2985" customFormat="false" ht="13.8" hidden="true" customHeight="false" outlineLevel="0" collapsed="false">
      <c r="A2985" s="0" t="s">
        <v>155</v>
      </c>
      <c r="B2985" s="0" t="s">
        <v>6</v>
      </c>
      <c r="C2985" s="0" t="s">
        <v>162</v>
      </c>
      <c r="D2985" s="0" t="s">
        <v>15</v>
      </c>
      <c r="E2985" s="0" t="s">
        <v>9</v>
      </c>
      <c r="F2985" s="0" t="s">
        <v>9</v>
      </c>
      <c r="G2985" s="0" t="s">
        <v>154</v>
      </c>
      <c r="H2985" s="0" t="n">
        <v>27631675.4231812</v>
      </c>
      <c r="I2985" s="0" t="n">
        <v>1501556.43342566</v>
      </c>
      <c r="J2985" s="0" t="n">
        <v>1459786.96312715</v>
      </c>
      <c r="K2985" s="0" t="n">
        <v>0</v>
      </c>
      <c r="L2985" s="0" t="n">
        <v>0</v>
      </c>
      <c r="M2985" s="0" t="n">
        <v>54056031.6033238</v>
      </c>
      <c r="N2985" s="0" t="n">
        <v>81084047.4049857</v>
      </c>
      <c r="O2985" s="0" t="n">
        <v>14414941.7608863</v>
      </c>
      <c r="P2985" s="0" t="n">
        <v>18018677.2011079</v>
      </c>
      <c r="Q2985" s="0" t="n">
        <v>5665640.59136052</v>
      </c>
      <c r="R2985" s="0" t="n">
        <v>9442734.3189342</v>
      </c>
    </row>
    <row r="2986" customFormat="false" ht="13.8" hidden="true" customHeight="false" outlineLevel="0" collapsed="false">
      <c r="A2986" s="0" t="s">
        <v>159</v>
      </c>
      <c r="B2986" s="0" t="s">
        <v>6</v>
      </c>
      <c r="C2986" s="0" t="s">
        <v>162</v>
      </c>
      <c r="D2986" s="0" t="s">
        <v>17</v>
      </c>
      <c r="E2986" s="0" t="s">
        <v>13</v>
      </c>
      <c r="F2986" s="0" t="s">
        <v>13</v>
      </c>
      <c r="G2986" s="0" t="s">
        <v>172</v>
      </c>
      <c r="H2986" s="0" t="n">
        <v>11164873.2567004</v>
      </c>
      <c r="I2986" s="0" t="n">
        <v>63246.5745967355</v>
      </c>
      <c r="J2986" s="0" t="n">
        <v>103411.166834701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</row>
    <row r="2987" customFormat="false" ht="13.8" hidden="true" customHeight="false" outlineLevel="0" collapsed="false">
      <c r="A2987" s="0" t="s">
        <v>159</v>
      </c>
      <c r="B2987" s="0" t="s">
        <v>90</v>
      </c>
      <c r="C2987" s="0" t="s">
        <v>92</v>
      </c>
      <c r="D2987" s="0" t="s">
        <v>92</v>
      </c>
      <c r="E2987" s="0" t="s">
        <v>185</v>
      </c>
      <c r="F2987" s="0" t="s">
        <v>9</v>
      </c>
      <c r="G2987" s="0" t="s">
        <v>157</v>
      </c>
      <c r="H2987" s="0" t="n">
        <v>6270112.91981203</v>
      </c>
      <c r="I2987" s="0" t="n">
        <v>110228.479166666</v>
      </c>
      <c r="J2987" s="0" t="n">
        <v>85073.4300833333</v>
      </c>
      <c r="K2987" s="0" t="n">
        <v>0</v>
      </c>
      <c r="L2987" s="0" t="n">
        <v>0</v>
      </c>
      <c r="M2987" s="0" t="n">
        <v>6907961.55874861</v>
      </c>
      <c r="N2987" s="0" t="n">
        <v>8634951.94843577</v>
      </c>
      <c r="O2987" s="0" t="n">
        <v>0</v>
      </c>
      <c r="P2987" s="0" t="n">
        <v>0</v>
      </c>
      <c r="Q2987" s="0" t="n">
        <v>0</v>
      </c>
      <c r="R2987" s="0" t="n">
        <v>0</v>
      </c>
    </row>
    <row r="2988" customFormat="false" ht="13.8" hidden="true" customHeight="false" outlineLevel="0" collapsed="false">
      <c r="A2988" s="0" t="s">
        <v>150</v>
      </c>
      <c r="B2988" s="0" t="s">
        <v>90</v>
      </c>
      <c r="C2988" s="0" t="s">
        <v>92</v>
      </c>
      <c r="D2988" s="0" t="s">
        <v>92</v>
      </c>
      <c r="E2988" s="0" t="s">
        <v>200</v>
      </c>
      <c r="F2988" s="0" t="s">
        <v>8</v>
      </c>
      <c r="G2988" s="0" t="s">
        <v>154</v>
      </c>
      <c r="H2988" s="0" t="n">
        <v>4248868.89350076</v>
      </c>
      <c r="I2988" s="0" t="n">
        <v>644827.162067099</v>
      </c>
      <c r="J2988" s="0" t="n">
        <v>1071340.80330266</v>
      </c>
      <c r="K2988" s="0" t="n">
        <v>7240983.30744949</v>
      </c>
      <c r="L2988" s="0" t="n">
        <v>9309835.68100649</v>
      </c>
      <c r="M2988" s="0" t="n">
        <v>75770593.9734048</v>
      </c>
      <c r="N2988" s="0" t="n">
        <v>90924712.7680858</v>
      </c>
      <c r="O2988" s="0" t="n">
        <v>29466342.0739007</v>
      </c>
      <c r="P2988" s="0" t="n">
        <v>37716917.8545929</v>
      </c>
      <c r="Q2988" s="0" t="n">
        <v>16550818.9884559</v>
      </c>
      <c r="R2988" s="0" t="n">
        <v>18619671.3620129</v>
      </c>
    </row>
    <row r="2989" customFormat="false" ht="13.8" hidden="true" customHeight="false" outlineLevel="0" collapsed="false">
      <c r="A2989" s="0" t="s">
        <v>159</v>
      </c>
      <c r="B2989" s="0" t="s">
        <v>52</v>
      </c>
      <c r="C2989" s="0" t="s">
        <v>183</v>
      </c>
      <c r="D2989" s="0" t="s">
        <v>64</v>
      </c>
      <c r="E2989" s="0" t="s">
        <v>13</v>
      </c>
      <c r="F2989" s="0" t="s">
        <v>13</v>
      </c>
      <c r="G2989" s="0" t="s">
        <v>153</v>
      </c>
      <c r="H2989" s="0" t="n">
        <v>19340030.5272797</v>
      </c>
      <c r="I2989" s="0" t="n">
        <v>303313.277935069</v>
      </c>
      <c r="J2989" s="0" t="n">
        <v>207128.176855752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27298195.0141562</v>
      </c>
      <c r="R2989" s="0" t="n">
        <v>30331327.7935069</v>
      </c>
    </row>
    <row r="2990" customFormat="false" ht="13.8" hidden="true" customHeight="false" outlineLevel="0" collapsed="false">
      <c r="A2990" s="0" t="s">
        <v>155</v>
      </c>
      <c r="B2990" s="0" t="s">
        <v>52</v>
      </c>
      <c r="C2990" s="0" t="s">
        <v>165</v>
      </c>
      <c r="D2990" s="0" t="s">
        <v>67</v>
      </c>
      <c r="E2990" s="0" t="s">
        <v>8</v>
      </c>
      <c r="F2990" s="0" t="s">
        <v>8</v>
      </c>
      <c r="G2990" s="0" t="s">
        <v>157</v>
      </c>
      <c r="H2990" s="0" t="n">
        <v>21074403.0480049</v>
      </c>
      <c r="I2990" s="0" t="n">
        <v>473953.699999999</v>
      </c>
      <c r="J2990" s="0" t="n">
        <v>436417.786317571</v>
      </c>
      <c r="K2990" s="0" t="n">
        <v>21327916.4999999</v>
      </c>
      <c r="L2990" s="0" t="n">
        <v>26067453.4999999</v>
      </c>
      <c r="M2990" s="0" t="n">
        <v>95679403.1874999</v>
      </c>
      <c r="N2990" s="0" t="n">
        <v>115822435.437499</v>
      </c>
      <c r="O2990" s="0" t="n">
        <v>888663.187499999</v>
      </c>
      <c r="P2990" s="0" t="n">
        <v>1421861.09999999</v>
      </c>
      <c r="Q2990" s="0" t="n">
        <v>0</v>
      </c>
      <c r="R2990" s="0" t="n">
        <v>0</v>
      </c>
    </row>
    <row r="2991" customFormat="false" ht="13.8" hidden="true" customHeight="false" outlineLevel="0" collapsed="false">
      <c r="A2991" s="0" t="s">
        <v>159</v>
      </c>
      <c r="B2991" s="0" t="s">
        <v>52</v>
      </c>
      <c r="C2991" s="0" t="s">
        <v>169</v>
      </c>
      <c r="D2991" s="0" t="s">
        <v>69</v>
      </c>
      <c r="E2991" s="0" t="s">
        <v>8</v>
      </c>
      <c r="F2991" s="0" t="s">
        <v>8</v>
      </c>
      <c r="G2991" s="0" t="s">
        <v>157</v>
      </c>
      <c r="H2991" s="0" t="n">
        <v>9080447.92857706</v>
      </c>
      <c r="I2991" s="0" t="n">
        <v>359183.5498081</v>
      </c>
      <c r="J2991" s="0" t="n">
        <v>559932.120559853</v>
      </c>
      <c r="K2991" s="0" t="n">
        <v>14367341.992324</v>
      </c>
      <c r="L2991" s="0" t="n">
        <v>17959177.490405</v>
      </c>
      <c r="M2991" s="0" t="n">
        <v>96680238.7096054</v>
      </c>
      <c r="N2991" s="0" t="n">
        <v>117033973.174785</v>
      </c>
      <c r="O2991" s="0" t="n">
        <v>0</v>
      </c>
      <c r="P2991" s="0" t="n">
        <v>0</v>
      </c>
      <c r="Q2991" s="0" t="n">
        <v>0</v>
      </c>
      <c r="R2991" s="0" t="n">
        <v>0</v>
      </c>
    </row>
    <row r="2992" customFormat="false" ht="13.8" hidden="true" customHeight="false" outlineLevel="0" collapsed="false">
      <c r="A2992" s="0" t="s">
        <v>150</v>
      </c>
      <c r="B2992" s="0" t="s">
        <v>6</v>
      </c>
      <c r="C2992" s="0" t="s">
        <v>162</v>
      </c>
      <c r="D2992" s="0" t="s">
        <v>18</v>
      </c>
      <c r="E2992" s="0" t="s">
        <v>8</v>
      </c>
      <c r="F2992" s="0" t="s">
        <v>8</v>
      </c>
      <c r="G2992" s="0" t="s">
        <v>157</v>
      </c>
      <c r="H2992" s="0" t="n">
        <v>5414238.16710834</v>
      </c>
      <c r="I2992" s="0" t="n">
        <v>2137503.05214828</v>
      </c>
      <c r="J2992" s="0" t="n">
        <v>1673348.51092888</v>
      </c>
      <c r="K2992" s="0" t="n">
        <v>6475322.44419417</v>
      </c>
      <c r="L2992" s="0" t="n">
        <v>8325414.57110679</v>
      </c>
      <c r="M2992" s="0" t="n">
        <v>317432156.512515</v>
      </c>
      <c r="N2992" s="0" t="n">
        <v>436469215.204709</v>
      </c>
      <c r="O2992" s="0" t="n">
        <v>49598774.4550806</v>
      </c>
      <c r="P2992" s="0" t="n">
        <v>63486431.3025031</v>
      </c>
      <c r="Q2992" s="0" t="n">
        <v>14800737.0153009</v>
      </c>
      <c r="R2992" s="0" t="n">
        <v>16650829.1422135</v>
      </c>
    </row>
    <row r="2993" customFormat="false" ht="13.8" hidden="true" customHeight="false" outlineLevel="0" collapsed="false">
      <c r="A2993" s="0" t="s">
        <v>155</v>
      </c>
      <c r="B2993" s="0" t="s">
        <v>52</v>
      </c>
      <c r="C2993" s="0" t="s">
        <v>169</v>
      </c>
      <c r="D2993" s="0" t="s">
        <v>70</v>
      </c>
      <c r="E2993" s="0" t="s">
        <v>8</v>
      </c>
      <c r="F2993" s="0" t="s">
        <v>8</v>
      </c>
      <c r="G2993" s="0" t="s">
        <v>164</v>
      </c>
      <c r="H2993" s="0" t="n">
        <v>191573920.536184</v>
      </c>
      <c r="I2993" s="0" t="n">
        <v>4123465.03318839</v>
      </c>
      <c r="J2993" s="0" t="n">
        <v>5998387.95273813</v>
      </c>
      <c r="K2993" s="0" t="n">
        <v>0</v>
      </c>
      <c r="L2993" s="0" t="n">
        <v>0</v>
      </c>
      <c r="M2993" s="0" t="n">
        <v>117518753.445869</v>
      </c>
      <c r="N2993" s="0" t="n">
        <v>142259543.644999</v>
      </c>
      <c r="O2993" s="0" t="n">
        <v>118824517.242469</v>
      </c>
      <c r="P2993" s="0" t="n">
        <v>131332361.162729</v>
      </c>
      <c r="Q2993" s="0" t="n">
        <v>453581153.650723</v>
      </c>
      <c r="R2993" s="0" t="n">
        <v>494815803.982607</v>
      </c>
    </row>
    <row r="2994" customFormat="false" ht="13.8" hidden="true" customHeight="false" outlineLevel="0" collapsed="false">
      <c r="A2994" s="0" t="s">
        <v>155</v>
      </c>
      <c r="B2994" s="0" t="s">
        <v>6</v>
      </c>
      <c r="C2994" s="0" t="s">
        <v>162</v>
      </c>
      <c r="D2994" s="0" t="s">
        <v>19</v>
      </c>
      <c r="E2994" s="0" t="s">
        <v>13</v>
      </c>
      <c r="F2994" s="0" t="s">
        <v>13</v>
      </c>
      <c r="G2994" s="0" t="s">
        <v>164</v>
      </c>
      <c r="H2994" s="0" t="n">
        <v>15806907.1276783</v>
      </c>
      <c r="I2994" s="0" t="n">
        <v>942229.664022083</v>
      </c>
      <c r="J2994" s="0" t="n">
        <v>532782.069007977</v>
      </c>
      <c r="K2994" s="0" t="n">
        <v>0</v>
      </c>
      <c r="L2994" s="0" t="n">
        <v>0</v>
      </c>
      <c r="M2994" s="0" t="n">
        <v>187845920.954367</v>
      </c>
      <c r="N2994" s="0" t="n">
        <v>227392430.628971</v>
      </c>
      <c r="O2994" s="0" t="n">
        <v>187845920.954367</v>
      </c>
      <c r="P2994" s="0" t="n">
        <v>227392430.628971</v>
      </c>
      <c r="Q2994" s="0" t="n">
        <v>6135536.77360305</v>
      </c>
      <c r="R2994" s="0" t="n">
        <v>7012042.02697492</v>
      </c>
    </row>
    <row r="2995" customFormat="false" ht="13.8" hidden="true" customHeight="false" outlineLevel="0" collapsed="false">
      <c r="A2995" s="0" t="s">
        <v>150</v>
      </c>
      <c r="B2995" s="0" t="s">
        <v>72</v>
      </c>
      <c r="C2995" s="0" t="s">
        <v>171</v>
      </c>
      <c r="D2995" s="0" t="s">
        <v>77</v>
      </c>
      <c r="E2995" s="0" t="s">
        <v>152</v>
      </c>
      <c r="F2995" s="0" t="s">
        <v>8</v>
      </c>
      <c r="G2995" s="0" t="s">
        <v>153</v>
      </c>
      <c r="H2995" s="0" t="n">
        <v>293713.771980994</v>
      </c>
      <c r="I2995" s="0" t="n">
        <v>4377.31564386384</v>
      </c>
      <c r="J2995" s="0" t="n">
        <v>4849.27668836623</v>
      </c>
      <c r="K2995" s="0" t="n">
        <v>153206.047535234</v>
      </c>
      <c r="L2995" s="0" t="n">
        <v>196979.203973872</v>
      </c>
      <c r="M2995" s="0" t="n">
        <v>622917.765243368</v>
      </c>
      <c r="N2995" s="0" t="n">
        <v>856511.927209631</v>
      </c>
      <c r="O2995" s="0" t="n">
        <v>194661.801638552</v>
      </c>
      <c r="P2995" s="0" t="n">
        <v>249167.106097347</v>
      </c>
      <c r="Q2995" s="0" t="n">
        <v>350185.251509107</v>
      </c>
      <c r="R2995" s="0" t="n">
        <v>393958.407947745</v>
      </c>
    </row>
    <row r="2996" customFormat="false" ht="13.8" hidden="true" customHeight="false" outlineLevel="0" collapsed="false">
      <c r="A2996" s="0" t="s">
        <v>159</v>
      </c>
      <c r="B2996" s="0" t="s">
        <v>96</v>
      </c>
      <c r="C2996" s="0" t="s">
        <v>98</v>
      </c>
      <c r="D2996" s="0" t="s">
        <v>98</v>
      </c>
      <c r="E2996" s="0" t="s">
        <v>156</v>
      </c>
      <c r="F2996" s="0" t="s">
        <v>9</v>
      </c>
      <c r="G2996" s="0" t="s">
        <v>154</v>
      </c>
      <c r="H2996" s="0" t="n">
        <v>78428306.6104536</v>
      </c>
      <c r="I2996" s="0" t="n">
        <v>1427506.0274665</v>
      </c>
      <c r="J2996" s="0" t="n">
        <v>1753876.20212863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</row>
    <row r="2997" customFormat="false" ht="13.8" hidden="true" customHeight="false" outlineLevel="0" collapsed="false">
      <c r="A2997" s="0" t="s">
        <v>150</v>
      </c>
      <c r="B2997" s="0" t="s">
        <v>52</v>
      </c>
      <c r="C2997" s="0" t="s">
        <v>158</v>
      </c>
      <c r="D2997" s="0" t="s">
        <v>58</v>
      </c>
      <c r="E2997" s="0" t="s">
        <v>9</v>
      </c>
      <c r="F2997" s="0" t="s">
        <v>9</v>
      </c>
      <c r="G2997" s="0" t="s">
        <v>172</v>
      </c>
      <c r="H2997" s="0" t="n">
        <v>193366.107437435</v>
      </c>
      <c r="I2997" s="0" t="n">
        <v>17500.8424558635</v>
      </c>
      <c r="J2997" s="0" t="n">
        <v>10584.1118956128</v>
      </c>
      <c r="K2997" s="0" t="n">
        <v>233344.56607818</v>
      </c>
      <c r="L2997" s="0" t="n">
        <v>350016.84911727</v>
      </c>
      <c r="M2997" s="0" t="n">
        <v>3137026.01546378</v>
      </c>
      <c r="N2997" s="0" t="n">
        <v>4182701.35395171</v>
      </c>
      <c r="O2997" s="0" t="n">
        <v>210593.470652213</v>
      </c>
      <c r="P2997" s="0" t="n">
        <v>263241.838315266</v>
      </c>
      <c r="Q2997" s="0" t="n">
        <v>87504.2122793175</v>
      </c>
      <c r="R2997" s="0" t="n">
        <v>145840.353798862</v>
      </c>
    </row>
    <row r="2998" customFormat="false" ht="13.8" hidden="true" customHeight="false" outlineLevel="0" collapsed="false">
      <c r="A2998" s="0" t="s">
        <v>150</v>
      </c>
      <c r="B2998" s="0" t="s">
        <v>90</v>
      </c>
      <c r="C2998" s="0" t="s">
        <v>93</v>
      </c>
      <c r="D2998" s="0" t="s">
        <v>93</v>
      </c>
      <c r="E2998" s="0" t="s">
        <v>167</v>
      </c>
      <c r="F2998" s="0" t="s">
        <v>9</v>
      </c>
      <c r="G2998" s="0" t="s">
        <v>172</v>
      </c>
      <c r="H2998" s="0" t="n">
        <v>1373699.88234604</v>
      </c>
      <c r="I2998" s="0" t="n">
        <v>147114.814935064</v>
      </c>
      <c r="J2998" s="0" t="n">
        <v>225159.697326839</v>
      </c>
      <c r="K2998" s="0" t="n">
        <v>1623599.31818181</v>
      </c>
      <c r="L2998" s="0" t="n">
        <v>2087484.83766233</v>
      </c>
      <c r="M2998" s="0" t="n">
        <v>15633434.1135258</v>
      </c>
      <c r="N2998" s="0" t="n">
        <v>18760120.9362309</v>
      </c>
      <c r="O2998" s="0" t="n">
        <v>6079668.82805649</v>
      </c>
      <c r="P2998" s="0" t="n">
        <v>7781976.09991231</v>
      </c>
      <c r="Q2998" s="0" t="n">
        <v>3711084.15584415</v>
      </c>
      <c r="R2998" s="0" t="n">
        <v>4174969.67532467</v>
      </c>
    </row>
    <row r="2999" customFormat="false" ht="13.8" hidden="true" customHeight="false" outlineLevel="0" collapsed="false">
      <c r="A2999" s="0" t="s">
        <v>150</v>
      </c>
      <c r="B2999" s="0" t="s">
        <v>72</v>
      </c>
      <c r="C2999" s="0" t="s">
        <v>175</v>
      </c>
      <c r="D2999" s="0" t="s">
        <v>88</v>
      </c>
      <c r="E2999" s="0" t="s">
        <v>170</v>
      </c>
      <c r="F2999" s="0" t="s">
        <v>13</v>
      </c>
      <c r="G2999" s="0" t="s">
        <v>154</v>
      </c>
      <c r="H2999" s="0" t="n">
        <v>207942.454779757</v>
      </c>
      <c r="I2999" s="0" t="n">
        <v>55363.0495584972</v>
      </c>
      <c r="J2999" s="0" t="n">
        <v>170528.106019904</v>
      </c>
      <c r="K2999" s="0" t="n">
        <v>964646.758884764</v>
      </c>
      <c r="L2999" s="0" t="n">
        <v>1240260.11856612</v>
      </c>
      <c r="M2999" s="0" t="n">
        <v>7529374.73995562</v>
      </c>
      <c r="N2999" s="0" t="n">
        <v>10352890.2674389</v>
      </c>
      <c r="O2999" s="0" t="n">
        <v>2352929.60623613</v>
      </c>
      <c r="P2999" s="0" t="n">
        <v>3011749.89598225</v>
      </c>
      <c r="Q2999" s="0" t="n">
        <v>2204906.87745089</v>
      </c>
      <c r="R2999" s="0" t="n">
        <v>2480520.23713225</v>
      </c>
    </row>
    <row r="3000" customFormat="false" ht="13.8" hidden="true" customHeight="false" outlineLevel="0" collapsed="false">
      <c r="A3000" s="0" t="s">
        <v>159</v>
      </c>
      <c r="B3000" s="0" t="s">
        <v>6</v>
      </c>
      <c r="C3000" s="0" t="s">
        <v>162</v>
      </c>
      <c r="D3000" s="0" t="s">
        <v>18</v>
      </c>
      <c r="E3000" s="0" t="s">
        <v>9</v>
      </c>
      <c r="F3000" s="0" t="s">
        <v>9</v>
      </c>
      <c r="G3000" s="0" t="s">
        <v>154</v>
      </c>
      <c r="H3000" s="0" t="n">
        <v>22420337.8151468</v>
      </c>
      <c r="I3000" s="0" t="n">
        <v>462987.87882843</v>
      </c>
      <c r="J3000" s="0" t="n">
        <v>258584.194725533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</row>
    <row r="3001" customFormat="false" ht="13.8" hidden="true" customHeight="false" outlineLevel="0" collapsed="false">
      <c r="A3001" s="0" t="s">
        <v>155</v>
      </c>
      <c r="B3001" s="0" t="s">
        <v>21</v>
      </c>
      <c r="C3001" s="0" t="s">
        <v>166</v>
      </c>
      <c r="D3001" s="0" t="s">
        <v>36</v>
      </c>
      <c r="E3001" s="0" t="s">
        <v>13</v>
      </c>
      <c r="F3001" s="0" t="s">
        <v>13</v>
      </c>
      <c r="G3001" s="0" t="s">
        <v>154</v>
      </c>
      <c r="H3001" s="0" t="n">
        <v>192371.370232954</v>
      </c>
      <c r="I3001" s="0" t="n">
        <v>15497.3180638703</v>
      </c>
      <c r="J3001" s="0" t="n">
        <v>10442.1417323288</v>
      </c>
      <c r="K3001" s="0" t="n">
        <v>174344.82821854</v>
      </c>
      <c r="L3001" s="0" t="n">
        <v>213088.123378216</v>
      </c>
      <c r="M3001" s="0" t="n">
        <v>2141308.44306933</v>
      </c>
      <c r="N3001" s="0" t="n">
        <v>2676635.55383666</v>
      </c>
      <c r="O3001" s="0" t="n">
        <v>512942.095700091</v>
      </c>
      <c r="P3001" s="0" t="n">
        <v>820707.353120146</v>
      </c>
      <c r="Q3001" s="0" t="n">
        <v>309946.361277406</v>
      </c>
      <c r="R3001" s="0" t="n">
        <v>348689.656437081</v>
      </c>
    </row>
    <row r="3002" customFormat="false" ht="13.8" hidden="true" customHeight="false" outlineLevel="0" collapsed="false">
      <c r="A3002" s="0" t="s">
        <v>150</v>
      </c>
      <c r="B3002" s="0" t="s">
        <v>52</v>
      </c>
      <c r="C3002" s="0" t="s">
        <v>169</v>
      </c>
      <c r="D3002" s="0" t="s">
        <v>61</v>
      </c>
      <c r="E3002" s="0" t="s">
        <v>8</v>
      </c>
      <c r="F3002" s="0" t="s">
        <v>8</v>
      </c>
      <c r="G3002" s="0" t="s">
        <v>153</v>
      </c>
      <c r="H3002" s="0" t="n">
        <v>2516978.41177673</v>
      </c>
      <c r="I3002" s="0" t="n">
        <v>109761.029845</v>
      </c>
      <c r="J3002" s="0" t="n">
        <v>61446.4452158929</v>
      </c>
      <c r="K3002" s="0" t="n">
        <v>3841636.044575</v>
      </c>
      <c r="L3002" s="0" t="n">
        <v>4939246.343025</v>
      </c>
      <c r="M3002" s="0" t="n">
        <v>3607936.47645495</v>
      </c>
      <c r="N3002" s="0" t="n">
        <v>4392270.4930756</v>
      </c>
      <c r="O3002" s="0" t="n">
        <v>2753812.7672616</v>
      </c>
      <c r="P3002" s="0" t="n">
        <v>3004159.3824672</v>
      </c>
      <c r="Q3002" s="0" t="n">
        <v>13171323.5814</v>
      </c>
      <c r="R3002" s="0" t="n">
        <v>14268933.87985</v>
      </c>
    </row>
    <row r="3003" customFormat="false" ht="13.8" hidden="true" customHeight="false" outlineLevel="0" collapsed="false">
      <c r="A3003" s="0" t="s">
        <v>155</v>
      </c>
      <c r="B3003" s="0" t="s">
        <v>117</v>
      </c>
      <c r="C3003" s="0" t="s">
        <v>190</v>
      </c>
      <c r="D3003" s="0" t="s">
        <v>109</v>
      </c>
      <c r="E3003" s="0" t="s">
        <v>9</v>
      </c>
      <c r="F3003" s="0" t="s">
        <v>9</v>
      </c>
      <c r="G3003" s="0" t="s">
        <v>153</v>
      </c>
      <c r="H3003" s="0" t="n">
        <v>1216923.65625489</v>
      </c>
      <c r="I3003" s="0" t="n">
        <v>7290.22673723441</v>
      </c>
      <c r="J3003" s="0" t="n">
        <v>7290.22673723441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</row>
    <row r="3004" customFormat="false" ht="13.8" hidden="true" customHeight="false" outlineLevel="0" collapsed="false">
      <c r="A3004" s="0" t="s">
        <v>150</v>
      </c>
      <c r="B3004" s="0" t="s">
        <v>103</v>
      </c>
      <c r="C3004" s="0" t="s">
        <v>177</v>
      </c>
      <c r="D3004" s="0" t="s">
        <v>113</v>
      </c>
      <c r="E3004" s="0" t="s">
        <v>8</v>
      </c>
      <c r="F3004" s="0" t="s">
        <v>8</v>
      </c>
      <c r="G3004" s="0" t="s">
        <v>154</v>
      </c>
      <c r="H3004" s="0" t="n">
        <v>8785244.58661737</v>
      </c>
      <c r="I3004" s="0" t="n">
        <v>904461.26</v>
      </c>
      <c r="J3004" s="0" t="n">
        <v>1283364.475525</v>
      </c>
      <c r="K3004" s="0" t="n">
        <v>31656144.1</v>
      </c>
      <c r="L3004" s="0" t="n">
        <v>40700756.7</v>
      </c>
      <c r="M3004" s="0" t="n">
        <v>19672032.6763383</v>
      </c>
      <c r="N3004" s="0" t="n">
        <v>28102903.8233405</v>
      </c>
      <c r="O3004" s="0" t="n">
        <v>66744395.6759725</v>
      </c>
      <c r="P3004" s="0" t="n">
        <v>85432826.4652448</v>
      </c>
      <c r="Q3004" s="0" t="n">
        <v>72356900.8</v>
      </c>
      <c r="R3004" s="0" t="n">
        <v>81401513.4</v>
      </c>
    </row>
    <row r="3005" customFormat="false" ht="13.8" hidden="true" customHeight="false" outlineLevel="0" collapsed="false">
      <c r="A3005" s="0" t="s">
        <v>150</v>
      </c>
      <c r="B3005" s="0" t="s">
        <v>103</v>
      </c>
      <c r="C3005" s="0" t="s">
        <v>193</v>
      </c>
      <c r="D3005" s="0" t="s">
        <v>107</v>
      </c>
      <c r="E3005" s="0" t="s">
        <v>13</v>
      </c>
      <c r="F3005" s="0" t="s">
        <v>13</v>
      </c>
      <c r="G3005" s="0" t="s">
        <v>153</v>
      </c>
      <c r="H3005" s="0" t="n">
        <v>199021.374260641</v>
      </c>
      <c r="I3005" s="0" t="n">
        <v>41655.446442185</v>
      </c>
      <c r="J3005" s="0" t="n">
        <v>26783.1708432012</v>
      </c>
      <c r="K3005" s="0" t="n">
        <v>0</v>
      </c>
      <c r="L3005" s="0" t="n">
        <v>0</v>
      </c>
      <c r="M3005" s="0" t="n">
        <v>6398276.57351961</v>
      </c>
      <c r="N3005" s="0" t="n">
        <v>8797630.28858947</v>
      </c>
      <c r="O3005" s="0" t="n">
        <v>1499596.07191866</v>
      </c>
      <c r="P3005" s="0" t="n">
        <v>1919482.97205588</v>
      </c>
      <c r="Q3005" s="0" t="n">
        <v>729686.6651413</v>
      </c>
      <c r="R3005" s="0" t="n">
        <v>820897.498283962</v>
      </c>
    </row>
    <row r="3006" customFormat="false" ht="13.8" hidden="true" customHeight="false" outlineLevel="0" collapsed="false">
      <c r="A3006" s="0" t="s">
        <v>159</v>
      </c>
      <c r="B3006" s="0" t="s">
        <v>103</v>
      </c>
      <c r="C3006" s="0" t="s">
        <v>178</v>
      </c>
      <c r="D3006" s="0" t="s">
        <v>104</v>
      </c>
      <c r="E3006" s="0" t="s">
        <v>13</v>
      </c>
      <c r="F3006" s="0" t="s">
        <v>13</v>
      </c>
      <c r="G3006" s="0" t="s">
        <v>157</v>
      </c>
      <c r="H3006" s="0" t="n">
        <v>7279781.21951301</v>
      </c>
      <c r="I3006" s="0" t="n">
        <v>190489.250245466</v>
      </c>
      <c r="J3006" s="0" t="n">
        <v>43693.5191190831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5192401.0959005</v>
      </c>
      <c r="R3006" s="0" t="n">
        <v>5769334.55100056</v>
      </c>
    </row>
    <row r="3007" customFormat="false" ht="13.8" hidden="true" customHeight="false" outlineLevel="0" collapsed="false">
      <c r="A3007" s="0" t="s">
        <v>155</v>
      </c>
      <c r="B3007" s="0" t="s">
        <v>103</v>
      </c>
      <c r="C3007" s="0" t="s">
        <v>178</v>
      </c>
      <c r="D3007" s="0" t="s">
        <v>112</v>
      </c>
      <c r="E3007" s="0" t="s">
        <v>13</v>
      </c>
      <c r="F3007" s="0" t="s">
        <v>13</v>
      </c>
      <c r="G3007" s="0" t="s">
        <v>164</v>
      </c>
      <c r="H3007" s="0" t="n">
        <v>6825614.84969302</v>
      </c>
      <c r="I3007" s="0" t="n">
        <v>261573.487265</v>
      </c>
      <c r="J3007" s="0" t="n">
        <v>262818.524457982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14213903.2979801</v>
      </c>
      <c r="P3007" s="0" t="n">
        <v>19382595.4063365</v>
      </c>
      <c r="Q3007" s="0" t="n">
        <v>18310144.10855</v>
      </c>
      <c r="R3007" s="0" t="n">
        <v>20925878.9812</v>
      </c>
    </row>
    <row r="3008" customFormat="false" ht="13.8" hidden="true" customHeight="false" outlineLevel="0" collapsed="false">
      <c r="A3008" s="0" t="s">
        <v>150</v>
      </c>
      <c r="B3008" s="0" t="s">
        <v>103</v>
      </c>
      <c r="C3008" s="0" t="s">
        <v>177</v>
      </c>
      <c r="D3008" s="0" t="s">
        <v>114</v>
      </c>
      <c r="E3008" s="0" t="s">
        <v>9</v>
      </c>
      <c r="F3008" s="0" t="s">
        <v>9</v>
      </c>
      <c r="G3008" s="0" t="s">
        <v>153</v>
      </c>
      <c r="H3008" s="0" t="n">
        <v>271040.575339097</v>
      </c>
      <c r="I3008" s="0" t="n">
        <v>82529.795</v>
      </c>
      <c r="J3008" s="0" t="n">
        <v>141884.799825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</row>
    <row r="3009" customFormat="false" ht="13.8" hidden="true" customHeight="false" outlineLevel="0" collapsed="false">
      <c r="A3009" s="0" t="s">
        <v>150</v>
      </c>
      <c r="B3009" s="0" t="s">
        <v>103</v>
      </c>
      <c r="C3009" s="0" t="s">
        <v>178</v>
      </c>
      <c r="D3009" s="0" t="s">
        <v>112</v>
      </c>
      <c r="E3009" s="0" t="s">
        <v>13</v>
      </c>
      <c r="F3009" s="0" t="s">
        <v>13</v>
      </c>
      <c r="G3009" s="0" t="s">
        <v>154</v>
      </c>
      <c r="H3009" s="0" t="n">
        <v>2565123.34320726</v>
      </c>
      <c r="I3009" s="0" t="n">
        <v>206491.4998301</v>
      </c>
      <c r="J3009" s="0" t="n">
        <v>155910.47659643</v>
      </c>
      <c r="K3009" s="0" t="n">
        <v>0</v>
      </c>
      <c r="L3009" s="0" t="n">
        <v>0</v>
      </c>
      <c r="M3009" s="0" t="n">
        <v>3758145.29690782</v>
      </c>
      <c r="N3009" s="0" t="n">
        <v>5368778.9955826</v>
      </c>
      <c r="O3009" s="0" t="n">
        <v>12750850.1145086</v>
      </c>
      <c r="P3009" s="0" t="n">
        <v>16321088.1465711</v>
      </c>
      <c r="Q3009" s="0" t="n">
        <v>16519319.986408</v>
      </c>
      <c r="R3009" s="0" t="n">
        <v>18584234.984709</v>
      </c>
    </row>
    <row r="3010" customFormat="false" ht="13.8" hidden="true" customHeight="false" outlineLevel="0" collapsed="false">
      <c r="A3010" s="0" t="s">
        <v>150</v>
      </c>
      <c r="B3010" s="0" t="s">
        <v>117</v>
      </c>
      <c r="C3010" s="0" t="s">
        <v>176</v>
      </c>
      <c r="D3010" s="0" t="s">
        <v>109</v>
      </c>
      <c r="E3010" s="0" t="s">
        <v>9</v>
      </c>
      <c r="F3010" s="0" t="s">
        <v>9</v>
      </c>
      <c r="G3010" s="0" t="s">
        <v>157</v>
      </c>
      <c r="H3010" s="0" t="n">
        <v>423810.669692384</v>
      </c>
      <c r="I3010" s="0" t="n">
        <v>6977.05076624029</v>
      </c>
      <c r="J3010" s="0" t="n">
        <v>8244.73063648565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</row>
    <row r="3011" customFormat="false" ht="13.8" hidden="true" customHeight="false" outlineLevel="0" collapsed="false">
      <c r="A3011" s="0" t="s">
        <v>150</v>
      </c>
      <c r="B3011" s="0" t="s">
        <v>21</v>
      </c>
      <c r="C3011" s="0" t="s">
        <v>173</v>
      </c>
      <c r="D3011" s="0" t="s">
        <v>41</v>
      </c>
      <c r="E3011" s="0" t="s">
        <v>9</v>
      </c>
      <c r="F3011" s="0" t="s">
        <v>9</v>
      </c>
      <c r="G3011" s="0" t="s">
        <v>164</v>
      </c>
      <c r="H3011" s="0" t="n">
        <v>81484.399872504</v>
      </c>
      <c r="I3011" s="0" t="n">
        <v>1324.66666666666</v>
      </c>
      <c r="J3011" s="0" t="n">
        <v>788.176666666666</v>
      </c>
      <c r="K3011" s="0" t="n">
        <v>0</v>
      </c>
      <c r="L3011" s="0" t="n">
        <v>0</v>
      </c>
      <c r="M3011" s="0" t="n">
        <v>460199.012070933</v>
      </c>
      <c r="N3011" s="0" t="n">
        <v>558813.086086133</v>
      </c>
      <c r="O3011" s="0" t="n">
        <v>0</v>
      </c>
      <c r="P3011" s="0" t="n">
        <v>0</v>
      </c>
      <c r="Q3011" s="0" t="n">
        <v>13246.6666666666</v>
      </c>
      <c r="R3011" s="0" t="n">
        <v>16558.3333333333</v>
      </c>
    </row>
    <row r="3012" customFormat="false" ht="13.8" hidden="true" customHeight="false" outlineLevel="0" collapsed="false">
      <c r="A3012" s="0" t="s">
        <v>159</v>
      </c>
      <c r="B3012" s="0" t="s">
        <v>72</v>
      </c>
      <c r="C3012" s="0" t="s">
        <v>175</v>
      </c>
      <c r="D3012" s="0" t="s">
        <v>89</v>
      </c>
      <c r="E3012" s="0" t="s">
        <v>170</v>
      </c>
      <c r="F3012" s="0" t="s">
        <v>13</v>
      </c>
      <c r="G3012" s="0" t="s">
        <v>157</v>
      </c>
      <c r="H3012" s="0" t="n">
        <v>25367609.278753</v>
      </c>
      <c r="I3012" s="0" t="n">
        <v>605372.119425693</v>
      </c>
      <c r="J3012" s="0" t="n">
        <v>345723.248076371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</row>
    <row r="3013" customFormat="false" ht="13.8" hidden="true" customHeight="false" outlineLevel="0" collapsed="false">
      <c r="A3013" s="0" t="s">
        <v>159</v>
      </c>
      <c r="B3013" s="0" t="s">
        <v>103</v>
      </c>
      <c r="C3013" s="0" t="s">
        <v>178</v>
      </c>
      <c r="D3013" s="0" t="s">
        <v>111</v>
      </c>
      <c r="E3013" s="0" t="s">
        <v>13</v>
      </c>
      <c r="F3013" s="0" t="s">
        <v>13</v>
      </c>
      <c r="G3013" s="0" t="s">
        <v>172</v>
      </c>
      <c r="H3013" s="0" t="n">
        <v>269040.80168242</v>
      </c>
      <c r="I3013" s="0" t="n">
        <v>9981.45127078258</v>
      </c>
      <c r="J3013" s="0" t="n">
        <v>5873.25653924193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</row>
    <row r="3014" customFormat="false" ht="13.8" hidden="true" customHeight="false" outlineLevel="0" collapsed="false">
      <c r="A3014" s="0" t="s">
        <v>150</v>
      </c>
      <c r="B3014" s="0" t="s">
        <v>72</v>
      </c>
      <c r="C3014" s="0" t="s">
        <v>171</v>
      </c>
      <c r="D3014" s="0" t="s">
        <v>80</v>
      </c>
      <c r="E3014" s="0" t="s">
        <v>170</v>
      </c>
      <c r="F3014" s="0" t="s">
        <v>13</v>
      </c>
      <c r="G3014" s="0" t="s">
        <v>172</v>
      </c>
      <c r="H3014" s="0" t="n">
        <v>998742.341819939</v>
      </c>
      <c r="I3014" s="0" t="n">
        <v>120613.867599945</v>
      </c>
      <c r="J3014" s="0" t="n">
        <v>129587.285863563</v>
      </c>
      <c r="K3014" s="0" t="n">
        <v>1575634.32757392</v>
      </c>
      <c r="L3014" s="0" t="n">
        <v>2025815.56402361</v>
      </c>
      <c r="M3014" s="0" t="n">
        <v>12004627.3212683</v>
      </c>
      <c r="N3014" s="0" t="n">
        <v>16506362.566744</v>
      </c>
      <c r="O3014" s="0" t="n">
        <v>4376687.03918685</v>
      </c>
      <c r="P3014" s="0" t="n">
        <v>5602159.41015917</v>
      </c>
      <c r="Q3014" s="0" t="n">
        <v>3601449.89159754</v>
      </c>
      <c r="R3014" s="0" t="n">
        <v>4051631.12804723</v>
      </c>
    </row>
    <row r="3015" customFormat="false" ht="13.8" hidden="true" customHeight="false" outlineLevel="0" collapsed="false">
      <c r="A3015" s="0" t="s">
        <v>159</v>
      </c>
      <c r="B3015" s="0" t="s">
        <v>21</v>
      </c>
      <c r="C3015" s="0" t="s">
        <v>173</v>
      </c>
      <c r="D3015" s="0" t="s">
        <v>27</v>
      </c>
      <c r="E3015" s="0" t="s">
        <v>13</v>
      </c>
      <c r="F3015" s="0" t="s">
        <v>13</v>
      </c>
      <c r="G3015" s="0" t="s">
        <v>164</v>
      </c>
      <c r="H3015" s="0" t="n">
        <v>420017.669128586</v>
      </c>
      <c r="I3015" s="0" t="n">
        <v>7329.0625</v>
      </c>
      <c r="J3015" s="0" t="n">
        <v>4360.7921875</v>
      </c>
      <c r="K3015" s="0" t="n">
        <v>0</v>
      </c>
      <c r="L3015" s="0" t="n">
        <v>0</v>
      </c>
      <c r="M3015" s="0" t="n">
        <v>1171578.49985737</v>
      </c>
      <c r="N3015" s="0" t="n">
        <v>1366841.58316693</v>
      </c>
      <c r="O3015" s="0" t="n">
        <v>0</v>
      </c>
      <c r="P3015" s="0" t="n">
        <v>0</v>
      </c>
      <c r="Q3015" s="0" t="n">
        <v>0</v>
      </c>
      <c r="R3015" s="0" t="n">
        <v>0</v>
      </c>
    </row>
    <row r="3016" customFormat="false" ht="13.8" hidden="true" customHeight="false" outlineLevel="0" collapsed="false">
      <c r="A3016" s="0" t="s">
        <v>150</v>
      </c>
      <c r="B3016" s="0" t="s">
        <v>72</v>
      </c>
      <c r="C3016" s="0" t="s">
        <v>151</v>
      </c>
      <c r="D3016" s="0" t="s">
        <v>81</v>
      </c>
      <c r="E3016" s="0" t="s">
        <v>152</v>
      </c>
      <c r="F3016" s="0" t="s">
        <v>8</v>
      </c>
      <c r="G3016" s="0" t="s">
        <v>172</v>
      </c>
      <c r="H3016" s="0" t="n">
        <v>68466.9917267742</v>
      </c>
      <c r="I3016" s="0" t="n">
        <v>4174.97411886068</v>
      </c>
      <c r="J3016" s="0" t="n">
        <v>4634.16732765882</v>
      </c>
      <c r="K3016" s="0" t="n">
        <v>48708.031386708</v>
      </c>
      <c r="L3016" s="0" t="n">
        <v>62624.6117829103</v>
      </c>
      <c r="M3016" s="0" t="n">
        <v>327012.352793239</v>
      </c>
      <c r="N3016" s="0" t="n">
        <v>449641.985090704</v>
      </c>
      <c r="O3016" s="0" t="n">
        <v>102191.359726015</v>
      </c>
      <c r="P3016" s="0" t="n">
        <v>130804.940449299</v>
      </c>
      <c r="Q3016" s="0" t="n">
        <v>111332.643169618</v>
      </c>
      <c r="R3016" s="0" t="n">
        <v>125249.22356582</v>
      </c>
    </row>
    <row r="3017" customFormat="false" ht="13.8" hidden="true" customHeight="false" outlineLevel="0" collapsed="false">
      <c r="A3017" s="0" t="s">
        <v>150</v>
      </c>
      <c r="B3017" s="0" t="s">
        <v>72</v>
      </c>
      <c r="C3017" s="0" t="s">
        <v>151</v>
      </c>
      <c r="D3017" s="0" t="s">
        <v>83</v>
      </c>
      <c r="E3017" s="0" t="s">
        <v>170</v>
      </c>
      <c r="F3017" s="0" t="s">
        <v>13</v>
      </c>
      <c r="G3017" s="0" t="s">
        <v>157</v>
      </c>
      <c r="H3017" s="0" t="n">
        <v>13095.0810288916</v>
      </c>
      <c r="I3017" s="0" t="n">
        <v>953.824602188275</v>
      </c>
      <c r="J3017" s="0" t="n">
        <v>476.912301094137</v>
      </c>
      <c r="K3017" s="0" t="n">
        <v>11127.9536921965</v>
      </c>
      <c r="L3017" s="0" t="n">
        <v>14307.3690328241</v>
      </c>
      <c r="M3017" s="0" t="n">
        <v>74710.0265615015</v>
      </c>
      <c r="N3017" s="0" t="n">
        <v>102726.286522064</v>
      </c>
      <c r="O3017" s="0" t="n">
        <v>23346.8831812411</v>
      </c>
      <c r="P3017" s="0" t="n">
        <v>29884.0104719886</v>
      </c>
      <c r="Q3017" s="0" t="n">
        <v>25435.3227250206</v>
      </c>
      <c r="R3017" s="0" t="n">
        <v>28614.7380656482</v>
      </c>
    </row>
    <row r="3018" customFormat="false" ht="13.8" hidden="true" customHeight="false" outlineLevel="0" collapsed="false">
      <c r="A3018" s="0" t="s">
        <v>159</v>
      </c>
      <c r="B3018" s="0" t="s">
        <v>72</v>
      </c>
      <c r="C3018" s="0" t="s">
        <v>175</v>
      </c>
      <c r="D3018" s="0" t="s">
        <v>89</v>
      </c>
      <c r="E3018" s="0" t="s">
        <v>174</v>
      </c>
      <c r="F3018" s="0" t="s">
        <v>8</v>
      </c>
      <c r="G3018" s="0" t="s">
        <v>164</v>
      </c>
      <c r="H3018" s="0" t="n">
        <v>32158885.6600074</v>
      </c>
      <c r="I3018" s="0" t="n">
        <v>742636.811559667</v>
      </c>
      <c r="J3018" s="0" t="n">
        <v>1072428.51164211</v>
      </c>
      <c r="K3018" s="0" t="n">
        <v>0</v>
      </c>
      <c r="L3018" s="0" t="n">
        <v>0</v>
      </c>
      <c r="M3018" s="0" t="n">
        <v>59637305.452076</v>
      </c>
      <c r="N3018" s="0" t="n">
        <v>83492227.6329064</v>
      </c>
      <c r="O3018" s="0" t="n">
        <v>23854922.1808304</v>
      </c>
      <c r="P3018" s="0" t="n">
        <v>33396891.0531625</v>
      </c>
      <c r="Q3018" s="0" t="n">
        <v>4950912.07706445</v>
      </c>
      <c r="R3018" s="0" t="n">
        <v>7426368.11559667</v>
      </c>
    </row>
    <row r="3019" customFormat="false" ht="13.8" hidden="true" customHeight="false" outlineLevel="0" collapsed="false">
      <c r="A3019" s="0" t="s">
        <v>155</v>
      </c>
      <c r="B3019" s="0" t="s">
        <v>52</v>
      </c>
      <c r="C3019" s="0" t="s">
        <v>169</v>
      </c>
      <c r="D3019" s="0" t="s">
        <v>55</v>
      </c>
      <c r="E3019" s="0" t="s">
        <v>13</v>
      </c>
      <c r="F3019" s="0" t="s">
        <v>13</v>
      </c>
      <c r="G3019" s="0" t="s">
        <v>157</v>
      </c>
      <c r="H3019" s="0" t="n">
        <v>575337.014549954</v>
      </c>
      <c r="I3019" s="0" t="n">
        <v>27654.581238</v>
      </c>
      <c r="J3019" s="0" t="n">
        <v>9516.74149722435</v>
      </c>
      <c r="K3019" s="0" t="n">
        <v>0</v>
      </c>
      <c r="L3019" s="0" t="n">
        <v>0</v>
      </c>
      <c r="M3019" s="0" t="n">
        <v>2203148.30898127</v>
      </c>
      <c r="N3019" s="0" t="n">
        <v>3304722.46347191</v>
      </c>
      <c r="O3019" s="0" t="n">
        <v>332776.793861872</v>
      </c>
      <c r="P3019" s="0" t="n">
        <v>415970.99232734</v>
      </c>
      <c r="Q3019" s="0" t="n">
        <v>138272.90619</v>
      </c>
      <c r="R3019" s="0" t="n">
        <v>230454.84365</v>
      </c>
    </row>
    <row r="3020" customFormat="false" ht="13.8" hidden="true" customHeight="false" outlineLevel="0" collapsed="false">
      <c r="A3020" s="0" t="s">
        <v>159</v>
      </c>
      <c r="B3020" s="0" t="s">
        <v>72</v>
      </c>
      <c r="C3020" s="0" t="s">
        <v>151</v>
      </c>
      <c r="D3020" s="0" t="s">
        <v>83</v>
      </c>
      <c r="E3020" s="0" t="s">
        <v>174</v>
      </c>
      <c r="F3020" s="0" t="s">
        <v>8</v>
      </c>
      <c r="G3020" s="0" t="s">
        <v>164</v>
      </c>
      <c r="H3020" s="0" t="n">
        <v>405698.044712595</v>
      </c>
      <c r="I3020" s="0" t="n">
        <v>4898.72054717102</v>
      </c>
      <c r="J3020" s="0" t="n">
        <v>4898.72054717102</v>
      </c>
      <c r="K3020" s="0" t="n">
        <v>0</v>
      </c>
      <c r="L3020" s="0" t="n">
        <v>0</v>
      </c>
      <c r="M3020" s="0" t="n">
        <v>215831.864698439</v>
      </c>
      <c r="N3020" s="0" t="n">
        <v>287775.819597919</v>
      </c>
      <c r="O3020" s="0" t="n">
        <v>95925.2727094345</v>
      </c>
      <c r="P3020" s="0" t="n">
        <v>134295.381793208</v>
      </c>
      <c r="Q3020" s="0" t="n">
        <v>97974.4109434205</v>
      </c>
      <c r="R3020" s="0" t="n">
        <v>114303.47943399</v>
      </c>
    </row>
    <row r="3021" customFormat="false" ht="13.8" hidden="true" customHeight="false" outlineLevel="0" collapsed="false">
      <c r="A3021" s="0" t="s">
        <v>159</v>
      </c>
      <c r="B3021" s="0" t="s">
        <v>117</v>
      </c>
      <c r="C3021" s="0" t="s">
        <v>196</v>
      </c>
      <c r="D3021" s="0" t="s">
        <v>109</v>
      </c>
      <c r="E3021" s="0" t="s">
        <v>9</v>
      </c>
      <c r="F3021" s="0" t="s">
        <v>9</v>
      </c>
      <c r="G3021" s="0" t="s">
        <v>172</v>
      </c>
      <c r="H3021" s="0" t="n">
        <v>178654.029879374</v>
      </c>
      <c r="I3021" s="0" t="n">
        <v>1028.37079267406</v>
      </c>
      <c r="J3021" s="0" t="n">
        <v>1028.37079267406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0</v>
      </c>
    </row>
    <row r="3022" customFormat="false" ht="13.8" hidden="true" customHeight="false" outlineLevel="0" collapsed="false">
      <c r="A3022" s="0" t="s">
        <v>150</v>
      </c>
      <c r="B3022" s="0" t="s">
        <v>72</v>
      </c>
      <c r="C3022" s="0" t="s">
        <v>151</v>
      </c>
      <c r="D3022" s="0" t="s">
        <v>78</v>
      </c>
      <c r="E3022" s="0" t="s">
        <v>152</v>
      </c>
      <c r="F3022" s="0" t="s">
        <v>8</v>
      </c>
      <c r="G3022" s="0" t="s">
        <v>154</v>
      </c>
      <c r="H3022" s="0" t="n">
        <v>28912073.2515742</v>
      </c>
      <c r="I3022" s="0" t="n">
        <v>5165507.67874539</v>
      </c>
      <c r="J3022" s="0" t="n">
        <v>5993123.64705017</v>
      </c>
      <c r="K3022" s="0" t="n">
        <v>76343703.0355292</v>
      </c>
      <c r="L3022" s="0" t="n">
        <v>98156189.617109</v>
      </c>
      <c r="M3022" s="0" t="n">
        <v>401220304.370132</v>
      </c>
      <c r="N3022" s="0" t="n">
        <v>551677918.508932</v>
      </c>
      <c r="O3022" s="0" t="n">
        <v>125381345.115666</v>
      </c>
      <c r="P3022" s="0" t="n">
        <v>160488121.748053</v>
      </c>
      <c r="Q3022" s="0" t="n">
        <v>174499892.652638</v>
      </c>
      <c r="R3022" s="0" t="n">
        <v>196312379.234218</v>
      </c>
    </row>
    <row r="3023" customFormat="false" ht="13.8" hidden="true" customHeight="false" outlineLevel="0" collapsed="false">
      <c r="A3023" s="0" t="s">
        <v>159</v>
      </c>
      <c r="B3023" s="0" t="s">
        <v>21</v>
      </c>
      <c r="C3023" s="0" t="s">
        <v>173</v>
      </c>
      <c r="D3023" s="0" t="s">
        <v>26</v>
      </c>
      <c r="E3023" s="0" t="s">
        <v>8</v>
      </c>
      <c r="F3023" s="0" t="s">
        <v>8</v>
      </c>
      <c r="G3023" s="0" t="s">
        <v>157</v>
      </c>
      <c r="H3023" s="0" t="n">
        <v>24491621.2574867</v>
      </c>
      <c r="I3023" s="0" t="n">
        <v>463526.831240461</v>
      </c>
      <c r="J3023" s="0" t="n">
        <v>460999.112817086</v>
      </c>
      <c r="K3023" s="0" t="n">
        <v>0</v>
      </c>
      <c r="L3023" s="0" t="n">
        <v>0</v>
      </c>
      <c r="M3023" s="0" t="n">
        <v>80310315.4000458</v>
      </c>
      <c r="N3023" s="0" t="n">
        <v>93695367.9667201</v>
      </c>
      <c r="O3023" s="0" t="n">
        <v>0</v>
      </c>
      <c r="P3023" s="0" t="n">
        <v>0</v>
      </c>
      <c r="Q3023" s="0" t="n">
        <v>0</v>
      </c>
      <c r="R3023" s="0" t="n">
        <v>0</v>
      </c>
    </row>
    <row r="3024" customFormat="false" ht="13.8" hidden="true" customHeight="false" outlineLevel="0" collapsed="false">
      <c r="A3024" s="0" t="s">
        <v>150</v>
      </c>
      <c r="B3024" s="0" t="s">
        <v>21</v>
      </c>
      <c r="C3024" s="0" t="s">
        <v>166</v>
      </c>
      <c r="D3024" s="0" t="s">
        <v>25</v>
      </c>
      <c r="E3024" s="0" t="s">
        <v>9</v>
      </c>
      <c r="F3024" s="0" t="s">
        <v>9</v>
      </c>
      <c r="G3024" s="0" t="s">
        <v>157</v>
      </c>
      <c r="H3024" s="0" t="n">
        <v>11720580.1142007</v>
      </c>
      <c r="I3024" s="0" t="n">
        <v>315040.667301305</v>
      </c>
      <c r="J3024" s="0" t="n">
        <v>90329.6947451236</v>
      </c>
      <c r="K3024" s="0" t="n">
        <v>0</v>
      </c>
      <c r="L3024" s="0" t="n">
        <v>0</v>
      </c>
      <c r="M3024" s="0" t="n">
        <v>93826694.8223291</v>
      </c>
      <c r="N3024" s="0" t="n">
        <v>113932415.141399</v>
      </c>
      <c r="O3024" s="0" t="n">
        <v>0</v>
      </c>
      <c r="P3024" s="0" t="n">
        <v>0</v>
      </c>
      <c r="Q3024" s="0" t="n">
        <v>3150406.67301305</v>
      </c>
      <c r="R3024" s="0" t="n">
        <v>3938008.34126632</v>
      </c>
    </row>
    <row r="3025" customFormat="false" ht="13.8" hidden="true" customHeight="false" outlineLevel="0" collapsed="false">
      <c r="A3025" s="0" t="s">
        <v>155</v>
      </c>
      <c r="B3025" s="0" t="s">
        <v>52</v>
      </c>
      <c r="C3025" s="0" t="s">
        <v>161</v>
      </c>
      <c r="D3025" s="0" t="s">
        <v>60</v>
      </c>
      <c r="E3025" s="0" t="s">
        <v>9</v>
      </c>
      <c r="F3025" s="0" t="s">
        <v>9</v>
      </c>
      <c r="G3025" s="0" t="s">
        <v>164</v>
      </c>
      <c r="H3025" s="0" t="n">
        <v>18814634.6818526</v>
      </c>
      <c r="I3025" s="0" t="n">
        <v>564420.334657509</v>
      </c>
      <c r="J3025" s="0" t="n">
        <v>439234.56794996</v>
      </c>
      <c r="K3025" s="0" t="n">
        <v>0</v>
      </c>
      <c r="L3025" s="0" t="n">
        <v>0</v>
      </c>
      <c r="M3025" s="0" t="n">
        <v>44965486.7363042</v>
      </c>
      <c r="N3025" s="0" t="n">
        <v>67448230.1044564</v>
      </c>
      <c r="O3025" s="0" t="n">
        <v>6791858.01951975</v>
      </c>
      <c r="P3025" s="0" t="n">
        <v>8489822.52439969</v>
      </c>
      <c r="Q3025" s="0" t="n">
        <v>2822101.67328754</v>
      </c>
      <c r="R3025" s="0" t="n">
        <v>4703502.78881257</v>
      </c>
    </row>
    <row r="3026" customFormat="false" ht="13.8" hidden="true" customHeight="false" outlineLevel="0" collapsed="false">
      <c r="A3026" s="0" t="s">
        <v>159</v>
      </c>
      <c r="B3026" s="0" t="s">
        <v>96</v>
      </c>
      <c r="C3026" s="0" t="s">
        <v>184</v>
      </c>
      <c r="D3026" s="0" t="s">
        <v>101</v>
      </c>
      <c r="E3026" s="0" t="s">
        <v>170</v>
      </c>
      <c r="F3026" s="0" t="s">
        <v>13</v>
      </c>
      <c r="G3026" s="0" t="s">
        <v>154</v>
      </c>
      <c r="H3026" s="0" t="n">
        <v>174234230.27353</v>
      </c>
      <c r="I3026" s="0" t="n">
        <v>1690448.05161706</v>
      </c>
      <c r="J3026" s="0" t="n">
        <v>1319705.03915966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</row>
    <row r="3027" customFormat="false" ht="13.8" hidden="true" customHeight="false" outlineLevel="0" collapsed="false">
      <c r="A3027" s="0" t="s">
        <v>155</v>
      </c>
      <c r="B3027" s="0" t="s">
        <v>6</v>
      </c>
      <c r="C3027" s="0" t="s">
        <v>163</v>
      </c>
      <c r="D3027" s="0" t="s">
        <v>15</v>
      </c>
      <c r="E3027" s="0" t="s">
        <v>8</v>
      </c>
      <c r="F3027" s="0" t="s">
        <v>8</v>
      </c>
      <c r="G3027" s="0" t="s">
        <v>157</v>
      </c>
      <c r="H3027" s="0" t="n">
        <v>30834709.6800992</v>
      </c>
      <c r="I3027" s="0" t="n">
        <v>3330021.75745485</v>
      </c>
      <c r="J3027" s="0" t="n">
        <v>2425775.76661486</v>
      </c>
      <c r="K3027" s="0" t="n">
        <v>23367693.9248761</v>
      </c>
      <c r="L3027" s="0" t="n">
        <v>31156925.2331681</v>
      </c>
      <c r="M3027" s="0" t="n">
        <v>119880783.268374</v>
      </c>
      <c r="N3027" s="0" t="n">
        <v>179821174.902562</v>
      </c>
      <c r="O3027" s="0" t="n">
        <v>31968208.8715666</v>
      </c>
      <c r="P3027" s="0" t="n">
        <v>39960261.0894583</v>
      </c>
      <c r="Q3027" s="0" t="n">
        <v>35051540.8873141</v>
      </c>
      <c r="R3027" s="0" t="n">
        <v>42840772.1956061</v>
      </c>
    </row>
    <row r="3028" customFormat="false" ht="13.8" hidden="true" customHeight="false" outlineLevel="0" collapsed="false">
      <c r="A3028" s="0" t="s">
        <v>159</v>
      </c>
      <c r="B3028" s="0" t="s">
        <v>6</v>
      </c>
      <c r="C3028" s="0" t="s">
        <v>163</v>
      </c>
      <c r="D3028" s="0" t="s">
        <v>15</v>
      </c>
      <c r="E3028" s="0" t="s">
        <v>8</v>
      </c>
      <c r="F3028" s="0" t="s">
        <v>8</v>
      </c>
      <c r="G3028" s="0" t="s">
        <v>153</v>
      </c>
      <c r="H3028" s="0" t="n">
        <v>4935241.8644453</v>
      </c>
      <c r="I3028" s="0" t="n">
        <v>199065.092477632</v>
      </c>
      <c r="J3028" s="0" t="n">
        <v>140129.765740212</v>
      </c>
      <c r="K3028" s="0" t="n">
        <v>1396532.68018498</v>
      </c>
      <c r="L3028" s="0" t="n">
        <v>1862043.57357997</v>
      </c>
      <c r="M3028" s="0" t="n">
        <v>7166343.32919477</v>
      </c>
      <c r="N3028" s="0" t="n">
        <v>10749514.9937921</v>
      </c>
      <c r="O3028" s="0" t="n">
        <v>1672146.77681211</v>
      </c>
      <c r="P3028" s="0" t="n">
        <v>2149902.99875843</v>
      </c>
      <c r="Q3028" s="0" t="n">
        <v>1862043.57357997</v>
      </c>
      <c r="R3028" s="0" t="n">
        <v>2327554.46697497</v>
      </c>
    </row>
    <row r="3029" customFormat="false" ht="13.8" hidden="true" customHeight="false" outlineLevel="0" collapsed="false">
      <c r="A3029" s="0" t="s">
        <v>159</v>
      </c>
      <c r="B3029" s="0" t="s">
        <v>6</v>
      </c>
      <c r="C3029" s="0" t="s">
        <v>162</v>
      </c>
      <c r="D3029" s="0" t="s">
        <v>17</v>
      </c>
      <c r="E3029" s="0" t="s">
        <v>9</v>
      </c>
      <c r="F3029" s="0" t="s">
        <v>9</v>
      </c>
      <c r="G3029" s="0" t="s">
        <v>164</v>
      </c>
      <c r="H3029" s="0" t="n">
        <v>233751554.908339</v>
      </c>
      <c r="I3029" s="0" t="n">
        <v>1432396.74022209</v>
      </c>
      <c r="J3029" s="0" t="n">
        <v>5178526.10026308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</row>
    <row r="3030" customFormat="false" ht="13.8" hidden="true" customHeight="false" outlineLevel="0" collapsed="false">
      <c r="A3030" s="0" t="s">
        <v>150</v>
      </c>
      <c r="B3030" s="0" t="s">
        <v>6</v>
      </c>
      <c r="C3030" s="0" t="s">
        <v>162</v>
      </c>
      <c r="D3030" s="0" t="s">
        <v>17</v>
      </c>
      <c r="E3030" s="0" t="s">
        <v>13</v>
      </c>
      <c r="F3030" s="0" t="s">
        <v>13</v>
      </c>
      <c r="G3030" s="0" t="s">
        <v>153</v>
      </c>
      <c r="H3030" s="0" t="n">
        <v>3699306.07071201</v>
      </c>
      <c r="I3030" s="0" t="n">
        <v>30013.7407884341</v>
      </c>
      <c r="J3030" s="0" t="n">
        <v>30844.1598891526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</row>
    <row r="3031" customFormat="false" ht="13.8" hidden="true" customHeight="false" outlineLevel="0" collapsed="false">
      <c r="A3031" s="0" t="s">
        <v>159</v>
      </c>
      <c r="B3031" s="0" t="s">
        <v>21</v>
      </c>
      <c r="C3031" s="0" t="s">
        <v>181</v>
      </c>
      <c r="D3031" s="0" t="s">
        <v>42</v>
      </c>
      <c r="E3031" s="0" t="s">
        <v>13</v>
      </c>
      <c r="F3031" s="0" t="s">
        <v>13</v>
      </c>
      <c r="G3031" s="0" t="s">
        <v>172</v>
      </c>
      <c r="H3031" s="0" t="n">
        <v>926686.277677607</v>
      </c>
      <c r="I3031" s="0" t="n">
        <v>8660</v>
      </c>
      <c r="J3031" s="0" t="n">
        <v>6287.4</v>
      </c>
      <c r="K3031" s="0" t="n">
        <v>346400</v>
      </c>
      <c r="L3031" s="0" t="n">
        <v>433000</v>
      </c>
      <c r="M3031" s="0" t="n">
        <v>2776612.5</v>
      </c>
      <c r="N3031" s="0" t="n">
        <v>3361162.5</v>
      </c>
      <c r="O3031" s="0" t="n">
        <v>0</v>
      </c>
      <c r="P3031" s="0" t="n">
        <v>0</v>
      </c>
      <c r="Q3031" s="0" t="n">
        <v>0</v>
      </c>
      <c r="R3031" s="0" t="n">
        <v>0</v>
      </c>
    </row>
    <row r="3032" customFormat="false" ht="13.8" hidden="true" customHeight="false" outlineLevel="0" collapsed="false">
      <c r="A3032" s="0" t="s">
        <v>155</v>
      </c>
      <c r="B3032" s="0" t="s">
        <v>52</v>
      </c>
      <c r="C3032" s="0" t="s">
        <v>165</v>
      </c>
      <c r="D3032" s="0" t="s">
        <v>62</v>
      </c>
      <c r="E3032" s="0" t="s">
        <v>9</v>
      </c>
      <c r="F3032" s="0" t="s">
        <v>9</v>
      </c>
      <c r="G3032" s="0" t="s">
        <v>153</v>
      </c>
      <c r="H3032" s="0" t="n">
        <v>1808139.74334717</v>
      </c>
      <c r="I3032" s="0" t="n">
        <v>46295.9999999999</v>
      </c>
      <c r="J3032" s="0" t="n">
        <v>41919.2273991884</v>
      </c>
      <c r="K3032" s="0" t="n">
        <v>2083319.99999999</v>
      </c>
      <c r="L3032" s="0" t="n">
        <v>2546279.99999999</v>
      </c>
      <c r="M3032" s="0" t="n">
        <v>9346004.99999999</v>
      </c>
      <c r="N3032" s="0" t="n">
        <v>11313584.9999999</v>
      </c>
      <c r="O3032" s="0" t="n">
        <v>86804.9999999999</v>
      </c>
      <c r="P3032" s="0" t="n">
        <v>138887.999999999</v>
      </c>
      <c r="Q3032" s="0" t="n">
        <v>0</v>
      </c>
      <c r="R3032" s="0" t="n">
        <v>0</v>
      </c>
    </row>
    <row r="3033" customFormat="false" ht="13.8" hidden="true" customHeight="false" outlineLevel="0" collapsed="false">
      <c r="A3033" s="0" t="s">
        <v>155</v>
      </c>
      <c r="B3033" s="0" t="s">
        <v>52</v>
      </c>
      <c r="C3033" s="0" t="s">
        <v>183</v>
      </c>
      <c r="D3033" s="0" t="s">
        <v>64</v>
      </c>
      <c r="E3033" s="0" t="s">
        <v>9</v>
      </c>
      <c r="F3033" s="0" t="s">
        <v>9</v>
      </c>
      <c r="G3033" s="0" t="s">
        <v>172</v>
      </c>
      <c r="H3033" s="0" t="n">
        <v>7737560.59120814</v>
      </c>
      <c r="I3033" s="0" t="n">
        <v>222563.021245908</v>
      </c>
      <c r="J3033" s="0" t="n">
        <v>492453.823512791</v>
      </c>
      <c r="K3033" s="0" t="n">
        <v>0</v>
      </c>
      <c r="L3033" s="0" t="n">
        <v>0</v>
      </c>
      <c r="M3033" s="0" t="n">
        <v>6343046.1055084</v>
      </c>
      <c r="N3033" s="0" t="n">
        <v>7678424.23298385</v>
      </c>
      <c r="O3033" s="0" t="n">
        <v>6413524.38852177</v>
      </c>
      <c r="P3033" s="0" t="n">
        <v>7088632.21889249</v>
      </c>
      <c r="Q3033" s="0" t="n">
        <v>24481932.3370499</v>
      </c>
      <c r="R3033" s="0" t="n">
        <v>26707562.549509</v>
      </c>
    </row>
    <row r="3034" customFormat="false" ht="13.8" hidden="true" customHeight="false" outlineLevel="0" collapsed="false">
      <c r="A3034" s="0" t="s">
        <v>150</v>
      </c>
      <c r="B3034" s="0" t="s">
        <v>21</v>
      </c>
      <c r="C3034" s="0" t="s">
        <v>181</v>
      </c>
      <c r="D3034" s="0" t="s">
        <v>51</v>
      </c>
      <c r="E3034" s="0" t="s">
        <v>8</v>
      </c>
      <c r="F3034" s="0" t="s">
        <v>8</v>
      </c>
      <c r="G3034" s="0" t="s">
        <v>153</v>
      </c>
      <c r="H3034" s="0" t="n">
        <v>5136749.52435922</v>
      </c>
      <c r="I3034" s="0" t="n">
        <v>159605</v>
      </c>
      <c r="J3034" s="0" t="n">
        <v>110245.325</v>
      </c>
      <c r="K3034" s="0" t="n">
        <v>7182225</v>
      </c>
      <c r="L3034" s="0" t="n">
        <v>8778275</v>
      </c>
      <c r="M3034" s="0" t="n">
        <v>34414828.125</v>
      </c>
      <c r="N3034" s="0" t="n">
        <v>41896312.5</v>
      </c>
      <c r="O3034" s="0" t="n">
        <v>1795556.25</v>
      </c>
      <c r="P3034" s="0" t="n">
        <v>2693334.375</v>
      </c>
      <c r="Q3034" s="0" t="n">
        <v>0</v>
      </c>
      <c r="R3034" s="0" t="n">
        <v>0</v>
      </c>
    </row>
    <row r="3035" customFormat="false" ht="13.8" hidden="true" customHeight="false" outlineLevel="0" collapsed="false">
      <c r="A3035" s="0" t="s">
        <v>150</v>
      </c>
      <c r="B3035" s="0" t="s">
        <v>21</v>
      </c>
      <c r="C3035" s="0" t="s">
        <v>181</v>
      </c>
      <c r="D3035" s="0" t="s">
        <v>51</v>
      </c>
      <c r="E3035" s="0" t="s">
        <v>8</v>
      </c>
      <c r="F3035" s="0" t="s">
        <v>8</v>
      </c>
      <c r="G3035" s="0" t="s">
        <v>172</v>
      </c>
      <c r="H3035" s="0" t="n">
        <v>11841968.357805</v>
      </c>
      <c r="I3035" s="0" t="n">
        <v>337495</v>
      </c>
      <c r="J3035" s="0" t="n">
        <v>557525.575</v>
      </c>
      <c r="K3035" s="0" t="n">
        <v>15187275</v>
      </c>
      <c r="L3035" s="0" t="n">
        <v>18562225</v>
      </c>
      <c r="M3035" s="0" t="n">
        <v>72772359.375</v>
      </c>
      <c r="N3035" s="0" t="n">
        <v>88592437.5</v>
      </c>
      <c r="O3035" s="0" t="n">
        <v>3796818.75</v>
      </c>
      <c r="P3035" s="0" t="n">
        <v>5695228.125</v>
      </c>
      <c r="Q3035" s="0" t="n">
        <v>0</v>
      </c>
      <c r="R3035" s="0" t="n">
        <v>0</v>
      </c>
    </row>
    <row r="3036" customFormat="false" ht="13.8" hidden="true" customHeight="false" outlineLevel="0" collapsed="false">
      <c r="A3036" s="0" t="s">
        <v>150</v>
      </c>
      <c r="B3036" s="0" t="s">
        <v>72</v>
      </c>
      <c r="C3036" s="0" t="s">
        <v>171</v>
      </c>
      <c r="D3036" s="0" t="s">
        <v>86</v>
      </c>
      <c r="E3036" s="0" t="s">
        <v>152</v>
      </c>
      <c r="F3036" s="0" t="s">
        <v>8</v>
      </c>
      <c r="G3036" s="0" t="s">
        <v>153</v>
      </c>
      <c r="H3036" s="0" t="n">
        <v>2187990.31357821</v>
      </c>
      <c r="I3036" s="0" t="n">
        <v>207404.72265607</v>
      </c>
      <c r="J3036" s="0" t="n">
        <v>324182.486273296</v>
      </c>
      <c r="K3036" s="0" t="n">
        <v>2794291.46040692</v>
      </c>
      <c r="L3036" s="0" t="n">
        <v>3592660.44909462</v>
      </c>
      <c r="M3036" s="0" t="n">
        <v>20642870.0919817</v>
      </c>
      <c r="N3036" s="0" t="n">
        <v>28383946.3764749</v>
      </c>
      <c r="O3036" s="0" t="n">
        <v>7526046.37905981</v>
      </c>
      <c r="P3036" s="0" t="n">
        <v>9633339.36519656</v>
      </c>
      <c r="Q3036" s="0" t="n">
        <v>6386951.90950154</v>
      </c>
      <c r="R3036" s="0" t="n">
        <v>7185320.89818924</v>
      </c>
    </row>
    <row r="3037" customFormat="false" ht="13.8" hidden="true" customHeight="false" outlineLevel="0" collapsed="false">
      <c r="A3037" s="0" t="s">
        <v>159</v>
      </c>
      <c r="B3037" s="0" t="s">
        <v>72</v>
      </c>
      <c r="C3037" s="0" t="s">
        <v>175</v>
      </c>
      <c r="D3037" s="0" t="s">
        <v>87</v>
      </c>
      <c r="E3037" s="0" t="s">
        <v>156</v>
      </c>
      <c r="F3037" s="0" t="s">
        <v>9</v>
      </c>
      <c r="G3037" s="0" t="s">
        <v>157</v>
      </c>
      <c r="H3037" s="0" t="n">
        <v>1009849.89401884</v>
      </c>
      <c r="I3037" s="0" t="n">
        <v>19629.3087504004</v>
      </c>
      <c r="J3037" s="0" t="n">
        <v>30268.3712499457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</row>
    <row r="3038" customFormat="false" ht="13.8" hidden="true" customHeight="false" outlineLevel="0" collapsed="false">
      <c r="A3038" s="0" t="s">
        <v>159</v>
      </c>
      <c r="B3038" s="0" t="s">
        <v>72</v>
      </c>
      <c r="C3038" s="0" t="s">
        <v>175</v>
      </c>
      <c r="D3038" s="0" t="s">
        <v>89</v>
      </c>
      <c r="E3038" s="0" t="s">
        <v>170</v>
      </c>
      <c r="F3038" s="0" t="s">
        <v>13</v>
      </c>
      <c r="G3038" s="0" t="s">
        <v>164</v>
      </c>
      <c r="H3038" s="0" t="n">
        <v>164846791.197676</v>
      </c>
      <c r="I3038" s="0" t="n">
        <v>3260780.0976165</v>
      </c>
      <c r="J3038" s="0" t="n">
        <v>8325682.82731692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</row>
    <row r="3039" customFormat="false" ht="13.8" hidden="true" customHeight="false" outlineLevel="0" collapsed="false">
      <c r="A3039" s="0" t="s">
        <v>150</v>
      </c>
      <c r="B3039" s="0" t="s">
        <v>52</v>
      </c>
      <c r="C3039" s="0" t="s">
        <v>169</v>
      </c>
      <c r="D3039" s="0" t="s">
        <v>70</v>
      </c>
      <c r="E3039" s="0" t="s">
        <v>13</v>
      </c>
      <c r="F3039" s="0" t="s">
        <v>13</v>
      </c>
      <c r="G3039" s="0" t="s">
        <v>172</v>
      </c>
      <c r="H3039" s="0" t="n">
        <v>620723.239639465</v>
      </c>
      <c r="I3039" s="0" t="n">
        <v>46248.8976704</v>
      </c>
      <c r="J3039" s="0" t="n">
        <v>28965.4909827085</v>
      </c>
      <c r="K3039" s="0" t="n">
        <v>1618711.418464</v>
      </c>
      <c r="L3039" s="0" t="n">
        <v>2081200.395168</v>
      </c>
      <c r="M3039" s="0" t="n">
        <v>1595586.9696288</v>
      </c>
      <c r="N3039" s="0" t="n">
        <v>1942453.7021568</v>
      </c>
      <c r="O3039" s="0" t="n">
        <v>1543171.55057322</v>
      </c>
      <c r="P3039" s="0" t="n">
        <v>1683459.8733526</v>
      </c>
      <c r="Q3039" s="0" t="n">
        <v>5549867.720448</v>
      </c>
      <c r="R3039" s="0" t="n">
        <v>6012356.697152</v>
      </c>
    </row>
    <row r="3040" customFormat="false" ht="13.8" hidden="true" customHeight="false" outlineLevel="0" collapsed="false">
      <c r="A3040" s="0" t="s">
        <v>155</v>
      </c>
      <c r="B3040" s="0" t="s">
        <v>72</v>
      </c>
      <c r="C3040" s="0" t="s">
        <v>175</v>
      </c>
      <c r="D3040" s="0" t="s">
        <v>87</v>
      </c>
      <c r="E3040" s="0" t="s">
        <v>170</v>
      </c>
      <c r="F3040" s="0" t="s">
        <v>13</v>
      </c>
      <c r="G3040" s="0" t="s">
        <v>164</v>
      </c>
      <c r="H3040" s="0" t="n">
        <v>1490562.8944972</v>
      </c>
      <c r="I3040" s="0" t="n">
        <v>123288.266170021</v>
      </c>
      <c r="J3040" s="0" t="n">
        <v>492073.92500517</v>
      </c>
      <c r="K3040" s="0" t="n">
        <v>0</v>
      </c>
      <c r="L3040" s="0" t="n">
        <v>0</v>
      </c>
      <c r="M3040" s="0" t="n">
        <v>9431552.36200665</v>
      </c>
      <c r="N3040" s="0" t="n">
        <v>11527452.886897</v>
      </c>
      <c r="O3040" s="0" t="n">
        <v>4610981.1547588</v>
      </c>
      <c r="P3040" s="0" t="n">
        <v>6287701.5746711</v>
      </c>
      <c r="Q3040" s="0" t="n">
        <v>0</v>
      </c>
      <c r="R3040" s="0" t="n">
        <v>0</v>
      </c>
    </row>
    <row r="3041" customFormat="false" ht="13.8" hidden="true" customHeight="false" outlineLevel="0" collapsed="false">
      <c r="A3041" s="0" t="s">
        <v>150</v>
      </c>
      <c r="B3041" s="0" t="s">
        <v>21</v>
      </c>
      <c r="C3041" s="0" t="s">
        <v>181</v>
      </c>
      <c r="D3041" s="0" t="s">
        <v>22</v>
      </c>
      <c r="E3041" s="0" t="s">
        <v>8</v>
      </c>
      <c r="F3041" s="0" t="s">
        <v>8</v>
      </c>
      <c r="G3041" s="0" t="s">
        <v>172</v>
      </c>
      <c r="H3041" s="0" t="n">
        <v>944371.748169901</v>
      </c>
      <c r="I3041" s="0" t="n">
        <v>69775</v>
      </c>
      <c r="J3041" s="0" t="n">
        <v>64845.625</v>
      </c>
      <c r="K3041" s="0" t="n">
        <v>3139875</v>
      </c>
      <c r="L3041" s="0" t="n">
        <v>3837625</v>
      </c>
      <c r="M3041" s="0" t="n">
        <v>10832568.75</v>
      </c>
      <c r="N3041" s="0" t="n">
        <v>13187475</v>
      </c>
      <c r="O3041" s="0" t="n">
        <v>565177.5</v>
      </c>
      <c r="P3041" s="0" t="n">
        <v>847766.25</v>
      </c>
      <c r="Q3041" s="0" t="n">
        <v>0</v>
      </c>
      <c r="R3041" s="0" t="n">
        <v>0</v>
      </c>
    </row>
    <row r="3042" customFormat="false" ht="13.8" hidden="true" customHeight="false" outlineLevel="0" collapsed="false">
      <c r="A3042" s="0" t="s">
        <v>155</v>
      </c>
      <c r="B3042" s="0" t="s">
        <v>72</v>
      </c>
      <c r="C3042" s="0" t="s">
        <v>151</v>
      </c>
      <c r="D3042" s="0" t="s">
        <v>82</v>
      </c>
      <c r="E3042" s="0" t="s">
        <v>152</v>
      </c>
      <c r="F3042" s="0" t="s">
        <v>8</v>
      </c>
      <c r="G3042" s="0" t="s">
        <v>153</v>
      </c>
      <c r="H3042" s="0" t="n">
        <v>247842.191161601</v>
      </c>
      <c r="I3042" s="0" t="n">
        <v>14056.9891273032</v>
      </c>
      <c r="J3042" s="0" t="n">
        <v>14056.9891273032</v>
      </c>
      <c r="K3042" s="0" t="n">
        <v>163998.206485204</v>
      </c>
      <c r="L3042" s="0" t="n">
        <v>210854.836909548</v>
      </c>
      <c r="M3042" s="0" t="n">
        <v>619334.405009819</v>
      </c>
      <c r="N3042" s="0" t="n">
        <v>756964.272789779</v>
      </c>
      <c r="O3042" s="0" t="n">
        <v>302785.707569643</v>
      </c>
      <c r="P3042" s="0" t="n">
        <v>412889.601231331</v>
      </c>
      <c r="Q3042" s="0" t="n">
        <v>327996.412970408</v>
      </c>
      <c r="R3042" s="0" t="n">
        <v>374853.043394752</v>
      </c>
    </row>
    <row r="3043" customFormat="false" ht="13.8" hidden="true" customHeight="false" outlineLevel="0" collapsed="false">
      <c r="A3043" s="0" t="s">
        <v>155</v>
      </c>
      <c r="B3043" s="0" t="s">
        <v>90</v>
      </c>
      <c r="C3043" s="0" t="s">
        <v>93</v>
      </c>
      <c r="D3043" s="0" t="s">
        <v>93</v>
      </c>
      <c r="E3043" s="0" t="s">
        <v>185</v>
      </c>
      <c r="F3043" s="0" t="s">
        <v>9</v>
      </c>
      <c r="G3043" s="0" t="s">
        <v>172</v>
      </c>
      <c r="H3043" s="0" t="n">
        <v>1073634.8288362</v>
      </c>
      <c r="I3043" s="0" t="n">
        <v>46826.875</v>
      </c>
      <c r="J3043" s="0" t="n">
        <v>69541.6375</v>
      </c>
      <c r="K3043" s="0" t="n">
        <v>0</v>
      </c>
      <c r="L3043" s="0" t="n">
        <v>0</v>
      </c>
      <c r="M3043" s="0" t="n">
        <v>2653944.77686175</v>
      </c>
      <c r="N3043" s="0" t="n">
        <v>3317430.97107718</v>
      </c>
      <c r="O3043" s="0" t="n">
        <v>1702947.90020327</v>
      </c>
      <c r="P3043" s="0" t="n">
        <v>2322201.68209537</v>
      </c>
      <c r="Q3043" s="0" t="n">
        <v>0</v>
      </c>
      <c r="R3043" s="0" t="n">
        <v>0</v>
      </c>
    </row>
    <row r="3044" customFormat="false" ht="13.8" hidden="true" customHeight="false" outlineLevel="0" collapsed="false">
      <c r="A3044" s="0" t="s">
        <v>155</v>
      </c>
      <c r="B3044" s="0" t="s">
        <v>21</v>
      </c>
      <c r="C3044" s="0" t="s">
        <v>173</v>
      </c>
      <c r="D3044" s="0" t="s">
        <v>47</v>
      </c>
      <c r="E3044" s="0" t="s">
        <v>13</v>
      </c>
      <c r="F3044" s="0" t="s">
        <v>13</v>
      </c>
      <c r="G3044" s="0" t="s">
        <v>164</v>
      </c>
      <c r="H3044" s="0" t="n">
        <v>68226.581354573</v>
      </c>
      <c r="I3044" s="0" t="n">
        <v>3807.49999999999</v>
      </c>
      <c r="J3044" s="0" t="n">
        <v>2092.64999999999</v>
      </c>
      <c r="K3044" s="0" t="n">
        <v>0</v>
      </c>
      <c r="L3044" s="0" t="n">
        <v>0</v>
      </c>
      <c r="M3044" s="0" t="n">
        <v>834688.611787999</v>
      </c>
      <c r="N3044" s="0" t="n">
        <v>1043360.76473499</v>
      </c>
      <c r="O3044" s="0" t="n">
        <v>174351.770769874</v>
      </c>
      <c r="P3044" s="0" t="n">
        <v>278962.833231799</v>
      </c>
      <c r="Q3044" s="0" t="n">
        <v>38074.9999999999</v>
      </c>
      <c r="R3044" s="0" t="n">
        <v>47593.7499999999</v>
      </c>
    </row>
    <row r="3045" customFormat="false" ht="13.8" hidden="true" customHeight="false" outlineLevel="0" collapsed="false">
      <c r="A3045" s="0" t="s">
        <v>159</v>
      </c>
      <c r="B3045" s="0" t="s">
        <v>21</v>
      </c>
      <c r="C3045" s="0" t="s">
        <v>166</v>
      </c>
      <c r="D3045" s="0" t="s">
        <v>33</v>
      </c>
      <c r="E3045" s="0" t="s">
        <v>13</v>
      </c>
      <c r="F3045" s="0" t="s">
        <v>13</v>
      </c>
      <c r="G3045" s="0" t="s">
        <v>172</v>
      </c>
      <c r="H3045" s="0" t="n">
        <v>1254627.19855509</v>
      </c>
      <c r="I3045" s="0" t="n">
        <v>16716</v>
      </c>
      <c r="J3045" s="0" t="n">
        <v>9566.07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</row>
    <row r="3046" customFormat="false" ht="13.8" hidden="true" customHeight="false" outlineLevel="0" collapsed="false">
      <c r="A3046" s="0" t="s">
        <v>150</v>
      </c>
      <c r="B3046" s="0" t="s">
        <v>72</v>
      </c>
      <c r="C3046" s="0" t="s">
        <v>151</v>
      </c>
      <c r="D3046" s="0" t="s">
        <v>82</v>
      </c>
      <c r="E3046" s="0" t="s">
        <v>170</v>
      </c>
      <c r="F3046" s="0" t="s">
        <v>13</v>
      </c>
      <c r="G3046" s="0" t="s">
        <v>172</v>
      </c>
      <c r="H3046" s="0" t="n">
        <v>284214.300010412</v>
      </c>
      <c r="I3046" s="0" t="n">
        <v>16870.2771311845</v>
      </c>
      <c r="J3046" s="0" t="n">
        <v>16870.2771311845</v>
      </c>
      <c r="K3046" s="0" t="n">
        <v>196819.899863819</v>
      </c>
      <c r="L3046" s="0" t="n">
        <v>253054.156967767</v>
      </c>
      <c r="M3046" s="0" t="n">
        <v>1321394.78231019</v>
      </c>
      <c r="N3046" s="0" t="n">
        <v>1816917.82567652</v>
      </c>
      <c r="O3046" s="0" t="n">
        <v>412935.867363152</v>
      </c>
      <c r="P3046" s="0" t="n">
        <v>528557.910224834</v>
      </c>
      <c r="Q3046" s="0" t="n">
        <v>449874.056831586</v>
      </c>
      <c r="R3046" s="0" t="n">
        <v>506108.313935535</v>
      </c>
    </row>
    <row r="3047" customFormat="false" ht="13.8" hidden="true" customHeight="false" outlineLevel="0" collapsed="false">
      <c r="A3047" s="0" t="s">
        <v>159</v>
      </c>
      <c r="B3047" s="0" t="s">
        <v>21</v>
      </c>
      <c r="C3047" s="0" t="s">
        <v>173</v>
      </c>
      <c r="D3047" s="0" t="s">
        <v>27</v>
      </c>
      <c r="E3047" s="0" t="s">
        <v>8</v>
      </c>
      <c r="F3047" s="0" t="s">
        <v>8</v>
      </c>
      <c r="G3047" s="0" t="s">
        <v>154</v>
      </c>
      <c r="H3047" s="0" t="n">
        <v>947124.066836955</v>
      </c>
      <c r="I3047" s="0" t="n">
        <v>16327.8875</v>
      </c>
      <c r="J3047" s="0" t="n">
        <v>11671.4530625</v>
      </c>
      <c r="K3047" s="0" t="n">
        <v>0</v>
      </c>
      <c r="L3047" s="0" t="n">
        <v>0</v>
      </c>
      <c r="M3047" s="0" t="n">
        <v>2610074.88244096</v>
      </c>
      <c r="N3047" s="0" t="n">
        <v>3045087.36284779</v>
      </c>
      <c r="O3047" s="0" t="n">
        <v>0</v>
      </c>
      <c r="P3047" s="0" t="n">
        <v>0</v>
      </c>
      <c r="Q3047" s="0" t="n">
        <v>0</v>
      </c>
      <c r="R3047" s="0" t="n">
        <v>0</v>
      </c>
    </row>
    <row r="3048" customFormat="false" ht="13.8" hidden="true" customHeight="false" outlineLevel="0" collapsed="false">
      <c r="A3048" s="0" t="s">
        <v>155</v>
      </c>
      <c r="B3048" s="0" t="s">
        <v>103</v>
      </c>
      <c r="C3048" s="0" t="s">
        <v>177</v>
      </c>
      <c r="D3048" s="0" t="s">
        <v>114</v>
      </c>
      <c r="E3048" s="0" t="s">
        <v>9</v>
      </c>
      <c r="F3048" s="0" t="s">
        <v>9</v>
      </c>
      <c r="G3048" s="0" t="s">
        <v>154</v>
      </c>
      <c r="H3048" s="0" t="n">
        <v>152905.792933328</v>
      </c>
      <c r="I3048" s="0" t="n">
        <v>42681.145</v>
      </c>
      <c r="J3048" s="0" t="n">
        <v>54947.581025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</row>
    <row r="3049" customFormat="false" ht="13.8" hidden="true" customHeight="false" outlineLevel="0" collapsed="false">
      <c r="A3049" s="0" t="s">
        <v>155</v>
      </c>
      <c r="B3049" s="0" t="s">
        <v>103</v>
      </c>
      <c r="C3049" s="0" t="s">
        <v>177</v>
      </c>
      <c r="D3049" s="0" t="s">
        <v>106</v>
      </c>
      <c r="E3049" s="0" t="s">
        <v>13</v>
      </c>
      <c r="F3049" s="0" t="s">
        <v>13</v>
      </c>
      <c r="G3049" s="0" t="s">
        <v>154</v>
      </c>
      <c r="H3049" s="0" t="n">
        <v>240947.859377282</v>
      </c>
      <c r="I3049" s="0" t="n">
        <v>112102.97</v>
      </c>
      <c r="J3049" s="0" t="n">
        <v>79692.6619</v>
      </c>
      <c r="K3049" s="0" t="n">
        <v>0</v>
      </c>
      <c r="L3049" s="0" t="n">
        <v>0</v>
      </c>
      <c r="M3049" s="0" t="n">
        <v>1223591.97858369</v>
      </c>
      <c r="N3049" s="0" t="n">
        <v>1713028.77001717</v>
      </c>
      <c r="O3049" s="0" t="n">
        <v>8703817.69808841</v>
      </c>
      <c r="P3049" s="0" t="n">
        <v>11868842.3155751</v>
      </c>
      <c r="Q3049" s="0" t="n">
        <v>2939046.95</v>
      </c>
      <c r="R3049" s="0" t="n">
        <v>3358910.79999999</v>
      </c>
    </row>
    <row r="3050" customFormat="false" ht="13.8" hidden="true" customHeight="false" outlineLevel="0" collapsed="false">
      <c r="A3050" s="0" t="s">
        <v>159</v>
      </c>
      <c r="B3050" s="0" t="s">
        <v>103</v>
      </c>
      <c r="C3050" s="0" t="s">
        <v>179</v>
      </c>
      <c r="D3050" s="0" t="s">
        <v>116</v>
      </c>
      <c r="E3050" s="0" t="s">
        <v>8</v>
      </c>
      <c r="F3050" s="0" t="s">
        <v>8</v>
      </c>
      <c r="G3050" s="0" t="s">
        <v>164</v>
      </c>
      <c r="H3050" s="0" t="n">
        <v>1695929.00079891</v>
      </c>
      <c r="I3050" s="0" t="n">
        <v>10538.7490682299</v>
      </c>
      <c r="J3050" s="0" t="n">
        <v>22236.5562880649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1279705.24369825</v>
      </c>
      <c r="P3050" s="0" t="n">
        <v>1791587.34117755</v>
      </c>
      <c r="Q3050" s="0" t="n">
        <v>632324.944093799</v>
      </c>
      <c r="R3050" s="0" t="n">
        <v>737712.434776099</v>
      </c>
    </row>
    <row r="3051" customFormat="false" ht="13.8" hidden="true" customHeight="false" outlineLevel="0" collapsed="false">
      <c r="A3051" s="0" t="s">
        <v>155</v>
      </c>
      <c r="B3051" s="0" t="s">
        <v>21</v>
      </c>
      <c r="C3051" s="0" t="s">
        <v>173</v>
      </c>
      <c r="D3051" s="0" t="s">
        <v>26</v>
      </c>
      <c r="E3051" s="0" t="s">
        <v>9</v>
      </c>
      <c r="F3051" s="0" t="s">
        <v>9</v>
      </c>
      <c r="G3051" s="0" t="s">
        <v>172</v>
      </c>
      <c r="H3051" s="0" t="n">
        <v>333295.522188138</v>
      </c>
      <c r="I3051" s="0" t="n">
        <v>19578.0940734315</v>
      </c>
      <c r="J3051" s="0" t="n">
        <v>14703.069237937</v>
      </c>
      <c r="K3051" s="0" t="n">
        <v>0</v>
      </c>
      <c r="L3051" s="0" t="n">
        <v>0</v>
      </c>
      <c r="M3051" s="0" t="n">
        <v>3392086.07571066</v>
      </c>
      <c r="N3051" s="0" t="n">
        <v>3957433.75499577</v>
      </c>
      <c r="O3051" s="0" t="n">
        <v>933440.017805881</v>
      </c>
      <c r="P3051" s="0" t="n">
        <v>1140871.13287385</v>
      </c>
      <c r="Q3051" s="0" t="n">
        <v>391561.881468631</v>
      </c>
      <c r="R3051" s="0" t="n">
        <v>440507.11665221</v>
      </c>
    </row>
    <row r="3052" customFormat="false" ht="13.8" hidden="true" customHeight="false" outlineLevel="0" collapsed="false">
      <c r="A3052" s="0" t="s">
        <v>150</v>
      </c>
      <c r="B3052" s="0" t="s">
        <v>52</v>
      </c>
      <c r="C3052" s="0" t="s">
        <v>183</v>
      </c>
      <c r="D3052" s="0" t="s">
        <v>57</v>
      </c>
      <c r="E3052" s="0" t="s">
        <v>9</v>
      </c>
      <c r="F3052" s="0" t="s">
        <v>9</v>
      </c>
      <c r="G3052" s="0" t="s">
        <v>172</v>
      </c>
      <c r="H3052" s="0" t="n">
        <v>565486.428661874</v>
      </c>
      <c r="I3052" s="0" t="n">
        <v>45106.9083333333</v>
      </c>
      <c r="J3052" s="0" t="n">
        <v>29989.3331475769</v>
      </c>
      <c r="K3052" s="0" t="n">
        <v>1578741.79166666</v>
      </c>
      <c r="L3052" s="0" t="n">
        <v>2029810.87499999</v>
      </c>
      <c r="M3052" s="0" t="n">
        <v>1785293.86003403</v>
      </c>
      <c r="N3052" s="0" t="n">
        <v>2173401.220911</v>
      </c>
      <c r="O3052" s="0" t="n">
        <v>1681623.13341086</v>
      </c>
      <c r="P3052" s="0" t="n">
        <v>1834497.96372094</v>
      </c>
      <c r="Q3052" s="0" t="n">
        <v>5412828.99999999</v>
      </c>
      <c r="R3052" s="0" t="n">
        <v>5863898.08333333</v>
      </c>
    </row>
    <row r="3053" customFormat="false" ht="13.8" hidden="true" customHeight="false" outlineLevel="0" collapsed="false">
      <c r="A3053" s="0" t="s">
        <v>159</v>
      </c>
      <c r="B3053" s="0" t="s">
        <v>21</v>
      </c>
      <c r="C3053" s="0" t="s">
        <v>173</v>
      </c>
      <c r="D3053" s="0" t="s">
        <v>27</v>
      </c>
      <c r="E3053" s="0" t="s">
        <v>13</v>
      </c>
      <c r="F3053" s="0" t="s">
        <v>13</v>
      </c>
      <c r="G3053" s="0" t="s">
        <v>157</v>
      </c>
      <c r="H3053" s="0" t="n">
        <v>716947.996392929</v>
      </c>
      <c r="I3053" s="0" t="n">
        <v>14078</v>
      </c>
      <c r="J3053" s="0" t="n">
        <v>3237.94</v>
      </c>
      <c r="K3053" s="0" t="n">
        <v>0</v>
      </c>
      <c r="L3053" s="0" t="n">
        <v>0</v>
      </c>
      <c r="M3053" s="0" t="n">
        <v>2250421.8132936</v>
      </c>
      <c r="N3053" s="0" t="n">
        <v>2625492.1155092</v>
      </c>
      <c r="O3053" s="0" t="n">
        <v>0</v>
      </c>
      <c r="P3053" s="0" t="n">
        <v>0</v>
      </c>
      <c r="Q3053" s="0" t="n">
        <v>0</v>
      </c>
      <c r="R3053" s="0" t="n">
        <v>0</v>
      </c>
    </row>
    <row r="3054" customFormat="false" ht="13.8" hidden="true" customHeight="false" outlineLevel="0" collapsed="false">
      <c r="A3054" s="0" t="s">
        <v>159</v>
      </c>
      <c r="B3054" s="0" t="s">
        <v>117</v>
      </c>
      <c r="C3054" s="0" t="s">
        <v>182</v>
      </c>
      <c r="D3054" s="0" t="s">
        <v>109</v>
      </c>
      <c r="E3054" s="0" t="s">
        <v>13</v>
      </c>
      <c r="F3054" s="0" t="s">
        <v>13</v>
      </c>
      <c r="G3054" s="0" t="s">
        <v>172</v>
      </c>
      <c r="H3054" s="0" t="n">
        <v>205200.440180035</v>
      </c>
      <c r="I3054" s="0" t="n">
        <v>1178.62245788315</v>
      </c>
      <c r="J3054" s="0" t="n">
        <v>1178.62245788315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</row>
    <row r="3055" customFormat="false" ht="13.8" hidden="true" customHeight="false" outlineLevel="0" collapsed="false">
      <c r="A3055" s="0" t="s">
        <v>150</v>
      </c>
      <c r="B3055" s="0" t="s">
        <v>21</v>
      </c>
      <c r="C3055" s="0" t="s">
        <v>166</v>
      </c>
      <c r="D3055" s="0" t="s">
        <v>25</v>
      </c>
      <c r="E3055" s="0" t="s">
        <v>13</v>
      </c>
      <c r="F3055" s="0" t="s">
        <v>13</v>
      </c>
      <c r="G3055" s="0" t="s">
        <v>154</v>
      </c>
      <c r="H3055" s="0" t="n">
        <v>5109604.09310118</v>
      </c>
      <c r="I3055" s="0" t="n">
        <v>112428.911971024</v>
      </c>
      <c r="J3055" s="0" t="n">
        <v>66086.084975701</v>
      </c>
      <c r="K3055" s="0" t="n">
        <v>0</v>
      </c>
      <c r="L3055" s="0" t="n">
        <v>0</v>
      </c>
      <c r="M3055" s="0" t="n">
        <v>33484036.5311406</v>
      </c>
      <c r="N3055" s="0" t="n">
        <v>40659187.2163851</v>
      </c>
      <c r="O3055" s="0" t="n">
        <v>0</v>
      </c>
      <c r="P3055" s="0" t="n">
        <v>0</v>
      </c>
      <c r="Q3055" s="0" t="n">
        <v>1124289.11971024</v>
      </c>
      <c r="R3055" s="0" t="n">
        <v>1405361.39963781</v>
      </c>
    </row>
    <row r="3056" customFormat="false" ht="13.8" hidden="true" customHeight="false" outlineLevel="0" collapsed="false">
      <c r="A3056" s="0" t="s">
        <v>155</v>
      </c>
      <c r="B3056" s="0" t="s">
        <v>52</v>
      </c>
      <c r="C3056" s="0" t="s">
        <v>169</v>
      </c>
      <c r="D3056" s="0" t="s">
        <v>61</v>
      </c>
      <c r="E3056" s="0" t="s">
        <v>8</v>
      </c>
      <c r="F3056" s="0" t="s">
        <v>8</v>
      </c>
      <c r="G3056" s="0" t="s">
        <v>172</v>
      </c>
      <c r="H3056" s="0" t="n">
        <v>3362153.66077077</v>
      </c>
      <c r="I3056" s="0" t="n">
        <v>61843.701896</v>
      </c>
      <c r="J3056" s="0" t="n">
        <v>35879.3577596549</v>
      </c>
      <c r="K3056" s="0" t="n">
        <v>0</v>
      </c>
      <c r="L3056" s="0" t="n">
        <v>0</v>
      </c>
      <c r="M3056" s="0" t="n">
        <v>1679314.16898379</v>
      </c>
      <c r="N3056" s="0" t="n">
        <v>2032853.99403301</v>
      </c>
      <c r="O3056" s="0" t="n">
        <v>1340024.17708231</v>
      </c>
      <c r="P3056" s="0" t="n">
        <v>1481079.3536173</v>
      </c>
      <c r="Q3056" s="0" t="n">
        <v>6802807.20856</v>
      </c>
      <c r="R3056" s="0" t="n">
        <v>7421244.22752</v>
      </c>
    </row>
    <row r="3057" customFormat="false" ht="13.8" hidden="true" customHeight="false" outlineLevel="0" collapsed="false">
      <c r="A3057" s="0" t="s">
        <v>150</v>
      </c>
      <c r="B3057" s="0" t="s">
        <v>72</v>
      </c>
      <c r="C3057" s="0" t="s">
        <v>175</v>
      </c>
      <c r="D3057" s="0" t="s">
        <v>88</v>
      </c>
      <c r="E3057" s="0" t="s">
        <v>152</v>
      </c>
      <c r="F3057" s="0" t="s">
        <v>8</v>
      </c>
      <c r="G3057" s="0" t="s">
        <v>153</v>
      </c>
      <c r="H3057" s="0" t="n">
        <v>424327.439593658</v>
      </c>
      <c r="I3057" s="0" t="n">
        <v>51642.7216884512</v>
      </c>
      <c r="J3057" s="0" t="n">
        <v>100069.793561613</v>
      </c>
      <c r="K3057" s="0" t="n">
        <v>894385.129546585</v>
      </c>
      <c r="L3057" s="0" t="n">
        <v>1149923.73798846</v>
      </c>
      <c r="M3057" s="0" t="n">
        <v>7023410.14962937</v>
      </c>
      <c r="N3057" s="0" t="n">
        <v>9657188.95574039</v>
      </c>
      <c r="O3057" s="0" t="n">
        <v>2194815.67175918</v>
      </c>
      <c r="P3057" s="0" t="n">
        <v>2809364.05985175</v>
      </c>
      <c r="Q3057" s="0" t="n">
        <v>2044308.86753505</v>
      </c>
      <c r="R3057" s="0" t="n">
        <v>2299847.47597693</v>
      </c>
    </row>
    <row r="3058" customFormat="false" ht="13.8" hidden="true" customHeight="false" outlineLevel="0" collapsed="false">
      <c r="A3058" s="0" t="s">
        <v>150</v>
      </c>
      <c r="B3058" s="0" t="s">
        <v>52</v>
      </c>
      <c r="C3058" s="0" t="s">
        <v>169</v>
      </c>
      <c r="D3058" s="0" t="s">
        <v>55</v>
      </c>
      <c r="E3058" s="0" t="s">
        <v>13</v>
      </c>
      <c r="F3058" s="0" t="s">
        <v>13</v>
      </c>
      <c r="G3058" s="0" t="s">
        <v>157</v>
      </c>
      <c r="H3058" s="0" t="n">
        <v>270643.825192269</v>
      </c>
      <c r="I3058" s="0" t="n">
        <v>27654.581238</v>
      </c>
      <c r="J3058" s="0" t="n">
        <v>9516.74149722435</v>
      </c>
      <c r="K3058" s="0" t="n">
        <v>368727.74984</v>
      </c>
      <c r="L3058" s="0" t="n">
        <v>553091.62476</v>
      </c>
      <c r="M3058" s="0" t="n">
        <v>4957083.69520787</v>
      </c>
      <c r="N3058" s="0" t="n">
        <v>6609444.92694383</v>
      </c>
      <c r="O3058" s="0" t="n">
        <v>332776.793861872</v>
      </c>
      <c r="P3058" s="0" t="n">
        <v>415970.99232734</v>
      </c>
      <c r="Q3058" s="0" t="n">
        <v>138272.90619</v>
      </c>
      <c r="R3058" s="0" t="n">
        <v>230454.84365</v>
      </c>
    </row>
    <row r="3059" customFormat="false" ht="13.8" hidden="true" customHeight="false" outlineLevel="0" collapsed="false">
      <c r="A3059" s="0" t="s">
        <v>155</v>
      </c>
      <c r="B3059" s="0" t="s">
        <v>21</v>
      </c>
      <c r="C3059" s="0" t="s">
        <v>173</v>
      </c>
      <c r="D3059" s="0" t="s">
        <v>26</v>
      </c>
      <c r="E3059" s="0" t="s">
        <v>8</v>
      </c>
      <c r="F3059" s="0" t="s">
        <v>8</v>
      </c>
      <c r="G3059" s="0" t="s">
        <v>172</v>
      </c>
      <c r="H3059" s="0" t="n">
        <v>1299954.61221268</v>
      </c>
      <c r="I3059" s="0" t="n">
        <v>82012.4110575704</v>
      </c>
      <c r="J3059" s="0" t="n">
        <v>130126.254775271</v>
      </c>
      <c r="K3059" s="0" t="n">
        <v>0</v>
      </c>
      <c r="L3059" s="0" t="n">
        <v>0</v>
      </c>
      <c r="M3059" s="0" t="n">
        <v>14209409.5850405</v>
      </c>
      <c r="N3059" s="0" t="n">
        <v>16577644.5158806</v>
      </c>
      <c r="O3059" s="0" t="n">
        <v>3910169.50632436</v>
      </c>
      <c r="P3059" s="0" t="n">
        <v>4779096.06328532</v>
      </c>
      <c r="Q3059" s="0" t="n">
        <v>1640248.2211514</v>
      </c>
      <c r="R3059" s="0" t="n">
        <v>1845279.24879533</v>
      </c>
    </row>
    <row r="3060" customFormat="false" ht="13.8" hidden="true" customHeight="false" outlineLevel="0" collapsed="false">
      <c r="A3060" s="0" t="s">
        <v>159</v>
      </c>
      <c r="B3060" s="0" t="s">
        <v>21</v>
      </c>
      <c r="C3060" s="0" t="s">
        <v>173</v>
      </c>
      <c r="D3060" s="0" t="s">
        <v>28</v>
      </c>
      <c r="E3060" s="0" t="s">
        <v>8</v>
      </c>
      <c r="F3060" s="0" t="s">
        <v>8</v>
      </c>
      <c r="G3060" s="0" t="s">
        <v>154</v>
      </c>
      <c r="H3060" s="0" t="n">
        <v>136310.453198576</v>
      </c>
      <c r="I3060" s="0" t="n">
        <v>2014</v>
      </c>
      <c r="J3060" s="0" t="n">
        <v>1047.28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</row>
    <row r="3061" customFormat="false" ht="13.8" hidden="true" customHeight="false" outlineLevel="0" collapsed="false">
      <c r="A3061" s="0" t="s">
        <v>155</v>
      </c>
      <c r="B3061" s="0" t="s">
        <v>96</v>
      </c>
      <c r="C3061" s="0" t="s">
        <v>98</v>
      </c>
      <c r="D3061" s="0" t="s">
        <v>98</v>
      </c>
      <c r="E3061" s="0" t="s">
        <v>170</v>
      </c>
      <c r="F3061" s="0" t="s">
        <v>13</v>
      </c>
      <c r="G3061" s="0" t="s">
        <v>154</v>
      </c>
      <c r="H3061" s="0" t="n">
        <v>11970199.558765</v>
      </c>
      <c r="I3061" s="0" t="n">
        <v>942326.917593434</v>
      </c>
      <c r="J3061" s="0" t="n">
        <v>1156957.14022439</v>
      </c>
      <c r="K3061" s="0" t="n">
        <v>11024551.8242239</v>
      </c>
      <c r="L3061" s="0" t="n">
        <v>14174423.7740022</v>
      </c>
      <c r="M3061" s="0" t="n">
        <v>46664769.2512533</v>
      </c>
      <c r="N3061" s="0" t="n">
        <v>58330961.5640666</v>
      </c>
      <c r="O3061" s="0" t="n">
        <v>0</v>
      </c>
      <c r="P3061" s="0" t="n">
        <v>0</v>
      </c>
      <c r="Q3061" s="0" t="n">
        <v>0</v>
      </c>
      <c r="R3061" s="0" t="n">
        <v>0</v>
      </c>
    </row>
    <row r="3062" customFormat="false" ht="13.8" hidden="true" customHeight="false" outlineLevel="0" collapsed="false">
      <c r="A3062" s="0" t="s">
        <v>159</v>
      </c>
      <c r="B3062" s="0" t="s">
        <v>21</v>
      </c>
      <c r="C3062" s="0" t="s">
        <v>181</v>
      </c>
      <c r="D3062" s="0" t="s">
        <v>22</v>
      </c>
      <c r="E3062" s="0" t="s">
        <v>13</v>
      </c>
      <c r="F3062" s="0" t="s">
        <v>13</v>
      </c>
      <c r="G3062" s="0" t="s">
        <v>164</v>
      </c>
      <c r="H3062" s="0" t="n">
        <v>3490778.49166702</v>
      </c>
      <c r="I3062" s="0" t="n">
        <v>66775</v>
      </c>
      <c r="J3062" s="0" t="n">
        <v>39882.625</v>
      </c>
      <c r="K3062" s="0" t="n">
        <v>2671000</v>
      </c>
      <c r="L3062" s="0" t="n">
        <v>3338750</v>
      </c>
      <c r="M3062" s="0" t="n">
        <v>8563893.75</v>
      </c>
      <c r="N3062" s="0" t="n">
        <v>10366818.75</v>
      </c>
      <c r="O3062" s="0" t="n">
        <v>0</v>
      </c>
      <c r="P3062" s="0" t="n">
        <v>0</v>
      </c>
      <c r="Q3062" s="0" t="n">
        <v>0</v>
      </c>
      <c r="R3062" s="0" t="n">
        <v>0</v>
      </c>
    </row>
    <row r="3063" customFormat="false" ht="13.8" hidden="true" customHeight="false" outlineLevel="0" collapsed="false">
      <c r="A3063" s="0" t="s">
        <v>150</v>
      </c>
      <c r="B3063" s="0" t="s">
        <v>21</v>
      </c>
      <c r="C3063" s="0" t="s">
        <v>173</v>
      </c>
      <c r="D3063" s="0" t="s">
        <v>39</v>
      </c>
      <c r="E3063" s="0" t="s">
        <v>13</v>
      </c>
      <c r="F3063" s="0" t="s">
        <v>13</v>
      </c>
      <c r="G3063" s="0" t="s">
        <v>164</v>
      </c>
      <c r="H3063" s="0" t="n">
        <v>997899.105153421</v>
      </c>
      <c r="I3063" s="0" t="n">
        <v>102491.387721397</v>
      </c>
      <c r="J3063" s="0" t="n">
        <v>112973.640157151</v>
      </c>
      <c r="K3063" s="0" t="n">
        <v>1153028.11186572</v>
      </c>
      <c r="L3063" s="0" t="n">
        <v>1409256.58116921</v>
      </c>
      <c r="M3063" s="0" t="n">
        <v>28323052.1520202</v>
      </c>
      <c r="N3063" s="0" t="n">
        <v>31863433.6710227</v>
      </c>
      <c r="O3063" s="0" t="n">
        <v>8480846.00708888</v>
      </c>
      <c r="P3063" s="0" t="n">
        <v>10855482.8890737</v>
      </c>
      <c r="Q3063" s="0" t="n">
        <v>2306056.22373144</v>
      </c>
      <c r="R3063" s="0" t="n">
        <v>2562284.69303494</v>
      </c>
    </row>
    <row r="3064" customFormat="false" ht="13.8" hidden="true" customHeight="false" outlineLevel="0" collapsed="false">
      <c r="A3064" s="0" t="s">
        <v>155</v>
      </c>
      <c r="B3064" s="0" t="s">
        <v>21</v>
      </c>
      <c r="C3064" s="0" t="s">
        <v>166</v>
      </c>
      <c r="D3064" s="0" t="s">
        <v>37</v>
      </c>
      <c r="E3064" s="0" t="s">
        <v>9</v>
      </c>
      <c r="F3064" s="0" t="s">
        <v>9</v>
      </c>
      <c r="G3064" s="0" t="s">
        <v>154</v>
      </c>
      <c r="H3064" s="0" t="n">
        <v>3029116.45750994</v>
      </c>
      <c r="I3064" s="0" t="n">
        <v>230265.124334284</v>
      </c>
      <c r="J3064" s="0" t="n">
        <v>176963.898863223</v>
      </c>
      <c r="K3064" s="0" t="n">
        <v>2590482.6487607</v>
      </c>
      <c r="L3064" s="0" t="n">
        <v>3166145.45959641</v>
      </c>
      <c r="M3064" s="0" t="n">
        <v>28888622.6004858</v>
      </c>
      <c r="N3064" s="0" t="n">
        <v>36110778.2506072</v>
      </c>
      <c r="O3064" s="0" t="n">
        <v>6881022.13983826</v>
      </c>
      <c r="P3064" s="0" t="n">
        <v>11009635.4237412</v>
      </c>
      <c r="Q3064" s="0" t="n">
        <v>4605302.48668569</v>
      </c>
      <c r="R3064" s="0" t="n">
        <v>5180965.2975214</v>
      </c>
    </row>
    <row r="3065" customFormat="false" ht="13.8" hidden="true" customHeight="false" outlineLevel="0" collapsed="false">
      <c r="A3065" s="0" t="s">
        <v>155</v>
      </c>
      <c r="B3065" s="0" t="s">
        <v>21</v>
      </c>
      <c r="C3065" s="0" t="s">
        <v>166</v>
      </c>
      <c r="D3065" s="0" t="s">
        <v>36</v>
      </c>
      <c r="E3065" s="0" t="s">
        <v>13</v>
      </c>
      <c r="F3065" s="0" t="s">
        <v>13</v>
      </c>
      <c r="G3065" s="0" t="s">
        <v>172</v>
      </c>
      <c r="H3065" s="0" t="n">
        <v>460083.314485542</v>
      </c>
      <c r="I3065" s="0" t="n">
        <v>22279.8320919482</v>
      </c>
      <c r="J3065" s="0" t="n">
        <v>26509.2990875557</v>
      </c>
      <c r="K3065" s="0" t="n">
        <v>250648.111034417</v>
      </c>
      <c r="L3065" s="0" t="n">
        <v>306347.691264288</v>
      </c>
      <c r="M3065" s="0" t="n">
        <v>3078467.66595569</v>
      </c>
      <c r="N3065" s="0" t="n">
        <v>3848084.58244461</v>
      </c>
      <c r="O3065" s="0" t="n">
        <v>737434.936676777</v>
      </c>
      <c r="P3065" s="0" t="n">
        <v>1179895.89868284</v>
      </c>
      <c r="Q3065" s="0" t="n">
        <v>445596.641838964</v>
      </c>
      <c r="R3065" s="0" t="n">
        <v>501296.222068835</v>
      </c>
    </row>
    <row r="3066" customFormat="false" ht="13.8" hidden="true" customHeight="false" outlineLevel="0" collapsed="false">
      <c r="A3066" s="0" t="s">
        <v>159</v>
      </c>
      <c r="B3066" s="0" t="s">
        <v>21</v>
      </c>
      <c r="C3066" s="0" t="s">
        <v>166</v>
      </c>
      <c r="D3066" s="0" t="s">
        <v>38</v>
      </c>
      <c r="E3066" s="0" t="s">
        <v>9</v>
      </c>
      <c r="F3066" s="0" t="s">
        <v>9</v>
      </c>
      <c r="G3066" s="0" t="s">
        <v>164</v>
      </c>
      <c r="H3066" s="0" t="n">
        <v>15257199.4364661</v>
      </c>
      <c r="I3066" s="0" t="n">
        <v>129792.844441854</v>
      </c>
      <c r="J3066" s="0" t="n">
        <v>89573.9379061207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</row>
    <row r="3067" customFormat="false" ht="13.8" hidden="true" customHeight="false" outlineLevel="0" collapsed="false">
      <c r="A3067" s="0" t="s">
        <v>159</v>
      </c>
      <c r="B3067" s="0" t="s">
        <v>72</v>
      </c>
      <c r="C3067" s="0" t="s">
        <v>151</v>
      </c>
      <c r="D3067" s="0" t="s">
        <v>85</v>
      </c>
      <c r="E3067" s="0" t="s">
        <v>152</v>
      </c>
      <c r="F3067" s="0" t="s">
        <v>8</v>
      </c>
      <c r="G3067" s="0" t="s">
        <v>157</v>
      </c>
      <c r="H3067" s="0" t="n">
        <v>21084417.578688</v>
      </c>
      <c r="I3067" s="0" t="n">
        <v>826250.997074068</v>
      </c>
      <c r="J3067" s="0" t="n">
        <v>561313.346563042</v>
      </c>
      <c r="K3067" s="0" t="n">
        <v>10860339.6007174</v>
      </c>
      <c r="L3067" s="0" t="n">
        <v>14480452.8009565</v>
      </c>
      <c r="M3067" s="0" t="n">
        <v>40110853.7085628</v>
      </c>
      <c r="N3067" s="0" t="n">
        <v>56155195.191988</v>
      </c>
      <c r="O3067" s="0" t="n">
        <v>16044341.4834251</v>
      </c>
      <c r="P3067" s="0" t="n">
        <v>22462078.0767952</v>
      </c>
      <c r="Q3067" s="0" t="n">
        <v>0</v>
      </c>
      <c r="R3067" s="0" t="n">
        <v>0</v>
      </c>
    </row>
    <row r="3068" customFormat="false" ht="13.8" hidden="true" customHeight="false" outlineLevel="0" collapsed="false">
      <c r="A3068" s="0" t="s">
        <v>155</v>
      </c>
      <c r="B3068" s="0" t="s">
        <v>21</v>
      </c>
      <c r="C3068" s="0" t="s">
        <v>166</v>
      </c>
      <c r="D3068" s="0" t="s">
        <v>43</v>
      </c>
      <c r="E3068" s="0" t="s">
        <v>8</v>
      </c>
      <c r="F3068" s="0" t="s">
        <v>8</v>
      </c>
      <c r="G3068" s="0" t="s">
        <v>154</v>
      </c>
      <c r="H3068" s="0" t="n">
        <v>3350051.21825751</v>
      </c>
      <c r="I3068" s="0" t="n">
        <v>121389.975396825</v>
      </c>
      <c r="J3068" s="0" t="n">
        <v>78515.532265873</v>
      </c>
      <c r="K3068" s="0" t="n">
        <v>0</v>
      </c>
      <c r="L3068" s="0" t="n">
        <v>0</v>
      </c>
      <c r="M3068" s="0" t="n">
        <v>29976580.0300987</v>
      </c>
      <c r="N3068" s="0" t="n">
        <v>37470725.0376233</v>
      </c>
      <c r="O3068" s="0" t="n">
        <v>6284460.18662964</v>
      </c>
      <c r="P3068" s="0" t="n">
        <v>10055136.2986074</v>
      </c>
      <c r="Q3068" s="0" t="n">
        <v>1213899.75396825</v>
      </c>
      <c r="R3068" s="0" t="n">
        <v>1517374.69246031</v>
      </c>
    </row>
    <row r="3069" customFormat="false" ht="13.8" hidden="true" customHeight="false" outlineLevel="0" collapsed="false">
      <c r="A3069" s="0" t="s">
        <v>150</v>
      </c>
      <c r="B3069" s="0" t="s">
        <v>52</v>
      </c>
      <c r="C3069" s="0" t="s">
        <v>158</v>
      </c>
      <c r="D3069" s="0" t="s">
        <v>65</v>
      </c>
      <c r="E3069" s="0" t="s">
        <v>8</v>
      </c>
      <c r="F3069" s="0" t="s">
        <v>8</v>
      </c>
      <c r="G3069" s="0" t="s">
        <v>153</v>
      </c>
      <c r="H3069" s="0" t="n">
        <v>1080734.73745281</v>
      </c>
      <c r="I3069" s="0" t="n">
        <v>119114.625473789</v>
      </c>
      <c r="J3069" s="0" t="n">
        <v>103368.16330622</v>
      </c>
      <c r="K3069" s="0" t="n">
        <v>5360158.14632053</v>
      </c>
      <c r="L3069" s="0" t="n">
        <v>6551304.40105843</v>
      </c>
      <c r="M3069" s="0" t="n">
        <v>29108636.6001573</v>
      </c>
      <c r="N3069" s="0" t="n">
        <v>35436601.0784524</v>
      </c>
      <c r="O3069" s="0" t="n">
        <v>268007.907316026</v>
      </c>
      <c r="P3069" s="0" t="n">
        <v>402011.86097404</v>
      </c>
      <c r="Q3069" s="0" t="n">
        <v>0</v>
      </c>
      <c r="R3069" s="0" t="n">
        <v>0</v>
      </c>
    </row>
    <row r="3070" customFormat="false" ht="13.8" hidden="true" customHeight="false" outlineLevel="0" collapsed="false">
      <c r="A3070" s="0" t="s">
        <v>150</v>
      </c>
      <c r="B3070" s="0" t="s">
        <v>52</v>
      </c>
      <c r="C3070" s="0" t="s">
        <v>161</v>
      </c>
      <c r="D3070" s="0" t="s">
        <v>68</v>
      </c>
      <c r="E3070" s="0" t="s">
        <v>9</v>
      </c>
      <c r="F3070" s="0" t="s">
        <v>9</v>
      </c>
      <c r="G3070" s="0" t="s">
        <v>164</v>
      </c>
      <c r="H3070" s="0" t="n">
        <v>22810661.204909</v>
      </c>
      <c r="I3070" s="0" t="n">
        <v>1370139.21469812</v>
      </c>
      <c r="J3070" s="0" t="n">
        <v>2300396.36933561</v>
      </c>
      <c r="K3070" s="0" t="n">
        <v>61656264.6614156</v>
      </c>
      <c r="L3070" s="0" t="n">
        <v>75357656.8083969</v>
      </c>
      <c r="M3070" s="0" t="n">
        <v>334827770.591854</v>
      </c>
      <c r="N3070" s="0" t="n">
        <v>407616416.372692</v>
      </c>
      <c r="O3070" s="0" t="n">
        <v>3082813.23307078</v>
      </c>
      <c r="P3070" s="0" t="n">
        <v>4624219.84960617</v>
      </c>
      <c r="Q3070" s="0" t="n">
        <v>0</v>
      </c>
      <c r="R3070" s="0" t="n">
        <v>0</v>
      </c>
    </row>
    <row r="3071" customFormat="false" ht="13.8" hidden="true" customHeight="false" outlineLevel="0" collapsed="false">
      <c r="A3071" s="0" t="s">
        <v>159</v>
      </c>
      <c r="B3071" s="0" t="s">
        <v>52</v>
      </c>
      <c r="C3071" s="0" t="s">
        <v>169</v>
      </c>
      <c r="D3071" s="0" t="s">
        <v>69</v>
      </c>
      <c r="E3071" s="0" t="s">
        <v>9</v>
      </c>
      <c r="F3071" s="0" t="s">
        <v>9</v>
      </c>
      <c r="G3071" s="0" t="s">
        <v>164</v>
      </c>
      <c r="H3071" s="0" t="n">
        <v>11725848.2613232</v>
      </c>
      <c r="I3071" s="0" t="n">
        <v>345428.118889099</v>
      </c>
      <c r="J3071" s="0" t="n">
        <v>320012.418819484</v>
      </c>
      <c r="K3071" s="0" t="n">
        <v>13817124.7555639</v>
      </c>
      <c r="L3071" s="0" t="n">
        <v>17271405.9444549</v>
      </c>
      <c r="M3071" s="0" t="n">
        <v>92977735.2249305</v>
      </c>
      <c r="N3071" s="0" t="n">
        <v>112551995.272284</v>
      </c>
      <c r="O3071" s="0" t="n">
        <v>0</v>
      </c>
      <c r="P3071" s="0" t="n">
        <v>0</v>
      </c>
      <c r="Q3071" s="0" t="n">
        <v>0</v>
      </c>
      <c r="R3071" s="0" t="n">
        <v>0</v>
      </c>
    </row>
    <row r="3072" customFormat="false" ht="13.8" hidden="true" customHeight="false" outlineLevel="0" collapsed="false">
      <c r="A3072" s="0" t="s">
        <v>155</v>
      </c>
      <c r="B3072" s="0" t="s">
        <v>90</v>
      </c>
      <c r="C3072" s="0" t="s">
        <v>94</v>
      </c>
      <c r="D3072" s="0" t="s">
        <v>94</v>
      </c>
      <c r="E3072" s="0" t="s">
        <v>156</v>
      </c>
      <c r="F3072" s="0" t="s">
        <v>9</v>
      </c>
      <c r="G3072" s="0" t="s">
        <v>157</v>
      </c>
      <c r="H3072" s="0" t="n">
        <v>1858812.92524376</v>
      </c>
      <c r="I3072" s="0" t="n">
        <v>127828.312061814</v>
      </c>
      <c r="J3072" s="0" t="n">
        <v>187054.237402504</v>
      </c>
      <c r="K3072" s="0" t="n">
        <v>0</v>
      </c>
      <c r="L3072" s="0" t="n">
        <v>0</v>
      </c>
      <c r="M3072" s="0" t="n">
        <v>8150350.44027485</v>
      </c>
      <c r="N3072" s="0" t="n">
        <v>9961539.42700259</v>
      </c>
      <c r="O3072" s="0" t="n">
        <v>4648718.40395491</v>
      </c>
      <c r="P3072" s="0" t="n">
        <v>6339161.45993852</v>
      </c>
      <c r="Q3072" s="0" t="n">
        <v>0</v>
      </c>
      <c r="R3072" s="0" t="n">
        <v>0</v>
      </c>
    </row>
    <row r="3073" customFormat="false" ht="13.8" hidden="true" customHeight="false" outlineLevel="0" collapsed="false">
      <c r="A3073" s="0" t="s">
        <v>155</v>
      </c>
      <c r="B3073" s="0" t="s">
        <v>21</v>
      </c>
      <c r="C3073" s="0" t="s">
        <v>181</v>
      </c>
      <c r="D3073" s="0" t="s">
        <v>31</v>
      </c>
      <c r="E3073" s="0" t="s">
        <v>13</v>
      </c>
      <c r="F3073" s="0" t="s">
        <v>13</v>
      </c>
      <c r="G3073" s="0" t="s">
        <v>154</v>
      </c>
      <c r="H3073" s="0" t="n">
        <v>271854.766466843</v>
      </c>
      <c r="I3073" s="0" t="n">
        <v>6650</v>
      </c>
      <c r="J3073" s="0" t="n">
        <v>3840.5</v>
      </c>
      <c r="K3073" s="0" t="n">
        <v>0</v>
      </c>
      <c r="L3073" s="0" t="n">
        <v>0</v>
      </c>
      <c r="M3073" s="0" t="n">
        <v>367080</v>
      </c>
      <c r="N3073" s="0" t="n">
        <v>550620</v>
      </c>
      <c r="O3073" s="0" t="n">
        <v>43092</v>
      </c>
      <c r="P3073" s="0" t="n">
        <v>53865</v>
      </c>
      <c r="Q3073" s="0" t="n">
        <v>0</v>
      </c>
      <c r="R3073" s="0" t="n">
        <v>0</v>
      </c>
    </row>
    <row r="3074" customFormat="false" ht="13.8" hidden="true" customHeight="false" outlineLevel="0" collapsed="false">
      <c r="A3074" s="0" t="s">
        <v>150</v>
      </c>
      <c r="B3074" s="0" t="s">
        <v>72</v>
      </c>
      <c r="C3074" s="0" t="s">
        <v>151</v>
      </c>
      <c r="D3074" s="0" t="s">
        <v>82</v>
      </c>
      <c r="E3074" s="0" t="s">
        <v>156</v>
      </c>
      <c r="F3074" s="0" t="s">
        <v>9</v>
      </c>
      <c r="G3074" s="0" t="s">
        <v>164</v>
      </c>
      <c r="H3074" s="0" t="n">
        <v>762127.289523592</v>
      </c>
      <c r="I3074" s="0" t="n">
        <v>63300.4917365264</v>
      </c>
      <c r="J3074" s="0" t="n">
        <v>93458.1217701857</v>
      </c>
      <c r="K3074" s="0" t="n">
        <v>738505.736926141</v>
      </c>
      <c r="L3074" s="0" t="n">
        <v>949507.376047896</v>
      </c>
      <c r="M3074" s="0" t="n">
        <v>4958124.80422737</v>
      </c>
      <c r="N3074" s="0" t="n">
        <v>6817421.60581264</v>
      </c>
      <c r="O3074" s="0" t="n">
        <v>1549413.99340849</v>
      </c>
      <c r="P3074" s="0" t="n">
        <v>1983249.91156287</v>
      </c>
      <c r="Q3074" s="0" t="n">
        <v>1688013.11297403</v>
      </c>
      <c r="R3074" s="0" t="n">
        <v>1899014.75209579</v>
      </c>
    </row>
    <row r="3075" customFormat="false" ht="13.8" hidden="true" customHeight="false" outlineLevel="0" collapsed="false">
      <c r="A3075" s="0" t="s">
        <v>155</v>
      </c>
      <c r="B3075" s="0" t="s">
        <v>21</v>
      </c>
      <c r="C3075" s="0" t="s">
        <v>173</v>
      </c>
      <c r="D3075" s="0" t="s">
        <v>40</v>
      </c>
      <c r="E3075" s="0" t="s">
        <v>8</v>
      </c>
      <c r="F3075" s="0" t="s">
        <v>8</v>
      </c>
      <c r="G3075" s="0" t="s">
        <v>154</v>
      </c>
      <c r="H3075" s="0" t="n">
        <v>1090655.01181262</v>
      </c>
      <c r="I3075" s="0" t="n">
        <v>82101.3464887389</v>
      </c>
      <c r="J3075" s="0" t="n">
        <v>84257.7231386768</v>
      </c>
      <c r="K3075" s="0" t="n">
        <v>923640.147998313</v>
      </c>
      <c r="L3075" s="0" t="n">
        <v>1128893.51422016</v>
      </c>
      <c r="M3075" s="0" t="n">
        <v>10300278.0840648</v>
      </c>
      <c r="N3075" s="0" t="n">
        <v>12875347.605081</v>
      </c>
      <c r="O3075" s="0" t="n">
        <v>2453437.89917312</v>
      </c>
      <c r="P3075" s="0" t="n">
        <v>3925500.63867699</v>
      </c>
      <c r="Q3075" s="0" t="n">
        <v>1642026.92977477</v>
      </c>
      <c r="R3075" s="0" t="n">
        <v>1847280.29599662</v>
      </c>
    </row>
    <row r="3076" customFormat="false" ht="13.8" hidden="true" customHeight="false" outlineLevel="0" collapsed="false">
      <c r="A3076" s="0" t="s">
        <v>155</v>
      </c>
      <c r="B3076" s="0" t="s">
        <v>72</v>
      </c>
      <c r="C3076" s="0" t="s">
        <v>151</v>
      </c>
      <c r="D3076" s="0" t="s">
        <v>76</v>
      </c>
      <c r="E3076" s="0" t="s">
        <v>156</v>
      </c>
      <c r="F3076" s="0" t="s">
        <v>9</v>
      </c>
      <c r="G3076" s="0" t="s">
        <v>172</v>
      </c>
      <c r="H3076" s="0" t="n">
        <v>2118133.80658385</v>
      </c>
      <c r="I3076" s="0" t="n">
        <v>24507.8829936146</v>
      </c>
      <c r="J3076" s="0" t="n">
        <v>37692.1295478566</v>
      </c>
      <c r="K3076" s="0" t="n">
        <v>0</v>
      </c>
      <c r="L3076" s="0" t="n">
        <v>0</v>
      </c>
      <c r="M3076" s="0" t="n">
        <v>1525831.96043271</v>
      </c>
      <c r="N3076" s="0" t="n">
        <v>1864905.72941776</v>
      </c>
      <c r="O3076" s="0" t="n">
        <v>745962.291767104</v>
      </c>
      <c r="P3076" s="0" t="n">
        <v>1017221.30695514</v>
      </c>
      <c r="Q3076" s="0" t="n">
        <v>1715551.80955302</v>
      </c>
      <c r="R3076" s="0" t="n">
        <v>1960630.63948917</v>
      </c>
    </row>
    <row r="3077" customFormat="false" ht="13.8" hidden="true" customHeight="false" outlineLevel="0" collapsed="false">
      <c r="A3077" s="0" t="s">
        <v>159</v>
      </c>
      <c r="B3077" s="0" t="s">
        <v>52</v>
      </c>
      <c r="C3077" s="0" t="s">
        <v>169</v>
      </c>
      <c r="D3077" s="0" t="s">
        <v>55</v>
      </c>
      <c r="E3077" s="0" t="s">
        <v>8</v>
      </c>
      <c r="F3077" s="0" t="s">
        <v>8</v>
      </c>
      <c r="G3077" s="0" t="s">
        <v>164</v>
      </c>
      <c r="H3077" s="0" t="n">
        <v>8631478.22674856</v>
      </c>
      <c r="I3077" s="0" t="n">
        <v>165026.277656999</v>
      </c>
      <c r="J3077" s="0" t="n">
        <v>147155.570529022</v>
      </c>
      <c r="K3077" s="0" t="n">
        <v>0</v>
      </c>
      <c r="L3077" s="0" t="n">
        <v>0</v>
      </c>
      <c r="M3077" s="0" t="n">
        <v>13147093.4753445</v>
      </c>
      <c r="N3077" s="0" t="n">
        <v>19720640.2130167</v>
      </c>
      <c r="O3077" s="0" t="n">
        <v>1737589.17990485</v>
      </c>
      <c r="P3077" s="0" t="n">
        <v>2234043.23130624</v>
      </c>
      <c r="Q3077" s="0" t="n">
        <v>550087.592189999</v>
      </c>
      <c r="R3077" s="0" t="n">
        <v>1100175.18437999</v>
      </c>
    </row>
    <row r="3078" customFormat="false" ht="13.8" hidden="true" customHeight="false" outlineLevel="0" collapsed="false">
      <c r="A3078" s="0" t="s">
        <v>159</v>
      </c>
      <c r="B3078" s="0" t="s">
        <v>21</v>
      </c>
      <c r="C3078" s="0" t="s">
        <v>168</v>
      </c>
      <c r="D3078" s="0" t="s">
        <v>29</v>
      </c>
      <c r="E3078" s="0" t="s">
        <v>9</v>
      </c>
      <c r="F3078" s="0" t="s">
        <v>9</v>
      </c>
      <c r="G3078" s="0" t="s">
        <v>172</v>
      </c>
      <c r="H3078" s="0" t="n">
        <v>2513590.77078876</v>
      </c>
      <c r="I3078" s="0" t="n">
        <v>21850</v>
      </c>
      <c r="J3078" s="0" t="n">
        <v>15380.75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1966500</v>
      </c>
      <c r="R3078" s="0" t="n">
        <v>2185000</v>
      </c>
    </row>
    <row r="3079" customFormat="false" ht="13.8" hidden="true" customHeight="false" outlineLevel="0" collapsed="false">
      <c r="A3079" s="0" t="s">
        <v>155</v>
      </c>
      <c r="B3079" s="0" t="s">
        <v>72</v>
      </c>
      <c r="C3079" s="0" t="s">
        <v>151</v>
      </c>
      <c r="D3079" s="0" t="s">
        <v>84</v>
      </c>
      <c r="E3079" s="0" t="s">
        <v>170</v>
      </c>
      <c r="F3079" s="0" t="s">
        <v>13</v>
      </c>
      <c r="G3079" s="0" t="s">
        <v>157</v>
      </c>
      <c r="H3079" s="0" t="n">
        <v>811919.070188873</v>
      </c>
      <c r="I3079" s="0" t="n">
        <v>96642.9425121799</v>
      </c>
      <c r="J3079" s="0" t="n">
        <v>60645.00386226</v>
      </c>
      <c r="K3079" s="0" t="n">
        <v>0</v>
      </c>
      <c r="L3079" s="0" t="n">
        <v>0</v>
      </c>
      <c r="M3079" s="0" t="n">
        <v>4222431.01493194</v>
      </c>
      <c r="N3079" s="0" t="n">
        <v>5160749.01825015</v>
      </c>
      <c r="O3079" s="0" t="n">
        <v>2064299.60730006</v>
      </c>
      <c r="P3079" s="0" t="n">
        <v>2814954.00995463</v>
      </c>
      <c r="Q3079" s="0" t="n">
        <v>2913382.20395853</v>
      </c>
      <c r="R3079" s="0" t="n">
        <v>3329579.66166689</v>
      </c>
    </row>
    <row r="3080" customFormat="false" ht="13.8" hidden="true" customHeight="false" outlineLevel="0" collapsed="false">
      <c r="A3080" s="0" t="s">
        <v>155</v>
      </c>
      <c r="B3080" s="0" t="s">
        <v>117</v>
      </c>
      <c r="C3080" s="0" t="s">
        <v>187</v>
      </c>
      <c r="D3080" s="0" t="s">
        <v>109</v>
      </c>
      <c r="E3080" s="0" t="s">
        <v>9</v>
      </c>
      <c r="F3080" s="0" t="s">
        <v>9</v>
      </c>
      <c r="G3080" s="0" t="s">
        <v>154</v>
      </c>
      <c r="H3080" s="0" t="n">
        <v>22587229.735377</v>
      </c>
      <c r="I3080" s="0" t="n">
        <v>110349.616778338</v>
      </c>
      <c r="J3080" s="0" t="n">
        <v>217239.54748905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</row>
    <row r="3081" customFormat="false" ht="13.8" hidden="true" customHeight="false" outlineLevel="0" collapsed="false">
      <c r="A3081" s="0" t="s">
        <v>159</v>
      </c>
      <c r="B3081" s="0" t="s">
        <v>117</v>
      </c>
      <c r="C3081" s="0" t="s">
        <v>176</v>
      </c>
      <c r="D3081" s="0" t="s">
        <v>109</v>
      </c>
      <c r="E3081" s="0" t="s">
        <v>8</v>
      </c>
      <c r="F3081" s="0" t="s">
        <v>8</v>
      </c>
      <c r="G3081" s="0" t="s">
        <v>164</v>
      </c>
      <c r="H3081" s="0" t="n">
        <v>79374258.3436497</v>
      </c>
      <c r="I3081" s="0" t="n">
        <v>534262.737571966</v>
      </c>
      <c r="J3081" s="0" t="n">
        <v>1096675.66692036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</row>
    <row r="3082" customFormat="false" ht="13.8" hidden="true" customHeight="false" outlineLevel="0" collapsed="false">
      <c r="A3082" s="0" t="s">
        <v>155</v>
      </c>
      <c r="B3082" s="0" t="s">
        <v>103</v>
      </c>
      <c r="C3082" s="0" t="s">
        <v>177</v>
      </c>
      <c r="D3082" s="0" t="s">
        <v>116</v>
      </c>
      <c r="E3082" s="0" t="s">
        <v>8</v>
      </c>
      <c r="F3082" s="0" t="s">
        <v>8</v>
      </c>
      <c r="G3082" s="0" t="s">
        <v>154</v>
      </c>
      <c r="H3082" s="0" t="n">
        <v>34810250.7283894</v>
      </c>
      <c r="I3082" s="0" t="n">
        <v>745706.985</v>
      </c>
      <c r="J3082" s="0" t="n">
        <v>1822914.46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99605147.2587063</v>
      </c>
      <c r="P3082" s="0" t="n">
        <v>135825200.807326</v>
      </c>
      <c r="Q3082" s="0" t="n">
        <v>52199488.95</v>
      </c>
      <c r="R3082" s="0" t="n">
        <v>59656558.8</v>
      </c>
    </row>
    <row r="3083" customFormat="false" ht="13.8" hidden="true" customHeight="false" outlineLevel="0" collapsed="false">
      <c r="A3083" s="0" t="s">
        <v>155</v>
      </c>
      <c r="B3083" s="0" t="s">
        <v>103</v>
      </c>
      <c r="C3083" s="0" t="s">
        <v>178</v>
      </c>
      <c r="D3083" s="0" t="s">
        <v>104</v>
      </c>
      <c r="E3083" s="0" t="s">
        <v>13</v>
      </c>
      <c r="F3083" s="0" t="s">
        <v>13</v>
      </c>
      <c r="G3083" s="0" t="s">
        <v>157</v>
      </c>
      <c r="H3083" s="0" t="n">
        <v>2050175.46120326</v>
      </c>
      <c r="I3083" s="0" t="n">
        <v>190489.250245466</v>
      </c>
      <c r="J3083" s="0" t="n">
        <v>43693.5191190831</v>
      </c>
      <c r="K3083" s="0" t="n">
        <v>0</v>
      </c>
      <c r="L3083" s="0" t="n">
        <v>0</v>
      </c>
      <c r="M3083" s="0" t="n">
        <v>26058929.4335798</v>
      </c>
      <c r="N3083" s="0" t="n">
        <v>31545019.8406492</v>
      </c>
      <c r="O3083" s="0" t="n">
        <v>6080416.86783529</v>
      </c>
      <c r="P3083" s="0" t="n">
        <v>6720460.74866006</v>
      </c>
      <c r="Q3083" s="0" t="n">
        <v>6346268.00610062</v>
      </c>
      <c r="R3083" s="0" t="n">
        <v>6923201.46120067</v>
      </c>
    </row>
    <row r="3084" customFormat="false" ht="13.8" hidden="true" customHeight="false" outlineLevel="0" collapsed="false">
      <c r="A3084" s="0" t="s">
        <v>155</v>
      </c>
      <c r="B3084" s="0" t="s">
        <v>103</v>
      </c>
      <c r="C3084" s="0" t="s">
        <v>177</v>
      </c>
      <c r="D3084" s="0" t="s">
        <v>110</v>
      </c>
      <c r="E3084" s="0" t="s">
        <v>8</v>
      </c>
      <c r="F3084" s="0" t="s">
        <v>8</v>
      </c>
      <c r="G3084" s="0" t="s">
        <v>164</v>
      </c>
      <c r="H3084" s="0" t="n">
        <v>1474054.78986914</v>
      </c>
      <c r="I3084" s="0" t="n">
        <v>56186.74</v>
      </c>
      <c r="J3084" s="0" t="n">
        <v>47798.562675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</row>
    <row r="3085" customFormat="false" ht="13.8" hidden="true" customHeight="false" outlineLevel="0" collapsed="false">
      <c r="A3085" s="0" t="s">
        <v>159</v>
      </c>
      <c r="B3085" s="0" t="s">
        <v>72</v>
      </c>
      <c r="C3085" s="0" t="s">
        <v>151</v>
      </c>
      <c r="D3085" s="0" t="s">
        <v>83</v>
      </c>
      <c r="E3085" s="0" t="s">
        <v>174</v>
      </c>
      <c r="F3085" s="0" t="s">
        <v>8</v>
      </c>
      <c r="G3085" s="0" t="s">
        <v>154</v>
      </c>
      <c r="H3085" s="0" t="n">
        <v>296183.71852986</v>
      </c>
      <c r="I3085" s="0" t="n">
        <v>3294.69613436008</v>
      </c>
      <c r="J3085" s="0" t="n">
        <v>3294.69613436008</v>
      </c>
      <c r="K3085" s="0" t="n">
        <v>0</v>
      </c>
      <c r="L3085" s="0" t="n">
        <v>0</v>
      </c>
      <c r="M3085" s="0" t="n">
        <v>145160.435964107</v>
      </c>
      <c r="N3085" s="0" t="n">
        <v>193547.247952143</v>
      </c>
      <c r="O3085" s="0" t="n">
        <v>64515.7489879116</v>
      </c>
      <c r="P3085" s="0" t="n">
        <v>90322.0485830762</v>
      </c>
      <c r="Q3085" s="0" t="n">
        <v>65893.9226872017</v>
      </c>
      <c r="R3085" s="0" t="n">
        <v>76876.2431350687</v>
      </c>
    </row>
    <row r="3086" customFormat="false" ht="13.8" hidden="true" customHeight="false" outlineLevel="0" collapsed="false">
      <c r="A3086" s="0" t="s">
        <v>159</v>
      </c>
      <c r="B3086" s="0" t="s">
        <v>72</v>
      </c>
      <c r="C3086" s="0" t="s">
        <v>151</v>
      </c>
      <c r="D3086" s="0" t="s">
        <v>76</v>
      </c>
      <c r="E3086" s="0" t="s">
        <v>170</v>
      </c>
      <c r="F3086" s="0" t="s">
        <v>13</v>
      </c>
      <c r="G3086" s="0" t="s">
        <v>154</v>
      </c>
      <c r="H3086" s="0" t="n">
        <v>561156.0815889</v>
      </c>
      <c r="I3086" s="0" t="n">
        <v>3064.85702252021</v>
      </c>
      <c r="J3086" s="0" t="n">
        <v>3064.85702252021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</row>
    <row r="3087" customFormat="false" ht="13.8" hidden="true" customHeight="false" outlineLevel="0" collapsed="false">
      <c r="A3087" s="0" t="s">
        <v>159</v>
      </c>
      <c r="B3087" s="0" t="s">
        <v>72</v>
      </c>
      <c r="C3087" s="0" t="s">
        <v>151</v>
      </c>
      <c r="D3087" s="0" t="s">
        <v>73</v>
      </c>
      <c r="E3087" s="0" t="s">
        <v>152</v>
      </c>
      <c r="F3087" s="0" t="s">
        <v>8</v>
      </c>
      <c r="G3087" s="0" t="s">
        <v>153</v>
      </c>
      <c r="H3087" s="0" t="n">
        <v>26148450.7644259</v>
      </c>
      <c r="I3087" s="0" t="n">
        <v>112955.212195835</v>
      </c>
      <c r="J3087" s="0" t="n">
        <v>118929.84421288</v>
      </c>
      <c r="K3087" s="0" t="n">
        <v>3388656.36587505</v>
      </c>
      <c r="L3087" s="0" t="n">
        <v>4518208.4878334</v>
      </c>
      <c r="M3087" s="0" t="n">
        <v>7813842.90428642</v>
      </c>
      <c r="N3087" s="0" t="n">
        <v>10939380.0660009</v>
      </c>
      <c r="O3087" s="0" t="n">
        <v>3125537.16171456</v>
      </c>
      <c r="P3087" s="0" t="n">
        <v>4375752.02640039</v>
      </c>
      <c r="Q3087" s="0" t="n">
        <v>0</v>
      </c>
      <c r="R3087" s="0" t="n">
        <v>0</v>
      </c>
    </row>
    <row r="3088" customFormat="false" ht="13.8" hidden="true" customHeight="false" outlineLevel="0" collapsed="false">
      <c r="A3088" s="0" t="s">
        <v>150</v>
      </c>
      <c r="B3088" s="0" t="s">
        <v>72</v>
      </c>
      <c r="C3088" s="0" t="s">
        <v>151</v>
      </c>
      <c r="D3088" s="0" t="s">
        <v>76</v>
      </c>
      <c r="E3088" s="0" t="s">
        <v>156</v>
      </c>
      <c r="F3088" s="0" t="s">
        <v>9</v>
      </c>
      <c r="G3088" s="0" t="s">
        <v>157</v>
      </c>
      <c r="H3088" s="0" t="n">
        <v>729822.556796199</v>
      </c>
      <c r="I3088" s="0" t="n">
        <v>10921.0891922356</v>
      </c>
      <c r="J3088" s="0" t="n">
        <v>5592.3243649386</v>
      </c>
      <c r="K3088" s="0" t="n">
        <v>382238.121728247</v>
      </c>
      <c r="L3088" s="0" t="n">
        <v>491449.013650603</v>
      </c>
      <c r="M3088" s="0" t="n">
        <v>1208771.84693529</v>
      </c>
      <c r="N3088" s="0" t="n">
        <v>1662061.28953602</v>
      </c>
      <c r="O3088" s="0" t="n">
        <v>377741.202167278</v>
      </c>
      <c r="P3088" s="0" t="n">
        <v>483508.738774116</v>
      </c>
      <c r="Q3088" s="0" t="n">
        <v>873687.13537885</v>
      </c>
      <c r="R3088" s="0" t="n">
        <v>982898.027301207</v>
      </c>
    </row>
    <row r="3089" customFormat="false" ht="13.8" hidden="true" customHeight="false" outlineLevel="0" collapsed="false">
      <c r="A3089" s="0" t="s">
        <v>150</v>
      </c>
      <c r="B3089" s="0" t="s">
        <v>96</v>
      </c>
      <c r="C3089" s="0" t="s">
        <v>98</v>
      </c>
      <c r="D3089" s="0" t="s">
        <v>98</v>
      </c>
      <c r="E3089" s="0" t="s">
        <v>170</v>
      </c>
      <c r="F3089" s="0" t="s">
        <v>13</v>
      </c>
      <c r="G3089" s="0" t="s">
        <v>154</v>
      </c>
      <c r="H3089" s="0" t="n">
        <v>4186883.43820212</v>
      </c>
      <c r="I3089" s="0" t="n">
        <v>942326.917593434</v>
      </c>
      <c r="J3089" s="0" t="n">
        <v>1156957.14022439</v>
      </c>
      <c r="K3089" s="0" t="n">
        <v>11024551.8242239</v>
      </c>
      <c r="L3089" s="0" t="n">
        <v>14174423.7740022</v>
      </c>
      <c r="M3089" s="0" t="n">
        <v>87496442.3461</v>
      </c>
      <c r="N3089" s="0" t="n">
        <v>104995730.81532</v>
      </c>
      <c r="O3089" s="0" t="n">
        <v>34026394.3242328</v>
      </c>
      <c r="P3089" s="0" t="n">
        <v>43553784.7350179</v>
      </c>
      <c r="Q3089" s="0" t="n">
        <v>25198975.5982262</v>
      </c>
      <c r="R3089" s="0" t="n">
        <v>28348847.5480045</v>
      </c>
    </row>
    <row r="3090" customFormat="false" ht="13.8" hidden="true" customHeight="false" outlineLevel="0" collapsed="false">
      <c r="A3090" s="0" t="s">
        <v>159</v>
      </c>
      <c r="B3090" s="0" t="s">
        <v>90</v>
      </c>
      <c r="C3090" s="0" t="s">
        <v>160</v>
      </c>
      <c r="D3090" s="0" t="s">
        <v>91</v>
      </c>
      <c r="E3090" s="0" t="s">
        <v>201</v>
      </c>
      <c r="F3090" s="0" t="s">
        <v>9</v>
      </c>
      <c r="G3090" s="0" t="s">
        <v>164</v>
      </c>
      <c r="H3090" s="0" t="n">
        <v>204604313.760267</v>
      </c>
      <c r="I3090" s="0" t="n">
        <v>3234688.558589</v>
      </c>
      <c r="J3090" s="0" t="n">
        <v>9005873.04648858</v>
      </c>
      <c r="K3090" s="0" t="n">
        <v>0</v>
      </c>
      <c r="L3090" s="0" t="n">
        <v>0</v>
      </c>
      <c r="M3090" s="0" t="n">
        <v>202716252.516473</v>
      </c>
      <c r="N3090" s="0" t="n">
        <v>253395315.645591</v>
      </c>
      <c r="O3090" s="0" t="n">
        <v>0</v>
      </c>
      <c r="P3090" s="0" t="n">
        <v>0</v>
      </c>
      <c r="Q3090" s="0" t="n">
        <v>0</v>
      </c>
      <c r="R3090" s="0" t="n">
        <v>0</v>
      </c>
    </row>
    <row r="3091" customFormat="false" ht="13.8" hidden="true" customHeight="false" outlineLevel="0" collapsed="false">
      <c r="A3091" s="0" t="s">
        <v>150</v>
      </c>
      <c r="B3091" s="0" t="s">
        <v>52</v>
      </c>
      <c r="C3091" s="0" t="s">
        <v>54</v>
      </c>
      <c r="D3091" s="0" t="s">
        <v>54</v>
      </c>
      <c r="E3091" s="0" t="s">
        <v>8</v>
      </c>
      <c r="F3091" s="0" t="s">
        <v>8</v>
      </c>
      <c r="G3091" s="0" t="s">
        <v>154</v>
      </c>
      <c r="H3091" s="0" t="n">
        <v>32876161.3</v>
      </c>
      <c r="I3091" s="0" t="n">
        <v>2031400</v>
      </c>
      <c r="J3091" s="0" t="n">
        <v>3247800</v>
      </c>
      <c r="K3091" s="0" t="n">
        <v>71099000</v>
      </c>
      <c r="L3091" s="0" t="n">
        <v>91413000</v>
      </c>
      <c r="M3091" s="0" t="n">
        <v>7787032.55463</v>
      </c>
      <c r="N3091" s="0" t="n">
        <v>9479865.71868</v>
      </c>
      <c r="O3091" s="0" t="n">
        <v>46925340</v>
      </c>
      <c r="P3091" s="0" t="n">
        <v>51191280</v>
      </c>
      <c r="Q3091" s="0" t="n">
        <v>243768000</v>
      </c>
      <c r="R3091" s="0" t="n">
        <v>264082000</v>
      </c>
    </row>
    <row r="3092" customFormat="false" ht="13.8" hidden="false" customHeight="false" outlineLevel="0" collapsed="false">
      <c r="A3092" s="0" t="s">
        <v>150</v>
      </c>
      <c r="B3092" s="0" t="s">
        <v>52</v>
      </c>
      <c r="C3092" s="0" t="s">
        <v>54</v>
      </c>
      <c r="D3092" s="0" t="s">
        <v>54</v>
      </c>
      <c r="E3092" s="0" t="s">
        <v>9</v>
      </c>
      <c r="F3092" s="0" t="s">
        <v>9</v>
      </c>
      <c r="G3092" s="0" t="s">
        <v>164</v>
      </c>
      <c r="H3092" s="0" t="n">
        <v>9866013.925</v>
      </c>
      <c r="I3092" s="0" t="n">
        <v>663000</v>
      </c>
      <c r="J3092" s="0" t="n">
        <v>820400</v>
      </c>
      <c r="K3092" s="0" t="n">
        <v>23205000</v>
      </c>
      <c r="L3092" s="0" t="n">
        <v>29835000</v>
      </c>
      <c r="M3092" s="0" t="n">
        <v>2541499.74585</v>
      </c>
      <c r="N3092" s="0" t="n">
        <v>3093999.6906</v>
      </c>
      <c r="O3092" s="0" t="n">
        <v>15315300</v>
      </c>
      <c r="P3092" s="0" t="n">
        <v>16707600</v>
      </c>
      <c r="Q3092" s="0" t="n">
        <v>79560000</v>
      </c>
      <c r="R3092" s="0" t="n">
        <v>86190000</v>
      </c>
    </row>
    <row r="3093" customFormat="false" ht="13.8" hidden="true" customHeight="false" outlineLevel="0" collapsed="false">
      <c r="A3093" s="0" t="s">
        <v>155</v>
      </c>
      <c r="B3093" s="0" t="s">
        <v>21</v>
      </c>
      <c r="C3093" s="0" t="s">
        <v>181</v>
      </c>
      <c r="D3093" s="0" t="s">
        <v>22</v>
      </c>
      <c r="E3093" s="0" t="s">
        <v>9</v>
      </c>
      <c r="F3093" s="0" t="s">
        <v>9</v>
      </c>
      <c r="G3093" s="0" t="s">
        <v>164</v>
      </c>
      <c r="H3093" s="0" t="n">
        <v>1637985.1369381</v>
      </c>
      <c r="I3093" s="0" t="n">
        <v>174250</v>
      </c>
      <c r="J3093" s="0" t="n">
        <v>135519</v>
      </c>
      <c r="K3093" s="0" t="n">
        <v>7841250</v>
      </c>
      <c r="L3093" s="0" t="n">
        <v>9583750</v>
      </c>
      <c r="M3093" s="0" t="n">
        <v>22347562.5</v>
      </c>
      <c r="N3093" s="0" t="n">
        <v>27052312.5</v>
      </c>
      <c r="O3093" s="0" t="n">
        <v>1176187.5</v>
      </c>
      <c r="P3093" s="0" t="n">
        <v>1881900</v>
      </c>
      <c r="Q3093" s="0" t="n">
        <v>0</v>
      </c>
      <c r="R3093" s="0" t="n">
        <v>0</v>
      </c>
    </row>
    <row r="3094" customFormat="false" ht="13.8" hidden="true" customHeight="false" outlineLevel="0" collapsed="false">
      <c r="A3094" s="0" t="s">
        <v>159</v>
      </c>
      <c r="B3094" s="0" t="s">
        <v>21</v>
      </c>
      <c r="C3094" s="0" t="s">
        <v>166</v>
      </c>
      <c r="D3094" s="0" t="s">
        <v>24</v>
      </c>
      <c r="E3094" s="0" t="s">
        <v>8</v>
      </c>
      <c r="F3094" s="0" t="s">
        <v>8</v>
      </c>
      <c r="G3094" s="0" t="s">
        <v>164</v>
      </c>
      <c r="H3094" s="0" t="n">
        <v>14229831.8129948</v>
      </c>
      <c r="I3094" s="0" t="n">
        <v>270471.14901342</v>
      </c>
      <c r="J3094" s="0" t="n">
        <v>227037.650442407</v>
      </c>
      <c r="K3094" s="0" t="n">
        <v>0</v>
      </c>
      <c r="L3094" s="0" t="n">
        <v>0</v>
      </c>
      <c r="M3094" s="0" t="n">
        <v>43235841.2847268</v>
      </c>
      <c r="N3094" s="0" t="n">
        <v>50441814.8321813</v>
      </c>
      <c r="O3094" s="0" t="n">
        <v>0</v>
      </c>
      <c r="P3094" s="0" t="n">
        <v>0</v>
      </c>
      <c r="Q3094" s="0" t="n">
        <v>0</v>
      </c>
      <c r="R3094" s="0" t="n">
        <v>0</v>
      </c>
    </row>
    <row r="3095" customFormat="false" ht="13.8" hidden="true" customHeight="false" outlineLevel="0" collapsed="false">
      <c r="A3095" s="0" t="s">
        <v>150</v>
      </c>
      <c r="B3095" s="0" t="s">
        <v>21</v>
      </c>
      <c r="C3095" s="0" t="s">
        <v>168</v>
      </c>
      <c r="D3095" s="0" t="s">
        <v>30</v>
      </c>
      <c r="E3095" s="0" t="s">
        <v>9</v>
      </c>
      <c r="F3095" s="0" t="s">
        <v>9</v>
      </c>
      <c r="G3095" s="0" t="s">
        <v>157</v>
      </c>
      <c r="H3095" s="0" t="n">
        <v>22564359.5052135</v>
      </c>
      <c r="I3095" s="0" t="n">
        <v>1039700</v>
      </c>
      <c r="J3095" s="0" t="n">
        <v>753949.21</v>
      </c>
      <c r="K3095" s="0" t="n">
        <v>41588000</v>
      </c>
      <c r="L3095" s="0" t="n">
        <v>62382000</v>
      </c>
      <c r="M3095" s="0" t="n">
        <v>129130740</v>
      </c>
      <c r="N3095" s="0" t="n">
        <v>172174320</v>
      </c>
      <c r="O3095" s="0" t="n">
        <v>6737256</v>
      </c>
      <c r="P3095" s="0" t="n">
        <v>8421570</v>
      </c>
      <c r="Q3095" s="0" t="n">
        <v>0</v>
      </c>
      <c r="R3095" s="0" t="n">
        <v>0</v>
      </c>
    </row>
    <row r="3096" customFormat="false" ht="13.8" hidden="true" customHeight="false" outlineLevel="0" collapsed="false">
      <c r="A3096" s="0" t="s">
        <v>155</v>
      </c>
      <c r="B3096" s="0" t="s">
        <v>96</v>
      </c>
      <c r="C3096" s="0" t="s">
        <v>184</v>
      </c>
      <c r="D3096" s="0" t="s">
        <v>100</v>
      </c>
      <c r="E3096" s="0" t="s">
        <v>199</v>
      </c>
      <c r="F3096" s="0" t="s">
        <v>8</v>
      </c>
      <c r="G3096" s="0" t="s">
        <v>154</v>
      </c>
      <c r="H3096" s="0" t="n">
        <v>25533765.1799465</v>
      </c>
      <c r="I3096" s="0" t="n">
        <v>887660.627678736</v>
      </c>
      <c r="J3096" s="0" t="n">
        <v>658424.653539651</v>
      </c>
      <c r="K3096" s="0" t="n">
        <v>0</v>
      </c>
      <c r="L3096" s="0" t="n">
        <v>0</v>
      </c>
      <c r="M3096" s="0" t="n">
        <v>15674189.9315772</v>
      </c>
      <c r="N3096" s="0" t="n">
        <v>19157343.2497055</v>
      </c>
      <c r="O3096" s="0" t="n">
        <v>4591429.34565262</v>
      </c>
      <c r="P3096" s="0" t="n">
        <v>7346286.95304419</v>
      </c>
      <c r="Q3096" s="0" t="n">
        <v>9005756.53898174</v>
      </c>
      <c r="R3096" s="0" t="n">
        <v>10292293.1874077</v>
      </c>
    </row>
    <row r="3097" customFormat="false" ht="13.8" hidden="true" customHeight="false" outlineLevel="0" collapsed="false">
      <c r="A3097" s="0" t="s">
        <v>150</v>
      </c>
      <c r="B3097" s="0" t="s">
        <v>96</v>
      </c>
      <c r="C3097" s="0" t="s">
        <v>184</v>
      </c>
      <c r="D3097" s="0" t="s">
        <v>101</v>
      </c>
      <c r="E3097" s="0" t="s">
        <v>191</v>
      </c>
      <c r="F3097" s="0" t="s">
        <v>9</v>
      </c>
      <c r="G3097" s="0" t="s">
        <v>157</v>
      </c>
      <c r="H3097" s="0" t="n">
        <v>43188537.1718675</v>
      </c>
      <c r="I3097" s="0" t="n">
        <v>1982477.96659438</v>
      </c>
      <c r="J3097" s="0" t="n">
        <v>978273.593017859</v>
      </c>
      <c r="K3097" s="0" t="n">
        <v>19843736.9799033</v>
      </c>
      <c r="L3097" s="0" t="n">
        <v>25513376.1170185</v>
      </c>
      <c r="M3097" s="0" t="n">
        <v>99471349.004127</v>
      </c>
      <c r="N3097" s="0" t="n">
        <v>136773104.880674</v>
      </c>
      <c r="O3097" s="0" t="n">
        <v>40975413.8324935</v>
      </c>
      <c r="P3097" s="0" t="n">
        <v>52448529.7055916</v>
      </c>
      <c r="Q3097" s="0" t="n">
        <v>45357113.0969219</v>
      </c>
      <c r="R3097" s="0" t="n">
        <v>51026752.2340371</v>
      </c>
    </row>
    <row r="3098" customFormat="false" ht="13.8" hidden="true" customHeight="false" outlineLevel="0" collapsed="false">
      <c r="A3098" s="0" t="s">
        <v>159</v>
      </c>
      <c r="B3098" s="0" t="s">
        <v>21</v>
      </c>
      <c r="C3098" s="0" t="s">
        <v>166</v>
      </c>
      <c r="D3098" s="0" t="s">
        <v>37</v>
      </c>
      <c r="E3098" s="0" t="s">
        <v>8</v>
      </c>
      <c r="F3098" s="0" t="s">
        <v>8</v>
      </c>
      <c r="G3098" s="0" t="s">
        <v>164</v>
      </c>
      <c r="H3098" s="0" t="n">
        <v>121914927.654357</v>
      </c>
      <c r="I3098" s="0" t="n">
        <v>1218842.27566596</v>
      </c>
      <c r="J3098" s="0" t="n">
        <v>1494491.19248207</v>
      </c>
      <c r="K3098" s="0" t="n">
        <v>12188422.7566596</v>
      </c>
      <c r="L3098" s="0" t="n">
        <v>15235528.4458245</v>
      </c>
      <c r="M3098" s="0" t="n">
        <v>152913623.428768</v>
      </c>
      <c r="N3098" s="0" t="n">
        <v>191142029.285961</v>
      </c>
      <c r="O3098" s="0" t="n">
        <v>0</v>
      </c>
      <c r="P3098" s="0" t="n">
        <v>0</v>
      </c>
      <c r="Q3098" s="0" t="n">
        <v>0</v>
      </c>
      <c r="R3098" s="0" t="n">
        <v>0</v>
      </c>
    </row>
    <row r="3099" customFormat="false" ht="13.8" hidden="true" customHeight="false" outlineLevel="0" collapsed="false">
      <c r="A3099" s="0" t="s">
        <v>150</v>
      </c>
      <c r="B3099" s="0" t="s">
        <v>52</v>
      </c>
      <c r="C3099" s="0" t="s">
        <v>158</v>
      </c>
      <c r="D3099" s="0" t="s">
        <v>65</v>
      </c>
      <c r="E3099" s="0" t="s">
        <v>9</v>
      </c>
      <c r="F3099" s="0" t="s">
        <v>9</v>
      </c>
      <c r="G3099" s="0" t="s">
        <v>164</v>
      </c>
      <c r="H3099" s="0" t="n">
        <v>6488534.24428089</v>
      </c>
      <c r="I3099" s="0" t="n">
        <v>610458.120873424</v>
      </c>
      <c r="J3099" s="0" t="n">
        <v>581294.832113913</v>
      </c>
      <c r="K3099" s="0" t="n">
        <v>27470615.439304</v>
      </c>
      <c r="L3099" s="0" t="n">
        <v>33575196.6480383</v>
      </c>
      <c r="M3099" s="0" t="n">
        <v>149180703.288443</v>
      </c>
      <c r="N3099" s="0" t="n">
        <v>181611290.959843</v>
      </c>
      <c r="O3099" s="0" t="n">
        <v>1373530.7719652</v>
      </c>
      <c r="P3099" s="0" t="n">
        <v>2060296.1579478</v>
      </c>
      <c r="Q3099" s="0" t="n">
        <v>0</v>
      </c>
      <c r="R3099" s="0" t="n">
        <v>0</v>
      </c>
    </row>
    <row r="3100" customFormat="false" ht="13.8" hidden="true" customHeight="false" outlineLevel="0" collapsed="false">
      <c r="A3100" s="0" t="s">
        <v>155</v>
      </c>
      <c r="B3100" s="0" t="s">
        <v>52</v>
      </c>
      <c r="C3100" s="0" t="s">
        <v>165</v>
      </c>
      <c r="D3100" s="0" t="s">
        <v>65</v>
      </c>
      <c r="E3100" s="0" t="s">
        <v>13</v>
      </c>
      <c r="F3100" s="0" t="s">
        <v>13</v>
      </c>
      <c r="G3100" s="0" t="s">
        <v>153</v>
      </c>
      <c r="H3100" s="0" t="n">
        <v>133363.05744707</v>
      </c>
      <c r="I3100" s="0" t="n">
        <v>14681.2999999999</v>
      </c>
      <c r="J3100" s="0" t="n">
        <v>10470.6072720902</v>
      </c>
      <c r="K3100" s="0" t="n">
        <v>660658.499999999</v>
      </c>
      <c r="L3100" s="0" t="n">
        <v>807471.499999999</v>
      </c>
      <c r="M3100" s="0" t="n">
        <v>2963787.43749999</v>
      </c>
      <c r="N3100" s="0" t="n">
        <v>3587742.68749999</v>
      </c>
      <c r="O3100" s="0" t="n">
        <v>27527.4374999999</v>
      </c>
      <c r="P3100" s="0" t="n">
        <v>44043.8999999999</v>
      </c>
      <c r="Q3100" s="0" t="n">
        <v>0</v>
      </c>
      <c r="R3100" s="0" t="n">
        <v>0</v>
      </c>
    </row>
    <row r="3101" customFormat="false" ht="13.8" hidden="true" customHeight="false" outlineLevel="0" collapsed="false">
      <c r="A3101" s="0" t="s">
        <v>150</v>
      </c>
      <c r="B3101" s="0" t="s">
        <v>21</v>
      </c>
      <c r="C3101" s="0" t="s">
        <v>168</v>
      </c>
      <c r="D3101" s="0" t="s">
        <v>50</v>
      </c>
      <c r="E3101" s="0" t="s">
        <v>9</v>
      </c>
      <c r="F3101" s="0" t="s">
        <v>9</v>
      </c>
      <c r="G3101" s="0" t="s">
        <v>153</v>
      </c>
      <c r="H3101" s="0" t="n">
        <v>219095.736294735</v>
      </c>
      <c r="I3101" s="0" t="n">
        <v>11660</v>
      </c>
      <c r="J3101" s="0" t="n">
        <v>136158.6</v>
      </c>
      <c r="K3101" s="0" t="n">
        <v>524700</v>
      </c>
      <c r="L3101" s="0" t="n">
        <v>641300</v>
      </c>
      <c r="M3101" s="0" t="n">
        <v>2514187.5</v>
      </c>
      <c r="N3101" s="0" t="n">
        <v>3060750</v>
      </c>
      <c r="O3101" s="0" t="n">
        <v>131175</v>
      </c>
      <c r="P3101" s="0" t="n">
        <v>196762.5</v>
      </c>
      <c r="Q3101" s="0" t="n">
        <v>0</v>
      </c>
      <c r="R3101" s="0" t="n">
        <v>0</v>
      </c>
    </row>
    <row r="3102" customFormat="false" ht="13.8" hidden="true" customHeight="false" outlineLevel="0" collapsed="false">
      <c r="A3102" s="0" t="s">
        <v>155</v>
      </c>
      <c r="B3102" s="0" t="s">
        <v>52</v>
      </c>
      <c r="C3102" s="0" t="s">
        <v>158</v>
      </c>
      <c r="D3102" s="0" t="s">
        <v>59</v>
      </c>
      <c r="E3102" s="0" t="s">
        <v>9</v>
      </c>
      <c r="F3102" s="0" t="s">
        <v>9</v>
      </c>
      <c r="G3102" s="0" t="s">
        <v>172</v>
      </c>
      <c r="H3102" s="0" t="n">
        <v>194611.378548258</v>
      </c>
      <c r="I3102" s="0" t="n">
        <v>8508.71682725747</v>
      </c>
      <c r="J3102" s="0" t="n">
        <v>5308.91707160319</v>
      </c>
      <c r="K3102" s="0" t="n">
        <v>0</v>
      </c>
      <c r="L3102" s="0" t="n">
        <v>0</v>
      </c>
      <c r="M3102" s="0" t="n">
        <v>677861.108372674</v>
      </c>
      <c r="N3102" s="0" t="n">
        <v>1016791.66255901</v>
      </c>
      <c r="O3102" s="0" t="n">
        <v>102388.225707882</v>
      </c>
      <c r="P3102" s="0" t="n">
        <v>127985.282134852</v>
      </c>
      <c r="Q3102" s="0" t="n">
        <v>42543.5841362873</v>
      </c>
      <c r="R3102" s="0" t="n">
        <v>70905.9735604789</v>
      </c>
    </row>
    <row r="3103" customFormat="false" ht="13.8" hidden="true" customHeight="false" outlineLevel="0" collapsed="false">
      <c r="A3103" s="0" t="s">
        <v>155</v>
      </c>
      <c r="B3103" s="0" t="s">
        <v>52</v>
      </c>
      <c r="C3103" s="0" t="s">
        <v>158</v>
      </c>
      <c r="D3103" s="0" t="s">
        <v>58</v>
      </c>
      <c r="E3103" s="0" t="s">
        <v>8</v>
      </c>
      <c r="F3103" s="0" t="s">
        <v>8</v>
      </c>
      <c r="G3103" s="0" t="s">
        <v>172</v>
      </c>
      <c r="H3103" s="0" t="n">
        <v>2440758.93659264</v>
      </c>
      <c r="I3103" s="0" t="n">
        <v>99066.8994051175</v>
      </c>
      <c r="J3103" s="0" t="n">
        <v>75308.9777731872</v>
      </c>
      <c r="K3103" s="0" t="n">
        <v>0</v>
      </c>
      <c r="L3103" s="0" t="n">
        <v>0</v>
      </c>
      <c r="M3103" s="0" t="n">
        <v>7892329.66581662</v>
      </c>
      <c r="N3103" s="0" t="n">
        <v>11838494.4987249</v>
      </c>
      <c r="O3103" s="0" t="n">
        <v>1192105.02152068</v>
      </c>
      <c r="P3103" s="0" t="n">
        <v>1490131.27690086</v>
      </c>
      <c r="Q3103" s="0" t="n">
        <v>495334.497025587</v>
      </c>
      <c r="R3103" s="0" t="n">
        <v>825557.495042646</v>
      </c>
    </row>
    <row r="3104" customFormat="false" ht="13.8" hidden="true" customHeight="false" outlineLevel="0" collapsed="false">
      <c r="A3104" s="0" t="s">
        <v>155</v>
      </c>
      <c r="B3104" s="0" t="s">
        <v>21</v>
      </c>
      <c r="C3104" s="0" t="s">
        <v>168</v>
      </c>
      <c r="D3104" s="0" t="s">
        <v>49</v>
      </c>
      <c r="E3104" s="0" t="s">
        <v>13</v>
      </c>
      <c r="F3104" s="0" t="s">
        <v>13</v>
      </c>
      <c r="G3104" s="0" t="s">
        <v>154</v>
      </c>
      <c r="H3104" s="0" t="n">
        <v>383444.286593046</v>
      </c>
      <c r="I3104" s="0" t="n">
        <v>12255</v>
      </c>
      <c r="J3104" s="0" t="n">
        <v>7715.875</v>
      </c>
      <c r="K3104" s="0" t="n">
        <v>551475</v>
      </c>
      <c r="L3104" s="0" t="n">
        <v>674025</v>
      </c>
      <c r="M3104" s="0" t="n">
        <v>2182921.875</v>
      </c>
      <c r="N3104" s="0" t="n">
        <v>2642484.375</v>
      </c>
      <c r="O3104" s="0" t="n">
        <v>114890.625</v>
      </c>
      <c r="P3104" s="0" t="n">
        <v>183825</v>
      </c>
      <c r="Q3104" s="0" t="n">
        <v>0</v>
      </c>
      <c r="R3104" s="0" t="n">
        <v>0</v>
      </c>
    </row>
    <row r="3105" customFormat="false" ht="13.8" hidden="true" customHeight="false" outlineLevel="0" collapsed="false">
      <c r="A3105" s="0" t="s">
        <v>159</v>
      </c>
      <c r="B3105" s="0" t="s">
        <v>72</v>
      </c>
      <c r="C3105" s="0" t="s">
        <v>151</v>
      </c>
      <c r="D3105" s="0" t="s">
        <v>76</v>
      </c>
      <c r="E3105" s="0" t="s">
        <v>152</v>
      </c>
      <c r="F3105" s="0" t="s">
        <v>8</v>
      </c>
      <c r="G3105" s="0" t="s">
        <v>164</v>
      </c>
      <c r="H3105" s="0" t="n">
        <v>7849417.57861207</v>
      </c>
      <c r="I3105" s="0" t="n">
        <v>39814.443421955</v>
      </c>
      <c r="J3105" s="0" t="n">
        <v>56030.242225807</v>
      </c>
      <c r="K3105" s="0" t="n">
        <v>1194433.30265865</v>
      </c>
      <c r="L3105" s="0" t="n">
        <v>1592577.7368782</v>
      </c>
      <c r="M3105" s="0" t="n">
        <v>2754222.67085279</v>
      </c>
      <c r="N3105" s="0" t="n">
        <v>3855911.73919391</v>
      </c>
      <c r="O3105" s="0" t="n">
        <v>1101689.06834111</v>
      </c>
      <c r="P3105" s="0" t="n">
        <v>1542364.69567756</v>
      </c>
      <c r="Q3105" s="0" t="n">
        <v>0</v>
      </c>
      <c r="R3105" s="0" t="n">
        <v>0</v>
      </c>
    </row>
    <row r="3106" customFormat="false" ht="13.8" hidden="true" customHeight="false" outlineLevel="0" collapsed="false">
      <c r="A3106" s="0" t="s">
        <v>155</v>
      </c>
      <c r="B3106" s="0" t="s">
        <v>72</v>
      </c>
      <c r="C3106" s="0" t="s">
        <v>151</v>
      </c>
      <c r="D3106" s="0" t="s">
        <v>83</v>
      </c>
      <c r="E3106" s="0" t="s">
        <v>156</v>
      </c>
      <c r="F3106" s="0" t="s">
        <v>9</v>
      </c>
      <c r="G3106" s="0" t="s">
        <v>172</v>
      </c>
      <c r="H3106" s="0" t="n">
        <v>682108.244709625</v>
      </c>
      <c r="I3106" s="0" t="n">
        <v>31207.3754803145</v>
      </c>
      <c r="J3106" s="0" t="n">
        <v>42890.9343366062</v>
      </c>
      <c r="K3106" s="0" t="n">
        <v>0</v>
      </c>
      <c r="L3106" s="0" t="n">
        <v>0</v>
      </c>
      <c r="M3106" s="0" t="n">
        <v>1374960.25286651</v>
      </c>
      <c r="N3106" s="0" t="n">
        <v>1680506.97572573</v>
      </c>
      <c r="O3106" s="0" t="n">
        <v>672202.786857483</v>
      </c>
      <c r="P3106" s="0" t="n">
        <v>916640.163896567</v>
      </c>
      <c r="Q3106" s="0" t="n">
        <v>728172.094540672</v>
      </c>
      <c r="R3106" s="0" t="n">
        <v>832196.679475053</v>
      </c>
    </row>
    <row r="3107" customFormat="false" ht="13.8" hidden="true" customHeight="false" outlineLevel="0" collapsed="false">
      <c r="A3107" s="0" t="s">
        <v>150</v>
      </c>
      <c r="B3107" s="0" t="s">
        <v>6</v>
      </c>
      <c r="C3107" s="0" t="s">
        <v>162</v>
      </c>
      <c r="D3107" s="0" t="s">
        <v>20</v>
      </c>
      <c r="E3107" s="0" t="s">
        <v>9</v>
      </c>
      <c r="F3107" s="0" t="s">
        <v>9</v>
      </c>
      <c r="G3107" s="0" t="s">
        <v>154</v>
      </c>
      <c r="H3107" s="0" t="n">
        <v>2845576.90733468</v>
      </c>
      <c r="I3107" s="0" t="n">
        <v>525723.473593168</v>
      </c>
      <c r="J3107" s="0" t="n">
        <v>288205.102290595</v>
      </c>
      <c r="K3107" s="0" t="n">
        <v>0</v>
      </c>
      <c r="L3107" s="0" t="n">
        <v>0</v>
      </c>
      <c r="M3107" s="0" t="n">
        <v>121323713.071196</v>
      </c>
      <c r="N3107" s="0" t="n">
        <v>166820105.472895</v>
      </c>
      <c r="O3107" s="0" t="n">
        <v>18956830.1673744</v>
      </c>
      <c r="P3107" s="0" t="n">
        <v>24264742.6142392</v>
      </c>
      <c r="Q3107" s="0" t="n">
        <v>3573082.52203041</v>
      </c>
      <c r="R3107" s="0" t="n">
        <v>4019717.83728422</v>
      </c>
    </row>
    <row r="3108" customFormat="false" ht="13.8" hidden="true" customHeight="false" outlineLevel="0" collapsed="false">
      <c r="A3108" s="0" t="s">
        <v>155</v>
      </c>
      <c r="B3108" s="0" t="s">
        <v>72</v>
      </c>
      <c r="C3108" s="0" t="s">
        <v>151</v>
      </c>
      <c r="D3108" s="0" t="s">
        <v>73</v>
      </c>
      <c r="E3108" s="0" t="s">
        <v>156</v>
      </c>
      <c r="F3108" s="0" t="s">
        <v>9</v>
      </c>
      <c r="G3108" s="0" t="s">
        <v>172</v>
      </c>
      <c r="H3108" s="0" t="n">
        <v>14674175.604822</v>
      </c>
      <c r="I3108" s="0" t="n">
        <v>167958.013597841</v>
      </c>
      <c r="J3108" s="0" t="n">
        <v>297821.733615977</v>
      </c>
      <c r="K3108" s="0" t="n">
        <v>0</v>
      </c>
      <c r="L3108" s="0" t="n">
        <v>0</v>
      </c>
      <c r="M3108" s="0" t="n">
        <v>10456868.3156006</v>
      </c>
      <c r="N3108" s="0" t="n">
        <v>12780616.8301786</v>
      </c>
      <c r="O3108" s="0" t="n">
        <v>5112246.73207145</v>
      </c>
      <c r="P3108" s="0" t="n">
        <v>6971245.54373379</v>
      </c>
      <c r="Q3108" s="0" t="n">
        <v>11757060.9518488</v>
      </c>
      <c r="R3108" s="0" t="n">
        <v>13436641.0878273</v>
      </c>
    </row>
    <row r="3109" customFormat="false" ht="13.8" hidden="true" customHeight="false" outlineLevel="0" collapsed="false">
      <c r="A3109" s="0" t="s">
        <v>159</v>
      </c>
      <c r="B3109" s="0" t="s">
        <v>72</v>
      </c>
      <c r="C3109" s="0" t="s">
        <v>151</v>
      </c>
      <c r="D3109" s="0" t="s">
        <v>75</v>
      </c>
      <c r="E3109" s="0" t="s">
        <v>174</v>
      </c>
      <c r="F3109" s="0" t="s">
        <v>8</v>
      </c>
      <c r="G3109" s="0" t="s">
        <v>153</v>
      </c>
      <c r="H3109" s="0" t="n">
        <v>3769341.46957931</v>
      </c>
      <c r="I3109" s="0" t="n">
        <v>15162.2848362612</v>
      </c>
      <c r="J3109" s="0" t="n">
        <v>15162.2848362612</v>
      </c>
      <c r="K3109" s="0" t="n">
        <v>0</v>
      </c>
      <c r="L3109" s="0" t="n">
        <v>0</v>
      </c>
      <c r="M3109" s="0" t="n">
        <v>943986.014719398</v>
      </c>
      <c r="N3109" s="0" t="n">
        <v>1258648.01962586</v>
      </c>
      <c r="O3109" s="0" t="n">
        <v>419549.339875288</v>
      </c>
      <c r="P3109" s="0" t="n">
        <v>587369.075825403</v>
      </c>
      <c r="Q3109" s="0" t="n">
        <v>909737.090175672</v>
      </c>
      <c r="R3109" s="0" t="n">
        <v>1061359.93853828</v>
      </c>
    </row>
    <row r="3110" customFormat="false" ht="13.8" hidden="true" customHeight="false" outlineLevel="0" collapsed="false">
      <c r="A3110" s="0" t="s">
        <v>155</v>
      </c>
      <c r="B3110" s="0" t="s">
        <v>117</v>
      </c>
      <c r="C3110" s="0" t="s">
        <v>190</v>
      </c>
      <c r="D3110" s="0" t="s">
        <v>109</v>
      </c>
      <c r="E3110" s="0" t="s">
        <v>9</v>
      </c>
      <c r="F3110" s="0" t="s">
        <v>9</v>
      </c>
      <c r="G3110" s="0" t="s">
        <v>172</v>
      </c>
      <c r="H3110" s="0" t="n">
        <v>937586.827437686</v>
      </c>
      <c r="I3110" s="0" t="n">
        <v>5365.56865388369</v>
      </c>
      <c r="J3110" s="0" t="n">
        <v>6976.71575790626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</row>
    <row r="3111" customFormat="false" ht="13.8" hidden="true" customHeight="false" outlineLevel="0" collapsed="false">
      <c r="A3111" s="0" t="s">
        <v>155</v>
      </c>
      <c r="B3111" s="0" t="s">
        <v>103</v>
      </c>
      <c r="C3111" s="0" t="s">
        <v>177</v>
      </c>
      <c r="D3111" s="0" t="s">
        <v>116</v>
      </c>
      <c r="E3111" s="0" t="s">
        <v>8</v>
      </c>
      <c r="F3111" s="0" t="s">
        <v>8</v>
      </c>
      <c r="G3111" s="0" t="s">
        <v>153</v>
      </c>
      <c r="H3111" s="0" t="n">
        <v>10400111.5661868</v>
      </c>
      <c r="I3111" s="0" t="n">
        <v>194853.85</v>
      </c>
      <c r="J3111" s="0" t="n">
        <v>350641.06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26026907.1010188</v>
      </c>
      <c r="P3111" s="0" t="n">
        <v>35491236.9559348</v>
      </c>
      <c r="Q3111" s="0" t="n">
        <v>13639769.5</v>
      </c>
      <c r="R3111" s="0" t="n">
        <v>15588308</v>
      </c>
    </row>
    <row r="3112" customFormat="false" ht="13.8" hidden="true" customHeight="false" outlineLevel="0" collapsed="false">
      <c r="A3112" s="0" t="s">
        <v>159</v>
      </c>
      <c r="B3112" s="0" t="s">
        <v>103</v>
      </c>
      <c r="C3112" s="0" t="s">
        <v>177</v>
      </c>
      <c r="D3112" s="0" t="s">
        <v>22</v>
      </c>
      <c r="E3112" s="0" t="s">
        <v>9</v>
      </c>
      <c r="F3112" s="0" t="s">
        <v>9</v>
      </c>
      <c r="G3112" s="0" t="s">
        <v>164</v>
      </c>
      <c r="H3112" s="0" t="n">
        <v>2099552.40154317</v>
      </c>
      <c r="I3112" s="0" t="n">
        <v>32665</v>
      </c>
      <c r="J3112" s="0" t="n">
        <v>38611.4275</v>
      </c>
      <c r="K3112" s="0" t="n">
        <v>1306600</v>
      </c>
      <c r="L3112" s="0" t="n">
        <v>1633250</v>
      </c>
      <c r="M3112" s="0" t="n">
        <v>4189286.25</v>
      </c>
      <c r="N3112" s="0" t="n">
        <v>5071241.25</v>
      </c>
      <c r="O3112" s="0" t="n">
        <v>0</v>
      </c>
      <c r="P3112" s="0" t="n">
        <v>0</v>
      </c>
      <c r="Q3112" s="0" t="n">
        <v>0</v>
      </c>
      <c r="R3112" s="0" t="n">
        <v>0</v>
      </c>
    </row>
    <row r="3113" customFormat="false" ht="13.8" hidden="true" customHeight="false" outlineLevel="0" collapsed="false">
      <c r="A3113" s="0" t="s">
        <v>159</v>
      </c>
      <c r="B3113" s="0" t="s">
        <v>103</v>
      </c>
      <c r="C3113" s="0" t="s">
        <v>178</v>
      </c>
      <c r="D3113" s="0" t="s">
        <v>104</v>
      </c>
      <c r="E3113" s="0" t="s">
        <v>8</v>
      </c>
      <c r="F3113" s="0" t="s">
        <v>8</v>
      </c>
      <c r="G3113" s="0" t="s">
        <v>154</v>
      </c>
      <c r="H3113" s="0" t="n">
        <v>18923436.4807871</v>
      </c>
      <c r="I3113" s="0" t="n">
        <v>516193.517418829</v>
      </c>
      <c r="J3113" s="0" t="n">
        <v>364952.652818076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16461323.0881963</v>
      </c>
      <c r="R3113" s="0" t="n">
        <v>18290358.9868847</v>
      </c>
    </row>
    <row r="3114" customFormat="false" ht="13.8" hidden="true" customHeight="false" outlineLevel="0" collapsed="false">
      <c r="A3114" s="0" t="s">
        <v>155</v>
      </c>
      <c r="B3114" s="0" t="s">
        <v>103</v>
      </c>
      <c r="C3114" s="0" t="s">
        <v>177</v>
      </c>
      <c r="D3114" s="0" t="s">
        <v>113</v>
      </c>
      <c r="E3114" s="0" t="s">
        <v>13</v>
      </c>
      <c r="F3114" s="0" t="s">
        <v>13</v>
      </c>
      <c r="G3114" s="0" t="s">
        <v>153</v>
      </c>
      <c r="H3114" s="0" t="n">
        <v>3666521.59986265</v>
      </c>
      <c r="I3114" s="0" t="n">
        <v>268160.51</v>
      </c>
      <c r="J3114" s="0" t="n">
        <v>297451.929225</v>
      </c>
      <c r="K3114" s="0" t="n">
        <v>0</v>
      </c>
      <c r="L3114" s="0" t="n">
        <v>0</v>
      </c>
      <c r="M3114" s="0" t="n">
        <v>4166065.12353439</v>
      </c>
      <c r="N3114" s="0" t="n">
        <v>5832491.17294815</v>
      </c>
      <c r="O3114" s="0" t="n">
        <v>17414151.9803925</v>
      </c>
      <c r="P3114" s="0" t="n">
        <v>23746570.8823534</v>
      </c>
      <c r="Q3114" s="0" t="n">
        <v>18771235.7</v>
      </c>
      <c r="R3114" s="0" t="n">
        <v>21452840.8</v>
      </c>
    </row>
    <row r="3115" customFormat="false" ht="13.8" hidden="true" customHeight="false" outlineLevel="0" collapsed="false">
      <c r="A3115" s="0" t="s">
        <v>150</v>
      </c>
      <c r="B3115" s="0" t="s">
        <v>103</v>
      </c>
      <c r="C3115" s="0" t="s">
        <v>178</v>
      </c>
      <c r="D3115" s="0" t="s">
        <v>107</v>
      </c>
      <c r="E3115" s="0" t="s">
        <v>13</v>
      </c>
      <c r="F3115" s="0" t="s">
        <v>13</v>
      </c>
      <c r="G3115" s="0" t="s">
        <v>153</v>
      </c>
      <c r="H3115" s="0" t="n">
        <v>197901.399993991</v>
      </c>
      <c r="I3115" s="0" t="n">
        <v>38284.781947325</v>
      </c>
      <c r="J3115" s="0" t="n">
        <v>24370.4599052523</v>
      </c>
      <c r="K3115" s="0" t="n">
        <v>0</v>
      </c>
      <c r="L3115" s="0" t="n">
        <v>0</v>
      </c>
      <c r="M3115" s="0" t="n">
        <v>5880542.50710912</v>
      </c>
      <c r="N3115" s="0" t="n">
        <v>8085745.94727504</v>
      </c>
      <c r="O3115" s="0" t="n">
        <v>1378252.1501037</v>
      </c>
      <c r="P3115" s="0" t="n">
        <v>1764162.75213273</v>
      </c>
      <c r="Q3115" s="0" t="n">
        <v>504848.174571685</v>
      </c>
      <c r="R3115" s="0" t="n">
        <v>567954.196393146</v>
      </c>
    </row>
    <row r="3116" customFormat="false" ht="13.8" hidden="true" customHeight="false" outlineLevel="0" collapsed="false">
      <c r="A3116" s="0" t="s">
        <v>159</v>
      </c>
      <c r="B3116" s="0" t="s">
        <v>103</v>
      </c>
      <c r="C3116" s="0" t="s">
        <v>193</v>
      </c>
      <c r="D3116" s="0" t="s">
        <v>107</v>
      </c>
      <c r="E3116" s="0" t="s">
        <v>8</v>
      </c>
      <c r="F3116" s="0" t="s">
        <v>8</v>
      </c>
      <c r="G3116" s="0" t="s">
        <v>164</v>
      </c>
      <c r="H3116" s="0" t="n">
        <v>18245913.6635816</v>
      </c>
      <c r="I3116" s="0" t="n">
        <v>450700.780686375</v>
      </c>
      <c r="J3116" s="0" t="n">
        <v>464628.962242497</v>
      </c>
      <c r="K3116" s="0" t="n">
        <v>0</v>
      </c>
      <c r="L3116" s="0" t="n">
        <v>0</v>
      </c>
      <c r="M3116" s="0" t="n">
        <v>34613819.9567136</v>
      </c>
      <c r="N3116" s="0" t="n">
        <v>51920729.9350704</v>
      </c>
      <c r="O3116" s="0" t="n">
        <v>12980182.4837676</v>
      </c>
      <c r="P3116" s="0" t="n">
        <v>18172255.4772746</v>
      </c>
      <c r="Q3116" s="0" t="n">
        <v>2807029.77680743</v>
      </c>
      <c r="R3116" s="0" t="n">
        <v>4210544.66521114</v>
      </c>
    </row>
    <row r="3117" customFormat="false" ht="13.8" hidden="true" customHeight="false" outlineLevel="0" collapsed="false">
      <c r="A3117" s="0" t="s">
        <v>159</v>
      </c>
      <c r="B3117" s="0" t="s">
        <v>72</v>
      </c>
      <c r="C3117" s="0" t="s">
        <v>151</v>
      </c>
      <c r="D3117" s="0" t="s">
        <v>81</v>
      </c>
      <c r="E3117" s="0" t="s">
        <v>156</v>
      </c>
      <c r="F3117" s="0" t="s">
        <v>9</v>
      </c>
      <c r="G3117" s="0" t="s">
        <v>172</v>
      </c>
      <c r="H3117" s="0" t="n">
        <v>1090641.93880651</v>
      </c>
      <c r="I3117" s="0" t="n">
        <v>9875.53840568763</v>
      </c>
      <c r="J3117" s="0" t="n">
        <v>10500.170833669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</row>
    <row r="3118" customFormat="false" ht="13.8" hidden="true" customHeight="false" outlineLevel="0" collapsed="false">
      <c r="A3118" s="0" t="s">
        <v>150</v>
      </c>
      <c r="B3118" s="0" t="s">
        <v>72</v>
      </c>
      <c r="C3118" s="0" t="s">
        <v>171</v>
      </c>
      <c r="D3118" s="0" t="s">
        <v>77</v>
      </c>
      <c r="E3118" s="0" t="s">
        <v>152</v>
      </c>
      <c r="F3118" s="0" t="s">
        <v>8</v>
      </c>
      <c r="G3118" s="0" t="s">
        <v>172</v>
      </c>
      <c r="H3118" s="0" t="n">
        <v>12143809.0036709</v>
      </c>
      <c r="I3118" s="0" t="n">
        <v>158112.048464044</v>
      </c>
      <c r="J3118" s="0" t="n">
        <v>1247396.58093559</v>
      </c>
      <c r="K3118" s="0" t="n">
        <v>5533921.69624156</v>
      </c>
      <c r="L3118" s="0" t="n">
        <v>7115042.18088201</v>
      </c>
      <c r="M3118" s="0" t="n">
        <v>22500274.5747474</v>
      </c>
      <c r="N3118" s="0" t="n">
        <v>30937877.5402777</v>
      </c>
      <c r="O3118" s="0" t="n">
        <v>7031335.80460858</v>
      </c>
      <c r="P3118" s="0" t="n">
        <v>9000109.82989898</v>
      </c>
      <c r="Q3118" s="0" t="n">
        <v>12648963.8771235</v>
      </c>
      <c r="R3118" s="0" t="n">
        <v>14230084.361764</v>
      </c>
    </row>
    <row r="3119" customFormat="false" ht="13.8" hidden="true" customHeight="false" outlineLevel="0" collapsed="false">
      <c r="A3119" s="0" t="s">
        <v>155</v>
      </c>
      <c r="B3119" s="0" t="s">
        <v>21</v>
      </c>
      <c r="C3119" s="0" t="s">
        <v>166</v>
      </c>
      <c r="D3119" s="0" t="s">
        <v>45</v>
      </c>
      <c r="E3119" s="0" t="s">
        <v>8</v>
      </c>
      <c r="F3119" s="0" t="s">
        <v>8</v>
      </c>
      <c r="G3119" s="0" t="s">
        <v>153</v>
      </c>
      <c r="H3119" s="0" t="n">
        <v>693297.374163466</v>
      </c>
      <c r="I3119" s="0" t="n">
        <v>5736</v>
      </c>
      <c r="J3119" s="0" t="n">
        <v>3321.72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</row>
    <row r="3120" customFormat="false" ht="13.8" hidden="true" customHeight="false" outlineLevel="0" collapsed="false">
      <c r="A3120" s="0" t="s">
        <v>155</v>
      </c>
      <c r="B3120" s="0" t="s">
        <v>21</v>
      </c>
      <c r="C3120" s="0" t="s">
        <v>173</v>
      </c>
      <c r="D3120" s="0" t="s">
        <v>47</v>
      </c>
      <c r="E3120" s="0" t="s">
        <v>9</v>
      </c>
      <c r="F3120" s="0" t="s">
        <v>9</v>
      </c>
      <c r="G3120" s="0" t="s">
        <v>157</v>
      </c>
      <c r="H3120" s="0" t="n">
        <v>12899.1078431478</v>
      </c>
      <c r="I3120" s="0" t="n">
        <v>770.333333333333</v>
      </c>
      <c r="J3120" s="0" t="n">
        <v>184.176666666666</v>
      </c>
      <c r="K3120" s="0" t="n">
        <v>0</v>
      </c>
      <c r="L3120" s="0" t="n">
        <v>0</v>
      </c>
      <c r="M3120" s="0" t="n">
        <v>168874.185322133</v>
      </c>
      <c r="N3120" s="0" t="n">
        <v>211092.731652666</v>
      </c>
      <c r="O3120" s="0" t="n">
        <v>35274.8472093833</v>
      </c>
      <c r="P3120" s="0" t="n">
        <v>56439.7555350133</v>
      </c>
      <c r="Q3120" s="0" t="n">
        <v>7703.33333333333</v>
      </c>
      <c r="R3120" s="0" t="n">
        <v>9629.16666666666</v>
      </c>
    </row>
    <row r="3121" customFormat="false" ht="13.8" hidden="true" customHeight="false" outlineLevel="0" collapsed="false">
      <c r="A3121" s="0" t="s">
        <v>159</v>
      </c>
      <c r="B3121" s="0" t="s">
        <v>103</v>
      </c>
      <c r="C3121" s="0" t="s">
        <v>177</v>
      </c>
      <c r="D3121" s="0" t="s">
        <v>22</v>
      </c>
      <c r="E3121" s="0" t="s">
        <v>8</v>
      </c>
      <c r="F3121" s="0" t="s">
        <v>8</v>
      </c>
      <c r="G3121" s="0" t="s">
        <v>172</v>
      </c>
      <c r="H3121" s="0" t="n">
        <v>36933.8756435672</v>
      </c>
      <c r="I3121" s="0" t="n">
        <v>586.8</v>
      </c>
      <c r="J3121" s="0" t="n">
        <v>920.766</v>
      </c>
      <c r="K3121" s="0" t="n">
        <v>23472</v>
      </c>
      <c r="L3121" s="0" t="n">
        <v>29340</v>
      </c>
      <c r="M3121" s="0" t="n">
        <v>75257.1</v>
      </c>
      <c r="N3121" s="0" t="n">
        <v>91100.7</v>
      </c>
      <c r="O3121" s="0" t="n">
        <v>0</v>
      </c>
      <c r="P3121" s="0" t="n">
        <v>0</v>
      </c>
      <c r="Q3121" s="0" t="n">
        <v>0</v>
      </c>
      <c r="R3121" s="0" t="n">
        <v>0</v>
      </c>
    </row>
    <row r="3122" customFormat="false" ht="13.8" hidden="true" customHeight="false" outlineLevel="0" collapsed="false">
      <c r="A3122" s="0" t="s">
        <v>159</v>
      </c>
      <c r="B3122" s="0" t="s">
        <v>72</v>
      </c>
      <c r="C3122" s="0" t="s">
        <v>151</v>
      </c>
      <c r="D3122" s="0" t="s">
        <v>73</v>
      </c>
      <c r="E3122" s="0" t="s">
        <v>152</v>
      </c>
      <c r="F3122" s="0" t="s">
        <v>8</v>
      </c>
      <c r="G3122" s="0" t="s">
        <v>157</v>
      </c>
      <c r="H3122" s="0" t="n">
        <v>28895645.4584678</v>
      </c>
      <c r="I3122" s="0" t="n">
        <v>122704.619624352</v>
      </c>
      <c r="J3122" s="0" t="n">
        <v>69128.5910300585</v>
      </c>
      <c r="K3122" s="0" t="n">
        <v>3681138.58873056</v>
      </c>
      <c r="L3122" s="0" t="n">
        <v>4908184.78497408</v>
      </c>
      <c r="M3122" s="0" t="n">
        <v>8488272.49965771</v>
      </c>
      <c r="N3122" s="0" t="n">
        <v>11883581.4995207</v>
      </c>
      <c r="O3122" s="0" t="n">
        <v>3395308.99986308</v>
      </c>
      <c r="P3122" s="0" t="n">
        <v>4753432.59980831</v>
      </c>
      <c r="Q3122" s="0" t="n">
        <v>0</v>
      </c>
      <c r="R3122" s="0" t="n">
        <v>0</v>
      </c>
    </row>
    <row r="3123" customFormat="false" ht="13.8" hidden="true" customHeight="false" outlineLevel="0" collapsed="false">
      <c r="A3123" s="0" t="s">
        <v>159</v>
      </c>
      <c r="B3123" s="0" t="s">
        <v>72</v>
      </c>
      <c r="C3123" s="0" t="s">
        <v>171</v>
      </c>
      <c r="D3123" s="0" t="s">
        <v>77</v>
      </c>
      <c r="E3123" s="0" t="s">
        <v>156</v>
      </c>
      <c r="F3123" s="0" t="s">
        <v>9</v>
      </c>
      <c r="G3123" s="0" t="s">
        <v>164</v>
      </c>
      <c r="H3123" s="0" t="n">
        <v>24387589.2014355</v>
      </c>
      <c r="I3123" s="0" t="n">
        <v>133606.493395861</v>
      </c>
      <c r="J3123" s="0" t="n">
        <v>529620.059929124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</row>
    <row r="3124" customFormat="false" ht="13.8" hidden="true" customHeight="false" outlineLevel="0" collapsed="false">
      <c r="A3124" s="0" t="s">
        <v>150</v>
      </c>
      <c r="B3124" s="0" t="s">
        <v>72</v>
      </c>
      <c r="C3124" s="0" t="s">
        <v>171</v>
      </c>
      <c r="D3124" s="0" t="s">
        <v>77</v>
      </c>
      <c r="E3124" s="0" t="s">
        <v>170</v>
      </c>
      <c r="F3124" s="0" t="s">
        <v>13</v>
      </c>
      <c r="G3124" s="0" t="s">
        <v>154</v>
      </c>
      <c r="H3124" s="0" t="n">
        <v>2799353.8710821</v>
      </c>
      <c r="I3124" s="0" t="n">
        <v>44829.4235272497</v>
      </c>
      <c r="J3124" s="0" t="n">
        <v>61817.1715171762</v>
      </c>
      <c r="K3124" s="0" t="n">
        <v>1569029.82345374</v>
      </c>
      <c r="L3124" s="0" t="n">
        <v>2017324.05872623</v>
      </c>
      <c r="M3124" s="0" t="n">
        <v>6379490.67252859</v>
      </c>
      <c r="N3124" s="0" t="n">
        <v>8771799.67472681</v>
      </c>
      <c r="O3124" s="0" t="n">
        <v>1993590.83516518</v>
      </c>
      <c r="P3124" s="0" t="n">
        <v>2551796.26901143</v>
      </c>
      <c r="Q3124" s="0" t="n">
        <v>3586353.88217997</v>
      </c>
      <c r="R3124" s="0" t="n">
        <v>4034648.11745247</v>
      </c>
    </row>
    <row r="3125" customFormat="false" ht="13.8" hidden="true" customHeight="false" outlineLevel="0" collapsed="false">
      <c r="A3125" s="0" t="s">
        <v>150</v>
      </c>
      <c r="B3125" s="0" t="s">
        <v>90</v>
      </c>
      <c r="C3125" s="0" t="s">
        <v>160</v>
      </c>
      <c r="D3125" s="0" t="s">
        <v>91</v>
      </c>
      <c r="E3125" s="0" t="s">
        <v>170</v>
      </c>
      <c r="F3125" s="0" t="s">
        <v>13</v>
      </c>
      <c r="G3125" s="0" t="s">
        <v>164</v>
      </c>
      <c r="H3125" s="0" t="n">
        <v>12215993.6897194</v>
      </c>
      <c r="I3125" s="0" t="n">
        <v>1460464.27814313</v>
      </c>
      <c r="J3125" s="0" t="n">
        <v>2873676.18194901</v>
      </c>
      <c r="K3125" s="0" t="n">
        <v>16504402.3579415</v>
      </c>
      <c r="L3125" s="0" t="n">
        <v>21219945.8887819</v>
      </c>
      <c r="M3125" s="0" t="n">
        <v>171612258.821581</v>
      </c>
      <c r="N3125" s="0" t="n">
        <v>205934710.585897</v>
      </c>
      <c r="O3125" s="0" t="n">
        <v>66738100.5919845</v>
      </c>
      <c r="P3125" s="0" t="n">
        <v>85424768.7577402</v>
      </c>
      <c r="Q3125" s="0" t="n">
        <v>37724348.2467235</v>
      </c>
      <c r="R3125" s="0" t="n">
        <v>42439891.7775639</v>
      </c>
    </row>
    <row r="3126" customFormat="false" ht="13.8" hidden="true" customHeight="false" outlineLevel="0" collapsed="false">
      <c r="A3126" s="0" t="s">
        <v>155</v>
      </c>
      <c r="B3126" s="0" t="s">
        <v>21</v>
      </c>
      <c r="C3126" s="0" t="s">
        <v>181</v>
      </c>
      <c r="D3126" s="0" t="s">
        <v>22</v>
      </c>
      <c r="E3126" s="0" t="s">
        <v>8</v>
      </c>
      <c r="F3126" s="0" t="s">
        <v>8</v>
      </c>
      <c r="G3126" s="0" t="s">
        <v>154</v>
      </c>
      <c r="H3126" s="0" t="n">
        <v>5200498.02893202</v>
      </c>
      <c r="I3126" s="0" t="n">
        <v>484500</v>
      </c>
      <c r="J3126" s="0" t="n">
        <v>481247.75</v>
      </c>
      <c r="K3126" s="0" t="n">
        <v>21802500</v>
      </c>
      <c r="L3126" s="0" t="n">
        <v>26647500</v>
      </c>
      <c r="M3126" s="0" t="n">
        <v>62137125</v>
      </c>
      <c r="N3126" s="0" t="n">
        <v>75218625</v>
      </c>
      <c r="O3126" s="0" t="n">
        <v>3270375</v>
      </c>
      <c r="P3126" s="0" t="n">
        <v>5232600</v>
      </c>
      <c r="Q3126" s="0" t="n">
        <v>0</v>
      </c>
      <c r="R3126" s="0" t="n">
        <v>0</v>
      </c>
    </row>
    <row r="3127" customFormat="false" ht="13.8" hidden="true" customHeight="false" outlineLevel="0" collapsed="false">
      <c r="A3127" s="0" t="s">
        <v>155</v>
      </c>
      <c r="B3127" s="0" t="s">
        <v>52</v>
      </c>
      <c r="C3127" s="0" t="s">
        <v>183</v>
      </c>
      <c r="D3127" s="0" t="s">
        <v>57</v>
      </c>
      <c r="E3127" s="0" t="s">
        <v>8</v>
      </c>
      <c r="F3127" s="0" t="s">
        <v>8</v>
      </c>
      <c r="G3127" s="0" t="s">
        <v>164</v>
      </c>
      <c r="H3127" s="0" t="n">
        <v>203824244.981755</v>
      </c>
      <c r="I3127" s="0" t="n">
        <v>5667226.58734126</v>
      </c>
      <c r="J3127" s="0" t="n">
        <v>4625472.56339458</v>
      </c>
      <c r="K3127" s="0" t="n">
        <v>0</v>
      </c>
      <c r="L3127" s="0" t="n">
        <v>0</v>
      </c>
      <c r="M3127" s="0" t="n">
        <v>185294697.756567</v>
      </c>
      <c r="N3127" s="0" t="n">
        <v>224304107.810581</v>
      </c>
      <c r="O3127" s="0" t="n">
        <v>182468166.880971</v>
      </c>
      <c r="P3127" s="0" t="n">
        <v>201675342.342126</v>
      </c>
      <c r="Q3127" s="0" t="n">
        <v>623394924.607539</v>
      </c>
      <c r="R3127" s="0" t="n">
        <v>680067190.480952</v>
      </c>
    </row>
    <row r="3128" customFormat="false" ht="13.8" hidden="true" customHeight="false" outlineLevel="0" collapsed="false">
      <c r="A3128" s="0" t="s">
        <v>150</v>
      </c>
      <c r="B3128" s="0" t="s">
        <v>21</v>
      </c>
      <c r="C3128" s="0" t="s">
        <v>173</v>
      </c>
      <c r="D3128" s="0" t="s">
        <v>26</v>
      </c>
      <c r="E3128" s="0" t="s">
        <v>8</v>
      </c>
      <c r="F3128" s="0" t="s">
        <v>8</v>
      </c>
      <c r="G3128" s="0" t="s">
        <v>164</v>
      </c>
      <c r="H3128" s="0" t="n">
        <v>5393674.79501131</v>
      </c>
      <c r="I3128" s="0" t="n">
        <v>430832.678383392</v>
      </c>
      <c r="J3128" s="0" t="n">
        <v>1047122.56494265</v>
      </c>
      <c r="K3128" s="0" t="n">
        <v>5385408.4797924</v>
      </c>
      <c r="L3128" s="0" t="n">
        <v>5923949.32777164</v>
      </c>
      <c r="M3128" s="0" t="n">
        <v>74645750.6958584</v>
      </c>
      <c r="N3128" s="0" t="n">
        <v>87086709.1451681</v>
      </c>
      <c r="O3128" s="0" t="n">
        <v>27388192.9107897</v>
      </c>
      <c r="P3128" s="0" t="n">
        <v>31952891.7292546</v>
      </c>
      <c r="Q3128" s="0" t="n">
        <v>10770816.9595848</v>
      </c>
      <c r="R3128" s="0" t="n">
        <v>11847898.6555432</v>
      </c>
    </row>
    <row r="3129" customFormat="false" ht="13.8" hidden="true" customHeight="false" outlineLevel="0" collapsed="false">
      <c r="A3129" s="0" t="s">
        <v>150</v>
      </c>
      <c r="B3129" s="0" t="s">
        <v>52</v>
      </c>
      <c r="C3129" s="0" t="s">
        <v>161</v>
      </c>
      <c r="D3129" s="0" t="s">
        <v>58</v>
      </c>
      <c r="E3129" s="0" t="s">
        <v>13</v>
      </c>
      <c r="F3129" s="0" t="s">
        <v>13</v>
      </c>
      <c r="G3129" s="0" t="s">
        <v>164</v>
      </c>
      <c r="H3129" s="0" t="n">
        <v>1608089.21583029</v>
      </c>
      <c r="I3129" s="0" t="n">
        <v>135443.778357832</v>
      </c>
      <c r="J3129" s="0" t="n">
        <v>88898.6717278238</v>
      </c>
      <c r="K3129" s="0" t="n">
        <v>1805917.04477109</v>
      </c>
      <c r="L3129" s="0" t="n">
        <v>2708875.56715664</v>
      </c>
      <c r="M3129" s="0" t="n">
        <v>24278297.3112745</v>
      </c>
      <c r="N3129" s="0" t="n">
        <v>32371063.0816994</v>
      </c>
      <c r="O3129" s="0" t="n">
        <v>1629840.13109999</v>
      </c>
      <c r="P3129" s="0" t="n">
        <v>2037300.16387499</v>
      </c>
      <c r="Q3129" s="0" t="n">
        <v>677218.891789161</v>
      </c>
      <c r="R3129" s="0" t="n">
        <v>1128698.15298193</v>
      </c>
    </row>
    <row r="3130" customFormat="false" ht="13.8" hidden="true" customHeight="false" outlineLevel="0" collapsed="false">
      <c r="A3130" s="0" t="s">
        <v>155</v>
      </c>
      <c r="B3130" s="0" t="s">
        <v>6</v>
      </c>
      <c r="C3130" s="0" t="s">
        <v>162</v>
      </c>
      <c r="D3130" s="0" t="s">
        <v>7</v>
      </c>
      <c r="E3130" s="0" t="s">
        <v>13</v>
      </c>
      <c r="F3130" s="0" t="s">
        <v>13</v>
      </c>
      <c r="G3130" s="0" t="s">
        <v>153</v>
      </c>
      <c r="H3130" s="0" t="n">
        <v>1690263.62325829</v>
      </c>
      <c r="I3130" s="0" t="n">
        <v>117102.907933721</v>
      </c>
      <c r="J3130" s="0" t="n">
        <v>68855.0322703967</v>
      </c>
      <c r="K3130" s="0" t="n">
        <v>0</v>
      </c>
      <c r="L3130" s="0" t="n">
        <v>0</v>
      </c>
      <c r="M3130" s="0" t="n">
        <v>10037392.0835112</v>
      </c>
      <c r="N3130" s="0" t="n">
        <v>14052348.9169157</v>
      </c>
      <c r="O3130" s="0" t="n">
        <v>3462900.27554479</v>
      </c>
      <c r="P3130" s="0" t="n">
        <v>4667387.3279082</v>
      </c>
      <c r="Q3130" s="0" t="n">
        <v>0</v>
      </c>
      <c r="R3130" s="0" t="n">
        <v>0</v>
      </c>
    </row>
    <row r="3131" customFormat="false" ht="13.8" hidden="true" customHeight="false" outlineLevel="0" collapsed="false">
      <c r="A3131" s="0" t="s">
        <v>150</v>
      </c>
      <c r="B3131" s="0" t="s">
        <v>72</v>
      </c>
      <c r="C3131" s="0" t="s">
        <v>151</v>
      </c>
      <c r="D3131" s="0" t="s">
        <v>85</v>
      </c>
      <c r="E3131" s="0" t="s">
        <v>156</v>
      </c>
      <c r="F3131" s="0" t="s">
        <v>9</v>
      </c>
      <c r="G3131" s="0" t="s">
        <v>154</v>
      </c>
      <c r="H3131" s="0" t="n">
        <v>7345148.82332312</v>
      </c>
      <c r="I3131" s="0" t="n">
        <v>1175547.41742696</v>
      </c>
      <c r="J3131" s="0" t="n">
        <v>1275458.10971618</v>
      </c>
      <c r="K3131" s="0" t="n">
        <v>17843661.4024911</v>
      </c>
      <c r="L3131" s="0" t="n">
        <v>22941850.3746315</v>
      </c>
      <c r="M3131" s="0" t="n">
        <v>91308255.055411</v>
      </c>
      <c r="N3131" s="0" t="n">
        <v>125548850.70119</v>
      </c>
      <c r="O3131" s="0" t="n">
        <v>28533829.7048159</v>
      </c>
      <c r="P3131" s="0" t="n">
        <v>36523302.0221644</v>
      </c>
      <c r="Q3131" s="0" t="n">
        <v>40785511.7771227</v>
      </c>
      <c r="R3131" s="0" t="n">
        <v>45883700.749263</v>
      </c>
    </row>
    <row r="3132" customFormat="false" ht="13.8" hidden="true" customHeight="false" outlineLevel="0" collapsed="false">
      <c r="A3132" s="0" t="s">
        <v>150</v>
      </c>
      <c r="B3132" s="0" t="s">
        <v>21</v>
      </c>
      <c r="C3132" s="0" t="s">
        <v>166</v>
      </c>
      <c r="D3132" s="0" t="s">
        <v>43</v>
      </c>
      <c r="E3132" s="0" t="s">
        <v>8</v>
      </c>
      <c r="F3132" s="0" t="s">
        <v>8</v>
      </c>
      <c r="G3132" s="0" t="s">
        <v>154</v>
      </c>
      <c r="H3132" s="0" t="n">
        <v>1607436.01512885</v>
      </c>
      <c r="I3132" s="0" t="n">
        <v>121389.975396825</v>
      </c>
      <c r="J3132" s="0" t="n">
        <v>78515.532265873</v>
      </c>
      <c r="K3132" s="0" t="n">
        <v>1517374.69246031</v>
      </c>
      <c r="L3132" s="0" t="n">
        <v>1669112.16170634</v>
      </c>
      <c r="M3132" s="0" t="n">
        <v>59953160.0601974</v>
      </c>
      <c r="N3132" s="0" t="n">
        <v>67447305.0677221</v>
      </c>
      <c r="O3132" s="0" t="n">
        <v>15711150.4665741</v>
      </c>
      <c r="P3132" s="0" t="n">
        <v>20110272.5972148</v>
      </c>
      <c r="Q3132" s="0" t="n">
        <v>1365637.22321428</v>
      </c>
      <c r="R3132" s="0" t="n">
        <v>1669112.16170634</v>
      </c>
    </row>
    <row r="3133" customFormat="false" ht="13.8" hidden="true" customHeight="false" outlineLevel="0" collapsed="false">
      <c r="A3133" s="0" t="s">
        <v>150</v>
      </c>
      <c r="B3133" s="0" t="s">
        <v>21</v>
      </c>
      <c r="C3133" s="0" t="s">
        <v>166</v>
      </c>
      <c r="D3133" s="0" t="s">
        <v>44</v>
      </c>
      <c r="E3133" s="0" t="s">
        <v>8</v>
      </c>
      <c r="F3133" s="0" t="s">
        <v>8</v>
      </c>
      <c r="G3133" s="0" t="s">
        <v>157</v>
      </c>
      <c r="H3133" s="0" t="n">
        <v>2173981.46477974</v>
      </c>
      <c r="I3133" s="0" t="n">
        <v>232976.433333333</v>
      </c>
      <c r="J3133" s="0" t="n">
        <v>64702.8643333333</v>
      </c>
      <c r="K3133" s="0" t="n">
        <v>2912205.41666666</v>
      </c>
      <c r="L3133" s="0" t="n">
        <v>3203425.95833333</v>
      </c>
      <c r="M3133" s="0" t="n">
        <v>102147222.964317</v>
      </c>
      <c r="N3133" s="0" t="n">
        <v>114915625.834857</v>
      </c>
      <c r="O3133" s="0" t="n">
        <v>26670947.9312648</v>
      </c>
      <c r="P3133" s="0" t="n">
        <v>34138813.352019</v>
      </c>
      <c r="Q3133" s="0" t="n">
        <v>2620984.87499999</v>
      </c>
      <c r="R3133" s="0" t="n">
        <v>3203425.95833333</v>
      </c>
    </row>
    <row r="3134" customFormat="false" ht="13.8" hidden="true" customHeight="false" outlineLevel="0" collapsed="false">
      <c r="A3134" s="0" t="s">
        <v>155</v>
      </c>
      <c r="B3134" s="0" t="s">
        <v>52</v>
      </c>
      <c r="C3134" s="0" t="s">
        <v>158</v>
      </c>
      <c r="D3134" s="0" t="s">
        <v>66</v>
      </c>
      <c r="E3134" s="0" t="s">
        <v>9</v>
      </c>
      <c r="F3134" s="0" t="s">
        <v>9</v>
      </c>
      <c r="G3134" s="0" t="s">
        <v>157</v>
      </c>
      <c r="H3134" s="0" t="n">
        <v>2226590.05432901</v>
      </c>
      <c r="I3134" s="0" t="n">
        <v>248790.810240386</v>
      </c>
      <c r="J3134" s="0" t="n">
        <v>273556.640172586</v>
      </c>
      <c r="K3134" s="0" t="n">
        <v>11195586.4608174</v>
      </c>
      <c r="L3134" s="0" t="n">
        <v>13683494.5632212</v>
      </c>
      <c r="M3134" s="0" t="n">
        <v>50224644.817278</v>
      </c>
      <c r="N3134" s="0" t="n">
        <v>60798254.2524945</v>
      </c>
      <c r="O3134" s="0" t="n">
        <v>466482.769200725</v>
      </c>
      <c r="P3134" s="0" t="n">
        <v>746372.43072116</v>
      </c>
      <c r="Q3134" s="0" t="n">
        <v>0</v>
      </c>
      <c r="R3134" s="0" t="n">
        <v>0</v>
      </c>
    </row>
    <row r="3135" customFormat="false" ht="13.8" hidden="true" customHeight="false" outlineLevel="0" collapsed="false">
      <c r="A3135" s="0" t="s">
        <v>159</v>
      </c>
      <c r="B3135" s="0" t="s">
        <v>52</v>
      </c>
      <c r="C3135" s="0" t="s">
        <v>158</v>
      </c>
      <c r="D3135" s="0" t="s">
        <v>66</v>
      </c>
      <c r="E3135" s="0" t="s">
        <v>13</v>
      </c>
      <c r="F3135" s="0" t="s">
        <v>13</v>
      </c>
      <c r="G3135" s="0" t="s">
        <v>164</v>
      </c>
      <c r="H3135" s="0" t="n">
        <v>7968835.63774311</v>
      </c>
      <c r="I3135" s="0" t="n">
        <v>215975.998065088</v>
      </c>
      <c r="J3135" s="0" t="n">
        <v>313289.197533862</v>
      </c>
      <c r="K3135" s="0" t="n">
        <v>8639039.92260355</v>
      </c>
      <c r="L3135" s="0" t="n">
        <v>10798799.9032544</v>
      </c>
      <c r="M3135" s="0" t="n">
        <v>43600154.6093898</v>
      </c>
      <c r="N3135" s="0" t="n">
        <v>52779134.527156</v>
      </c>
      <c r="O3135" s="0" t="n">
        <v>0</v>
      </c>
      <c r="P3135" s="0" t="n">
        <v>0</v>
      </c>
      <c r="Q3135" s="0" t="n">
        <v>0</v>
      </c>
      <c r="R3135" s="0" t="n">
        <v>0</v>
      </c>
    </row>
    <row r="3136" customFormat="false" ht="13.8" hidden="true" customHeight="false" outlineLevel="0" collapsed="false">
      <c r="A3136" s="0" t="s">
        <v>159</v>
      </c>
      <c r="B3136" s="0" t="s">
        <v>21</v>
      </c>
      <c r="C3136" s="0" t="s">
        <v>168</v>
      </c>
      <c r="D3136" s="0" t="s">
        <v>49</v>
      </c>
      <c r="E3136" s="0" t="s">
        <v>8</v>
      </c>
      <c r="F3136" s="0" t="s">
        <v>8</v>
      </c>
      <c r="G3136" s="0" t="s">
        <v>157</v>
      </c>
      <c r="H3136" s="0" t="n">
        <v>23027087.7709281</v>
      </c>
      <c r="I3136" s="0" t="n">
        <v>298720</v>
      </c>
      <c r="J3136" s="0" t="n">
        <v>1050608.832</v>
      </c>
      <c r="K3136" s="0" t="n">
        <v>11948800</v>
      </c>
      <c r="L3136" s="0" t="n">
        <v>14936000</v>
      </c>
      <c r="M3136" s="0" t="n">
        <v>53209500</v>
      </c>
      <c r="N3136" s="0" t="n">
        <v>64411500</v>
      </c>
      <c r="O3136" s="0" t="n">
        <v>0</v>
      </c>
      <c r="P3136" s="0" t="n">
        <v>0</v>
      </c>
      <c r="Q3136" s="0" t="n">
        <v>0</v>
      </c>
      <c r="R3136" s="0" t="n">
        <v>0</v>
      </c>
    </row>
    <row r="3137" customFormat="false" ht="13.8" hidden="true" customHeight="false" outlineLevel="0" collapsed="false">
      <c r="A3137" s="0" t="s">
        <v>155</v>
      </c>
      <c r="B3137" s="0" t="s">
        <v>6</v>
      </c>
      <c r="C3137" s="0" t="s">
        <v>162</v>
      </c>
      <c r="D3137" s="0" t="s">
        <v>19</v>
      </c>
      <c r="E3137" s="0" t="s">
        <v>13</v>
      </c>
      <c r="F3137" s="0" t="s">
        <v>13</v>
      </c>
      <c r="G3137" s="0" t="s">
        <v>157</v>
      </c>
      <c r="H3137" s="0" t="n">
        <v>9116373.23533989</v>
      </c>
      <c r="I3137" s="0" t="n">
        <v>640276.208666666</v>
      </c>
      <c r="J3137" s="0" t="n">
        <v>473639.876673333</v>
      </c>
      <c r="K3137" s="0" t="n">
        <v>0</v>
      </c>
      <c r="L3137" s="0" t="n">
        <v>0</v>
      </c>
      <c r="M3137" s="0" t="n">
        <v>127647513.843654</v>
      </c>
      <c r="N3137" s="0" t="n">
        <v>154520674.652844</v>
      </c>
      <c r="O3137" s="0" t="n">
        <v>127647513.843654</v>
      </c>
      <c r="P3137" s="0" t="n">
        <v>154520674.652844</v>
      </c>
      <c r="Q3137" s="0" t="n">
        <v>4235088.01036111</v>
      </c>
      <c r="R3137" s="0" t="n">
        <v>4840100.58326984</v>
      </c>
    </row>
    <row r="3138" customFormat="false" ht="13.8" hidden="true" customHeight="false" outlineLevel="0" collapsed="false">
      <c r="A3138" s="0" t="s">
        <v>150</v>
      </c>
      <c r="B3138" s="0" t="s">
        <v>6</v>
      </c>
      <c r="C3138" s="0" t="s">
        <v>162</v>
      </c>
      <c r="D3138" s="0" t="s">
        <v>19</v>
      </c>
      <c r="E3138" s="0" t="s">
        <v>13</v>
      </c>
      <c r="F3138" s="0" t="s">
        <v>13</v>
      </c>
      <c r="G3138" s="0" t="s">
        <v>157</v>
      </c>
      <c r="H3138" s="0" t="n">
        <v>2585653.43543738</v>
      </c>
      <c r="I3138" s="0" t="n">
        <v>640276.208666666</v>
      </c>
      <c r="J3138" s="0" t="n">
        <v>473639.876673333</v>
      </c>
      <c r="K3138" s="0" t="n">
        <v>2117544.00518055</v>
      </c>
      <c r="L3138" s="0" t="n">
        <v>2722556.57808928</v>
      </c>
      <c r="M3138" s="0" t="n">
        <v>154520674.652844</v>
      </c>
      <c r="N3138" s="0" t="n">
        <v>188112125.664332</v>
      </c>
      <c r="O3138" s="0" t="n">
        <v>154520674.652844</v>
      </c>
      <c r="P3138" s="0" t="n">
        <v>188112125.664332</v>
      </c>
      <c r="Q3138" s="0" t="n">
        <v>4840100.58326984</v>
      </c>
      <c r="R3138" s="0" t="n">
        <v>5445113.15617857</v>
      </c>
    </row>
    <row r="3139" customFormat="false" ht="13.8" hidden="true" customHeight="false" outlineLevel="0" collapsed="false">
      <c r="A3139" s="0" t="s">
        <v>159</v>
      </c>
      <c r="B3139" s="0" t="s">
        <v>90</v>
      </c>
      <c r="C3139" s="0" t="s">
        <v>160</v>
      </c>
      <c r="D3139" s="0" t="s">
        <v>91</v>
      </c>
      <c r="E3139" s="0" t="s">
        <v>170</v>
      </c>
      <c r="F3139" s="0" t="s">
        <v>13</v>
      </c>
      <c r="G3139" s="0" t="s">
        <v>172</v>
      </c>
      <c r="H3139" s="0" t="n">
        <v>12216459.1061438</v>
      </c>
      <c r="I3139" s="0" t="n">
        <v>187589.461807516</v>
      </c>
      <c r="J3139" s="0" t="n">
        <v>284567.334087816</v>
      </c>
      <c r="K3139" s="0" t="n">
        <v>0</v>
      </c>
      <c r="L3139" s="0" t="n">
        <v>0</v>
      </c>
      <c r="M3139" s="0" t="n">
        <v>11756134.1750284</v>
      </c>
      <c r="N3139" s="0" t="n">
        <v>14695167.7187856</v>
      </c>
      <c r="O3139" s="0" t="n">
        <v>0</v>
      </c>
      <c r="P3139" s="0" t="n">
        <v>0</v>
      </c>
      <c r="Q3139" s="0" t="n">
        <v>0</v>
      </c>
      <c r="R3139" s="0" t="n">
        <v>0</v>
      </c>
    </row>
    <row r="3140" customFormat="false" ht="13.8" hidden="true" customHeight="false" outlineLevel="0" collapsed="false">
      <c r="A3140" s="0" t="s">
        <v>155</v>
      </c>
      <c r="B3140" s="0" t="s">
        <v>72</v>
      </c>
      <c r="C3140" s="0" t="s">
        <v>171</v>
      </c>
      <c r="D3140" s="0" t="s">
        <v>77</v>
      </c>
      <c r="E3140" s="0" t="s">
        <v>170</v>
      </c>
      <c r="F3140" s="0" t="s">
        <v>13</v>
      </c>
      <c r="G3140" s="0" t="s">
        <v>153</v>
      </c>
      <c r="H3140" s="0" t="n">
        <v>56616.9726726831</v>
      </c>
      <c r="I3140" s="0" t="n">
        <v>716.14580334319</v>
      </c>
      <c r="J3140" s="0" t="n">
        <v>716.14580334319</v>
      </c>
      <c r="K3140" s="0" t="n">
        <v>0</v>
      </c>
      <c r="L3140" s="0" t="n">
        <v>0</v>
      </c>
      <c r="M3140" s="0" t="n">
        <v>57325.3652653928</v>
      </c>
      <c r="N3140" s="0" t="n">
        <v>70064.335324369</v>
      </c>
      <c r="O3140" s="0" t="n">
        <v>28025.7341297476</v>
      </c>
      <c r="P3140" s="0" t="n">
        <v>38216.9101769285</v>
      </c>
      <c r="Q3140" s="0" t="n">
        <v>50130.2062340233</v>
      </c>
      <c r="R3140" s="0" t="n">
        <v>57291.6642674552</v>
      </c>
    </row>
    <row r="3141" customFormat="false" ht="13.8" hidden="true" customHeight="false" outlineLevel="0" collapsed="false">
      <c r="A3141" s="0" t="s">
        <v>155</v>
      </c>
      <c r="B3141" s="0" t="s">
        <v>72</v>
      </c>
      <c r="C3141" s="0" t="s">
        <v>151</v>
      </c>
      <c r="D3141" s="0" t="s">
        <v>83</v>
      </c>
      <c r="E3141" s="0" t="s">
        <v>170</v>
      </c>
      <c r="F3141" s="0" t="s">
        <v>13</v>
      </c>
      <c r="G3141" s="0" t="s">
        <v>164</v>
      </c>
      <c r="H3141" s="0" t="n">
        <v>118147.615393726</v>
      </c>
      <c r="I3141" s="0" t="n">
        <v>9057.58960940408</v>
      </c>
      <c r="J3141" s="0" t="n">
        <v>9057.58960940408</v>
      </c>
      <c r="K3141" s="0" t="n">
        <v>0</v>
      </c>
      <c r="L3141" s="0" t="n">
        <v>0</v>
      </c>
      <c r="M3141" s="0" t="n">
        <v>399066.743294806</v>
      </c>
      <c r="N3141" s="0" t="n">
        <v>487748.241804763</v>
      </c>
      <c r="O3141" s="0" t="n">
        <v>195099.29572557</v>
      </c>
      <c r="P3141" s="0" t="n">
        <v>266044.494171232</v>
      </c>
      <c r="Q3141" s="0" t="n">
        <v>211343.757552761</v>
      </c>
      <c r="R3141" s="0" t="n">
        <v>241535.722917442</v>
      </c>
    </row>
    <row r="3142" customFormat="false" ht="13.8" hidden="true" customHeight="false" outlineLevel="0" collapsed="false">
      <c r="A3142" s="0" t="s">
        <v>150</v>
      </c>
      <c r="B3142" s="0" t="s">
        <v>52</v>
      </c>
      <c r="C3142" s="0" t="s">
        <v>161</v>
      </c>
      <c r="D3142" s="0" t="s">
        <v>60</v>
      </c>
      <c r="E3142" s="0" t="s">
        <v>8</v>
      </c>
      <c r="F3142" s="0" t="s">
        <v>8</v>
      </c>
      <c r="G3142" s="0" t="s">
        <v>153</v>
      </c>
      <c r="H3142" s="0" t="n">
        <v>3298643.09378024</v>
      </c>
      <c r="I3142" s="0" t="n">
        <v>176458.458782051</v>
      </c>
      <c r="J3142" s="0" t="n">
        <v>137642.392062774</v>
      </c>
      <c r="K3142" s="0" t="n">
        <v>2352779.45042735</v>
      </c>
      <c r="L3142" s="0" t="n">
        <v>3529169.17564102</v>
      </c>
      <c r="M3142" s="0" t="n">
        <v>31630178.7896202</v>
      </c>
      <c r="N3142" s="0" t="n">
        <v>42173571.7194936</v>
      </c>
      <c r="O3142" s="0" t="n">
        <v>2123383.4516579</v>
      </c>
      <c r="P3142" s="0" t="n">
        <v>2654229.31457238</v>
      </c>
      <c r="Q3142" s="0" t="n">
        <v>882292.293910256</v>
      </c>
      <c r="R3142" s="0" t="n">
        <v>1470487.15651709</v>
      </c>
    </row>
    <row r="3143" customFormat="false" ht="13.8" hidden="true" customHeight="false" outlineLevel="0" collapsed="false">
      <c r="A3143" s="0" t="s">
        <v>155</v>
      </c>
      <c r="B3143" s="0" t="s">
        <v>21</v>
      </c>
      <c r="C3143" s="0" t="s">
        <v>166</v>
      </c>
      <c r="D3143" s="0" t="s">
        <v>45</v>
      </c>
      <c r="E3143" s="0" t="s">
        <v>8</v>
      </c>
      <c r="F3143" s="0" t="s">
        <v>8</v>
      </c>
      <c r="G3143" s="0" t="s">
        <v>164</v>
      </c>
      <c r="H3143" s="0" t="n">
        <v>8666447.49028459</v>
      </c>
      <c r="I3143" s="0" t="n">
        <v>71327.5</v>
      </c>
      <c r="J3143" s="0" t="n">
        <v>48914.5925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</row>
    <row r="3144" customFormat="false" ht="13.8" hidden="true" customHeight="false" outlineLevel="0" collapsed="false">
      <c r="A3144" s="0" t="s">
        <v>150</v>
      </c>
      <c r="B3144" s="0" t="s">
        <v>52</v>
      </c>
      <c r="C3144" s="0" t="s">
        <v>183</v>
      </c>
      <c r="D3144" s="0" t="s">
        <v>57</v>
      </c>
      <c r="E3144" s="0" t="s">
        <v>8</v>
      </c>
      <c r="F3144" s="0" t="s">
        <v>8</v>
      </c>
      <c r="G3144" s="0" t="s">
        <v>153</v>
      </c>
      <c r="H3144" s="0" t="n">
        <v>5403992.77093112</v>
      </c>
      <c r="I3144" s="0" t="n">
        <v>367863.841666666</v>
      </c>
      <c r="J3144" s="0" t="n">
        <v>251198.710322357</v>
      </c>
      <c r="K3144" s="0" t="n">
        <v>12875234.4583333</v>
      </c>
      <c r="L3144" s="0" t="n">
        <v>16553872.875</v>
      </c>
      <c r="M3144" s="0" t="n">
        <v>14559744.4409797</v>
      </c>
      <c r="N3144" s="0" t="n">
        <v>17724906.2759753</v>
      </c>
      <c r="O3144" s="0" t="n">
        <v>13714270.584023</v>
      </c>
      <c r="P3144" s="0" t="n">
        <v>14961022.4552978</v>
      </c>
      <c r="Q3144" s="0" t="n">
        <v>44143661</v>
      </c>
      <c r="R3144" s="0" t="n">
        <v>47822299.4166666</v>
      </c>
    </row>
    <row r="3145" customFormat="false" ht="13.8" hidden="true" customHeight="false" outlineLevel="0" collapsed="false">
      <c r="A3145" s="0" t="s">
        <v>150</v>
      </c>
      <c r="B3145" s="0" t="s">
        <v>90</v>
      </c>
      <c r="C3145" s="0" t="s">
        <v>92</v>
      </c>
      <c r="D3145" s="0" t="s">
        <v>92</v>
      </c>
      <c r="E3145" s="0" t="s">
        <v>170</v>
      </c>
      <c r="F3145" s="0" t="s">
        <v>13</v>
      </c>
      <c r="G3145" s="0" t="s">
        <v>154</v>
      </c>
      <c r="H3145" s="0" t="n">
        <v>226159.4817107</v>
      </c>
      <c r="I3145" s="0" t="n">
        <v>38192.9166666666</v>
      </c>
      <c r="J3145" s="0" t="n">
        <v>41431.3249999999</v>
      </c>
      <c r="K3145" s="0" t="n">
        <v>431269.027777777</v>
      </c>
      <c r="L3145" s="0" t="n">
        <v>554488.749999999</v>
      </c>
      <c r="M3145" s="0" t="n">
        <v>4487869.23325812</v>
      </c>
      <c r="N3145" s="0" t="n">
        <v>5385443.07990974</v>
      </c>
      <c r="O3145" s="0" t="n">
        <v>1745282.47800901</v>
      </c>
      <c r="P3145" s="0" t="n">
        <v>2233961.57185153</v>
      </c>
      <c r="Q3145" s="0" t="n">
        <v>985757.777777777</v>
      </c>
      <c r="R3145" s="0" t="n">
        <v>1108977.49999999</v>
      </c>
    </row>
    <row r="3146" customFormat="false" ht="13.8" hidden="true" customHeight="false" outlineLevel="0" collapsed="false">
      <c r="A3146" s="0" t="s">
        <v>155</v>
      </c>
      <c r="B3146" s="0" t="s">
        <v>21</v>
      </c>
      <c r="C3146" s="0" t="s">
        <v>168</v>
      </c>
      <c r="D3146" s="0" t="s">
        <v>29</v>
      </c>
      <c r="E3146" s="0" t="s">
        <v>13</v>
      </c>
      <c r="F3146" s="0" t="s">
        <v>13</v>
      </c>
      <c r="G3146" s="0" t="s">
        <v>154</v>
      </c>
      <c r="H3146" s="0" t="n">
        <v>2324482.00808761</v>
      </c>
      <c r="I3146" s="0" t="n">
        <v>35150</v>
      </c>
      <c r="J3146" s="0" t="n">
        <v>21773.75</v>
      </c>
      <c r="K3146" s="0" t="n">
        <v>0</v>
      </c>
      <c r="L3146" s="0" t="n">
        <v>0</v>
      </c>
      <c r="M3146" s="0" t="n">
        <v>8414910</v>
      </c>
      <c r="N3146" s="0" t="n">
        <v>10186470</v>
      </c>
      <c r="O3146" s="0" t="n">
        <v>1162059</v>
      </c>
      <c r="P3146" s="0" t="n">
        <v>1284381</v>
      </c>
      <c r="Q3146" s="0" t="n">
        <v>3866500</v>
      </c>
      <c r="R3146" s="0" t="n">
        <v>4218000</v>
      </c>
    </row>
    <row r="3147" customFormat="false" ht="13.8" hidden="true" customHeight="false" outlineLevel="0" collapsed="false">
      <c r="A3147" s="0" t="s">
        <v>155</v>
      </c>
      <c r="B3147" s="0" t="s">
        <v>21</v>
      </c>
      <c r="C3147" s="0" t="s">
        <v>173</v>
      </c>
      <c r="D3147" s="0" t="s">
        <v>47</v>
      </c>
      <c r="E3147" s="0" t="s">
        <v>8</v>
      </c>
      <c r="F3147" s="0" t="s">
        <v>8</v>
      </c>
      <c r="G3147" s="0" t="s">
        <v>153</v>
      </c>
      <c r="H3147" s="0" t="n">
        <v>54538.0516428821</v>
      </c>
      <c r="I3147" s="0" t="n">
        <v>1896</v>
      </c>
      <c r="J3147" s="0" t="n">
        <v>1128.12</v>
      </c>
      <c r="K3147" s="0" t="n">
        <v>0</v>
      </c>
      <c r="L3147" s="0" t="n">
        <v>0</v>
      </c>
      <c r="M3147" s="0" t="n">
        <v>415645.3336704</v>
      </c>
      <c r="N3147" s="0" t="n">
        <v>519556.667088</v>
      </c>
      <c r="O3147" s="0" t="n">
        <v>86820.9999684</v>
      </c>
      <c r="P3147" s="0" t="n">
        <v>138913.59994944</v>
      </c>
      <c r="Q3147" s="0" t="n">
        <v>18960</v>
      </c>
      <c r="R3147" s="0" t="n">
        <v>23700</v>
      </c>
    </row>
    <row r="3148" customFormat="false" ht="13.8" hidden="true" customHeight="false" outlineLevel="0" collapsed="false">
      <c r="A3148" s="0" t="s">
        <v>150</v>
      </c>
      <c r="B3148" s="0" t="s">
        <v>72</v>
      </c>
      <c r="C3148" s="0" t="s">
        <v>171</v>
      </c>
      <c r="D3148" s="0" t="s">
        <v>77</v>
      </c>
      <c r="E3148" s="0" t="s">
        <v>156</v>
      </c>
      <c r="F3148" s="0" t="s">
        <v>9</v>
      </c>
      <c r="G3148" s="0" t="s">
        <v>153</v>
      </c>
      <c r="H3148" s="0" t="n">
        <v>115895.773736873</v>
      </c>
      <c r="I3148" s="0" t="n">
        <v>1704.04157239983</v>
      </c>
      <c r="J3148" s="0" t="n">
        <v>1704.04157239983</v>
      </c>
      <c r="K3148" s="0" t="n">
        <v>59641.4550339941</v>
      </c>
      <c r="L3148" s="0" t="n">
        <v>76681.8707579925</v>
      </c>
      <c r="M3148" s="0" t="n">
        <v>242495.139606641</v>
      </c>
      <c r="N3148" s="0" t="n">
        <v>333430.816959132</v>
      </c>
      <c r="O3148" s="0" t="n">
        <v>75779.7311270755</v>
      </c>
      <c r="P3148" s="0" t="n">
        <v>96998.0558426567</v>
      </c>
      <c r="Q3148" s="0" t="n">
        <v>136323.325791986</v>
      </c>
      <c r="R3148" s="0" t="n">
        <v>153363.741515985</v>
      </c>
    </row>
    <row r="3149" customFormat="false" ht="13.8" hidden="true" customHeight="false" outlineLevel="0" collapsed="false">
      <c r="A3149" s="0" t="s">
        <v>150</v>
      </c>
      <c r="B3149" s="0" t="s">
        <v>21</v>
      </c>
      <c r="C3149" s="0" t="s">
        <v>181</v>
      </c>
      <c r="D3149" s="0" t="s">
        <v>31</v>
      </c>
      <c r="E3149" s="0" t="s">
        <v>13</v>
      </c>
      <c r="F3149" s="0" t="s">
        <v>13</v>
      </c>
      <c r="G3149" s="0" t="s">
        <v>157</v>
      </c>
      <c r="H3149" s="0" t="n">
        <v>106894.312566203</v>
      </c>
      <c r="I3149" s="0" t="n">
        <v>5425</v>
      </c>
      <c r="J3149" s="0" t="n">
        <v>1288.25</v>
      </c>
      <c r="K3149" s="0" t="n">
        <v>217000</v>
      </c>
      <c r="L3149" s="0" t="n">
        <v>325500</v>
      </c>
      <c r="M3149" s="0" t="n">
        <v>673785</v>
      </c>
      <c r="N3149" s="0" t="n">
        <v>898380</v>
      </c>
      <c r="O3149" s="0" t="n">
        <v>35154</v>
      </c>
      <c r="P3149" s="0" t="n">
        <v>43942.5</v>
      </c>
      <c r="Q3149" s="0" t="n">
        <v>0</v>
      </c>
      <c r="R3149" s="0" t="n">
        <v>0</v>
      </c>
    </row>
    <row r="3150" customFormat="false" ht="13.8" hidden="true" customHeight="false" outlineLevel="0" collapsed="false">
      <c r="A3150" s="0" t="s">
        <v>159</v>
      </c>
      <c r="B3150" s="0" t="s">
        <v>117</v>
      </c>
      <c r="C3150" s="0" t="s">
        <v>187</v>
      </c>
      <c r="D3150" s="0" t="s">
        <v>109</v>
      </c>
      <c r="E3150" s="0" t="s">
        <v>13</v>
      </c>
      <c r="F3150" s="0" t="s">
        <v>13</v>
      </c>
      <c r="G3150" s="0" t="s">
        <v>157</v>
      </c>
      <c r="H3150" s="0" t="n">
        <v>3890402.53385769</v>
      </c>
      <c r="I3150" s="0" t="n">
        <v>68867.0512503356</v>
      </c>
      <c r="J3150" s="0" t="n">
        <v>95598.5160585566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</row>
    <row r="3151" customFormat="false" ht="13.8" hidden="true" customHeight="false" outlineLevel="0" collapsed="false">
      <c r="A3151" s="0" t="s">
        <v>150</v>
      </c>
      <c r="B3151" s="0" t="s">
        <v>103</v>
      </c>
      <c r="C3151" s="0" t="s">
        <v>178</v>
      </c>
      <c r="D3151" s="0" t="s">
        <v>112</v>
      </c>
      <c r="E3151" s="0" t="s">
        <v>8</v>
      </c>
      <c r="F3151" s="0" t="s">
        <v>8</v>
      </c>
      <c r="G3151" s="0" t="s">
        <v>157</v>
      </c>
      <c r="H3151" s="0" t="n">
        <v>10017199.9719434</v>
      </c>
      <c r="I3151" s="0" t="n">
        <v>699399.6659652</v>
      </c>
      <c r="J3151" s="0" t="n">
        <v>272216.924581852</v>
      </c>
      <c r="K3151" s="0" t="n">
        <v>20981989.978956</v>
      </c>
      <c r="L3151" s="0" t="n">
        <v>27975986.638608</v>
      </c>
      <c r="M3151" s="0" t="n">
        <v>16365952.1835856</v>
      </c>
      <c r="N3151" s="0" t="n">
        <v>21821269.5781142</v>
      </c>
      <c r="O3151" s="0" t="n">
        <v>13820137.3994723</v>
      </c>
      <c r="P3151" s="0" t="n">
        <v>17275171.7493404</v>
      </c>
      <c r="Q3151" s="0" t="n">
        <v>31472984.968434</v>
      </c>
      <c r="R3151" s="0" t="n">
        <v>38466981.628086</v>
      </c>
    </row>
    <row r="3152" customFormat="false" ht="13.8" hidden="true" customHeight="false" outlineLevel="0" collapsed="false">
      <c r="A3152" s="0" t="s">
        <v>150</v>
      </c>
      <c r="B3152" s="0" t="s">
        <v>103</v>
      </c>
      <c r="C3152" s="0" t="s">
        <v>193</v>
      </c>
      <c r="D3152" s="0" t="s">
        <v>107</v>
      </c>
      <c r="E3152" s="0" t="s">
        <v>9</v>
      </c>
      <c r="F3152" s="0" t="s">
        <v>9</v>
      </c>
      <c r="G3152" s="0" t="s">
        <v>172</v>
      </c>
      <c r="H3152" s="0" t="n">
        <v>749191.267835248</v>
      </c>
      <c r="I3152" s="0" t="n">
        <v>102405.50204377</v>
      </c>
      <c r="J3152" s="0" t="n">
        <v>78298.3232777164</v>
      </c>
      <c r="K3152" s="0" t="n">
        <v>0</v>
      </c>
      <c r="L3152" s="0" t="n">
        <v>0</v>
      </c>
      <c r="M3152" s="0" t="n">
        <v>15729485.113923</v>
      </c>
      <c r="N3152" s="0" t="n">
        <v>21628042.0316442</v>
      </c>
      <c r="O3152" s="0" t="n">
        <v>3686598.07357572</v>
      </c>
      <c r="P3152" s="0" t="n">
        <v>4718845.53417692</v>
      </c>
      <c r="Q3152" s="0" t="n">
        <v>2107889.91286489</v>
      </c>
      <c r="R3152" s="0" t="n">
        <v>2371376.151973</v>
      </c>
    </row>
    <row r="3153" customFormat="false" ht="13.8" hidden="true" customHeight="false" outlineLevel="0" collapsed="false">
      <c r="A3153" s="0" t="s">
        <v>150</v>
      </c>
      <c r="B3153" s="0" t="s">
        <v>21</v>
      </c>
      <c r="C3153" s="0" t="s">
        <v>173</v>
      </c>
      <c r="D3153" s="0" t="s">
        <v>26</v>
      </c>
      <c r="E3153" s="0" t="s">
        <v>13</v>
      </c>
      <c r="F3153" s="0" t="s">
        <v>13</v>
      </c>
      <c r="G3153" s="0" t="s">
        <v>172</v>
      </c>
      <c r="H3153" s="0" t="n">
        <v>91573.1280831953</v>
      </c>
      <c r="I3153" s="0" t="n">
        <v>7080.97890612722</v>
      </c>
      <c r="J3153" s="0" t="n">
        <v>5249.00067495215</v>
      </c>
      <c r="K3153" s="0" t="n">
        <v>88512.2363265903</v>
      </c>
      <c r="L3153" s="0" t="n">
        <v>97363.4599592493</v>
      </c>
      <c r="M3153" s="0" t="n">
        <v>1226845.15968642</v>
      </c>
      <c r="N3153" s="0" t="n">
        <v>1431319.3529675</v>
      </c>
      <c r="O3153" s="0" t="n">
        <v>450140.451290616</v>
      </c>
      <c r="P3153" s="0" t="n">
        <v>525163.859839052</v>
      </c>
      <c r="Q3153" s="0" t="n">
        <v>177024.47265318</v>
      </c>
      <c r="R3153" s="0" t="n">
        <v>194726.919918498</v>
      </c>
    </row>
    <row r="3154" customFormat="false" ht="13.8" hidden="true" customHeight="false" outlineLevel="0" collapsed="false">
      <c r="A3154" s="0" t="s">
        <v>155</v>
      </c>
      <c r="B3154" s="0" t="s">
        <v>21</v>
      </c>
      <c r="C3154" s="0" t="s">
        <v>166</v>
      </c>
      <c r="D3154" s="0" t="s">
        <v>33</v>
      </c>
      <c r="E3154" s="0" t="s">
        <v>13</v>
      </c>
      <c r="F3154" s="0" t="s">
        <v>13</v>
      </c>
      <c r="G3154" s="0" t="s">
        <v>154</v>
      </c>
      <c r="H3154" s="0" t="n">
        <v>3364136.49153221</v>
      </c>
      <c r="I3154" s="0" t="n">
        <v>162756.836527293</v>
      </c>
      <c r="J3154" s="0" t="n">
        <v>133772.372733739</v>
      </c>
      <c r="K3154" s="0" t="n">
        <v>0</v>
      </c>
      <c r="L3154" s="0" t="n">
        <v>0</v>
      </c>
      <c r="M3154" s="0" t="n">
        <v>77577933.0879737</v>
      </c>
      <c r="N3154" s="0" t="n">
        <v>93910129.5275472</v>
      </c>
      <c r="O3154" s="0" t="n">
        <v>13690223.5406844</v>
      </c>
      <c r="P3154" s="0" t="n">
        <v>16572375.865039</v>
      </c>
      <c r="Q3154" s="0" t="n">
        <v>2848244.63922764</v>
      </c>
      <c r="R3154" s="0" t="n">
        <v>3255136.73054587</v>
      </c>
    </row>
    <row r="3155" customFormat="false" ht="13.8" hidden="true" customHeight="false" outlineLevel="0" collapsed="false">
      <c r="A3155" s="0" t="s">
        <v>155</v>
      </c>
      <c r="B3155" s="0" t="s">
        <v>72</v>
      </c>
      <c r="C3155" s="0" t="s">
        <v>151</v>
      </c>
      <c r="D3155" s="0" t="s">
        <v>75</v>
      </c>
      <c r="E3155" s="0" t="s">
        <v>174</v>
      </c>
      <c r="F3155" s="0" t="s">
        <v>8</v>
      </c>
      <c r="G3155" s="0" t="s">
        <v>154</v>
      </c>
      <c r="H3155" s="0" t="n">
        <v>1132691.36660184</v>
      </c>
      <c r="I3155" s="0" t="n">
        <v>16738.5808299346</v>
      </c>
      <c r="J3155" s="0" t="n">
        <v>16738.5808299346</v>
      </c>
      <c r="K3155" s="0" t="n">
        <v>585850.329047712</v>
      </c>
      <c r="L3155" s="0" t="n">
        <v>753236.137347058</v>
      </c>
      <c r="M3155" s="0" t="n">
        <v>984228.551544762</v>
      </c>
      <c r="N3155" s="0" t="n">
        <v>1215811.74014353</v>
      </c>
      <c r="O3155" s="0" t="n">
        <v>509483.014917288</v>
      </c>
      <c r="P3155" s="0" t="n">
        <v>694749.565796303</v>
      </c>
      <c r="Q3155" s="0" t="n">
        <v>1171700.65809542</v>
      </c>
      <c r="R3155" s="0" t="n">
        <v>1339086.46639477</v>
      </c>
    </row>
    <row r="3156" customFormat="false" ht="13.8" hidden="true" customHeight="false" outlineLevel="0" collapsed="false">
      <c r="A3156" s="0" t="s">
        <v>150</v>
      </c>
      <c r="B3156" s="0" t="s">
        <v>117</v>
      </c>
      <c r="C3156" s="0" t="s">
        <v>176</v>
      </c>
      <c r="D3156" s="0" t="s">
        <v>109</v>
      </c>
      <c r="E3156" s="0" t="s">
        <v>9</v>
      </c>
      <c r="F3156" s="0" t="s">
        <v>9</v>
      </c>
      <c r="G3156" s="0" t="s">
        <v>154</v>
      </c>
      <c r="H3156" s="0" t="n">
        <v>4061682.21506716</v>
      </c>
      <c r="I3156" s="0" t="n">
        <v>21892.9887652249</v>
      </c>
      <c r="J3156" s="0" t="n">
        <v>21892.9887652249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</row>
    <row r="3157" customFormat="false" ht="13.8" hidden="true" customHeight="false" outlineLevel="0" collapsed="false">
      <c r="A3157" s="0" t="s">
        <v>150</v>
      </c>
      <c r="B3157" s="0" t="s">
        <v>103</v>
      </c>
      <c r="C3157" s="0" t="s">
        <v>178</v>
      </c>
      <c r="D3157" s="0" t="s">
        <v>105</v>
      </c>
      <c r="E3157" s="0" t="s">
        <v>13</v>
      </c>
      <c r="F3157" s="0" t="s">
        <v>13</v>
      </c>
      <c r="G3157" s="0" t="s">
        <v>153</v>
      </c>
      <c r="H3157" s="0" t="n">
        <v>42840.6080787303</v>
      </c>
      <c r="I3157" s="0" t="n">
        <v>8321.276117</v>
      </c>
      <c r="J3157" s="0" t="n">
        <v>8321.276117</v>
      </c>
      <c r="K3157" s="0" t="n">
        <v>145622.3320475</v>
      </c>
      <c r="L3157" s="0" t="n">
        <v>187228.7126325</v>
      </c>
      <c r="M3157" s="0" t="n">
        <v>452157.341007487</v>
      </c>
      <c r="N3157" s="0" t="n">
        <v>550452.41513955</v>
      </c>
      <c r="O3157" s="0" t="n">
        <v>245082.384835942</v>
      </c>
      <c r="P3157" s="0" t="n">
        <v>267362.60163921</v>
      </c>
      <c r="Q3157" s="0" t="n">
        <v>499276.56702</v>
      </c>
      <c r="R3157" s="0" t="n">
        <v>540882.947605</v>
      </c>
    </row>
    <row r="3158" customFormat="false" ht="13.8" hidden="true" customHeight="false" outlineLevel="0" collapsed="false">
      <c r="A3158" s="0" t="s">
        <v>159</v>
      </c>
      <c r="B3158" s="0" t="s">
        <v>96</v>
      </c>
      <c r="C3158" s="0" t="s">
        <v>97</v>
      </c>
      <c r="D3158" s="0" t="s">
        <v>97</v>
      </c>
      <c r="E3158" s="0" t="s">
        <v>8</v>
      </c>
      <c r="F3158" s="0" t="s">
        <v>8</v>
      </c>
      <c r="G3158" s="0" t="s">
        <v>157</v>
      </c>
      <c r="H3158" s="0" t="n">
        <v>34108330.8830914</v>
      </c>
      <c r="I3158" s="0" t="n">
        <v>821238.903747081</v>
      </c>
      <c r="J3158" s="0" t="n">
        <v>1586310.04025097</v>
      </c>
      <c r="K3158" s="0" t="n">
        <v>0</v>
      </c>
      <c r="L3158" s="0" t="n">
        <v>0</v>
      </c>
      <c r="M3158" s="0" t="n">
        <v>31303694.799946</v>
      </c>
      <c r="N3158" s="0" t="n">
        <v>46955542.199919</v>
      </c>
      <c r="O3158" s="0" t="n">
        <v>6391170.99291228</v>
      </c>
      <c r="P3158" s="0" t="n">
        <v>8217219.84803008</v>
      </c>
      <c r="Q3158" s="0" t="n">
        <v>9494472.73313393</v>
      </c>
      <c r="R3158" s="0" t="n">
        <v>11868090.9164174</v>
      </c>
    </row>
    <row r="3159" customFormat="false" ht="13.8" hidden="true" customHeight="false" outlineLevel="0" collapsed="false">
      <c r="A3159" s="0" t="s">
        <v>159</v>
      </c>
      <c r="B3159" s="0" t="s">
        <v>96</v>
      </c>
      <c r="C3159" s="0" t="s">
        <v>99</v>
      </c>
      <c r="D3159" s="0" t="s">
        <v>99</v>
      </c>
      <c r="E3159" s="0" t="s">
        <v>197</v>
      </c>
      <c r="F3159" s="0" t="s">
        <v>8</v>
      </c>
      <c r="G3159" s="0" t="s">
        <v>164</v>
      </c>
      <c r="H3159" s="0" t="n">
        <v>98033039.4574053</v>
      </c>
      <c r="I3159" s="0" t="n">
        <v>1122742.1351357</v>
      </c>
      <c r="J3159" s="0" t="n">
        <v>1799845.15348397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</row>
    <row r="3160" customFormat="false" ht="13.8" hidden="true" customHeight="false" outlineLevel="0" collapsed="false">
      <c r="A3160" s="0" t="s">
        <v>150</v>
      </c>
      <c r="B3160" s="0" t="s">
        <v>90</v>
      </c>
      <c r="C3160" s="0" t="s">
        <v>160</v>
      </c>
      <c r="D3160" s="0" t="s">
        <v>91</v>
      </c>
      <c r="E3160" s="0" t="s">
        <v>170</v>
      </c>
      <c r="F3160" s="0" t="s">
        <v>13</v>
      </c>
      <c r="G3160" s="0" t="s">
        <v>157</v>
      </c>
      <c r="H3160" s="0" t="n">
        <v>5199418.41373341</v>
      </c>
      <c r="I3160" s="0" t="n">
        <v>596336.614116151</v>
      </c>
      <c r="J3160" s="0" t="n">
        <v>460049.897757792</v>
      </c>
      <c r="K3160" s="0" t="n">
        <v>6700813.13876305</v>
      </c>
      <c r="L3160" s="0" t="n">
        <v>8615331.17840964</v>
      </c>
      <c r="M3160" s="0" t="n">
        <v>70072698.7287921</v>
      </c>
      <c r="N3160" s="0" t="n">
        <v>84087238.4745506</v>
      </c>
      <c r="O3160" s="0" t="n">
        <v>27250493.9252384</v>
      </c>
      <c r="P3160" s="0" t="n">
        <v>34880632.2243052</v>
      </c>
      <c r="Q3160" s="0" t="n">
        <v>15316144.3171727</v>
      </c>
      <c r="R3160" s="0" t="n">
        <v>17230662.3568192</v>
      </c>
    </row>
    <row r="3161" customFormat="false" ht="13.8" hidden="true" customHeight="false" outlineLevel="0" collapsed="false">
      <c r="A3161" s="0" t="s">
        <v>155</v>
      </c>
      <c r="B3161" s="0" t="s">
        <v>52</v>
      </c>
      <c r="C3161" s="0" t="s">
        <v>161</v>
      </c>
      <c r="D3161" s="0" t="s">
        <v>58</v>
      </c>
      <c r="E3161" s="0" t="s">
        <v>8</v>
      </c>
      <c r="F3161" s="0" t="s">
        <v>8</v>
      </c>
      <c r="G3161" s="0" t="s">
        <v>164</v>
      </c>
      <c r="H3161" s="0" t="n">
        <v>13010661.8912603</v>
      </c>
      <c r="I3161" s="0" t="n">
        <v>485722.827467281</v>
      </c>
      <c r="J3161" s="0" t="n">
        <v>604179.39523827</v>
      </c>
      <c r="K3161" s="0" t="n">
        <v>0</v>
      </c>
      <c r="L3161" s="0" t="n">
        <v>0</v>
      </c>
      <c r="M3161" s="0" t="n">
        <v>38695918.6529898</v>
      </c>
      <c r="N3161" s="0" t="n">
        <v>58043877.9794847</v>
      </c>
      <c r="O3161" s="0" t="n">
        <v>5844864.68404665</v>
      </c>
      <c r="P3161" s="0" t="n">
        <v>7306080.85505831</v>
      </c>
      <c r="Q3161" s="0" t="n">
        <v>2428614.1373364</v>
      </c>
      <c r="R3161" s="0" t="n">
        <v>4047690.22889401</v>
      </c>
    </row>
    <row r="3162" customFormat="false" ht="13.8" hidden="true" customHeight="false" outlineLevel="0" collapsed="false">
      <c r="A3162" s="0" t="s">
        <v>150</v>
      </c>
      <c r="B3162" s="0" t="s">
        <v>21</v>
      </c>
      <c r="C3162" s="0" t="s">
        <v>168</v>
      </c>
      <c r="D3162" s="0" t="s">
        <v>30</v>
      </c>
      <c r="E3162" s="0" t="s">
        <v>8</v>
      </c>
      <c r="F3162" s="0" t="s">
        <v>8</v>
      </c>
      <c r="G3162" s="0" t="s">
        <v>157</v>
      </c>
      <c r="H3162" s="0" t="n">
        <v>84345040.5163669</v>
      </c>
      <c r="I3162" s="0" t="n">
        <v>3712399.99999999</v>
      </c>
      <c r="J3162" s="0" t="n">
        <v>12397600.6199999</v>
      </c>
      <c r="K3162" s="0" t="n">
        <v>148495999.999999</v>
      </c>
      <c r="L3162" s="0" t="n">
        <v>222743999.999999</v>
      </c>
      <c r="M3162" s="0" t="n">
        <v>461080079.999999</v>
      </c>
      <c r="N3162" s="0" t="n">
        <v>614773439.999999</v>
      </c>
      <c r="O3162" s="0" t="n">
        <v>24056351.9999999</v>
      </c>
      <c r="P3162" s="0" t="n">
        <v>30070439.9999999</v>
      </c>
      <c r="Q3162" s="0" t="n">
        <v>0</v>
      </c>
      <c r="R3162" s="0" t="n">
        <v>0</v>
      </c>
    </row>
    <row r="3163" customFormat="false" ht="13.8" hidden="true" customHeight="false" outlineLevel="0" collapsed="false">
      <c r="A3163" s="0" t="s">
        <v>155</v>
      </c>
      <c r="B3163" s="0" t="s">
        <v>21</v>
      </c>
      <c r="C3163" s="0" t="s">
        <v>168</v>
      </c>
      <c r="D3163" s="0" t="s">
        <v>30</v>
      </c>
      <c r="E3163" s="0" t="s">
        <v>13</v>
      </c>
      <c r="F3163" s="0" t="s">
        <v>13</v>
      </c>
      <c r="G3163" s="0" t="s">
        <v>154</v>
      </c>
      <c r="H3163" s="0" t="n">
        <v>10920327.2841604</v>
      </c>
      <c r="I3163" s="0" t="n">
        <v>196350</v>
      </c>
      <c r="J3163" s="0" t="n">
        <v>139163</v>
      </c>
      <c r="K3163" s="0" t="n">
        <v>0</v>
      </c>
      <c r="L3163" s="0" t="n">
        <v>0</v>
      </c>
      <c r="M3163" s="0" t="n">
        <v>10838520</v>
      </c>
      <c r="N3163" s="0" t="n">
        <v>16257780</v>
      </c>
      <c r="O3163" s="0" t="n">
        <v>1272348</v>
      </c>
      <c r="P3163" s="0" t="n">
        <v>1590435</v>
      </c>
      <c r="Q3163" s="0" t="n">
        <v>0</v>
      </c>
      <c r="R3163" s="0" t="n">
        <v>0</v>
      </c>
    </row>
    <row r="3164" customFormat="false" ht="13.8" hidden="true" customHeight="false" outlineLevel="0" collapsed="false">
      <c r="A3164" s="0" t="s">
        <v>150</v>
      </c>
      <c r="B3164" s="0" t="s">
        <v>21</v>
      </c>
      <c r="C3164" s="0" t="s">
        <v>168</v>
      </c>
      <c r="D3164" s="0" t="s">
        <v>30</v>
      </c>
      <c r="E3164" s="0" t="s">
        <v>9</v>
      </c>
      <c r="F3164" s="0" t="s">
        <v>9</v>
      </c>
      <c r="G3164" s="0" t="s">
        <v>172</v>
      </c>
      <c r="H3164" s="0" t="n">
        <v>1327138.50058885</v>
      </c>
      <c r="I3164" s="0" t="n">
        <v>65550</v>
      </c>
      <c r="J3164" s="0" t="n">
        <v>66190.75</v>
      </c>
      <c r="K3164" s="0" t="n">
        <v>2622000</v>
      </c>
      <c r="L3164" s="0" t="n">
        <v>3933000</v>
      </c>
      <c r="M3164" s="0" t="n">
        <v>8141310</v>
      </c>
      <c r="N3164" s="0" t="n">
        <v>10855080</v>
      </c>
      <c r="O3164" s="0" t="n">
        <v>424764</v>
      </c>
      <c r="P3164" s="0" t="n">
        <v>530955</v>
      </c>
      <c r="Q3164" s="0" t="n">
        <v>0</v>
      </c>
      <c r="R3164" s="0" t="n">
        <v>0</v>
      </c>
    </row>
    <row r="3165" customFormat="false" ht="13.8" hidden="true" customHeight="false" outlineLevel="0" collapsed="false">
      <c r="A3165" s="0" t="s">
        <v>159</v>
      </c>
      <c r="B3165" s="0" t="s">
        <v>6</v>
      </c>
      <c r="C3165" s="0" t="s">
        <v>163</v>
      </c>
      <c r="D3165" s="0" t="s">
        <v>15</v>
      </c>
      <c r="E3165" s="0" t="s">
        <v>8</v>
      </c>
      <c r="F3165" s="0" t="s">
        <v>8</v>
      </c>
      <c r="G3165" s="0" t="s">
        <v>157</v>
      </c>
      <c r="H3165" s="0" t="n">
        <v>81679371.2282873</v>
      </c>
      <c r="I3165" s="0" t="n">
        <v>3330021.75745485</v>
      </c>
      <c r="J3165" s="0" t="n">
        <v>2425775.76661486</v>
      </c>
      <c r="K3165" s="0" t="n">
        <v>23367693.9248761</v>
      </c>
      <c r="L3165" s="0" t="n">
        <v>31156925.2331681</v>
      </c>
      <c r="M3165" s="0" t="n">
        <v>119880783.268374</v>
      </c>
      <c r="N3165" s="0" t="n">
        <v>179821174.902562</v>
      </c>
      <c r="O3165" s="0" t="n">
        <v>27972182.7626208</v>
      </c>
      <c r="P3165" s="0" t="n">
        <v>35964234.9805124</v>
      </c>
      <c r="Q3165" s="0" t="n">
        <v>31156925.2331681</v>
      </c>
      <c r="R3165" s="0" t="n">
        <v>38946156.5414601</v>
      </c>
    </row>
    <row r="3166" customFormat="false" ht="13.8" hidden="true" customHeight="false" outlineLevel="0" collapsed="false">
      <c r="A3166" s="0" t="s">
        <v>155</v>
      </c>
      <c r="B3166" s="0" t="s">
        <v>6</v>
      </c>
      <c r="C3166" s="0" t="s">
        <v>163</v>
      </c>
      <c r="D3166" s="0" t="s">
        <v>15</v>
      </c>
      <c r="E3166" s="0" t="s">
        <v>9</v>
      </c>
      <c r="F3166" s="0" t="s">
        <v>9</v>
      </c>
      <c r="G3166" s="0" t="s">
        <v>154</v>
      </c>
      <c r="H3166" s="0" t="n">
        <v>7250899.94943142</v>
      </c>
      <c r="I3166" s="0" t="n">
        <v>406312.875787424</v>
      </c>
      <c r="J3166" s="0" t="n">
        <v>302615.018147689</v>
      </c>
      <c r="K3166" s="0" t="n">
        <v>0</v>
      </c>
      <c r="L3166" s="0" t="n">
        <v>0</v>
      </c>
      <c r="M3166" s="0" t="n">
        <v>14627263.5283472</v>
      </c>
      <c r="N3166" s="0" t="n">
        <v>21940895.2925209</v>
      </c>
      <c r="O3166" s="0" t="n">
        <v>3900603.60755927</v>
      </c>
      <c r="P3166" s="0" t="n">
        <v>4875754.50944909</v>
      </c>
      <c r="Q3166" s="0" t="n">
        <v>1465827.45894417</v>
      </c>
      <c r="R3166" s="0" t="n">
        <v>2443045.76490695</v>
      </c>
    </row>
    <row r="3167" customFormat="false" ht="13.8" hidden="true" customHeight="false" outlineLevel="0" collapsed="false">
      <c r="A3167" s="0" t="s">
        <v>159</v>
      </c>
      <c r="B3167" s="0" t="s">
        <v>21</v>
      </c>
      <c r="C3167" s="0" t="s">
        <v>173</v>
      </c>
      <c r="D3167" s="0" t="s">
        <v>40</v>
      </c>
      <c r="E3167" s="0" t="s">
        <v>8</v>
      </c>
      <c r="F3167" s="0" t="s">
        <v>8</v>
      </c>
      <c r="G3167" s="0" t="s">
        <v>164</v>
      </c>
      <c r="H3167" s="0" t="n">
        <v>25098696.2364597</v>
      </c>
      <c r="I3167" s="0" t="n">
        <v>246276.707758269</v>
      </c>
      <c r="J3167" s="0" t="n">
        <v>400029.414522742</v>
      </c>
      <c r="K3167" s="0" t="n">
        <v>2462767.07758269</v>
      </c>
      <c r="L3167" s="0" t="n">
        <v>3078458.84697837</v>
      </c>
      <c r="M3167" s="0" t="n">
        <v>30897405.26833</v>
      </c>
      <c r="N3167" s="0" t="n">
        <v>38621756.5854125</v>
      </c>
      <c r="O3167" s="0" t="n">
        <v>0</v>
      </c>
      <c r="P3167" s="0" t="n">
        <v>0</v>
      </c>
      <c r="Q3167" s="0" t="n">
        <v>0</v>
      </c>
      <c r="R3167" s="0" t="n">
        <v>0</v>
      </c>
    </row>
    <row r="3168" customFormat="false" ht="13.8" hidden="true" customHeight="false" outlineLevel="0" collapsed="false">
      <c r="A3168" s="0" t="s">
        <v>155</v>
      </c>
      <c r="B3168" s="0" t="s">
        <v>90</v>
      </c>
      <c r="C3168" s="0" t="s">
        <v>93</v>
      </c>
      <c r="D3168" s="0" t="s">
        <v>93</v>
      </c>
      <c r="E3168" s="0" t="s">
        <v>185</v>
      </c>
      <c r="F3168" s="0" t="s">
        <v>9</v>
      </c>
      <c r="G3168" s="0" t="s">
        <v>154</v>
      </c>
      <c r="H3168" s="0" t="n">
        <v>14022311.8829741</v>
      </c>
      <c r="I3168" s="0" t="n">
        <v>866863.736111111</v>
      </c>
      <c r="J3168" s="0" t="n">
        <v>1212438.38083333</v>
      </c>
      <c r="K3168" s="0" t="n">
        <v>0</v>
      </c>
      <c r="L3168" s="0" t="n">
        <v>0</v>
      </c>
      <c r="M3168" s="0" t="n">
        <v>49130087.8972373</v>
      </c>
      <c r="N3168" s="0" t="n">
        <v>61412609.8715466</v>
      </c>
      <c r="O3168" s="0" t="n">
        <v>31525139.7658456</v>
      </c>
      <c r="P3168" s="0" t="n">
        <v>42988826.9534258</v>
      </c>
      <c r="Q3168" s="0" t="n">
        <v>0</v>
      </c>
      <c r="R3168" s="0" t="n">
        <v>0</v>
      </c>
    </row>
    <row r="3169" customFormat="false" ht="13.8" hidden="true" customHeight="false" outlineLevel="0" collapsed="false">
      <c r="A3169" s="0" t="s">
        <v>150</v>
      </c>
      <c r="B3169" s="0" t="s">
        <v>21</v>
      </c>
      <c r="C3169" s="0" t="s">
        <v>173</v>
      </c>
      <c r="D3169" s="0" t="s">
        <v>40</v>
      </c>
      <c r="E3169" s="0" t="s">
        <v>13</v>
      </c>
      <c r="F3169" s="0" t="s">
        <v>13</v>
      </c>
      <c r="G3169" s="0" t="s">
        <v>157</v>
      </c>
      <c r="H3169" s="0" t="n">
        <v>397588.560733511</v>
      </c>
      <c r="I3169" s="0" t="n">
        <v>63595.2017826661</v>
      </c>
      <c r="J3169" s="0" t="n">
        <v>24289.4482095963</v>
      </c>
      <c r="K3169" s="0" t="n">
        <v>715446.020054993</v>
      </c>
      <c r="L3169" s="0" t="n">
        <v>874434.024511659</v>
      </c>
      <c r="M3169" s="0" t="n">
        <v>15957065.0467596</v>
      </c>
      <c r="N3169" s="0" t="n">
        <v>17951698.1776045</v>
      </c>
      <c r="O3169" s="0" t="n">
        <v>4751045.04773731</v>
      </c>
      <c r="P3169" s="0" t="n">
        <v>6081337.66110375</v>
      </c>
      <c r="Q3169" s="0" t="n">
        <v>1430892.04010998</v>
      </c>
      <c r="R3169" s="0" t="n">
        <v>1589880.04456665</v>
      </c>
    </row>
    <row r="3170" customFormat="false" ht="13.8" hidden="true" customHeight="false" outlineLevel="0" collapsed="false">
      <c r="A3170" s="0" t="s">
        <v>150</v>
      </c>
      <c r="B3170" s="0" t="s">
        <v>72</v>
      </c>
      <c r="C3170" s="0" t="s">
        <v>151</v>
      </c>
      <c r="D3170" s="0" t="s">
        <v>85</v>
      </c>
      <c r="E3170" s="0" t="s">
        <v>174</v>
      </c>
      <c r="F3170" s="0" t="s">
        <v>8</v>
      </c>
      <c r="G3170" s="0" t="s">
        <v>154</v>
      </c>
      <c r="H3170" s="0" t="n">
        <v>3879903.99458469</v>
      </c>
      <c r="I3170" s="0" t="n">
        <v>657409.121418399</v>
      </c>
      <c r="J3170" s="0" t="n">
        <v>664069.845027534</v>
      </c>
      <c r="K3170" s="0" t="n">
        <v>9763979.01344675</v>
      </c>
      <c r="L3170" s="0" t="n">
        <v>12553687.3030029</v>
      </c>
      <c r="M3170" s="0" t="n">
        <v>49467200.4552666</v>
      </c>
      <c r="N3170" s="0" t="n">
        <v>63828645.7487311</v>
      </c>
      <c r="O3170" s="0" t="n">
        <v>15957161.4371827</v>
      </c>
      <c r="P3170" s="0" t="n">
        <v>20425166.6395939</v>
      </c>
      <c r="Q3170" s="0" t="n">
        <v>22317666.3164497</v>
      </c>
      <c r="R3170" s="0" t="n">
        <v>25107374.6060059</v>
      </c>
    </row>
    <row r="3171" customFormat="false" ht="13.8" hidden="true" customHeight="false" outlineLevel="0" collapsed="false">
      <c r="A3171" s="0" t="s">
        <v>150</v>
      </c>
      <c r="B3171" s="0" t="s">
        <v>72</v>
      </c>
      <c r="C3171" s="0" t="s">
        <v>151</v>
      </c>
      <c r="D3171" s="0" t="s">
        <v>84</v>
      </c>
      <c r="E3171" s="0" t="s">
        <v>174</v>
      </c>
      <c r="F3171" s="0" t="s">
        <v>8</v>
      </c>
      <c r="G3171" s="0" t="s">
        <v>154</v>
      </c>
      <c r="H3171" s="0" t="n">
        <v>6959609.46349162</v>
      </c>
      <c r="I3171" s="0" t="n">
        <v>1292881.12826472</v>
      </c>
      <c r="J3171" s="0" t="n">
        <v>1359682.07352808</v>
      </c>
      <c r="K3171" s="0" t="n">
        <v>18493594.3864091</v>
      </c>
      <c r="L3171" s="0" t="n">
        <v>23777478.4968118</v>
      </c>
      <c r="M3171" s="0" t="n">
        <v>97283727.6713095</v>
      </c>
      <c r="N3171" s="0" t="n">
        <v>125527390.543625</v>
      </c>
      <c r="O3171" s="0" t="n">
        <v>31381847.6359063</v>
      </c>
      <c r="P3171" s="0" t="n">
        <v>40168764.97396</v>
      </c>
      <c r="Q3171" s="0" t="n">
        <v>42271072.8832209</v>
      </c>
      <c r="R3171" s="0" t="n">
        <v>47554956.9936236</v>
      </c>
    </row>
    <row r="3172" customFormat="false" ht="13.8" hidden="true" customHeight="false" outlineLevel="0" collapsed="false">
      <c r="A3172" s="0" t="s">
        <v>159</v>
      </c>
      <c r="B3172" s="0" t="s">
        <v>52</v>
      </c>
      <c r="C3172" s="0" t="s">
        <v>158</v>
      </c>
      <c r="D3172" s="0" t="s">
        <v>65</v>
      </c>
      <c r="E3172" s="0" t="s">
        <v>13</v>
      </c>
      <c r="F3172" s="0" t="s">
        <v>13</v>
      </c>
      <c r="G3172" s="0" t="s">
        <v>153</v>
      </c>
      <c r="H3172" s="0" t="n">
        <v>1876510.67603889</v>
      </c>
      <c r="I3172" s="0" t="n">
        <v>62585.0028819957</v>
      </c>
      <c r="J3172" s="0" t="n">
        <v>43076.8605450639</v>
      </c>
      <c r="K3172" s="0" t="n">
        <v>2503400.11527983</v>
      </c>
      <c r="L3172" s="0" t="n">
        <v>3129250.14409978</v>
      </c>
      <c r="M3172" s="0" t="n">
        <v>12634347.4568029</v>
      </c>
      <c r="N3172" s="0" t="n">
        <v>15294210.0792877</v>
      </c>
      <c r="O3172" s="0" t="n">
        <v>0</v>
      </c>
      <c r="P3172" s="0" t="n">
        <v>0</v>
      </c>
      <c r="Q3172" s="0" t="n">
        <v>0</v>
      </c>
      <c r="R3172" s="0" t="n">
        <v>0</v>
      </c>
    </row>
    <row r="3173" customFormat="false" ht="13.8" hidden="true" customHeight="false" outlineLevel="0" collapsed="false">
      <c r="A3173" s="0" t="s">
        <v>155</v>
      </c>
      <c r="B3173" s="0" t="s">
        <v>52</v>
      </c>
      <c r="C3173" s="0" t="s">
        <v>161</v>
      </c>
      <c r="D3173" s="0" t="s">
        <v>68</v>
      </c>
      <c r="E3173" s="0" t="s">
        <v>13</v>
      </c>
      <c r="F3173" s="0" t="s">
        <v>13</v>
      </c>
      <c r="G3173" s="0" t="s">
        <v>172</v>
      </c>
      <c r="H3173" s="0" t="n">
        <v>2127560.7424329</v>
      </c>
      <c r="I3173" s="0" t="n">
        <v>90520.117350127</v>
      </c>
      <c r="J3173" s="0" t="n">
        <v>191538.91194184</v>
      </c>
      <c r="K3173" s="0" t="n">
        <v>4073405.28075571</v>
      </c>
      <c r="L3173" s="0" t="n">
        <v>4978606.45425698</v>
      </c>
      <c r="M3173" s="0" t="n">
        <v>18273748.6900569</v>
      </c>
      <c r="N3173" s="0" t="n">
        <v>22120853.6774373</v>
      </c>
      <c r="O3173" s="0" t="n">
        <v>169725.220031488</v>
      </c>
      <c r="P3173" s="0" t="n">
        <v>271560.352050381</v>
      </c>
      <c r="Q3173" s="0" t="n">
        <v>0</v>
      </c>
      <c r="R3173" s="0" t="n">
        <v>0</v>
      </c>
    </row>
    <row r="3174" customFormat="false" ht="13.8" hidden="true" customHeight="false" outlineLevel="0" collapsed="false">
      <c r="A3174" s="0" t="s">
        <v>150</v>
      </c>
      <c r="B3174" s="0" t="s">
        <v>21</v>
      </c>
      <c r="C3174" s="0" t="s">
        <v>168</v>
      </c>
      <c r="D3174" s="0" t="s">
        <v>49</v>
      </c>
      <c r="E3174" s="0" t="s">
        <v>9</v>
      </c>
      <c r="F3174" s="0" t="s">
        <v>9</v>
      </c>
      <c r="G3174" s="0" t="s">
        <v>157</v>
      </c>
      <c r="H3174" s="0" t="n">
        <v>1367863.85923313</v>
      </c>
      <c r="I3174" s="0" t="n">
        <v>86790</v>
      </c>
      <c r="J3174" s="0" t="n">
        <v>87887.292</v>
      </c>
      <c r="K3174" s="0" t="n">
        <v>3905550</v>
      </c>
      <c r="L3174" s="0" t="n">
        <v>4773450</v>
      </c>
      <c r="M3174" s="0" t="n">
        <v>18714093.75</v>
      </c>
      <c r="N3174" s="0" t="n">
        <v>22782375</v>
      </c>
      <c r="O3174" s="0" t="n">
        <v>976387.5</v>
      </c>
      <c r="P3174" s="0" t="n">
        <v>1464581.25</v>
      </c>
      <c r="Q3174" s="0" t="n">
        <v>0</v>
      </c>
      <c r="R3174" s="0" t="n">
        <v>0</v>
      </c>
    </row>
    <row r="3175" customFormat="false" ht="13.8" hidden="true" customHeight="false" outlineLevel="0" collapsed="false">
      <c r="A3175" s="0" t="s">
        <v>159</v>
      </c>
      <c r="B3175" s="0" t="s">
        <v>72</v>
      </c>
      <c r="C3175" s="0" t="s">
        <v>171</v>
      </c>
      <c r="D3175" s="0" t="s">
        <v>86</v>
      </c>
      <c r="E3175" s="0" t="s">
        <v>170</v>
      </c>
      <c r="F3175" s="0" t="s">
        <v>13</v>
      </c>
      <c r="G3175" s="0" t="s">
        <v>164</v>
      </c>
      <c r="H3175" s="0" t="n">
        <v>52502849.8143531</v>
      </c>
      <c r="I3175" s="0" t="n">
        <v>1260444.45481076</v>
      </c>
      <c r="J3175" s="0" t="n">
        <v>2187331.56703745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</row>
    <row r="3176" customFormat="false" ht="13.8" hidden="true" customHeight="false" outlineLevel="0" collapsed="false">
      <c r="A3176" s="0" t="s">
        <v>159</v>
      </c>
      <c r="B3176" s="0" t="s">
        <v>90</v>
      </c>
      <c r="C3176" s="0" t="s">
        <v>186</v>
      </c>
      <c r="D3176" s="0" t="s">
        <v>95</v>
      </c>
      <c r="E3176" s="0" t="s">
        <v>9</v>
      </c>
      <c r="F3176" s="0" t="s">
        <v>9</v>
      </c>
      <c r="G3176" s="0" t="s">
        <v>164</v>
      </c>
      <c r="H3176" s="0" t="n">
        <v>46150279.3595698</v>
      </c>
      <c r="I3176" s="0" t="n">
        <v>526452.07815922</v>
      </c>
      <c r="J3176" s="0" t="n">
        <v>1072841.29917343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</row>
    <row r="3177" customFormat="false" ht="13.8" hidden="true" customHeight="false" outlineLevel="0" collapsed="false">
      <c r="A3177" s="0" t="s">
        <v>155</v>
      </c>
      <c r="B3177" s="0" t="s">
        <v>6</v>
      </c>
      <c r="C3177" s="0" t="s">
        <v>162</v>
      </c>
      <c r="D3177" s="0" t="s">
        <v>18</v>
      </c>
      <c r="E3177" s="0" t="s">
        <v>8</v>
      </c>
      <c r="F3177" s="0" t="s">
        <v>8</v>
      </c>
      <c r="G3177" s="0" t="s">
        <v>172</v>
      </c>
      <c r="H3177" s="0" t="n">
        <v>1592197.54382967</v>
      </c>
      <c r="I3177" s="0" t="n">
        <v>398778.465234364</v>
      </c>
      <c r="J3177" s="0" t="n">
        <v>213026.129335347</v>
      </c>
      <c r="K3177" s="0" t="n">
        <v>1108174.46497821</v>
      </c>
      <c r="L3177" s="0" t="n">
        <v>1424795.74068627</v>
      </c>
      <c r="M3177" s="0" t="n">
        <v>37013136.6780014</v>
      </c>
      <c r="N3177" s="0" t="n">
        <v>51818391.349202</v>
      </c>
      <c r="O3177" s="0" t="n">
        <v>8142890.06916032</v>
      </c>
      <c r="P3177" s="0" t="n">
        <v>11103941.0034004</v>
      </c>
      <c r="Q3177" s="0" t="n">
        <v>2216348.92995643</v>
      </c>
      <c r="R3177" s="0" t="n">
        <v>2532970.20566449</v>
      </c>
    </row>
    <row r="3178" customFormat="false" ht="13.8" hidden="true" customHeight="false" outlineLevel="0" collapsed="false">
      <c r="A3178" s="0" t="s">
        <v>159</v>
      </c>
      <c r="B3178" s="0" t="s">
        <v>72</v>
      </c>
      <c r="C3178" s="0" t="s">
        <v>175</v>
      </c>
      <c r="D3178" s="0" t="s">
        <v>88</v>
      </c>
      <c r="E3178" s="0" t="s">
        <v>170</v>
      </c>
      <c r="F3178" s="0" t="s">
        <v>13</v>
      </c>
      <c r="G3178" s="0" t="s">
        <v>157</v>
      </c>
      <c r="H3178" s="0" t="n">
        <v>7602165.31771427</v>
      </c>
      <c r="I3178" s="0" t="n">
        <v>150890.397058635</v>
      </c>
      <c r="J3178" s="0" t="n">
        <v>675733.745810679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</row>
    <row r="3179" customFormat="false" ht="13.8" hidden="true" customHeight="false" outlineLevel="0" collapsed="false">
      <c r="A3179" s="0" t="s">
        <v>150</v>
      </c>
      <c r="B3179" s="0" t="s">
        <v>72</v>
      </c>
      <c r="C3179" s="0" t="s">
        <v>175</v>
      </c>
      <c r="D3179" s="0" t="s">
        <v>87</v>
      </c>
      <c r="E3179" s="0" t="s">
        <v>170</v>
      </c>
      <c r="F3179" s="0" t="s">
        <v>13</v>
      </c>
      <c r="G3179" s="0" t="s">
        <v>157</v>
      </c>
      <c r="H3179" s="0" t="n">
        <v>132596.960389946</v>
      </c>
      <c r="I3179" s="0" t="n">
        <v>31390.7504598967</v>
      </c>
      <c r="J3179" s="0" t="n">
        <v>114625.033169847</v>
      </c>
      <c r="K3179" s="0" t="n">
        <v>476348.549716683</v>
      </c>
      <c r="L3179" s="0" t="n">
        <v>612448.135350021</v>
      </c>
      <c r="M3179" s="0" t="n">
        <v>4269142.06254596</v>
      </c>
      <c r="N3179" s="0" t="n">
        <v>5870070.33600069</v>
      </c>
      <c r="O3179" s="0" t="n">
        <v>1334106.89454561</v>
      </c>
      <c r="P3179" s="0" t="n">
        <v>1707656.82501838</v>
      </c>
      <c r="Q3179" s="0" t="n">
        <v>1088796.6850667</v>
      </c>
      <c r="R3179" s="0" t="n">
        <v>1224896.27070004</v>
      </c>
    </row>
    <row r="3180" customFormat="false" ht="13.8" hidden="true" customHeight="false" outlineLevel="0" collapsed="false">
      <c r="A3180" s="0" t="s">
        <v>155</v>
      </c>
      <c r="B3180" s="0" t="s">
        <v>72</v>
      </c>
      <c r="C3180" s="0" t="s">
        <v>175</v>
      </c>
      <c r="D3180" s="0" t="s">
        <v>89</v>
      </c>
      <c r="E3180" s="0" t="s">
        <v>170</v>
      </c>
      <c r="F3180" s="0" t="s">
        <v>13</v>
      </c>
      <c r="G3180" s="0" t="s">
        <v>154</v>
      </c>
      <c r="H3180" s="0" t="n">
        <v>16020534.9109654</v>
      </c>
      <c r="I3180" s="0" t="n">
        <v>1110542.24866329</v>
      </c>
      <c r="J3180" s="0" t="n">
        <v>1244451.72378953</v>
      </c>
      <c r="K3180" s="0" t="n">
        <v>0</v>
      </c>
      <c r="L3180" s="0" t="n">
        <v>0</v>
      </c>
      <c r="M3180" s="0" t="n">
        <v>80263692.3500829</v>
      </c>
      <c r="N3180" s="0" t="n">
        <v>98100068.4278791</v>
      </c>
      <c r="O3180" s="0" t="n">
        <v>39240027.3711516</v>
      </c>
      <c r="P3180" s="0" t="n">
        <v>53509128.2333886</v>
      </c>
      <c r="Q3180" s="0" t="n">
        <v>0</v>
      </c>
      <c r="R3180" s="0" t="n">
        <v>0</v>
      </c>
    </row>
    <row r="3181" customFormat="false" ht="13.8" hidden="true" customHeight="false" outlineLevel="0" collapsed="false">
      <c r="A3181" s="0" t="s">
        <v>159</v>
      </c>
      <c r="B3181" s="0" t="s">
        <v>72</v>
      </c>
      <c r="C3181" s="0" t="s">
        <v>151</v>
      </c>
      <c r="D3181" s="0" t="s">
        <v>78</v>
      </c>
      <c r="E3181" s="0" t="s">
        <v>170</v>
      </c>
      <c r="F3181" s="0" t="s">
        <v>13</v>
      </c>
      <c r="G3181" s="0" t="s">
        <v>172</v>
      </c>
      <c r="H3181" s="0" t="n">
        <v>5205739.56062589</v>
      </c>
      <c r="I3181" s="0" t="n">
        <v>127680.453840873</v>
      </c>
      <c r="J3181" s="0" t="n">
        <v>127680.453840873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</row>
    <row r="3182" customFormat="false" ht="13.8" hidden="true" customHeight="false" outlineLevel="0" collapsed="false">
      <c r="A3182" s="0" t="s">
        <v>150</v>
      </c>
      <c r="B3182" s="0" t="s">
        <v>21</v>
      </c>
      <c r="C3182" s="0" t="s">
        <v>168</v>
      </c>
      <c r="D3182" s="0" t="s">
        <v>29</v>
      </c>
      <c r="E3182" s="0" t="s">
        <v>13</v>
      </c>
      <c r="F3182" s="0" t="s">
        <v>13</v>
      </c>
      <c r="G3182" s="0" t="s">
        <v>164</v>
      </c>
      <c r="H3182" s="0" t="n">
        <v>2632634.52770996</v>
      </c>
      <c r="I3182" s="0" t="n">
        <v>75800</v>
      </c>
      <c r="J3182" s="0" t="n">
        <v>47929.75</v>
      </c>
      <c r="K3182" s="0" t="n">
        <v>2653000</v>
      </c>
      <c r="L3182" s="0" t="n">
        <v>3411000</v>
      </c>
      <c r="M3182" s="0" t="n">
        <v>21966840</v>
      </c>
      <c r="N3182" s="0" t="n">
        <v>26742240</v>
      </c>
      <c r="O3182" s="0" t="n">
        <v>2901624</v>
      </c>
      <c r="P3182" s="0" t="n">
        <v>3165408</v>
      </c>
      <c r="Q3182" s="0" t="n">
        <v>9096000</v>
      </c>
      <c r="R3182" s="0" t="n">
        <v>9854000</v>
      </c>
    </row>
    <row r="3183" customFormat="false" ht="13.8" hidden="true" customHeight="false" outlineLevel="0" collapsed="false">
      <c r="A3183" s="0" t="s">
        <v>159</v>
      </c>
      <c r="B3183" s="0" t="s">
        <v>72</v>
      </c>
      <c r="C3183" s="0" t="s">
        <v>175</v>
      </c>
      <c r="D3183" s="0" t="s">
        <v>89</v>
      </c>
      <c r="E3183" s="0" t="s">
        <v>152</v>
      </c>
      <c r="F3183" s="0" t="s">
        <v>8</v>
      </c>
      <c r="G3183" s="0" t="s">
        <v>172</v>
      </c>
      <c r="H3183" s="0" t="n">
        <v>13685588.412696</v>
      </c>
      <c r="I3183" s="0" t="n">
        <v>387751.045656454</v>
      </c>
      <c r="J3183" s="0" t="n">
        <v>239624.92237846</v>
      </c>
      <c r="K3183" s="0" t="n">
        <v>3877510.45656454</v>
      </c>
      <c r="L3183" s="0" t="n">
        <v>5170013.94208605</v>
      </c>
      <c r="M3183" s="0" t="n">
        <v>31138272.6916142</v>
      </c>
      <c r="N3183" s="0" t="n">
        <v>43593581.7682598</v>
      </c>
      <c r="O3183" s="0" t="n">
        <v>12455309.0766456</v>
      </c>
      <c r="P3183" s="0" t="n">
        <v>17437432.7073039</v>
      </c>
      <c r="Q3183" s="0" t="n">
        <v>0</v>
      </c>
      <c r="R3183" s="0" t="n">
        <v>0</v>
      </c>
    </row>
    <row r="3184" customFormat="false" ht="13.8" hidden="true" customHeight="false" outlineLevel="0" collapsed="false">
      <c r="A3184" s="0" t="s">
        <v>150</v>
      </c>
      <c r="B3184" s="0" t="s">
        <v>72</v>
      </c>
      <c r="C3184" s="0" t="s">
        <v>175</v>
      </c>
      <c r="D3184" s="0" t="s">
        <v>89</v>
      </c>
      <c r="E3184" s="0" t="s">
        <v>152</v>
      </c>
      <c r="F3184" s="0" t="s">
        <v>8</v>
      </c>
      <c r="G3184" s="0" t="s">
        <v>172</v>
      </c>
      <c r="H3184" s="0" t="n">
        <v>3021966.78191202</v>
      </c>
      <c r="I3184" s="0" t="n">
        <v>387751.045656454</v>
      </c>
      <c r="J3184" s="0" t="n">
        <v>239624.92237846</v>
      </c>
      <c r="K3184" s="0" t="n">
        <v>4523762.19932529</v>
      </c>
      <c r="L3184" s="0" t="n">
        <v>5816265.68484681</v>
      </c>
      <c r="M3184" s="0" t="n">
        <v>49821236.3065827</v>
      </c>
      <c r="N3184" s="0" t="n">
        <v>68504199.9215512</v>
      </c>
      <c r="O3184" s="0" t="n">
        <v>15569136.3458071</v>
      </c>
      <c r="P3184" s="0" t="n">
        <v>19928494.522633</v>
      </c>
      <c r="Q3184" s="0" t="n">
        <v>10340027.8841721</v>
      </c>
      <c r="R3184" s="0" t="n">
        <v>11632531.3696936</v>
      </c>
    </row>
    <row r="3185" customFormat="false" ht="13.8" hidden="true" customHeight="false" outlineLevel="0" collapsed="false">
      <c r="A3185" s="0" t="s">
        <v>155</v>
      </c>
      <c r="B3185" s="0" t="s">
        <v>21</v>
      </c>
      <c r="C3185" s="0" t="s">
        <v>166</v>
      </c>
      <c r="D3185" s="0" t="s">
        <v>37</v>
      </c>
      <c r="E3185" s="0" t="s">
        <v>9</v>
      </c>
      <c r="F3185" s="0" t="s">
        <v>9</v>
      </c>
      <c r="G3185" s="0" t="s">
        <v>172</v>
      </c>
      <c r="H3185" s="0" t="n">
        <v>448317.507988176</v>
      </c>
      <c r="I3185" s="0" t="n">
        <v>25267.9792124542</v>
      </c>
      <c r="J3185" s="0" t="n">
        <v>16602.8221025641</v>
      </c>
      <c r="K3185" s="0" t="n">
        <v>284264.766140109</v>
      </c>
      <c r="L3185" s="0" t="n">
        <v>347434.714171245</v>
      </c>
      <c r="M3185" s="0" t="n">
        <v>3170072.40004701</v>
      </c>
      <c r="N3185" s="0" t="n">
        <v>3962590.50005877</v>
      </c>
      <c r="O3185" s="0" t="n">
        <v>755084.057529517</v>
      </c>
      <c r="P3185" s="0" t="n">
        <v>1208134.49204722</v>
      </c>
      <c r="Q3185" s="0" t="n">
        <v>505359.584249084</v>
      </c>
      <c r="R3185" s="0" t="n">
        <v>568529.532280219</v>
      </c>
    </row>
    <row r="3186" customFormat="false" ht="13.8" hidden="true" customHeight="false" outlineLevel="0" collapsed="false">
      <c r="A3186" s="0" t="s">
        <v>159</v>
      </c>
      <c r="B3186" s="0" t="s">
        <v>117</v>
      </c>
      <c r="C3186" s="0" t="s">
        <v>190</v>
      </c>
      <c r="D3186" s="0" t="s">
        <v>109</v>
      </c>
      <c r="E3186" s="0" t="s">
        <v>8</v>
      </c>
      <c r="F3186" s="0" t="s">
        <v>8</v>
      </c>
      <c r="G3186" s="0" t="s">
        <v>157</v>
      </c>
      <c r="H3186" s="0" t="n">
        <v>24354272.8995572</v>
      </c>
      <c r="I3186" s="0" t="n">
        <v>448304.470897203</v>
      </c>
      <c r="J3186" s="0" t="n">
        <v>601746.929123105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</row>
    <row r="3187" customFormat="false" ht="13.8" hidden="true" customHeight="false" outlineLevel="0" collapsed="false">
      <c r="A3187" s="0" t="s">
        <v>150</v>
      </c>
      <c r="B3187" s="0" t="s">
        <v>117</v>
      </c>
      <c r="C3187" s="0" t="s">
        <v>182</v>
      </c>
      <c r="D3187" s="0" t="s">
        <v>109</v>
      </c>
      <c r="E3187" s="0" t="s">
        <v>9</v>
      </c>
      <c r="F3187" s="0" t="s">
        <v>9</v>
      </c>
      <c r="G3187" s="0" t="s">
        <v>172</v>
      </c>
      <c r="H3187" s="0" t="n">
        <v>6986791.84693136</v>
      </c>
      <c r="I3187" s="0" t="n">
        <v>40130.468395308</v>
      </c>
      <c r="J3187" s="0" t="n">
        <v>40130.468395308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0</v>
      </c>
    </row>
    <row r="3188" customFormat="false" ht="13.8" hidden="true" customHeight="false" outlineLevel="0" collapsed="false">
      <c r="A3188" s="0" t="s">
        <v>159</v>
      </c>
      <c r="B3188" s="0" t="s">
        <v>117</v>
      </c>
      <c r="C3188" s="0" t="s">
        <v>196</v>
      </c>
      <c r="D3188" s="0" t="s">
        <v>109</v>
      </c>
      <c r="E3188" s="0" t="s">
        <v>8</v>
      </c>
      <c r="F3188" s="0" t="s">
        <v>8</v>
      </c>
      <c r="G3188" s="0" t="s">
        <v>153</v>
      </c>
      <c r="H3188" s="0" t="n">
        <v>8418568.94394313</v>
      </c>
      <c r="I3188" s="0" t="n">
        <v>55989.8805060809</v>
      </c>
      <c r="J3188" s="0" t="n">
        <v>74698.8093935563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</row>
    <row r="3189" customFormat="false" ht="13.8" hidden="true" customHeight="false" outlineLevel="0" collapsed="false">
      <c r="A3189" s="0" t="s">
        <v>150</v>
      </c>
      <c r="B3189" s="0" t="s">
        <v>103</v>
      </c>
      <c r="C3189" s="0" t="s">
        <v>179</v>
      </c>
      <c r="D3189" s="0" t="s">
        <v>22</v>
      </c>
      <c r="E3189" s="0" t="s">
        <v>8</v>
      </c>
      <c r="F3189" s="0" t="s">
        <v>8</v>
      </c>
      <c r="G3189" s="0" t="s">
        <v>154</v>
      </c>
      <c r="H3189" s="0" t="n">
        <v>1446255.90559846</v>
      </c>
      <c r="I3189" s="0" t="n">
        <v>144400</v>
      </c>
      <c r="J3189" s="0" t="n">
        <v>139506.25</v>
      </c>
      <c r="K3189" s="0" t="n">
        <v>6498000</v>
      </c>
      <c r="L3189" s="0" t="n">
        <v>7942000</v>
      </c>
      <c r="M3189" s="0" t="n">
        <v>22418100</v>
      </c>
      <c r="N3189" s="0" t="n">
        <v>27291600</v>
      </c>
      <c r="O3189" s="0" t="n">
        <v>1169640</v>
      </c>
      <c r="P3189" s="0" t="n">
        <v>1754460</v>
      </c>
      <c r="Q3189" s="0" t="n">
        <v>0</v>
      </c>
      <c r="R3189" s="0" t="n">
        <v>0</v>
      </c>
    </row>
    <row r="3190" customFormat="false" ht="13.8" hidden="true" customHeight="false" outlineLevel="0" collapsed="false">
      <c r="A3190" s="0" t="s">
        <v>155</v>
      </c>
      <c r="B3190" s="0" t="s">
        <v>103</v>
      </c>
      <c r="C3190" s="0" t="s">
        <v>177</v>
      </c>
      <c r="D3190" s="0" t="s">
        <v>106</v>
      </c>
      <c r="E3190" s="0" t="s">
        <v>9</v>
      </c>
      <c r="F3190" s="0" t="s">
        <v>9</v>
      </c>
      <c r="G3190" s="0" t="s">
        <v>172</v>
      </c>
      <c r="H3190" s="0" t="n">
        <v>26193.8832908673</v>
      </c>
      <c r="I3190" s="0" t="n">
        <v>13516.49</v>
      </c>
      <c r="J3190" s="0" t="n">
        <v>9554.1602</v>
      </c>
      <c r="K3190" s="0" t="n">
        <v>0</v>
      </c>
      <c r="L3190" s="0" t="n">
        <v>0</v>
      </c>
      <c r="M3190" s="0" t="n">
        <v>118024.839075052</v>
      </c>
      <c r="N3190" s="0" t="n">
        <v>177037.258612578</v>
      </c>
      <c r="O3190" s="0" t="n">
        <v>1049437.53834563</v>
      </c>
      <c r="P3190" s="0" t="n">
        <v>1431051.18865314</v>
      </c>
      <c r="Q3190" s="0" t="n">
        <v>157692.383333333</v>
      </c>
      <c r="R3190" s="0" t="n">
        <v>180219.866666666</v>
      </c>
    </row>
    <row r="3191" customFormat="false" ht="13.8" hidden="true" customHeight="false" outlineLevel="0" collapsed="false">
      <c r="A3191" s="0" t="s">
        <v>150</v>
      </c>
      <c r="B3191" s="0" t="s">
        <v>6</v>
      </c>
      <c r="C3191" s="0" t="s">
        <v>163</v>
      </c>
      <c r="D3191" s="0" t="s">
        <v>19</v>
      </c>
      <c r="E3191" s="0" t="s">
        <v>13</v>
      </c>
      <c r="F3191" s="0" t="s">
        <v>13</v>
      </c>
      <c r="G3191" s="0" t="s">
        <v>153</v>
      </c>
      <c r="H3191" s="0" t="n">
        <v>847870.179337069</v>
      </c>
      <c r="I3191" s="0" t="n">
        <v>224620.799113333</v>
      </c>
      <c r="J3191" s="0" t="n">
        <v>159179.703255408</v>
      </c>
      <c r="K3191" s="0" t="n">
        <v>894366.255858333</v>
      </c>
      <c r="L3191" s="0" t="n">
        <v>1149899.47181785</v>
      </c>
      <c r="M3191" s="0" t="n">
        <v>54208725.7815368</v>
      </c>
      <c r="N3191" s="0" t="n">
        <v>65993231.3862187</v>
      </c>
      <c r="O3191" s="0" t="n">
        <v>54208725.7815368</v>
      </c>
      <c r="P3191" s="0" t="n">
        <v>65993231.3862187</v>
      </c>
      <c r="Q3191" s="0" t="n">
        <v>2044265.72767619</v>
      </c>
      <c r="R3191" s="0" t="n">
        <v>2299798.94363571</v>
      </c>
    </row>
    <row r="3192" customFormat="false" ht="13.8" hidden="true" customHeight="false" outlineLevel="0" collapsed="false">
      <c r="A3192" s="0" t="s">
        <v>150</v>
      </c>
      <c r="B3192" s="0" t="s">
        <v>90</v>
      </c>
      <c r="C3192" s="0" t="s">
        <v>186</v>
      </c>
      <c r="D3192" s="0" t="s">
        <v>95</v>
      </c>
      <c r="E3192" s="0" t="s">
        <v>9</v>
      </c>
      <c r="F3192" s="0" t="s">
        <v>9</v>
      </c>
      <c r="G3192" s="0" t="s">
        <v>153</v>
      </c>
      <c r="H3192" s="0" t="n">
        <v>2523649.89986698</v>
      </c>
      <c r="I3192" s="0" t="n">
        <v>40549.7768642713</v>
      </c>
      <c r="J3192" s="0" t="n">
        <v>40641.2054356999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</row>
    <row r="3193" customFormat="false" ht="13.8" hidden="true" customHeight="false" outlineLevel="0" collapsed="false">
      <c r="A3193" s="0" t="s">
        <v>150</v>
      </c>
      <c r="B3193" s="0" t="s">
        <v>72</v>
      </c>
      <c r="C3193" s="0" t="s">
        <v>175</v>
      </c>
      <c r="D3193" s="0" t="s">
        <v>89</v>
      </c>
      <c r="E3193" s="0" t="s">
        <v>152</v>
      </c>
      <c r="F3193" s="0" t="s">
        <v>8</v>
      </c>
      <c r="G3193" s="0" t="s">
        <v>154</v>
      </c>
      <c r="H3193" s="0" t="n">
        <v>4013556.59390289</v>
      </c>
      <c r="I3193" s="0" t="n">
        <v>445861.373482412</v>
      </c>
      <c r="J3193" s="0" t="n">
        <v>342796.073000069</v>
      </c>
      <c r="K3193" s="0" t="n">
        <v>5201716.02396147</v>
      </c>
      <c r="L3193" s="0" t="n">
        <v>6687920.60223618</v>
      </c>
      <c r="M3193" s="0" t="n">
        <v>57287698.1173269</v>
      </c>
      <c r="N3193" s="0" t="n">
        <v>78770584.9113245</v>
      </c>
      <c r="O3193" s="0" t="n">
        <v>17902405.6616646</v>
      </c>
      <c r="P3193" s="0" t="n">
        <v>22915079.2469307</v>
      </c>
      <c r="Q3193" s="0" t="n">
        <v>11889636.6261976</v>
      </c>
      <c r="R3193" s="0" t="n">
        <v>13375841.2044723</v>
      </c>
    </row>
    <row r="3194" customFormat="false" ht="13.8" hidden="true" customHeight="false" outlineLevel="0" collapsed="false">
      <c r="A3194" s="0" t="s">
        <v>155</v>
      </c>
      <c r="B3194" s="0" t="s">
        <v>21</v>
      </c>
      <c r="C3194" s="0" t="s">
        <v>181</v>
      </c>
      <c r="D3194" s="0" t="s">
        <v>22</v>
      </c>
      <c r="E3194" s="0" t="s">
        <v>13</v>
      </c>
      <c r="F3194" s="0" t="s">
        <v>13</v>
      </c>
      <c r="G3194" s="0" t="s">
        <v>172</v>
      </c>
      <c r="H3194" s="0" t="n">
        <v>53579.2495666774</v>
      </c>
      <c r="I3194" s="0" t="n">
        <v>3500</v>
      </c>
      <c r="J3194" s="0" t="n">
        <v>2052.5</v>
      </c>
      <c r="K3194" s="0" t="n">
        <v>157500</v>
      </c>
      <c r="L3194" s="0" t="n">
        <v>192500</v>
      </c>
      <c r="M3194" s="0" t="n">
        <v>448875</v>
      </c>
      <c r="N3194" s="0" t="n">
        <v>543375</v>
      </c>
      <c r="O3194" s="0" t="n">
        <v>23625</v>
      </c>
      <c r="P3194" s="0" t="n">
        <v>37800</v>
      </c>
      <c r="Q3194" s="0" t="n">
        <v>0</v>
      </c>
      <c r="R3194" s="0" t="n">
        <v>0</v>
      </c>
    </row>
    <row r="3195" customFormat="false" ht="13.8" hidden="true" customHeight="false" outlineLevel="0" collapsed="false">
      <c r="A3195" s="0" t="s">
        <v>150</v>
      </c>
      <c r="B3195" s="0" t="s">
        <v>72</v>
      </c>
      <c r="C3195" s="0" t="s">
        <v>151</v>
      </c>
      <c r="D3195" s="0" t="s">
        <v>76</v>
      </c>
      <c r="E3195" s="0" t="s">
        <v>170</v>
      </c>
      <c r="F3195" s="0" t="s">
        <v>13</v>
      </c>
      <c r="G3195" s="0" t="s">
        <v>157</v>
      </c>
      <c r="H3195" s="0" t="n">
        <v>71813.748668936</v>
      </c>
      <c r="I3195" s="0" t="n">
        <v>1094.90137554157</v>
      </c>
      <c r="J3195" s="0" t="n">
        <v>565.092836667077</v>
      </c>
      <c r="K3195" s="0" t="n">
        <v>38321.548143955</v>
      </c>
      <c r="L3195" s="0" t="n">
        <v>49270.5618993708</v>
      </c>
      <c r="M3195" s="0" t="n">
        <v>121186.260328897</v>
      </c>
      <c r="N3195" s="0" t="n">
        <v>166631.107952234</v>
      </c>
      <c r="O3195" s="0" t="n">
        <v>37870.7063527805</v>
      </c>
      <c r="P3195" s="0" t="n">
        <v>48474.5041315591</v>
      </c>
      <c r="Q3195" s="0" t="n">
        <v>87592.1100433258</v>
      </c>
      <c r="R3195" s="0" t="n">
        <v>98541.1237987416</v>
      </c>
    </row>
    <row r="3196" customFormat="false" ht="13.8" hidden="true" customHeight="false" outlineLevel="0" collapsed="false">
      <c r="A3196" s="0" t="s">
        <v>155</v>
      </c>
      <c r="B3196" s="0" t="s">
        <v>103</v>
      </c>
      <c r="C3196" s="0" t="s">
        <v>178</v>
      </c>
      <c r="D3196" s="0" t="s">
        <v>105</v>
      </c>
      <c r="E3196" s="0" t="s">
        <v>9</v>
      </c>
      <c r="F3196" s="0" t="s">
        <v>9</v>
      </c>
      <c r="G3196" s="0" t="s">
        <v>157</v>
      </c>
      <c r="H3196" s="0" t="n">
        <v>1681512.59177421</v>
      </c>
      <c r="I3196" s="0" t="n">
        <v>96309.729917</v>
      </c>
      <c r="J3196" s="0" t="n">
        <v>24568.023890676</v>
      </c>
      <c r="K3196" s="0" t="n">
        <v>0</v>
      </c>
      <c r="L3196" s="0" t="n">
        <v>0</v>
      </c>
      <c r="M3196" s="0" t="n">
        <v>4323103.00164933</v>
      </c>
      <c r="N3196" s="0" t="n">
        <v>5233229.94936498</v>
      </c>
      <c r="O3196" s="0" t="n">
        <v>2449758.36760129</v>
      </c>
      <c r="P3196" s="0" t="n">
        <v>2707627.66945405</v>
      </c>
      <c r="Q3196" s="0" t="n">
        <v>5297035.145435</v>
      </c>
      <c r="R3196" s="0" t="n">
        <v>5778583.79502</v>
      </c>
    </row>
    <row r="3197" customFormat="false" ht="13.8" hidden="true" customHeight="false" outlineLevel="0" collapsed="false">
      <c r="A3197" s="0" t="s">
        <v>159</v>
      </c>
      <c r="B3197" s="0" t="s">
        <v>72</v>
      </c>
      <c r="C3197" s="0" t="s">
        <v>175</v>
      </c>
      <c r="D3197" s="0" t="s">
        <v>88</v>
      </c>
      <c r="E3197" s="0" t="s">
        <v>174</v>
      </c>
      <c r="F3197" s="0" t="s">
        <v>8</v>
      </c>
      <c r="G3197" s="0" t="s">
        <v>153</v>
      </c>
      <c r="H3197" s="0" t="n">
        <v>914012.915505959</v>
      </c>
      <c r="I3197" s="0" t="n">
        <v>18604.7814466216</v>
      </c>
      <c r="J3197" s="0" t="n">
        <v>37767.3125817666</v>
      </c>
      <c r="K3197" s="0" t="n">
        <v>0</v>
      </c>
      <c r="L3197" s="0" t="n">
        <v>0</v>
      </c>
      <c r="M3197" s="0" t="n">
        <v>1581406.42296284</v>
      </c>
      <c r="N3197" s="0" t="n">
        <v>2213968.99214797</v>
      </c>
      <c r="O3197" s="0" t="n">
        <v>632562.569185136</v>
      </c>
      <c r="P3197" s="0" t="n">
        <v>885587.59685919</v>
      </c>
      <c r="Q3197" s="0" t="n">
        <v>186047.814466216</v>
      </c>
      <c r="R3197" s="0" t="n">
        <v>279071.721699324</v>
      </c>
    </row>
    <row r="3198" customFormat="false" ht="13.8" hidden="true" customHeight="false" outlineLevel="0" collapsed="false">
      <c r="A3198" s="0" t="s">
        <v>155</v>
      </c>
      <c r="B3198" s="0" t="s">
        <v>103</v>
      </c>
      <c r="C3198" s="0" t="s">
        <v>178</v>
      </c>
      <c r="D3198" s="0" t="s">
        <v>105</v>
      </c>
      <c r="E3198" s="0" t="s">
        <v>13</v>
      </c>
      <c r="F3198" s="0" t="s">
        <v>13</v>
      </c>
      <c r="G3198" s="0" t="s">
        <v>153</v>
      </c>
      <c r="H3198" s="0" t="n">
        <v>159251.625336975</v>
      </c>
      <c r="I3198" s="0" t="n">
        <v>8321.276117</v>
      </c>
      <c r="J3198" s="0" t="n">
        <v>8321.276117</v>
      </c>
      <c r="K3198" s="0" t="n">
        <v>0</v>
      </c>
      <c r="L3198" s="0" t="n">
        <v>0</v>
      </c>
      <c r="M3198" s="0" t="n">
        <v>373521.281701837</v>
      </c>
      <c r="N3198" s="0" t="n">
        <v>452157.341007487</v>
      </c>
      <c r="O3198" s="0" t="n">
        <v>211662.059631041</v>
      </c>
      <c r="P3198" s="0" t="n">
        <v>233942.276434308</v>
      </c>
      <c r="Q3198" s="0" t="n">
        <v>457670.186435</v>
      </c>
      <c r="R3198" s="0" t="n">
        <v>499276.56702</v>
      </c>
    </row>
    <row r="3199" customFormat="false" ht="13.8" hidden="true" customHeight="false" outlineLevel="0" collapsed="false">
      <c r="A3199" s="0" t="s">
        <v>155</v>
      </c>
      <c r="B3199" s="0" t="s">
        <v>72</v>
      </c>
      <c r="C3199" s="0" t="s">
        <v>175</v>
      </c>
      <c r="D3199" s="0" t="s">
        <v>79</v>
      </c>
      <c r="E3199" s="0" t="s">
        <v>174</v>
      </c>
      <c r="F3199" s="0" t="s">
        <v>8</v>
      </c>
      <c r="G3199" s="0" t="s">
        <v>172</v>
      </c>
      <c r="H3199" s="0" t="n">
        <v>1763180.69694513</v>
      </c>
      <c r="I3199" s="0" t="n">
        <v>132380.949935614</v>
      </c>
      <c r="J3199" s="0" t="n">
        <v>86352.3026113009</v>
      </c>
      <c r="K3199" s="0" t="n">
        <v>2316666.62387326</v>
      </c>
      <c r="L3199" s="0" t="n">
        <v>2978571.37355133</v>
      </c>
      <c r="M3199" s="0" t="n">
        <v>9567743.91197916</v>
      </c>
      <c r="N3199" s="0" t="n">
        <v>11693909.2257523</v>
      </c>
      <c r="O3199" s="0" t="n">
        <v>4677563.69030092</v>
      </c>
      <c r="P3199" s="0" t="n">
        <v>6378495.94131944</v>
      </c>
      <c r="Q3199" s="0" t="n">
        <v>1654761.87419518</v>
      </c>
      <c r="R3199" s="0" t="n">
        <v>2316666.62387326</v>
      </c>
    </row>
    <row r="3200" customFormat="false" ht="13.8" hidden="true" customHeight="false" outlineLevel="0" collapsed="false">
      <c r="A3200" s="0" t="s">
        <v>155</v>
      </c>
      <c r="B3200" s="0" t="s">
        <v>117</v>
      </c>
      <c r="C3200" s="0" t="s">
        <v>176</v>
      </c>
      <c r="D3200" s="0" t="s">
        <v>109</v>
      </c>
      <c r="E3200" s="0" t="s">
        <v>13</v>
      </c>
      <c r="F3200" s="0" t="s">
        <v>13</v>
      </c>
      <c r="G3200" s="0" t="s">
        <v>157</v>
      </c>
      <c r="H3200" s="0" t="n">
        <v>2361076.27212728</v>
      </c>
      <c r="I3200" s="0" t="n">
        <v>53492.5066603809</v>
      </c>
      <c r="J3200" s="0" t="n">
        <v>56661.7063359943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</row>
    <row r="3201" customFormat="false" ht="13.8" hidden="true" customHeight="false" outlineLevel="0" collapsed="false">
      <c r="A3201" s="0" t="s">
        <v>155</v>
      </c>
      <c r="B3201" s="0" t="s">
        <v>72</v>
      </c>
      <c r="C3201" s="0" t="s">
        <v>151</v>
      </c>
      <c r="D3201" s="0" t="s">
        <v>76</v>
      </c>
      <c r="E3201" s="0" t="s">
        <v>156</v>
      </c>
      <c r="F3201" s="0" t="s">
        <v>9</v>
      </c>
      <c r="G3201" s="0" t="s">
        <v>157</v>
      </c>
      <c r="H3201" s="0" t="n">
        <v>856330.367846061</v>
      </c>
      <c r="I3201" s="0" t="n">
        <v>10921.0891922356</v>
      </c>
      <c r="J3201" s="0" t="n">
        <v>5592.3243649386</v>
      </c>
      <c r="K3201" s="0" t="n">
        <v>0</v>
      </c>
      <c r="L3201" s="0" t="n">
        <v>0</v>
      </c>
      <c r="M3201" s="0" t="n">
        <v>679934.163901101</v>
      </c>
      <c r="N3201" s="0" t="n">
        <v>831030.644768012</v>
      </c>
      <c r="O3201" s="0" t="n">
        <v>332412.257907205</v>
      </c>
      <c r="P3201" s="0" t="n">
        <v>453289.442600734</v>
      </c>
      <c r="Q3201" s="0" t="n">
        <v>764476.243456494</v>
      </c>
      <c r="R3201" s="0" t="n">
        <v>873687.13537885</v>
      </c>
    </row>
    <row r="3202" customFormat="false" ht="13.8" hidden="true" customHeight="false" outlineLevel="0" collapsed="false">
      <c r="A3202" s="0" t="s">
        <v>150</v>
      </c>
      <c r="B3202" s="0" t="s">
        <v>72</v>
      </c>
      <c r="C3202" s="0" t="s">
        <v>151</v>
      </c>
      <c r="D3202" s="0" t="s">
        <v>78</v>
      </c>
      <c r="E3202" s="0" t="s">
        <v>170</v>
      </c>
      <c r="F3202" s="0" t="s">
        <v>13</v>
      </c>
      <c r="G3202" s="0" t="s">
        <v>154</v>
      </c>
      <c r="H3202" s="0" t="n">
        <v>6656836.8162964</v>
      </c>
      <c r="I3202" s="0" t="n">
        <v>1113216.09589258</v>
      </c>
      <c r="J3202" s="0" t="n">
        <v>1150107.59639379</v>
      </c>
      <c r="K3202" s="0" t="n">
        <v>17117565.6055677</v>
      </c>
      <c r="L3202" s="0" t="n">
        <v>22008298.6357299</v>
      </c>
      <c r="M3202" s="0" t="n">
        <v>86466796.4122039</v>
      </c>
      <c r="N3202" s="0" t="n">
        <v>118891845.06678</v>
      </c>
      <c r="O3202" s="0" t="n">
        <v>27020873.8788137</v>
      </c>
      <c r="P3202" s="0" t="n">
        <v>34586718.5648815</v>
      </c>
      <c r="Q3202" s="0" t="n">
        <v>39125864.2412977</v>
      </c>
      <c r="R3202" s="0" t="n">
        <v>44016597.2714599</v>
      </c>
    </row>
    <row r="3203" customFormat="false" ht="13.8" hidden="true" customHeight="false" outlineLevel="0" collapsed="false">
      <c r="A3203" s="0" t="s">
        <v>155</v>
      </c>
      <c r="B3203" s="0" t="s">
        <v>21</v>
      </c>
      <c r="C3203" s="0" t="s">
        <v>166</v>
      </c>
      <c r="D3203" s="0" t="s">
        <v>24</v>
      </c>
      <c r="E3203" s="0" t="s">
        <v>8</v>
      </c>
      <c r="F3203" s="0" t="s">
        <v>8</v>
      </c>
      <c r="G3203" s="0" t="s">
        <v>164</v>
      </c>
      <c r="H3203" s="0" t="n">
        <v>4035582.70032241</v>
      </c>
      <c r="I3203" s="0" t="n">
        <v>270471.14901342</v>
      </c>
      <c r="J3203" s="0" t="n">
        <v>227037.650442407</v>
      </c>
      <c r="K3203" s="0" t="n">
        <v>0</v>
      </c>
      <c r="L3203" s="0" t="n">
        <v>0</v>
      </c>
      <c r="M3203" s="0" t="n">
        <v>43235841.2847268</v>
      </c>
      <c r="N3203" s="0" t="n">
        <v>50441814.8321813</v>
      </c>
      <c r="O3203" s="0" t="n">
        <v>11866328.5359622</v>
      </c>
      <c r="P3203" s="0" t="n">
        <v>14503290.4328428</v>
      </c>
      <c r="Q3203" s="0" t="n">
        <v>5409422.9802684</v>
      </c>
      <c r="R3203" s="0" t="n">
        <v>6085600.85280195</v>
      </c>
    </row>
    <row r="3204" customFormat="false" ht="13.8" hidden="true" customHeight="false" outlineLevel="0" collapsed="false">
      <c r="A3204" s="0" t="s">
        <v>150</v>
      </c>
      <c r="B3204" s="0" t="s">
        <v>6</v>
      </c>
      <c r="C3204" s="0" t="s">
        <v>162</v>
      </c>
      <c r="D3204" s="0" t="s">
        <v>7</v>
      </c>
      <c r="E3204" s="0" t="s">
        <v>8</v>
      </c>
      <c r="F3204" s="0" t="s">
        <v>8</v>
      </c>
      <c r="G3204" s="0" t="s">
        <v>154</v>
      </c>
      <c r="H3204" s="0" t="n">
        <v>14625930.1918576</v>
      </c>
      <c r="I3204" s="0" t="n">
        <v>1662427.08537471</v>
      </c>
      <c r="J3204" s="0" t="n">
        <v>1350675.92950303</v>
      </c>
      <c r="K3204" s="0" t="n">
        <v>23000937.9717596</v>
      </c>
      <c r="L3204" s="0" t="n">
        <v>29572634.5351195</v>
      </c>
      <c r="M3204" s="0" t="n">
        <v>199491249.746237</v>
      </c>
      <c r="N3204" s="0" t="n">
        <v>284987499.637482</v>
      </c>
      <c r="O3204" s="0" t="n">
        <v>53435156.2859296</v>
      </c>
      <c r="P3204" s="0" t="n">
        <v>68397000.0459899</v>
      </c>
      <c r="Q3204" s="0" t="n">
        <v>19715089.6900796</v>
      </c>
      <c r="R3204" s="0" t="n">
        <v>26286786.2534395</v>
      </c>
    </row>
    <row r="3205" customFormat="false" ht="13.8" hidden="true" customHeight="false" outlineLevel="0" collapsed="false">
      <c r="A3205" s="0" t="s">
        <v>150</v>
      </c>
      <c r="B3205" s="0" t="s">
        <v>6</v>
      </c>
      <c r="C3205" s="0" t="s">
        <v>163</v>
      </c>
      <c r="D3205" s="0" t="s">
        <v>15</v>
      </c>
      <c r="E3205" s="0" t="s">
        <v>13</v>
      </c>
      <c r="F3205" s="0" t="s">
        <v>13</v>
      </c>
      <c r="G3205" s="0" t="s">
        <v>164</v>
      </c>
      <c r="H3205" s="0" t="n">
        <v>5042011.87780001</v>
      </c>
      <c r="I3205" s="0" t="n">
        <v>853026.674600644</v>
      </c>
      <c r="J3205" s="0" t="n">
        <v>742301.453669981</v>
      </c>
      <c r="K3205" s="0" t="n">
        <v>0</v>
      </c>
      <c r="L3205" s="0" t="n">
        <v>0</v>
      </c>
      <c r="M3205" s="0" t="n">
        <v>53740680.4998405</v>
      </c>
      <c r="N3205" s="0" t="n">
        <v>76772400.7140579</v>
      </c>
      <c r="O3205" s="0" t="n">
        <v>25590800.2380193</v>
      </c>
      <c r="P3205" s="0" t="n">
        <v>32756224.3046647</v>
      </c>
      <c r="Q3205" s="0" t="n">
        <v>16454408.1590185</v>
      </c>
      <c r="R3205" s="0" t="n">
        <v>18511209.1788958</v>
      </c>
    </row>
    <row r="3206" customFormat="false" ht="13.8" hidden="true" customHeight="false" outlineLevel="0" collapsed="false">
      <c r="A3206" s="0" t="s">
        <v>159</v>
      </c>
      <c r="B3206" s="0" t="s">
        <v>21</v>
      </c>
      <c r="C3206" s="0" t="s">
        <v>173</v>
      </c>
      <c r="D3206" s="0" t="s">
        <v>39</v>
      </c>
      <c r="E3206" s="0" t="s">
        <v>9</v>
      </c>
      <c r="F3206" s="0" t="s">
        <v>9</v>
      </c>
      <c r="G3206" s="0" t="s">
        <v>157</v>
      </c>
      <c r="H3206" s="0" t="n">
        <v>13575998.2556688</v>
      </c>
      <c r="I3206" s="0" t="n">
        <v>137330.313753536</v>
      </c>
      <c r="J3206" s="0" t="n">
        <v>82772.6543417267</v>
      </c>
      <c r="K3206" s="0" t="n">
        <v>1373303.13753536</v>
      </c>
      <c r="L3206" s="0" t="n">
        <v>1716628.9219192</v>
      </c>
      <c r="M3206" s="0" t="n">
        <v>18975319.414485</v>
      </c>
      <c r="N3206" s="0" t="n">
        <v>23719149.2681062</v>
      </c>
      <c r="O3206" s="0" t="n">
        <v>0</v>
      </c>
      <c r="P3206" s="0" t="n">
        <v>0</v>
      </c>
      <c r="Q3206" s="0" t="n">
        <v>0</v>
      </c>
      <c r="R3206" s="0" t="n">
        <v>0</v>
      </c>
    </row>
    <row r="3207" customFormat="false" ht="13.8" hidden="true" customHeight="false" outlineLevel="0" collapsed="false">
      <c r="A3207" s="0" t="s">
        <v>155</v>
      </c>
      <c r="B3207" s="0" t="s">
        <v>21</v>
      </c>
      <c r="C3207" s="0" t="s">
        <v>173</v>
      </c>
      <c r="D3207" s="0" t="s">
        <v>40</v>
      </c>
      <c r="E3207" s="0" t="s">
        <v>8</v>
      </c>
      <c r="F3207" s="0" t="s">
        <v>8</v>
      </c>
      <c r="G3207" s="0" t="s">
        <v>153</v>
      </c>
      <c r="H3207" s="0" t="n">
        <v>117613.958647706</v>
      </c>
      <c r="I3207" s="0" t="n">
        <v>12296.0033189033</v>
      </c>
      <c r="J3207" s="0" t="n">
        <v>7153.94786760461</v>
      </c>
      <c r="K3207" s="0" t="n">
        <v>138330.037337662</v>
      </c>
      <c r="L3207" s="0" t="n">
        <v>169070.04563492</v>
      </c>
      <c r="M3207" s="0" t="n">
        <v>1542633.08610486</v>
      </c>
      <c r="N3207" s="0" t="n">
        <v>1928291.35763108</v>
      </c>
      <c r="O3207" s="0" t="n">
        <v>367441.970700123</v>
      </c>
      <c r="P3207" s="0" t="n">
        <v>587907.153120198</v>
      </c>
      <c r="Q3207" s="0" t="n">
        <v>245920.066378066</v>
      </c>
      <c r="R3207" s="0" t="n">
        <v>276660.074675324</v>
      </c>
    </row>
    <row r="3208" customFormat="false" ht="13.8" hidden="true" customHeight="false" outlineLevel="0" collapsed="false">
      <c r="A3208" s="0" t="s">
        <v>159</v>
      </c>
      <c r="B3208" s="0" t="s">
        <v>21</v>
      </c>
      <c r="C3208" s="0" t="s">
        <v>166</v>
      </c>
      <c r="D3208" s="0" t="s">
        <v>37</v>
      </c>
      <c r="E3208" s="0" t="s">
        <v>8</v>
      </c>
      <c r="F3208" s="0" t="s">
        <v>8</v>
      </c>
      <c r="G3208" s="0" t="s">
        <v>157</v>
      </c>
      <c r="H3208" s="0" t="n">
        <v>129180853.01014</v>
      </c>
      <c r="I3208" s="0" t="n">
        <v>1444940.81865076</v>
      </c>
      <c r="J3208" s="0" t="n">
        <v>647386.18037922</v>
      </c>
      <c r="K3208" s="0" t="n">
        <v>14449408.1865076</v>
      </c>
      <c r="L3208" s="0" t="n">
        <v>18061760.2331345</v>
      </c>
      <c r="M3208" s="0" t="n">
        <v>181279514.692984</v>
      </c>
      <c r="N3208" s="0" t="n">
        <v>226599393.366231</v>
      </c>
      <c r="O3208" s="0" t="n">
        <v>0</v>
      </c>
      <c r="P3208" s="0" t="n">
        <v>0</v>
      </c>
      <c r="Q3208" s="0" t="n">
        <v>0</v>
      </c>
      <c r="R3208" s="0" t="n">
        <v>0</v>
      </c>
    </row>
    <row r="3209" customFormat="false" ht="13.8" hidden="true" customHeight="false" outlineLevel="0" collapsed="false">
      <c r="A3209" s="0" t="s">
        <v>150</v>
      </c>
      <c r="B3209" s="0" t="s">
        <v>21</v>
      </c>
      <c r="C3209" s="0" t="s">
        <v>173</v>
      </c>
      <c r="D3209" s="0" t="s">
        <v>39</v>
      </c>
      <c r="E3209" s="0" t="s">
        <v>9</v>
      </c>
      <c r="F3209" s="0" t="s">
        <v>9</v>
      </c>
      <c r="G3209" s="0" t="s">
        <v>172</v>
      </c>
      <c r="H3209" s="0" t="n">
        <v>332818.242992223</v>
      </c>
      <c r="I3209" s="0" t="n">
        <v>28403.392647908</v>
      </c>
      <c r="J3209" s="0" t="n">
        <v>27881.4414556397</v>
      </c>
      <c r="K3209" s="0" t="n">
        <v>319538.167288965</v>
      </c>
      <c r="L3209" s="0" t="n">
        <v>390546.648908735</v>
      </c>
      <c r="M3209" s="0" t="n">
        <v>7849154.83287042</v>
      </c>
      <c r="N3209" s="0" t="n">
        <v>8830299.18697923</v>
      </c>
      <c r="O3209" s="0" t="n">
        <v>2350293.0780934</v>
      </c>
      <c r="P3209" s="0" t="n">
        <v>3008375.13995955</v>
      </c>
      <c r="Q3209" s="0" t="n">
        <v>639076.33457793</v>
      </c>
      <c r="R3209" s="0" t="n">
        <v>710084.8161977</v>
      </c>
    </row>
    <row r="3210" customFormat="false" ht="13.8" hidden="true" customHeight="false" outlineLevel="0" collapsed="false">
      <c r="A3210" s="0" t="s">
        <v>159</v>
      </c>
      <c r="B3210" s="0" t="s">
        <v>21</v>
      </c>
      <c r="C3210" s="0" t="s">
        <v>166</v>
      </c>
      <c r="D3210" s="0" t="s">
        <v>44</v>
      </c>
      <c r="E3210" s="0" t="s">
        <v>8</v>
      </c>
      <c r="F3210" s="0" t="s">
        <v>8</v>
      </c>
      <c r="G3210" s="0" t="s">
        <v>157</v>
      </c>
      <c r="H3210" s="0" t="n">
        <v>26431796.8261871</v>
      </c>
      <c r="I3210" s="0" t="n">
        <v>232976.433333333</v>
      </c>
      <c r="J3210" s="0" t="n">
        <v>64702.8643333333</v>
      </c>
      <c r="K3210" s="0" t="n">
        <v>0</v>
      </c>
      <c r="L3210" s="0" t="n">
        <v>0</v>
      </c>
      <c r="M3210" s="0" t="n">
        <v>51073611.4821587</v>
      </c>
      <c r="N3210" s="0" t="n">
        <v>63842014.3526984</v>
      </c>
      <c r="O3210" s="0" t="n">
        <v>0</v>
      </c>
      <c r="P3210" s="0" t="n">
        <v>0</v>
      </c>
      <c r="Q3210" s="0" t="n">
        <v>2038543.79166666</v>
      </c>
      <c r="R3210" s="0" t="n">
        <v>2620984.87499999</v>
      </c>
    </row>
    <row r="3211" customFormat="false" ht="13.8" hidden="true" customHeight="false" outlineLevel="0" collapsed="false">
      <c r="A3211" s="0" t="s">
        <v>159</v>
      </c>
      <c r="B3211" s="0" t="s">
        <v>72</v>
      </c>
      <c r="C3211" s="0" t="s">
        <v>171</v>
      </c>
      <c r="D3211" s="0" t="s">
        <v>86</v>
      </c>
      <c r="E3211" s="0" t="s">
        <v>152</v>
      </c>
      <c r="F3211" s="0" t="s">
        <v>8</v>
      </c>
      <c r="G3211" s="0" t="s">
        <v>164</v>
      </c>
      <c r="H3211" s="0" t="n">
        <v>233883331.648159</v>
      </c>
      <c r="I3211" s="0" t="n">
        <v>5706616.97860029</v>
      </c>
      <c r="J3211" s="0" t="n">
        <v>24146483.4125169</v>
      </c>
      <c r="K3211" s="0" t="n">
        <v>0</v>
      </c>
      <c r="L3211" s="0" t="n">
        <v>0</v>
      </c>
      <c r="M3211" s="0" t="n">
        <v>354985145.243314</v>
      </c>
      <c r="N3211" s="0" t="n">
        <v>496979203.34064</v>
      </c>
      <c r="O3211" s="0" t="n">
        <v>165659734.256659</v>
      </c>
      <c r="P3211" s="0" t="n">
        <v>231923627.959323</v>
      </c>
      <c r="Q3211" s="0" t="n">
        <v>0</v>
      </c>
      <c r="R3211" s="0" t="n">
        <v>0</v>
      </c>
    </row>
    <row r="3212" customFormat="false" ht="13.8" hidden="true" customHeight="false" outlineLevel="0" collapsed="false">
      <c r="A3212" s="0" t="s">
        <v>159</v>
      </c>
      <c r="B3212" s="0" t="s">
        <v>6</v>
      </c>
      <c r="C3212" s="0" t="s">
        <v>162</v>
      </c>
      <c r="D3212" s="0" t="s">
        <v>19</v>
      </c>
      <c r="E3212" s="0" t="s">
        <v>8</v>
      </c>
      <c r="F3212" s="0" t="s">
        <v>8</v>
      </c>
      <c r="G3212" s="0" t="s">
        <v>157</v>
      </c>
      <c r="H3212" s="0" t="n">
        <v>89077359.092047</v>
      </c>
      <c r="I3212" s="0" t="n">
        <v>1810383.48724999</v>
      </c>
      <c r="J3212" s="0" t="n">
        <v>1451483.95991666</v>
      </c>
      <c r="K3212" s="0" t="n">
        <v>5005507.28334523</v>
      </c>
      <c r="L3212" s="0" t="n">
        <v>6674009.71112698</v>
      </c>
      <c r="M3212" s="0" t="n">
        <v>0</v>
      </c>
      <c r="N3212" s="0" t="n">
        <v>0</v>
      </c>
      <c r="O3212" s="0" t="n">
        <v>37991983.7100335</v>
      </c>
      <c r="P3212" s="0" t="n">
        <v>53188777.194047</v>
      </c>
      <c r="Q3212" s="0" t="n">
        <v>10011014.5666904</v>
      </c>
      <c r="R3212" s="0" t="n">
        <v>11679516.9944722</v>
      </c>
    </row>
    <row r="3213" customFormat="false" ht="13.8" hidden="true" customHeight="false" outlineLevel="0" collapsed="false">
      <c r="A3213" s="0" t="s">
        <v>150</v>
      </c>
      <c r="B3213" s="0" t="s">
        <v>72</v>
      </c>
      <c r="C3213" s="0" t="s">
        <v>175</v>
      </c>
      <c r="D3213" s="0" t="s">
        <v>88</v>
      </c>
      <c r="E3213" s="0" t="s">
        <v>170</v>
      </c>
      <c r="F3213" s="0" t="s">
        <v>13</v>
      </c>
      <c r="G3213" s="0" t="s">
        <v>172</v>
      </c>
      <c r="H3213" s="0" t="n">
        <v>1798136.52624647</v>
      </c>
      <c r="I3213" s="0" t="n">
        <v>279867.152399537</v>
      </c>
      <c r="J3213" s="0" t="n">
        <v>1463950.5991669</v>
      </c>
      <c r="K3213" s="0" t="n">
        <v>4292348.96813902</v>
      </c>
      <c r="L3213" s="0" t="n">
        <v>5518734.38760731</v>
      </c>
      <c r="M3213" s="0" t="n">
        <v>38061932.7263371</v>
      </c>
      <c r="N3213" s="0" t="n">
        <v>52335157.4987135</v>
      </c>
      <c r="O3213" s="0" t="n">
        <v>11894353.9769803</v>
      </c>
      <c r="P3213" s="0" t="n">
        <v>15224773.0905348</v>
      </c>
      <c r="Q3213" s="0" t="n">
        <v>9811083.35574633</v>
      </c>
      <c r="R3213" s="0" t="n">
        <v>11037468.7752146</v>
      </c>
    </row>
    <row r="3214" customFormat="false" ht="13.8" hidden="true" customHeight="false" outlineLevel="0" collapsed="false">
      <c r="A3214" s="0" t="s">
        <v>159</v>
      </c>
      <c r="B3214" s="0" t="s">
        <v>72</v>
      </c>
      <c r="C3214" s="0" t="s">
        <v>171</v>
      </c>
      <c r="D3214" s="0" t="s">
        <v>86</v>
      </c>
      <c r="E3214" s="0" t="s">
        <v>174</v>
      </c>
      <c r="F3214" s="0" t="s">
        <v>8</v>
      </c>
      <c r="G3214" s="0" t="s">
        <v>172</v>
      </c>
      <c r="H3214" s="0" t="n">
        <v>1134988.23902913</v>
      </c>
      <c r="I3214" s="0" t="n">
        <v>50925.5789918074</v>
      </c>
      <c r="J3214" s="0" t="n">
        <v>57769.1362991857</v>
      </c>
      <c r="K3214" s="0" t="n">
        <v>565225.50001486</v>
      </c>
      <c r="L3214" s="0" t="n">
        <v>753634.000019814</v>
      </c>
      <c r="M3214" s="0" t="n">
        <v>2851083.52470795</v>
      </c>
      <c r="N3214" s="0" t="n">
        <v>3801444.69961061</v>
      </c>
      <c r="O3214" s="0" t="n">
        <v>1478339.6037066</v>
      </c>
      <c r="P3214" s="0" t="n">
        <v>2069675.44518925</v>
      </c>
      <c r="Q3214" s="0" t="n">
        <v>376817.000009907</v>
      </c>
      <c r="R3214" s="0" t="n">
        <v>565225.50001486</v>
      </c>
    </row>
    <row r="3215" customFormat="false" ht="13.8" hidden="true" customHeight="false" outlineLevel="0" collapsed="false">
      <c r="A3215" s="0" t="s">
        <v>155</v>
      </c>
      <c r="B3215" s="0" t="s">
        <v>72</v>
      </c>
      <c r="C3215" s="0" t="s">
        <v>171</v>
      </c>
      <c r="D3215" s="0" t="s">
        <v>74</v>
      </c>
      <c r="E3215" s="0" t="s">
        <v>156</v>
      </c>
      <c r="F3215" s="0" t="s">
        <v>9</v>
      </c>
      <c r="G3215" s="0" t="s">
        <v>153</v>
      </c>
      <c r="H3215" s="0" t="n">
        <v>660916.641311463</v>
      </c>
      <c r="I3215" s="0" t="n">
        <v>8650.6933604236</v>
      </c>
      <c r="J3215" s="0" t="n">
        <v>22008.9790869962</v>
      </c>
      <c r="K3215" s="0" t="n">
        <v>0</v>
      </c>
      <c r="L3215" s="0" t="n">
        <v>0</v>
      </c>
      <c r="M3215" s="0" t="n">
        <v>692462.560515132</v>
      </c>
      <c r="N3215" s="0" t="n">
        <v>846343.129518495</v>
      </c>
      <c r="O3215" s="0" t="n">
        <v>338537.251807398</v>
      </c>
      <c r="P3215" s="0" t="n">
        <v>461641.707010088</v>
      </c>
      <c r="Q3215" s="0" t="n">
        <v>605548.535229652</v>
      </c>
      <c r="R3215" s="0" t="n">
        <v>692055.468833888</v>
      </c>
    </row>
    <row r="3216" customFormat="false" ht="13.8" hidden="true" customHeight="false" outlineLevel="0" collapsed="false">
      <c r="A3216" s="0" t="s">
        <v>150</v>
      </c>
      <c r="B3216" s="0" t="s">
        <v>90</v>
      </c>
      <c r="C3216" s="0" t="s">
        <v>160</v>
      </c>
      <c r="D3216" s="0" t="s">
        <v>91</v>
      </c>
      <c r="E3216" s="0" t="s">
        <v>201</v>
      </c>
      <c r="F3216" s="0" t="s">
        <v>9</v>
      </c>
      <c r="G3216" s="0" t="s">
        <v>153</v>
      </c>
      <c r="H3216" s="0" t="n">
        <v>1192173.16940207</v>
      </c>
      <c r="I3216" s="0" t="n">
        <v>185530.643687325</v>
      </c>
      <c r="J3216" s="0" t="n">
        <v>193068.348727475</v>
      </c>
      <c r="K3216" s="0" t="n">
        <v>2016306.73072064</v>
      </c>
      <c r="L3216" s="0" t="n">
        <v>2592394.3680694</v>
      </c>
      <c r="M3216" s="0" t="n">
        <v>21800829.5857022</v>
      </c>
      <c r="N3216" s="0" t="n">
        <v>26160995.5028426</v>
      </c>
      <c r="O3216" s="0" t="n">
        <v>8478100.3867093</v>
      </c>
      <c r="P3216" s="0" t="n">
        <v>10851968.4949879</v>
      </c>
      <c r="Q3216" s="0" t="n">
        <v>4608701.09879005</v>
      </c>
      <c r="R3216" s="0" t="n">
        <v>5184788.73613881</v>
      </c>
    </row>
    <row r="3217" customFormat="false" ht="13.8" hidden="true" customHeight="false" outlineLevel="0" collapsed="false">
      <c r="A3217" s="0" t="s">
        <v>155</v>
      </c>
      <c r="B3217" s="0" t="s">
        <v>21</v>
      </c>
      <c r="C3217" s="0" t="s">
        <v>166</v>
      </c>
      <c r="D3217" s="0" t="s">
        <v>43</v>
      </c>
      <c r="E3217" s="0" t="s">
        <v>9</v>
      </c>
      <c r="F3217" s="0" t="s">
        <v>9</v>
      </c>
      <c r="G3217" s="0" t="s">
        <v>154</v>
      </c>
      <c r="H3217" s="0" t="n">
        <v>321473.14889801</v>
      </c>
      <c r="I3217" s="0" t="n">
        <v>11636.731060606</v>
      </c>
      <c r="J3217" s="0" t="n">
        <v>6734.3049810606</v>
      </c>
      <c r="K3217" s="0" t="n">
        <v>0</v>
      </c>
      <c r="L3217" s="0" t="n">
        <v>0</v>
      </c>
      <c r="M3217" s="0" t="n">
        <v>2873626.08639358</v>
      </c>
      <c r="N3217" s="0" t="n">
        <v>3592032.60799198</v>
      </c>
      <c r="O3217" s="0" t="n">
        <v>602443.264477405</v>
      </c>
      <c r="P3217" s="0" t="n">
        <v>963909.223163848</v>
      </c>
      <c r="Q3217" s="0" t="n">
        <v>116367.31060606</v>
      </c>
      <c r="R3217" s="0" t="n">
        <v>145459.138257575</v>
      </c>
    </row>
    <row r="3218" customFormat="false" ht="13.8" hidden="true" customHeight="false" outlineLevel="0" collapsed="false">
      <c r="A3218" s="0" t="s">
        <v>150</v>
      </c>
      <c r="B3218" s="0" t="s">
        <v>21</v>
      </c>
      <c r="C3218" s="0" t="s">
        <v>166</v>
      </c>
      <c r="D3218" s="0" t="s">
        <v>44</v>
      </c>
      <c r="E3218" s="0" t="s">
        <v>9</v>
      </c>
      <c r="F3218" s="0" t="s">
        <v>9</v>
      </c>
      <c r="G3218" s="0" t="s">
        <v>154</v>
      </c>
      <c r="H3218" s="0" t="n">
        <v>217075.538932282</v>
      </c>
      <c r="I3218" s="0" t="n">
        <v>17939.7499999999</v>
      </c>
      <c r="J3218" s="0" t="n">
        <v>11991.4929166666</v>
      </c>
      <c r="K3218" s="0" t="n">
        <v>224246.874999999</v>
      </c>
      <c r="L3218" s="0" t="n">
        <v>246671.562499999</v>
      </c>
      <c r="M3218" s="0" t="n">
        <v>7865583.72860079</v>
      </c>
      <c r="N3218" s="0" t="n">
        <v>8848781.69467589</v>
      </c>
      <c r="O3218" s="0" t="n">
        <v>2053727.62946084</v>
      </c>
      <c r="P3218" s="0" t="n">
        <v>2628771.36570987</v>
      </c>
      <c r="Q3218" s="0" t="n">
        <v>201822.187499999</v>
      </c>
      <c r="R3218" s="0" t="n">
        <v>246671.562499999</v>
      </c>
    </row>
    <row r="3219" customFormat="false" ht="13.8" hidden="true" customHeight="false" outlineLevel="0" collapsed="false">
      <c r="A3219" s="0" t="s">
        <v>150</v>
      </c>
      <c r="B3219" s="0" t="s">
        <v>52</v>
      </c>
      <c r="C3219" s="0" t="s">
        <v>54</v>
      </c>
      <c r="D3219" s="0" t="s">
        <v>54</v>
      </c>
      <c r="E3219" s="0" t="s">
        <v>8</v>
      </c>
      <c r="F3219" s="0" t="s">
        <v>8</v>
      </c>
      <c r="G3219" s="0" t="s">
        <v>172</v>
      </c>
      <c r="H3219" s="0" t="n">
        <v>2523187.15</v>
      </c>
      <c r="I3219" s="0" t="n">
        <v>188300</v>
      </c>
      <c r="J3219" s="0" t="n">
        <v>347300</v>
      </c>
      <c r="K3219" s="0" t="n">
        <v>6590500</v>
      </c>
      <c r="L3219" s="0" t="n">
        <v>8473500</v>
      </c>
      <c r="M3219" s="0" t="n">
        <v>721816.594485</v>
      </c>
      <c r="N3219" s="0" t="n">
        <v>878733.24546</v>
      </c>
      <c r="O3219" s="0" t="n">
        <v>4349730</v>
      </c>
      <c r="P3219" s="0" t="n">
        <v>4745160</v>
      </c>
      <c r="Q3219" s="0" t="n">
        <v>22596000</v>
      </c>
      <c r="R3219" s="0" t="n">
        <v>24479000</v>
      </c>
    </row>
    <row r="3220" customFormat="false" ht="13.8" hidden="true" customHeight="false" outlineLevel="0" collapsed="false">
      <c r="A3220" s="0" t="s">
        <v>150</v>
      </c>
      <c r="B3220" s="0" t="s">
        <v>52</v>
      </c>
      <c r="C3220" s="0" t="s">
        <v>158</v>
      </c>
      <c r="D3220" s="0" t="s">
        <v>53</v>
      </c>
      <c r="E3220" s="0" t="s">
        <v>8</v>
      </c>
      <c r="F3220" s="0" t="s">
        <v>8</v>
      </c>
      <c r="G3220" s="0" t="s">
        <v>153</v>
      </c>
      <c r="H3220" s="0" t="n">
        <v>779380.784923171</v>
      </c>
      <c r="I3220" s="0" t="n">
        <v>72264.8440455356</v>
      </c>
      <c r="J3220" s="0" t="n">
        <v>41761.8358955764</v>
      </c>
      <c r="K3220" s="0" t="n">
        <v>843089.847197916</v>
      </c>
      <c r="L3220" s="0" t="n">
        <v>1083972.66068303</v>
      </c>
      <c r="M3220" s="0" t="n">
        <v>1854797.6373383</v>
      </c>
      <c r="N3220" s="0" t="n">
        <v>2276342.55491519</v>
      </c>
      <c r="O3220" s="0" t="n">
        <v>1945128.71660394</v>
      </c>
      <c r="P3220" s="0" t="n">
        <v>2149879.10782541</v>
      </c>
      <c r="Q3220" s="0" t="n">
        <v>2649710.9483363</v>
      </c>
      <c r="R3220" s="0" t="n">
        <v>2890593.76182142</v>
      </c>
    </row>
    <row r="3221" customFormat="false" ht="13.8" hidden="true" customHeight="false" outlineLevel="0" collapsed="false">
      <c r="A3221" s="0" t="s">
        <v>155</v>
      </c>
      <c r="B3221" s="0" t="s">
        <v>52</v>
      </c>
      <c r="C3221" s="0" t="s">
        <v>158</v>
      </c>
      <c r="D3221" s="0" t="s">
        <v>58</v>
      </c>
      <c r="E3221" s="0" t="s">
        <v>13</v>
      </c>
      <c r="F3221" s="0" t="s">
        <v>13</v>
      </c>
      <c r="G3221" s="0" t="s">
        <v>172</v>
      </c>
      <c r="H3221" s="0" t="n">
        <v>289103.025770575</v>
      </c>
      <c r="I3221" s="0" t="n">
        <v>13525.152083074</v>
      </c>
      <c r="J3221" s="0" t="n">
        <v>7997.65933732924</v>
      </c>
      <c r="K3221" s="0" t="n">
        <v>0</v>
      </c>
      <c r="L3221" s="0" t="n">
        <v>0</v>
      </c>
      <c r="M3221" s="0" t="n">
        <v>1077503.78442158</v>
      </c>
      <c r="N3221" s="0" t="n">
        <v>1616255.67663238</v>
      </c>
      <c r="O3221" s="0" t="n">
        <v>162752.663219322</v>
      </c>
      <c r="P3221" s="0" t="n">
        <v>203440.829024153</v>
      </c>
      <c r="Q3221" s="0" t="n">
        <v>67625.7604153703</v>
      </c>
      <c r="R3221" s="0" t="n">
        <v>112709.600692283</v>
      </c>
    </row>
    <row r="3222" customFormat="false" ht="13.8" hidden="true" customHeight="false" outlineLevel="0" collapsed="false">
      <c r="A3222" s="0" t="s">
        <v>159</v>
      </c>
      <c r="B3222" s="0" t="s">
        <v>117</v>
      </c>
      <c r="C3222" s="0" t="s">
        <v>187</v>
      </c>
      <c r="D3222" s="0" t="s">
        <v>109</v>
      </c>
      <c r="E3222" s="0" t="s">
        <v>8</v>
      </c>
      <c r="F3222" s="0" t="s">
        <v>8</v>
      </c>
      <c r="G3222" s="0" t="s">
        <v>154</v>
      </c>
      <c r="H3222" s="0" t="n">
        <v>645332308.347629</v>
      </c>
      <c r="I3222" s="0" t="n">
        <v>3125965.07911098</v>
      </c>
      <c r="J3222" s="0" t="n">
        <v>7255274.42300003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</row>
    <row r="3223" customFormat="false" ht="13.8" hidden="true" customHeight="false" outlineLevel="0" collapsed="false">
      <c r="A3223" s="0" t="s">
        <v>155</v>
      </c>
      <c r="B3223" s="0" t="s">
        <v>117</v>
      </c>
      <c r="C3223" s="0" t="s">
        <v>187</v>
      </c>
      <c r="D3223" s="0" t="s">
        <v>109</v>
      </c>
      <c r="E3223" s="0" t="s">
        <v>13</v>
      </c>
      <c r="F3223" s="0" t="s">
        <v>13</v>
      </c>
      <c r="G3223" s="0" t="s">
        <v>154</v>
      </c>
      <c r="H3223" s="0" t="n">
        <v>11084147.8478492</v>
      </c>
      <c r="I3223" s="0" t="n">
        <v>55485.1659601972</v>
      </c>
      <c r="J3223" s="0" t="n">
        <v>90943.040836098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</row>
    <row r="3224" customFormat="false" ht="13.8" hidden="true" customHeight="false" outlineLevel="0" collapsed="false">
      <c r="A3224" s="0" t="s">
        <v>155</v>
      </c>
      <c r="B3224" s="0" t="s">
        <v>117</v>
      </c>
      <c r="C3224" s="0" t="s">
        <v>187</v>
      </c>
      <c r="D3224" s="0" t="s">
        <v>109</v>
      </c>
      <c r="E3224" s="0" t="s">
        <v>9</v>
      </c>
      <c r="F3224" s="0" t="s">
        <v>9</v>
      </c>
      <c r="G3224" s="0" t="s">
        <v>153</v>
      </c>
      <c r="H3224" s="0" t="n">
        <v>4687969.56652765</v>
      </c>
      <c r="I3224" s="0" t="n">
        <v>25286.9420820348</v>
      </c>
      <c r="J3224" s="0" t="n">
        <v>30938.6024602221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</row>
    <row r="3225" customFormat="false" ht="13.8" hidden="true" customHeight="false" outlineLevel="0" collapsed="false">
      <c r="A3225" s="0" t="s">
        <v>150</v>
      </c>
      <c r="B3225" s="0" t="s">
        <v>103</v>
      </c>
      <c r="C3225" s="0" t="s">
        <v>177</v>
      </c>
      <c r="D3225" s="0" t="s">
        <v>116</v>
      </c>
      <c r="E3225" s="0" t="s">
        <v>13</v>
      </c>
      <c r="F3225" s="0" t="s">
        <v>13</v>
      </c>
      <c r="G3225" s="0" t="s">
        <v>172</v>
      </c>
      <c r="H3225" s="0" t="n">
        <v>2275799.23097892</v>
      </c>
      <c r="I3225" s="0" t="n">
        <v>65596.825</v>
      </c>
      <c r="J3225" s="0" t="n">
        <v>192086.605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9956660.93515725</v>
      </c>
      <c r="P3225" s="0" t="n">
        <v>12744525.9970012</v>
      </c>
      <c r="Q3225" s="0" t="n">
        <v>5247746</v>
      </c>
      <c r="R3225" s="0" t="n">
        <v>5903714.25</v>
      </c>
    </row>
    <row r="3226" customFormat="false" ht="13.8" hidden="true" customHeight="false" outlineLevel="0" collapsed="false">
      <c r="A3226" s="0" t="s">
        <v>150</v>
      </c>
      <c r="B3226" s="0" t="s">
        <v>72</v>
      </c>
      <c r="C3226" s="0" t="s">
        <v>175</v>
      </c>
      <c r="D3226" s="0" t="s">
        <v>89</v>
      </c>
      <c r="E3226" s="0" t="s">
        <v>174</v>
      </c>
      <c r="F3226" s="0" t="s">
        <v>8</v>
      </c>
      <c r="G3226" s="0" t="s">
        <v>157</v>
      </c>
      <c r="H3226" s="0" t="n">
        <v>2871186.38473664</v>
      </c>
      <c r="I3226" s="0" t="n">
        <v>252120.777594018</v>
      </c>
      <c r="J3226" s="0" t="n">
        <v>181320.025919438</v>
      </c>
      <c r="K3226" s="0" t="n">
        <v>2941409.07193021</v>
      </c>
      <c r="L3226" s="0" t="n">
        <v>3781811.66391027</v>
      </c>
      <c r="M3226" s="0" t="n">
        <v>32394416.4149074</v>
      </c>
      <c r="N3226" s="0" t="n">
        <v>44542322.5704977</v>
      </c>
      <c r="O3226" s="0" t="n">
        <v>10123255.1296585</v>
      </c>
      <c r="P3226" s="0" t="n">
        <v>12957766.5659629</v>
      </c>
      <c r="Q3226" s="0" t="n">
        <v>2521207.77594018</v>
      </c>
      <c r="R3226" s="0" t="n">
        <v>3361610.36792024</v>
      </c>
    </row>
    <row r="3227" customFormat="false" ht="13.8" hidden="true" customHeight="false" outlineLevel="0" collapsed="false">
      <c r="A3227" s="0" t="s">
        <v>159</v>
      </c>
      <c r="B3227" s="0" t="s">
        <v>72</v>
      </c>
      <c r="C3227" s="0" t="s">
        <v>151</v>
      </c>
      <c r="D3227" s="0" t="s">
        <v>84</v>
      </c>
      <c r="E3227" s="0" t="s">
        <v>152</v>
      </c>
      <c r="F3227" s="0" t="s">
        <v>8</v>
      </c>
      <c r="G3227" s="0" t="s">
        <v>172</v>
      </c>
      <c r="H3227" s="0" t="n">
        <v>24034763.466221</v>
      </c>
      <c r="I3227" s="0" t="n">
        <v>648956.775541987</v>
      </c>
      <c r="J3227" s="0" t="n">
        <v>1022044.69788927</v>
      </c>
      <c r="K3227" s="0" t="n">
        <v>9247054.78304515</v>
      </c>
      <c r="L3227" s="0" t="n">
        <v>12329406.3773935</v>
      </c>
      <c r="M3227" s="0" t="n">
        <v>31503998.6385782</v>
      </c>
      <c r="N3227" s="0" t="n">
        <v>44105598.0940095</v>
      </c>
      <c r="O3227" s="0" t="n">
        <v>12601599.4554312</v>
      </c>
      <c r="P3227" s="0" t="n">
        <v>17642239.2376038</v>
      </c>
      <c r="Q3227" s="0" t="n">
        <v>0</v>
      </c>
      <c r="R3227" s="0" t="n">
        <v>0</v>
      </c>
    </row>
    <row r="3228" customFormat="false" ht="13.8" hidden="true" customHeight="false" outlineLevel="0" collapsed="false">
      <c r="A3228" s="0" t="s">
        <v>150</v>
      </c>
      <c r="B3228" s="0" t="s">
        <v>21</v>
      </c>
      <c r="C3228" s="0" t="s">
        <v>181</v>
      </c>
      <c r="D3228" s="0" t="s">
        <v>31</v>
      </c>
      <c r="E3228" s="0" t="s">
        <v>8</v>
      </c>
      <c r="F3228" s="0" t="s">
        <v>8</v>
      </c>
      <c r="G3228" s="0" t="s">
        <v>153</v>
      </c>
      <c r="H3228" s="0" t="n">
        <v>259745.447634265</v>
      </c>
      <c r="I3228" s="0" t="n">
        <v>8500</v>
      </c>
      <c r="J3228" s="0" t="n">
        <v>4986.25</v>
      </c>
      <c r="K3228" s="0" t="n">
        <v>340000</v>
      </c>
      <c r="L3228" s="0" t="n">
        <v>510000</v>
      </c>
      <c r="M3228" s="0" t="n">
        <v>1055700</v>
      </c>
      <c r="N3228" s="0" t="n">
        <v>1407600</v>
      </c>
      <c r="O3228" s="0" t="n">
        <v>55080</v>
      </c>
      <c r="P3228" s="0" t="n">
        <v>68850</v>
      </c>
      <c r="Q3228" s="0" t="n">
        <v>0</v>
      </c>
      <c r="R3228" s="0" t="n">
        <v>0</v>
      </c>
    </row>
    <row r="3229" customFormat="false" ht="13.8" hidden="true" customHeight="false" outlineLevel="0" collapsed="false">
      <c r="A3229" s="0" t="s">
        <v>159</v>
      </c>
      <c r="B3229" s="0" t="s">
        <v>72</v>
      </c>
      <c r="C3229" s="0" t="s">
        <v>171</v>
      </c>
      <c r="D3229" s="0" t="s">
        <v>77</v>
      </c>
      <c r="E3229" s="0" t="s">
        <v>152</v>
      </c>
      <c r="F3229" s="0" t="s">
        <v>8</v>
      </c>
      <c r="G3229" s="0" t="s">
        <v>172</v>
      </c>
      <c r="H3229" s="0" t="n">
        <v>38136926.8206331</v>
      </c>
      <c r="I3229" s="0" t="n">
        <v>158112.048464044</v>
      </c>
      <c r="J3229" s="0" t="n">
        <v>1247396.58093559</v>
      </c>
      <c r="K3229" s="0" t="n">
        <v>0</v>
      </c>
      <c r="L3229" s="0" t="n">
        <v>0</v>
      </c>
      <c r="M3229" s="0" t="n">
        <v>14062671.6092171</v>
      </c>
      <c r="N3229" s="0" t="n">
        <v>19687740.252904</v>
      </c>
      <c r="O3229" s="0" t="n">
        <v>5625068.64368686</v>
      </c>
      <c r="P3229" s="0" t="n">
        <v>7875096.10116161</v>
      </c>
      <c r="Q3229" s="0" t="n">
        <v>0</v>
      </c>
      <c r="R3229" s="0" t="n">
        <v>0</v>
      </c>
    </row>
    <row r="3230" customFormat="false" ht="13.8" hidden="true" customHeight="false" outlineLevel="0" collapsed="false">
      <c r="A3230" s="0" t="s">
        <v>150</v>
      </c>
      <c r="B3230" s="0" t="s">
        <v>72</v>
      </c>
      <c r="C3230" s="0" t="s">
        <v>151</v>
      </c>
      <c r="D3230" s="0" t="s">
        <v>85</v>
      </c>
      <c r="E3230" s="0" t="s">
        <v>156</v>
      </c>
      <c r="F3230" s="0" t="s">
        <v>9</v>
      </c>
      <c r="G3230" s="0" t="s">
        <v>172</v>
      </c>
      <c r="H3230" s="0" t="n">
        <v>2278120.50071953</v>
      </c>
      <c r="I3230" s="0" t="n">
        <v>290639.250375172</v>
      </c>
      <c r="J3230" s="0" t="n">
        <v>324984.759975576</v>
      </c>
      <c r="K3230" s="0" t="n">
        <v>4513869.58512344</v>
      </c>
      <c r="L3230" s="0" t="n">
        <v>5803546.60944443</v>
      </c>
      <c r="M3230" s="0" t="n">
        <v>22574812.7289119</v>
      </c>
      <c r="N3230" s="0" t="n">
        <v>31040367.5022538</v>
      </c>
      <c r="O3230" s="0" t="n">
        <v>7054628.97778497</v>
      </c>
      <c r="P3230" s="0" t="n">
        <v>9029925.09156476</v>
      </c>
      <c r="Q3230" s="0" t="n">
        <v>10317416.1945678</v>
      </c>
      <c r="R3230" s="0" t="n">
        <v>11607093.2188888</v>
      </c>
    </row>
    <row r="3231" customFormat="false" ht="13.8" hidden="true" customHeight="false" outlineLevel="0" collapsed="false">
      <c r="A3231" s="0" t="s">
        <v>155</v>
      </c>
      <c r="B3231" s="0" t="s">
        <v>72</v>
      </c>
      <c r="C3231" s="0" t="s">
        <v>151</v>
      </c>
      <c r="D3231" s="0" t="s">
        <v>85</v>
      </c>
      <c r="E3231" s="0" t="s">
        <v>174</v>
      </c>
      <c r="F3231" s="0" t="s">
        <v>8</v>
      </c>
      <c r="G3231" s="0" t="s">
        <v>153</v>
      </c>
      <c r="H3231" s="0" t="n">
        <v>1432363.7909406</v>
      </c>
      <c r="I3231" s="0" t="n">
        <v>191635.531691455</v>
      </c>
      <c r="J3231" s="0" t="n">
        <v>198508.195417126</v>
      </c>
      <c r="K3231" s="0" t="n">
        <v>2933050.6097413</v>
      </c>
      <c r="L3231" s="0" t="n">
        <v>3771065.06966738</v>
      </c>
      <c r="M3231" s="0" t="n">
        <v>7907603.23874942</v>
      </c>
      <c r="N3231" s="0" t="n">
        <v>9768215.765514</v>
      </c>
      <c r="O3231" s="0" t="n">
        <v>4093347.55888205</v>
      </c>
      <c r="P3231" s="0" t="n">
        <v>5581837.58029371</v>
      </c>
      <c r="Q3231" s="0" t="n">
        <v>5866101.2194826</v>
      </c>
      <c r="R3231" s="0" t="n">
        <v>6704115.67940868</v>
      </c>
    </row>
    <row r="3232" customFormat="false" ht="13.8" hidden="true" customHeight="false" outlineLevel="0" collapsed="false">
      <c r="A3232" s="0" t="s">
        <v>159</v>
      </c>
      <c r="B3232" s="0" t="s">
        <v>117</v>
      </c>
      <c r="C3232" s="0" t="s">
        <v>189</v>
      </c>
      <c r="D3232" s="0" t="s">
        <v>109</v>
      </c>
      <c r="E3232" s="0" t="s">
        <v>13</v>
      </c>
      <c r="F3232" s="0" t="s">
        <v>13</v>
      </c>
      <c r="G3232" s="0" t="s">
        <v>157</v>
      </c>
      <c r="H3232" s="0" t="n">
        <v>31799.7460607534</v>
      </c>
      <c r="I3232" s="0" t="n">
        <v>642.746790671707</v>
      </c>
      <c r="J3232" s="0" t="n">
        <v>642.746790671707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</row>
    <row r="3233" customFormat="false" ht="13.8" hidden="true" customHeight="false" outlineLevel="0" collapsed="false">
      <c r="A3233" s="0" t="s">
        <v>155</v>
      </c>
      <c r="B3233" s="0" t="s">
        <v>117</v>
      </c>
      <c r="C3233" s="0" t="s">
        <v>182</v>
      </c>
      <c r="D3233" s="0" t="s">
        <v>109</v>
      </c>
      <c r="E3233" s="0" t="s">
        <v>13</v>
      </c>
      <c r="F3233" s="0" t="s">
        <v>13</v>
      </c>
      <c r="G3233" s="0" t="s">
        <v>172</v>
      </c>
      <c r="H3233" s="0" t="n">
        <v>205200.440180035</v>
      </c>
      <c r="I3233" s="0" t="n">
        <v>1178.62245788315</v>
      </c>
      <c r="J3233" s="0" t="n">
        <v>1178.62245788315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</row>
    <row r="3234" customFormat="false" ht="13.8" hidden="true" customHeight="false" outlineLevel="0" collapsed="false">
      <c r="A3234" s="0" t="s">
        <v>159</v>
      </c>
      <c r="B3234" s="0" t="s">
        <v>117</v>
      </c>
      <c r="C3234" s="0" t="s">
        <v>182</v>
      </c>
      <c r="D3234" s="0" t="s">
        <v>109</v>
      </c>
      <c r="E3234" s="0" t="s">
        <v>13</v>
      </c>
      <c r="F3234" s="0" t="s">
        <v>13</v>
      </c>
      <c r="G3234" s="0" t="s">
        <v>153</v>
      </c>
      <c r="H3234" s="0" t="n">
        <v>963629.856677918</v>
      </c>
      <c r="I3234" s="0" t="n">
        <v>5904.16239209878</v>
      </c>
      <c r="J3234" s="0" t="n">
        <v>5904.16239209878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</row>
    <row r="3235" customFormat="false" ht="13.8" hidden="true" customHeight="false" outlineLevel="0" collapsed="false">
      <c r="A3235" s="0" t="s">
        <v>155</v>
      </c>
      <c r="B3235" s="0" t="s">
        <v>72</v>
      </c>
      <c r="C3235" s="0" t="s">
        <v>151</v>
      </c>
      <c r="D3235" s="0" t="s">
        <v>81</v>
      </c>
      <c r="E3235" s="0" t="s">
        <v>174</v>
      </c>
      <c r="F3235" s="0" t="s">
        <v>8</v>
      </c>
      <c r="G3235" s="0" t="s">
        <v>172</v>
      </c>
      <c r="H3235" s="0" t="n">
        <v>4011.62690209398</v>
      </c>
      <c r="I3235" s="0" t="n">
        <v>185.322633807906</v>
      </c>
      <c r="J3235" s="0" t="n">
        <v>185.322633807906</v>
      </c>
      <c r="K3235" s="0" t="n">
        <v>2162.09739442557</v>
      </c>
      <c r="L3235" s="0" t="n">
        <v>2779.83950711859</v>
      </c>
      <c r="M3235" s="0" t="n">
        <v>7711.48072789074</v>
      </c>
      <c r="N3235" s="0" t="n">
        <v>9525.94678151209</v>
      </c>
      <c r="O3235" s="0" t="n">
        <v>3991.82529758148</v>
      </c>
      <c r="P3235" s="0" t="n">
        <v>5443.39813306566</v>
      </c>
      <c r="Q3235" s="0" t="n">
        <v>4324.19478885115</v>
      </c>
      <c r="R3235" s="0" t="n">
        <v>4941.93690154417</v>
      </c>
    </row>
    <row r="3236" customFormat="false" ht="13.8" hidden="true" customHeight="false" outlineLevel="0" collapsed="false">
      <c r="A3236" s="0" t="s">
        <v>150</v>
      </c>
      <c r="B3236" s="0" t="s">
        <v>72</v>
      </c>
      <c r="C3236" s="0" t="s">
        <v>151</v>
      </c>
      <c r="D3236" s="0" t="s">
        <v>75</v>
      </c>
      <c r="E3236" s="0" t="s">
        <v>152</v>
      </c>
      <c r="F3236" s="0" t="s">
        <v>8</v>
      </c>
      <c r="G3236" s="0" t="s">
        <v>153</v>
      </c>
      <c r="H3236" s="0" t="n">
        <v>1442624.12347231</v>
      </c>
      <c r="I3236" s="0" t="n">
        <v>21426.4584568068</v>
      </c>
      <c r="J3236" s="0" t="n">
        <v>22069.4605040028</v>
      </c>
      <c r="K3236" s="0" t="n">
        <v>749926.04598824</v>
      </c>
      <c r="L3236" s="0" t="n">
        <v>964190.630556309</v>
      </c>
      <c r="M3236" s="0" t="n">
        <v>2371530.83417084</v>
      </c>
      <c r="N3236" s="0" t="n">
        <v>3260854.8969849</v>
      </c>
      <c r="O3236" s="0" t="n">
        <v>741103.385678388</v>
      </c>
      <c r="P3236" s="0" t="n">
        <v>948612.333668337</v>
      </c>
      <c r="Q3236" s="0" t="n">
        <v>1714116.67654455</v>
      </c>
      <c r="R3236" s="0" t="n">
        <v>1928381.26111261</v>
      </c>
    </row>
    <row r="3237" customFormat="false" ht="13.8" hidden="true" customHeight="false" outlineLevel="0" collapsed="false">
      <c r="A3237" s="0" t="s">
        <v>159</v>
      </c>
      <c r="B3237" s="0" t="s">
        <v>72</v>
      </c>
      <c r="C3237" s="0" t="s">
        <v>175</v>
      </c>
      <c r="D3237" s="0" t="s">
        <v>79</v>
      </c>
      <c r="E3237" s="0" t="s">
        <v>170</v>
      </c>
      <c r="F3237" s="0" t="s">
        <v>13</v>
      </c>
      <c r="G3237" s="0" t="s">
        <v>164</v>
      </c>
      <c r="H3237" s="0" t="n">
        <v>76976310.8239374</v>
      </c>
      <c r="I3237" s="0" t="n">
        <v>1554980.25042644</v>
      </c>
      <c r="J3237" s="0" t="n">
        <v>3550811.84407526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</row>
    <row r="3238" customFormat="false" ht="13.8" hidden="true" customHeight="false" outlineLevel="0" collapsed="false">
      <c r="A3238" s="0" t="s">
        <v>155</v>
      </c>
      <c r="B3238" s="0" t="s">
        <v>52</v>
      </c>
      <c r="C3238" s="0" t="s">
        <v>158</v>
      </c>
      <c r="D3238" s="0" t="s">
        <v>56</v>
      </c>
      <c r="E3238" s="0" t="s">
        <v>13</v>
      </c>
      <c r="F3238" s="0" t="s">
        <v>13</v>
      </c>
      <c r="G3238" s="0" t="s">
        <v>164</v>
      </c>
      <c r="H3238" s="0" t="n">
        <v>114427898.463102</v>
      </c>
      <c r="I3238" s="0" t="n">
        <v>2482660.842471</v>
      </c>
      <c r="J3238" s="0" t="n">
        <v>1602921.19316081</v>
      </c>
      <c r="K3238" s="0" t="n">
        <v>0</v>
      </c>
      <c r="L3238" s="0" t="n">
        <v>0</v>
      </c>
      <c r="M3238" s="0" t="n">
        <v>63307850.7382123</v>
      </c>
      <c r="N3238" s="0" t="n">
        <v>77376262.0133706</v>
      </c>
      <c r="O3238" s="0" t="n">
        <v>62190654.0294188</v>
      </c>
      <c r="P3238" s="0" t="n">
        <v>69100726.6993542</v>
      </c>
      <c r="Q3238" s="0" t="n">
        <v>248266084.2471</v>
      </c>
      <c r="R3238" s="0" t="n">
        <v>273092692.67181</v>
      </c>
    </row>
    <row r="3239" customFormat="false" ht="13.8" hidden="true" customHeight="false" outlineLevel="0" collapsed="false">
      <c r="A3239" s="0" t="s">
        <v>155</v>
      </c>
      <c r="B3239" s="0" t="s">
        <v>21</v>
      </c>
      <c r="C3239" s="0" t="s">
        <v>166</v>
      </c>
      <c r="D3239" s="0" t="s">
        <v>23</v>
      </c>
      <c r="E3239" s="0" t="s">
        <v>13</v>
      </c>
      <c r="F3239" s="0" t="s">
        <v>13</v>
      </c>
      <c r="G3239" s="0" t="s">
        <v>157</v>
      </c>
      <c r="H3239" s="0" t="n">
        <v>1829473.74206427</v>
      </c>
      <c r="I3239" s="0" t="n">
        <v>136652.052858291</v>
      </c>
      <c r="J3239" s="0" t="n">
        <v>32670.53972173</v>
      </c>
      <c r="K3239" s="0" t="n">
        <v>0</v>
      </c>
      <c r="L3239" s="0" t="n">
        <v>0</v>
      </c>
      <c r="M3239" s="0" t="n">
        <v>23676233.4463868</v>
      </c>
      <c r="N3239" s="0" t="n">
        <v>27622272.3541179</v>
      </c>
      <c r="O3239" s="0" t="n">
        <v>6515266.20389235</v>
      </c>
      <c r="P3239" s="0" t="n">
        <v>7963103.13809066</v>
      </c>
      <c r="Q3239" s="0" t="n">
        <v>2733041.05716583</v>
      </c>
      <c r="R3239" s="0" t="n">
        <v>3074671.18931156</v>
      </c>
    </row>
    <row r="3240" customFormat="false" ht="13.8" hidden="true" customHeight="false" outlineLevel="0" collapsed="false">
      <c r="A3240" s="0" t="s">
        <v>159</v>
      </c>
      <c r="B3240" s="0" t="s">
        <v>52</v>
      </c>
      <c r="C3240" s="0" t="s">
        <v>158</v>
      </c>
      <c r="D3240" s="0" t="s">
        <v>58</v>
      </c>
      <c r="E3240" s="0" t="s">
        <v>13</v>
      </c>
      <c r="F3240" s="0" t="s">
        <v>13</v>
      </c>
      <c r="G3240" s="0" t="s">
        <v>154</v>
      </c>
      <c r="H3240" s="0" t="n">
        <v>10602324.7244576</v>
      </c>
      <c r="I3240" s="0" t="n">
        <v>262653.4863332</v>
      </c>
      <c r="J3240" s="0" t="n">
        <v>163810.310870214</v>
      </c>
      <c r="K3240" s="0" t="n">
        <v>0</v>
      </c>
      <c r="L3240" s="0" t="n">
        <v>0</v>
      </c>
      <c r="M3240" s="0" t="n">
        <v>20924727.7795654</v>
      </c>
      <c r="N3240" s="0" t="n">
        <v>31387091.6693481</v>
      </c>
      <c r="O3240" s="0" t="n">
        <v>2765522.33011903</v>
      </c>
      <c r="P3240" s="0" t="n">
        <v>3555671.5672959</v>
      </c>
      <c r="Q3240" s="0" t="n">
        <v>875511.621110668</v>
      </c>
      <c r="R3240" s="0" t="n">
        <v>1751023.24222133</v>
      </c>
    </row>
    <row r="3241" customFormat="false" ht="13.8" hidden="true" customHeight="false" outlineLevel="0" collapsed="false">
      <c r="A3241" s="0" t="s">
        <v>150</v>
      </c>
      <c r="B3241" s="0" t="s">
        <v>52</v>
      </c>
      <c r="C3241" s="0" t="s">
        <v>158</v>
      </c>
      <c r="D3241" s="0" t="s">
        <v>58</v>
      </c>
      <c r="E3241" s="0" t="s">
        <v>9</v>
      </c>
      <c r="F3241" s="0" t="s">
        <v>9</v>
      </c>
      <c r="G3241" s="0" t="s">
        <v>157</v>
      </c>
      <c r="H3241" s="0" t="n">
        <v>3637334.30500135</v>
      </c>
      <c r="I3241" s="0" t="n">
        <v>382485.204032203</v>
      </c>
      <c r="J3241" s="0" t="n">
        <v>121907.691248949</v>
      </c>
      <c r="K3241" s="0" t="n">
        <v>5099802.72042937</v>
      </c>
      <c r="L3241" s="0" t="n">
        <v>7649704.08064406</v>
      </c>
      <c r="M3241" s="0" t="n">
        <v>68560472.937518</v>
      </c>
      <c r="N3241" s="0" t="n">
        <v>91413963.9166906</v>
      </c>
      <c r="O3241" s="0" t="n">
        <v>4602571.95008771</v>
      </c>
      <c r="P3241" s="0" t="n">
        <v>5753214.93760963</v>
      </c>
      <c r="Q3241" s="0" t="n">
        <v>1912426.02016101</v>
      </c>
      <c r="R3241" s="0" t="n">
        <v>3187376.70026836</v>
      </c>
    </row>
    <row r="3242" customFormat="false" ht="13.8" hidden="true" customHeight="false" outlineLevel="0" collapsed="false">
      <c r="A3242" s="0" t="s">
        <v>150</v>
      </c>
      <c r="B3242" s="0" t="s">
        <v>21</v>
      </c>
      <c r="C3242" s="0" t="s">
        <v>173</v>
      </c>
      <c r="D3242" s="0" t="s">
        <v>26</v>
      </c>
      <c r="E3242" s="0" t="s">
        <v>9</v>
      </c>
      <c r="F3242" s="0" t="s">
        <v>9</v>
      </c>
      <c r="G3242" s="0" t="s">
        <v>157</v>
      </c>
      <c r="H3242" s="0" t="n">
        <v>1295346.9305556</v>
      </c>
      <c r="I3242" s="0" t="n">
        <v>122438.20038073</v>
      </c>
      <c r="J3242" s="0" t="n">
        <v>45414.7219763662</v>
      </c>
      <c r="K3242" s="0" t="n">
        <v>1530477.50475912</v>
      </c>
      <c r="L3242" s="0" t="n">
        <v>1683525.25523504</v>
      </c>
      <c r="M3242" s="0" t="n">
        <v>21213551.8957465</v>
      </c>
      <c r="N3242" s="0" t="n">
        <v>24749143.8783709</v>
      </c>
      <c r="O3242" s="0" t="n">
        <v>7783441.73951739</v>
      </c>
      <c r="P3242" s="0" t="n">
        <v>9080682.02943696</v>
      </c>
      <c r="Q3242" s="0" t="n">
        <v>3060955.00951825</v>
      </c>
      <c r="R3242" s="0" t="n">
        <v>3367050.51047008</v>
      </c>
    </row>
    <row r="3243" customFormat="false" ht="13.8" hidden="true" customHeight="false" outlineLevel="0" collapsed="false">
      <c r="A3243" s="0" t="s">
        <v>159</v>
      </c>
      <c r="B3243" s="0" t="s">
        <v>52</v>
      </c>
      <c r="C3243" s="0" t="s">
        <v>158</v>
      </c>
      <c r="D3243" s="0" t="s">
        <v>59</v>
      </c>
      <c r="E3243" s="0" t="s">
        <v>9</v>
      </c>
      <c r="F3243" s="0" t="s">
        <v>9</v>
      </c>
      <c r="G3243" s="0" t="s">
        <v>157</v>
      </c>
      <c r="H3243" s="0" t="n">
        <v>4598333.37861064</v>
      </c>
      <c r="I3243" s="0" t="n">
        <v>106273.055181778</v>
      </c>
      <c r="J3243" s="0" t="n">
        <v>39066.8172778955</v>
      </c>
      <c r="K3243" s="0" t="n">
        <v>0</v>
      </c>
      <c r="L3243" s="0" t="n">
        <v>0</v>
      </c>
      <c r="M3243" s="0" t="n">
        <v>8466420.07698475</v>
      </c>
      <c r="N3243" s="0" t="n">
        <v>12699630.1154771</v>
      </c>
      <c r="O3243" s="0" t="n">
        <v>1118966.70894495</v>
      </c>
      <c r="P3243" s="0" t="n">
        <v>1438671.48292923</v>
      </c>
      <c r="Q3243" s="0" t="n">
        <v>354243.517272594</v>
      </c>
      <c r="R3243" s="0" t="n">
        <v>708487.034545189</v>
      </c>
    </row>
    <row r="3244" customFormat="false" ht="13.8" hidden="true" customHeight="false" outlineLevel="0" collapsed="false">
      <c r="A3244" s="0" t="s">
        <v>150</v>
      </c>
      <c r="B3244" s="0" t="s">
        <v>21</v>
      </c>
      <c r="C3244" s="0" t="s">
        <v>168</v>
      </c>
      <c r="D3244" s="0" t="s">
        <v>30</v>
      </c>
      <c r="E3244" s="0" t="s">
        <v>8</v>
      </c>
      <c r="F3244" s="0" t="s">
        <v>8</v>
      </c>
      <c r="G3244" s="0" t="s">
        <v>153</v>
      </c>
      <c r="H3244" s="0" t="n">
        <v>3520589.77858633</v>
      </c>
      <c r="I3244" s="0" t="n">
        <v>175850</v>
      </c>
      <c r="J3244" s="0" t="n">
        <v>186508</v>
      </c>
      <c r="K3244" s="0" t="n">
        <v>7034000</v>
      </c>
      <c r="L3244" s="0" t="n">
        <v>10551000</v>
      </c>
      <c r="M3244" s="0" t="n">
        <v>21840570</v>
      </c>
      <c r="N3244" s="0" t="n">
        <v>29120760</v>
      </c>
      <c r="O3244" s="0" t="n">
        <v>1139508</v>
      </c>
      <c r="P3244" s="0" t="n">
        <v>1424385</v>
      </c>
      <c r="Q3244" s="0" t="n">
        <v>0</v>
      </c>
      <c r="R3244" s="0" t="n">
        <v>0</v>
      </c>
    </row>
    <row r="3245" customFormat="false" ht="13.8" hidden="true" customHeight="false" outlineLevel="0" collapsed="false">
      <c r="A3245" s="0" t="s">
        <v>159</v>
      </c>
      <c r="B3245" s="0" t="s">
        <v>6</v>
      </c>
      <c r="C3245" s="0" t="s">
        <v>163</v>
      </c>
      <c r="D3245" s="0" t="s">
        <v>15</v>
      </c>
      <c r="E3245" s="0" t="s">
        <v>13</v>
      </c>
      <c r="F3245" s="0" t="s">
        <v>13</v>
      </c>
      <c r="G3245" s="0" t="s">
        <v>154</v>
      </c>
      <c r="H3245" s="0" t="n">
        <v>9100717.01908057</v>
      </c>
      <c r="I3245" s="0" t="n">
        <v>344391.01456309</v>
      </c>
      <c r="J3245" s="0" t="n">
        <v>243575.92514503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</row>
    <row r="3246" customFormat="false" ht="13.8" hidden="true" customHeight="false" outlineLevel="0" collapsed="false">
      <c r="A3246" s="0" t="s">
        <v>155</v>
      </c>
      <c r="B3246" s="0" t="s">
        <v>6</v>
      </c>
      <c r="C3246" s="0" t="s">
        <v>162</v>
      </c>
      <c r="D3246" s="0" t="s">
        <v>17</v>
      </c>
      <c r="E3246" s="0" t="s">
        <v>9</v>
      </c>
      <c r="F3246" s="0" t="s">
        <v>9</v>
      </c>
      <c r="G3246" s="0" t="s">
        <v>157</v>
      </c>
      <c r="H3246" s="0" t="n">
        <v>110460830.836191</v>
      </c>
      <c r="I3246" s="0" t="n">
        <v>965084.009946212</v>
      </c>
      <c r="J3246" s="0" t="n">
        <v>2291640.10865236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</row>
    <row r="3247" customFormat="false" ht="13.8" hidden="true" customHeight="false" outlineLevel="0" collapsed="false">
      <c r="A3247" s="0" t="s">
        <v>155</v>
      </c>
      <c r="B3247" s="0" t="s">
        <v>52</v>
      </c>
      <c r="C3247" s="0" t="s">
        <v>165</v>
      </c>
      <c r="D3247" s="0" t="s">
        <v>62</v>
      </c>
      <c r="E3247" s="0" t="s">
        <v>8</v>
      </c>
      <c r="F3247" s="0" t="s">
        <v>8</v>
      </c>
      <c r="G3247" s="0" t="s">
        <v>154</v>
      </c>
      <c r="H3247" s="0" t="n">
        <v>14979025.6994509</v>
      </c>
      <c r="I3247" s="0" t="n">
        <v>351088.299999999</v>
      </c>
      <c r="J3247" s="0" t="n">
        <v>585920.999516636</v>
      </c>
      <c r="K3247" s="0" t="n">
        <v>15798973.4999999</v>
      </c>
      <c r="L3247" s="0" t="n">
        <v>19309856.4999999</v>
      </c>
      <c r="M3247" s="0" t="n">
        <v>70875950.5624999</v>
      </c>
      <c r="N3247" s="0" t="n">
        <v>85797203.3124999</v>
      </c>
      <c r="O3247" s="0" t="n">
        <v>658290.562499999</v>
      </c>
      <c r="P3247" s="0" t="n">
        <v>1053264.89999999</v>
      </c>
      <c r="Q3247" s="0" t="n">
        <v>0</v>
      </c>
      <c r="R3247" s="0" t="n">
        <v>0</v>
      </c>
    </row>
    <row r="3248" customFormat="false" ht="13.8" hidden="true" customHeight="false" outlineLevel="0" collapsed="false">
      <c r="A3248" s="0" t="s">
        <v>155</v>
      </c>
      <c r="B3248" s="0" t="s">
        <v>90</v>
      </c>
      <c r="C3248" s="0" t="s">
        <v>92</v>
      </c>
      <c r="D3248" s="0" t="s">
        <v>92</v>
      </c>
      <c r="E3248" s="0" t="s">
        <v>185</v>
      </c>
      <c r="F3248" s="0" t="s">
        <v>9</v>
      </c>
      <c r="G3248" s="0" t="s">
        <v>154</v>
      </c>
      <c r="H3248" s="0" t="n">
        <v>3899924.13638751</v>
      </c>
      <c r="I3248" s="0" t="n">
        <v>203776.979166666</v>
      </c>
      <c r="J3248" s="0" t="n">
        <v>228947.36875</v>
      </c>
      <c r="K3248" s="0" t="n">
        <v>0</v>
      </c>
      <c r="L3248" s="0" t="n">
        <v>0</v>
      </c>
      <c r="M3248" s="0" t="n">
        <v>12770597.4833674</v>
      </c>
      <c r="N3248" s="0" t="n">
        <v>15963246.8542092</v>
      </c>
      <c r="O3248" s="0" t="n">
        <v>8194466.71102226</v>
      </c>
      <c r="P3248" s="0" t="n">
        <v>11174272.7877576</v>
      </c>
      <c r="Q3248" s="0" t="n">
        <v>0</v>
      </c>
      <c r="R3248" s="0" t="n">
        <v>0</v>
      </c>
    </row>
    <row r="3249" customFormat="false" ht="13.8" hidden="true" customHeight="false" outlineLevel="0" collapsed="false">
      <c r="A3249" s="0" t="s">
        <v>159</v>
      </c>
      <c r="B3249" s="0" t="s">
        <v>52</v>
      </c>
      <c r="C3249" s="0" t="s">
        <v>158</v>
      </c>
      <c r="D3249" s="0" t="s">
        <v>63</v>
      </c>
      <c r="E3249" s="0" t="s">
        <v>13</v>
      </c>
      <c r="F3249" s="0" t="s">
        <v>13</v>
      </c>
      <c r="G3249" s="0" t="s">
        <v>157</v>
      </c>
      <c r="H3249" s="0" t="n">
        <v>46215000.1926718</v>
      </c>
      <c r="I3249" s="0" t="n">
        <v>1495076.95347121</v>
      </c>
      <c r="J3249" s="0" t="n">
        <v>839548.630662331</v>
      </c>
      <c r="K3249" s="0" t="n">
        <v>59803078.1388484</v>
      </c>
      <c r="L3249" s="0" t="n">
        <v>74753847.6735606</v>
      </c>
      <c r="M3249" s="0" t="n">
        <v>301818659.982</v>
      </c>
      <c r="N3249" s="0" t="n">
        <v>365359430.504527</v>
      </c>
      <c r="O3249" s="0" t="n">
        <v>0</v>
      </c>
      <c r="P3249" s="0" t="n">
        <v>0</v>
      </c>
      <c r="Q3249" s="0" t="n">
        <v>0</v>
      </c>
      <c r="R3249" s="0" t="n">
        <v>0</v>
      </c>
    </row>
    <row r="3250" customFormat="false" ht="13.8" hidden="true" customHeight="false" outlineLevel="0" collapsed="false">
      <c r="A3250" s="0" t="s">
        <v>155</v>
      </c>
      <c r="B3250" s="0" t="s">
        <v>52</v>
      </c>
      <c r="C3250" s="0" t="s">
        <v>183</v>
      </c>
      <c r="D3250" s="0" t="s">
        <v>64</v>
      </c>
      <c r="E3250" s="0" t="s">
        <v>13</v>
      </c>
      <c r="F3250" s="0" t="s">
        <v>13</v>
      </c>
      <c r="G3250" s="0" t="s">
        <v>157</v>
      </c>
      <c r="H3250" s="0" t="n">
        <v>85686922.9569143</v>
      </c>
      <c r="I3250" s="0" t="n">
        <v>2570332.16510711</v>
      </c>
      <c r="J3250" s="0" t="n">
        <v>1547745.87078861</v>
      </c>
      <c r="K3250" s="0" t="n">
        <v>0</v>
      </c>
      <c r="L3250" s="0" t="n">
        <v>0</v>
      </c>
      <c r="M3250" s="0" t="n">
        <v>73254466.7055528</v>
      </c>
      <c r="N3250" s="0" t="n">
        <v>88676459.6961955</v>
      </c>
      <c r="O3250" s="0" t="n">
        <v>74068405.1431095</v>
      </c>
      <c r="P3250" s="0" t="n">
        <v>81865079.3687</v>
      </c>
      <c r="Q3250" s="0" t="n">
        <v>282736538.161782</v>
      </c>
      <c r="R3250" s="0" t="n">
        <v>308439859.812854</v>
      </c>
    </row>
    <row r="3251" customFormat="false" ht="13.8" hidden="true" customHeight="false" outlineLevel="0" collapsed="false">
      <c r="A3251" s="0" t="s">
        <v>159</v>
      </c>
      <c r="B3251" s="0" t="s">
        <v>52</v>
      </c>
      <c r="C3251" s="0" t="s">
        <v>183</v>
      </c>
      <c r="D3251" s="0" t="s">
        <v>64</v>
      </c>
      <c r="E3251" s="0" t="s">
        <v>13</v>
      </c>
      <c r="F3251" s="0" t="s">
        <v>13</v>
      </c>
      <c r="G3251" s="0" t="s">
        <v>172</v>
      </c>
      <c r="H3251" s="0" t="n">
        <v>7608564.47356945</v>
      </c>
      <c r="I3251" s="0" t="n">
        <v>121842.46407397</v>
      </c>
      <c r="J3251" s="0" t="n">
        <v>127727.740788938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10965821.7666573</v>
      </c>
      <c r="R3251" s="0" t="n">
        <v>12184246.407397</v>
      </c>
    </row>
    <row r="3252" customFormat="false" ht="13.8" hidden="true" customHeight="false" outlineLevel="0" collapsed="false">
      <c r="A3252" s="0" t="s">
        <v>159</v>
      </c>
      <c r="B3252" s="0" t="s">
        <v>21</v>
      </c>
      <c r="C3252" s="0" t="s">
        <v>166</v>
      </c>
      <c r="D3252" s="0" t="s">
        <v>44</v>
      </c>
      <c r="E3252" s="0" t="s">
        <v>8</v>
      </c>
      <c r="F3252" s="0" t="s">
        <v>8</v>
      </c>
      <c r="G3252" s="0" t="s">
        <v>164</v>
      </c>
      <c r="H3252" s="0" t="n">
        <v>35743533.6357395</v>
      </c>
      <c r="I3252" s="0" t="n">
        <v>239472.649999999</v>
      </c>
      <c r="J3252" s="0" t="n">
        <v>206573.594583333</v>
      </c>
      <c r="K3252" s="0" t="n">
        <v>0</v>
      </c>
      <c r="L3252" s="0" t="n">
        <v>0</v>
      </c>
      <c r="M3252" s="0" t="n">
        <v>52497726.5370173</v>
      </c>
      <c r="N3252" s="0" t="n">
        <v>65622158.1712716</v>
      </c>
      <c r="O3252" s="0" t="n">
        <v>0</v>
      </c>
      <c r="P3252" s="0" t="n">
        <v>0</v>
      </c>
      <c r="Q3252" s="0" t="n">
        <v>2095385.68749999</v>
      </c>
      <c r="R3252" s="0" t="n">
        <v>2694067.31249999</v>
      </c>
    </row>
    <row r="3253" customFormat="false" ht="13.8" hidden="true" customHeight="false" outlineLevel="0" collapsed="false">
      <c r="A3253" s="0" t="s">
        <v>150</v>
      </c>
      <c r="B3253" s="0" t="s">
        <v>52</v>
      </c>
      <c r="C3253" s="0" t="s">
        <v>165</v>
      </c>
      <c r="D3253" s="0" t="s">
        <v>67</v>
      </c>
      <c r="E3253" s="0" t="s">
        <v>9</v>
      </c>
      <c r="F3253" s="0" t="s">
        <v>9</v>
      </c>
      <c r="G3253" s="0" t="s">
        <v>154</v>
      </c>
      <c r="H3253" s="0" t="n">
        <v>4426323.95846728</v>
      </c>
      <c r="I3253" s="0" t="n">
        <v>100140.599999999</v>
      </c>
      <c r="J3253" s="0" t="n">
        <v>80787.729886452</v>
      </c>
      <c r="K3253" s="0" t="n">
        <v>4506326.99999999</v>
      </c>
      <c r="L3253" s="0" t="n">
        <v>5507732.99999999</v>
      </c>
      <c r="M3253" s="0" t="n">
        <v>24471859.1249999</v>
      </c>
      <c r="N3253" s="0" t="n">
        <v>29791828.4999999</v>
      </c>
      <c r="O3253" s="0" t="n">
        <v>225316.349999999</v>
      </c>
      <c r="P3253" s="0" t="n">
        <v>337974.524999999</v>
      </c>
      <c r="Q3253" s="0" t="n">
        <v>0</v>
      </c>
      <c r="R3253" s="0" t="n">
        <v>0</v>
      </c>
    </row>
    <row r="3254" customFormat="false" ht="13.8" hidden="true" customHeight="false" outlineLevel="0" collapsed="false">
      <c r="A3254" s="0" t="s">
        <v>150</v>
      </c>
      <c r="B3254" s="0" t="s">
        <v>52</v>
      </c>
      <c r="C3254" s="0" t="s">
        <v>161</v>
      </c>
      <c r="D3254" s="0" t="s">
        <v>68</v>
      </c>
      <c r="E3254" s="0" t="s">
        <v>8</v>
      </c>
      <c r="F3254" s="0" t="s">
        <v>8</v>
      </c>
      <c r="G3254" s="0" t="s">
        <v>172</v>
      </c>
      <c r="H3254" s="0" t="n">
        <v>9954351.55467552</v>
      </c>
      <c r="I3254" s="0" t="n">
        <v>540250.30508417</v>
      </c>
      <c r="J3254" s="0" t="n">
        <v>7053553.91152821</v>
      </c>
      <c r="K3254" s="0" t="n">
        <v>24311263.7287876</v>
      </c>
      <c r="L3254" s="0" t="n">
        <v>29713766.7796293</v>
      </c>
      <c r="M3254" s="0" t="n">
        <v>132023668.304944</v>
      </c>
      <c r="N3254" s="0" t="n">
        <v>160724465.76254</v>
      </c>
      <c r="O3254" s="0" t="n">
        <v>1215563.18643938</v>
      </c>
      <c r="P3254" s="0" t="n">
        <v>1823344.77965907</v>
      </c>
      <c r="Q3254" s="0" t="n">
        <v>0</v>
      </c>
      <c r="R3254" s="0" t="n">
        <v>0</v>
      </c>
    </row>
    <row r="3255" customFormat="false" ht="13.8" hidden="true" customHeight="false" outlineLevel="0" collapsed="false">
      <c r="A3255" s="0" t="s">
        <v>159</v>
      </c>
      <c r="B3255" s="0" t="s">
        <v>52</v>
      </c>
      <c r="C3255" s="0" t="s">
        <v>158</v>
      </c>
      <c r="D3255" s="0" t="s">
        <v>71</v>
      </c>
      <c r="E3255" s="0" t="s">
        <v>8</v>
      </c>
      <c r="F3255" s="0" t="s">
        <v>8</v>
      </c>
      <c r="G3255" s="0" t="s">
        <v>164</v>
      </c>
      <c r="H3255" s="0" t="n">
        <v>70215803.5205124</v>
      </c>
      <c r="I3255" s="0" t="n">
        <v>878807.83715814</v>
      </c>
      <c r="J3255" s="0" t="n">
        <v>3018508.6604579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79092705.3442326</v>
      </c>
      <c r="R3255" s="0" t="n">
        <v>87880783.715814</v>
      </c>
    </row>
    <row r="3256" customFormat="false" ht="13.8" hidden="true" customHeight="false" outlineLevel="0" collapsed="false">
      <c r="A3256" s="0" t="s">
        <v>150</v>
      </c>
      <c r="B3256" s="0" t="s">
        <v>72</v>
      </c>
      <c r="C3256" s="0" t="s">
        <v>171</v>
      </c>
      <c r="D3256" s="0" t="s">
        <v>86</v>
      </c>
      <c r="E3256" s="0" t="s">
        <v>170</v>
      </c>
      <c r="F3256" s="0" t="s">
        <v>13</v>
      </c>
      <c r="G3256" s="0" t="s">
        <v>154</v>
      </c>
      <c r="H3256" s="0" t="n">
        <v>5839619.52919305</v>
      </c>
      <c r="I3256" s="0" t="n">
        <v>726062.595378399</v>
      </c>
      <c r="J3256" s="0" t="n">
        <v>930840.337720457</v>
      </c>
      <c r="K3256" s="0" t="n">
        <v>10327709.7199975</v>
      </c>
      <c r="L3256" s="0" t="n">
        <v>13278483.925711</v>
      </c>
      <c r="M3256" s="0" t="n">
        <v>72264583.193206</v>
      </c>
      <c r="N3256" s="0" t="n">
        <v>99363801.8906583</v>
      </c>
      <c r="O3256" s="0" t="n">
        <v>26346462.5922704</v>
      </c>
      <c r="P3256" s="0" t="n">
        <v>33723472.1181061</v>
      </c>
      <c r="Q3256" s="0" t="n">
        <v>23606193.6457085</v>
      </c>
      <c r="R3256" s="0" t="n">
        <v>26556967.8514221</v>
      </c>
    </row>
    <row r="3257" customFormat="false" ht="13.8" hidden="true" customHeight="false" outlineLevel="0" collapsed="false">
      <c r="A3257" s="0" t="s">
        <v>155</v>
      </c>
      <c r="B3257" s="0" t="s">
        <v>72</v>
      </c>
      <c r="C3257" s="0" t="s">
        <v>171</v>
      </c>
      <c r="D3257" s="0" t="s">
        <v>86</v>
      </c>
      <c r="E3257" s="0" t="s">
        <v>170</v>
      </c>
      <c r="F3257" s="0" t="s">
        <v>13</v>
      </c>
      <c r="G3257" s="0" t="s">
        <v>154</v>
      </c>
      <c r="H3257" s="0" t="n">
        <v>9017939.50834639</v>
      </c>
      <c r="I3257" s="0" t="n">
        <v>726062.595378399</v>
      </c>
      <c r="J3257" s="0" t="n">
        <v>930840.337720457</v>
      </c>
      <c r="K3257" s="0" t="n">
        <v>0</v>
      </c>
      <c r="L3257" s="0" t="n">
        <v>0</v>
      </c>
      <c r="M3257" s="0" t="n">
        <v>40648828.0461784</v>
      </c>
      <c r="N3257" s="0" t="n">
        <v>49681900.9453291</v>
      </c>
      <c r="O3257" s="0" t="n">
        <v>23184887.0811979</v>
      </c>
      <c r="P3257" s="0" t="n">
        <v>31615755.1107245</v>
      </c>
      <c r="Q3257" s="0" t="n">
        <v>20655419.439995</v>
      </c>
      <c r="R3257" s="0" t="n">
        <v>23606193.6457085</v>
      </c>
    </row>
    <row r="3258" customFormat="false" ht="13.8" hidden="true" customHeight="false" outlineLevel="0" collapsed="false">
      <c r="A3258" s="0" t="s">
        <v>150</v>
      </c>
      <c r="B3258" s="0" t="s">
        <v>72</v>
      </c>
      <c r="C3258" s="0" t="s">
        <v>175</v>
      </c>
      <c r="D3258" s="0" t="s">
        <v>89</v>
      </c>
      <c r="E3258" s="0" t="s">
        <v>170</v>
      </c>
      <c r="F3258" s="0" t="s">
        <v>13</v>
      </c>
      <c r="G3258" s="0" t="s">
        <v>164</v>
      </c>
      <c r="H3258" s="0" t="n">
        <v>27192059.4819662</v>
      </c>
      <c r="I3258" s="0" t="n">
        <v>3260780.0976165</v>
      </c>
      <c r="J3258" s="0" t="n">
        <v>8325682.82731692</v>
      </c>
      <c r="K3258" s="0" t="n">
        <v>38042434.4721926</v>
      </c>
      <c r="L3258" s="0" t="n">
        <v>48911701.4642476</v>
      </c>
      <c r="M3258" s="0" t="n">
        <v>418970103.645031</v>
      </c>
      <c r="N3258" s="0" t="n">
        <v>576083892.511918</v>
      </c>
      <c r="O3258" s="0" t="n">
        <v>130928157.389072</v>
      </c>
      <c r="P3258" s="0" t="n">
        <v>167588041.458012</v>
      </c>
      <c r="Q3258" s="0" t="n">
        <v>86954135.9364402</v>
      </c>
      <c r="R3258" s="0" t="n">
        <v>97823402.9284952</v>
      </c>
    </row>
    <row r="3259" customFormat="false" ht="13.8" hidden="true" customHeight="false" outlineLevel="0" collapsed="false">
      <c r="A3259" s="0" t="s">
        <v>150</v>
      </c>
      <c r="B3259" s="0" t="s">
        <v>72</v>
      </c>
      <c r="C3259" s="0" t="s">
        <v>151</v>
      </c>
      <c r="D3259" s="0" t="s">
        <v>78</v>
      </c>
      <c r="E3259" s="0" t="s">
        <v>170</v>
      </c>
      <c r="F3259" s="0" t="s">
        <v>13</v>
      </c>
      <c r="G3259" s="0" t="s">
        <v>164</v>
      </c>
      <c r="H3259" s="0" t="n">
        <v>17745845.2505579</v>
      </c>
      <c r="I3259" s="0" t="n">
        <v>2921700.64401976</v>
      </c>
      <c r="J3259" s="0" t="n">
        <v>3113393.89093245</v>
      </c>
      <c r="K3259" s="0" t="n">
        <v>42935216.2956426</v>
      </c>
      <c r="L3259" s="0" t="n">
        <v>55202420.9515405</v>
      </c>
      <c r="M3259" s="0" t="n">
        <v>226937155.953805</v>
      </c>
      <c r="N3259" s="0" t="n">
        <v>312038589.436483</v>
      </c>
      <c r="O3259" s="0" t="n">
        <v>70917861.2355643</v>
      </c>
      <c r="P3259" s="0" t="n">
        <v>90774862.3815223</v>
      </c>
      <c r="Q3259" s="0" t="n">
        <v>98137637.2471831</v>
      </c>
      <c r="R3259" s="0" t="n">
        <v>110404841.903081</v>
      </c>
    </row>
    <row r="3260" customFormat="false" ht="13.8" hidden="true" customHeight="false" outlineLevel="0" collapsed="false">
      <c r="A3260" s="0" t="s">
        <v>159</v>
      </c>
      <c r="B3260" s="0" t="s">
        <v>96</v>
      </c>
      <c r="C3260" s="0" t="s">
        <v>99</v>
      </c>
      <c r="D3260" s="0" t="s">
        <v>99</v>
      </c>
      <c r="E3260" s="0" t="s">
        <v>170</v>
      </c>
      <c r="F3260" s="0" t="s">
        <v>13</v>
      </c>
      <c r="G3260" s="0" t="s">
        <v>154</v>
      </c>
      <c r="H3260" s="0" t="n">
        <v>8314304.36320278</v>
      </c>
      <c r="I3260" s="0" t="n">
        <v>116663.155721583</v>
      </c>
      <c r="J3260" s="0" t="n">
        <v>143869.489931332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</row>
    <row r="3261" customFormat="false" ht="13.8" hidden="true" customHeight="false" outlineLevel="0" collapsed="false">
      <c r="A3261" s="0" t="s">
        <v>159</v>
      </c>
      <c r="B3261" s="0" t="s">
        <v>21</v>
      </c>
      <c r="C3261" s="0" t="s">
        <v>166</v>
      </c>
      <c r="D3261" s="0" t="s">
        <v>36</v>
      </c>
      <c r="E3261" s="0" t="s">
        <v>8</v>
      </c>
      <c r="F3261" s="0" t="s">
        <v>8</v>
      </c>
      <c r="G3261" s="0" t="s">
        <v>153</v>
      </c>
      <c r="H3261" s="0" t="n">
        <v>2828024.80169509</v>
      </c>
      <c r="I3261" s="0" t="n">
        <v>21507.6527649769</v>
      </c>
      <c r="J3261" s="0" t="n">
        <v>12761.0033951612</v>
      </c>
      <c r="K3261" s="0" t="n">
        <v>215076.527649769</v>
      </c>
      <c r="L3261" s="0" t="n">
        <v>268845.659562211</v>
      </c>
      <c r="M3261" s="0" t="n">
        <v>2971773.45566765</v>
      </c>
      <c r="N3261" s="0" t="n">
        <v>3714716.81958457</v>
      </c>
      <c r="O3261" s="0" t="n">
        <v>0</v>
      </c>
      <c r="P3261" s="0" t="n">
        <v>0</v>
      </c>
      <c r="Q3261" s="0" t="n">
        <v>0</v>
      </c>
      <c r="R3261" s="0" t="n">
        <v>0</v>
      </c>
    </row>
    <row r="3262" customFormat="false" ht="13.8" hidden="true" customHeight="false" outlineLevel="0" collapsed="false">
      <c r="A3262" s="0" t="s">
        <v>150</v>
      </c>
      <c r="B3262" s="0" t="s">
        <v>90</v>
      </c>
      <c r="C3262" s="0" t="s">
        <v>186</v>
      </c>
      <c r="D3262" s="0" t="s">
        <v>95</v>
      </c>
      <c r="E3262" s="0" t="s">
        <v>13</v>
      </c>
      <c r="F3262" s="0" t="s">
        <v>13</v>
      </c>
      <c r="G3262" s="0" t="s">
        <v>172</v>
      </c>
      <c r="H3262" s="0" t="n">
        <v>1200206.0570182</v>
      </c>
      <c r="I3262" s="0" t="n">
        <v>17858.9795087952</v>
      </c>
      <c r="J3262" s="0" t="n">
        <v>18330.0906199064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</row>
    <row r="3263" customFormat="false" ht="13.8" hidden="true" customHeight="false" outlineLevel="0" collapsed="false">
      <c r="A3263" s="0" t="s">
        <v>155</v>
      </c>
      <c r="B3263" s="0" t="s">
        <v>21</v>
      </c>
      <c r="C3263" s="0" t="s">
        <v>166</v>
      </c>
      <c r="D3263" s="0" t="s">
        <v>37</v>
      </c>
      <c r="E3263" s="0" t="s">
        <v>9</v>
      </c>
      <c r="F3263" s="0" t="s">
        <v>9</v>
      </c>
      <c r="G3263" s="0" t="s">
        <v>153</v>
      </c>
      <c r="H3263" s="0" t="n">
        <v>515342.058986832</v>
      </c>
      <c r="I3263" s="0" t="n">
        <v>38411.5983053983</v>
      </c>
      <c r="J3263" s="0" t="n">
        <v>22650.7859917119</v>
      </c>
      <c r="K3263" s="0" t="n">
        <v>432130.48093573</v>
      </c>
      <c r="L3263" s="0" t="n">
        <v>528159.476699226</v>
      </c>
      <c r="M3263" s="0" t="n">
        <v>4819045.74187786</v>
      </c>
      <c r="N3263" s="0" t="n">
        <v>6023807.17734733</v>
      </c>
      <c r="O3263" s="0" t="n">
        <v>1147855.36511516</v>
      </c>
      <c r="P3263" s="0" t="n">
        <v>1836568.58418426</v>
      </c>
      <c r="Q3263" s="0" t="n">
        <v>768231.966107966</v>
      </c>
      <c r="R3263" s="0" t="n">
        <v>864260.961871461</v>
      </c>
    </row>
    <row r="3264" customFormat="false" ht="13.8" hidden="true" customHeight="false" outlineLevel="0" collapsed="false">
      <c r="A3264" s="0" t="s">
        <v>155</v>
      </c>
      <c r="B3264" s="0" t="s">
        <v>72</v>
      </c>
      <c r="C3264" s="0" t="s">
        <v>151</v>
      </c>
      <c r="D3264" s="0" t="s">
        <v>75</v>
      </c>
      <c r="E3264" s="0" t="s">
        <v>174</v>
      </c>
      <c r="F3264" s="0" t="s">
        <v>8</v>
      </c>
      <c r="G3264" s="0" t="s">
        <v>157</v>
      </c>
      <c r="H3264" s="0" t="n">
        <v>788348.857951005</v>
      </c>
      <c r="I3264" s="0" t="n">
        <v>10262.9896265811</v>
      </c>
      <c r="J3264" s="0" t="n">
        <v>5282.44248606783</v>
      </c>
      <c r="K3264" s="0" t="n">
        <v>359204.63693034</v>
      </c>
      <c r="L3264" s="0" t="n">
        <v>461834.533196151</v>
      </c>
      <c r="M3264" s="0" t="n">
        <v>603463.789273247</v>
      </c>
      <c r="N3264" s="0" t="n">
        <v>745455.269102246</v>
      </c>
      <c r="O3264" s="0" t="n">
        <v>312381.255623798</v>
      </c>
      <c r="P3264" s="0" t="n">
        <v>425974.439486998</v>
      </c>
      <c r="Q3264" s="0" t="n">
        <v>718409.27386068</v>
      </c>
      <c r="R3264" s="0" t="n">
        <v>821039.170126492</v>
      </c>
    </row>
    <row r="3265" customFormat="false" ht="13.8" hidden="true" customHeight="false" outlineLevel="0" collapsed="false">
      <c r="A3265" s="0" t="s">
        <v>155</v>
      </c>
      <c r="B3265" s="0" t="s">
        <v>72</v>
      </c>
      <c r="C3265" s="0" t="s">
        <v>171</v>
      </c>
      <c r="D3265" s="0" t="s">
        <v>80</v>
      </c>
      <c r="E3265" s="0" t="s">
        <v>156</v>
      </c>
      <c r="F3265" s="0" t="s">
        <v>9</v>
      </c>
      <c r="G3265" s="0" t="s">
        <v>172</v>
      </c>
      <c r="H3265" s="0" t="n">
        <v>2665824.98029407</v>
      </c>
      <c r="I3265" s="0" t="n">
        <v>198889.229662495</v>
      </c>
      <c r="J3265" s="0" t="n">
        <v>286995.501276756</v>
      </c>
      <c r="K3265" s="0" t="n">
        <v>0</v>
      </c>
      <c r="L3265" s="0" t="n">
        <v>0</v>
      </c>
      <c r="M3265" s="0" t="n">
        <v>11134872.0458106</v>
      </c>
      <c r="N3265" s="0" t="n">
        <v>13609288.0559907</v>
      </c>
      <c r="O3265" s="0" t="n">
        <v>6351001.08550307</v>
      </c>
      <c r="P3265" s="0" t="n">
        <v>8660456.02568601</v>
      </c>
      <c r="Q3265" s="0" t="n">
        <v>5374953.6634646</v>
      </c>
      <c r="R3265" s="0" t="n">
        <v>6142804.18681669</v>
      </c>
    </row>
    <row r="3266" customFormat="false" ht="13.8" hidden="true" customHeight="false" outlineLevel="0" collapsed="false">
      <c r="A3266" s="0" t="s">
        <v>159</v>
      </c>
      <c r="B3266" s="0" t="s">
        <v>96</v>
      </c>
      <c r="C3266" s="0" t="s">
        <v>98</v>
      </c>
      <c r="D3266" s="0" t="s">
        <v>98</v>
      </c>
      <c r="E3266" s="0" t="s">
        <v>8</v>
      </c>
      <c r="F3266" s="0" t="s">
        <v>8</v>
      </c>
      <c r="G3266" s="0" t="s">
        <v>172</v>
      </c>
      <c r="H3266" s="0" t="n">
        <v>27215024.8736497</v>
      </c>
      <c r="I3266" s="0" t="n">
        <v>788764.676875744</v>
      </c>
      <c r="J3266" s="0" t="n">
        <v>1643737.3690835</v>
      </c>
      <c r="K3266" s="0" t="n">
        <v>6035448.4070774</v>
      </c>
      <c r="L3266" s="0" t="n">
        <v>8047264.54276986</v>
      </c>
      <c r="M3266" s="0" t="n">
        <v>39060246.452417</v>
      </c>
      <c r="N3266" s="0" t="n">
        <v>48825308.0655212</v>
      </c>
      <c r="O3266" s="0" t="n">
        <v>22785143.8164942</v>
      </c>
      <c r="P3266" s="0" t="n">
        <v>31899201.3430919</v>
      </c>
      <c r="Q3266" s="0" t="n">
        <v>0</v>
      </c>
      <c r="R3266" s="0" t="n">
        <v>0</v>
      </c>
    </row>
    <row r="3267" customFormat="false" ht="13.8" hidden="true" customHeight="false" outlineLevel="0" collapsed="false">
      <c r="A3267" s="0" t="s">
        <v>150</v>
      </c>
      <c r="B3267" s="0" t="s">
        <v>117</v>
      </c>
      <c r="C3267" s="0" t="s">
        <v>190</v>
      </c>
      <c r="D3267" s="0" t="s">
        <v>109</v>
      </c>
      <c r="E3267" s="0" t="s">
        <v>13</v>
      </c>
      <c r="F3267" s="0" t="s">
        <v>13</v>
      </c>
      <c r="G3267" s="0" t="s">
        <v>164</v>
      </c>
      <c r="H3267" s="0" t="n">
        <v>12146563.4291331</v>
      </c>
      <c r="I3267" s="0" t="n">
        <v>76416.7636423285</v>
      </c>
      <c r="J3267" s="0" t="n">
        <v>128079.676405286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</row>
    <row r="3268" customFormat="false" ht="13.8" hidden="true" customHeight="false" outlineLevel="0" collapsed="false">
      <c r="A3268" s="0" t="s">
        <v>159</v>
      </c>
      <c r="B3268" s="0" t="s">
        <v>103</v>
      </c>
      <c r="C3268" s="0" t="s">
        <v>177</v>
      </c>
      <c r="D3268" s="0" t="s">
        <v>116</v>
      </c>
      <c r="E3268" s="0" t="s">
        <v>9</v>
      </c>
      <c r="F3268" s="0" t="s">
        <v>9</v>
      </c>
      <c r="G3268" s="0" t="s">
        <v>153</v>
      </c>
      <c r="H3268" s="0" t="n">
        <v>8972036.34740053</v>
      </c>
      <c r="I3268" s="0" t="n">
        <v>158437.935</v>
      </c>
      <c r="J3268" s="0" t="n">
        <v>229867.035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19238892.102616</v>
      </c>
      <c r="P3268" s="0" t="n">
        <v>26934448.9436624</v>
      </c>
      <c r="Q3268" s="0" t="n">
        <v>0</v>
      </c>
      <c r="R3268" s="0" t="n">
        <v>0</v>
      </c>
    </row>
    <row r="3269" customFormat="false" ht="13.8" hidden="true" customHeight="false" outlineLevel="0" collapsed="false">
      <c r="A3269" s="0" t="s">
        <v>159</v>
      </c>
      <c r="B3269" s="0" t="s">
        <v>52</v>
      </c>
      <c r="C3269" s="0" t="s">
        <v>183</v>
      </c>
      <c r="D3269" s="0" t="s">
        <v>57</v>
      </c>
      <c r="E3269" s="0" t="s">
        <v>8</v>
      </c>
      <c r="F3269" s="0" t="s">
        <v>8</v>
      </c>
      <c r="G3269" s="0" t="s">
        <v>172</v>
      </c>
      <c r="H3269" s="0" t="n">
        <v>20145290.1154154</v>
      </c>
      <c r="I3269" s="0" t="n">
        <v>322541.771031746</v>
      </c>
      <c r="J3269" s="0" t="n">
        <v>228865.813000571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29028759.3928571</v>
      </c>
      <c r="R3269" s="0" t="n">
        <v>32254177.1031746</v>
      </c>
    </row>
    <row r="3270" customFormat="false" ht="13.8" hidden="true" customHeight="false" outlineLevel="0" collapsed="false">
      <c r="A3270" s="0" t="s">
        <v>159</v>
      </c>
      <c r="B3270" s="0" t="s">
        <v>52</v>
      </c>
      <c r="C3270" s="0" t="s">
        <v>183</v>
      </c>
      <c r="D3270" s="0" t="s">
        <v>57</v>
      </c>
      <c r="E3270" s="0" t="s">
        <v>13</v>
      </c>
      <c r="F3270" s="0" t="s">
        <v>13</v>
      </c>
      <c r="G3270" s="0" t="s">
        <v>172</v>
      </c>
      <c r="H3270" s="0" t="n">
        <v>2276189.65217542</v>
      </c>
      <c r="I3270" s="0" t="n">
        <v>34267.25</v>
      </c>
      <c r="J3270" s="0" t="n">
        <v>24367.1874252367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3084052.5</v>
      </c>
      <c r="R3270" s="0" t="n">
        <v>3426725</v>
      </c>
    </row>
    <row r="3271" customFormat="false" ht="13.8" hidden="true" customHeight="false" outlineLevel="0" collapsed="false">
      <c r="A3271" s="0" t="s">
        <v>155</v>
      </c>
      <c r="B3271" s="0" t="s">
        <v>52</v>
      </c>
      <c r="C3271" s="0" t="s">
        <v>169</v>
      </c>
      <c r="D3271" s="0" t="s">
        <v>70</v>
      </c>
      <c r="E3271" s="0" t="s">
        <v>9</v>
      </c>
      <c r="F3271" s="0" t="s">
        <v>9</v>
      </c>
      <c r="G3271" s="0" t="s">
        <v>172</v>
      </c>
      <c r="H3271" s="0" t="n">
        <v>2492920.32547197</v>
      </c>
      <c r="I3271" s="0" t="n">
        <v>57972.4944617</v>
      </c>
      <c r="J3271" s="0" t="n">
        <v>42856.7621901729</v>
      </c>
      <c r="K3271" s="0" t="n">
        <v>0</v>
      </c>
      <c r="L3271" s="0" t="n">
        <v>0</v>
      </c>
      <c r="M3271" s="0" t="n">
        <v>1652216.09215845</v>
      </c>
      <c r="N3271" s="0" t="n">
        <v>2000051.05892865</v>
      </c>
      <c r="O3271" s="0" t="n">
        <v>1670574.04690219</v>
      </c>
      <c r="P3271" s="0" t="n">
        <v>1846423.9465761</v>
      </c>
      <c r="Q3271" s="0" t="n">
        <v>6376974.390787</v>
      </c>
      <c r="R3271" s="0" t="n">
        <v>6956699.335404</v>
      </c>
    </row>
    <row r="3272" customFormat="false" ht="13.8" hidden="true" customHeight="false" outlineLevel="0" collapsed="false">
      <c r="A3272" s="0" t="s">
        <v>150</v>
      </c>
      <c r="B3272" s="0" t="s">
        <v>117</v>
      </c>
      <c r="C3272" s="0" t="s">
        <v>189</v>
      </c>
      <c r="D3272" s="0" t="s">
        <v>109</v>
      </c>
      <c r="E3272" s="0" t="s">
        <v>13</v>
      </c>
      <c r="F3272" s="0" t="s">
        <v>13</v>
      </c>
      <c r="G3272" s="0" t="s">
        <v>157</v>
      </c>
      <c r="H3272" s="0" t="n">
        <v>31799.7460607534</v>
      </c>
      <c r="I3272" s="0" t="n">
        <v>642.746790671707</v>
      </c>
      <c r="J3272" s="0" t="n">
        <v>642.746790671707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</row>
    <row r="3273" customFormat="false" ht="13.8" hidden="true" customHeight="false" outlineLevel="0" collapsed="false">
      <c r="A3273" s="0" t="s">
        <v>155</v>
      </c>
      <c r="B3273" s="0" t="s">
        <v>72</v>
      </c>
      <c r="C3273" s="0" t="s">
        <v>151</v>
      </c>
      <c r="D3273" s="0" t="s">
        <v>73</v>
      </c>
      <c r="E3273" s="0" t="s">
        <v>170</v>
      </c>
      <c r="F3273" s="0" t="s">
        <v>13</v>
      </c>
      <c r="G3273" s="0" t="s">
        <v>154</v>
      </c>
      <c r="H3273" s="0" t="n">
        <v>1698769.5464311</v>
      </c>
      <c r="I3273" s="0" t="n">
        <v>23777.707821711</v>
      </c>
      <c r="J3273" s="0" t="n">
        <v>23777.707821711</v>
      </c>
      <c r="K3273" s="0" t="n">
        <v>0</v>
      </c>
      <c r="L3273" s="0" t="n">
        <v>0</v>
      </c>
      <c r="M3273" s="0" t="n">
        <v>1480372.11331759</v>
      </c>
      <c r="N3273" s="0" t="n">
        <v>1809343.69405483</v>
      </c>
      <c r="O3273" s="0" t="n">
        <v>723737.477621934</v>
      </c>
      <c r="P3273" s="0" t="n">
        <v>986914.742211728</v>
      </c>
      <c r="Q3273" s="0" t="n">
        <v>1664439.54751977</v>
      </c>
      <c r="R3273" s="0" t="n">
        <v>1902216.62573688</v>
      </c>
    </row>
    <row r="3274" customFormat="false" ht="13.8" hidden="true" customHeight="false" outlineLevel="0" collapsed="false">
      <c r="A3274" s="0" t="s">
        <v>150</v>
      </c>
      <c r="B3274" s="0" t="s">
        <v>72</v>
      </c>
      <c r="C3274" s="0" t="s">
        <v>151</v>
      </c>
      <c r="D3274" s="0" t="s">
        <v>78</v>
      </c>
      <c r="E3274" s="0" t="s">
        <v>152</v>
      </c>
      <c r="F3274" s="0" t="s">
        <v>8</v>
      </c>
      <c r="G3274" s="0" t="s">
        <v>172</v>
      </c>
      <c r="H3274" s="0" t="n">
        <v>4701030.07675535</v>
      </c>
      <c r="I3274" s="0" t="n">
        <v>720130.200278121</v>
      </c>
      <c r="J3274" s="0" t="n">
        <v>854378.598603461</v>
      </c>
      <c r="K3274" s="0" t="n">
        <v>9933206.28204198</v>
      </c>
      <c r="L3274" s="0" t="n">
        <v>12771265.2197682</v>
      </c>
      <c r="M3274" s="0" t="n">
        <v>55934648.8498278</v>
      </c>
      <c r="N3274" s="0" t="n">
        <v>76910142.1685132</v>
      </c>
      <c r="O3274" s="0" t="n">
        <v>17479577.7655711</v>
      </c>
      <c r="P3274" s="0" t="n">
        <v>22373859.5399311</v>
      </c>
      <c r="Q3274" s="0" t="n">
        <v>22704471.5018102</v>
      </c>
      <c r="R3274" s="0" t="n">
        <v>25542530.4395365</v>
      </c>
    </row>
    <row r="3275" customFormat="false" ht="13.8" hidden="true" customHeight="false" outlineLevel="0" collapsed="false">
      <c r="A3275" s="0" t="s">
        <v>150</v>
      </c>
      <c r="B3275" s="0" t="s">
        <v>117</v>
      </c>
      <c r="C3275" s="0" t="s">
        <v>189</v>
      </c>
      <c r="D3275" s="0" t="s">
        <v>109</v>
      </c>
      <c r="E3275" s="0" t="s">
        <v>13</v>
      </c>
      <c r="F3275" s="0" t="s">
        <v>13</v>
      </c>
      <c r="G3275" s="0" t="s">
        <v>153</v>
      </c>
      <c r="H3275" s="0" t="n">
        <v>9158.51268294608</v>
      </c>
      <c r="I3275" s="0" t="n">
        <v>61.6667426046589</v>
      </c>
      <c r="J3275" s="0" t="n">
        <v>61.6667426046589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</row>
    <row r="3276" customFormat="false" ht="13.8" hidden="true" customHeight="false" outlineLevel="0" collapsed="false">
      <c r="A3276" s="0" t="s">
        <v>159</v>
      </c>
      <c r="B3276" s="0" t="s">
        <v>72</v>
      </c>
      <c r="C3276" s="0" t="s">
        <v>171</v>
      </c>
      <c r="D3276" s="0" t="s">
        <v>80</v>
      </c>
      <c r="E3276" s="0" t="s">
        <v>156</v>
      </c>
      <c r="F3276" s="0" t="s">
        <v>9</v>
      </c>
      <c r="G3276" s="0" t="s">
        <v>154</v>
      </c>
      <c r="H3276" s="0" t="n">
        <v>167272564.367909</v>
      </c>
      <c r="I3276" s="0" t="n">
        <v>3429447.77088738</v>
      </c>
      <c r="J3276" s="0" t="n">
        <v>5271273.03260428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</row>
    <row r="3277" customFormat="false" ht="13.8" hidden="true" customHeight="false" outlineLevel="0" collapsed="false">
      <c r="A3277" s="0" t="s">
        <v>150</v>
      </c>
      <c r="B3277" s="0" t="s">
        <v>72</v>
      </c>
      <c r="C3277" s="0" t="s">
        <v>171</v>
      </c>
      <c r="D3277" s="0" t="s">
        <v>80</v>
      </c>
      <c r="E3277" s="0" t="s">
        <v>156</v>
      </c>
      <c r="F3277" s="0" t="s">
        <v>9</v>
      </c>
      <c r="G3277" s="0" t="s">
        <v>154</v>
      </c>
      <c r="H3277" s="0" t="n">
        <v>28000292.7223465</v>
      </c>
      <c r="I3277" s="0" t="n">
        <v>3429447.77088738</v>
      </c>
      <c r="J3277" s="0" t="n">
        <v>5271273.03260428</v>
      </c>
      <c r="K3277" s="0" t="n">
        <v>51631846.462169</v>
      </c>
      <c r="L3277" s="0" t="n">
        <v>66383802.5942173</v>
      </c>
      <c r="M3277" s="0" t="n">
        <v>341330920.121131</v>
      </c>
      <c r="N3277" s="0" t="n">
        <v>469330015.166556</v>
      </c>
      <c r="O3277" s="0" t="n">
        <v>124443564.484602</v>
      </c>
      <c r="P3277" s="0" t="n">
        <v>159287762.54029</v>
      </c>
      <c r="Q3277" s="0" t="n">
        <v>118015649.056386</v>
      </c>
      <c r="R3277" s="0" t="n">
        <v>132767605.188434</v>
      </c>
    </row>
    <row r="3278" customFormat="false" ht="13.8" hidden="true" customHeight="false" outlineLevel="0" collapsed="false">
      <c r="A3278" s="0" t="s">
        <v>150</v>
      </c>
      <c r="B3278" s="0" t="s">
        <v>52</v>
      </c>
      <c r="C3278" s="0" t="s">
        <v>54</v>
      </c>
      <c r="D3278" s="0" t="s">
        <v>54</v>
      </c>
      <c r="E3278" s="0" t="s">
        <v>8</v>
      </c>
      <c r="F3278" s="0" t="s">
        <v>8</v>
      </c>
      <c r="G3278" s="0" t="s">
        <v>157</v>
      </c>
      <c r="H3278" s="0" t="n">
        <v>9507029.75</v>
      </c>
      <c r="I3278" s="0" t="n">
        <v>598600</v>
      </c>
      <c r="J3278" s="0" t="n">
        <v>388042</v>
      </c>
      <c r="K3278" s="0" t="n">
        <v>20951000</v>
      </c>
      <c r="L3278" s="0" t="n">
        <v>26937000</v>
      </c>
      <c r="M3278" s="0" t="n">
        <v>2294633.10387</v>
      </c>
      <c r="N3278" s="0" t="n">
        <v>2793466.38732</v>
      </c>
      <c r="O3278" s="0" t="n">
        <v>13827660</v>
      </c>
      <c r="P3278" s="0" t="n">
        <v>15084720</v>
      </c>
      <c r="Q3278" s="0" t="n">
        <v>71832000</v>
      </c>
      <c r="R3278" s="0" t="n">
        <v>77818000</v>
      </c>
    </row>
    <row r="3279" customFormat="false" ht="13.8" hidden="true" customHeight="false" outlineLevel="0" collapsed="false">
      <c r="A3279" s="0" t="s">
        <v>159</v>
      </c>
      <c r="B3279" s="0" t="s">
        <v>96</v>
      </c>
      <c r="C3279" s="0" t="s">
        <v>99</v>
      </c>
      <c r="D3279" s="0" t="s">
        <v>99</v>
      </c>
      <c r="E3279" s="0" t="s">
        <v>191</v>
      </c>
      <c r="F3279" s="0" t="s">
        <v>9</v>
      </c>
      <c r="G3279" s="0" t="s">
        <v>157</v>
      </c>
      <c r="H3279" s="0" t="n">
        <v>15782198.1476385</v>
      </c>
      <c r="I3279" s="0" t="n">
        <v>207873.956917052</v>
      </c>
      <c r="J3279" s="0" t="n">
        <v>150655.780772918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</row>
    <row r="3280" customFormat="false" ht="13.8" hidden="true" customHeight="false" outlineLevel="0" collapsed="false">
      <c r="A3280" s="0" t="s">
        <v>155</v>
      </c>
      <c r="B3280" s="0" t="s">
        <v>21</v>
      </c>
      <c r="C3280" s="0" t="s">
        <v>168</v>
      </c>
      <c r="D3280" s="0" t="s">
        <v>30</v>
      </c>
      <c r="E3280" s="0" t="s">
        <v>9</v>
      </c>
      <c r="F3280" s="0" t="s">
        <v>9</v>
      </c>
      <c r="G3280" s="0" t="s">
        <v>157</v>
      </c>
      <c r="H3280" s="0" t="n">
        <v>47875519.7800655</v>
      </c>
      <c r="I3280" s="0" t="n">
        <v>1039700</v>
      </c>
      <c r="J3280" s="0" t="n">
        <v>753949.21</v>
      </c>
      <c r="K3280" s="0" t="n">
        <v>0</v>
      </c>
      <c r="L3280" s="0" t="n">
        <v>0</v>
      </c>
      <c r="M3280" s="0" t="n">
        <v>57391440</v>
      </c>
      <c r="N3280" s="0" t="n">
        <v>86087160</v>
      </c>
      <c r="O3280" s="0" t="n">
        <v>6737256</v>
      </c>
      <c r="P3280" s="0" t="n">
        <v>8421570</v>
      </c>
      <c r="Q3280" s="0" t="n">
        <v>0</v>
      </c>
      <c r="R3280" s="0" t="n">
        <v>0</v>
      </c>
    </row>
    <row r="3281" customFormat="false" ht="13.8" hidden="true" customHeight="false" outlineLevel="0" collapsed="false">
      <c r="A3281" s="0" t="s">
        <v>159</v>
      </c>
      <c r="B3281" s="0" t="s">
        <v>6</v>
      </c>
      <c r="C3281" s="0" t="s">
        <v>163</v>
      </c>
      <c r="D3281" s="0" t="s">
        <v>7</v>
      </c>
      <c r="E3281" s="0" t="s">
        <v>8</v>
      </c>
      <c r="F3281" s="0" t="s">
        <v>8</v>
      </c>
      <c r="G3281" s="0" t="s">
        <v>154</v>
      </c>
      <c r="H3281" s="0" t="n">
        <v>64049601.3178138</v>
      </c>
      <c r="I3281" s="0" t="n">
        <v>1339123.24519013</v>
      </c>
      <c r="J3281" s="0" t="n">
        <v>840778.033574586</v>
      </c>
      <c r="K3281" s="0" t="n">
        <v>0</v>
      </c>
      <c r="L3281" s="0" t="n">
        <v>0</v>
      </c>
      <c r="M3281" s="0" t="n">
        <v>91825593.7263307</v>
      </c>
      <c r="N3281" s="0" t="n">
        <v>137738390.589496</v>
      </c>
      <c r="O3281" s="0" t="n">
        <v>34434597.7143302</v>
      </c>
      <c r="P3281" s="0" t="n">
        <v>48208436.8000622</v>
      </c>
      <c r="Q3281" s="0" t="n">
        <v>9793952.35663012</v>
      </c>
      <c r="R3281" s="0" t="n">
        <v>14690928.5349451</v>
      </c>
    </row>
    <row r="3282" customFormat="false" ht="13.8" hidden="true" customHeight="false" outlineLevel="0" collapsed="false">
      <c r="A3282" s="0" t="s">
        <v>150</v>
      </c>
      <c r="B3282" s="0" t="s">
        <v>72</v>
      </c>
      <c r="C3282" s="0" t="s">
        <v>151</v>
      </c>
      <c r="D3282" s="0" t="s">
        <v>82</v>
      </c>
      <c r="E3282" s="0" t="s">
        <v>152</v>
      </c>
      <c r="F3282" s="0" t="s">
        <v>8</v>
      </c>
      <c r="G3282" s="0" t="s">
        <v>172</v>
      </c>
      <c r="H3282" s="0" t="n">
        <v>715839.03346807</v>
      </c>
      <c r="I3282" s="0" t="n">
        <v>42748.5261037541</v>
      </c>
      <c r="J3282" s="0" t="n">
        <v>70552.0664011917</v>
      </c>
      <c r="K3282" s="0" t="n">
        <v>498732.804543798</v>
      </c>
      <c r="L3282" s="0" t="n">
        <v>641227.891556312</v>
      </c>
      <c r="M3282" s="0" t="n">
        <v>3348355.15182707</v>
      </c>
      <c r="N3282" s="0" t="n">
        <v>4603988.33376222</v>
      </c>
      <c r="O3282" s="0" t="n">
        <v>1046360.97960239</v>
      </c>
      <c r="P3282" s="0" t="n">
        <v>1339342.05389106</v>
      </c>
      <c r="Q3282" s="0" t="n">
        <v>1139960.69610011</v>
      </c>
      <c r="R3282" s="0" t="n">
        <v>1282455.78311262</v>
      </c>
    </row>
    <row r="3283" customFormat="false" ht="13.8" hidden="true" customHeight="false" outlineLevel="0" collapsed="false">
      <c r="A3283" s="0" t="s">
        <v>150</v>
      </c>
      <c r="B3283" s="0" t="s">
        <v>90</v>
      </c>
      <c r="C3283" s="0" t="s">
        <v>93</v>
      </c>
      <c r="D3283" s="0" t="s">
        <v>93</v>
      </c>
      <c r="E3283" s="0" t="s">
        <v>194</v>
      </c>
      <c r="F3283" s="0" t="s">
        <v>8</v>
      </c>
      <c r="G3283" s="0" t="s">
        <v>164</v>
      </c>
      <c r="H3283" s="0" t="n">
        <v>6582842.82782135</v>
      </c>
      <c r="I3283" s="0" t="n">
        <v>784059.874999999</v>
      </c>
      <c r="J3283" s="0" t="n">
        <v>1355479.00749999</v>
      </c>
      <c r="K3283" s="0" t="n">
        <v>6843105.93749999</v>
      </c>
      <c r="L3283" s="0" t="n">
        <v>8798279.06249999</v>
      </c>
      <c r="M3283" s="0" t="n">
        <v>83319605.8621435</v>
      </c>
      <c r="N3283" s="0" t="n">
        <v>99983527.0345722</v>
      </c>
      <c r="O3283" s="0" t="n">
        <v>32402068.9790583</v>
      </c>
      <c r="P3283" s="0" t="n">
        <v>41474648.2931946</v>
      </c>
      <c r="Q3283" s="0" t="n">
        <v>15641384.9999999</v>
      </c>
      <c r="R3283" s="0" t="n">
        <v>17596558.1249999</v>
      </c>
    </row>
    <row r="3284" customFormat="false" ht="13.8" hidden="true" customHeight="false" outlineLevel="0" collapsed="false">
      <c r="A3284" s="0" t="s">
        <v>150</v>
      </c>
      <c r="B3284" s="0" t="s">
        <v>21</v>
      </c>
      <c r="C3284" s="0" t="s">
        <v>166</v>
      </c>
      <c r="D3284" s="0" t="s">
        <v>37</v>
      </c>
      <c r="E3284" s="0" t="s">
        <v>8</v>
      </c>
      <c r="F3284" s="0" t="s">
        <v>8</v>
      </c>
      <c r="G3284" s="0" t="s">
        <v>153</v>
      </c>
      <c r="H3284" s="0" t="n">
        <v>991677.253843728</v>
      </c>
      <c r="I3284" s="0" t="n">
        <v>93260.1912518037</v>
      </c>
      <c r="J3284" s="0" t="n">
        <v>59061.2492412518</v>
      </c>
      <c r="K3284" s="0" t="n">
        <v>1049177.15158279</v>
      </c>
      <c r="L3284" s="0" t="n">
        <v>1282327.6297123</v>
      </c>
      <c r="M3284" s="0" t="n">
        <v>23400490.8603638</v>
      </c>
      <c r="N3284" s="0" t="n">
        <v>26325552.2179093</v>
      </c>
      <c r="O3284" s="0" t="n">
        <v>6967245.2854562</v>
      </c>
      <c r="P3284" s="0" t="n">
        <v>8918073.96538394</v>
      </c>
      <c r="Q3284" s="0" t="n">
        <v>2098354.30316558</v>
      </c>
      <c r="R3284" s="0" t="n">
        <v>2331504.78129509</v>
      </c>
    </row>
    <row r="3285" customFormat="false" ht="13.8" hidden="true" customHeight="false" outlineLevel="0" collapsed="false">
      <c r="A3285" s="0" t="s">
        <v>150</v>
      </c>
      <c r="B3285" s="0" t="s">
        <v>21</v>
      </c>
      <c r="C3285" s="0" t="s">
        <v>173</v>
      </c>
      <c r="D3285" s="0" t="s">
        <v>39</v>
      </c>
      <c r="E3285" s="0" t="s">
        <v>9</v>
      </c>
      <c r="F3285" s="0" t="s">
        <v>9</v>
      </c>
      <c r="G3285" s="0" t="s">
        <v>153</v>
      </c>
      <c r="H3285" s="0" t="n">
        <v>93361.5168117607</v>
      </c>
      <c r="I3285" s="0" t="n">
        <v>9495.67162656515</v>
      </c>
      <c r="J3285" s="0" t="n">
        <v>7790.7191548433</v>
      </c>
      <c r="K3285" s="0" t="n">
        <v>106826.305798858</v>
      </c>
      <c r="L3285" s="0" t="n">
        <v>130565.48486527</v>
      </c>
      <c r="M3285" s="0" t="n">
        <v>2624087.82510331</v>
      </c>
      <c r="N3285" s="0" t="n">
        <v>2952098.80324123</v>
      </c>
      <c r="O3285" s="0" t="n">
        <v>785737.51989475</v>
      </c>
      <c r="P3285" s="0" t="n">
        <v>1005744.02546528</v>
      </c>
      <c r="Q3285" s="0" t="n">
        <v>213652.611597716</v>
      </c>
      <c r="R3285" s="0" t="n">
        <v>237391.790664128</v>
      </c>
    </row>
    <row r="3286" customFormat="false" ht="13.8" hidden="true" customHeight="false" outlineLevel="0" collapsed="false">
      <c r="A3286" s="0" t="s">
        <v>155</v>
      </c>
      <c r="B3286" s="0" t="s">
        <v>21</v>
      </c>
      <c r="C3286" s="0" t="s">
        <v>166</v>
      </c>
      <c r="D3286" s="0" t="s">
        <v>38</v>
      </c>
      <c r="E3286" s="0" t="s">
        <v>8</v>
      </c>
      <c r="F3286" s="0" t="s">
        <v>8</v>
      </c>
      <c r="G3286" s="0" t="s">
        <v>172</v>
      </c>
      <c r="H3286" s="0" t="n">
        <v>10903868.0532909</v>
      </c>
      <c r="I3286" s="0" t="n">
        <v>98035.1693430557</v>
      </c>
      <c r="J3286" s="0" t="n">
        <v>107603.024713981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</row>
    <row r="3287" customFormat="false" ht="13.8" hidden="true" customHeight="false" outlineLevel="0" collapsed="false">
      <c r="A3287" s="0" t="s">
        <v>159</v>
      </c>
      <c r="B3287" s="0" t="s">
        <v>52</v>
      </c>
      <c r="C3287" s="0" t="s">
        <v>158</v>
      </c>
      <c r="D3287" s="0" t="s">
        <v>65</v>
      </c>
      <c r="E3287" s="0" t="s">
        <v>13</v>
      </c>
      <c r="F3287" s="0" t="s">
        <v>13</v>
      </c>
      <c r="G3287" s="0" t="s">
        <v>172</v>
      </c>
      <c r="H3287" s="0" t="n">
        <v>1908425.8844928</v>
      </c>
      <c r="I3287" s="0" t="n">
        <v>52717.9430486261</v>
      </c>
      <c r="J3287" s="0" t="n">
        <v>69118.1177357713</v>
      </c>
      <c r="K3287" s="0" t="n">
        <v>2108717.72194504</v>
      </c>
      <c r="L3287" s="0" t="n">
        <v>2635897.1524313</v>
      </c>
      <c r="M3287" s="0" t="n">
        <v>10642434.7529414</v>
      </c>
      <c r="N3287" s="0" t="n">
        <v>12882947.332508</v>
      </c>
      <c r="O3287" s="0" t="n">
        <v>0</v>
      </c>
      <c r="P3287" s="0" t="n">
        <v>0</v>
      </c>
      <c r="Q3287" s="0" t="n">
        <v>0</v>
      </c>
      <c r="R3287" s="0" t="n">
        <v>0</v>
      </c>
    </row>
    <row r="3288" customFormat="false" ht="13.8" hidden="true" customHeight="false" outlineLevel="0" collapsed="false">
      <c r="A3288" s="0" t="s">
        <v>155</v>
      </c>
      <c r="B3288" s="0" t="s">
        <v>52</v>
      </c>
      <c r="C3288" s="0" t="s">
        <v>158</v>
      </c>
      <c r="D3288" s="0" t="s">
        <v>65</v>
      </c>
      <c r="E3288" s="0" t="s">
        <v>8</v>
      </c>
      <c r="F3288" s="0" t="s">
        <v>8</v>
      </c>
      <c r="G3288" s="0" t="s">
        <v>153</v>
      </c>
      <c r="H3288" s="0" t="n">
        <v>1483495.6291428</v>
      </c>
      <c r="I3288" s="0" t="n">
        <v>119114.625473789</v>
      </c>
      <c r="J3288" s="0" t="n">
        <v>103368.16330622</v>
      </c>
      <c r="K3288" s="0" t="n">
        <v>5360158.14632053</v>
      </c>
      <c r="L3288" s="0" t="n">
        <v>6551304.40105843</v>
      </c>
      <c r="M3288" s="0" t="n">
        <v>24046265.0175212</v>
      </c>
      <c r="N3288" s="0" t="n">
        <v>29108636.6001573</v>
      </c>
      <c r="O3288" s="0" t="n">
        <v>223339.922763355</v>
      </c>
      <c r="P3288" s="0" t="n">
        <v>357343.876421369</v>
      </c>
      <c r="Q3288" s="0" t="n">
        <v>0</v>
      </c>
      <c r="R3288" s="0" t="n">
        <v>0</v>
      </c>
    </row>
    <row r="3289" customFormat="false" ht="13.8" hidden="true" customHeight="false" outlineLevel="0" collapsed="false">
      <c r="A3289" s="0" t="s">
        <v>159</v>
      </c>
      <c r="B3289" s="0" t="s">
        <v>52</v>
      </c>
      <c r="C3289" s="0" t="s">
        <v>161</v>
      </c>
      <c r="D3289" s="0" t="s">
        <v>68</v>
      </c>
      <c r="E3289" s="0" t="s">
        <v>9</v>
      </c>
      <c r="F3289" s="0" t="s">
        <v>9</v>
      </c>
      <c r="G3289" s="0" t="s">
        <v>172</v>
      </c>
      <c r="H3289" s="0" t="n">
        <v>6766607.49268867</v>
      </c>
      <c r="I3289" s="0" t="n">
        <v>126219.420117526</v>
      </c>
      <c r="J3289" s="0" t="n">
        <v>298064.918150759</v>
      </c>
      <c r="K3289" s="0" t="n">
        <v>5048776.80470106</v>
      </c>
      <c r="L3289" s="0" t="n">
        <v>6310971.00587632</v>
      </c>
      <c r="M3289" s="0" t="n">
        <v>25480545.4362256</v>
      </c>
      <c r="N3289" s="0" t="n">
        <v>30844870.7912205</v>
      </c>
      <c r="O3289" s="0" t="n">
        <v>0</v>
      </c>
      <c r="P3289" s="0" t="n">
        <v>0</v>
      </c>
      <c r="Q3289" s="0" t="n">
        <v>0</v>
      </c>
      <c r="R3289" s="0" t="n">
        <v>0</v>
      </c>
    </row>
    <row r="3290" customFormat="false" ht="13.8" hidden="true" customHeight="false" outlineLevel="0" collapsed="false">
      <c r="A3290" s="0" t="s">
        <v>159</v>
      </c>
      <c r="B3290" s="0" t="s">
        <v>52</v>
      </c>
      <c r="C3290" s="0" t="s">
        <v>165</v>
      </c>
      <c r="D3290" s="0" t="s">
        <v>67</v>
      </c>
      <c r="E3290" s="0" t="s">
        <v>9</v>
      </c>
      <c r="F3290" s="0" t="s">
        <v>9</v>
      </c>
      <c r="G3290" s="0" t="s">
        <v>157</v>
      </c>
      <c r="H3290" s="0" t="n">
        <v>14978512.643413</v>
      </c>
      <c r="I3290" s="0" t="n">
        <v>199310.399999999</v>
      </c>
      <c r="J3290" s="0" t="n">
        <v>91945.3541658026</v>
      </c>
      <c r="K3290" s="0" t="n">
        <v>7972415.99999999</v>
      </c>
      <c r="L3290" s="0" t="n">
        <v>9965519.99999999</v>
      </c>
      <c r="M3290" s="0" t="n">
        <v>40235786.9999999</v>
      </c>
      <c r="N3290" s="0" t="n">
        <v>48706478.9999999</v>
      </c>
      <c r="O3290" s="0" t="n">
        <v>0</v>
      </c>
      <c r="P3290" s="0" t="n">
        <v>0</v>
      </c>
      <c r="Q3290" s="0" t="n">
        <v>0</v>
      </c>
      <c r="R3290" s="0" t="n">
        <v>0</v>
      </c>
    </row>
    <row r="3291" customFormat="false" ht="13.8" hidden="true" customHeight="false" outlineLevel="0" collapsed="false">
      <c r="A3291" s="0" t="s">
        <v>155</v>
      </c>
      <c r="B3291" s="0" t="s">
        <v>52</v>
      </c>
      <c r="C3291" s="0" t="s">
        <v>158</v>
      </c>
      <c r="D3291" s="0" t="s">
        <v>66</v>
      </c>
      <c r="E3291" s="0" t="s">
        <v>8</v>
      </c>
      <c r="F3291" s="0" t="s">
        <v>8</v>
      </c>
      <c r="G3291" s="0" t="s">
        <v>154</v>
      </c>
      <c r="H3291" s="0" t="n">
        <v>6187199.94276395</v>
      </c>
      <c r="I3291" s="0" t="n">
        <v>466207.39370435</v>
      </c>
      <c r="J3291" s="0" t="n">
        <v>4060390.10384863</v>
      </c>
      <c r="K3291" s="0" t="n">
        <v>20979332.7166957</v>
      </c>
      <c r="L3291" s="0" t="n">
        <v>25641406.6537392</v>
      </c>
      <c r="M3291" s="0" t="n">
        <v>94115617.6040656</v>
      </c>
      <c r="N3291" s="0" t="n">
        <v>113929431.8365</v>
      </c>
      <c r="O3291" s="0" t="n">
        <v>874138.863195656</v>
      </c>
      <c r="P3291" s="0" t="n">
        <v>1398622.18111305</v>
      </c>
      <c r="Q3291" s="0" t="n">
        <v>0</v>
      </c>
      <c r="R3291" s="0" t="n">
        <v>0</v>
      </c>
    </row>
    <row r="3292" customFormat="false" ht="13.8" hidden="true" customHeight="false" outlineLevel="0" collapsed="false">
      <c r="A3292" s="0" t="s">
        <v>159</v>
      </c>
      <c r="B3292" s="0" t="s">
        <v>90</v>
      </c>
      <c r="C3292" s="0" t="s">
        <v>94</v>
      </c>
      <c r="D3292" s="0" t="s">
        <v>94</v>
      </c>
      <c r="E3292" s="0" t="s">
        <v>156</v>
      </c>
      <c r="F3292" s="0" t="s">
        <v>9</v>
      </c>
      <c r="G3292" s="0" t="s">
        <v>157</v>
      </c>
      <c r="H3292" s="0" t="n">
        <v>8166969.72015202</v>
      </c>
      <c r="I3292" s="0" t="n">
        <v>127828.312061814</v>
      </c>
      <c r="J3292" s="0" t="n">
        <v>187054.237402504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</row>
    <row r="3293" customFormat="false" ht="13.8" hidden="true" customHeight="false" outlineLevel="0" collapsed="false">
      <c r="A3293" s="0" t="s">
        <v>150</v>
      </c>
      <c r="B3293" s="0" t="s">
        <v>21</v>
      </c>
      <c r="C3293" s="0" t="s">
        <v>181</v>
      </c>
      <c r="D3293" s="0" t="s">
        <v>31</v>
      </c>
      <c r="E3293" s="0" t="s">
        <v>8</v>
      </c>
      <c r="F3293" s="0" t="s">
        <v>8</v>
      </c>
      <c r="G3293" s="0" t="s">
        <v>157</v>
      </c>
      <c r="H3293" s="0" t="n">
        <v>998672.75833455</v>
      </c>
      <c r="I3293" s="0" t="n">
        <v>46750</v>
      </c>
      <c r="J3293" s="0" t="n">
        <v>13957.5</v>
      </c>
      <c r="K3293" s="0" t="n">
        <v>1870000</v>
      </c>
      <c r="L3293" s="0" t="n">
        <v>2805000</v>
      </c>
      <c r="M3293" s="0" t="n">
        <v>5806350</v>
      </c>
      <c r="N3293" s="0" t="n">
        <v>7741800</v>
      </c>
      <c r="O3293" s="0" t="n">
        <v>302940</v>
      </c>
      <c r="P3293" s="0" t="n">
        <v>378675</v>
      </c>
      <c r="Q3293" s="0" t="n">
        <v>0</v>
      </c>
      <c r="R3293" s="0" t="n">
        <v>0</v>
      </c>
    </row>
    <row r="3294" customFormat="false" ht="13.8" hidden="true" customHeight="false" outlineLevel="0" collapsed="false">
      <c r="A3294" s="0" t="s">
        <v>155</v>
      </c>
      <c r="B3294" s="0" t="s">
        <v>21</v>
      </c>
      <c r="C3294" s="0" t="s">
        <v>166</v>
      </c>
      <c r="D3294" s="0" t="s">
        <v>33</v>
      </c>
      <c r="E3294" s="0" t="s">
        <v>8</v>
      </c>
      <c r="F3294" s="0" t="s">
        <v>8</v>
      </c>
      <c r="G3294" s="0" t="s">
        <v>157</v>
      </c>
      <c r="H3294" s="0" t="n">
        <v>9019919.68054142</v>
      </c>
      <c r="I3294" s="0" t="n">
        <v>643864.788022322</v>
      </c>
      <c r="J3294" s="0" t="n">
        <v>319177.742270767</v>
      </c>
      <c r="K3294" s="0" t="n">
        <v>0</v>
      </c>
      <c r="L3294" s="0" t="n">
        <v>0</v>
      </c>
      <c r="M3294" s="0" t="n">
        <v>306897704.014551</v>
      </c>
      <c r="N3294" s="0" t="n">
        <v>371507746.964983</v>
      </c>
      <c r="O3294" s="0" t="n">
        <v>54158418.5713931</v>
      </c>
      <c r="P3294" s="0" t="n">
        <v>65560190.9022128</v>
      </c>
      <c r="Q3294" s="0" t="n">
        <v>11267633.7903906</v>
      </c>
      <c r="R3294" s="0" t="n">
        <v>12877295.7604464</v>
      </c>
    </row>
    <row r="3295" customFormat="false" ht="13.8" hidden="true" customHeight="false" outlineLevel="0" collapsed="false">
      <c r="A3295" s="0" t="s">
        <v>150</v>
      </c>
      <c r="B3295" s="0" t="s">
        <v>72</v>
      </c>
      <c r="C3295" s="0" t="s">
        <v>151</v>
      </c>
      <c r="D3295" s="0" t="s">
        <v>83</v>
      </c>
      <c r="E3295" s="0" t="s">
        <v>170</v>
      </c>
      <c r="F3295" s="0" t="s">
        <v>13</v>
      </c>
      <c r="G3295" s="0" t="s">
        <v>164</v>
      </c>
      <c r="H3295" s="0" t="n">
        <v>91435.4931325457</v>
      </c>
      <c r="I3295" s="0" t="n">
        <v>9057.58960940408</v>
      </c>
      <c r="J3295" s="0" t="n">
        <v>9057.58960940408</v>
      </c>
      <c r="K3295" s="0" t="n">
        <v>105671.87877638</v>
      </c>
      <c r="L3295" s="0" t="n">
        <v>135863.844141061</v>
      </c>
      <c r="M3295" s="0" t="n">
        <v>709451.988079656</v>
      </c>
      <c r="N3295" s="0" t="n">
        <v>975496.483609527</v>
      </c>
      <c r="O3295" s="0" t="n">
        <v>221703.745142694</v>
      </c>
      <c r="P3295" s="0" t="n">
        <v>283780.793782648</v>
      </c>
      <c r="Q3295" s="0" t="n">
        <v>241535.722917442</v>
      </c>
      <c r="R3295" s="0" t="n">
        <v>271727.688282122</v>
      </c>
    </row>
    <row r="3296" customFormat="false" ht="13.8" hidden="true" customHeight="false" outlineLevel="0" collapsed="false">
      <c r="A3296" s="0" t="s">
        <v>159</v>
      </c>
      <c r="B3296" s="0" t="s">
        <v>21</v>
      </c>
      <c r="C3296" s="0" t="s">
        <v>166</v>
      </c>
      <c r="D3296" s="0" t="s">
        <v>45</v>
      </c>
      <c r="E3296" s="0" t="s">
        <v>8</v>
      </c>
      <c r="F3296" s="0" t="s">
        <v>8</v>
      </c>
      <c r="G3296" s="0" t="s">
        <v>164</v>
      </c>
      <c r="H3296" s="0" t="n">
        <v>11848924.3346683</v>
      </c>
      <c r="I3296" s="0" t="n">
        <v>71327.5</v>
      </c>
      <c r="J3296" s="0" t="n">
        <v>48914.5925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</row>
    <row r="3297" customFormat="false" ht="13.8" hidden="true" customHeight="false" outlineLevel="0" collapsed="false">
      <c r="A3297" s="0" t="s">
        <v>155</v>
      </c>
      <c r="B3297" s="0" t="s">
        <v>90</v>
      </c>
      <c r="C3297" s="0" t="s">
        <v>94</v>
      </c>
      <c r="D3297" s="0" t="s">
        <v>94</v>
      </c>
      <c r="E3297" s="0" t="s">
        <v>156</v>
      </c>
      <c r="F3297" s="0" t="s">
        <v>9</v>
      </c>
      <c r="G3297" s="0" t="s">
        <v>154</v>
      </c>
      <c r="H3297" s="0" t="n">
        <v>3461250.51813831</v>
      </c>
      <c r="I3297" s="0" t="n">
        <v>238258.929746816</v>
      </c>
      <c r="J3297" s="0" t="n">
        <v>1308654.19874589</v>
      </c>
      <c r="K3297" s="0" t="n">
        <v>0</v>
      </c>
      <c r="L3297" s="0" t="n">
        <v>0</v>
      </c>
      <c r="M3297" s="0" t="n">
        <v>15191421.5375254</v>
      </c>
      <c r="N3297" s="0" t="n">
        <v>18567292.9903088</v>
      </c>
      <c r="O3297" s="0" t="n">
        <v>8664736.73754697</v>
      </c>
      <c r="P3297" s="0" t="n">
        <v>11815550.0966549</v>
      </c>
      <c r="Q3297" s="0" t="n">
        <v>0</v>
      </c>
      <c r="R3297" s="0" t="n">
        <v>0</v>
      </c>
    </row>
    <row r="3298" customFormat="false" ht="13.8" hidden="true" customHeight="false" outlineLevel="0" collapsed="false">
      <c r="A3298" s="0" t="s">
        <v>159</v>
      </c>
      <c r="B3298" s="0" t="s">
        <v>72</v>
      </c>
      <c r="C3298" s="0" t="s">
        <v>151</v>
      </c>
      <c r="D3298" s="0" t="s">
        <v>82</v>
      </c>
      <c r="E3298" s="0" t="s">
        <v>152</v>
      </c>
      <c r="F3298" s="0" t="s">
        <v>8</v>
      </c>
      <c r="G3298" s="0" t="s">
        <v>157</v>
      </c>
      <c r="H3298" s="0" t="n">
        <v>1178979.93172959</v>
      </c>
      <c r="I3298" s="0" t="n">
        <v>14867.7742847356</v>
      </c>
      <c r="J3298" s="0" t="n">
        <v>7974.28074583419</v>
      </c>
      <c r="K3298" s="0" t="n">
        <v>148677.742847356</v>
      </c>
      <c r="L3298" s="0" t="n">
        <v>198236.990463142</v>
      </c>
      <c r="M3298" s="0" t="n">
        <v>727840.716976859</v>
      </c>
      <c r="N3298" s="0" t="n">
        <v>1018977.0037676</v>
      </c>
      <c r="O3298" s="0" t="n">
        <v>291136.285303966</v>
      </c>
      <c r="P3298" s="0" t="n">
        <v>407590.799425552</v>
      </c>
      <c r="Q3298" s="0" t="n">
        <v>0</v>
      </c>
      <c r="R3298" s="0" t="n">
        <v>0</v>
      </c>
    </row>
    <row r="3299" customFormat="false" ht="13.8" hidden="true" customHeight="false" outlineLevel="0" collapsed="false">
      <c r="A3299" s="0" t="s">
        <v>155</v>
      </c>
      <c r="B3299" s="0" t="s">
        <v>21</v>
      </c>
      <c r="C3299" s="0" t="s">
        <v>166</v>
      </c>
      <c r="D3299" s="0" t="s">
        <v>44</v>
      </c>
      <c r="E3299" s="0" t="s">
        <v>9</v>
      </c>
      <c r="F3299" s="0" t="s">
        <v>9</v>
      </c>
      <c r="G3299" s="0" t="s">
        <v>172</v>
      </c>
      <c r="H3299" s="0" t="n">
        <v>59686.762167676</v>
      </c>
      <c r="I3299" s="0" t="n">
        <v>1405</v>
      </c>
      <c r="J3299" s="0" t="n">
        <v>835.975</v>
      </c>
      <c r="K3299" s="0" t="n">
        <v>0</v>
      </c>
      <c r="L3299" s="0" t="n">
        <v>0</v>
      </c>
      <c r="M3299" s="0" t="n">
        <v>308007.222472</v>
      </c>
      <c r="N3299" s="0" t="n">
        <v>385009.02809</v>
      </c>
      <c r="O3299" s="0" t="n">
        <v>64337.29164325</v>
      </c>
      <c r="P3299" s="0" t="n">
        <v>102939.6666292</v>
      </c>
      <c r="Q3299" s="0" t="n">
        <v>14050</v>
      </c>
      <c r="R3299" s="0" t="n">
        <v>17562.5</v>
      </c>
    </row>
    <row r="3300" customFormat="false" ht="13.8" hidden="true" customHeight="false" outlineLevel="0" collapsed="false">
      <c r="A3300" s="0" t="s">
        <v>155</v>
      </c>
      <c r="B3300" s="0" t="s">
        <v>72</v>
      </c>
      <c r="C3300" s="0" t="s">
        <v>151</v>
      </c>
      <c r="D3300" s="0" t="s">
        <v>82</v>
      </c>
      <c r="E3300" s="0" t="s">
        <v>170</v>
      </c>
      <c r="F3300" s="0" t="s">
        <v>13</v>
      </c>
      <c r="G3300" s="0" t="s">
        <v>164</v>
      </c>
      <c r="H3300" s="0" t="n">
        <v>178313.886576347</v>
      </c>
      <c r="I3300" s="0" t="n">
        <v>11234.283953329</v>
      </c>
      <c r="J3300" s="0" t="n">
        <v>11234.283953329</v>
      </c>
      <c r="K3300" s="0" t="n">
        <v>0</v>
      </c>
      <c r="L3300" s="0" t="n">
        <v>0</v>
      </c>
      <c r="M3300" s="0" t="n">
        <v>494969.335533749</v>
      </c>
      <c r="N3300" s="0" t="n">
        <v>604962.521207916</v>
      </c>
      <c r="O3300" s="0" t="n">
        <v>241985.007247395</v>
      </c>
      <c r="P3300" s="0" t="n">
        <v>329979.555337357</v>
      </c>
      <c r="Q3300" s="0" t="n">
        <v>262133.292244344</v>
      </c>
      <c r="R3300" s="0" t="n">
        <v>299580.905422108</v>
      </c>
    </row>
    <row r="3301" customFormat="false" ht="13.8" hidden="true" customHeight="false" outlineLevel="0" collapsed="false">
      <c r="A3301" s="0" t="s">
        <v>159</v>
      </c>
      <c r="B3301" s="0" t="s">
        <v>21</v>
      </c>
      <c r="C3301" s="0" t="s">
        <v>173</v>
      </c>
      <c r="D3301" s="0" t="s">
        <v>47</v>
      </c>
      <c r="E3301" s="0" t="s">
        <v>9</v>
      </c>
      <c r="F3301" s="0" t="s">
        <v>9</v>
      </c>
      <c r="G3301" s="0" t="s">
        <v>154</v>
      </c>
      <c r="H3301" s="0" t="n">
        <v>99377.4404322962</v>
      </c>
      <c r="I3301" s="0" t="n">
        <v>798</v>
      </c>
      <c r="J3301" s="0" t="n">
        <v>458.31</v>
      </c>
      <c r="K3301" s="0" t="n">
        <v>0</v>
      </c>
      <c r="L3301" s="0" t="n">
        <v>0</v>
      </c>
      <c r="M3301" s="0" t="n">
        <v>174939.3334752</v>
      </c>
      <c r="N3301" s="0" t="n">
        <v>218674.166844</v>
      </c>
      <c r="O3301" s="0" t="n">
        <v>0</v>
      </c>
      <c r="P3301" s="0" t="n">
        <v>0</v>
      </c>
      <c r="Q3301" s="0" t="n">
        <v>6982.5</v>
      </c>
      <c r="R3301" s="0" t="n">
        <v>8977.5</v>
      </c>
    </row>
    <row r="3302" customFormat="false" ht="13.8" hidden="true" customHeight="false" outlineLevel="0" collapsed="false">
      <c r="A3302" s="0" t="s">
        <v>155</v>
      </c>
      <c r="B3302" s="0" t="s">
        <v>21</v>
      </c>
      <c r="C3302" s="0" t="s">
        <v>166</v>
      </c>
      <c r="D3302" s="0" t="s">
        <v>23</v>
      </c>
      <c r="E3302" s="0" t="s">
        <v>13</v>
      </c>
      <c r="F3302" s="0" t="s">
        <v>13</v>
      </c>
      <c r="G3302" s="0" t="s">
        <v>153</v>
      </c>
      <c r="H3302" s="0" t="n">
        <v>161548.115183021</v>
      </c>
      <c r="I3302" s="0" t="n">
        <v>11441.8265509609</v>
      </c>
      <c r="J3302" s="0" t="n">
        <v>6756.88679782175</v>
      </c>
      <c r="K3302" s="0" t="n">
        <v>0</v>
      </c>
      <c r="L3302" s="0" t="n">
        <v>0</v>
      </c>
      <c r="M3302" s="0" t="n">
        <v>1982402.39211438</v>
      </c>
      <c r="N3302" s="0" t="n">
        <v>2312802.79080011</v>
      </c>
      <c r="O3302" s="0" t="n">
        <v>545520.863236345</v>
      </c>
      <c r="P3302" s="0" t="n">
        <v>666747.721733311</v>
      </c>
      <c r="Q3302" s="0" t="n">
        <v>228836.531019218</v>
      </c>
      <c r="R3302" s="0" t="n">
        <v>257441.09739662</v>
      </c>
    </row>
    <row r="3303" customFormat="false" ht="13.8" hidden="true" customHeight="false" outlineLevel="0" collapsed="false">
      <c r="A3303" s="0" t="s">
        <v>155</v>
      </c>
      <c r="B3303" s="0" t="s">
        <v>117</v>
      </c>
      <c r="C3303" s="0" t="s">
        <v>182</v>
      </c>
      <c r="D3303" s="0" t="s">
        <v>109</v>
      </c>
      <c r="E3303" s="0" t="s">
        <v>9</v>
      </c>
      <c r="F3303" s="0" t="s">
        <v>9</v>
      </c>
      <c r="G3303" s="0" t="s">
        <v>154</v>
      </c>
      <c r="H3303" s="0" t="n">
        <v>11510529.9437996</v>
      </c>
      <c r="I3303" s="0" t="n">
        <v>53587.9795541618</v>
      </c>
      <c r="J3303" s="0" t="n">
        <v>53587.9795541618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</row>
    <row r="3304" customFormat="false" ht="13.8" hidden="true" customHeight="false" outlineLevel="0" collapsed="false">
      <c r="A3304" s="0" t="s">
        <v>155</v>
      </c>
      <c r="B3304" s="0" t="s">
        <v>103</v>
      </c>
      <c r="C3304" s="0" t="s">
        <v>179</v>
      </c>
      <c r="D3304" s="0" t="s">
        <v>115</v>
      </c>
      <c r="E3304" s="0" t="s">
        <v>9</v>
      </c>
      <c r="F3304" s="0" t="s">
        <v>9</v>
      </c>
      <c r="G3304" s="0" t="s">
        <v>164</v>
      </c>
      <c r="H3304" s="0" t="n">
        <v>22788186.9569055</v>
      </c>
      <c r="I3304" s="0" t="n">
        <v>712417.695</v>
      </c>
      <c r="J3304" s="0" t="n">
        <v>906584.564675</v>
      </c>
      <c r="K3304" s="0" t="n">
        <v>0</v>
      </c>
      <c r="L3304" s="0" t="n">
        <v>0</v>
      </c>
      <c r="M3304" s="0" t="n">
        <v>12823518.51</v>
      </c>
      <c r="N3304" s="0" t="n">
        <v>19235277.765</v>
      </c>
      <c r="O3304" s="0" t="n">
        <v>67002884.21475</v>
      </c>
      <c r="P3304" s="0" t="n">
        <v>91367569.38375</v>
      </c>
      <c r="Q3304" s="0" t="n">
        <v>49869238.65</v>
      </c>
      <c r="R3304" s="0" t="n">
        <v>56993415.6</v>
      </c>
    </row>
    <row r="3305" customFormat="false" ht="13.8" hidden="true" customHeight="false" outlineLevel="0" collapsed="false">
      <c r="A3305" s="0" t="s">
        <v>155</v>
      </c>
      <c r="B3305" s="0" t="s">
        <v>103</v>
      </c>
      <c r="C3305" s="0" t="s">
        <v>178</v>
      </c>
      <c r="D3305" s="0" t="s">
        <v>112</v>
      </c>
      <c r="E3305" s="0" t="s">
        <v>8</v>
      </c>
      <c r="F3305" s="0" t="s">
        <v>8</v>
      </c>
      <c r="G3305" s="0" t="s">
        <v>164</v>
      </c>
      <c r="H3305" s="0" t="n">
        <v>11812741.9414853</v>
      </c>
      <c r="I3305" s="0" t="n">
        <v>385137.3236697</v>
      </c>
      <c r="J3305" s="0" t="n">
        <v>421586.628751228</v>
      </c>
      <c r="K3305" s="0" t="n">
        <v>11554119.710091</v>
      </c>
      <c r="L3305" s="0" t="n">
        <v>15405492.946788</v>
      </c>
      <c r="M3305" s="0" t="n">
        <v>4005428.16616488</v>
      </c>
      <c r="N3305" s="0" t="n">
        <v>6008142.24924732</v>
      </c>
      <c r="O3305" s="0" t="n">
        <v>7610313.51571327</v>
      </c>
      <c r="P3305" s="0" t="n">
        <v>9512891.89464159</v>
      </c>
      <c r="Q3305" s="0" t="n">
        <v>17331179.5651365</v>
      </c>
      <c r="R3305" s="0" t="n">
        <v>21182552.8018335</v>
      </c>
    </row>
    <row r="3306" customFormat="false" ht="13.8" hidden="true" customHeight="false" outlineLevel="0" collapsed="false">
      <c r="A3306" s="0" t="s">
        <v>150</v>
      </c>
      <c r="B3306" s="0" t="s">
        <v>103</v>
      </c>
      <c r="C3306" s="0" t="s">
        <v>179</v>
      </c>
      <c r="D3306" s="0" t="s">
        <v>116</v>
      </c>
      <c r="E3306" s="0" t="s">
        <v>9</v>
      </c>
      <c r="F3306" s="0" t="s">
        <v>9</v>
      </c>
      <c r="G3306" s="0" t="s">
        <v>154</v>
      </c>
      <c r="H3306" s="0" t="n">
        <v>251096.677064692</v>
      </c>
      <c r="I3306" s="0" t="n">
        <v>10560.995211125</v>
      </c>
      <c r="J3306" s="0" t="n">
        <v>14321.59700945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1603008.20131143</v>
      </c>
      <c r="P3306" s="0" t="n">
        <v>2051850.49767864</v>
      </c>
      <c r="Q3306" s="0" t="n">
        <v>844879.61689</v>
      </c>
      <c r="R3306" s="0" t="n">
        <v>950489.56900125</v>
      </c>
    </row>
    <row r="3307" customFormat="false" ht="13.8" hidden="true" customHeight="false" outlineLevel="0" collapsed="false">
      <c r="A3307" s="0" t="s">
        <v>155</v>
      </c>
      <c r="B3307" s="0" t="s">
        <v>103</v>
      </c>
      <c r="C3307" s="0" t="s">
        <v>179</v>
      </c>
      <c r="D3307" s="0" t="s">
        <v>22</v>
      </c>
      <c r="E3307" s="0" t="s">
        <v>9</v>
      </c>
      <c r="F3307" s="0" t="s">
        <v>9</v>
      </c>
      <c r="G3307" s="0" t="s">
        <v>164</v>
      </c>
      <c r="H3307" s="0" t="n">
        <v>1087031.55926858</v>
      </c>
      <c r="I3307" s="0" t="n">
        <v>98425</v>
      </c>
      <c r="J3307" s="0" t="n">
        <v>116309.25</v>
      </c>
      <c r="K3307" s="0" t="n">
        <v>4429125</v>
      </c>
      <c r="L3307" s="0" t="n">
        <v>5413375</v>
      </c>
      <c r="M3307" s="0" t="n">
        <v>12623006.25</v>
      </c>
      <c r="N3307" s="0" t="n">
        <v>15280481.25</v>
      </c>
      <c r="O3307" s="0" t="n">
        <v>664368.75</v>
      </c>
      <c r="P3307" s="0" t="n">
        <v>1062990</v>
      </c>
      <c r="Q3307" s="0" t="n">
        <v>0</v>
      </c>
      <c r="R3307" s="0" t="n">
        <v>0</v>
      </c>
    </row>
    <row r="3308" customFormat="false" ht="13.8" hidden="true" customHeight="false" outlineLevel="0" collapsed="false">
      <c r="A3308" s="0" t="s">
        <v>155</v>
      </c>
      <c r="B3308" s="0" t="s">
        <v>103</v>
      </c>
      <c r="C3308" s="0" t="s">
        <v>177</v>
      </c>
      <c r="D3308" s="0" t="s">
        <v>109</v>
      </c>
      <c r="E3308" s="0" t="s">
        <v>9</v>
      </c>
      <c r="F3308" s="0" t="s">
        <v>9</v>
      </c>
      <c r="G3308" s="0" t="s">
        <v>180</v>
      </c>
      <c r="H3308" s="0" t="n">
        <v>0</v>
      </c>
      <c r="I3308" s="0" t="n">
        <v>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</row>
    <row r="3309" customFormat="false" ht="13.8" hidden="true" customHeight="false" outlineLevel="0" collapsed="false">
      <c r="A3309" s="0" t="s">
        <v>150</v>
      </c>
      <c r="B3309" s="0" t="s">
        <v>103</v>
      </c>
      <c r="C3309" s="0" t="s">
        <v>193</v>
      </c>
      <c r="D3309" s="0" t="s">
        <v>107</v>
      </c>
      <c r="E3309" s="0" t="s">
        <v>8</v>
      </c>
      <c r="F3309" s="0" t="s">
        <v>8</v>
      </c>
      <c r="G3309" s="0" t="s">
        <v>157</v>
      </c>
      <c r="H3309" s="0" t="n">
        <v>5313710.15627038</v>
      </c>
      <c r="I3309" s="0" t="n">
        <v>846909.037073017</v>
      </c>
      <c r="J3309" s="0" t="n">
        <v>612649.514182602</v>
      </c>
      <c r="K3309" s="0" t="n">
        <v>7966992.9693534</v>
      </c>
      <c r="L3309" s="0" t="n">
        <v>10243276.6748829</v>
      </c>
      <c r="M3309" s="0" t="n">
        <v>113824574.582613</v>
      </c>
      <c r="N3309" s="0" t="n">
        <v>162606535.118019</v>
      </c>
      <c r="O3309" s="0" t="n">
        <v>30488725.3346286</v>
      </c>
      <c r="P3309" s="0" t="n">
        <v>39025568.4283246</v>
      </c>
      <c r="Q3309" s="0" t="n">
        <v>6828851.11658863</v>
      </c>
      <c r="R3309" s="0" t="n">
        <v>9105134.82211817</v>
      </c>
    </row>
    <row r="3310" customFormat="false" ht="13.8" hidden="true" customHeight="false" outlineLevel="0" collapsed="false">
      <c r="A3310" s="0" t="s">
        <v>155</v>
      </c>
      <c r="B3310" s="0" t="s">
        <v>103</v>
      </c>
      <c r="C3310" s="0" t="s">
        <v>179</v>
      </c>
      <c r="D3310" s="0" t="s">
        <v>116</v>
      </c>
      <c r="E3310" s="0" t="s">
        <v>9</v>
      </c>
      <c r="F3310" s="0" t="s">
        <v>9</v>
      </c>
      <c r="G3310" s="0" t="s">
        <v>164</v>
      </c>
      <c r="H3310" s="0" t="n">
        <v>1257264.62791222</v>
      </c>
      <c r="I3310" s="0" t="n">
        <v>24920.818070825</v>
      </c>
      <c r="J3310" s="0" t="n">
        <v>30875.203877525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3328709.27010554</v>
      </c>
      <c r="P3310" s="0" t="n">
        <v>4539149.00468937</v>
      </c>
      <c r="Q3310" s="0" t="n">
        <v>1744457.26495775</v>
      </c>
      <c r="R3310" s="0" t="n">
        <v>1993665.445666</v>
      </c>
    </row>
    <row r="3311" customFormat="false" ht="13.8" hidden="true" customHeight="false" outlineLevel="0" collapsed="false">
      <c r="A3311" s="0" t="s">
        <v>150</v>
      </c>
      <c r="B3311" s="0" t="s">
        <v>72</v>
      </c>
      <c r="C3311" s="0" t="s">
        <v>151</v>
      </c>
      <c r="D3311" s="0" t="s">
        <v>82</v>
      </c>
      <c r="E3311" s="0" t="s">
        <v>174</v>
      </c>
      <c r="F3311" s="0" t="s">
        <v>8</v>
      </c>
      <c r="G3311" s="0" t="s">
        <v>154</v>
      </c>
      <c r="H3311" s="0" t="n">
        <v>134588.632679181</v>
      </c>
      <c r="I3311" s="0" t="n">
        <v>9254.14982814328</v>
      </c>
      <c r="J3311" s="0" t="n">
        <v>10500.2094235872</v>
      </c>
      <c r="K3311" s="0" t="n">
        <v>107965.081328338</v>
      </c>
      <c r="L3311" s="0" t="n">
        <v>138812.247422149</v>
      </c>
      <c r="M3311" s="0" t="n">
        <v>702196.423031895</v>
      </c>
      <c r="N3311" s="0" t="n">
        <v>906059.900686317</v>
      </c>
      <c r="O3311" s="0" t="n">
        <v>226514.97401481</v>
      </c>
      <c r="P3311" s="0" t="n">
        <v>289939.166738957</v>
      </c>
      <c r="Q3311" s="0" t="n">
        <v>246777.328750487</v>
      </c>
      <c r="R3311" s="0" t="n">
        <v>277624.494844298</v>
      </c>
    </row>
    <row r="3312" customFormat="false" ht="13.8" hidden="true" customHeight="false" outlineLevel="0" collapsed="false">
      <c r="A3312" s="0" t="s">
        <v>159</v>
      </c>
      <c r="B3312" s="0" t="s">
        <v>117</v>
      </c>
      <c r="C3312" s="0" t="s">
        <v>190</v>
      </c>
      <c r="D3312" s="0" t="s">
        <v>109</v>
      </c>
      <c r="E3312" s="0" t="s">
        <v>9</v>
      </c>
      <c r="F3312" s="0" t="s">
        <v>9</v>
      </c>
      <c r="G3312" s="0" t="s">
        <v>154</v>
      </c>
      <c r="H3312" s="0" t="n">
        <v>7437448.85054635</v>
      </c>
      <c r="I3312" s="0" t="n">
        <v>35601.097891502</v>
      </c>
      <c r="J3312" s="0" t="n">
        <v>41354.9275362821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</row>
    <row r="3313" customFormat="false" ht="13.8" hidden="true" customHeight="false" outlineLevel="0" collapsed="false">
      <c r="A3313" s="0" t="s">
        <v>150</v>
      </c>
      <c r="B3313" s="0" t="s">
        <v>21</v>
      </c>
      <c r="C3313" s="0" t="s">
        <v>173</v>
      </c>
      <c r="D3313" s="0" t="s">
        <v>27</v>
      </c>
      <c r="E3313" s="0" t="s">
        <v>9</v>
      </c>
      <c r="F3313" s="0" t="s">
        <v>9</v>
      </c>
      <c r="G3313" s="0" t="s">
        <v>164</v>
      </c>
      <c r="H3313" s="0" t="n">
        <v>174886.707124672</v>
      </c>
      <c r="I3313" s="0" t="n">
        <v>12806.3958333333</v>
      </c>
      <c r="J3313" s="0" t="n">
        <v>7619.80552083333</v>
      </c>
      <c r="K3313" s="0" t="n">
        <v>160079.947916666</v>
      </c>
      <c r="L3313" s="0" t="n">
        <v>176087.942708333</v>
      </c>
      <c r="M3313" s="0" t="n">
        <v>2047151.05363017</v>
      </c>
      <c r="N3313" s="0" t="n">
        <v>2388342.89590187</v>
      </c>
      <c r="O3313" s="0" t="n">
        <v>749136.711373094</v>
      </c>
      <c r="P3313" s="0" t="n">
        <v>873992.829935277</v>
      </c>
      <c r="Q3313" s="0" t="n">
        <v>320159.895833333</v>
      </c>
      <c r="R3313" s="0" t="n">
        <v>352175.885416666</v>
      </c>
    </row>
    <row r="3314" customFormat="false" ht="13.8" hidden="true" customHeight="false" outlineLevel="0" collapsed="false">
      <c r="A3314" s="0" t="s">
        <v>155</v>
      </c>
      <c r="B3314" s="0" t="s">
        <v>21</v>
      </c>
      <c r="C3314" s="0" t="s">
        <v>173</v>
      </c>
      <c r="D3314" s="0" t="s">
        <v>47</v>
      </c>
      <c r="E3314" s="0" t="s">
        <v>8</v>
      </c>
      <c r="F3314" s="0" t="s">
        <v>8</v>
      </c>
      <c r="G3314" s="0" t="s">
        <v>154</v>
      </c>
      <c r="H3314" s="0" t="n">
        <v>88730.2219665908</v>
      </c>
      <c r="I3314" s="0" t="n">
        <v>3919.66666666666</v>
      </c>
      <c r="J3314" s="0" t="n">
        <v>2244.10166666666</v>
      </c>
      <c r="K3314" s="0" t="n">
        <v>0</v>
      </c>
      <c r="L3314" s="0" t="n">
        <v>0</v>
      </c>
      <c r="M3314" s="0" t="n">
        <v>859278.037733866</v>
      </c>
      <c r="N3314" s="0" t="n">
        <v>1074097.54716733</v>
      </c>
      <c r="O3314" s="0" t="n">
        <v>179488.069379116</v>
      </c>
      <c r="P3314" s="0" t="n">
        <v>287180.911006586</v>
      </c>
      <c r="Q3314" s="0" t="n">
        <v>39196.6666666666</v>
      </c>
      <c r="R3314" s="0" t="n">
        <v>48995.8333333333</v>
      </c>
    </row>
    <row r="3315" customFormat="false" ht="13.8" hidden="true" customHeight="false" outlineLevel="0" collapsed="false">
      <c r="A3315" s="0" t="s">
        <v>150</v>
      </c>
      <c r="B3315" s="0" t="s">
        <v>103</v>
      </c>
      <c r="C3315" s="0" t="s">
        <v>177</v>
      </c>
      <c r="D3315" s="0" t="s">
        <v>22</v>
      </c>
      <c r="E3315" s="0" t="s">
        <v>8</v>
      </c>
      <c r="F3315" s="0" t="s">
        <v>8</v>
      </c>
      <c r="G3315" s="0" t="s">
        <v>153</v>
      </c>
      <c r="H3315" s="0" t="n">
        <v>57863.1565685961</v>
      </c>
      <c r="I3315" s="0" t="n">
        <v>4141.8</v>
      </c>
      <c r="J3315" s="0" t="n">
        <v>3030.846</v>
      </c>
      <c r="K3315" s="0" t="n">
        <v>186381</v>
      </c>
      <c r="L3315" s="0" t="n">
        <v>227799</v>
      </c>
      <c r="M3315" s="0" t="n">
        <v>643014.45</v>
      </c>
      <c r="N3315" s="0" t="n">
        <v>782800.2</v>
      </c>
      <c r="O3315" s="0" t="n">
        <v>33548.58</v>
      </c>
      <c r="P3315" s="0" t="n">
        <v>50322.87</v>
      </c>
      <c r="Q3315" s="0" t="n">
        <v>0</v>
      </c>
      <c r="R3315" s="0" t="n">
        <v>0</v>
      </c>
    </row>
    <row r="3316" customFormat="false" ht="13.8" hidden="true" customHeight="false" outlineLevel="0" collapsed="false">
      <c r="A3316" s="0" t="s">
        <v>150</v>
      </c>
      <c r="B3316" s="0" t="s">
        <v>72</v>
      </c>
      <c r="C3316" s="0" t="s">
        <v>175</v>
      </c>
      <c r="D3316" s="0" t="s">
        <v>87</v>
      </c>
      <c r="E3316" s="0" t="s">
        <v>170</v>
      </c>
      <c r="F3316" s="0" t="s">
        <v>13</v>
      </c>
      <c r="G3316" s="0" t="s">
        <v>154</v>
      </c>
      <c r="H3316" s="0" t="n">
        <v>1759.48240251654</v>
      </c>
      <c r="I3316" s="0" t="n">
        <v>600</v>
      </c>
      <c r="J3316" s="0" t="n">
        <v>600</v>
      </c>
      <c r="K3316" s="0" t="n">
        <v>10500</v>
      </c>
      <c r="L3316" s="0" t="n">
        <v>13500</v>
      </c>
      <c r="M3316" s="0" t="n">
        <v>81600</v>
      </c>
      <c r="N3316" s="0" t="n">
        <v>112200</v>
      </c>
      <c r="O3316" s="0" t="n">
        <v>25500</v>
      </c>
      <c r="P3316" s="0" t="n">
        <v>32640</v>
      </c>
      <c r="Q3316" s="0" t="n">
        <v>24000</v>
      </c>
      <c r="R3316" s="0" t="n">
        <v>27000</v>
      </c>
    </row>
    <row r="3317" customFormat="false" ht="13.8" hidden="false" customHeight="false" outlineLevel="0" collapsed="false">
      <c r="A3317" s="0" t="s">
        <v>150</v>
      </c>
      <c r="B3317" s="0" t="s">
        <v>52</v>
      </c>
      <c r="C3317" s="0" t="s">
        <v>54</v>
      </c>
      <c r="D3317" s="0" t="s">
        <v>54</v>
      </c>
      <c r="E3317" s="0" t="s">
        <v>9</v>
      </c>
      <c r="F3317" s="0" t="s">
        <v>9</v>
      </c>
      <c r="G3317" s="0" t="s">
        <v>172</v>
      </c>
      <c r="H3317" s="0" t="n">
        <v>628655.2</v>
      </c>
      <c r="I3317" s="0" t="n">
        <v>50900</v>
      </c>
      <c r="J3317" s="0" t="n">
        <v>73100</v>
      </c>
      <c r="K3317" s="0" t="n">
        <v>1781500</v>
      </c>
      <c r="L3317" s="0" t="n">
        <v>2290500</v>
      </c>
      <c r="M3317" s="0" t="n">
        <v>195116.647155</v>
      </c>
      <c r="N3317" s="0" t="n">
        <v>237533.30958</v>
      </c>
      <c r="O3317" s="0" t="n">
        <v>1175790</v>
      </c>
      <c r="P3317" s="0" t="n">
        <v>1282680</v>
      </c>
      <c r="Q3317" s="0" t="n">
        <v>6108000</v>
      </c>
      <c r="R3317" s="0" t="n">
        <v>6617000</v>
      </c>
    </row>
    <row r="3318" customFormat="false" ht="13.8" hidden="true" customHeight="false" outlineLevel="0" collapsed="false">
      <c r="A3318" s="0" t="s">
        <v>155</v>
      </c>
      <c r="B3318" s="0" t="s">
        <v>21</v>
      </c>
      <c r="C3318" s="0" t="s">
        <v>166</v>
      </c>
      <c r="D3318" s="0" t="s">
        <v>25</v>
      </c>
      <c r="E3318" s="0" t="s">
        <v>13</v>
      </c>
      <c r="F3318" s="0" t="s">
        <v>13</v>
      </c>
      <c r="G3318" s="0" t="s">
        <v>172</v>
      </c>
      <c r="H3318" s="0" t="n">
        <v>1516822.13882418</v>
      </c>
      <c r="I3318" s="0" t="n">
        <v>15841.4509803921</v>
      </c>
      <c r="J3318" s="0" t="n">
        <v>9250.07950980392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</row>
    <row r="3319" customFormat="false" ht="13.8" hidden="true" customHeight="false" outlineLevel="0" collapsed="false">
      <c r="A3319" s="0" t="s">
        <v>150</v>
      </c>
      <c r="B3319" s="0" t="s">
        <v>72</v>
      </c>
      <c r="C3319" s="0" t="s">
        <v>151</v>
      </c>
      <c r="D3319" s="0" t="s">
        <v>83</v>
      </c>
      <c r="E3319" s="0" t="s">
        <v>174</v>
      </c>
      <c r="F3319" s="0" t="s">
        <v>8</v>
      </c>
      <c r="G3319" s="0" t="s">
        <v>153</v>
      </c>
      <c r="H3319" s="0" t="n">
        <v>49537.2476783794</v>
      </c>
      <c r="I3319" s="0" t="n">
        <v>3398.23839929829</v>
      </c>
      <c r="J3319" s="0" t="n">
        <v>3398.23839929829</v>
      </c>
      <c r="K3319" s="0" t="n">
        <v>39646.11465848</v>
      </c>
      <c r="L3319" s="0" t="n">
        <v>50973.5759894744</v>
      </c>
      <c r="M3319" s="0" t="n">
        <v>257855.22094531</v>
      </c>
      <c r="N3319" s="0" t="n">
        <v>332716.414122981</v>
      </c>
      <c r="O3319" s="0" t="n">
        <v>83179.1031059656</v>
      </c>
      <c r="P3319" s="0" t="n">
        <v>106469.251975636</v>
      </c>
      <c r="Q3319" s="0" t="n">
        <v>90619.6906479545</v>
      </c>
      <c r="R3319" s="0" t="n">
        <v>101947.151978948</v>
      </c>
    </row>
    <row r="3320" customFormat="false" ht="13.8" hidden="true" customHeight="false" outlineLevel="0" collapsed="false">
      <c r="A3320" s="0" t="s">
        <v>159</v>
      </c>
      <c r="B3320" s="0" t="s">
        <v>117</v>
      </c>
      <c r="C3320" s="0" t="s">
        <v>182</v>
      </c>
      <c r="D3320" s="0" t="s">
        <v>109</v>
      </c>
      <c r="E3320" s="0" t="s">
        <v>9</v>
      </c>
      <c r="F3320" s="0" t="s">
        <v>9</v>
      </c>
      <c r="G3320" s="0" t="s">
        <v>153</v>
      </c>
      <c r="H3320" s="0" t="n">
        <v>1698703.53989355</v>
      </c>
      <c r="I3320" s="0" t="n">
        <v>8608.79685030827</v>
      </c>
      <c r="J3320" s="0" t="n">
        <v>8608.79685030827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</row>
    <row r="3321" customFormat="false" ht="13.8" hidden="true" customHeight="false" outlineLevel="0" collapsed="false">
      <c r="A3321" s="0" t="s">
        <v>155</v>
      </c>
      <c r="B3321" s="0" t="s">
        <v>103</v>
      </c>
      <c r="C3321" s="0" t="s">
        <v>177</v>
      </c>
      <c r="D3321" s="0" t="s">
        <v>110</v>
      </c>
      <c r="E3321" s="0" t="s">
        <v>13</v>
      </c>
      <c r="F3321" s="0" t="s">
        <v>13</v>
      </c>
      <c r="G3321" s="0" t="s">
        <v>153</v>
      </c>
      <c r="H3321" s="0" t="n">
        <v>26597.5042742897</v>
      </c>
      <c r="I3321" s="0" t="n">
        <v>5076.6</v>
      </c>
      <c r="J3321" s="0" t="n">
        <v>9153.351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</row>
    <row r="3322" customFormat="false" ht="13.8" hidden="true" customHeight="false" outlineLevel="0" collapsed="false">
      <c r="A3322" s="0" t="s">
        <v>159</v>
      </c>
      <c r="B3322" s="0" t="s">
        <v>96</v>
      </c>
      <c r="C3322" s="0" t="s">
        <v>98</v>
      </c>
      <c r="D3322" s="0" t="s">
        <v>98</v>
      </c>
      <c r="E3322" s="0" t="s">
        <v>170</v>
      </c>
      <c r="F3322" s="0" t="s">
        <v>13</v>
      </c>
      <c r="G3322" s="0" t="s">
        <v>172</v>
      </c>
      <c r="H3322" s="0" t="n">
        <v>11547095.6540308</v>
      </c>
      <c r="I3322" s="0" t="n">
        <v>225144.257835781</v>
      </c>
      <c r="J3322" s="0" t="n">
        <v>290344.486019771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</row>
    <row r="3323" customFormat="false" ht="13.8" hidden="true" customHeight="false" outlineLevel="0" collapsed="false">
      <c r="A3323" s="0" t="s">
        <v>150</v>
      </c>
      <c r="B3323" s="0" t="s">
        <v>96</v>
      </c>
      <c r="C3323" s="0" t="s">
        <v>98</v>
      </c>
      <c r="D3323" s="0" t="s">
        <v>98</v>
      </c>
      <c r="E3323" s="0" t="s">
        <v>170</v>
      </c>
      <c r="F3323" s="0" t="s">
        <v>13</v>
      </c>
      <c r="G3323" s="0" t="s">
        <v>172</v>
      </c>
      <c r="H3323" s="0" t="n">
        <v>1098238.07910082</v>
      </c>
      <c r="I3323" s="0" t="n">
        <v>225144.257835781</v>
      </c>
      <c r="J3323" s="0" t="n">
        <v>290344.486019771</v>
      </c>
      <c r="K3323" s="0" t="n">
        <v>2169063.82882082</v>
      </c>
      <c r="L3323" s="0" t="n">
        <v>2788796.35134106</v>
      </c>
      <c r="M3323" s="0" t="n">
        <v>20904975.977544</v>
      </c>
      <c r="N3323" s="0" t="n">
        <v>25085971.1730528</v>
      </c>
      <c r="O3323" s="0" t="n">
        <v>8129712.89891804</v>
      </c>
      <c r="P3323" s="0" t="n">
        <v>10406032.510615</v>
      </c>
      <c r="Q3323" s="0" t="n">
        <v>4957860.18016189</v>
      </c>
      <c r="R3323" s="0" t="n">
        <v>5577592.70268212</v>
      </c>
    </row>
    <row r="3324" customFormat="false" ht="13.8" hidden="true" customHeight="false" outlineLevel="0" collapsed="false">
      <c r="A3324" s="0" t="s">
        <v>155</v>
      </c>
      <c r="B3324" s="0" t="s">
        <v>52</v>
      </c>
      <c r="C3324" s="0" t="s">
        <v>158</v>
      </c>
      <c r="D3324" s="0" t="s">
        <v>53</v>
      </c>
      <c r="E3324" s="0" t="s">
        <v>13</v>
      </c>
      <c r="F3324" s="0" t="s">
        <v>13</v>
      </c>
      <c r="G3324" s="0" t="s">
        <v>157</v>
      </c>
      <c r="H3324" s="0" t="n">
        <v>8332485.42366743</v>
      </c>
      <c r="I3324" s="0" t="n">
        <v>420304.394219344</v>
      </c>
      <c r="J3324" s="0" t="n">
        <v>128537.804278103</v>
      </c>
      <c r="K3324" s="0" t="n">
        <v>0</v>
      </c>
      <c r="L3324" s="0" t="n">
        <v>0</v>
      </c>
      <c r="M3324" s="0" t="n">
        <v>8826392.15251491</v>
      </c>
      <c r="N3324" s="0" t="n">
        <v>10787812.6308515</v>
      </c>
      <c r="O3324" s="0" t="n">
        <v>10717762.0399841</v>
      </c>
      <c r="P3324" s="0" t="n">
        <v>11908624.4888712</v>
      </c>
      <c r="Q3324" s="0" t="n">
        <v>14010146.4739781</v>
      </c>
      <c r="R3324" s="0" t="n">
        <v>15411161.1213759</v>
      </c>
    </row>
    <row r="3325" customFormat="false" ht="13.8" hidden="true" customHeight="false" outlineLevel="0" collapsed="false">
      <c r="A3325" s="0" t="s">
        <v>159</v>
      </c>
      <c r="B3325" s="0" t="s">
        <v>52</v>
      </c>
      <c r="C3325" s="0" t="s">
        <v>54</v>
      </c>
      <c r="D3325" s="0" t="s">
        <v>54</v>
      </c>
      <c r="E3325" s="0" t="s">
        <v>8</v>
      </c>
      <c r="F3325" s="0" t="s">
        <v>8</v>
      </c>
      <c r="G3325" s="0" t="s">
        <v>154</v>
      </c>
      <c r="H3325" s="0" t="n">
        <v>92328735.95</v>
      </c>
      <c r="I3325" s="0" t="n">
        <v>2031400</v>
      </c>
      <c r="J3325" s="0" t="n">
        <v>3247800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n">
        <v>182826000</v>
      </c>
      <c r="R3325" s="0" t="n">
        <v>203140000</v>
      </c>
    </row>
    <row r="3326" customFormat="false" ht="13.8" hidden="true" customHeight="false" outlineLevel="0" collapsed="false">
      <c r="A3326" s="0" t="s">
        <v>150</v>
      </c>
      <c r="B3326" s="0" t="s">
        <v>52</v>
      </c>
      <c r="C3326" s="0" t="s">
        <v>183</v>
      </c>
      <c r="D3326" s="0" t="s">
        <v>57</v>
      </c>
      <c r="E3326" s="0" t="s">
        <v>9</v>
      </c>
      <c r="F3326" s="0" t="s">
        <v>9</v>
      </c>
      <c r="G3326" s="0" t="s">
        <v>157</v>
      </c>
      <c r="H3326" s="0" t="n">
        <v>14745395.9889416</v>
      </c>
      <c r="I3326" s="0" t="n">
        <v>1092187.55678571</v>
      </c>
      <c r="J3326" s="0" t="n">
        <v>444776.089885117</v>
      </c>
      <c r="K3326" s="0" t="n">
        <v>38226564.4875</v>
      </c>
      <c r="L3326" s="0" t="n">
        <v>49148440.0553571</v>
      </c>
      <c r="M3326" s="0" t="n">
        <v>43227873.7599531</v>
      </c>
      <c r="N3326" s="0" t="n">
        <v>52625237.6208125</v>
      </c>
      <c r="O3326" s="0" t="n">
        <v>40717662.3133156</v>
      </c>
      <c r="P3326" s="0" t="n">
        <v>44419267.9781625</v>
      </c>
      <c r="Q3326" s="0" t="n">
        <v>131062506.814285</v>
      </c>
      <c r="R3326" s="0" t="n">
        <v>141984382.382142</v>
      </c>
    </row>
    <row r="3327" customFormat="false" ht="13.8" hidden="true" customHeight="false" outlineLevel="0" collapsed="false">
      <c r="A3327" s="0" t="s">
        <v>155</v>
      </c>
      <c r="B3327" s="0" t="s">
        <v>52</v>
      </c>
      <c r="C3327" s="0" t="s">
        <v>161</v>
      </c>
      <c r="D3327" s="0" t="s">
        <v>60</v>
      </c>
      <c r="E3327" s="0" t="s">
        <v>8</v>
      </c>
      <c r="F3327" s="0" t="s">
        <v>8</v>
      </c>
      <c r="G3327" s="0" t="s">
        <v>164</v>
      </c>
      <c r="H3327" s="0" t="n">
        <v>52558189.1934166</v>
      </c>
      <c r="I3327" s="0" t="n">
        <v>1476320.58309834</v>
      </c>
      <c r="J3327" s="0" t="n">
        <v>1293304.53277135</v>
      </c>
      <c r="K3327" s="0" t="n">
        <v>0</v>
      </c>
      <c r="L3327" s="0" t="n">
        <v>0</v>
      </c>
      <c r="M3327" s="0" t="n">
        <v>117613539.983677</v>
      </c>
      <c r="N3327" s="0" t="n">
        <v>176420309.975516</v>
      </c>
      <c r="O3327" s="0" t="n">
        <v>17765057.6635991</v>
      </c>
      <c r="P3327" s="0" t="n">
        <v>22206322.0794989</v>
      </c>
      <c r="Q3327" s="0" t="n">
        <v>7381602.91549173</v>
      </c>
      <c r="R3327" s="0" t="n">
        <v>12302671.5258195</v>
      </c>
    </row>
    <row r="3328" customFormat="false" ht="13.8" hidden="true" customHeight="false" outlineLevel="0" collapsed="false">
      <c r="A3328" s="0" t="s">
        <v>150</v>
      </c>
      <c r="B3328" s="0" t="s">
        <v>6</v>
      </c>
      <c r="C3328" s="0" t="s">
        <v>162</v>
      </c>
      <c r="D3328" s="0" t="s">
        <v>15</v>
      </c>
      <c r="E3328" s="0" t="s">
        <v>13</v>
      </c>
      <c r="F3328" s="0" t="s">
        <v>13</v>
      </c>
      <c r="G3328" s="0" t="s">
        <v>164</v>
      </c>
      <c r="H3328" s="0" t="n">
        <v>26447384.3249007</v>
      </c>
      <c r="I3328" s="0" t="n">
        <v>4434940.35879535</v>
      </c>
      <c r="J3328" s="0" t="n">
        <v>6848679.73927014</v>
      </c>
      <c r="K3328" s="0" t="n">
        <v>0</v>
      </c>
      <c r="L3328" s="0" t="n">
        <v>0</v>
      </c>
      <c r="M3328" s="0" t="n">
        <v>279401242.604107</v>
      </c>
      <c r="N3328" s="0" t="n">
        <v>399144632.291581</v>
      </c>
      <c r="O3328" s="0" t="n">
        <v>133048210.76386</v>
      </c>
      <c r="P3328" s="0" t="n">
        <v>170301709.777741</v>
      </c>
      <c r="Q3328" s="0" t="n">
        <v>87883222.5072216</v>
      </c>
      <c r="R3328" s="0" t="n">
        <v>98868625.3206243</v>
      </c>
    </row>
    <row r="3329" customFormat="false" ht="13.8" hidden="true" customHeight="false" outlineLevel="0" collapsed="false">
      <c r="A3329" s="0" t="s">
        <v>150</v>
      </c>
      <c r="B3329" s="0" t="s">
        <v>6</v>
      </c>
      <c r="C3329" s="0" t="s">
        <v>163</v>
      </c>
      <c r="D3329" s="0" t="s">
        <v>15</v>
      </c>
      <c r="E3329" s="0" t="s">
        <v>9</v>
      </c>
      <c r="F3329" s="0" t="s">
        <v>9</v>
      </c>
      <c r="G3329" s="0" t="s">
        <v>164</v>
      </c>
      <c r="H3329" s="0" t="n">
        <v>5553159.85573198</v>
      </c>
      <c r="I3329" s="0" t="n">
        <v>1059555.30831292</v>
      </c>
      <c r="J3329" s="0" t="n">
        <v>983907.105853078</v>
      </c>
      <c r="K3329" s="0" t="n">
        <v>10161981.5537007</v>
      </c>
      <c r="L3329" s="0" t="n">
        <v>15242972.330551</v>
      </c>
      <c r="M3329" s="0" t="n">
        <v>85823979.9733467</v>
      </c>
      <c r="N3329" s="0" t="n">
        <v>114431973.297795</v>
      </c>
      <c r="O3329" s="0" t="n">
        <v>10171730.959804</v>
      </c>
      <c r="P3329" s="0" t="n">
        <v>12714663.699755</v>
      </c>
      <c r="Q3329" s="0" t="n">
        <v>3810743.08263777</v>
      </c>
      <c r="R3329" s="0" t="n">
        <v>6351238.47106295</v>
      </c>
    </row>
    <row r="3330" customFormat="false" ht="13.8" hidden="true" customHeight="false" outlineLevel="0" collapsed="false">
      <c r="A3330" s="0" t="s">
        <v>150</v>
      </c>
      <c r="B3330" s="0" t="s">
        <v>21</v>
      </c>
      <c r="C3330" s="0" t="s">
        <v>173</v>
      </c>
      <c r="D3330" s="0" t="s">
        <v>40</v>
      </c>
      <c r="E3330" s="0" t="s">
        <v>8</v>
      </c>
      <c r="F3330" s="0" t="s">
        <v>8</v>
      </c>
      <c r="G3330" s="0" t="s">
        <v>153</v>
      </c>
      <c r="H3330" s="0" t="n">
        <v>87073.755322757</v>
      </c>
      <c r="I3330" s="0" t="n">
        <v>12296.0033189033</v>
      </c>
      <c r="J3330" s="0" t="n">
        <v>7153.94786760461</v>
      </c>
      <c r="K3330" s="0" t="n">
        <v>138330.037337662</v>
      </c>
      <c r="L3330" s="0" t="n">
        <v>169070.04563492</v>
      </c>
      <c r="M3330" s="0" t="n">
        <v>3085266.17220973</v>
      </c>
      <c r="N3330" s="0" t="n">
        <v>3470924.44373595</v>
      </c>
      <c r="O3330" s="0" t="n">
        <v>918604.926750309</v>
      </c>
      <c r="P3330" s="0" t="n">
        <v>1175814.30624039</v>
      </c>
      <c r="Q3330" s="0" t="n">
        <v>276660.074675324</v>
      </c>
      <c r="R3330" s="0" t="n">
        <v>307400.082972582</v>
      </c>
    </row>
    <row r="3331" customFormat="false" ht="13.8" hidden="true" customHeight="false" outlineLevel="0" collapsed="false">
      <c r="A3331" s="0" t="s">
        <v>159</v>
      </c>
      <c r="B3331" s="0" t="s">
        <v>21</v>
      </c>
      <c r="C3331" s="0" t="s">
        <v>166</v>
      </c>
      <c r="D3331" s="0" t="s">
        <v>37</v>
      </c>
      <c r="E3331" s="0" t="s">
        <v>9</v>
      </c>
      <c r="F3331" s="0" t="s">
        <v>9</v>
      </c>
      <c r="G3331" s="0" t="s">
        <v>154</v>
      </c>
      <c r="H3331" s="0" t="n">
        <v>24806505.0177612</v>
      </c>
      <c r="I3331" s="0" t="n">
        <v>230265.124334284</v>
      </c>
      <c r="J3331" s="0" t="n">
        <v>176963.898863223</v>
      </c>
      <c r="K3331" s="0" t="n">
        <v>2302651.24334284</v>
      </c>
      <c r="L3331" s="0" t="n">
        <v>2878314.05417855</v>
      </c>
      <c r="M3331" s="0" t="n">
        <v>28888622.6004858</v>
      </c>
      <c r="N3331" s="0" t="n">
        <v>36110778.2506072</v>
      </c>
      <c r="O3331" s="0" t="n">
        <v>0</v>
      </c>
      <c r="P3331" s="0" t="n">
        <v>0</v>
      </c>
      <c r="Q3331" s="0" t="n">
        <v>0</v>
      </c>
      <c r="R3331" s="0" t="n">
        <v>0</v>
      </c>
    </row>
    <row r="3332" customFormat="false" ht="13.8" hidden="true" customHeight="false" outlineLevel="0" collapsed="false">
      <c r="A3332" s="0" t="s">
        <v>150</v>
      </c>
      <c r="B3332" s="0" t="s">
        <v>90</v>
      </c>
      <c r="C3332" s="0" t="s">
        <v>93</v>
      </c>
      <c r="D3332" s="0" t="s">
        <v>93</v>
      </c>
      <c r="E3332" s="0" t="s">
        <v>167</v>
      </c>
      <c r="F3332" s="0" t="s">
        <v>9</v>
      </c>
      <c r="G3332" s="0" t="s">
        <v>154</v>
      </c>
      <c r="H3332" s="0" t="n">
        <v>9140014.69708305</v>
      </c>
      <c r="I3332" s="0" t="n">
        <v>1457608.85662295</v>
      </c>
      <c r="J3332" s="0" t="n">
        <v>2128412.85056743</v>
      </c>
      <c r="K3332" s="0" t="n">
        <v>12977398.2246174</v>
      </c>
      <c r="L3332" s="0" t="n">
        <v>16685226.2887939</v>
      </c>
      <c r="M3332" s="0" t="n">
        <v>154895562.580592</v>
      </c>
      <c r="N3332" s="0" t="n">
        <v>185874675.096711</v>
      </c>
      <c r="O3332" s="0" t="n">
        <v>60237163.2865196</v>
      </c>
      <c r="P3332" s="0" t="n">
        <v>77103569.0067451</v>
      </c>
      <c r="Q3332" s="0" t="n">
        <v>29662624.5134114</v>
      </c>
      <c r="R3332" s="0" t="n">
        <v>33370452.5775878</v>
      </c>
    </row>
    <row r="3333" customFormat="false" ht="13.8" hidden="true" customHeight="false" outlineLevel="0" collapsed="false">
      <c r="A3333" s="0" t="s">
        <v>159</v>
      </c>
      <c r="B3333" s="0" t="s">
        <v>52</v>
      </c>
      <c r="C3333" s="0" t="s">
        <v>158</v>
      </c>
      <c r="D3333" s="0" t="s">
        <v>63</v>
      </c>
      <c r="E3333" s="0" t="s">
        <v>9</v>
      </c>
      <c r="F3333" s="0" t="s">
        <v>9</v>
      </c>
      <c r="G3333" s="0" t="s">
        <v>164</v>
      </c>
      <c r="H3333" s="0" t="n">
        <v>56713064.0627773</v>
      </c>
      <c r="I3333" s="0" t="n">
        <v>1568615.97882751</v>
      </c>
      <c r="J3333" s="0" t="n">
        <v>1537691.95640064</v>
      </c>
      <c r="K3333" s="0" t="n">
        <v>62744639.1531006</v>
      </c>
      <c r="L3333" s="0" t="n">
        <v>78430798.9413757</v>
      </c>
      <c r="M3333" s="0" t="n">
        <v>316664350.725804</v>
      </c>
      <c r="N3333" s="0" t="n">
        <v>383330529.825974</v>
      </c>
      <c r="O3333" s="0" t="n">
        <v>0</v>
      </c>
      <c r="P3333" s="0" t="n">
        <v>0</v>
      </c>
      <c r="Q3333" s="0" t="n">
        <v>0</v>
      </c>
      <c r="R3333" s="0" t="n">
        <v>0</v>
      </c>
    </row>
    <row r="3334" customFormat="false" ht="13.8" hidden="true" customHeight="false" outlineLevel="0" collapsed="false">
      <c r="A3334" s="0" t="s">
        <v>159</v>
      </c>
      <c r="B3334" s="0" t="s">
        <v>52</v>
      </c>
      <c r="C3334" s="0" t="s">
        <v>183</v>
      </c>
      <c r="D3334" s="0" t="s">
        <v>64</v>
      </c>
      <c r="E3334" s="0" t="s">
        <v>13</v>
      </c>
      <c r="F3334" s="0" t="s">
        <v>13</v>
      </c>
      <c r="G3334" s="0" t="s">
        <v>154</v>
      </c>
      <c r="H3334" s="0" t="n">
        <v>93835777.7642178</v>
      </c>
      <c r="I3334" s="0" t="n">
        <v>1509264.09288573</v>
      </c>
      <c r="J3334" s="0" t="n">
        <v>1109228.64689203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135833768.359716</v>
      </c>
      <c r="R3334" s="0" t="n">
        <v>150926409.288573</v>
      </c>
    </row>
    <row r="3335" customFormat="false" ht="13.8" hidden="true" customHeight="false" outlineLevel="0" collapsed="false">
      <c r="A3335" s="0" t="s">
        <v>159</v>
      </c>
      <c r="B3335" s="0" t="s">
        <v>52</v>
      </c>
      <c r="C3335" s="0" t="s">
        <v>165</v>
      </c>
      <c r="D3335" s="0" t="s">
        <v>67</v>
      </c>
      <c r="E3335" s="0" t="s">
        <v>13</v>
      </c>
      <c r="F3335" s="0" t="s">
        <v>13</v>
      </c>
      <c r="G3335" s="0" t="s">
        <v>154</v>
      </c>
      <c r="H3335" s="0" t="n">
        <v>7472149.87810739</v>
      </c>
      <c r="I3335" s="0" t="n">
        <v>91973.8999999999</v>
      </c>
      <c r="J3335" s="0" t="n">
        <v>67744.1352058212</v>
      </c>
      <c r="K3335" s="0" t="n">
        <v>3678955.99999999</v>
      </c>
      <c r="L3335" s="0" t="n">
        <v>4598694.99999999</v>
      </c>
      <c r="M3335" s="0" t="n">
        <v>18567231.0624999</v>
      </c>
      <c r="N3335" s="0" t="n">
        <v>22476121.8124999</v>
      </c>
      <c r="O3335" s="0" t="n">
        <v>0</v>
      </c>
      <c r="P3335" s="0" t="n">
        <v>0</v>
      </c>
      <c r="Q3335" s="0" t="n">
        <v>0</v>
      </c>
      <c r="R3335" s="0" t="n">
        <v>0</v>
      </c>
    </row>
    <row r="3336" customFormat="false" ht="13.8" hidden="true" customHeight="false" outlineLevel="0" collapsed="false">
      <c r="A3336" s="0" t="s">
        <v>155</v>
      </c>
      <c r="B3336" s="0" t="s">
        <v>52</v>
      </c>
      <c r="C3336" s="0" t="s">
        <v>158</v>
      </c>
      <c r="D3336" s="0" t="s">
        <v>66</v>
      </c>
      <c r="E3336" s="0" t="s">
        <v>8</v>
      </c>
      <c r="F3336" s="0" t="s">
        <v>8</v>
      </c>
      <c r="G3336" s="0" t="s">
        <v>153</v>
      </c>
      <c r="H3336" s="0" t="n">
        <v>531706.322410639</v>
      </c>
      <c r="I3336" s="0" t="n">
        <v>47394.1522379527</v>
      </c>
      <c r="J3336" s="0" t="n">
        <v>165326.242976329</v>
      </c>
      <c r="K3336" s="0" t="n">
        <v>2132736.85070787</v>
      </c>
      <c r="L3336" s="0" t="n">
        <v>2606678.3730874</v>
      </c>
      <c r="M3336" s="0" t="n">
        <v>9567694.48303671</v>
      </c>
      <c r="N3336" s="0" t="n">
        <v>11581945.9531497</v>
      </c>
      <c r="O3336" s="0" t="n">
        <v>88864.0354461613</v>
      </c>
      <c r="P3336" s="0" t="n">
        <v>142182.456713858</v>
      </c>
      <c r="Q3336" s="0" t="n">
        <v>0</v>
      </c>
      <c r="R3336" s="0" t="n">
        <v>0</v>
      </c>
    </row>
    <row r="3337" customFormat="false" ht="13.8" hidden="true" customHeight="false" outlineLevel="0" collapsed="false">
      <c r="A3337" s="0" t="s">
        <v>155</v>
      </c>
      <c r="B3337" s="0" t="s">
        <v>21</v>
      </c>
      <c r="C3337" s="0" t="s">
        <v>168</v>
      </c>
      <c r="D3337" s="0" t="s">
        <v>49</v>
      </c>
      <c r="E3337" s="0" t="s">
        <v>9</v>
      </c>
      <c r="F3337" s="0" t="s">
        <v>9</v>
      </c>
      <c r="G3337" s="0" t="s">
        <v>172</v>
      </c>
      <c r="H3337" s="0" t="n">
        <v>1029774.69746659</v>
      </c>
      <c r="I3337" s="0" t="n">
        <v>40830</v>
      </c>
      <c r="J3337" s="0" t="n">
        <v>133119.3</v>
      </c>
      <c r="K3337" s="0" t="n">
        <v>1837350</v>
      </c>
      <c r="L3337" s="0" t="n">
        <v>2245650</v>
      </c>
      <c r="M3337" s="0" t="n">
        <v>7272843.75</v>
      </c>
      <c r="N3337" s="0" t="n">
        <v>8803968.75</v>
      </c>
      <c r="O3337" s="0" t="n">
        <v>382781.25</v>
      </c>
      <c r="P3337" s="0" t="n">
        <v>612450</v>
      </c>
      <c r="Q3337" s="0" t="n">
        <v>0</v>
      </c>
      <c r="R3337" s="0" t="n">
        <v>0</v>
      </c>
    </row>
    <row r="3338" customFormat="false" ht="13.8" hidden="true" customHeight="false" outlineLevel="0" collapsed="false">
      <c r="A3338" s="0" t="s">
        <v>155</v>
      </c>
      <c r="B3338" s="0" t="s">
        <v>72</v>
      </c>
      <c r="C3338" s="0" t="s">
        <v>171</v>
      </c>
      <c r="D3338" s="0" t="s">
        <v>86</v>
      </c>
      <c r="E3338" s="0" t="s">
        <v>152</v>
      </c>
      <c r="F3338" s="0" t="s">
        <v>8</v>
      </c>
      <c r="G3338" s="0" t="s">
        <v>164</v>
      </c>
      <c r="H3338" s="0" t="n">
        <v>123207145.114896</v>
      </c>
      <c r="I3338" s="0" t="n">
        <v>5706616.97860029</v>
      </c>
      <c r="J3338" s="0" t="n">
        <v>24146483.4125169</v>
      </c>
      <c r="K3338" s="0" t="n">
        <v>0</v>
      </c>
      <c r="L3338" s="0" t="n">
        <v>0</v>
      </c>
      <c r="M3338" s="0" t="n">
        <v>319486630.718983</v>
      </c>
      <c r="N3338" s="0" t="n">
        <v>390483659.767646</v>
      </c>
      <c r="O3338" s="0" t="n">
        <v>182225707.682325</v>
      </c>
      <c r="P3338" s="0" t="n">
        <v>248489601.384989</v>
      </c>
      <c r="Q3338" s="0" t="n">
        <v>180637486.244317</v>
      </c>
      <c r="R3338" s="0" t="n">
        <v>206442841.422077</v>
      </c>
    </row>
    <row r="3339" customFormat="false" ht="13.8" hidden="true" customHeight="false" outlineLevel="0" collapsed="false">
      <c r="A3339" s="0" t="s">
        <v>155</v>
      </c>
      <c r="B3339" s="0" t="s">
        <v>72</v>
      </c>
      <c r="C3339" s="0" t="s">
        <v>175</v>
      </c>
      <c r="D3339" s="0" t="s">
        <v>88</v>
      </c>
      <c r="E3339" s="0" t="s">
        <v>170</v>
      </c>
      <c r="F3339" s="0" t="s">
        <v>13</v>
      </c>
      <c r="G3339" s="0" t="s">
        <v>172</v>
      </c>
      <c r="H3339" s="0" t="n">
        <v>3909603.54268103</v>
      </c>
      <c r="I3339" s="0" t="n">
        <v>279867.152399537</v>
      </c>
      <c r="J3339" s="0" t="n">
        <v>1463950.5991669</v>
      </c>
      <c r="K3339" s="0" t="n">
        <v>0</v>
      </c>
      <c r="L3339" s="0" t="n">
        <v>0</v>
      </c>
      <c r="M3339" s="0" t="n">
        <v>21409837.1585646</v>
      </c>
      <c r="N3339" s="0" t="n">
        <v>26167578.7493567</v>
      </c>
      <c r="O3339" s="0" t="n">
        <v>10467031.4997427</v>
      </c>
      <c r="P3339" s="0" t="n">
        <v>14273224.7723764</v>
      </c>
      <c r="Q3339" s="0" t="n">
        <v>0</v>
      </c>
      <c r="R3339" s="0" t="n">
        <v>0</v>
      </c>
    </row>
    <row r="3340" customFormat="false" ht="13.8" hidden="true" customHeight="false" outlineLevel="0" collapsed="false">
      <c r="A3340" s="0" t="s">
        <v>150</v>
      </c>
      <c r="B3340" s="0" t="s">
        <v>90</v>
      </c>
      <c r="C3340" s="0" t="s">
        <v>92</v>
      </c>
      <c r="D3340" s="0" t="s">
        <v>92</v>
      </c>
      <c r="E3340" s="0" t="s">
        <v>200</v>
      </c>
      <c r="F3340" s="0" t="s">
        <v>8</v>
      </c>
      <c r="G3340" s="0" t="s">
        <v>153</v>
      </c>
      <c r="H3340" s="0" t="n">
        <v>381513.468362623</v>
      </c>
      <c r="I3340" s="0" t="n">
        <v>64514.7109328579</v>
      </c>
      <c r="J3340" s="0" t="n">
        <v>73867.6470730413</v>
      </c>
      <c r="K3340" s="0" t="n">
        <v>692149.627550009</v>
      </c>
      <c r="L3340" s="0" t="n">
        <v>889906.663992869</v>
      </c>
      <c r="M3340" s="0" t="n">
        <v>7580818.94648305</v>
      </c>
      <c r="N3340" s="0" t="n">
        <v>9096982.73577966</v>
      </c>
      <c r="O3340" s="0" t="n">
        <v>2948096.25427751</v>
      </c>
      <c r="P3340" s="0" t="n">
        <v>3773563.20547522</v>
      </c>
      <c r="Q3340" s="0" t="n">
        <v>1582056.29154287</v>
      </c>
      <c r="R3340" s="0" t="n">
        <v>1779813.32798573</v>
      </c>
    </row>
    <row r="3341" customFormat="false" ht="13.8" hidden="true" customHeight="false" outlineLevel="0" collapsed="false">
      <c r="A3341" s="0" t="s">
        <v>155</v>
      </c>
      <c r="B3341" s="0" t="s">
        <v>90</v>
      </c>
      <c r="C3341" s="0" t="s">
        <v>92</v>
      </c>
      <c r="D3341" s="0" t="s">
        <v>92</v>
      </c>
      <c r="E3341" s="0" t="s">
        <v>185</v>
      </c>
      <c r="F3341" s="0" t="s">
        <v>9</v>
      </c>
      <c r="G3341" s="0" t="s">
        <v>153</v>
      </c>
      <c r="H3341" s="0" t="n">
        <v>327683.921365548</v>
      </c>
      <c r="I3341" s="0" t="n">
        <v>17986.6666666666</v>
      </c>
      <c r="J3341" s="0" t="n">
        <v>15749.0666666666</v>
      </c>
      <c r="K3341" s="0" t="n">
        <v>0</v>
      </c>
      <c r="L3341" s="0" t="n">
        <v>0</v>
      </c>
      <c r="M3341" s="0" t="n">
        <v>1127215.06132266</v>
      </c>
      <c r="N3341" s="0" t="n">
        <v>1409018.82665333</v>
      </c>
      <c r="O3341" s="0" t="n">
        <v>723296.330355866</v>
      </c>
      <c r="P3341" s="0" t="n">
        <v>986313.177757999</v>
      </c>
      <c r="Q3341" s="0" t="n">
        <v>0</v>
      </c>
      <c r="R3341" s="0" t="n">
        <v>0</v>
      </c>
    </row>
    <row r="3342" customFormat="false" ht="13.8" hidden="true" customHeight="false" outlineLevel="0" collapsed="false">
      <c r="A3342" s="0" t="s">
        <v>155</v>
      </c>
      <c r="B3342" s="0" t="s">
        <v>6</v>
      </c>
      <c r="C3342" s="0" t="s">
        <v>162</v>
      </c>
      <c r="D3342" s="0" t="s">
        <v>20</v>
      </c>
      <c r="E3342" s="0" t="s">
        <v>13</v>
      </c>
      <c r="F3342" s="0" t="s">
        <v>13</v>
      </c>
      <c r="G3342" s="0" t="s">
        <v>164</v>
      </c>
      <c r="H3342" s="0" t="n">
        <v>31754975.338353</v>
      </c>
      <c r="I3342" s="0" t="n">
        <v>1475686.06950364</v>
      </c>
      <c r="J3342" s="0" t="n">
        <v>846844.215819758</v>
      </c>
      <c r="K3342" s="0" t="n">
        <v>0</v>
      </c>
      <c r="L3342" s="0" t="n">
        <v>0</v>
      </c>
      <c r="M3342" s="0" t="n">
        <v>404404444.919411</v>
      </c>
      <c r="N3342" s="0" t="n">
        <v>489542222.797182</v>
      </c>
      <c r="O3342" s="0" t="n">
        <v>404404444.919411</v>
      </c>
      <c r="P3342" s="0" t="n">
        <v>489542222.797182</v>
      </c>
      <c r="Q3342" s="0" t="n">
        <v>8387581.48908658</v>
      </c>
      <c r="R3342" s="0" t="n">
        <v>9585807.41609895</v>
      </c>
    </row>
    <row r="3343" customFormat="false" ht="13.8" hidden="true" customHeight="false" outlineLevel="0" collapsed="false">
      <c r="A3343" s="0" t="s">
        <v>150</v>
      </c>
      <c r="B3343" s="0" t="s">
        <v>72</v>
      </c>
      <c r="C3343" s="0" t="s">
        <v>171</v>
      </c>
      <c r="D3343" s="0" t="s">
        <v>86</v>
      </c>
      <c r="E3343" s="0" t="s">
        <v>174</v>
      </c>
      <c r="F3343" s="0" t="s">
        <v>8</v>
      </c>
      <c r="G3343" s="0" t="s">
        <v>172</v>
      </c>
      <c r="H3343" s="0" t="n">
        <v>412406.074830104</v>
      </c>
      <c r="I3343" s="0" t="n">
        <v>50925.5789918074</v>
      </c>
      <c r="J3343" s="0" t="n">
        <v>57769.1362991857</v>
      </c>
      <c r="K3343" s="0" t="n">
        <v>659429.750017337</v>
      </c>
      <c r="L3343" s="0" t="n">
        <v>847838.25002229</v>
      </c>
      <c r="M3343" s="0" t="n">
        <v>4910199.4036637</v>
      </c>
      <c r="N3343" s="0" t="n">
        <v>6335741.16601768</v>
      </c>
      <c r="O3343" s="0" t="n">
        <v>1847924.50463325</v>
      </c>
      <c r="P3343" s="0" t="n">
        <v>2365343.36593057</v>
      </c>
      <c r="Q3343" s="0" t="n">
        <v>565225.50001486</v>
      </c>
      <c r="R3343" s="0" t="n">
        <v>753634.000019814</v>
      </c>
    </row>
    <row r="3344" customFormat="false" ht="13.8" hidden="true" customHeight="false" outlineLevel="0" collapsed="false">
      <c r="A3344" s="0" t="s">
        <v>159</v>
      </c>
      <c r="B3344" s="0" t="s">
        <v>52</v>
      </c>
      <c r="C3344" s="0" t="s">
        <v>169</v>
      </c>
      <c r="D3344" s="0" t="s">
        <v>61</v>
      </c>
      <c r="E3344" s="0" t="s">
        <v>13</v>
      </c>
      <c r="F3344" s="0" t="s">
        <v>13</v>
      </c>
      <c r="G3344" s="0" t="s">
        <v>157</v>
      </c>
      <c r="H3344" s="0" t="n">
        <v>57841832.7206695</v>
      </c>
      <c r="I3344" s="0" t="n">
        <v>701586.452268999</v>
      </c>
      <c r="J3344" s="0" t="n">
        <v>210481.448530813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63142780.7042099</v>
      </c>
      <c r="R3344" s="0" t="n">
        <v>70158645.2268999</v>
      </c>
    </row>
    <row r="3345" customFormat="false" ht="13.8" hidden="true" customHeight="false" outlineLevel="0" collapsed="false">
      <c r="A3345" s="0" t="s">
        <v>159</v>
      </c>
      <c r="B3345" s="0" t="s">
        <v>90</v>
      </c>
      <c r="C3345" s="0" t="s">
        <v>93</v>
      </c>
      <c r="D3345" s="0" t="s">
        <v>93</v>
      </c>
      <c r="E3345" s="0" t="s">
        <v>167</v>
      </c>
      <c r="F3345" s="0" t="s">
        <v>9</v>
      </c>
      <c r="G3345" s="0" t="s">
        <v>153</v>
      </c>
      <c r="H3345" s="0" t="n">
        <v>7537742.20795196</v>
      </c>
      <c r="I3345" s="0" t="n">
        <v>161410.978291316</v>
      </c>
      <c r="J3345" s="0" t="n">
        <v>141986.421806722</v>
      </c>
      <c r="K3345" s="0" t="n">
        <v>0</v>
      </c>
      <c r="L3345" s="0" t="n">
        <v>0</v>
      </c>
      <c r="M3345" s="0" t="n">
        <v>9148076.24391729</v>
      </c>
      <c r="N3345" s="0" t="n">
        <v>11435095.3048966</v>
      </c>
      <c r="O3345" s="0" t="n">
        <v>0</v>
      </c>
      <c r="P3345" s="0" t="n">
        <v>0</v>
      </c>
      <c r="Q3345" s="0" t="n">
        <v>0</v>
      </c>
      <c r="R3345" s="0" t="n">
        <v>0</v>
      </c>
    </row>
    <row r="3346" customFormat="false" ht="13.8" hidden="true" customHeight="false" outlineLevel="0" collapsed="false">
      <c r="A3346" s="0" t="s">
        <v>159</v>
      </c>
      <c r="B3346" s="0" t="s">
        <v>52</v>
      </c>
      <c r="C3346" s="0" t="s">
        <v>165</v>
      </c>
      <c r="D3346" s="0" t="s">
        <v>62</v>
      </c>
      <c r="E3346" s="0" t="s">
        <v>8</v>
      </c>
      <c r="F3346" s="0" t="s">
        <v>8</v>
      </c>
      <c r="G3346" s="0" t="s">
        <v>172</v>
      </c>
      <c r="H3346" s="0" t="n">
        <v>10643790.9458011</v>
      </c>
      <c r="I3346" s="0" t="n">
        <v>125708.799999999</v>
      </c>
      <c r="J3346" s="0" t="n">
        <v>758402.167690047</v>
      </c>
      <c r="K3346" s="0" t="n">
        <v>5028351.99999999</v>
      </c>
      <c r="L3346" s="0" t="n">
        <v>6285439.99999999</v>
      </c>
      <c r="M3346" s="0" t="n">
        <v>25377463.9999999</v>
      </c>
      <c r="N3346" s="0" t="n">
        <v>30720087.9999999</v>
      </c>
      <c r="O3346" s="0" t="n">
        <v>0</v>
      </c>
      <c r="P3346" s="0" t="n">
        <v>0</v>
      </c>
      <c r="Q3346" s="0" t="n">
        <v>0</v>
      </c>
      <c r="R3346" s="0" t="n">
        <v>0</v>
      </c>
    </row>
    <row r="3347" customFormat="false" ht="13.8" hidden="true" customHeight="false" outlineLevel="0" collapsed="false">
      <c r="A3347" s="0" t="s">
        <v>155</v>
      </c>
      <c r="B3347" s="0" t="s">
        <v>90</v>
      </c>
      <c r="C3347" s="0" t="s">
        <v>160</v>
      </c>
      <c r="D3347" s="0" t="s">
        <v>91</v>
      </c>
      <c r="E3347" s="0" t="s">
        <v>8</v>
      </c>
      <c r="F3347" s="0" t="s">
        <v>8</v>
      </c>
      <c r="G3347" s="0" t="s">
        <v>172</v>
      </c>
      <c r="H3347" s="0" t="n">
        <v>8786456.92692448</v>
      </c>
      <c r="I3347" s="0" t="n">
        <v>538404.569822385</v>
      </c>
      <c r="J3347" s="0" t="n">
        <v>1459691.10708818</v>
      </c>
      <c r="K3347" s="0" t="n">
        <v>6202270.17717385</v>
      </c>
      <c r="L3347" s="0" t="n">
        <v>7974347.3706521</v>
      </c>
      <c r="M3347" s="0" t="n">
        <v>33741534.8511162</v>
      </c>
      <c r="N3347" s="0" t="n">
        <v>42176918.5638953</v>
      </c>
      <c r="O3347" s="0" t="n">
        <v>21650818.1763914</v>
      </c>
      <c r="P3347" s="0" t="n">
        <v>29523842.9678064</v>
      </c>
      <c r="Q3347" s="0" t="n">
        <v>0</v>
      </c>
      <c r="R3347" s="0" t="n">
        <v>0</v>
      </c>
    </row>
    <row r="3348" customFormat="false" ht="13.8" hidden="true" customHeight="false" outlineLevel="0" collapsed="false">
      <c r="A3348" s="0" t="s">
        <v>150</v>
      </c>
      <c r="B3348" s="0" t="s">
        <v>72</v>
      </c>
      <c r="C3348" s="0" t="s">
        <v>171</v>
      </c>
      <c r="D3348" s="0" t="s">
        <v>86</v>
      </c>
      <c r="E3348" s="0" t="s">
        <v>174</v>
      </c>
      <c r="F3348" s="0" t="s">
        <v>8</v>
      </c>
      <c r="G3348" s="0" t="s">
        <v>164</v>
      </c>
      <c r="H3348" s="0" t="n">
        <v>9963634.84845854</v>
      </c>
      <c r="I3348" s="0" t="n">
        <v>1229175.77656577</v>
      </c>
      <c r="J3348" s="0" t="n">
        <v>1801770.4844549</v>
      </c>
      <c r="K3348" s="0" t="n">
        <v>18918320.7990143</v>
      </c>
      <c r="L3348" s="0" t="n">
        <v>24323555.3130184</v>
      </c>
      <c r="M3348" s="0" t="n">
        <v>118516044.089789</v>
      </c>
      <c r="N3348" s="0" t="n">
        <v>152923927.857793</v>
      </c>
      <c r="O3348" s="0" t="n">
        <v>44602812.2406407</v>
      </c>
      <c r="P3348" s="0" t="n">
        <v>57091599.6680201</v>
      </c>
      <c r="Q3348" s="0" t="n">
        <v>16215703.5420123</v>
      </c>
      <c r="R3348" s="0" t="n">
        <v>21620938.0560164</v>
      </c>
    </row>
    <row r="3349" customFormat="false" ht="13.8" hidden="true" customHeight="false" outlineLevel="0" collapsed="false">
      <c r="A3349" s="0" t="s">
        <v>155</v>
      </c>
      <c r="B3349" s="0" t="s">
        <v>21</v>
      </c>
      <c r="C3349" s="0" t="s">
        <v>166</v>
      </c>
      <c r="D3349" s="0" t="s">
        <v>45</v>
      </c>
      <c r="E3349" s="0" t="s">
        <v>9</v>
      </c>
      <c r="F3349" s="0" t="s">
        <v>9</v>
      </c>
      <c r="G3349" s="0" t="s">
        <v>154</v>
      </c>
      <c r="H3349" s="0" t="n">
        <v>802090.701599168</v>
      </c>
      <c r="I3349" s="0" t="n">
        <v>6972</v>
      </c>
      <c r="J3349" s="0" t="n">
        <v>4714.065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</row>
    <row r="3350" customFormat="false" ht="13.8" hidden="true" customHeight="false" outlineLevel="0" collapsed="false">
      <c r="A3350" s="0" t="s">
        <v>159</v>
      </c>
      <c r="B3350" s="0" t="s">
        <v>21</v>
      </c>
      <c r="C3350" s="0" t="s">
        <v>166</v>
      </c>
      <c r="D3350" s="0" t="s">
        <v>43</v>
      </c>
      <c r="E3350" s="0" t="s">
        <v>13</v>
      </c>
      <c r="F3350" s="0" t="s">
        <v>13</v>
      </c>
      <c r="G3350" s="0" t="s">
        <v>154</v>
      </c>
      <c r="H3350" s="0" t="n">
        <v>1284409.52474737</v>
      </c>
      <c r="I3350" s="0" t="n">
        <v>9030.86904761904</v>
      </c>
      <c r="J3350" s="0" t="n">
        <v>6192.87583333333</v>
      </c>
      <c r="K3350" s="0" t="n">
        <v>0</v>
      </c>
      <c r="L3350" s="0" t="n">
        <v>0</v>
      </c>
      <c r="M3350" s="0" t="n">
        <v>2230122.93941344</v>
      </c>
      <c r="N3350" s="0" t="n">
        <v>2787653.6742668</v>
      </c>
      <c r="O3350" s="0" t="n">
        <v>0</v>
      </c>
      <c r="P3350" s="0" t="n">
        <v>0</v>
      </c>
      <c r="Q3350" s="0" t="n">
        <v>79020.1041666666</v>
      </c>
      <c r="R3350" s="0" t="n">
        <v>101597.276785714</v>
      </c>
    </row>
    <row r="3351" customFormat="false" ht="13.8" hidden="true" customHeight="false" outlineLevel="0" collapsed="false">
      <c r="A3351" s="0" t="s">
        <v>150</v>
      </c>
      <c r="B3351" s="0" t="s">
        <v>21</v>
      </c>
      <c r="C3351" s="0" t="s">
        <v>166</v>
      </c>
      <c r="D3351" s="0" t="s">
        <v>43</v>
      </c>
      <c r="E3351" s="0" t="s">
        <v>13</v>
      </c>
      <c r="F3351" s="0" t="s">
        <v>13</v>
      </c>
      <c r="G3351" s="0" t="s">
        <v>154</v>
      </c>
      <c r="H3351" s="0" t="n">
        <v>105647.492096465</v>
      </c>
      <c r="I3351" s="0" t="n">
        <v>9030.86904761904</v>
      </c>
      <c r="J3351" s="0" t="n">
        <v>6192.87583333333</v>
      </c>
      <c r="K3351" s="0" t="n">
        <v>112885.863095238</v>
      </c>
      <c r="L3351" s="0" t="n">
        <v>124174.449404761</v>
      </c>
      <c r="M3351" s="0" t="n">
        <v>4460245.87882688</v>
      </c>
      <c r="N3351" s="0" t="n">
        <v>5017776.61368024</v>
      </c>
      <c r="O3351" s="0" t="n">
        <v>1168839.04117489</v>
      </c>
      <c r="P3351" s="0" t="n">
        <v>1496113.97270386</v>
      </c>
      <c r="Q3351" s="0" t="n">
        <v>101597.276785714</v>
      </c>
      <c r="R3351" s="0" t="n">
        <v>124174.449404761</v>
      </c>
    </row>
    <row r="3352" customFormat="false" ht="13.8" hidden="true" customHeight="false" outlineLevel="0" collapsed="false">
      <c r="A3352" s="0" t="s">
        <v>155</v>
      </c>
      <c r="B3352" s="0" t="s">
        <v>117</v>
      </c>
      <c r="C3352" s="0" t="s">
        <v>188</v>
      </c>
      <c r="D3352" s="0" t="s">
        <v>109</v>
      </c>
      <c r="E3352" s="0" t="s">
        <v>8</v>
      </c>
      <c r="F3352" s="0" t="s">
        <v>8</v>
      </c>
      <c r="G3352" s="0" t="s">
        <v>164</v>
      </c>
      <c r="H3352" s="0" t="n">
        <v>10949018.40129</v>
      </c>
      <c r="I3352" s="0" t="n">
        <v>65298.0968097124</v>
      </c>
      <c r="J3352" s="0" t="n">
        <v>74321.0642388167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</row>
    <row r="3353" customFormat="false" ht="13.8" hidden="true" customHeight="false" outlineLevel="0" collapsed="false">
      <c r="A3353" s="0" t="s">
        <v>159</v>
      </c>
      <c r="B3353" s="0" t="s">
        <v>117</v>
      </c>
      <c r="C3353" s="0" t="s">
        <v>187</v>
      </c>
      <c r="D3353" s="0" t="s">
        <v>109</v>
      </c>
      <c r="E3353" s="0" t="s">
        <v>9</v>
      </c>
      <c r="F3353" s="0" t="s">
        <v>9</v>
      </c>
      <c r="G3353" s="0" t="s">
        <v>172</v>
      </c>
      <c r="H3353" s="0" t="n">
        <v>3699847.43686359</v>
      </c>
      <c r="I3353" s="0" t="n">
        <v>21496.7683196609</v>
      </c>
      <c r="J3353" s="0" t="n">
        <v>344014.357354607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</row>
    <row r="3354" customFormat="false" ht="13.8" hidden="true" customHeight="false" outlineLevel="0" collapsed="false">
      <c r="A3354" s="0" t="s">
        <v>159</v>
      </c>
      <c r="B3354" s="0" t="s">
        <v>117</v>
      </c>
      <c r="C3354" s="0" t="s">
        <v>189</v>
      </c>
      <c r="D3354" s="0" t="s">
        <v>109</v>
      </c>
      <c r="E3354" s="0" t="s">
        <v>9</v>
      </c>
      <c r="F3354" s="0" t="s">
        <v>9</v>
      </c>
      <c r="G3354" s="0" t="s">
        <v>157</v>
      </c>
      <c r="H3354" s="0" t="n">
        <v>157826.892799284</v>
      </c>
      <c r="I3354" s="0" t="n">
        <v>3539.82220998525</v>
      </c>
      <c r="J3354" s="0" t="n">
        <v>3539.82220998525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</row>
    <row r="3355" customFormat="false" ht="13.8" hidden="true" customHeight="false" outlineLevel="0" collapsed="false">
      <c r="A3355" s="0" t="s">
        <v>150</v>
      </c>
      <c r="B3355" s="0" t="s">
        <v>117</v>
      </c>
      <c r="C3355" s="0" t="s">
        <v>182</v>
      </c>
      <c r="D3355" s="0" t="s">
        <v>109</v>
      </c>
      <c r="E3355" s="0" t="s">
        <v>9</v>
      </c>
      <c r="F3355" s="0" t="s">
        <v>9</v>
      </c>
      <c r="G3355" s="0" t="s">
        <v>164</v>
      </c>
      <c r="H3355" s="0" t="n">
        <v>14090753.7390857</v>
      </c>
      <c r="I3355" s="0" t="n">
        <v>89405.1864752743</v>
      </c>
      <c r="J3355" s="0" t="n">
        <v>97181.9977695407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</row>
    <row r="3356" customFormat="false" ht="13.8" hidden="true" customHeight="false" outlineLevel="0" collapsed="false">
      <c r="A3356" s="0" t="s">
        <v>155</v>
      </c>
      <c r="B3356" s="0" t="s">
        <v>103</v>
      </c>
      <c r="C3356" s="0" t="s">
        <v>177</v>
      </c>
      <c r="D3356" s="0" t="s">
        <v>115</v>
      </c>
      <c r="E3356" s="0" t="s">
        <v>8</v>
      </c>
      <c r="F3356" s="0" t="s">
        <v>8</v>
      </c>
      <c r="G3356" s="0" t="s">
        <v>157</v>
      </c>
      <c r="H3356" s="0" t="n">
        <v>12041552.6872961</v>
      </c>
      <c r="I3356" s="0" t="n">
        <v>245191.115</v>
      </c>
      <c r="J3356" s="0" t="n">
        <v>163674.887517</v>
      </c>
      <c r="K3356" s="0" t="n">
        <v>0</v>
      </c>
      <c r="L3356" s="0" t="n">
        <v>0</v>
      </c>
      <c r="M3356" s="0" t="n">
        <v>4413440.07</v>
      </c>
      <c r="N3356" s="0" t="n">
        <v>6620160.105</v>
      </c>
      <c r="O3356" s="0" t="n">
        <v>23060224.36575</v>
      </c>
      <c r="P3356" s="0" t="n">
        <v>31445760.49875</v>
      </c>
      <c r="Q3356" s="0" t="n">
        <v>17163378.05</v>
      </c>
      <c r="R3356" s="0" t="n">
        <v>19615289.2</v>
      </c>
    </row>
    <row r="3357" customFormat="false" ht="13.8" hidden="true" customHeight="false" outlineLevel="0" collapsed="false">
      <c r="A3357" s="0" t="s">
        <v>159</v>
      </c>
      <c r="B3357" s="0" t="s">
        <v>103</v>
      </c>
      <c r="C3357" s="0" t="s">
        <v>178</v>
      </c>
      <c r="D3357" s="0" t="s">
        <v>112</v>
      </c>
      <c r="E3357" s="0" t="s">
        <v>9</v>
      </c>
      <c r="F3357" s="0" t="s">
        <v>9</v>
      </c>
      <c r="G3357" s="0" t="s">
        <v>164</v>
      </c>
      <c r="H3357" s="0" t="n">
        <v>21249469.8552461</v>
      </c>
      <c r="I3357" s="0" t="n">
        <v>270255.740909</v>
      </c>
      <c r="J3357" s="0" t="n">
        <v>245062.905237218</v>
      </c>
      <c r="K3357" s="0" t="n">
        <v>0</v>
      </c>
      <c r="L3357" s="0" t="n">
        <v>0</v>
      </c>
      <c r="M3357" s="0" t="n">
        <v>2810659.7054536</v>
      </c>
      <c r="N3357" s="0" t="n">
        <v>4215989.5581804</v>
      </c>
      <c r="O3357" s="0" t="n">
        <v>4672721.76031661</v>
      </c>
      <c r="P3357" s="0" t="n">
        <v>6007785.12040707</v>
      </c>
      <c r="Q3357" s="0" t="n">
        <v>2702557.40909</v>
      </c>
      <c r="R3357" s="0" t="n">
        <v>5405114.81818</v>
      </c>
    </row>
    <row r="3358" customFormat="false" ht="13.8" hidden="true" customHeight="false" outlineLevel="0" collapsed="false">
      <c r="A3358" s="0" t="s">
        <v>150</v>
      </c>
      <c r="B3358" s="0" t="s">
        <v>103</v>
      </c>
      <c r="C3358" s="0" t="s">
        <v>178</v>
      </c>
      <c r="D3358" s="0" t="s">
        <v>104</v>
      </c>
      <c r="E3358" s="0" t="s">
        <v>13</v>
      </c>
      <c r="F3358" s="0" t="s">
        <v>13</v>
      </c>
      <c r="G3358" s="0" t="s">
        <v>154</v>
      </c>
      <c r="H3358" s="0" t="n">
        <v>1010695.00001184</v>
      </c>
      <c r="I3358" s="0" t="n">
        <v>260199.781026587</v>
      </c>
      <c r="J3358" s="0" t="n">
        <v>176823.966308589</v>
      </c>
      <c r="K3358" s="0" t="n">
        <v>3493727.49993382</v>
      </c>
      <c r="L3358" s="0" t="n">
        <v>4491935.35705777</v>
      </c>
      <c r="M3358" s="0" t="n">
        <v>43089083.7380028</v>
      </c>
      <c r="N3358" s="0" t="n">
        <v>52456275.8549599</v>
      </c>
      <c r="O3358" s="0" t="n">
        <v>9616983.90674265</v>
      </c>
      <c r="P3358" s="0" t="n">
        <v>10491255.1709919</v>
      </c>
      <c r="Q3358" s="0" t="n">
        <v>11978494.2854873</v>
      </c>
      <c r="R3358" s="0" t="n">
        <v>12976702.1426113</v>
      </c>
    </row>
    <row r="3359" customFormat="false" ht="13.8" hidden="true" customHeight="false" outlineLevel="0" collapsed="false">
      <c r="A3359" s="0" t="s">
        <v>150</v>
      </c>
      <c r="B3359" s="0" t="s">
        <v>103</v>
      </c>
      <c r="C3359" s="0" t="s">
        <v>178</v>
      </c>
      <c r="D3359" s="0" t="s">
        <v>104</v>
      </c>
      <c r="E3359" s="0" t="s">
        <v>8</v>
      </c>
      <c r="F3359" s="0" t="s">
        <v>8</v>
      </c>
      <c r="G3359" s="0" t="s">
        <v>153</v>
      </c>
      <c r="H3359" s="0" t="n">
        <v>584156.659094683</v>
      </c>
      <c r="I3359" s="0" t="n">
        <v>93211.891323612</v>
      </c>
      <c r="J3359" s="0" t="n">
        <v>154915.830748566</v>
      </c>
      <c r="K3359" s="0" t="n">
        <v>543736.03272107</v>
      </c>
      <c r="L3359" s="0" t="n">
        <v>699089.18492709</v>
      </c>
      <c r="M3359" s="0" t="n">
        <v>15435889.2031901</v>
      </c>
      <c r="N3359" s="0" t="n">
        <v>18791517.2908401</v>
      </c>
      <c r="O3359" s="0" t="n">
        <v>3445111.50332069</v>
      </c>
      <c r="P3359" s="0" t="n">
        <v>3758303.45816803</v>
      </c>
      <c r="Q3359" s="0" t="n">
        <v>1864237.82647224</v>
      </c>
      <c r="R3359" s="0" t="n">
        <v>2019590.97867826</v>
      </c>
    </row>
    <row r="3360" customFormat="false" ht="13.8" hidden="true" customHeight="false" outlineLevel="0" collapsed="false">
      <c r="A3360" s="0" t="s">
        <v>159</v>
      </c>
      <c r="B3360" s="0" t="s">
        <v>103</v>
      </c>
      <c r="C3360" s="0" t="s">
        <v>178</v>
      </c>
      <c r="D3360" s="0" t="s">
        <v>112</v>
      </c>
      <c r="E3360" s="0" t="s">
        <v>13</v>
      </c>
      <c r="F3360" s="0" t="s">
        <v>13</v>
      </c>
      <c r="G3360" s="0" t="s">
        <v>164</v>
      </c>
      <c r="H3360" s="0" t="n">
        <v>14215332.9374672</v>
      </c>
      <c r="I3360" s="0" t="n">
        <v>261573.487265</v>
      </c>
      <c r="J3360" s="0" t="n">
        <v>262818.524457982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</row>
    <row r="3361" customFormat="false" ht="13.8" hidden="true" customHeight="false" outlineLevel="0" collapsed="false">
      <c r="A3361" s="0" t="s">
        <v>159</v>
      </c>
      <c r="B3361" s="0" t="s">
        <v>103</v>
      </c>
      <c r="C3361" s="0" t="s">
        <v>178</v>
      </c>
      <c r="D3361" s="0" t="s">
        <v>112</v>
      </c>
      <c r="E3361" s="0" t="s">
        <v>13</v>
      </c>
      <c r="F3361" s="0" t="s">
        <v>13</v>
      </c>
      <c r="G3361" s="0" t="s">
        <v>154</v>
      </c>
      <c r="H3361" s="0" t="n">
        <v>5907297.31595162</v>
      </c>
      <c r="I3361" s="0" t="n">
        <v>206491.4998301</v>
      </c>
      <c r="J3361" s="0" t="n">
        <v>155910.47659643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</row>
    <row r="3362" customFormat="false" ht="13.8" hidden="true" customHeight="false" outlineLevel="0" collapsed="false">
      <c r="A3362" s="0" t="s">
        <v>155</v>
      </c>
      <c r="B3362" s="0" t="s">
        <v>21</v>
      </c>
      <c r="C3362" s="0" t="s">
        <v>166</v>
      </c>
      <c r="D3362" s="0" t="s">
        <v>23</v>
      </c>
      <c r="E3362" s="0" t="s">
        <v>13</v>
      </c>
      <c r="F3362" s="0" t="s">
        <v>13</v>
      </c>
      <c r="G3362" s="0" t="s">
        <v>172</v>
      </c>
      <c r="H3362" s="0" t="n">
        <v>547889.097398225</v>
      </c>
      <c r="I3362" s="0" t="n">
        <v>25948.38008547</v>
      </c>
      <c r="J3362" s="0" t="n">
        <v>15290.7861508547</v>
      </c>
      <c r="K3362" s="0" t="n">
        <v>0</v>
      </c>
      <c r="L3362" s="0" t="n">
        <v>0</v>
      </c>
      <c r="M3362" s="0" t="n">
        <v>4495797.11104857</v>
      </c>
      <c r="N3362" s="0" t="n">
        <v>5245096.62955667</v>
      </c>
      <c r="O3362" s="0" t="n">
        <v>1237161.09842808</v>
      </c>
      <c r="P3362" s="0" t="n">
        <v>1512085.78696765</v>
      </c>
      <c r="Q3362" s="0" t="n">
        <v>518967.601709401</v>
      </c>
      <c r="R3362" s="0" t="n">
        <v>583838.551923076</v>
      </c>
    </row>
    <row r="3363" customFormat="false" ht="13.8" hidden="true" customHeight="false" outlineLevel="0" collapsed="false">
      <c r="A3363" s="0" t="s">
        <v>150</v>
      </c>
      <c r="B3363" s="0" t="s">
        <v>21</v>
      </c>
      <c r="C3363" s="0" t="s">
        <v>181</v>
      </c>
      <c r="D3363" s="0" t="s">
        <v>31</v>
      </c>
      <c r="E3363" s="0" t="s">
        <v>13</v>
      </c>
      <c r="F3363" s="0" t="s">
        <v>13</v>
      </c>
      <c r="G3363" s="0" t="s">
        <v>172</v>
      </c>
      <c r="H3363" s="0" t="n">
        <v>50092.2856515386</v>
      </c>
      <c r="I3363" s="0" t="n">
        <v>1450</v>
      </c>
      <c r="J3363" s="0" t="n">
        <v>862.75</v>
      </c>
      <c r="K3363" s="0" t="n">
        <v>58000</v>
      </c>
      <c r="L3363" s="0" t="n">
        <v>87000</v>
      </c>
      <c r="M3363" s="0" t="n">
        <v>180090</v>
      </c>
      <c r="N3363" s="0" t="n">
        <v>240120</v>
      </c>
      <c r="O3363" s="0" t="n">
        <v>9396</v>
      </c>
      <c r="P3363" s="0" t="n">
        <v>11745</v>
      </c>
      <c r="Q3363" s="0" t="n">
        <v>0</v>
      </c>
      <c r="R3363" s="0" t="n">
        <v>0</v>
      </c>
    </row>
    <row r="3364" customFormat="false" ht="13.8" hidden="true" customHeight="false" outlineLevel="0" collapsed="false">
      <c r="A3364" s="0" t="s">
        <v>155</v>
      </c>
      <c r="B3364" s="0" t="s">
        <v>21</v>
      </c>
      <c r="C3364" s="0" t="s">
        <v>173</v>
      </c>
      <c r="D3364" s="0" t="s">
        <v>27</v>
      </c>
      <c r="E3364" s="0" t="s">
        <v>13</v>
      </c>
      <c r="F3364" s="0" t="s">
        <v>13</v>
      </c>
      <c r="G3364" s="0" t="s">
        <v>157</v>
      </c>
      <c r="H3364" s="0" t="n">
        <v>193361.775495478</v>
      </c>
      <c r="I3364" s="0" t="n">
        <v>14078</v>
      </c>
      <c r="J3364" s="0" t="n">
        <v>3237.94</v>
      </c>
      <c r="K3364" s="0" t="n">
        <v>0</v>
      </c>
      <c r="L3364" s="0" t="n">
        <v>0</v>
      </c>
      <c r="M3364" s="0" t="n">
        <v>2250421.8132936</v>
      </c>
      <c r="N3364" s="0" t="n">
        <v>2625492.1155092</v>
      </c>
      <c r="O3364" s="0" t="n">
        <v>617641.37779068</v>
      </c>
      <c r="P3364" s="0" t="n">
        <v>754895.01729972</v>
      </c>
      <c r="Q3364" s="0" t="n">
        <v>281560</v>
      </c>
      <c r="R3364" s="0" t="n">
        <v>316755</v>
      </c>
    </row>
    <row r="3365" customFormat="false" ht="13.8" hidden="true" customHeight="false" outlineLevel="0" collapsed="false">
      <c r="A3365" s="0" t="s">
        <v>159</v>
      </c>
      <c r="B3365" s="0" t="s">
        <v>21</v>
      </c>
      <c r="C3365" s="0" t="s">
        <v>166</v>
      </c>
      <c r="D3365" s="0" t="s">
        <v>37</v>
      </c>
      <c r="E3365" s="0" t="s">
        <v>13</v>
      </c>
      <c r="F3365" s="0" t="s">
        <v>13</v>
      </c>
      <c r="G3365" s="0" t="s">
        <v>172</v>
      </c>
      <c r="H3365" s="0" t="n">
        <v>808942.716339597</v>
      </c>
      <c r="I3365" s="0" t="n">
        <v>6333.41923076923</v>
      </c>
      <c r="J3365" s="0" t="n">
        <v>4453.31619230769</v>
      </c>
      <c r="K3365" s="0" t="n">
        <v>63334.1923076923</v>
      </c>
      <c r="L3365" s="0" t="n">
        <v>79167.7403846153</v>
      </c>
      <c r="M3365" s="0" t="n">
        <v>794578.677328209</v>
      </c>
      <c r="N3365" s="0" t="n">
        <v>993223.346660261</v>
      </c>
      <c r="O3365" s="0" t="n">
        <v>0</v>
      </c>
      <c r="P3365" s="0" t="n">
        <v>0</v>
      </c>
      <c r="Q3365" s="0" t="n">
        <v>0</v>
      </c>
      <c r="R3365" s="0" t="n">
        <v>0</v>
      </c>
    </row>
    <row r="3366" customFormat="false" ht="13.8" hidden="true" customHeight="false" outlineLevel="0" collapsed="false">
      <c r="A3366" s="0" t="s">
        <v>159</v>
      </c>
      <c r="B3366" s="0" t="s">
        <v>117</v>
      </c>
      <c r="C3366" s="0" t="s">
        <v>176</v>
      </c>
      <c r="D3366" s="0" t="s">
        <v>109</v>
      </c>
      <c r="E3366" s="0" t="s">
        <v>13</v>
      </c>
      <c r="F3366" s="0" t="s">
        <v>13</v>
      </c>
      <c r="G3366" s="0" t="s">
        <v>153</v>
      </c>
      <c r="H3366" s="0" t="n">
        <v>1860434.04258233</v>
      </c>
      <c r="I3366" s="0" t="n">
        <v>11793.9448976902</v>
      </c>
      <c r="J3366" s="0" t="n">
        <v>11793.9448976902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</row>
    <row r="3367" customFormat="false" ht="13.8" hidden="true" customHeight="false" outlineLevel="0" collapsed="false">
      <c r="A3367" s="0" t="s">
        <v>150</v>
      </c>
      <c r="B3367" s="0" t="s">
        <v>117</v>
      </c>
      <c r="C3367" s="0" t="s">
        <v>189</v>
      </c>
      <c r="D3367" s="0" t="s">
        <v>109</v>
      </c>
      <c r="E3367" s="0" t="s">
        <v>9</v>
      </c>
      <c r="F3367" s="0" t="s">
        <v>9</v>
      </c>
      <c r="G3367" s="0" t="s">
        <v>172</v>
      </c>
      <c r="H3367" s="0" t="n">
        <v>4434.14756104873</v>
      </c>
      <c r="I3367" s="0" t="n">
        <v>25.4686875546396</v>
      </c>
      <c r="J3367" s="0" t="n">
        <v>25.4686875546396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</row>
    <row r="3368" customFormat="false" ht="13.8" hidden="true" customHeight="false" outlineLevel="0" collapsed="false">
      <c r="A3368" s="0" t="s">
        <v>159</v>
      </c>
      <c r="B3368" s="0" t="s">
        <v>52</v>
      </c>
      <c r="C3368" s="0" t="s">
        <v>158</v>
      </c>
      <c r="D3368" s="0" t="s">
        <v>56</v>
      </c>
      <c r="E3368" s="0" t="s">
        <v>9</v>
      </c>
      <c r="F3368" s="0" t="s">
        <v>9</v>
      </c>
      <c r="G3368" s="0" t="s">
        <v>164</v>
      </c>
      <c r="H3368" s="0" t="n">
        <v>198323732.141158</v>
      </c>
      <c r="I3368" s="0" t="n">
        <v>2448384.18334902</v>
      </c>
      <c r="J3368" s="0" t="n">
        <v>1567684.71282556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208112655.584666</v>
      </c>
      <c r="R3368" s="0" t="n">
        <v>232596497.418156</v>
      </c>
    </row>
    <row r="3369" customFormat="false" ht="13.8" hidden="true" customHeight="false" outlineLevel="0" collapsed="false">
      <c r="A3369" s="0" t="s">
        <v>159</v>
      </c>
      <c r="B3369" s="0" t="s">
        <v>52</v>
      </c>
      <c r="C3369" s="0" t="s">
        <v>158</v>
      </c>
      <c r="D3369" s="0" t="s">
        <v>58</v>
      </c>
      <c r="E3369" s="0" t="s">
        <v>9</v>
      </c>
      <c r="F3369" s="0" t="s">
        <v>9</v>
      </c>
      <c r="G3369" s="0" t="s">
        <v>157</v>
      </c>
      <c r="H3369" s="0" t="n">
        <v>16172924.1006962</v>
      </c>
      <c r="I3369" s="0" t="n">
        <v>382485.204032203</v>
      </c>
      <c r="J3369" s="0" t="n">
        <v>121907.691248949</v>
      </c>
      <c r="K3369" s="0" t="n">
        <v>0</v>
      </c>
      <c r="L3369" s="0" t="n">
        <v>0</v>
      </c>
      <c r="M3369" s="0" t="n">
        <v>30471321.3055635</v>
      </c>
      <c r="N3369" s="0" t="n">
        <v>45706981.9583453</v>
      </c>
      <c r="O3369" s="0" t="n">
        <v>4027250.45632674</v>
      </c>
      <c r="P3369" s="0" t="n">
        <v>5177893.44384867</v>
      </c>
      <c r="Q3369" s="0" t="n">
        <v>1274950.68010734</v>
      </c>
      <c r="R3369" s="0" t="n">
        <v>2549901.36021468</v>
      </c>
    </row>
    <row r="3370" customFormat="false" ht="13.8" hidden="true" customHeight="false" outlineLevel="0" collapsed="false">
      <c r="A3370" s="0" t="s">
        <v>150</v>
      </c>
      <c r="B3370" s="0" t="s">
        <v>52</v>
      </c>
      <c r="C3370" s="0" t="s">
        <v>161</v>
      </c>
      <c r="D3370" s="0" t="s">
        <v>58</v>
      </c>
      <c r="E3370" s="0" t="s">
        <v>9</v>
      </c>
      <c r="F3370" s="0" t="s">
        <v>9</v>
      </c>
      <c r="G3370" s="0" t="s">
        <v>154</v>
      </c>
      <c r="H3370" s="0" t="n">
        <v>1982090.95062711</v>
      </c>
      <c r="I3370" s="0" t="n">
        <v>166343.883654857</v>
      </c>
      <c r="J3370" s="0" t="n">
        <v>109357.759686581</v>
      </c>
      <c r="K3370" s="0" t="n">
        <v>2217918.44873142</v>
      </c>
      <c r="L3370" s="0" t="n">
        <v>3326877.67309714</v>
      </c>
      <c r="M3370" s="0" t="n">
        <v>29817141.1950363</v>
      </c>
      <c r="N3370" s="0" t="n">
        <v>39756188.2600484</v>
      </c>
      <c r="O3370" s="0" t="n">
        <v>2001671.39776219</v>
      </c>
      <c r="P3370" s="0" t="n">
        <v>2502089.24720274</v>
      </c>
      <c r="Q3370" s="0" t="n">
        <v>831719.418274285</v>
      </c>
      <c r="R3370" s="0" t="n">
        <v>1386199.03045714</v>
      </c>
    </row>
    <row r="3371" customFormat="false" ht="13.8" hidden="true" customHeight="false" outlineLevel="0" collapsed="false">
      <c r="A3371" s="0" t="s">
        <v>159</v>
      </c>
      <c r="B3371" s="0" t="s">
        <v>52</v>
      </c>
      <c r="C3371" s="0" t="s">
        <v>158</v>
      </c>
      <c r="D3371" s="0" t="s">
        <v>59</v>
      </c>
      <c r="E3371" s="0" t="s">
        <v>13</v>
      </c>
      <c r="F3371" s="0" t="s">
        <v>13</v>
      </c>
      <c r="G3371" s="0" t="s">
        <v>157</v>
      </c>
      <c r="H3371" s="0" t="n">
        <v>3997321.51509112</v>
      </c>
      <c r="I3371" s="0" t="n">
        <v>92355.4475548946</v>
      </c>
      <c r="J3371" s="0" t="n">
        <v>30537.4476185115</v>
      </c>
      <c r="K3371" s="0" t="n">
        <v>0</v>
      </c>
      <c r="L3371" s="0" t="n">
        <v>0</v>
      </c>
      <c r="M3371" s="0" t="n">
        <v>7357650.66752066</v>
      </c>
      <c r="N3371" s="0" t="n">
        <v>11036476.0012809</v>
      </c>
      <c r="O3371" s="0" t="n">
        <v>972425.898802597</v>
      </c>
      <c r="P3371" s="0" t="n">
        <v>1250261.86988905</v>
      </c>
      <c r="Q3371" s="0" t="n">
        <v>307851.491849648</v>
      </c>
      <c r="R3371" s="0" t="n">
        <v>615702.983699297</v>
      </c>
    </row>
    <row r="3372" customFormat="false" ht="13.8" hidden="true" customHeight="false" outlineLevel="0" collapsed="false">
      <c r="A3372" s="0" t="s">
        <v>150</v>
      </c>
      <c r="B3372" s="0" t="s">
        <v>52</v>
      </c>
      <c r="C3372" s="0" t="s">
        <v>161</v>
      </c>
      <c r="D3372" s="0" t="s">
        <v>60</v>
      </c>
      <c r="E3372" s="0" t="s">
        <v>13</v>
      </c>
      <c r="F3372" s="0" t="s">
        <v>13</v>
      </c>
      <c r="G3372" s="0" t="s">
        <v>157</v>
      </c>
      <c r="H3372" s="0" t="n">
        <v>7990409.15912185</v>
      </c>
      <c r="I3372" s="0" t="n">
        <v>525277.769580003</v>
      </c>
      <c r="J3372" s="0" t="n">
        <v>203278.828448485</v>
      </c>
      <c r="K3372" s="0" t="n">
        <v>7003703.59440004</v>
      </c>
      <c r="L3372" s="0" t="n">
        <v>10505555.3916</v>
      </c>
      <c r="M3372" s="0" t="n">
        <v>94156040.3547989</v>
      </c>
      <c r="N3372" s="0" t="n">
        <v>125541387.139731</v>
      </c>
      <c r="O3372" s="0" t="n">
        <v>6320842.48694233</v>
      </c>
      <c r="P3372" s="0" t="n">
        <v>7901053.10867792</v>
      </c>
      <c r="Q3372" s="0" t="n">
        <v>2626388.84790001</v>
      </c>
      <c r="R3372" s="0" t="n">
        <v>4377314.74650002</v>
      </c>
    </row>
    <row r="3373" customFormat="false" ht="13.8" hidden="true" customHeight="false" outlineLevel="0" collapsed="false">
      <c r="A3373" s="0" t="s">
        <v>155</v>
      </c>
      <c r="B3373" s="0" t="s">
        <v>52</v>
      </c>
      <c r="C3373" s="0" t="s">
        <v>158</v>
      </c>
      <c r="D3373" s="0" t="s">
        <v>59</v>
      </c>
      <c r="E3373" s="0" t="s">
        <v>13</v>
      </c>
      <c r="F3373" s="0" t="s">
        <v>13</v>
      </c>
      <c r="G3373" s="0" t="s">
        <v>164</v>
      </c>
      <c r="H3373" s="0" t="n">
        <v>2764684.61342615</v>
      </c>
      <c r="I3373" s="0" t="n">
        <v>115326.098223425</v>
      </c>
      <c r="J3373" s="0" t="n">
        <v>78741.5425776534</v>
      </c>
      <c r="K3373" s="0" t="n">
        <v>0</v>
      </c>
      <c r="L3373" s="0" t="n">
        <v>0</v>
      </c>
      <c r="M3373" s="0" t="n">
        <v>9187645.84050967</v>
      </c>
      <c r="N3373" s="0" t="n">
        <v>13781468.7607645</v>
      </c>
      <c r="O3373" s="0" t="n">
        <v>1387757.38041753</v>
      </c>
      <c r="P3373" s="0" t="n">
        <v>1734696.72552191</v>
      </c>
      <c r="Q3373" s="0" t="n">
        <v>576630.491117125</v>
      </c>
      <c r="R3373" s="0" t="n">
        <v>961050.818528542</v>
      </c>
    </row>
    <row r="3374" customFormat="false" ht="13.8" hidden="true" customHeight="false" outlineLevel="0" collapsed="false">
      <c r="A3374" s="0" t="s">
        <v>155</v>
      </c>
      <c r="B3374" s="0" t="s">
        <v>52</v>
      </c>
      <c r="C3374" s="0" t="s">
        <v>169</v>
      </c>
      <c r="D3374" s="0" t="s">
        <v>61</v>
      </c>
      <c r="E3374" s="0" t="s">
        <v>8</v>
      </c>
      <c r="F3374" s="0" t="s">
        <v>8</v>
      </c>
      <c r="G3374" s="0" t="s">
        <v>157</v>
      </c>
      <c r="H3374" s="0" t="n">
        <v>43972962.6866751</v>
      </c>
      <c r="I3374" s="0" t="n">
        <v>885599.963565999</v>
      </c>
      <c r="J3374" s="0" t="n">
        <v>305434.075979433</v>
      </c>
      <c r="K3374" s="0" t="n">
        <v>0</v>
      </c>
      <c r="L3374" s="0" t="n">
        <v>0</v>
      </c>
      <c r="M3374" s="0" t="n">
        <v>24047728.7302251</v>
      </c>
      <c r="N3374" s="0" t="n">
        <v>29110408.462904</v>
      </c>
      <c r="O3374" s="0" t="n">
        <v>19189106.1825071</v>
      </c>
      <c r="P3374" s="0" t="n">
        <v>21209012.0964552</v>
      </c>
      <c r="Q3374" s="0" t="n">
        <v>97415995.9922599</v>
      </c>
      <c r="R3374" s="0" t="n">
        <v>106271995.627919</v>
      </c>
    </row>
    <row r="3375" customFormat="false" ht="13.8" hidden="true" customHeight="false" outlineLevel="0" collapsed="false">
      <c r="A3375" s="0" t="s">
        <v>155</v>
      </c>
      <c r="B3375" s="0" t="s">
        <v>6</v>
      </c>
      <c r="C3375" s="0" t="s">
        <v>163</v>
      </c>
      <c r="D3375" s="0" t="s">
        <v>7</v>
      </c>
      <c r="E3375" s="0" t="s">
        <v>8</v>
      </c>
      <c r="F3375" s="0" t="s">
        <v>8</v>
      </c>
      <c r="G3375" s="0" t="s">
        <v>164</v>
      </c>
      <c r="H3375" s="0" t="n">
        <v>46609178.862987</v>
      </c>
      <c r="I3375" s="0" t="n">
        <v>1619252.52733255</v>
      </c>
      <c r="J3375" s="0" t="n">
        <v>1396115.53611193</v>
      </c>
      <c r="K3375" s="0" t="n">
        <v>0</v>
      </c>
      <c r="L3375" s="0" t="n">
        <v>0</v>
      </c>
      <c r="M3375" s="0" t="n">
        <v>111034458.739503</v>
      </c>
      <c r="N3375" s="0" t="n">
        <v>166551688.109254</v>
      </c>
      <c r="O3375" s="0" t="n">
        <v>45801714.3191039</v>
      </c>
      <c r="P3375" s="0" t="n">
        <v>62456883.1624144</v>
      </c>
      <c r="Q3375" s="0" t="n">
        <v>15395581.5311014</v>
      </c>
      <c r="R3375" s="0" t="n">
        <v>21553814.143542</v>
      </c>
    </row>
    <row r="3376" customFormat="false" ht="13.8" hidden="true" customHeight="false" outlineLevel="0" collapsed="false">
      <c r="A3376" s="0" t="s">
        <v>150</v>
      </c>
      <c r="B3376" s="0" t="s">
        <v>6</v>
      </c>
      <c r="C3376" s="0" t="s">
        <v>162</v>
      </c>
      <c r="D3376" s="0" t="s">
        <v>7</v>
      </c>
      <c r="E3376" s="0" t="s">
        <v>13</v>
      </c>
      <c r="F3376" s="0" t="s">
        <v>13</v>
      </c>
      <c r="G3376" s="0" t="s">
        <v>172</v>
      </c>
      <c r="H3376" s="0" t="n">
        <v>4311215.00111219</v>
      </c>
      <c r="I3376" s="0" t="n">
        <v>395949.528305939</v>
      </c>
      <c r="J3376" s="0" t="n">
        <v>433092.162726628</v>
      </c>
      <c r="K3376" s="0" t="n">
        <v>0</v>
      </c>
      <c r="L3376" s="0" t="n">
        <v>0</v>
      </c>
      <c r="M3376" s="0" t="n">
        <v>54301649.460489</v>
      </c>
      <c r="N3376" s="0" t="n">
        <v>74664768.0081723</v>
      </c>
      <c r="O3376" s="0" t="n">
        <v>12726949.1170489</v>
      </c>
      <c r="P3376" s="0" t="n">
        <v>16290494.8698226</v>
      </c>
      <c r="Q3376" s="0" t="n">
        <v>14732433.3864144</v>
      </c>
      <c r="R3376" s="0" t="n">
        <v>16573987.5597162</v>
      </c>
    </row>
    <row r="3377" customFormat="false" ht="13.8" hidden="true" customHeight="false" outlineLevel="0" collapsed="false">
      <c r="A3377" s="0" t="s">
        <v>155</v>
      </c>
      <c r="B3377" s="0" t="s">
        <v>6</v>
      </c>
      <c r="C3377" s="0" t="s">
        <v>163</v>
      </c>
      <c r="D3377" s="0" t="s">
        <v>15</v>
      </c>
      <c r="E3377" s="0" t="s">
        <v>8</v>
      </c>
      <c r="F3377" s="0" t="s">
        <v>8</v>
      </c>
      <c r="G3377" s="0" t="s">
        <v>154</v>
      </c>
      <c r="H3377" s="0" t="n">
        <v>14701960.5659406</v>
      </c>
      <c r="I3377" s="0" t="n">
        <v>1495131.64578678</v>
      </c>
      <c r="J3377" s="0" t="n">
        <v>1137038.47550461</v>
      </c>
      <c r="K3377" s="0" t="n">
        <v>10459731.4527825</v>
      </c>
      <c r="L3377" s="0" t="n">
        <v>13946308.6037101</v>
      </c>
      <c r="M3377" s="0" t="n">
        <v>53824739.2483243</v>
      </c>
      <c r="N3377" s="0" t="n">
        <v>80737108.8724865</v>
      </c>
      <c r="O3377" s="0" t="n">
        <v>14353263.7995531</v>
      </c>
      <c r="P3377" s="0" t="n">
        <v>17941579.7494414</v>
      </c>
      <c r="Q3377" s="0" t="n">
        <v>15689597.1791738</v>
      </c>
      <c r="R3377" s="0" t="n">
        <v>19176174.3301014</v>
      </c>
    </row>
    <row r="3378" customFormat="false" ht="13.8" hidden="true" customHeight="false" outlineLevel="0" collapsed="false">
      <c r="A3378" s="0" t="s">
        <v>155</v>
      </c>
      <c r="B3378" s="0" t="s">
        <v>6</v>
      </c>
      <c r="C3378" s="0" t="s">
        <v>162</v>
      </c>
      <c r="D3378" s="0" t="s">
        <v>17</v>
      </c>
      <c r="E3378" s="0" t="s">
        <v>8</v>
      </c>
      <c r="F3378" s="0" t="s">
        <v>8</v>
      </c>
      <c r="G3378" s="0" t="s">
        <v>164</v>
      </c>
      <c r="H3378" s="0" t="n">
        <v>790797867.439399</v>
      </c>
      <c r="I3378" s="0" t="n">
        <v>6028181.75299669</v>
      </c>
      <c r="J3378" s="0" t="n">
        <v>122644844.694876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0</v>
      </c>
    </row>
    <row r="3379" customFormat="false" ht="13.8" hidden="true" customHeight="false" outlineLevel="0" collapsed="false">
      <c r="A3379" s="0" t="s">
        <v>150</v>
      </c>
      <c r="B3379" s="0" t="s">
        <v>21</v>
      </c>
      <c r="C3379" s="0" t="s">
        <v>181</v>
      </c>
      <c r="D3379" s="0" t="s">
        <v>42</v>
      </c>
      <c r="E3379" s="0" t="s">
        <v>9</v>
      </c>
      <c r="F3379" s="0" t="s">
        <v>9</v>
      </c>
      <c r="G3379" s="0" t="s">
        <v>157</v>
      </c>
      <c r="H3379" s="0" t="n">
        <v>905896.41640461</v>
      </c>
      <c r="I3379" s="0" t="n">
        <v>109940</v>
      </c>
      <c r="J3379" s="0" t="n">
        <v>34707.8</v>
      </c>
      <c r="K3379" s="0" t="n">
        <v>4947300</v>
      </c>
      <c r="L3379" s="0" t="n">
        <v>6046700</v>
      </c>
      <c r="M3379" s="0" t="n">
        <v>42670462.5</v>
      </c>
      <c r="N3379" s="0" t="n">
        <v>51946650</v>
      </c>
      <c r="O3379" s="0" t="n">
        <v>2226285</v>
      </c>
      <c r="P3379" s="0" t="n">
        <v>3339427.5</v>
      </c>
      <c r="Q3379" s="0" t="n">
        <v>0</v>
      </c>
      <c r="R3379" s="0" t="n">
        <v>0</v>
      </c>
    </row>
    <row r="3380" customFormat="false" ht="13.8" hidden="true" customHeight="false" outlineLevel="0" collapsed="false">
      <c r="A3380" s="0" t="s">
        <v>159</v>
      </c>
      <c r="B3380" s="0" t="s">
        <v>52</v>
      </c>
      <c r="C3380" s="0" t="s">
        <v>183</v>
      </c>
      <c r="D3380" s="0" t="s">
        <v>64</v>
      </c>
      <c r="E3380" s="0" t="s">
        <v>8</v>
      </c>
      <c r="F3380" s="0" t="s">
        <v>8</v>
      </c>
      <c r="G3380" s="0" t="s">
        <v>154</v>
      </c>
      <c r="H3380" s="0" t="n">
        <v>308994403.550054</v>
      </c>
      <c r="I3380" s="0" t="n">
        <v>4789380.85501064</v>
      </c>
      <c r="J3380" s="0" t="n">
        <v>6837293.81775638</v>
      </c>
      <c r="K3380" s="0" t="n">
        <v>0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431044276.950958</v>
      </c>
      <c r="R3380" s="0" t="n">
        <v>478938085.501064</v>
      </c>
    </row>
    <row r="3381" customFormat="false" ht="13.8" hidden="true" customHeight="false" outlineLevel="0" collapsed="false">
      <c r="A3381" s="0" t="s">
        <v>159</v>
      </c>
      <c r="B3381" s="0" t="s">
        <v>52</v>
      </c>
      <c r="C3381" s="0" t="s">
        <v>183</v>
      </c>
      <c r="D3381" s="0" t="s">
        <v>64</v>
      </c>
      <c r="E3381" s="0" t="s">
        <v>8</v>
      </c>
      <c r="F3381" s="0" t="s">
        <v>8</v>
      </c>
      <c r="G3381" s="0" t="s">
        <v>172</v>
      </c>
      <c r="H3381" s="0" t="n">
        <v>64275344.8424884</v>
      </c>
      <c r="I3381" s="0" t="n">
        <v>1027370.05028793</v>
      </c>
      <c r="J3381" s="0" t="n">
        <v>13574828.3500819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92463304.525914</v>
      </c>
      <c r="R3381" s="0" t="n">
        <v>102737005.028793</v>
      </c>
    </row>
    <row r="3382" customFormat="false" ht="13.8" hidden="true" customHeight="false" outlineLevel="0" collapsed="false">
      <c r="A3382" s="0" t="s">
        <v>159</v>
      </c>
      <c r="B3382" s="0" t="s">
        <v>52</v>
      </c>
      <c r="C3382" s="0" t="s">
        <v>183</v>
      </c>
      <c r="D3382" s="0" t="s">
        <v>64</v>
      </c>
      <c r="E3382" s="0" t="s">
        <v>9</v>
      </c>
      <c r="F3382" s="0" t="s">
        <v>9</v>
      </c>
      <c r="G3382" s="0" t="s">
        <v>157</v>
      </c>
      <c r="H3382" s="0" t="n">
        <v>177034345.197514</v>
      </c>
      <c r="I3382" s="0" t="n">
        <v>2767117.80558133</v>
      </c>
      <c r="J3382" s="0" t="n">
        <v>2052647.9319334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249040602.502319</v>
      </c>
      <c r="R3382" s="0" t="n">
        <v>276711780.558133</v>
      </c>
    </row>
    <row r="3383" customFormat="false" ht="13.8" hidden="true" customHeight="false" outlineLevel="0" collapsed="false">
      <c r="A3383" s="0" t="s">
        <v>150</v>
      </c>
      <c r="B3383" s="0" t="s">
        <v>52</v>
      </c>
      <c r="C3383" s="0" t="s">
        <v>183</v>
      </c>
      <c r="D3383" s="0" t="s">
        <v>64</v>
      </c>
      <c r="E3383" s="0" t="s">
        <v>13</v>
      </c>
      <c r="F3383" s="0" t="s">
        <v>13</v>
      </c>
      <c r="G3383" s="0" t="s">
        <v>172</v>
      </c>
      <c r="H3383" s="0" t="n">
        <v>1713801.5593397</v>
      </c>
      <c r="I3383" s="0" t="n">
        <v>121842.46407397</v>
      </c>
      <c r="J3383" s="0" t="n">
        <v>127727.740788938</v>
      </c>
      <c r="K3383" s="0" t="n">
        <v>4264486.24258895</v>
      </c>
      <c r="L3383" s="0" t="n">
        <v>5482910.88332865</v>
      </c>
      <c r="M3383" s="0" t="n">
        <v>4203565.01055196</v>
      </c>
      <c r="N3383" s="0" t="n">
        <v>5117383.49110674</v>
      </c>
      <c r="O3383" s="0" t="n">
        <v>4065476.88013391</v>
      </c>
      <c r="P3383" s="0" t="n">
        <v>4435065.68741881</v>
      </c>
      <c r="Q3383" s="0" t="n">
        <v>14621095.6888764</v>
      </c>
      <c r="R3383" s="0" t="n">
        <v>15839520.3296161</v>
      </c>
    </row>
    <row r="3384" customFormat="false" ht="13.8" hidden="true" customHeight="false" outlineLevel="0" collapsed="false">
      <c r="A3384" s="0" t="s">
        <v>155</v>
      </c>
      <c r="B3384" s="0" t="s">
        <v>52</v>
      </c>
      <c r="C3384" s="0" t="s">
        <v>158</v>
      </c>
      <c r="D3384" s="0" t="s">
        <v>65</v>
      </c>
      <c r="E3384" s="0" t="s">
        <v>13</v>
      </c>
      <c r="F3384" s="0" t="s">
        <v>13</v>
      </c>
      <c r="G3384" s="0" t="s">
        <v>154</v>
      </c>
      <c r="H3384" s="0" t="n">
        <v>4927215.1788242</v>
      </c>
      <c r="I3384" s="0" t="n">
        <v>402717.232491044</v>
      </c>
      <c r="J3384" s="0" t="n">
        <v>309296.441907824</v>
      </c>
      <c r="K3384" s="0" t="n">
        <v>18122275.462097</v>
      </c>
      <c r="L3384" s="0" t="n">
        <v>22149447.7870074</v>
      </c>
      <c r="M3384" s="0" t="n">
        <v>81298541.3091296</v>
      </c>
      <c r="N3384" s="0" t="n">
        <v>98414023.689999</v>
      </c>
      <c r="O3384" s="0" t="n">
        <v>755094.810920709</v>
      </c>
      <c r="P3384" s="0" t="n">
        <v>1208151.69747313</v>
      </c>
      <c r="Q3384" s="0" t="n">
        <v>0</v>
      </c>
      <c r="R3384" s="0" t="n">
        <v>0</v>
      </c>
    </row>
    <row r="3385" customFormat="false" ht="13.8" hidden="true" customHeight="false" outlineLevel="0" collapsed="false">
      <c r="A3385" s="0" t="s">
        <v>159</v>
      </c>
      <c r="B3385" s="0" t="s">
        <v>72</v>
      </c>
      <c r="C3385" s="0" t="s">
        <v>171</v>
      </c>
      <c r="D3385" s="0" t="s">
        <v>86</v>
      </c>
      <c r="E3385" s="0" t="s">
        <v>170</v>
      </c>
      <c r="F3385" s="0" t="s">
        <v>13</v>
      </c>
      <c r="G3385" s="0" t="s">
        <v>157</v>
      </c>
      <c r="H3385" s="0" t="n">
        <v>7014390.37544158</v>
      </c>
      <c r="I3385" s="0" t="n">
        <v>173559.541796036</v>
      </c>
      <c r="J3385" s="0" t="n">
        <v>104817.742358566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</row>
    <row r="3386" customFormat="false" ht="13.8" hidden="true" customHeight="false" outlineLevel="0" collapsed="false">
      <c r="A3386" s="0" t="s">
        <v>159</v>
      </c>
      <c r="B3386" s="0" t="s">
        <v>90</v>
      </c>
      <c r="C3386" s="0" t="s">
        <v>94</v>
      </c>
      <c r="D3386" s="0" t="s">
        <v>94</v>
      </c>
      <c r="E3386" s="0" t="s">
        <v>170</v>
      </c>
      <c r="F3386" s="0" t="s">
        <v>13</v>
      </c>
      <c r="G3386" s="0" t="s">
        <v>154</v>
      </c>
      <c r="H3386" s="0" t="n">
        <v>10376264.3424866</v>
      </c>
      <c r="I3386" s="0" t="n">
        <v>190710.961786304</v>
      </c>
      <c r="J3386" s="0" t="n">
        <v>972765.443958536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</row>
    <row r="3387" customFormat="false" ht="13.8" hidden="true" customHeight="false" outlineLevel="0" collapsed="false">
      <c r="A3387" s="0" t="s">
        <v>150</v>
      </c>
      <c r="B3387" s="0" t="s">
        <v>6</v>
      </c>
      <c r="C3387" s="0" t="s">
        <v>163</v>
      </c>
      <c r="D3387" s="0" t="s">
        <v>19</v>
      </c>
      <c r="E3387" s="0" t="s">
        <v>13</v>
      </c>
      <c r="F3387" s="0" t="s">
        <v>13</v>
      </c>
      <c r="G3387" s="0" t="s">
        <v>154</v>
      </c>
      <c r="H3387" s="0" t="n">
        <v>3464029.94398894</v>
      </c>
      <c r="I3387" s="0" t="n">
        <v>963597.4274375</v>
      </c>
      <c r="J3387" s="0" t="n">
        <v>655711.347273476</v>
      </c>
      <c r="K3387" s="0" t="n">
        <v>3622490.77038715</v>
      </c>
      <c r="L3387" s="0" t="n">
        <v>4657488.13335491</v>
      </c>
      <c r="M3387" s="0" t="n">
        <v>232549206.992172</v>
      </c>
      <c r="N3387" s="0" t="n">
        <v>283103382.425253</v>
      </c>
      <c r="O3387" s="0" t="n">
        <v>232549206.992172</v>
      </c>
      <c r="P3387" s="0" t="n">
        <v>283103382.425253</v>
      </c>
      <c r="Q3387" s="0" t="n">
        <v>8279978.90374206</v>
      </c>
      <c r="R3387" s="0" t="n">
        <v>9314976.26670982</v>
      </c>
    </row>
    <row r="3388" customFormat="false" ht="13.8" hidden="true" customHeight="false" outlineLevel="0" collapsed="false">
      <c r="A3388" s="0" t="s">
        <v>155</v>
      </c>
      <c r="B3388" s="0" t="s">
        <v>90</v>
      </c>
      <c r="C3388" s="0" t="s">
        <v>160</v>
      </c>
      <c r="D3388" s="0" t="s">
        <v>91</v>
      </c>
      <c r="E3388" s="0" t="s">
        <v>170</v>
      </c>
      <c r="F3388" s="0" t="s">
        <v>13</v>
      </c>
      <c r="G3388" s="0" t="s">
        <v>172</v>
      </c>
      <c r="H3388" s="0" t="n">
        <v>4063653.69609944</v>
      </c>
      <c r="I3388" s="0" t="n">
        <v>187589.461807516</v>
      </c>
      <c r="J3388" s="0" t="n">
        <v>284567.334087816</v>
      </c>
      <c r="K3388" s="0" t="n">
        <v>2149785.04721761</v>
      </c>
      <c r="L3388" s="0" t="n">
        <v>2764009.34642264</v>
      </c>
      <c r="M3388" s="0" t="n">
        <v>11756134.1750284</v>
      </c>
      <c r="N3388" s="0" t="n">
        <v>14695167.7187856</v>
      </c>
      <c r="O3388" s="0" t="n">
        <v>0</v>
      </c>
      <c r="P3388" s="0" t="n">
        <v>0</v>
      </c>
      <c r="Q3388" s="0" t="n">
        <v>0</v>
      </c>
      <c r="R3388" s="0" t="n">
        <v>0</v>
      </c>
    </row>
    <row r="3389" customFormat="false" ht="13.8" hidden="true" customHeight="false" outlineLevel="0" collapsed="false">
      <c r="A3389" s="0" t="s">
        <v>150</v>
      </c>
      <c r="B3389" s="0" t="s">
        <v>72</v>
      </c>
      <c r="C3389" s="0" t="s">
        <v>171</v>
      </c>
      <c r="D3389" s="0" t="s">
        <v>77</v>
      </c>
      <c r="E3389" s="0" t="s">
        <v>170</v>
      </c>
      <c r="F3389" s="0" t="s">
        <v>13</v>
      </c>
      <c r="G3389" s="0" t="s">
        <v>172</v>
      </c>
      <c r="H3389" s="0" t="n">
        <v>3254077.74539871</v>
      </c>
      <c r="I3389" s="0" t="n">
        <v>44333.3827060001</v>
      </c>
      <c r="J3389" s="0" t="n">
        <v>117147.18331983</v>
      </c>
      <c r="K3389" s="0" t="n">
        <v>1551668.39471</v>
      </c>
      <c r="L3389" s="0" t="n">
        <v>1995002.22177</v>
      </c>
      <c r="M3389" s="0" t="n">
        <v>6308901.14575425</v>
      </c>
      <c r="N3389" s="0" t="n">
        <v>8674739.07541209</v>
      </c>
      <c r="O3389" s="0" t="n">
        <v>1971531.6080482</v>
      </c>
      <c r="P3389" s="0" t="n">
        <v>2523560.4583017</v>
      </c>
      <c r="Q3389" s="0" t="n">
        <v>3546670.61648001</v>
      </c>
      <c r="R3389" s="0" t="n">
        <v>3990004.44354001</v>
      </c>
    </row>
    <row r="3390" customFormat="false" ht="13.8" hidden="true" customHeight="false" outlineLevel="0" collapsed="false">
      <c r="A3390" s="0" t="s">
        <v>155</v>
      </c>
      <c r="B3390" s="0" t="s">
        <v>21</v>
      </c>
      <c r="C3390" s="0" t="s">
        <v>166</v>
      </c>
      <c r="D3390" s="0" t="s">
        <v>36</v>
      </c>
      <c r="E3390" s="0" t="s">
        <v>8</v>
      </c>
      <c r="F3390" s="0" t="s">
        <v>8</v>
      </c>
      <c r="G3390" s="0" t="s">
        <v>153</v>
      </c>
      <c r="H3390" s="0" t="n">
        <v>350109.82941307</v>
      </c>
      <c r="I3390" s="0" t="n">
        <v>21507.6527649769</v>
      </c>
      <c r="J3390" s="0" t="n">
        <v>12761.0033951612</v>
      </c>
      <c r="K3390" s="0" t="n">
        <v>241961.09360599</v>
      </c>
      <c r="L3390" s="0" t="n">
        <v>295730.225518433</v>
      </c>
      <c r="M3390" s="0" t="n">
        <v>2971773.45566765</v>
      </c>
      <c r="N3390" s="0" t="n">
        <v>3714716.81958457</v>
      </c>
      <c r="O3390" s="0" t="n">
        <v>711876.754248016</v>
      </c>
      <c r="P3390" s="0" t="n">
        <v>1139002.80679682</v>
      </c>
      <c r="Q3390" s="0" t="n">
        <v>430153.055299539</v>
      </c>
      <c r="R3390" s="0" t="n">
        <v>483922.187211981</v>
      </c>
    </row>
    <row r="3391" customFormat="false" ht="13.8" hidden="true" customHeight="false" outlineLevel="0" collapsed="false">
      <c r="A3391" s="0" t="s">
        <v>150</v>
      </c>
      <c r="B3391" s="0" t="s">
        <v>90</v>
      </c>
      <c r="C3391" s="0" t="s">
        <v>92</v>
      </c>
      <c r="D3391" s="0" t="s">
        <v>92</v>
      </c>
      <c r="E3391" s="0" t="s">
        <v>200</v>
      </c>
      <c r="F3391" s="0" t="s">
        <v>8</v>
      </c>
      <c r="G3391" s="0" t="s">
        <v>157</v>
      </c>
      <c r="H3391" s="0" t="n">
        <v>2026749.30282271</v>
      </c>
      <c r="I3391" s="0" t="n">
        <v>329814.989898989</v>
      </c>
      <c r="J3391" s="0" t="n">
        <v>307465.371027705</v>
      </c>
      <c r="K3391" s="0" t="n">
        <v>3684493.63215488</v>
      </c>
      <c r="L3391" s="0" t="n">
        <v>4737206.09848484</v>
      </c>
      <c r="M3391" s="0" t="n">
        <v>38755001.5819255</v>
      </c>
      <c r="N3391" s="0" t="n">
        <v>46506001.8983106</v>
      </c>
      <c r="O3391" s="0" t="n">
        <v>15071389.4903398</v>
      </c>
      <c r="P3391" s="0" t="n">
        <v>19291378.547635</v>
      </c>
      <c r="Q3391" s="0" t="n">
        <v>8421699.73063973</v>
      </c>
      <c r="R3391" s="0" t="n">
        <v>9474412.19696969</v>
      </c>
    </row>
    <row r="3392" customFormat="false" ht="13.8" hidden="true" customHeight="false" outlineLevel="0" collapsed="false">
      <c r="A3392" s="0" t="s">
        <v>155</v>
      </c>
      <c r="B3392" s="0" t="s">
        <v>21</v>
      </c>
      <c r="C3392" s="0" t="s">
        <v>168</v>
      </c>
      <c r="D3392" s="0" t="s">
        <v>29</v>
      </c>
      <c r="E3392" s="0" t="s">
        <v>13</v>
      </c>
      <c r="F3392" s="0" t="s">
        <v>13</v>
      </c>
      <c r="G3392" s="0" t="s">
        <v>164</v>
      </c>
      <c r="H3392" s="0" t="n">
        <v>4915599.835867</v>
      </c>
      <c r="I3392" s="0" t="n">
        <v>75800</v>
      </c>
      <c r="J3392" s="0" t="n">
        <v>47929.75</v>
      </c>
      <c r="K3392" s="0" t="n">
        <v>0</v>
      </c>
      <c r="L3392" s="0" t="n">
        <v>0</v>
      </c>
      <c r="M3392" s="0" t="n">
        <v>18146520</v>
      </c>
      <c r="N3392" s="0" t="n">
        <v>21966840</v>
      </c>
      <c r="O3392" s="0" t="n">
        <v>2505948</v>
      </c>
      <c r="P3392" s="0" t="n">
        <v>2769732</v>
      </c>
      <c r="Q3392" s="0" t="n">
        <v>8338000</v>
      </c>
      <c r="R3392" s="0" t="n">
        <v>9096000</v>
      </c>
    </row>
    <row r="3393" customFormat="false" ht="13.8" hidden="true" customHeight="false" outlineLevel="0" collapsed="false">
      <c r="A3393" s="0" t="s">
        <v>150</v>
      </c>
      <c r="B3393" s="0" t="s">
        <v>72</v>
      </c>
      <c r="C3393" s="0" t="s">
        <v>151</v>
      </c>
      <c r="D3393" s="0" t="s">
        <v>83</v>
      </c>
      <c r="E3393" s="0" t="s">
        <v>152</v>
      </c>
      <c r="F3393" s="0" t="s">
        <v>8</v>
      </c>
      <c r="G3393" s="0" t="s">
        <v>154</v>
      </c>
      <c r="H3393" s="0" t="n">
        <v>171208.934931525</v>
      </c>
      <c r="I3393" s="0" t="n">
        <v>11180.1774675414</v>
      </c>
      <c r="J3393" s="0" t="n">
        <v>14192.478521052</v>
      </c>
      <c r="K3393" s="0" t="n">
        <v>130435.403787983</v>
      </c>
      <c r="L3393" s="0" t="n">
        <v>167702.662013121</v>
      </c>
      <c r="M3393" s="0" t="n">
        <v>875707.4976322</v>
      </c>
      <c r="N3393" s="0" t="n">
        <v>1204097.80924427</v>
      </c>
      <c r="O3393" s="0" t="n">
        <v>273658.59161254</v>
      </c>
      <c r="P3393" s="0" t="n">
        <v>350282.997264051</v>
      </c>
      <c r="Q3393" s="0" t="n">
        <v>298138.065801105</v>
      </c>
      <c r="R3393" s="0" t="n">
        <v>335405.324026243</v>
      </c>
    </row>
    <row r="3394" customFormat="false" ht="13.8" hidden="true" customHeight="false" outlineLevel="0" collapsed="false">
      <c r="A3394" s="0" t="s">
        <v>159</v>
      </c>
      <c r="B3394" s="0" t="s">
        <v>21</v>
      </c>
      <c r="C3394" s="0" t="s">
        <v>173</v>
      </c>
      <c r="D3394" s="0" t="s">
        <v>40</v>
      </c>
      <c r="E3394" s="0" t="s">
        <v>13</v>
      </c>
      <c r="F3394" s="0" t="s">
        <v>13</v>
      </c>
      <c r="G3394" s="0" t="s">
        <v>153</v>
      </c>
      <c r="H3394" s="0" t="n">
        <v>292403.412066652</v>
      </c>
      <c r="I3394" s="0" t="n">
        <v>3962.2072368421</v>
      </c>
      <c r="J3394" s="0" t="n">
        <v>2220.12736842105</v>
      </c>
      <c r="K3394" s="0" t="n">
        <v>39622.072368421</v>
      </c>
      <c r="L3394" s="0" t="n">
        <v>49527.5904605263</v>
      </c>
      <c r="M3394" s="0" t="n">
        <v>497090.950533505</v>
      </c>
      <c r="N3394" s="0" t="n">
        <v>621363.688166881</v>
      </c>
      <c r="O3394" s="0" t="n">
        <v>0</v>
      </c>
      <c r="P3394" s="0" t="n">
        <v>0</v>
      </c>
      <c r="Q3394" s="0" t="n">
        <v>0</v>
      </c>
      <c r="R3394" s="0" t="n">
        <v>0</v>
      </c>
    </row>
    <row r="3395" customFormat="false" ht="13.8" hidden="true" customHeight="false" outlineLevel="0" collapsed="false">
      <c r="A3395" s="0" t="s">
        <v>150</v>
      </c>
      <c r="B3395" s="0" t="s">
        <v>96</v>
      </c>
      <c r="C3395" s="0" t="s">
        <v>98</v>
      </c>
      <c r="D3395" s="0" t="s">
        <v>98</v>
      </c>
      <c r="E3395" s="0" t="s">
        <v>170</v>
      </c>
      <c r="F3395" s="0" t="s">
        <v>13</v>
      </c>
      <c r="G3395" s="0" t="s">
        <v>153</v>
      </c>
      <c r="H3395" s="0" t="n">
        <v>313891.302060814</v>
      </c>
      <c r="I3395" s="0" t="n">
        <v>66450.2019376195</v>
      </c>
      <c r="J3395" s="0" t="n">
        <v>66450.2019376195</v>
      </c>
      <c r="K3395" s="0" t="n">
        <v>762608.939264125</v>
      </c>
      <c r="L3395" s="0" t="n">
        <v>980497.207625303</v>
      </c>
      <c r="M3395" s="0" t="n">
        <v>6169999.13105543</v>
      </c>
      <c r="N3395" s="0" t="n">
        <v>7403998.95726652</v>
      </c>
      <c r="O3395" s="0" t="n">
        <v>2399444.11205907</v>
      </c>
      <c r="P3395" s="0" t="n">
        <v>3071288.46343561</v>
      </c>
      <c r="Q3395" s="0" t="n">
        <v>1743106.14688942</v>
      </c>
      <c r="R3395" s="0" t="n">
        <v>1960994.4152506</v>
      </c>
    </row>
    <row r="3396" customFormat="false" ht="13.8" hidden="true" customHeight="false" outlineLevel="0" collapsed="false">
      <c r="A3396" s="0" t="s">
        <v>159</v>
      </c>
      <c r="B3396" s="0" t="s">
        <v>21</v>
      </c>
      <c r="C3396" s="0" t="s">
        <v>173</v>
      </c>
      <c r="D3396" s="0" t="s">
        <v>46</v>
      </c>
      <c r="E3396" s="0" t="s">
        <v>8</v>
      </c>
      <c r="F3396" s="0" t="s">
        <v>8</v>
      </c>
      <c r="G3396" s="0" t="s">
        <v>154</v>
      </c>
      <c r="H3396" s="0" t="n">
        <v>9427916.99213546</v>
      </c>
      <c r="I3396" s="0" t="n">
        <v>55404.4987735341</v>
      </c>
      <c r="J3396" s="0" t="n">
        <v>99817.2907878647</v>
      </c>
      <c r="K3396" s="0" t="n">
        <v>0</v>
      </c>
      <c r="L3396" s="0" t="n">
        <v>0</v>
      </c>
      <c r="M3396" s="0" t="n">
        <v>13681833.1668908</v>
      </c>
      <c r="N3396" s="0" t="n">
        <v>17102291.4586135</v>
      </c>
      <c r="O3396" s="0" t="n">
        <v>0</v>
      </c>
      <c r="P3396" s="0" t="n">
        <v>0</v>
      </c>
      <c r="Q3396" s="0" t="n">
        <v>484789.364268423</v>
      </c>
      <c r="R3396" s="0" t="n">
        <v>623300.611202259</v>
      </c>
    </row>
    <row r="3397" customFormat="false" ht="13.8" hidden="true" customHeight="false" outlineLevel="0" collapsed="false">
      <c r="A3397" s="0" t="s">
        <v>150</v>
      </c>
      <c r="B3397" s="0" t="s">
        <v>21</v>
      </c>
      <c r="C3397" s="0" t="s">
        <v>173</v>
      </c>
      <c r="D3397" s="0" t="s">
        <v>27</v>
      </c>
      <c r="E3397" s="0" t="s">
        <v>8</v>
      </c>
      <c r="F3397" s="0" t="s">
        <v>8</v>
      </c>
      <c r="G3397" s="0" t="s">
        <v>154</v>
      </c>
      <c r="H3397" s="0" t="n">
        <v>204989.920122773</v>
      </c>
      <c r="I3397" s="0" t="n">
        <v>16327.8875</v>
      </c>
      <c r="J3397" s="0" t="n">
        <v>11671.4530625</v>
      </c>
      <c r="K3397" s="0" t="n">
        <v>204098.59375</v>
      </c>
      <c r="L3397" s="0" t="n">
        <v>224508.453125</v>
      </c>
      <c r="M3397" s="0" t="n">
        <v>2610074.88244096</v>
      </c>
      <c r="N3397" s="0" t="n">
        <v>3045087.36284779</v>
      </c>
      <c r="O3397" s="0" t="n">
        <v>955133.677313181</v>
      </c>
      <c r="P3397" s="0" t="n">
        <v>1114322.62353204</v>
      </c>
      <c r="Q3397" s="0" t="n">
        <v>408197.1875</v>
      </c>
      <c r="R3397" s="0" t="n">
        <v>449016.90625</v>
      </c>
    </row>
    <row r="3398" customFormat="false" ht="13.8" hidden="true" customHeight="false" outlineLevel="0" collapsed="false">
      <c r="A3398" s="0" t="s">
        <v>155</v>
      </c>
      <c r="B3398" s="0" t="s">
        <v>103</v>
      </c>
      <c r="C3398" s="0" t="s">
        <v>179</v>
      </c>
      <c r="D3398" s="0" t="s">
        <v>116</v>
      </c>
      <c r="E3398" s="0" t="s">
        <v>13</v>
      </c>
      <c r="F3398" s="0" t="s">
        <v>13</v>
      </c>
      <c r="G3398" s="0" t="s">
        <v>157</v>
      </c>
      <c r="H3398" s="0" t="n">
        <v>412127.796520405</v>
      </c>
      <c r="I3398" s="0" t="n">
        <v>17022.124317455</v>
      </c>
      <c r="J3398" s="0" t="n">
        <v>8426.9025682102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2273669.46186793</v>
      </c>
      <c r="P3398" s="0" t="n">
        <v>3100458.35709264</v>
      </c>
      <c r="Q3398" s="0" t="n">
        <v>1191548.70222185</v>
      </c>
      <c r="R3398" s="0" t="n">
        <v>1361769.9453964</v>
      </c>
    </row>
    <row r="3399" customFormat="false" ht="13.8" hidden="true" customHeight="false" outlineLevel="0" collapsed="false">
      <c r="A3399" s="0" t="s">
        <v>155</v>
      </c>
      <c r="B3399" s="0" t="s">
        <v>103</v>
      </c>
      <c r="C3399" s="0" t="s">
        <v>177</v>
      </c>
      <c r="D3399" s="0" t="s">
        <v>116</v>
      </c>
      <c r="E3399" s="0" t="s">
        <v>8</v>
      </c>
      <c r="F3399" s="0" t="s">
        <v>8</v>
      </c>
      <c r="G3399" s="0" t="s">
        <v>157</v>
      </c>
      <c r="H3399" s="0" t="n">
        <v>45444358.8768233</v>
      </c>
      <c r="I3399" s="0" t="n">
        <v>991718.853</v>
      </c>
      <c r="J3399" s="0" t="n">
        <v>944469.40092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132465303.90526</v>
      </c>
      <c r="P3399" s="0" t="n">
        <v>180634505.325354</v>
      </c>
      <c r="Q3399" s="0" t="n">
        <v>69420319.71</v>
      </c>
      <c r="R3399" s="0" t="n">
        <v>79337508.24</v>
      </c>
    </row>
    <row r="3400" customFormat="false" ht="13.8" hidden="true" customHeight="false" outlineLevel="0" collapsed="false">
      <c r="A3400" s="0" t="s">
        <v>150</v>
      </c>
      <c r="B3400" s="0" t="s">
        <v>103</v>
      </c>
      <c r="C3400" s="0" t="s">
        <v>193</v>
      </c>
      <c r="D3400" s="0" t="s">
        <v>107</v>
      </c>
      <c r="E3400" s="0" t="s">
        <v>13</v>
      </c>
      <c r="F3400" s="0" t="s">
        <v>13</v>
      </c>
      <c r="G3400" s="0" t="s">
        <v>157</v>
      </c>
      <c r="H3400" s="0" t="n">
        <v>2055008.76214298</v>
      </c>
      <c r="I3400" s="0" t="n">
        <v>296697.120161534</v>
      </c>
      <c r="J3400" s="0" t="n">
        <v>197063.195660838</v>
      </c>
      <c r="K3400" s="0" t="n">
        <v>0</v>
      </c>
      <c r="L3400" s="0" t="n">
        <v>0</v>
      </c>
      <c r="M3400" s="0" t="n">
        <v>45572677.6568116</v>
      </c>
      <c r="N3400" s="0" t="n">
        <v>62662431.778116</v>
      </c>
      <c r="O3400" s="0" t="n">
        <v>10681096.3258152</v>
      </c>
      <c r="P3400" s="0" t="n">
        <v>13671803.2970435</v>
      </c>
      <c r="Q3400" s="0" t="n">
        <v>6757737.50491778</v>
      </c>
      <c r="R3400" s="0" t="n">
        <v>7602454.69303251</v>
      </c>
    </row>
    <row r="3401" customFormat="false" ht="13.8" hidden="true" customHeight="false" outlineLevel="0" collapsed="false">
      <c r="A3401" s="0" t="s">
        <v>150</v>
      </c>
      <c r="B3401" s="0" t="s">
        <v>103</v>
      </c>
      <c r="C3401" s="0" t="s">
        <v>178</v>
      </c>
      <c r="D3401" s="0" t="s">
        <v>112</v>
      </c>
      <c r="E3401" s="0" t="s">
        <v>8</v>
      </c>
      <c r="F3401" s="0" t="s">
        <v>8</v>
      </c>
      <c r="G3401" s="0" t="s">
        <v>172</v>
      </c>
      <c r="H3401" s="0" t="n">
        <v>2496748.31153349</v>
      </c>
      <c r="I3401" s="0" t="n">
        <v>132081.2757703</v>
      </c>
      <c r="J3401" s="0" t="n">
        <v>152957.037633306</v>
      </c>
      <c r="K3401" s="0" t="n">
        <v>3962438.273109</v>
      </c>
      <c r="L3401" s="0" t="n">
        <v>5283251.030812</v>
      </c>
      <c r="M3401" s="0" t="n">
        <v>3090701.85302502</v>
      </c>
      <c r="N3401" s="0" t="n">
        <v>4120935.80403336</v>
      </c>
      <c r="O3401" s="0" t="n">
        <v>2609926.00922112</v>
      </c>
      <c r="P3401" s="0" t="n">
        <v>3262407.51152641</v>
      </c>
      <c r="Q3401" s="0" t="n">
        <v>5943657.4096635</v>
      </c>
      <c r="R3401" s="0" t="n">
        <v>7264470.1673665</v>
      </c>
    </row>
    <row r="3402" customFormat="false" ht="13.8" hidden="true" customHeight="false" outlineLevel="0" collapsed="false">
      <c r="A3402" s="0" t="s">
        <v>159</v>
      </c>
      <c r="B3402" s="0" t="s">
        <v>103</v>
      </c>
      <c r="C3402" s="0" t="s">
        <v>177</v>
      </c>
      <c r="D3402" s="0" t="s">
        <v>116</v>
      </c>
      <c r="E3402" s="0" t="s">
        <v>13</v>
      </c>
      <c r="F3402" s="0" t="s">
        <v>13</v>
      </c>
      <c r="G3402" s="0" t="s">
        <v>153</v>
      </c>
      <c r="H3402" s="0" t="n">
        <v>4360692.81817467</v>
      </c>
      <c r="I3402" s="0" t="n">
        <v>79654.485</v>
      </c>
      <c r="J3402" s="0" t="n">
        <v>96789.885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</row>
    <row r="3403" customFormat="false" ht="13.8" hidden="true" customHeight="false" outlineLevel="0" collapsed="false">
      <c r="A3403" s="0" t="s">
        <v>150</v>
      </c>
      <c r="B3403" s="0" t="s">
        <v>103</v>
      </c>
      <c r="C3403" s="0" t="s">
        <v>179</v>
      </c>
      <c r="D3403" s="0" t="s">
        <v>22</v>
      </c>
      <c r="E3403" s="0" t="s">
        <v>9</v>
      </c>
      <c r="F3403" s="0" t="s">
        <v>9</v>
      </c>
      <c r="G3403" s="0" t="s">
        <v>154</v>
      </c>
      <c r="H3403" s="0" t="n">
        <v>681303.019388333</v>
      </c>
      <c r="I3403" s="0" t="n">
        <v>83500</v>
      </c>
      <c r="J3403" s="0" t="n">
        <v>74907.875</v>
      </c>
      <c r="K3403" s="0" t="n">
        <v>3757500</v>
      </c>
      <c r="L3403" s="0" t="n">
        <v>4592500</v>
      </c>
      <c r="M3403" s="0" t="n">
        <v>12963375</v>
      </c>
      <c r="N3403" s="0" t="n">
        <v>15781500</v>
      </c>
      <c r="O3403" s="0" t="n">
        <v>676350</v>
      </c>
      <c r="P3403" s="0" t="n">
        <v>1014525</v>
      </c>
      <c r="Q3403" s="0" t="n">
        <v>0</v>
      </c>
      <c r="R3403" s="0" t="n">
        <v>0</v>
      </c>
    </row>
    <row r="3404" customFormat="false" ht="13.8" hidden="true" customHeight="false" outlineLevel="0" collapsed="false">
      <c r="A3404" s="0" t="s">
        <v>155</v>
      </c>
      <c r="B3404" s="0" t="s">
        <v>103</v>
      </c>
      <c r="C3404" s="0" t="s">
        <v>179</v>
      </c>
      <c r="D3404" s="0" t="s">
        <v>116</v>
      </c>
      <c r="E3404" s="0" t="s">
        <v>9</v>
      </c>
      <c r="F3404" s="0" t="s">
        <v>9</v>
      </c>
      <c r="G3404" s="0" t="s">
        <v>154</v>
      </c>
      <c r="H3404" s="0" t="n">
        <v>268184.144357791</v>
      </c>
      <c r="I3404" s="0" t="n">
        <v>10560.995211125</v>
      </c>
      <c r="J3404" s="0" t="n">
        <v>14321.59700945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1410647.21715406</v>
      </c>
      <c r="P3404" s="0" t="n">
        <v>1923609.84157372</v>
      </c>
      <c r="Q3404" s="0" t="n">
        <v>739269.66477875</v>
      </c>
      <c r="R3404" s="0" t="n">
        <v>844879.61689</v>
      </c>
    </row>
    <row r="3405" customFormat="false" ht="13.8" hidden="true" customHeight="false" outlineLevel="0" collapsed="false">
      <c r="A3405" s="0" t="s">
        <v>159</v>
      </c>
      <c r="B3405" s="0" t="s">
        <v>103</v>
      </c>
      <c r="C3405" s="0" t="s">
        <v>179</v>
      </c>
      <c r="D3405" s="0" t="s">
        <v>22</v>
      </c>
      <c r="E3405" s="0" t="s">
        <v>13</v>
      </c>
      <c r="F3405" s="0" t="s">
        <v>13</v>
      </c>
      <c r="G3405" s="0" t="s">
        <v>157</v>
      </c>
      <c r="H3405" s="0" t="n">
        <v>4950331.22739638</v>
      </c>
      <c r="I3405" s="0" t="n">
        <v>89875.000035875</v>
      </c>
      <c r="J3405" s="0" t="n">
        <v>46645.0382164165</v>
      </c>
      <c r="K3405" s="0" t="n">
        <v>3595000.001435</v>
      </c>
      <c r="L3405" s="0" t="n">
        <v>4493750.00179375</v>
      </c>
      <c r="M3405" s="0" t="n">
        <v>11526468.7546009</v>
      </c>
      <c r="N3405" s="0" t="n">
        <v>13953093.7555695</v>
      </c>
      <c r="O3405" s="0" t="n">
        <v>0</v>
      </c>
      <c r="P3405" s="0" t="n">
        <v>0</v>
      </c>
      <c r="Q3405" s="0" t="n">
        <v>0</v>
      </c>
      <c r="R3405" s="0" t="n">
        <v>0</v>
      </c>
    </row>
    <row r="3406" customFormat="false" ht="13.8" hidden="true" customHeight="false" outlineLevel="0" collapsed="false">
      <c r="A3406" s="0" t="s">
        <v>150</v>
      </c>
      <c r="B3406" s="0" t="s">
        <v>103</v>
      </c>
      <c r="C3406" s="0" t="s">
        <v>177</v>
      </c>
      <c r="D3406" s="0" t="s">
        <v>114</v>
      </c>
      <c r="E3406" s="0" t="s">
        <v>8</v>
      </c>
      <c r="F3406" s="0" t="s">
        <v>8</v>
      </c>
      <c r="G3406" s="0" t="s">
        <v>154</v>
      </c>
      <c r="H3406" s="0" t="n">
        <v>456851.728393528</v>
      </c>
      <c r="I3406" s="0" t="n">
        <v>172103.355</v>
      </c>
      <c r="J3406" s="0" t="n">
        <v>231914.762425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</row>
    <row r="3407" customFormat="false" ht="13.8" hidden="true" customHeight="false" outlineLevel="0" collapsed="false">
      <c r="A3407" s="0" t="s">
        <v>159</v>
      </c>
      <c r="B3407" s="0" t="s">
        <v>103</v>
      </c>
      <c r="C3407" s="0" t="s">
        <v>177</v>
      </c>
      <c r="D3407" s="0" t="s">
        <v>22</v>
      </c>
      <c r="E3407" s="0" t="s">
        <v>9</v>
      </c>
      <c r="F3407" s="0" t="s">
        <v>9</v>
      </c>
      <c r="G3407" s="0" t="s">
        <v>153</v>
      </c>
      <c r="H3407" s="0" t="n">
        <v>421358.84900336</v>
      </c>
      <c r="I3407" s="0" t="n">
        <v>6176.3</v>
      </c>
      <c r="J3407" s="0" t="n">
        <v>7722.5905</v>
      </c>
      <c r="K3407" s="0" t="n">
        <v>247052</v>
      </c>
      <c r="L3407" s="0" t="n">
        <v>308815</v>
      </c>
      <c r="M3407" s="0" t="n">
        <v>792110.475</v>
      </c>
      <c r="N3407" s="0" t="n">
        <v>958870.575</v>
      </c>
      <c r="O3407" s="0" t="n">
        <v>0</v>
      </c>
      <c r="P3407" s="0" t="n">
        <v>0</v>
      </c>
      <c r="Q3407" s="0" t="n">
        <v>0</v>
      </c>
      <c r="R3407" s="0" t="n">
        <v>0</v>
      </c>
    </row>
    <row r="3408" customFormat="false" ht="13.8" hidden="true" customHeight="false" outlineLevel="0" collapsed="false">
      <c r="A3408" s="0" t="s">
        <v>155</v>
      </c>
      <c r="B3408" s="0" t="s">
        <v>103</v>
      </c>
      <c r="C3408" s="0" t="s">
        <v>178</v>
      </c>
      <c r="D3408" s="0" t="s">
        <v>104</v>
      </c>
      <c r="E3408" s="0" t="s">
        <v>13</v>
      </c>
      <c r="F3408" s="0" t="s">
        <v>13</v>
      </c>
      <c r="G3408" s="0" t="s">
        <v>164</v>
      </c>
      <c r="H3408" s="0" t="n">
        <v>5651425.35254004</v>
      </c>
      <c r="I3408" s="0" t="n">
        <v>359734.209067782</v>
      </c>
      <c r="J3408" s="0" t="n">
        <v>216343.613986559</v>
      </c>
      <c r="K3408" s="0" t="n">
        <v>0</v>
      </c>
      <c r="L3408" s="0" t="n">
        <v>0</v>
      </c>
      <c r="M3408" s="0" t="n">
        <v>49211639.8004726</v>
      </c>
      <c r="N3408" s="0" t="n">
        <v>59571985.0216247</v>
      </c>
      <c r="O3408" s="0" t="n">
        <v>11482715.9534436</v>
      </c>
      <c r="P3408" s="0" t="n">
        <v>12691422.8959113</v>
      </c>
      <c r="Q3408" s="0" t="n">
        <v>15343051.0319478</v>
      </c>
      <c r="R3408" s="0" t="n">
        <v>16737873.853034</v>
      </c>
    </row>
    <row r="3409" customFormat="false" ht="13.8" hidden="true" customHeight="false" outlineLevel="0" collapsed="false">
      <c r="A3409" s="0" t="s">
        <v>155</v>
      </c>
      <c r="B3409" s="0" t="s">
        <v>117</v>
      </c>
      <c r="C3409" s="0" t="s">
        <v>176</v>
      </c>
      <c r="D3409" s="0" t="s">
        <v>109</v>
      </c>
      <c r="E3409" s="0" t="s">
        <v>9</v>
      </c>
      <c r="F3409" s="0" t="s">
        <v>9</v>
      </c>
      <c r="G3409" s="0" t="s">
        <v>157</v>
      </c>
      <c r="H3409" s="0" t="n">
        <v>423810.669692384</v>
      </c>
      <c r="I3409" s="0" t="n">
        <v>6977.05076624029</v>
      </c>
      <c r="J3409" s="0" t="n">
        <v>8244.73063648565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</row>
    <row r="3410" customFormat="false" ht="13.8" hidden="true" customHeight="false" outlineLevel="0" collapsed="false">
      <c r="A3410" s="0" t="s">
        <v>159</v>
      </c>
      <c r="B3410" s="0" t="s">
        <v>72</v>
      </c>
      <c r="C3410" s="0" t="s">
        <v>171</v>
      </c>
      <c r="D3410" s="0" t="s">
        <v>86</v>
      </c>
      <c r="E3410" s="0" t="s">
        <v>152</v>
      </c>
      <c r="F3410" s="0" t="s">
        <v>8</v>
      </c>
      <c r="G3410" s="0" t="s">
        <v>172</v>
      </c>
      <c r="H3410" s="0" t="n">
        <v>14120460.6677658</v>
      </c>
      <c r="I3410" s="0" t="n">
        <v>364159.871033303</v>
      </c>
      <c r="J3410" s="0" t="n">
        <v>788224.85935263</v>
      </c>
      <c r="K3410" s="0" t="n">
        <v>0</v>
      </c>
      <c r="L3410" s="0" t="n">
        <v>0</v>
      </c>
      <c r="M3410" s="0" t="n">
        <v>22652886.1487128</v>
      </c>
      <c r="N3410" s="0" t="n">
        <v>31714040.6081979</v>
      </c>
      <c r="O3410" s="0" t="n">
        <v>10571346.8572606</v>
      </c>
      <c r="P3410" s="0" t="n">
        <v>14799885.6001649</v>
      </c>
      <c r="Q3410" s="0" t="n">
        <v>0</v>
      </c>
      <c r="R3410" s="0" t="n">
        <v>0</v>
      </c>
    </row>
    <row r="3411" customFormat="false" ht="13.8" hidden="true" customHeight="false" outlineLevel="0" collapsed="false">
      <c r="A3411" s="0" t="s">
        <v>155</v>
      </c>
      <c r="B3411" s="0" t="s">
        <v>72</v>
      </c>
      <c r="C3411" s="0" t="s">
        <v>151</v>
      </c>
      <c r="D3411" s="0" t="s">
        <v>78</v>
      </c>
      <c r="E3411" s="0" t="s">
        <v>156</v>
      </c>
      <c r="F3411" s="0" t="s">
        <v>9</v>
      </c>
      <c r="G3411" s="0" t="s">
        <v>172</v>
      </c>
      <c r="H3411" s="0" t="n">
        <v>4915052.4607629</v>
      </c>
      <c r="I3411" s="0" t="n">
        <v>492541.789482344</v>
      </c>
      <c r="J3411" s="0" t="n">
        <v>561871.318927308</v>
      </c>
      <c r="K3411" s="0" t="n">
        <v>0</v>
      </c>
      <c r="L3411" s="0" t="n">
        <v>0</v>
      </c>
      <c r="M3411" s="0" t="n">
        <v>21519664.7990951</v>
      </c>
      <c r="N3411" s="0" t="n">
        <v>26301812.5322273</v>
      </c>
      <c r="O3411" s="0" t="n">
        <v>10520725.0128909</v>
      </c>
      <c r="P3411" s="0" t="n">
        <v>14346443.1993967</v>
      </c>
      <c r="Q3411" s="0" t="n">
        <v>13275739.1074923</v>
      </c>
      <c r="R3411" s="0" t="n">
        <v>15172273.2657055</v>
      </c>
    </row>
    <row r="3412" customFormat="false" ht="13.8" hidden="true" customHeight="false" outlineLevel="0" collapsed="false">
      <c r="A3412" s="0" t="s">
        <v>155</v>
      </c>
      <c r="B3412" s="0" t="s">
        <v>90</v>
      </c>
      <c r="C3412" s="0" t="s">
        <v>94</v>
      </c>
      <c r="D3412" s="0" t="s">
        <v>94</v>
      </c>
      <c r="E3412" s="0" t="s">
        <v>170</v>
      </c>
      <c r="F3412" s="0" t="s">
        <v>13</v>
      </c>
      <c r="G3412" s="0" t="s">
        <v>153</v>
      </c>
      <c r="H3412" s="0" t="n">
        <v>147581.032946573</v>
      </c>
      <c r="I3412" s="0" t="n">
        <v>13386.9192261471</v>
      </c>
      <c r="J3412" s="0" t="n">
        <v>15253.0409397844</v>
      </c>
      <c r="K3412" s="0" t="n">
        <v>0</v>
      </c>
      <c r="L3412" s="0" t="n">
        <v>0</v>
      </c>
      <c r="M3412" s="0" t="n">
        <v>853551.777762585</v>
      </c>
      <c r="N3412" s="0" t="n">
        <v>1043229.95059871</v>
      </c>
      <c r="O3412" s="0" t="n">
        <v>486840.644103587</v>
      </c>
      <c r="P3412" s="0" t="n">
        <v>663873.605595801</v>
      </c>
      <c r="Q3412" s="0" t="n">
        <v>0</v>
      </c>
      <c r="R3412" s="0" t="n">
        <v>0</v>
      </c>
    </row>
    <row r="3413" customFormat="false" ht="13.8" hidden="true" customHeight="false" outlineLevel="0" collapsed="false">
      <c r="A3413" s="0" t="s">
        <v>159</v>
      </c>
      <c r="B3413" s="0" t="s">
        <v>72</v>
      </c>
      <c r="C3413" s="0" t="s">
        <v>175</v>
      </c>
      <c r="D3413" s="0" t="s">
        <v>87</v>
      </c>
      <c r="E3413" s="0" t="s">
        <v>156</v>
      </c>
      <c r="F3413" s="0" t="s">
        <v>9</v>
      </c>
      <c r="G3413" s="0" t="s">
        <v>153</v>
      </c>
      <c r="H3413" s="0" t="n">
        <v>1629306.37080759</v>
      </c>
      <c r="I3413" s="0" t="n">
        <v>29859.7653784364</v>
      </c>
      <c r="J3413" s="0" t="n">
        <v>40373.8278779817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</row>
    <row r="3414" customFormat="false" ht="13.8" hidden="true" customHeight="false" outlineLevel="0" collapsed="false">
      <c r="A3414" s="0" t="s">
        <v>159</v>
      </c>
      <c r="B3414" s="0" t="s">
        <v>72</v>
      </c>
      <c r="C3414" s="0" t="s">
        <v>175</v>
      </c>
      <c r="D3414" s="0" t="s">
        <v>87</v>
      </c>
      <c r="E3414" s="0" t="s">
        <v>152</v>
      </c>
      <c r="F3414" s="0" t="s">
        <v>8</v>
      </c>
      <c r="G3414" s="0" t="s">
        <v>154</v>
      </c>
      <c r="H3414" s="0" t="n">
        <v>3041.39774084595</v>
      </c>
      <c r="I3414" s="0" t="n">
        <v>115</v>
      </c>
      <c r="J3414" s="0" t="n">
        <v>115</v>
      </c>
      <c r="K3414" s="0" t="n">
        <v>1725</v>
      </c>
      <c r="L3414" s="0" t="n">
        <v>2300</v>
      </c>
      <c r="M3414" s="0" t="n">
        <v>9775</v>
      </c>
      <c r="N3414" s="0" t="n">
        <v>13685</v>
      </c>
      <c r="O3414" s="0" t="n">
        <v>3910</v>
      </c>
      <c r="P3414" s="0" t="n">
        <v>5474</v>
      </c>
      <c r="Q3414" s="0" t="n">
        <v>0</v>
      </c>
      <c r="R3414" s="0" t="n">
        <v>0</v>
      </c>
    </row>
    <row r="3415" customFormat="false" ht="13.8" hidden="true" customHeight="false" outlineLevel="0" collapsed="false">
      <c r="A3415" s="0" t="s">
        <v>155</v>
      </c>
      <c r="B3415" s="0" t="s">
        <v>117</v>
      </c>
      <c r="C3415" s="0" t="s">
        <v>189</v>
      </c>
      <c r="D3415" s="0" t="s">
        <v>109</v>
      </c>
      <c r="E3415" s="0" t="s">
        <v>13</v>
      </c>
      <c r="F3415" s="0" t="s">
        <v>13</v>
      </c>
      <c r="G3415" s="0" t="s">
        <v>153</v>
      </c>
      <c r="H3415" s="0" t="n">
        <v>9158.51268294608</v>
      </c>
      <c r="I3415" s="0" t="n">
        <v>61.6667426046589</v>
      </c>
      <c r="J3415" s="0" t="n">
        <v>61.6667426046589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</row>
    <row r="3416" customFormat="false" ht="13.8" hidden="true" customHeight="false" outlineLevel="0" collapsed="false">
      <c r="A3416" s="0" t="s">
        <v>159</v>
      </c>
      <c r="B3416" s="0" t="s">
        <v>72</v>
      </c>
      <c r="C3416" s="0" t="s">
        <v>175</v>
      </c>
      <c r="D3416" s="0" t="s">
        <v>87</v>
      </c>
      <c r="E3416" s="0" t="s">
        <v>174</v>
      </c>
      <c r="F3416" s="0" t="s">
        <v>8</v>
      </c>
      <c r="G3416" s="0" t="s">
        <v>154</v>
      </c>
      <c r="H3416" s="0" t="n">
        <v>979.62100466388</v>
      </c>
      <c r="I3416" s="0" t="n">
        <v>40</v>
      </c>
      <c r="J3416" s="0" t="n">
        <v>40</v>
      </c>
      <c r="K3416" s="0" t="n">
        <v>0</v>
      </c>
      <c r="L3416" s="0" t="n">
        <v>0</v>
      </c>
      <c r="M3416" s="0" t="n">
        <v>3400</v>
      </c>
      <c r="N3416" s="0" t="n">
        <v>4760</v>
      </c>
      <c r="O3416" s="0" t="n">
        <v>1360</v>
      </c>
      <c r="P3416" s="0" t="n">
        <v>1904</v>
      </c>
      <c r="Q3416" s="0" t="n">
        <v>400</v>
      </c>
      <c r="R3416" s="0" t="n">
        <v>600</v>
      </c>
    </row>
    <row r="3417" customFormat="false" ht="13.8" hidden="true" customHeight="false" outlineLevel="0" collapsed="false">
      <c r="A3417" s="0" t="s">
        <v>150</v>
      </c>
      <c r="B3417" s="0" t="s">
        <v>72</v>
      </c>
      <c r="C3417" s="0" t="s">
        <v>151</v>
      </c>
      <c r="D3417" s="0" t="s">
        <v>73</v>
      </c>
      <c r="E3417" s="0" t="s">
        <v>156</v>
      </c>
      <c r="F3417" s="0" t="s">
        <v>9</v>
      </c>
      <c r="G3417" s="0" t="s">
        <v>157</v>
      </c>
      <c r="H3417" s="0" t="n">
        <v>5310837.41911261</v>
      </c>
      <c r="I3417" s="0" t="n">
        <v>76068.4242208612</v>
      </c>
      <c r="J3417" s="0" t="n">
        <v>42265.9808563465</v>
      </c>
      <c r="K3417" s="0" t="n">
        <v>2662394.84773014</v>
      </c>
      <c r="L3417" s="0" t="n">
        <v>3423079.08993875</v>
      </c>
      <c r="M3417" s="0" t="n">
        <v>8419432.16655343</v>
      </c>
      <c r="N3417" s="0" t="n">
        <v>11576719.2290109</v>
      </c>
      <c r="O3417" s="0" t="n">
        <v>2631072.55204794</v>
      </c>
      <c r="P3417" s="0" t="n">
        <v>3367772.86662137</v>
      </c>
      <c r="Q3417" s="0" t="n">
        <v>6085473.9376689</v>
      </c>
      <c r="R3417" s="0" t="n">
        <v>6846158.17987751</v>
      </c>
    </row>
    <row r="3418" customFormat="false" ht="13.8" hidden="true" customHeight="false" outlineLevel="0" collapsed="false">
      <c r="A3418" s="0" t="s">
        <v>159</v>
      </c>
      <c r="B3418" s="0" t="s">
        <v>96</v>
      </c>
      <c r="C3418" s="0" t="s">
        <v>98</v>
      </c>
      <c r="D3418" s="0" t="s">
        <v>98</v>
      </c>
      <c r="E3418" s="0" t="s">
        <v>170</v>
      </c>
      <c r="F3418" s="0" t="s">
        <v>13</v>
      </c>
      <c r="G3418" s="0" t="s">
        <v>154</v>
      </c>
      <c r="H3418" s="0" t="n">
        <v>46256082.4997858</v>
      </c>
      <c r="I3418" s="0" t="n">
        <v>942326.917593434</v>
      </c>
      <c r="J3418" s="0" t="n">
        <v>1156957.14022439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</row>
    <row r="3419" customFormat="false" ht="13.8" hidden="true" customHeight="false" outlineLevel="0" collapsed="false">
      <c r="A3419" s="0" t="s">
        <v>150</v>
      </c>
      <c r="B3419" s="0" t="s">
        <v>52</v>
      </c>
      <c r="C3419" s="0" t="s">
        <v>158</v>
      </c>
      <c r="D3419" s="0" t="s">
        <v>59</v>
      </c>
      <c r="E3419" s="0" t="s">
        <v>8</v>
      </c>
      <c r="F3419" s="0" t="s">
        <v>8</v>
      </c>
      <c r="G3419" s="0" t="s">
        <v>154</v>
      </c>
      <c r="H3419" s="0" t="n">
        <v>2930135.31427403</v>
      </c>
      <c r="I3419" s="0" t="n">
        <v>267140.335330683</v>
      </c>
      <c r="J3419" s="0" t="n">
        <v>321548.946317905</v>
      </c>
      <c r="K3419" s="0" t="n">
        <v>3561871.13774245</v>
      </c>
      <c r="L3419" s="0" t="n">
        <v>5342806.70661367</v>
      </c>
      <c r="M3419" s="0" t="n">
        <v>47884905.1881671</v>
      </c>
      <c r="N3419" s="0" t="n">
        <v>63846540.2508895</v>
      </c>
      <c r="O3419" s="0" t="n">
        <v>3214588.69825069</v>
      </c>
      <c r="P3419" s="0" t="n">
        <v>4018235.87281336</v>
      </c>
      <c r="Q3419" s="0" t="n">
        <v>1335701.67665341</v>
      </c>
      <c r="R3419" s="0" t="n">
        <v>2226169.46108903</v>
      </c>
    </row>
    <row r="3420" customFormat="false" ht="13.8" hidden="true" customHeight="false" outlineLevel="0" collapsed="false">
      <c r="A3420" s="0" t="s">
        <v>155</v>
      </c>
      <c r="B3420" s="0" t="s">
        <v>52</v>
      </c>
      <c r="C3420" s="0" t="s">
        <v>169</v>
      </c>
      <c r="D3420" s="0" t="s">
        <v>61</v>
      </c>
      <c r="E3420" s="0" t="s">
        <v>9</v>
      </c>
      <c r="F3420" s="0" t="s">
        <v>9</v>
      </c>
      <c r="G3420" s="0" t="s">
        <v>154</v>
      </c>
      <c r="H3420" s="0" t="n">
        <v>29963314.626629</v>
      </c>
      <c r="I3420" s="0" t="n">
        <v>566314.526332</v>
      </c>
      <c r="J3420" s="0" t="n">
        <v>333947.02061301</v>
      </c>
      <c r="K3420" s="0" t="n">
        <v>0</v>
      </c>
      <c r="L3420" s="0" t="n">
        <v>0</v>
      </c>
      <c r="M3420" s="0" t="n">
        <v>15377798.8544405</v>
      </c>
      <c r="N3420" s="0" t="n">
        <v>18615230.1922175</v>
      </c>
      <c r="O3420" s="0" t="n">
        <v>12270855.9457512</v>
      </c>
      <c r="P3420" s="0" t="n">
        <v>13562524.9926724</v>
      </c>
      <c r="Q3420" s="0" t="n">
        <v>62294597.89652</v>
      </c>
      <c r="R3420" s="0" t="n">
        <v>67957743.15984</v>
      </c>
    </row>
    <row r="3421" customFormat="false" ht="13.8" hidden="true" customHeight="false" outlineLevel="0" collapsed="false">
      <c r="A3421" s="0" t="s">
        <v>155</v>
      </c>
      <c r="B3421" s="0" t="s">
        <v>6</v>
      </c>
      <c r="C3421" s="0" t="s">
        <v>162</v>
      </c>
      <c r="D3421" s="0" t="s">
        <v>15</v>
      </c>
      <c r="E3421" s="0" t="s">
        <v>13</v>
      </c>
      <c r="F3421" s="0" t="s">
        <v>13</v>
      </c>
      <c r="G3421" s="0" t="s">
        <v>157</v>
      </c>
      <c r="H3421" s="0" t="n">
        <v>23471627.2984788</v>
      </c>
      <c r="I3421" s="0" t="n">
        <v>3313012.78477138</v>
      </c>
      <c r="J3421" s="0" t="n">
        <v>3827289.67195157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87463537.5179646</v>
      </c>
      <c r="P3421" s="0" t="n">
        <v>119268460.251769</v>
      </c>
      <c r="Q3421" s="0" t="n">
        <v>57267267.0018369</v>
      </c>
      <c r="R3421" s="0" t="n">
        <v>65448305.1449564</v>
      </c>
    </row>
    <row r="3422" customFormat="false" ht="13.8" hidden="true" customHeight="false" outlineLevel="0" collapsed="false">
      <c r="A3422" s="0" t="s">
        <v>155</v>
      </c>
      <c r="B3422" s="0" t="s">
        <v>6</v>
      </c>
      <c r="C3422" s="0" t="s">
        <v>163</v>
      </c>
      <c r="D3422" s="0" t="s">
        <v>15</v>
      </c>
      <c r="E3422" s="0" t="s">
        <v>8</v>
      </c>
      <c r="F3422" s="0" t="s">
        <v>8</v>
      </c>
      <c r="G3422" s="0" t="s">
        <v>153</v>
      </c>
      <c r="H3422" s="0" t="n">
        <v>1920826.84899055</v>
      </c>
      <c r="I3422" s="0" t="n">
        <v>199065.092477632</v>
      </c>
      <c r="J3422" s="0" t="n">
        <v>140129.765740212</v>
      </c>
      <c r="K3422" s="0" t="n">
        <v>1396532.68018498</v>
      </c>
      <c r="L3422" s="0" t="n">
        <v>1862043.57357997</v>
      </c>
      <c r="M3422" s="0" t="n">
        <v>7166343.32919477</v>
      </c>
      <c r="N3422" s="0" t="n">
        <v>10749514.9937921</v>
      </c>
      <c r="O3422" s="0" t="n">
        <v>1911024.88778527</v>
      </c>
      <c r="P3422" s="0" t="n">
        <v>2388781.10973159</v>
      </c>
      <c r="Q3422" s="0" t="n">
        <v>2094799.02027747</v>
      </c>
      <c r="R3422" s="0" t="n">
        <v>2560309.91367247</v>
      </c>
    </row>
    <row r="3423" customFormat="false" ht="13.8" hidden="true" customHeight="false" outlineLevel="0" collapsed="false">
      <c r="A3423" s="0" t="s">
        <v>155</v>
      </c>
      <c r="B3423" s="0" t="s">
        <v>6</v>
      </c>
      <c r="C3423" s="0" t="s">
        <v>162</v>
      </c>
      <c r="D3423" s="0" t="s">
        <v>17</v>
      </c>
      <c r="E3423" s="0" t="s">
        <v>8</v>
      </c>
      <c r="F3423" s="0" t="s">
        <v>8</v>
      </c>
      <c r="G3423" s="0" t="s">
        <v>157</v>
      </c>
      <c r="H3423" s="0" t="n">
        <v>463602811.096296</v>
      </c>
      <c r="I3423" s="0" t="n">
        <v>3770614.04553613</v>
      </c>
      <c r="J3423" s="0" t="n">
        <v>41179371.9123574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</row>
    <row r="3424" customFormat="false" ht="13.8" hidden="true" customHeight="false" outlineLevel="0" collapsed="false">
      <c r="A3424" s="0" t="s">
        <v>155</v>
      </c>
      <c r="B3424" s="0" t="s">
        <v>6</v>
      </c>
      <c r="C3424" s="0" t="s">
        <v>162</v>
      </c>
      <c r="D3424" s="0" t="s">
        <v>17</v>
      </c>
      <c r="E3424" s="0" t="s">
        <v>13</v>
      </c>
      <c r="F3424" s="0" t="s">
        <v>13</v>
      </c>
      <c r="G3424" s="0" t="s">
        <v>172</v>
      </c>
      <c r="H3424" s="0" t="n">
        <v>8572912.66077714</v>
      </c>
      <c r="I3424" s="0" t="n">
        <v>63246.5745967355</v>
      </c>
      <c r="J3424" s="0" t="n">
        <v>103411.166834701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</row>
    <row r="3425" customFormat="false" ht="13.8" hidden="true" customHeight="false" outlineLevel="0" collapsed="false">
      <c r="A3425" s="0" t="s">
        <v>150</v>
      </c>
      <c r="B3425" s="0" t="s">
        <v>52</v>
      </c>
      <c r="C3425" s="0" t="s">
        <v>158</v>
      </c>
      <c r="D3425" s="0" t="s">
        <v>63</v>
      </c>
      <c r="E3425" s="0" t="s">
        <v>13</v>
      </c>
      <c r="F3425" s="0" t="s">
        <v>13</v>
      </c>
      <c r="G3425" s="0" t="s">
        <v>157</v>
      </c>
      <c r="H3425" s="0" t="n">
        <v>10589444.527996</v>
      </c>
      <c r="I3425" s="0" t="n">
        <v>1495076.95347121</v>
      </c>
      <c r="J3425" s="0" t="n">
        <v>839548.630662331</v>
      </c>
      <c r="K3425" s="0" t="n">
        <v>67278462.9062045</v>
      </c>
      <c r="L3425" s="0" t="n">
        <v>82229232.4409166</v>
      </c>
      <c r="M3425" s="0" t="n">
        <v>365359430.504527</v>
      </c>
      <c r="N3425" s="0" t="n">
        <v>444785393.657685</v>
      </c>
      <c r="O3425" s="0" t="n">
        <v>3363923.14531022</v>
      </c>
      <c r="P3425" s="0" t="n">
        <v>5045884.71796534</v>
      </c>
      <c r="Q3425" s="0" t="n">
        <v>0</v>
      </c>
      <c r="R3425" s="0" t="n">
        <v>0</v>
      </c>
    </row>
    <row r="3426" customFormat="false" ht="13.8" hidden="true" customHeight="false" outlineLevel="0" collapsed="false">
      <c r="A3426" s="0" t="s">
        <v>150</v>
      </c>
      <c r="B3426" s="0" t="s">
        <v>52</v>
      </c>
      <c r="C3426" s="0" t="s">
        <v>183</v>
      </c>
      <c r="D3426" s="0" t="s">
        <v>64</v>
      </c>
      <c r="E3426" s="0" t="s">
        <v>9</v>
      </c>
      <c r="F3426" s="0" t="s">
        <v>9</v>
      </c>
      <c r="G3426" s="0" t="s">
        <v>172</v>
      </c>
      <c r="H3426" s="0" t="n">
        <v>3126809.34184384</v>
      </c>
      <c r="I3426" s="0" t="n">
        <v>222563.021245908</v>
      </c>
      <c r="J3426" s="0" t="n">
        <v>492453.823512791</v>
      </c>
      <c r="K3426" s="0" t="n">
        <v>7789705.7436068</v>
      </c>
      <c r="L3426" s="0" t="n">
        <v>10015335.9560658</v>
      </c>
      <c r="M3426" s="0" t="n">
        <v>7678424.23298385</v>
      </c>
      <c r="N3426" s="0" t="n">
        <v>9347646.89232817</v>
      </c>
      <c r="O3426" s="0" t="n">
        <v>7426186.13407784</v>
      </c>
      <c r="P3426" s="0" t="n">
        <v>8101293.96444856</v>
      </c>
      <c r="Q3426" s="0" t="n">
        <v>26707562.549509</v>
      </c>
      <c r="R3426" s="0" t="n">
        <v>28933192.7619681</v>
      </c>
    </row>
    <row r="3427" customFormat="false" ht="13.8" hidden="true" customHeight="false" outlineLevel="0" collapsed="false">
      <c r="A3427" s="0" t="s">
        <v>155</v>
      </c>
      <c r="B3427" s="0" t="s">
        <v>52</v>
      </c>
      <c r="C3427" s="0" t="s">
        <v>183</v>
      </c>
      <c r="D3427" s="0" t="s">
        <v>64</v>
      </c>
      <c r="E3427" s="0" t="s">
        <v>13</v>
      </c>
      <c r="F3427" s="0" t="s">
        <v>13</v>
      </c>
      <c r="G3427" s="0" t="s">
        <v>153</v>
      </c>
      <c r="H3427" s="0" t="n">
        <v>10893343.7134261</v>
      </c>
      <c r="I3427" s="0" t="n">
        <v>303313.277935069</v>
      </c>
      <c r="J3427" s="0" t="n">
        <v>207128.176855752</v>
      </c>
      <c r="K3427" s="0" t="n">
        <v>0</v>
      </c>
      <c r="L3427" s="0" t="n">
        <v>0</v>
      </c>
      <c r="M3427" s="0" t="n">
        <v>8644428.42114948</v>
      </c>
      <c r="N3427" s="0" t="n">
        <v>10464308.0887599</v>
      </c>
      <c r="O3427" s="0" t="n">
        <v>8740477.616224</v>
      </c>
      <c r="P3427" s="0" t="n">
        <v>9660527.891616</v>
      </c>
      <c r="Q3427" s="0" t="n">
        <v>33364460.5728576</v>
      </c>
      <c r="R3427" s="0" t="n">
        <v>36397593.3522083</v>
      </c>
    </row>
    <row r="3428" customFormat="false" ht="13.8" hidden="true" customHeight="false" outlineLevel="0" collapsed="false">
      <c r="A3428" s="0" t="s">
        <v>159</v>
      </c>
      <c r="B3428" s="0" t="s">
        <v>21</v>
      </c>
      <c r="C3428" s="0" t="s">
        <v>168</v>
      </c>
      <c r="D3428" s="0" t="s">
        <v>50</v>
      </c>
      <c r="E3428" s="0" t="s">
        <v>13</v>
      </c>
      <c r="F3428" s="0" t="s">
        <v>13</v>
      </c>
      <c r="G3428" s="0" t="s">
        <v>154</v>
      </c>
      <c r="H3428" s="0" t="n">
        <v>4154849.07068896</v>
      </c>
      <c r="I3428" s="0" t="n">
        <v>40880</v>
      </c>
      <c r="J3428" s="0" t="n">
        <v>29310.35</v>
      </c>
      <c r="K3428" s="0" t="n">
        <v>1635200</v>
      </c>
      <c r="L3428" s="0" t="n">
        <v>2044000</v>
      </c>
      <c r="M3428" s="0" t="n">
        <v>7281750</v>
      </c>
      <c r="N3428" s="0" t="n">
        <v>8814750</v>
      </c>
      <c r="O3428" s="0" t="n">
        <v>0</v>
      </c>
      <c r="P3428" s="0" t="n">
        <v>0</v>
      </c>
      <c r="Q3428" s="0" t="n">
        <v>0</v>
      </c>
      <c r="R3428" s="0" t="n">
        <v>0</v>
      </c>
    </row>
    <row r="3429" customFormat="false" ht="13.8" hidden="true" customHeight="false" outlineLevel="0" collapsed="false">
      <c r="A3429" s="0" t="s">
        <v>159</v>
      </c>
      <c r="B3429" s="0" t="s">
        <v>72</v>
      </c>
      <c r="C3429" s="0" t="s">
        <v>175</v>
      </c>
      <c r="D3429" s="0" t="s">
        <v>89</v>
      </c>
      <c r="E3429" s="0" t="s">
        <v>152</v>
      </c>
      <c r="F3429" s="0" t="s">
        <v>8</v>
      </c>
      <c r="G3429" s="0" t="s">
        <v>164</v>
      </c>
      <c r="H3429" s="0" t="n">
        <v>104901131.347954</v>
      </c>
      <c r="I3429" s="0" t="n">
        <v>2978879.97892713</v>
      </c>
      <c r="J3429" s="0" t="n">
        <v>4286324.675062</v>
      </c>
      <c r="K3429" s="0" t="n">
        <v>29788799.7892713</v>
      </c>
      <c r="L3429" s="0" t="n">
        <v>39718399.7190285</v>
      </c>
      <c r="M3429" s="0" t="n">
        <v>239218380.294467</v>
      </c>
      <c r="N3429" s="0" t="n">
        <v>334905732.412255</v>
      </c>
      <c r="O3429" s="0" t="n">
        <v>95687352.1177871</v>
      </c>
      <c r="P3429" s="0" t="n">
        <v>133962292.964902</v>
      </c>
      <c r="Q3429" s="0" t="n">
        <v>0</v>
      </c>
      <c r="R3429" s="0" t="n">
        <v>0</v>
      </c>
    </row>
    <row r="3430" customFormat="false" ht="13.8" hidden="true" customHeight="false" outlineLevel="0" collapsed="false">
      <c r="A3430" s="0" t="s">
        <v>155</v>
      </c>
      <c r="B3430" s="0" t="s">
        <v>72</v>
      </c>
      <c r="C3430" s="0" t="s">
        <v>175</v>
      </c>
      <c r="D3430" s="0" t="s">
        <v>89</v>
      </c>
      <c r="E3430" s="0" t="s">
        <v>152</v>
      </c>
      <c r="F3430" s="0" t="s">
        <v>8</v>
      </c>
      <c r="G3430" s="0" t="s">
        <v>164</v>
      </c>
      <c r="H3430" s="0" t="n">
        <v>30486572.6087936</v>
      </c>
      <c r="I3430" s="0" t="n">
        <v>2978879.97892713</v>
      </c>
      <c r="J3430" s="0" t="n">
        <v>4286324.675062</v>
      </c>
      <c r="K3430" s="0" t="n">
        <v>34753599.7541499</v>
      </c>
      <c r="L3430" s="0" t="n">
        <v>44683199.683907</v>
      </c>
      <c r="M3430" s="0" t="n">
        <v>215296542.265021</v>
      </c>
      <c r="N3430" s="0" t="n">
        <v>263140218.323914</v>
      </c>
      <c r="O3430" s="0" t="n">
        <v>105256087.329565</v>
      </c>
      <c r="P3430" s="0" t="n">
        <v>143531028.17668</v>
      </c>
      <c r="Q3430" s="0" t="n">
        <v>69507199.5082999</v>
      </c>
      <c r="R3430" s="0" t="n">
        <v>79436799.438057</v>
      </c>
    </row>
    <row r="3431" customFormat="false" ht="13.8" hidden="true" customHeight="false" outlineLevel="0" collapsed="false">
      <c r="A3431" s="0" t="s">
        <v>150</v>
      </c>
      <c r="B3431" s="0" t="s">
        <v>52</v>
      </c>
      <c r="C3431" s="0" t="s">
        <v>169</v>
      </c>
      <c r="D3431" s="0" t="s">
        <v>69</v>
      </c>
      <c r="E3431" s="0" t="s">
        <v>13</v>
      </c>
      <c r="F3431" s="0" t="s">
        <v>13</v>
      </c>
      <c r="G3431" s="0" t="s">
        <v>154</v>
      </c>
      <c r="H3431" s="0" t="n">
        <v>411835.776142487</v>
      </c>
      <c r="I3431" s="0" t="n">
        <v>69066.2775966</v>
      </c>
      <c r="J3431" s="0" t="n">
        <v>54498.4942129479</v>
      </c>
      <c r="K3431" s="0" t="n">
        <v>3107982.491847</v>
      </c>
      <c r="L3431" s="0" t="n">
        <v>3798645.267813</v>
      </c>
      <c r="M3431" s="0" t="n">
        <v>22504095.42375</v>
      </c>
      <c r="N3431" s="0" t="n">
        <v>27396290.081087</v>
      </c>
      <c r="O3431" s="0" t="n">
        <v>207198.8327898</v>
      </c>
      <c r="P3431" s="0" t="n">
        <v>310798.2491847</v>
      </c>
      <c r="Q3431" s="0" t="n">
        <v>0</v>
      </c>
      <c r="R3431" s="0" t="n">
        <v>0</v>
      </c>
    </row>
    <row r="3432" customFormat="false" ht="13.8" hidden="true" customHeight="false" outlineLevel="0" collapsed="false">
      <c r="A3432" s="0" t="s">
        <v>155</v>
      </c>
      <c r="B3432" s="0" t="s">
        <v>52</v>
      </c>
      <c r="C3432" s="0" t="s">
        <v>169</v>
      </c>
      <c r="D3432" s="0" t="s">
        <v>69</v>
      </c>
      <c r="E3432" s="0" t="s">
        <v>13</v>
      </c>
      <c r="F3432" s="0" t="s">
        <v>13</v>
      </c>
      <c r="G3432" s="0" t="s">
        <v>154</v>
      </c>
      <c r="H3432" s="0" t="n">
        <v>698007.651961542</v>
      </c>
      <c r="I3432" s="0" t="n">
        <v>69066.2775966</v>
      </c>
      <c r="J3432" s="0" t="n">
        <v>54498.4942129479</v>
      </c>
      <c r="K3432" s="0" t="n">
        <v>3107982.491847</v>
      </c>
      <c r="L3432" s="0" t="n">
        <v>3798645.267813</v>
      </c>
      <c r="M3432" s="0" t="n">
        <v>18590339.6978805</v>
      </c>
      <c r="N3432" s="0" t="n">
        <v>22504095.42375</v>
      </c>
      <c r="O3432" s="0" t="n">
        <v>172665.6939915</v>
      </c>
      <c r="P3432" s="0" t="n">
        <v>276265.1103864</v>
      </c>
      <c r="Q3432" s="0" t="n">
        <v>0</v>
      </c>
      <c r="R3432" s="0" t="n">
        <v>0</v>
      </c>
    </row>
    <row r="3433" customFormat="false" ht="13.8" hidden="true" customHeight="false" outlineLevel="0" collapsed="false">
      <c r="A3433" s="0" t="s">
        <v>150</v>
      </c>
      <c r="B3433" s="0" t="s">
        <v>72</v>
      </c>
      <c r="C3433" s="0" t="s">
        <v>151</v>
      </c>
      <c r="D3433" s="0" t="s">
        <v>78</v>
      </c>
      <c r="E3433" s="0" t="s">
        <v>152</v>
      </c>
      <c r="F3433" s="0" t="s">
        <v>8</v>
      </c>
      <c r="G3433" s="0" t="s">
        <v>157</v>
      </c>
      <c r="H3433" s="0" t="n">
        <v>11992862.6322442</v>
      </c>
      <c r="I3433" s="0" t="n">
        <v>2172501.57445232</v>
      </c>
      <c r="J3433" s="0" t="n">
        <v>1449396.25669313</v>
      </c>
      <c r="K3433" s="0" t="n">
        <v>32168992.3765419</v>
      </c>
      <c r="L3433" s="0" t="n">
        <v>41360133.0555539</v>
      </c>
      <c r="M3433" s="0" t="n">
        <v>168744641.796382</v>
      </c>
      <c r="N3433" s="0" t="n">
        <v>232023882.470025</v>
      </c>
      <c r="O3433" s="0" t="n">
        <v>52732700.5613694</v>
      </c>
      <c r="P3433" s="0" t="n">
        <v>67497856.7185529</v>
      </c>
      <c r="Q3433" s="0" t="n">
        <v>73529125.4320959</v>
      </c>
      <c r="R3433" s="0" t="n">
        <v>82720266.1111079</v>
      </c>
    </row>
    <row r="3434" customFormat="false" ht="13.8" hidden="true" customHeight="false" outlineLevel="0" collapsed="false">
      <c r="A3434" s="0" t="s">
        <v>150</v>
      </c>
      <c r="B3434" s="0" t="s">
        <v>21</v>
      </c>
      <c r="C3434" s="0" t="s">
        <v>166</v>
      </c>
      <c r="D3434" s="0" t="s">
        <v>44</v>
      </c>
      <c r="E3434" s="0" t="s">
        <v>13</v>
      </c>
      <c r="F3434" s="0" t="s">
        <v>13</v>
      </c>
      <c r="G3434" s="0" t="s">
        <v>154</v>
      </c>
      <c r="H3434" s="0" t="n">
        <v>196669.921870876</v>
      </c>
      <c r="I3434" s="0" t="n">
        <v>16049.6666666666</v>
      </c>
      <c r="J3434" s="0" t="n">
        <v>9863.76</v>
      </c>
      <c r="K3434" s="0" t="n">
        <v>200620.833333333</v>
      </c>
      <c r="L3434" s="0" t="n">
        <v>220682.916666666</v>
      </c>
      <c r="M3434" s="0" t="n">
        <v>7036887.19089173</v>
      </c>
      <c r="N3434" s="0" t="n">
        <v>7916498.0897532</v>
      </c>
      <c r="O3434" s="0" t="n">
        <v>1837352.46460904</v>
      </c>
      <c r="P3434" s="0" t="n">
        <v>2351811.15469957</v>
      </c>
      <c r="Q3434" s="0" t="n">
        <v>180558.75</v>
      </c>
      <c r="R3434" s="0" t="n">
        <v>220682.916666666</v>
      </c>
    </row>
    <row r="3435" customFormat="false" ht="13.8" hidden="true" customHeight="false" outlineLevel="0" collapsed="false">
      <c r="A3435" s="0" t="s">
        <v>150</v>
      </c>
      <c r="B3435" s="0" t="s">
        <v>52</v>
      </c>
      <c r="C3435" s="0" t="s">
        <v>169</v>
      </c>
      <c r="D3435" s="0" t="s">
        <v>61</v>
      </c>
      <c r="E3435" s="0" t="s">
        <v>13</v>
      </c>
      <c r="F3435" s="0" t="s">
        <v>13</v>
      </c>
      <c r="G3435" s="0" t="s">
        <v>157</v>
      </c>
      <c r="H3435" s="0" t="n">
        <v>12796281.1114245</v>
      </c>
      <c r="I3435" s="0" t="n">
        <v>701586.452268999</v>
      </c>
      <c r="J3435" s="0" t="n">
        <v>210481.448530813</v>
      </c>
      <c r="K3435" s="0" t="n">
        <v>24555525.8294149</v>
      </c>
      <c r="L3435" s="0" t="n">
        <v>31571390.3521049</v>
      </c>
      <c r="M3435" s="0" t="n">
        <v>23061731.0725174</v>
      </c>
      <c r="N3435" s="0" t="n">
        <v>28075150.8708908</v>
      </c>
      <c r="O3435" s="0" t="n">
        <v>17602219.4063274</v>
      </c>
      <c r="P3435" s="0" t="n">
        <v>19202421.170539</v>
      </c>
      <c r="Q3435" s="0" t="n">
        <v>84190374.2722799</v>
      </c>
      <c r="R3435" s="0" t="n">
        <v>91206238.7949699</v>
      </c>
    </row>
    <row r="3436" customFormat="false" ht="13.8" hidden="true" customHeight="false" outlineLevel="0" collapsed="false">
      <c r="A3436" s="0" t="s">
        <v>150</v>
      </c>
      <c r="B3436" s="0" t="s">
        <v>72</v>
      </c>
      <c r="C3436" s="0" t="s">
        <v>151</v>
      </c>
      <c r="D3436" s="0" t="s">
        <v>84</v>
      </c>
      <c r="E3436" s="0" t="s">
        <v>156</v>
      </c>
      <c r="F3436" s="0" t="s">
        <v>9</v>
      </c>
      <c r="G3436" s="0" t="s">
        <v>172</v>
      </c>
      <c r="H3436" s="0" t="n">
        <v>4884151.35748407</v>
      </c>
      <c r="I3436" s="0" t="n">
        <v>563170.428369022</v>
      </c>
      <c r="J3436" s="0" t="n">
        <v>764385.612792193</v>
      </c>
      <c r="K3436" s="0" t="n">
        <v>9479389.87196333</v>
      </c>
      <c r="L3436" s="0" t="n">
        <v>12187786.9782385</v>
      </c>
      <c r="M3436" s="0" t="n">
        <v>43743117.7601806</v>
      </c>
      <c r="N3436" s="0" t="n">
        <v>60146786.9202484</v>
      </c>
      <c r="O3436" s="0" t="n">
        <v>13669724.3000564</v>
      </c>
      <c r="P3436" s="0" t="n">
        <v>17497247.1040722</v>
      </c>
      <c r="Q3436" s="0" t="n">
        <v>21667176.8502019</v>
      </c>
      <c r="R3436" s="0" t="n">
        <v>24375573.9564771</v>
      </c>
    </row>
    <row r="3437" customFormat="false" ht="13.8" hidden="true" customHeight="false" outlineLevel="0" collapsed="false">
      <c r="A3437" s="0" t="s">
        <v>159</v>
      </c>
      <c r="B3437" s="0" t="s">
        <v>21</v>
      </c>
      <c r="C3437" s="0" t="s">
        <v>166</v>
      </c>
      <c r="D3437" s="0" t="s">
        <v>44</v>
      </c>
      <c r="E3437" s="0" t="s">
        <v>9</v>
      </c>
      <c r="F3437" s="0" t="s">
        <v>9</v>
      </c>
      <c r="G3437" s="0" t="s">
        <v>157</v>
      </c>
      <c r="H3437" s="0" t="n">
        <v>2406029.07677385</v>
      </c>
      <c r="I3437" s="0" t="n">
        <v>21010.8333333333</v>
      </c>
      <c r="J3437" s="0" t="n">
        <v>5350.49333333333</v>
      </c>
      <c r="K3437" s="0" t="n">
        <v>0</v>
      </c>
      <c r="L3437" s="0" t="n">
        <v>0</v>
      </c>
      <c r="M3437" s="0" t="n">
        <v>4606041.57780933</v>
      </c>
      <c r="N3437" s="0" t="n">
        <v>5757551.97226166</v>
      </c>
      <c r="O3437" s="0" t="n">
        <v>0</v>
      </c>
      <c r="P3437" s="0" t="n">
        <v>0</v>
      </c>
      <c r="Q3437" s="0" t="n">
        <v>183844.791666666</v>
      </c>
      <c r="R3437" s="0" t="n">
        <v>236371.875</v>
      </c>
    </row>
    <row r="3438" customFormat="false" ht="13.8" hidden="true" customHeight="false" outlineLevel="0" collapsed="false">
      <c r="A3438" s="0" t="s">
        <v>159</v>
      </c>
      <c r="B3438" s="0" t="s">
        <v>90</v>
      </c>
      <c r="C3438" s="0" t="s">
        <v>94</v>
      </c>
      <c r="D3438" s="0" t="s">
        <v>94</v>
      </c>
      <c r="E3438" s="0" t="s">
        <v>156</v>
      </c>
      <c r="F3438" s="0" t="s">
        <v>9</v>
      </c>
      <c r="G3438" s="0" t="s">
        <v>164</v>
      </c>
      <c r="H3438" s="0" t="n">
        <v>32746285.7035984</v>
      </c>
      <c r="I3438" s="0" t="n">
        <v>490163.205524756</v>
      </c>
      <c r="J3438" s="0" t="n">
        <v>3191441.89873929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</row>
    <row r="3439" customFormat="false" ht="13.8" hidden="true" customHeight="false" outlineLevel="0" collapsed="false">
      <c r="A3439" s="0" t="s">
        <v>155</v>
      </c>
      <c r="B3439" s="0" t="s">
        <v>72</v>
      </c>
      <c r="C3439" s="0" t="s">
        <v>171</v>
      </c>
      <c r="D3439" s="0" t="s">
        <v>80</v>
      </c>
      <c r="E3439" s="0" t="s">
        <v>152</v>
      </c>
      <c r="F3439" s="0" t="s">
        <v>8</v>
      </c>
      <c r="G3439" s="0" t="s">
        <v>172</v>
      </c>
      <c r="H3439" s="0" t="n">
        <v>7766514.50973835</v>
      </c>
      <c r="I3439" s="0" t="n">
        <v>350460.768460371</v>
      </c>
      <c r="J3439" s="0" t="n">
        <v>520582.895297175</v>
      </c>
      <c r="K3439" s="0" t="n">
        <v>0</v>
      </c>
      <c r="L3439" s="0" t="n">
        <v>0</v>
      </c>
      <c r="M3439" s="0" t="n">
        <v>19620649.245335</v>
      </c>
      <c r="N3439" s="0" t="n">
        <v>23980793.5220761</v>
      </c>
      <c r="O3439" s="0" t="n">
        <v>11191036.9641186</v>
      </c>
      <c r="P3439" s="0" t="n">
        <v>15260504.9510708</v>
      </c>
      <c r="Q3439" s="0" t="n">
        <v>9763052.02635042</v>
      </c>
      <c r="R3439" s="0" t="n">
        <v>11157773.7444004</v>
      </c>
    </row>
    <row r="3440" customFormat="false" ht="13.8" hidden="true" customHeight="false" outlineLevel="0" collapsed="false">
      <c r="A3440" s="0" t="s">
        <v>150</v>
      </c>
      <c r="B3440" s="0" t="s">
        <v>90</v>
      </c>
      <c r="C3440" s="0" t="s">
        <v>160</v>
      </c>
      <c r="D3440" s="0" t="s">
        <v>91</v>
      </c>
      <c r="E3440" s="0" t="s">
        <v>8</v>
      </c>
      <c r="F3440" s="0" t="s">
        <v>8</v>
      </c>
      <c r="G3440" s="0" t="s">
        <v>172</v>
      </c>
      <c r="H3440" s="0" t="n">
        <v>5172625.69150966</v>
      </c>
      <c r="I3440" s="0" t="n">
        <v>538404.569822385</v>
      </c>
      <c r="J3440" s="0" t="n">
        <v>1459691.10708818</v>
      </c>
      <c r="K3440" s="0" t="n">
        <v>6202270.17717385</v>
      </c>
      <c r="L3440" s="0" t="n">
        <v>7974347.3706521</v>
      </c>
      <c r="M3440" s="0" t="n">
        <v>63265377.8458429</v>
      </c>
      <c r="N3440" s="0" t="n">
        <v>75918453.4150115</v>
      </c>
      <c r="O3440" s="0" t="n">
        <v>24603202.473172</v>
      </c>
      <c r="P3440" s="0" t="n">
        <v>31492099.1656602</v>
      </c>
      <c r="Q3440" s="0" t="n">
        <v>14176617.5478259</v>
      </c>
      <c r="R3440" s="0" t="n">
        <v>15948694.7413042</v>
      </c>
    </row>
    <row r="3441" customFormat="false" ht="13.8" hidden="true" customHeight="false" outlineLevel="0" collapsed="false">
      <c r="A3441" s="0" t="s">
        <v>159</v>
      </c>
      <c r="B3441" s="0" t="s">
        <v>72</v>
      </c>
      <c r="C3441" s="0" t="s">
        <v>151</v>
      </c>
      <c r="D3441" s="0" t="s">
        <v>83</v>
      </c>
      <c r="E3441" s="0" t="s">
        <v>156</v>
      </c>
      <c r="F3441" s="0" t="s">
        <v>9</v>
      </c>
      <c r="G3441" s="0" t="s">
        <v>153</v>
      </c>
      <c r="H3441" s="0" t="n">
        <v>855999.524735709</v>
      </c>
      <c r="I3441" s="0" t="n">
        <v>9129.46508694081</v>
      </c>
      <c r="J3441" s="0" t="n">
        <v>9129.46508694081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</row>
    <row r="3442" customFormat="false" ht="13.8" hidden="true" customHeight="false" outlineLevel="0" collapsed="false">
      <c r="A3442" s="0" t="s">
        <v>150</v>
      </c>
      <c r="B3442" s="0" t="s">
        <v>72</v>
      </c>
      <c r="C3442" s="0" t="s">
        <v>151</v>
      </c>
      <c r="D3442" s="0" t="s">
        <v>82</v>
      </c>
      <c r="E3442" s="0" t="s">
        <v>170</v>
      </c>
      <c r="F3442" s="0" t="s">
        <v>13</v>
      </c>
      <c r="G3442" s="0" t="s">
        <v>157</v>
      </c>
      <c r="H3442" s="0" t="n">
        <v>41511.6480902262</v>
      </c>
      <c r="I3442" s="0" t="n">
        <v>2501.58292526185</v>
      </c>
      <c r="J3442" s="0" t="n">
        <v>1250.79146263092</v>
      </c>
      <c r="K3442" s="0" t="n">
        <v>29185.134128055</v>
      </c>
      <c r="L3442" s="0" t="n">
        <v>37523.7438789278</v>
      </c>
      <c r="M3442" s="0" t="n">
        <v>195940.979466601</v>
      </c>
      <c r="N3442" s="0" t="n">
        <v>269418.846766577</v>
      </c>
      <c r="O3442" s="0" t="n">
        <v>61231.5557706151</v>
      </c>
      <c r="P3442" s="0" t="n">
        <v>78376.3913863873</v>
      </c>
      <c r="Q3442" s="0" t="n">
        <v>66708.8780069828</v>
      </c>
      <c r="R3442" s="0" t="n">
        <v>75047.4877578557</v>
      </c>
    </row>
    <row r="3443" customFormat="false" ht="13.8" hidden="true" customHeight="false" outlineLevel="0" collapsed="false">
      <c r="A3443" s="0" t="s">
        <v>159</v>
      </c>
      <c r="B3443" s="0" t="s">
        <v>103</v>
      </c>
      <c r="C3443" s="0" t="s">
        <v>179</v>
      </c>
      <c r="D3443" s="0" t="s">
        <v>109</v>
      </c>
      <c r="E3443" s="0" t="s">
        <v>13</v>
      </c>
      <c r="F3443" s="0" t="s">
        <v>13</v>
      </c>
      <c r="G3443" s="0" t="s">
        <v>180</v>
      </c>
      <c r="H3443" s="0" t="n">
        <v>0</v>
      </c>
      <c r="I3443" s="0" t="n">
        <v>0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</row>
    <row r="3444" customFormat="false" ht="13.8" hidden="true" customHeight="false" outlineLevel="0" collapsed="false">
      <c r="A3444" s="0" t="s">
        <v>159</v>
      </c>
      <c r="B3444" s="0" t="s">
        <v>103</v>
      </c>
      <c r="C3444" s="0" t="s">
        <v>193</v>
      </c>
      <c r="D3444" s="0" t="s">
        <v>107</v>
      </c>
      <c r="E3444" s="0" t="s">
        <v>9</v>
      </c>
      <c r="F3444" s="0" t="s">
        <v>9</v>
      </c>
      <c r="G3444" s="0" t="s">
        <v>164</v>
      </c>
      <c r="H3444" s="0" t="n">
        <v>10671170.9168081</v>
      </c>
      <c r="I3444" s="0" t="n">
        <v>291783.538590355</v>
      </c>
      <c r="J3444" s="0" t="n">
        <v>290791.435021843</v>
      </c>
      <c r="K3444" s="0" t="n">
        <v>0</v>
      </c>
      <c r="L3444" s="0" t="n">
        <v>0</v>
      </c>
      <c r="M3444" s="0" t="n">
        <v>28011219.704674</v>
      </c>
      <c r="N3444" s="0" t="n">
        <v>39215707.5865437</v>
      </c>
      <c r="O3444" s="0" t="n">
        <v>0</v>
      </c>
      <c r="P3444" s="0" t="n">
        <v>0</v>
      </c>
      <c r="Q3444" s="0" t="n">
        <v>0</v>
      </c>
      <c r="R3444" s="0" t="n">
        <v>0</v>
      </c>
    </row>
    <row r="3445" customFormat="false" ht="13.8" hidden="true" customHeight="false" outlineLevel="0" collapsed="false">
      <c r="A3445" s="0" t="s">
        <v>159</v>
      </c>
      <c r="B3445" s="0" t="s">
        <v>103</v>
      </c>
      <c r="C3445" s="0" t="s">
        <v>178</v>
      </c>
      <c r="D3445" s="0" t="s">
        <v>108</v>
      </c>
      <c r="E3445" s="0" t="s">
        <v>9</v>
      </c>
      <c r="F3445" s="0" t="s">
        <v>9</v>
      </c>
      <c r="G3445" s="0" t="s">
        <v>157</v>
      </c>
      <c r="H3445" s="0" t="n">
        <v>10113801.0732518</v>
      </c>
      <c r="I3445" s="0" t="n">
        <v>517516.5517078</v>
      </c>
      <c r="J3445" s="0" t="n">
        <v>396329.508156199</v>
      </c>
      <c r="K3445" s="0" t="n">
        <v>0</v>
      </c>
      <c r="L3445" s="0" t="n">
        <v>0</v>
      </c>
      <c r="M3445" s="0" t="n">
        <v>10350331.034156</v>
      </c>
      <c r="N3445" s="0" t="n">
        <v>15525496.551234</v>
      </c>
      <c r="O3445" s="0" t="n">
        <v>8150885.68939785</v>
      </c>
      <c r="P3445" s="0" t="n">
        <v>10479710.1720829</v>
      </c>
      <c r="Q3445" s="0" t="n">
        <v>1235557.08728496</v>
      </c>
      <c r="R3445" s="0" t="n">
        <v>2471114.17456993</v>
      </c>
    </row>
    <row r="3446" customFormat="false" ht="13.8" hidden="true" customHeight="false" outlineLevel="0" collapsed="false">
      <c r="A3446" s="0" t="s">
        <v>155</v>
      </c>
      <c r="B3446" s="0" t="s">
        <v>103</v>
      </c>
      <c r="C3446" s="0" t="s">
        <v>177</v>
      </c>
      <c r="D3446" s="0" t="s">
        <v>110</v>
      </c>
      <c r="E3446" s="0" t="s">
        <v>9</v>
      </c>
      <c r="F3446" s="0" t="s">
        <v>9</v>
      </c>
      <c r="G3446" s="0" t="s">
        <v>157</v>
      </c>
      <c r="H3446" s="0" t="n">
        <v>93571.1693479906</v>
      </c>
      <c r="I3446" s="0" t="n">
        <v>30286.8</v>
      </c>
      <c r="J3446" s="0" t="n">
        <v>11157.10013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</row>
    <row r="3447" customFormat="false" ht="13.8" hidden="true" customHeight="false" outlineLevel="0" collapsed="false">
      <c r="A3447" s="0" t="s">
        <v>150</v>
      </c>
      <c r="B3447" s="0" t="s">
        <v>103</v>
      </c>
      <c r="C3447" s="0" t="s">
        <v>178</v>
      </c>
      <c r="D3447" s="0" t="s">
        <v>108</v>
      </c>
      <c r="E3447" s="0" t="s">
        <v>13</v>
      </c>
      <c r="F3447" s="0" t="s">
        <v>13</v>
      </c>
      <c r="G3447" s="0" t="s">
        <v>164</v>
      </c>
      <c r="H3447" s="0" t="n">
        <v>916612.61057676</v>
      </c>
      <c r="I3447" s="0" t="n">
        <v>201659.3597346</v>
      </c>
      <c r="J3447" s="0" t="n">
        <v>126006.990903424</v>
      </c>
      <c r="K3447" s="0" t="n">
        <v>0</v>
      </c>
      <c r="L3447" s="0" t="n">
        <v>0</v>
      </c>
      <c r="M3447" s="0" t="n">
        <v>7058077.590711</v>
      </c>
      <c r="N3447" s="0" t="n">
        <v>10082967.98673</v>
      </c>
      <c r="O3447" s="0" t="n">
        <v>11343338.9850712</v>
      </c>
      <c r="P3447" s="0" t="n">
        <v>14519473.9008912</v>
      </c>
      <c r="Q3447" s="0" t="n">
        <v>5492783.85748346</v>
      </c>
      <c r="R3447" s="0" t="n">
        <v>6179381.8396689</v>
      </c>
    </row>
    <row r="3448" customFormat="false" ht="13.8" hidden="true" customHeight="false" outlineLevel="0" collapsed="false">
      <c r="A3448" s="0" t="s">
        <v>150</v>
      </c>
      <c r="B3448" s="0" t="s">
        <v>21</v>
      </c>
      <c r="C3448" s="0" t="s">
        <v>166</v>
      </c>
      <c r="D3448" s="0" t="s">
        <v>43</v>
      </c>
      <c r="E3448" s="0" t="s">
        <v>9</v>
      </c>
      <c r="F3448" s="0" t="s">
        <v>9</v>
      </c>
      <c r="G3448" s="0" t="s">
        <v>153</v>
      </c>
      <c r="H3448" s="0" t="n">
        <v>66242.8820998293</v>
      </c>
      <c r="I3448" s="0" t="n">
        <v>3488.25</v>
      </c>
      <c r="J3448" s="0" t="n">
        <v>2375.5375</v>
      </c>
      <c r="K3448" s="0" t="n">
        <v>43603.125</v>
      </c>
      <c r="L3448" s="0" t="n">
        <v>47963.4375</v>
      </c>
      <c r="M3448" s="0" t="n">
        <v>1722807.9163566</v>
      </c>
      <c r="N3448" s="0" t="n">
        <v>1938158.90590117</v>
      </c>
      <c r="O3448" s="0" t="n">
        <v>451474.023582843</v>
      </c>
      <c r="P3448" s="0" t="n">
        <v>577886.75018604</v>
      </c>
      <c r="Q3448" s="0" t="n">
        <v>39242.8125</v>
      </c>
      <c r="R3448" s="0" t="n">
        <v>47963.4375</v>
      </c>
    </row>
    <row r="3449" customFormat="false" ht="13.8" hidden="true" customHeight="false" outlineLevel="0" collapsed="false">
      <c r="A3449" s="0" t="s">
        <v>155</v>
      </c>
      <c r="B3449" s="0" t="s">
        <v>72</v>
      </c>
      <c r="C3449" s="0" t="s">
        <v>175</v>
      </c>
      <c r="D3449" s="0" t="s">
        <v>89</v>
      </c>
      <c r="E3449" s="0" t="s">
        <v>170</v>
      </c>
      <c r="F3449" s="0" t="s">
        <v>13</v>
      </c>
      <c r="G3449" s="0" t="s">
        <v>157</v>
      </c>
      <c r="H3449" s="0" t="n">
        <v>8408935.13371891</v>
      </c>
      <c r="I3449" s="0" t="n">
        <v>605372.119425693</v>
      </c>
      <c r="J3449" s="0" t="n">
        <v>345723.248076371</v>
      </c>
      <c r="K3449" s="0" t="n">
        <v>0</v>
      </c>
      <c r="L3449" s="0" t="n">
        <v>0</v>
      </c>
      <c r="M3449" s="0" t="n">
        <v>43752861.8198776</v>
      </c>
      <c r="N3449" s="0" t="n">
        <v>53475720.0020727</v>
      </c>
      <c r="O3449" s="0" t="n">
        <v>21390288.000829</v>
      </c>
      <c r="P3449" s="0" t="n">
        <v>29168574.5465851</v>
      </c>
      <c r="Q3449" s="0" t="n">
        <v>0</v>
      </c>
      <c r="R3449" s="0" t="n">
        <v>0</v>
      </c>
    </row>
    <row r="3450" customFormat="false" ht="13.8" hidden="true" customHeight="false" outlineLevel="0" collapsed="false">
      <c r="A3450" s="0" t="s">
        <v>159</v>
      </c>
      <c r="B3450" s="0" t="s">
        <v>103</v>
      </c>
      <c r="C3450" s="0" t="s">
        <v>179</v>
      </c>
      <c r="D3450" s="0" t="s">
        <v>22</v>
      </c>
      <c r="E3450" s="0" t="s">
        <v>13</v>
      </c>
      <c r="F3450" s="0" t="s">
        <v>13</v>
      </c>
      <c r="G3450" s="0" t="s">
        <v>153</v>
      </c>
      <c r="H3450" s="0" t="n">
        <v>366714.932247011</v>
      </c>
      <c r="I3450" s="0" t="n">
        <v>8150</v>
      </c>
      <c r="J3450" s="0" t="n">
        <v>7605.125</v>
      </c>
      <c r="K3450" s="0" t="n">
        <v>326000</v>
      </c>
      <c r="L3450" s="0" t="n">
        <v>407500</v>
      </c>
      <c r="M3450" s="0" t="n">
        <v>1045237.5</v>
      </c>
      <c r="N3450" s="0" t="n">
        <v>1265287.5</v>
      </c>
      <c r="O3450" s="0" t="n">
        <v>0</v>
      </c>
      <c r="P3450" s="0" t="n">
        <v>0</v>
      </c>
      <c r="Q3450" s="0" t="n">
        <v>0</v>
      </c>
      <c r="R3450" s="0" t="n">
        <v>0</v>
      </c>
    </row>
    <row r="3451" customFormat="false" ht="13.8" hidden="true" customHeight="false" outlineLevel="0" collapsed="false">
      <c r="A3451" s="0" t="s">
        <v>159</v>
      </c>
      <c r="B3451" s="0" t="s">
        <v>21</v>
      </c>
      <c r="C3451" s="0" t="s">
        <v>173</v>
      </c>
      <c r="D3451" s="0" t="s">
        <v>27</v>
      </c>
      <c r="E3451" s="0" t="s">
        <v>8</v>
      </c>
      <c r="F3451" s="0" t="s">
        <v>8</v>
      </c>
      <c r="G3451" s="0" t="s">
        <v>164</v>
      </c>
      <c r="H3451" s="0" t="n">
        <v>1684619.58262169</v>
      </c>
      <c r="I3451" s="0" t="n">
        <v>29898.7041666666</v>
      </c>
      <c r="J3451" s="0" t="n">
        <v>28433.6988541666</v>
      </c>
      <c r="K3451" s="0" t="n">
        <v>0</v>
      </c>
      <c r="L3451" s="0" t="n">
        <v>0</v>
      </c>
      <c r="M3451" s="0" t="n">
        <v>4779421.51199594</v>
      </c>
      <c r="N3451" s="0" t="n">
        <v>5575991.76399526</v>
      </c>
      <c r="O3451" s="0" t="n">
        <v>0</v>
      </c>
      <c r="P3451" s="0" t="n">
        <v>0</v>
      </c>
      <c r="Q3451" s="0" t="n">
        <v>0</v>
      </c>
      <c r="R3451" s="0" t="n">
        <v>0</v>
      </c>
    </row>
    <row r="3452" customFormat="false" ht="13.8" hidden="true" customHeight="false" outlineLevel="0" collapsed="false">
      <c r="A3452" s="0" t="s">
        <v>155</v>
      </c>
      <c r="B3452" s="0" t="s">
        <v>103</v>
      </c>
      <c r="C3452" s="0" t="s">
        <v>178</v>
      </c>
      <c r="D3452" s="0" t="s">
        <v>108</v>
      </c>
      <c r="E3452" s="0" t="s">
        <v>9</v>
      </c>
      <c r="F3452" s="0" t="s">
        <v>9</v>
      </c>
      <c r="G3452" s="0" t="s">
        <v>153</v>
      </c>
      <c r="H3452" s="0" t="n">
        <v>428103.819145263</v>
      </c>
      <c r="I3452" s="0" t="n">
        <v>35512.1190784</v>
      </c>
      <c r="J3452" s="0" t="n">
        <v>30459.1190784</v>
      </c>
      <c r="K3452" s="0" t="n">
        <v>0</v>
      </c>
      <c r="L3452" s="0" t="n">
        <v>0</v>
      </c>
      <c r="M3452" s="0" t="n">
        <v>710242.381568</v>
      </c>
      <c r="N3452" s="0" t="n">
        <v>1065363.572352</v>
      </c>
      <c r="O3452" s="0" t="n">
        <v>639218.1434112</v>
      </c>
      <c r="P3452" s="0" t="n">
        <v>799022.679264</v>
      </c>
      <c r="Q3452" s="0" t="n">
        <v>97342.797696</v>
      </c>
      <c r="R3452" s="0" t="n">
        <v>162237.99616</v>
      </c>
    </row>
    <row r="3453" customFormat="false" ht="13.8" hidden="true" customHeight="false" outlineLevel="0" collapsed="false">
      <c r="A3453" s="0" t="s">
        <v>159</v>
      </c>
      <c r="B3453" s="0" t="s">
        <v>72</v>
      </c>
      <c r="C3453" s="0" t="s">
        <v>175</v>
      </c>
      <c r="D3453" s="0" t="s">
        <v>89</v>
      </c>
      <c r="E3453" s="0" t="s">
        <v>152</v>
      </c>
      <c r="F3453" s="0" t="s">
        <v>8</v>
      </c>
      <c r="G3453" s="0" t="s">
        <v>157</v>
      </c>
      <c r="H3453" s="0" t="n">
        <v>10180952.9631239</v>
      </c>
      <c r="I3453" s="0" t="n">
        <v>373882.316426076</v>
      </c>
      <c r="J3453" s="0" t="n">
        <v>233254.905662257</v>
      </c>
      <c r="K3453" s="0" t="n">
        <v>3738823.16426076</v>
      </c>
      <c r="L3453" s="0" t="n">
        <v>4985097.55234768</v>
      </c>
      <c r="M3453" s="0" t="n">
        <v>30024547.0743678</v>
      </c>
      <c r="N3453" s="0" t="n">
        <v>42034365.9041149</v>
      </c>
      <c r="O3453" s="0" t="n">
        <v>12009818.8297471</v>
      </c>
      <c r="P3453" s="0" t="n">
        <v>16813746.3616459</v>
      </c>
      <c r="Q3453" s="0" t="n">
        <v>0</v>
      </c>
      <c r="R3453" s="0" t="n">
        <v>0</v>
      </c>
    </row>
    <row r="3454" customFormat="false" ht="13.8" hidden="true" customHeight="false" outlineLevel="0" collapsed="false">
      <c r="A3454" s="0" t="s">
        <v>159</v>
      </c>
      <c r="B3454" s="0" t="s">
        <v>21</v>
      </c>
      <c r="C3454" s="0" t="s">
        <v>173</v>
      </c>
      <c r="D3454" s="0" t="s">
        <v>41</v>
      </c>
      <c r="E3454" s="0" t="s">
        <v>13</v>
      </c>
      <c r="F3454" s="0" t="s">
        <v>13</v>
      </c>
      <c r="G3454" s="0" t="s">
        <v>164</v>
      </c>
      <c r="H3454" s="0" t="n">
        <v>197406.555117562</v>
      </c>
      <c r="I3454" s="0" t="n">
        <v>1386.5</v>
      </c>
      <c r="J3454" s="0" t="n">
        <v>824.9675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</row>
    <row r="3455" customFormat="false" ht="13.8" hidden="true" customHeight="false" outlineLevel="0" collapsed="false">
      <c r="A3455" s="0" t="s">
        <v>150</v>
      </c>
      <c r="B3455" s="0" t="s">
        <v>96</v>
      </c>
      <c r="C3455" s="0" t="s">
        <v>99</v>
      </c>
      <c r="D3455" s="0" t="s">
        <v>99</v>
      </c>
      <c r="E3455" s="0" t="s">
        <v>191</v>
      </c>
      <c r="F3455" s="0" t="s">
        <v>9</v>
      </c>
      <c r="G3455" s="0" t="s">
        <v>153</v>
      </c>
      <c r="H3455" s="0" t="n">
        <v>136730.750934124</v>
      </c>
      <c r="I3455" s="0" t="n">
        <v>16023.5140848916</v>
      </c>
      <c r="J3455" s="0" t="n">
        <v>16023.5140848916</v>
      </c>
      <c r="K3455" s="0" t="n">
        <v>227484.084799281</v>
      </c>
      <c r="L3455" s="0" t="n">
        <v>227484.084799281</v>
      </c>
      <c r="M3455" s="0" t="n">
        <v>1465868.76860982</v>
      </c>
      <c r="N3455" s="0" t="n">
        <v>2015569.55683851</v>
      </c>
      <c r="O3455" s="0" t="n">
        <v>534431.321889</v>
      </c>
      <c r="P3455" s="0" t="n">
        <v>684072.09201792</v>
      </c>
      <c r="Q3455" s="0" t="n">
        <v>404416.150754277</v>
      </c>
      <c r="R3455" s="0" t="n">
        <v>454968.169598562</v>
      </c>
    </row>
    <row r="3456" customFormat="false" ht="13.8" hidden="true" customHeight="false" outlineLevel="0" collapsed="false">
      <c r="A3456" s="0" t="s">
        <v>155</v>
      </c>
      <c r="B3456" s="0" t="s">
        <v>52</v>
      </c>
      <c r="C3456" s="0" t="s">
        <v>158</v>
      </c>
      <c r="D3456" s="0" t="s">
        <v>59</v>
      </c>
      <c r="E3456" s="0" t="s">
        <v>13</v>
      </c>
      <c r="F3456" s="0" t="s">
        <v>13</v>
      </c>
      <c r="G3456" s="0" t="s">
        <v>172</v>
      </c>
      <c r="H3456" s="0" t="n">
        <v>202303.015980751</v>
      </c>
      <c r="I3456" s="0" t="n">
        <v>8044.90883299204</v>
      </c>
      <c r="J3456" s="0" t="n">
        <v>4830.79488857775</v>
      </c>
      <c r="K3456" s="0" t="n">
        <v>0</v>
      </c>
      <c r="L3456" s="0" t="n">
        <v>0</v>
      </c>
      <c r="M3456" s="0" t="n">
        <v>640911.071434354</v>
      </c>
      <c r="N3456" s="0" t="n">
        <v>961366.607151531</v>
      </c>
      <c r="O3456" s="0" t="n">
        <v>96807.0695164055</v>
      </c>
      <c r="P3456" s="0" t="n">
        <v>121008.836895506</v>
      </c>
      <c r="Q3456" s="0" t="n">
        <v>40224.5441649602</v>
      </c>
      <c r="R3456" s="0" t="n">
        <v>67040.9069416004</v>
      </c>
    </row>
    <row r="3457" customFormat="false" ht="13.8" hidden="true" customHeight="false" outlineLevel="0" collapsed="false">
      <c r="A3457" s="0" t="s">
        <v>159</v>
      </c>
      <c r="B3457" s="0" t="s">
        <v>72</v>
      </c>
      <c r="C3457" s="0" t="s">
        <v>171</v>
      </c>
      <c r="D3457" s="0" t="s">
        <v>74</v>
      </c>
      <c r="E3457" s="0" t="s">
        <v>152</v>
      </c>
      <c r="F3457" s="0" t="s">
        <v>8</v>
      </c>
      <c r="G3457" s="0" t="s">
        <v>154</v>
      </c>
      <c r="H3457" s="0" t="n">
        <v>65952327.9655617</v>
      </c>
      <c r="I3457" s="0" t="n">
        <v>309377.147310889</v>
      </c>
      <c r="J3457" s="0" t="n">
        <v>679538.919145698</v>
      </c>
      <c r="K3457" s="0" t="n">
        <v>0</v>
      </c>
      <c r="L3457" s="0" t="n">
        <v>0</v>
      </c>
      <c r="M3457" s="0" t="n">
        <v>27516367.4640443</v>
      </c>
      <c r="N3457" s="0" t="n">
        <v>38522914.449662</v>
      </c>
      <c r="O3457" s="0" t="n">
        <v>11006546.9856177</v>
      </c>
      <c r="P3457" s="0" t="n">
        <v>15409165.7798648</v>
      </c>
      <c r="Q3457" s="0" t="n">
        <v>0</v>
      </c>
      <c r="R3457" s="0" t="n">
        <v>0</v>
      </c>
    </row>
    <row r="3458" customFormat="false" ht="13.8" hidden="true" customHeight="false" outlineLevel="0" collapsed="false">
      <c r="A3458" s="0" t="s">
        <v>150</v>
      </c>
      <c r="B3458" s="0" t="s">
        <v>96</v>
      </c>
      <c r="C3458" s="0" t="s">
        <v>98</v>
      </c>
      <c r="D3458" s="0" t="s">
        <v>98</v>
      </c>
      <c r="E3458" s="0" t="s">
        <v>8</v>
      </c>
      <c r="F3458" s="0" t="s">
        <v>8</v>
      </c>
      <c r="G3458" s="0" t="s">
        <v>164</v>
      </c>
      <c r="H3458" s="0" t="n">
        <v>37085531.5517362</v>
      </c>
      <c r="I3458" s="0" t="n">
        <v>7301293.58478483</v>
      </c>
      <c r="J3458" s="0" t="n">
        <v>27571835.2219821</v>
      </c>
      <c r="K3458" s="0" t="n">
        <v>78054468.2679744</v>
      </c>
      <c r="L3458" s="0" t="n">
        <v>100355744.915967</v>
      </c>
      <c r="M3458" s="0" t="n">
        <v>677935864.152722</v>
      </c>
      <c r="N3458" s="0" t="n">
        <v>813523036.983266</v>
      </c>
      <c r="O3458" s="0" t="n">
        <v>263641725.556721</v>
      </c>
      <c r="P3458" s="0" t="n">
        <v>337461408.712604</v>
      </c>
      <c r="Q3458" s="0" t="n">
        <v>178410213.183941</v>
      </c>
      <c r="R3458" s="0" t="n">
        <v>200711489.831934</v>
      </c>
    </row>
    <row r="3459" customFormat="false" ht="13.8" hidden="true" customHeight="false" outlineLevel="0" collapsed="false">
      <c r="A3459" s="0" t="s">
        <v>159</v>
      </c>
      <c r="B3459" s="0" t="s">
        <v>90</v>
      </c>
      <c r="C3459" s="0" t="s">
        <v>160</v>
      </c>
      <c r="D3459" s="0" t="s">
        <v>91</v>
      </c>
      <c r="E3459" s="0" t="s">
        <v>201</v>
      </c>
      <c r="F3459" s="0" t="s">
        <v>9</v>
      </c>
      <c r="G3459" s="0" t="s">
        <v>154</v>
      </c>
      <c r="H3459" s="0" t="n">
        <v>191504202.24257</v>
      </c>
      <c r="I3459" s="0" t="n">
        <v>2913892.12613375</v>
      </c>
      <c r="J3459" s="0" t="n">
        <v>6354022.58767929</v>
      </c>
      <c r="K3459" s="0" t="n">
        <v>0</v>
      </c>
      <c r="L3459" s="0" t="n">
        <v>0</v>
      </c>
      <c r="M3459" s="0" t="n">
        <v>182612106.65201</v>
      </c>
      <c r="N3459" s="0" t="n">
        <v>228265133.315013</v>
      </c>
      <c r="O3459" s="0" t="n">
        <v>0</v>
      </c>
      <c r="P3459" s="0" t="n">
        <v>0</v>
      </c>
      <c r="Q3459" s="0" t="n">
        <v>0</v>
      </c>
      <c r="R3459" s="0" t="n">
        <v>0</v>
      </c>
    </row>
    <row r="3460" customFormat="false" ht="13.8" hidden="true" customHeight="false" outlineLevel="0" collapsed="false">
      <c r="A3460" s="0" t="s">
        <v>155</v>
      </c>
      <c r="B3460" s="0" t="s">
        <v>96</v>
      </c>
      <c r="C3460" s="0" t="s">
        <v>99</v>
      </c>
      <c r="D3460" s="0" t="s">
        <v>99</v>
      </c>
      <c r="E3460" s="0" t="s">
        <v>191</v>
      </c>
      <c r="F3460" s="0" t="s">
        <v>9</v>
      </c>
      <c r="G3460" s="0" t="s">
        <v>164</v>
      </c>
      <c r="H3460" s="0" t="n">
        <v>16262583.9495679</v>
      </c>
      <c r="I3460" s="0" t="n">
        <v>1028274.38597231</v>
      </c>
      <c r="J3460" s="0" t="n">
        <v>2251019.59138656</v>
      </c>
      <c r="K3460" s="0" t="n">
        <v>0</v>
      </c>
      <c r="L3460" s="0" t="n">
        <v>0</v>
      </c>
      <c r="M3460" s="0" t="n">
        <v>52913790.0859064</v>
      </c>
      <c r="N3460" s="0" t="n">
        <v>64672410.1049968</v>
      </c>
      <c r="O3460" s="0" t="n">
        <v>30180458.0489985</v>
      </c>
      <c r="P3460" s="0" t="n">
        <v>41155170.0668161</v>
      </c>
      <c r="Q3460" s="0" t="n">
        <v>23767554.7184617</v>
      </c>
      <c r="R3460" s="0" t="n">
        <v>27162919.6782419</v>
      </c>
    </row>
    <row r="3461" customFormat="false" ht="13.8" hidden="true" customHeight="false" outlineLevel="0" collapsed="false">
      <c r="A3461" s="0" t="s">
        <v>159</v>
      </c>
      <c r="B3461" s="0" t="s">
        <v>52</v>
      </c>
      <c r="C3461" s="0" t="s">
        <v>158</v>
      </c>
      <c r="D3461" s="0" t="s">
        <v>56</v>
      </c>
      <c r="E3461" s="0" t="s">
        <v>9</v>
      </c>
      <c r="F3461" s="0" t="s">
        <v>9</v>
      </c>
      <c r="G3461" s="0" t="s">
        <v>153</v>
      </c>
      <c r="H3461" s="0" t="n">
        <v>19189706.6760798</v>
      </c>
      <c r="I3461" s="0" t="n">
        <v>237653.334438455</v>
      </c>
      <c r="J3461" s="0" t="n">
        <v>141156.181506138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20200533.4272687</v>
      </c>
      <c r="R3461" s="0" t="n">
        <v>22577066.7716533</v>
      </c>
    </row>
    <row r="3462" customFormat="false" ht="13.8" hidden="true" customHeight="false" outlineLevel="0" collapsed="false">
      <c r="A3462" s="0" t="s">
        <v>155</v>
      </c>
      <c r="B3462" s="0" t="s">
        <v>52</v>
      </c>
      <c r="C3462" s="0" t="s">
        <v>158</v>
      </c>
      <c r="D3462" s="0" t="s">
        <v>58</v>
      </c>
      <c r="E3462" s="0" t="s">
        <v>13</v>
      </c>
      <c r="F3462" s="0" t="s">
        <v>13</v>
      </c>
      <c r="G3462" s="0" t="s">
        <v>154</v>
      </c>
      <c r="H3462" s="0" t="n">
        <v>5592327.67196408</v>
      </c>
      <c r="I3462" s="0" t="n">
        <v>262653.4863332</v>
      </c>
      <c r="J3462" s="0" t="n">
        <v>163810.310870214</v>
      </c>
      <c r="K3462" s="0" t="n">
        <v>0</v>
      </c>
      <c r="L3462" s="0" t="n">
        <v>0</v>
      </c>
      <c r="M3462" s="0" t="n">
        <v>20924727.7795654</v>
      </c>
      <c r="N3462" s="0" t="n">
        <v>31387091.6693481</v>
      </c>
      <c r="O3462" s="0" t="n">
        <v>3160596.94870746</v>
      </c>
      <c r="P3462" s="0" t="n">
        <v>3950746.18588433</v>
      </c>
      <c r="Q3462" s="0" t="n">
        <v>1313267.431666</v>
      </c>
      <c r="R3462" s="0" t="n">
        <v>2188779.05277667</v>
      </c>
    </row>
    <row r="3463" customFormat="false" ht="13.8" hidden="true" customHeight="false" outlineLevel="0" collapsed="false">
      <c r="A3463" s="0" t="s">
        <v>150</v>
      </c>
      <c r="B3463" s="0" t="s">
        <v>6</v>
      </c>
      <c r="C3463" s="0" t="s">
        <v>163</v>
      </c>
      <c r="D3463" s="0" t="s">
        <v>7</v>
      </c>
      <c r="E3463" s="0" t="s">
        <v>8</v>
      </c>
      <c r="F3463" s="0" t="s">
        <v>8</v>
      </c>
      <c r="G3463" s="0" t="s">
        <v>172</v>
      </c>
      <c r="H3463" s="0" t="n">
        <v>1069929.47450259</v>
      </c>
      <c r="I3463" s="0" t="n">
        <v>95047.7346701327</v>
      </c>
      <c r="J3463" s="0" t="n">
        <v>72991.6666710777</v>
      </c>
      <c r="K3463" s="0" t="n">
        <v>1479251.49966151</v>
      </c>
      <c r="L3463" s="0" t="n">
        <v>1901894.78527909</v>
      </c>
      <c r="M3463" s="0" t="n">
        <v>11405728.1319016</v>
      </c>
      <c r="N3463" s="0" t="n">
        <v>16293897.331288</v>
      </c>
      <c r="O3463" s="0" t="n">
        <v>3055105.75555698</v>
      </c>
      <c r="P3463" s="0" t="n">
        <v>3910535.36711294</v>
      </c>
      <c r="Q3463" s="0" t="n">
        <v>1267929.85685272</v>
      </c>
      <c r="R3463" s="0" t="n">
        <v>1690573.1424703</v>
      </c>
    </row>
    <row r="3464" customFormat="false" ht="13.8" hidden="true" customHeight="false" outlineLevel="0" collapsed="false">
      <c r="A3464" s="0" t="s">
        <v>150</v>
      </c>
      <c r="B3464" s="0" t="s">
        <v>6</v>
      </c>
      <c r="C3464" s="0" t="s">
        <v>163</v>
      </c>
      <c r="D3464" s="0" t="s">
        <v>15</v>
      </c>
      <c r="E3464" s="0" t="s">
        <v>8</v>
      </c>
      <c r="F3464" s="0" t="s">
        <v>8</v>
      </c>
      <c r="G3464" s="0" t="s">
        <v>164</v>
      </c>
      <c r="H3464" s="0" t="n">
        <v>20402615.9162197</v>
      </c>
      <c r="I3464" s="0" t="n">
        <v>2463742.13935573</v>
      </c>
      <c r="J3464" s="0" t="n">
        <v>2893046.03305598</v>
      </c>
      <c r="K3464" s="0" t="n">
        <v>17107462.9073842</v>
      </c>
      <c r="L3464" s="0" t="n">
        <v>22809950.5431789</v>
      </c>
      <c r="M3464" s="0" t="n">
        <v>199563113.287814</v>
      </c>
      <c r="N3464" s="0" t="n">
        <v>266084151.050419</v>
      </c>
      <c r="O3464" s="0" t="n">
        <v>23651924.537815</v>
      </c>
      <c r="P3464" s="0" t="n">
        <v>29564905.6722688</v>
      </c>
      <c r="Q3464" s="0" t="n">
        <v>25661194.3610763</v>
      </c>
      <c r="R3464" s="0" t="n">
        <v>31363681.996871</v>
      </c>
    </row>
    <row r="3465" customFormat="false" ht="13.8" hidden="true" customHeight="false" outlineLevel="0" collapsed="false">
      <c r="A3465" s="0" t="s">
        <v>159</v>
      </c>
      <c r="B3465" s="0" t="s">
        <v>72</v>
      </c>
      <c r="C3465" s="0" t="s">
        <v>151</v>
      </c>
      <c r="D3465" s="0" t="s">
        <v>81</v>
      </c>
      <c r="E3465" s="0" t="s">
        <v>174</v>
      </c>
      <c r="F3465" s="0" t="s">
        <v>8</v>
      </c>
      <c r="G3465" s="0" t="s">
        <v>157</v>
      </c>
      <c r="H3465" s="0" t="n">
        <v>54948.3782925896</v>
      </c>
      <c r="I3465" s="0" t="n">
        <v>645.467883942734</v>
      </c>
      <c r="J3465" s="0" t="n">
        <v>322.733941971367</v>
      </c>
      <c r="K3465" s="0" t="n">
        <v>0</v>
      </c>
      <c r="L3465" s="0" t="n">
        <v>0</v>
      </c>
      <c r="M3465" s="0" t="n">
        <v>28438.5556703716</v>
      </c>
      <c r="N3465" s="0" t="n">
        <v>37918.0742271621</v>
      </c>
      <c r="O3465" s="0" t="n">
        <v>12639.3580111739</v>
      </c>
      <c r="P3465" s="0" t="n">
        <v>17695.1012156435</v>
      </c>
      <c r="Q3465" s="0" t="n">
        <v>12909.3576788546</v>
      </c>
      <c r="R3465" s="0" t="n">
        <v>15060.9172919971</v>
      </c>
    </row>
    <row r="3466" customFormat="false" ht="13.8" hidden="true" customHeight="false" outlineLevel="0" collapsed="false">
      <c r="A3466" s="0" t="s">
        <v>159</v>
      </c>
      <c r="B3466" s="0" t="s">
        <v>90</v>
      </c>
      <c r="C3466" s="0" t="s">
        <v>93</v>
      </c>
      <c r="D3466" s="0" t="s">
        <v>93</v>
      </c>
      <c r="E3466" s="0" t="s">
        <v>200</v>
      </c>
      <c r="F3466" s="0" t="s">
        <v>8</v>
      </c>
      <c r="G3466" s="0" t="s">
        <v>164</v>
      </c>
      <c r="H3466" s="0" t="n">
        <v>122545432.101453</v>
      </c>
      <c r="I3466" s="0" t="n">
        <v>4264464.92081529</v>
      </c>
      <c r="J3466" s="0" t="n">
        <v>9677049.87624819</v>
      </c>
      <c r="K3466" s="0" t="n">
        <v>32316410.3436147</v>
      </c>
      <c r="L3466" s="0" t="n">
        <v>43088547.1248196</v>
      </c>
      <c r="M3466" s="0" t="n">
        <v>241691430.459707</v>
      </c>
      <c r="N3466" s="0" t="n">
        <v>302114288.074634</v>
      </c>
      <c r="O3466" s="0" t="n">
        <v>140986667.910311</v>
      </c>
      <c r="P3466" s="0" t="n">
        <v>197381335.074436</v>
      </c>
      <c r="Q3466" s="0" t="n">
        <v>0</v>
      </c>
      <c r="R3466" s="0" t="n">
        <v>0</v>
      </c>
    </row>
    <row r="3467" customFormat="false" ht="13.8" hidden="true" customHeight="false" outlineLevel="0" collapsed="false">
      <c r="A3467" s="0" t="s">
        <v>150</v>
      </c>
      <c r="B3467" s="0" t="s">
        <v>21</v>
      </c>
      <c r="C3467" s="0" t="s">
        <v>168</v>
      </c>
      <c r="D3467" s="0" t="s">
        <v>50</v>
      </c>
      <c r="E3467" s="0" t="s">
        <v>13</v>
      </c>
      <c r="F3467" s="0" t="s">
        <v>13</v>
      </c>
      <c r="G3467" s="0" t="s">
        <v>172</v>
      </c>
      <c r="H3467" s="0" t="n">
        <v>427340.956565296</v>
      </c>
      <c r="I3467" s="0" t="n">
        <v>19875</v>
      </c>
      <c r="J3467" s="0" t="n">
        <v>32154.725</v>
      </c>
      <c r="K3467" s="0" t="n">
        <v>894375</v>
      </c>
      <c r="L3467" s="0" t="n">
        <v>1093125</v>
      </c>
      <c r="M3467" s="0" t="n">
        <v>4285546.875</v>
      </c>
      <c r="N3467" s="0" t="n">
        <v>5217187.5</v>
      </c>
      <c r="O3467" s="0" t="n">
        <v>223593.75</v>
      </c>
      <c r="P3467" s="0" t="n">
        <v>335390.625</v>
      </c>
      <c r="Q3467" s="0" t="n">
        <v>0</v>
      </c>
      <c r="R3467" s="0" t="n">
        <v>0</v>
      </c>
    </row>
    <row r="3468" customFormat="false" ht="13.8" hidden="true" customHeight="false" outlineLevel="0" collapsed="false">
      <c r="A3468" s="0" t="s">
        <v>159</v>
      </c>
      <c r="B3468" s="0" t="s">
        <v>72</v>
      </c>
      <c r="C3468" s="0" t="s">
        <v>151</v>
      </c>
      <c r="D3468" s="0" t="s">
        <v>76</v>
      </c>
      <c r="E3468" s="0" t="s">
        <v>152</v>
      </c>
      <c r="F3468" s="0" t="s">
        <v>8</v>
      </c>
      <c r="G3468" s="0" t="s">
        <v>157</v>
      </c>
      <c r="H3468" s="0" t="n">
        <v>1912538.52714004</v>
      </c>
      <c r="I3468" s="0" t="n">
        <v>8635.41925905531</v>
      </c>
      <c r="J3468" s="0" t="n">
        <v>4389.89750692896</v>
      </c>
      <c r="K3468" s="0" t="n">
        <v>259062.577771659</v>
      </c>
      <c r="L3468" s="0" t="n">
        <v>345416.770362212</v>
      </c>
      <c r="M3468" s="0" t="n">
        <v>597367.825629171</v>
      </c>
      <c r="N3468" s="0" t="n">
        <v>836314.95588084</v>
      </c>
      <c r="O3468" s="0" t="n">
        <v>238947.130251668</v>
      </c>
      <c r="P3468" s="0" t="n">
        <v>334525.982352336</v>
      </c>
      <c r="Q3468" s="0" t="n">
        <v>0</v>
      </c>
      <c r="R3468" s="0" t="n">
        <v>0</v>
      </c>
    </row>
    <row r="3469" customFormat="false" ht="13.8" hidden="true" customHeight="false" outlineLevel="0" collapsed="false">
      <c r="A3469" s="0" t="s">
        <v>159</v>
      </c>
      <c r="B3469" s="0" t="s">
        <v>21</v>
      </c>
      <c r="C3469" s="0" t="s">
        <v>166</v>
      </c>
      <c r="D3469" s="0" t="s">
        <v>33</v>
      </c>
      <c r="E3469" s="0" t="s">
        <v>8</v>
      </c>
      <c r="F3469" s="0" t="s">
        <v>8</v>
      </c>
      <c r="G3469" s="0" t="s">
        <v>153</v>
      </c>
      <c r="H3469" s="0" t="n">
        <v>2046355.05755226</v>
      </c>
      <c r="I3469" s="0" t="n">
        <v>31712.2436560729</v>
      </c>
      <c r="J3469" s="0" t="n">
        <v>18489.2183086967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</row>
    <row r="3470" customFormat="false" ht="13.8" hidden="true" customHeight="false" outlineLevel="0" collapsed="false">
      <c r="A3470" s="0" t="s">
        <v>159</v>
      </c>
      <c r="B3470" s="0" t="s">
        <v>21</v>
      </c>
      <c r="C3470" s="0" t="s">
        <v>181</v>
      </c>
      <c r="D3470" s="0" t="s">
        <v>51</v>
      </c>
      <c r="E3470" s="0" t="s">
        <v>13</v>
      </c>
      <c r="F3470" s="0" t="s">
        <v>13</v>
      </c>
      <c r="G3470" s="0" t="s">
        <v>172</v>
      </c>
      <c r="H3470" s="0" t="n">
        <v>2476771.60637631</v>
      </c>
      <c r="I3470" s="0" t="n">
        <v>23010</v>
      </c>
      <c r="J3470" s="0" t="n">
        <v>13681.95</v>
      </c>
      <c r="K3470" s="0" t="n">
        <v>920400</v>
      </c>
      <c r="L3470" s="0" t="n">
        <v>1150500</v>
      </c>
      <c r="M3470" s="0" t="n">
        <v>4098656.25</v>
      </c>
      <c r="N3470" s="0" t="n">
        <v>4961531.25</v>
      </c>
      <c r="O3470" s="0" t="n">
        <v>0</v>
      </c>
      <c r="P3470" s="0" t="n">
        <v>0</v>
      </c>
      <c r="Q3470" s="0" t="n">
        <v>0</v>
      </c>
      <c r="R3470" s="0" t="n">
        <v>0</v>
      </c>
    </row>
    <row r="3471" customFormat="false" ht="13.8" hidden="true" customHeight="false" outlineLevel="0" collapsed="false">
      <c r="A3471" s="0" t="s">
        <v>159</v>
      </c>
      <c r="B3471" s="0" t="s">
        <v>72</v>
      </c>
      <c r="C3471" s="0" t="s">
        <v>171</v>
      </c>
      <c r="D3471" s="0" t="s">
        <v>74</v>
      </c>
      <c r="E3471" s="0" t="s">
        <v>156</v>
      </c>
      <c r="F3471" s="0" t="s">
        <v>9</v>
      </c>
      <c r="G3471" s="0" t="s">
        <v>153</v>
      </c>
      <c r="H3471" s="0" t="n">
        <v>1872061.74095886</v>
      </c>
      <c r="I3471" s="0" t="n">
        <v>8650.6933604236</v>
      </c>
      <c r="J3471" s="0" t="n">
        <v>22008.9790869962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</row>
    <row r="3472" customFormat="false" ht="13.8" hidden="true" customHeight="false" outlineLevel="0" collapsed="false">
      <c r="A3472" s="0" t="s">
        <v>150</v>
      </c>
      <c r="B3472" s="0" t="s">
        <v>72</v>
      </c>
      <c r="C3472" s="0" t="s">
        <v>151</v>
      </c>
      <c r="D3472" s="0" t="s">
        <v>82</v>
      </c>
      <c r="E3472" s="0" t="s">
        <v>152</v>
      </c>
      <c r="F3472" s="0" t="s">
        <v>8</v>
      </c>
      <c r="G3472" s="0" t="s">
        <v>153</v>
      </c>
      <c r="H3472" s="0" t="n">
        <v>217974.942900443</v>
      </c>
      <c r="I3472" s="0" t="n">
        <v>14056.9891273032</v>
      </c>
      <c r="J3472" s="0" t="n">
        <v>14056.9891273032</v>
      </c>
      <c r="K3472" s="0" t="n">
        <v>163998.206485204</v>
      </c>
      <c r="L3472" s="0" t="n">
        <v>210854.836909548</v>
      </c>
      <c r="M3472" s="0" t="n">
        <v>1101038.94223967</v>
      </c>
      <c r="N3472" s="0" t="n">
        <v>1513928.54557955</v>
      </c>
      <c r="O3472" s="0" t="n">
        <v>344074.667692776</v>
      </c>
      <c r="P3472" s="0" t="n">
        <v>440415.574646753</v>
      </c>
      <c r="Q3472" s="0" t="n">
        <v>374853.043394752</v>
      </c>
      <c r="R3472" s="0" t="n">
        <v>421709.673819096</v>
      </c>
    </row>
    <row r="3473" customFormat="false" ht="13.8" hidden="true" customHeight="false" outlineLevel="0" collapsed="false">
      <c r="A3473" s="0" t="s">
        <v>159</v>
      </c>
      <c r="B3473" s="0" t="s">
        <v>21</v>
      </c>
      <c r="C3473" s="0" t="s">
        <v>173</v>
      </c>
      <c r="D3473" s="0" t="s">
        <v>39</v>
      </c>
      <c r="E3473" s="0" t="s">
        <v>8</v>
      </c>
      <c r="F3473" s="0" t="s">
        <v>8</v>
      </c>
      <c r="G3473" s="0" t="s">
        <v>153</v>
      </c>
      <c r="H3473" s="0" t="n">
        <v>764601.399328833</v>
      </c>
      <c r="I3473" s="0" t="n">
        <v>7654.5528005328</v>
      </c>
      <c r="J3473" s="0" t="n">
        <v>4752.91248774558</v>
      </c>
      <c r="K3473" s="0" t="n">
        <v>76545.528005328</v>
      </c>
      <c r="L3473" s="0" t="n">
        <v>95681.91000666</v>
      </c>
      <c r="M3473" s="0" t="n">
        <v>1057651.29631774</v>
      </c>
      <c r="N3473" s="0" t="n">
        <v>1322064.12039718</v>
      </c>
      <c r="O3473" s="0" t="n">
        <v>0</v>
      </c>
      <c r="P3473" s="0" t="n">
        <v>0</v>
      </c>
      <c r="Q3473" s="0" t="n">
        <v>0</v>
      </c>
      <c r="R3473" s="0" t="n">
        <v>0</v>
      </c>
    </row>
    <row r="3474" customFormat="false" ht="13.8" hidden="true" customHeight="false" outlineLevel="0" collapsed="false">
      <c r="A3474" s="0" t="s">
        <v>150</v>
      </c>
      <c r="B3474" s="0" t="s">
        <v>21</v>
      </c>
      <c r="C3474" s="0" t="s">
        <v>173</v>
      </c>
      <c r="D3474" s="0" t="s">
        <v>27</v>
      </c>
      <c r="E3474" s="0" t="s">
        <v>9</v>
      </c>
      <c r="F3474" s="0" t="s">
        <v>9</v>
      </c>
      <c r="G3474" s="0" t="s">
        <v>157</v>
      </c>
      <c r="H3474" s="0" t="n">
        <v>151861.160530433</v>
      </c>
      <c r="I3474" s="0" t="n">
        <v>14399</v>
      </c>
      <c r="J3474" s="0" t="n">
        <v>4068.01</v>
      </c>
      <c r="K3474" s="0" t="n">
        <v>179987.5</v>
      </c>
      <c r="L3474" s="0" t="n">
        <v>197986.25</v>
      </c>
      <c r="M3474" s="0" t="n">
        <v>2301734.8834788</v>
      </c>
      <c r="N3474" s="0" t="n">
        <v>2685357.3640586</v>
      </c>
      <c r="O3474" s="0" t="n">
        <v>842299.39847592</v>
      </c>
      <c r="P3474" s="0" t="n">
        <v>982682.63155524</v>
      </c>
      <c r="Q3474" s="0" t="n">
        <v>359975</v>
      </c>
      <c r="R3474" s="0" t="n">
        <v>395972.5</v>
      </c>
    </row>
    <row r="3475" customFormat="false" ht="13.8" hidden="true" customHeight="false" outlineLevel="0" collapsed="false">
      <c r="A3475" s="0" t="s">
        <v>155</v>
      </c>
      <c r="B3475" s="0" t="s">
        <v>117</v>
      </c>
      <c r="C3475" s="0" t="s">
        <v>176</v>
      </c>
      <c r="D3475" s="0" t="s">
        <v>109</v>
      </c>
      <c r="E3475" s="0" t="s">
        <v>8</v>
      </c>
      <c r="F3475" s="0" t="s">
        <v>8</v>
      </c>
      <c r="G3475" s="0" t="s">
        <v>154</v>
      </c>
      <c r="H3475" s="0" t="n">
        <v>40564519.5063268</v>
      </c>
      <c r="I3475" s="0" t="n">
        <v>182696.373033296</v>
      </c>
      <c r="J3475" s="0" t="n">
        <v>246294.32402432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</row>
    <row r="3476" customFormat="false" ht="13.8" hidden="true" customHeight="false" outlineLevel="0" collapsed="false">
      <c r="A3476" s="0" t="s">
        <v>150</v>
      </c>
      <c r="B3476" s="0" t="s">
        <v>117</v>
      </c>
      <c r="C3476" s="0" t="s">
        <v>176</v>
      </c>
      <c r="D3476" s="0" t="s">
        <v>109</v>
      </c>
      <c r="E3476" s="0" t="s">
        <v>13</v>
      </c>
      <c r="F3476" s="0" t="s">
        <v>13</v>
      </c>
      <c r="G3476" s="0" t="s">
        <v>154</v>
      </c>
      <c r="H3476" s="0" t="n">
        <v>2805154.40584601</v>
      </c>
      <c r="I3476" s="0" t="n">
        <v>16356.5976065233</v>
      </c>
      <c r="J3476" s="0" t="n">
        <v>16901.9327628327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</row>
    <row r="3477" customFormat="false" ht="13.8" hidden="true" customHeight="false" outlineLevel="0" collapsed="false">
      <c r="A3477" s="0" t="s">
        <v>159</v>
      </c>
      <c r="B3477" s="0" t="s">
        <v>103</v>
      </c>
      <c r="C3477" s="0" t="s">
        <v>179</v>
      </c>
      <c r="D3477" s="0" t="s">
        <v>116</v>
      </c>
      <c r="E3477" s="0" t="s">
        <v>13</v>
      </c>
      <c r="F3477" s="0" t="s">
        <v>13</v>
      </c>
      <c r="G3477" s="0" t="s">
        <v>157</v>
      </c>
      <c r="H3477" s="0" t="n">
        <v>794474.106957187</v>
      </c>
      <c r="I3477" s="0" t="n">
        <v>17022.124317455</v>
      </c>
      <c r="J3477" s="0" t="n">
        <v>8426.9025682102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</row>
    <row r="3478" customFormat="false" ht="13.8" hidden="true" customHeight="false" outlineLevel="0" collapsed="false">
      <c r="A3478" s="0" t="s">
        <v>159</v>
      </c>
      <c r="B3478" s="0" t="s">
        <v>103</v>
      </c>
      <c r="C3478" s="0" t="s">
        <v>179</v>
      </c>
      <c r="D3478" s="0" t="s">
        <v>116</v>
      </c>
      <c r="E3478" s="0" t="s">
        <v>9</v>
      </c>
      <c r="F3478" s="0" t="s">
        <v>9</v>
      </c>
      <c r="G3478" s="0" t="s">
        <v>164</v>
      </c>
      <c r="H3478" s="0" t="n">
        <v>2416091.39198326</v>
      </c>
      <c r="I3478" s="0" t="n">
        <v>24920.818070825</v>
      </c>
      <c r="J3478" s="0" t="n">
        <v>30875.203877525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3026099.33645958</v>
      </c>
      <c r="P3478" s="0" t="n">
        <v>4236539.07104341</v>
      </c>
      <c r="Q3478" s="0" t="n">
        <v>0</v>
      </c>
      <c r="R3478" s="0" t="n">
        <v>0</v>
      </c>
    </row>
    <row r="3479" customFormat="false" ht="13.8" hidden="true" customHeight="false" outlineLevel="0" collapsed="false">
      <c r="A3479" s="0" t="s">
        <v>159</v>
      </c>
      <c r="B3479" s="0" t="s">
        <v>103</v>
      </c>
      <c r="C3479" s="0" t="s">
        <v>178</v>
      </c>
      <c r="D3479" s="0" t="s">
        <v>111</v>
      </c>
      <c r="E3479" s="0" t="s">
        <v>9</v>
      </c>
      <c r="F3479" s="0" t="s">
        <v>9</v>
      </c>
      <c r="G3479" s="0" t="s">
        <v>153</v>
      </c>
      <c r="H3479" s="0" t="n">
        <v>292321.860505393</v>
      </c>
      <c r="I3479" s="0" t="n">
        <v>8683.57696076234</v>
      </c>
      <c r="J3479" s="0" t="n">
        <v>5311.8951173191</v>
      </c>
      <c r="K3479" s="0" t="n">
        <v>0</v>
      </c>
      <c r="L3479" s="0" t="n">
        <v>0</v>
      </c>
      <c r="M3479" s="0" t="n">
        <v>833623.388233185</v>
      </c>
      <c r="N3479" s="0" t="n">
        <v>1250435.08234977</v>
      </c>
      <c r="O3479" s="0" t="n">
        <v>170198.108430942</v>
      </c>
      <c r="P3479" s="0" t="n">
        <v>218826.139411211</v>
      </c>
      <c r="Q3479" s="0" t="n">
        <v>86835.7696076234</v>
      </c>
      <c r="R3479" s="0" t="n">
        <v>173671.539215246</v>
      </c>
    </row>
    <row r="3480" customFormat="false" ht="13.8" hidden="true" customHeight="false" outlineLevel="0" collapsed="false">
      <c r="A3480" s="0" t="s">
        <v>150</v>
      </c>
      <c r="B3480" s="0" t="s">
        <v>103</v>
      </c>
      <c r="C3480" s="0" t="s">
        <v>178</v>
      </c>
      <c r="D3480" s="0" t="s">
        <v>108</v>
      </c>
      <c r="E3480" s="0" t="s">
        <v>13</v>
      </c>
      <c r="F3480" s="0" t="s">
        <v>13</v>
      </c>
      <c r="G3480" s="0" t="s">
        <v>153</v>
      </c>
      <c r="H3480" s="0" t="n">
        <v>162638.443769108</v>
      </c>
      <c r="I3480" s="0" t="n">
        <v>32537.9345182</v>
      </c>
      <c r="J3480" s="0" t="n">
        <v>27771.432403688</v>
      </c>
      <c r="K3480" s="0" t="n">
        <v>0</v>
      </c>
      <c r="L3480" s="0" t="n">
        <v>0</v>
      </c>
      <c r="M3480" s="0" t="n">
        <v>1138827.708137</v>
      </c>
      <c r="N3480" s="0" t="n">
        <v>1626896.72591</v>
      </c>
      <c r="O3480" s="0" t="n">
        <v>1830258.81664875</v>
      </c>
      <c r="P3480" s="0" t="n">
        <v>2342731.2853104</v>
      </c>
      <c r="Q3480" s="0" t="n">
        <v>508345.34071</v>
      </c>
      <c r="R3480" s="0" t="n">
        <v>571888.50829875</v>
      </c>
    </row>
    <row r="3481" customFormat="false" ht="13.8" hidden="true" customHeight="false" outlineLevel="0" collapsed="false">
      <c r="A3481" s="0" t="s">
        <v>150</v>
      </c>
      <c r="B3481" s="0" t="s">
        <v>72</v>
      </c>
      <c r="C3481" s="0" t="s">
        <v>151</v>
      </c>
      <c r="D3481" s="0" t="s">
        <v>76</v>
      </c>
      <c r="E3481" s="0" t="s">
        <v>170</v>
      </c>
      <c r="F3481" s="0" t="s">
        <v>13</v>
      </c>
      <c r="G3481" s="0" t="s">
        <v>172</v>
      </c>
      <c r="H3481" s="0" t="n">
        <v>542653.865005691</v>
      </c>
      <c r="I3481" s="0" t="n">
        <v>7349.05236685441</v>
      </c>
      <c r="J3481" s="0" t="n">
        <v>7895.59069305773</v>
      </c>
      <c r="K3481" s="0" t="n">
        <v>257216.832839904</v>
      </c>
      <c r="L3481" s="0" t="n">
        <v>330707.356508448</v>
      </c>
      <c r="M3481" s="0" t="n">
        <v>813410.406813855</v>
      </c>
      <c r="N3481" s="0" t="n">
        <v>1118439.30936905</v>
      </c>
      <c r="O3481" s="0" t="n">
        <v>254190.752129329</v>
      </c>
      <c r="P3481" s="0" t="n">
        <v>325364.162725542</v>
      </c>
      <c r="Q3481" s="0" t="n">
        <v>587924.189348353</v>
      </c>
      <c r="R3481" s="0" t="n">
        <v>661414.713016897</v>
      </c>
    </row>
    <row r="3482" customFormat="false" ht="13.8" hidden="true" customHeight="false" outlineLevel="0" collapsed="false">
      <c r="A3482" s="0" t="s">
        <v>155</v>
      </c>
      <c r="B3482" s="0" t="s">
        <v>96</v>
      </c>
      <c r="C3482" s="0" t="s">
        <v>97</v>
      </c>
      <c r="D3482" s="0" t="s">
        <v>97</v>
      </c>
      <c r="E3482" s="0" t="s">
        <v>8</v>
      </c>
      <c r="F3482" s="0" t="s">
        <v>8</v>
      </c>
      <c r="G3482" s="0" t="s">
        <v>154</v>
      </c>
      <c r="H3482" s="0" t="n">
        <v>21048614.8509881</v>
      </c>
      <c r="I3482" s="0" t="n">
        <v>1269105.22308</v>
      </c>
      <c r="J3482" s="0" t="n">
        <v>8169297.93386857</v>
      </c>
      <c r="K3482" s="0" t="n">
        <v>0</v>
      </c>
      <c r="L3482" s="0" t="n">
        <v>0</v>
      </c>
      <c r="M3482" s="0" t="n">
        <v>48375305.1530409</v>
      </c>
      <c r="N3482" s="0" t="n">
        <v>72562957.7295614</v>
      </c>
      <c r="O3482" s="0" t="n">
        <v>14109463.939515</v>
      </c>
      <c r="P3482" s="0" t="n">
        <v>14109463.939515</v>
      </c>
      <c r="Q3482" s="0" t="n">
        <v>19980074.7160798</v>
      </c>
      <c r="R3482" s="0" t="n">
        <v>19980074.7160798</v>
      </c>
    </row>
    <row r="3483" customFormat="false" ht="13.8" hidden="true" customHeight="false" outlineLevel="0" collapsed="false">
      <c r="A3483" s="0" t="s">
        <v>150</v>
      </c>
      <c r="B3483" s="0" t="s">
        <v>96</v>
      </c>
      <c r="C3483" s="0" t="s">
        <v>98</v>
      </c>
      <c r="D3483" s="0" t="s">
        <v>98</v>
      </c>
      <c r="E3483" s="0" t="s">
        <v>8</v>
      </c>
      <c r="F3483" s="0" t="s">
        <v>8</v>
      </c>
      <c r="G3483" s="0" t="s">
        <v>154</v>
      </c>
      <c r="H3483" s="0" t="n">
        <v>14367196.9780318</v>
      </c>
      <c r="I3483" s="0" t="n">
        <v>2898460.0911994</v>
      </c>
      <c r="J3483" s="0" t="n">
        <v>4596195.05573478</v>
      </c>
      <c r="K3483" s="0" t="n">
        <v>32074648.7812157</v>
      </c>
      <c r="L3483" s="0" t="n">
        <v>41238834.1472774</v>
      </c>
      <c r="M3483" s="0" t="n">
        <v>269126288.899579</v>
      </c>
      <c r="N3483" s="0" t="n">
        <v>322951546.679494</v>
      </c>
      <c r="O3483" s="0" t="n">
        <v>104660223.702485</v>
      </c>
      <c r="P3483" s="0" t="n">
        <v>133965086.339181</v>
      </c>
      <c r="Q3483" s="0" t="n">
        <v>73313482.9284932</v>
      </c>
      <c r="R3483" s="0" t="n">
        <v>82477668.2945548</v>
      </c>
    </row>
    <row r="3484" customFormat="false" ht="13.8" hidden="true" customHeight="false" outlineLevel="0" collapsed="false">
      <c r="A3484" s="0" t="s">
        <v>159</v>
      </c>
      <c r="B3484" s="0" t="s">
        <v>72</v>
      </c>
      <c r="C3484" s="0" t="s">
        <v>171</v>
      </c>
      <c r="D3484" s="0" t="s">
        <v>80</v>
      </c>
      <c r="E3484" s="0" t="s">
        <v>152</v>
      </c>
      <c r="F3484" s="0" t="s">
        <v>8</v>
      </c>
      <c r="G3484" s="0" t="s">
        <v>157</v>
      </c>
      <c r="H3484" s="0" t="n">
        <v>46726658.2668112</v>
      </c>
      <c r="I3484" s="0" t="n">
        <v>1156231.62014797</v>
      </c>
      <c r="J3484" s="0" t="n">
        <v>713651.461569013</v>
      </c>
      <c r="K3484" s="0" t="n">
        <v>0</v>
      </c>
      <c r="L3484" s="0" t="n">
        <v>0</v>
      </c>
      <c r="M3484" s="0" t="n">
        <v>71924408.3057098</v>
      </c>
      <c r="N3484" s="0" t="n">
        <v>100694171.627993</v>
      </c>
      <c r="O3484" s="0" t="n">
        <v>33564723.8374568</v>
      </c>
      <c r="P3484" s="0" t="n">
        <v>46990613.3724396</v>
      </c>
      <c r="Q3484" s="0" t="n">
        <v>0</v>
      </c>
      <c r="R3484" s="0" t="n">
        <v>0</v>
      </c>
    </row>
    <row r="3485" customFormat="false" ht="13.8" hidden="true" customHeight="false" outlineLevel="0" collapsed="false">
      <c r="A3485" s="0" t="s">
        <v>155</v>
      </c>
      <c r="B3485" s="0" t="s">
        <v>72</v>
      </c>
      <c r="C3485" s="0" t="s">
        <v>175</v>
      </c>
      <c r="D3485" s="0" t="s">
        <v>79</v>
      </c>
      <c r="E3485" s="0" t="s">
        <v>156</v>
      </c>
      <c r="F3485" s="0" t="s">
        <v>9</v>
      </c>
      <c r="G3485" s="0" t="s">
        <v>164</v>
      </c>
      <c r="H3485" s="0" t="n">
        <v>26239495.2186993</v>
      </c>
      <c r="I3485" s="0" t="n">
        <v>1834124.0812542</v>
      </c>
      <c r="J3485" s="0" t="n">
        <v>2695877.0176383</v>
      </c>
      <c r="K3485" s="0" t="n">
        <v>0</v>
      </c>
      <c r="L3485" s="0" t="n">
        <v>0</v>
      </c>
      <c r="M3485" s="0" t="n">
        <v>132560081.497898</v>
      </c>
      <c r="N3485" s="0" t="n">
        <v>162017877.38632</v>
      </c>
      <c r="O3485" s="0" t="n">
        <v>64807150.954528</v>
      </c>
      <c r="P3485" s="0" t="n">
        <v>88373387.6652655</v>
      </c>
      <c r="Q3485" s="0" t="n">
        <v>0</v>
      </c>
      <c r="R3485" s="0" t="n">
        <v>0</v>
      </c>
    </row>
    <row r="3486" customFormat="false" ht="13.8" hidden="true" customHeight="false" outlineLevel="0" collapsed="false">
      <c r="A3486" s="0" t="s">
        <v>150</v>
      </c>
      <c r="B3486" s="0" t="s">
        <v>52</v>
      </c>
      <c r="C3486" s="0" t="s">
        <v>158</v>
      </c>
      <c r="D3486" s="0" t="s">
        <v>56</v>
      </c>
      <c r="E3486" s="0" t="s">
        <v>13</v>
      </c>
      <c r="F3486" s="0" t="s">
        <v>13</v>
      </c>
      <c r="G3486" s="0" t="s">
        <v>153</v>
      </c>
      <c r="H3486" s="0" t="n">
        <v>3632600.65653521</v>
      </c>
      <c r="I3486" s="0" t="n">
        <v>208246.147771543</v>
      </c>
      <c r="J3486" s="0" t="n">
        <v>122767.161734119</v>
      </c>
      <c r="K3486" s="0" t="n">
        <v>7288615.17200401</v>
      </c>
      <c r="L3486" s="0" t="n">
        <v>9371076.64971944</v>
      </c>
      <c r="M3486" s="0" t="n">
        <v>6490338.19585617</v>
      </c>
      <c r="N3486" s="0" t="n">
        <v>7965415.05855076</v>
      </c>
      <c r="O3486" s="0" t="n">
        <v>5506375.21739809</v>
      </c>
      <c r="P3486" s="0" t="n">
        <v>6085993.66133473</v>
      </c>
      <c r="Q3486" s="0" t="n">
        <v>22907076.2548697</v>
      </c>
      <c r="R3486" s="0" t="n">
        <v>24989537.7325851</v>
      </c>
    </row>
    <row r="3487" customFormat="false" ht="13.8" hidden="true" customHeight="false" outlineLevel="0" collapsed="false">
      <c r="A3487" s="0" t="s">
        <v>159</v>
      </c>
      <c r="B3487" s="0" t="s">
        <v>52</v>
      </c>
      <c r="C3487" s="0" t="s">
        <v>158</v>
      </c>
      <c r="D3487" s="0" t="s">
        <v>59</v>
      </c>
      <c r="E3487" s="0" t="s">
        <v>13</v>
      </c>
      <c r="F3487" s="0" t="s">
        <v>13</v>
      </c>
      <c r="G3487" s="0" t="s">
        <v>154</v>
      </c>
      <c r="H3487" s="0" t="n">
        <v>3609383.25119195</v>
      </c>
      <c r="I3487" s="0" t="n">
        <v>82437.4309494178</v>
      </c>
      <c r="J3487" s="0" t="n">
        <v>57332.2903021397</v>
      </c>
      <c r="K3487" s="0" t="n">
        <v>0</v>
      </c>
      <c r="L3487" s="0" t="n">
        <v>0</v>
      </c>
      <c r="M3487" s="0" t="n">
        <v>6567515.34329527</v>
      </c>
      <c r="N3487" s="0" t="n">
        <v>9851273.01494291</v>
      </c>
      <c r="O3487" s="0" t="n">
        <v>867997.449076475</v>
      </c>
      <c r="P3487" s="0" t="n">
        <v>1115996.72024118</v>
      </c>
      <c r="Q3487" s="0" t="n">
        <v>274791.436498059</v>
      </c>
      <c r="R3487" s="0" t="n">
        <v>549582.872996118</v>
      </c>
    </row>
    <row r="3488" customFormat="false" ht="13.8" hidden="true" customHeight="false" outlineLevel="0" collapsed="false">
      <c r="A3488" s="0" t="s">
        <v>150</v>
      </c>
      <c r="B3488" s="0" t="s">
        <v>21</v>
      </c>
      <c r="C3488" s="0" t="s">
        <v>168</v>
      </c>
      <c r="D3488" s="0" t="s">
        <v>30</v>
      </c>
      <c r="E3488" s="0" t="s">
        <v>9</v>
      </c>
      <c r="F3488" s="0" t="s">
        <v>9</v>
      </c>
      <c r="G3488" s="0" t="s">
        <v>164</v>
      </c>
      <c r="H3488" s="0" t="n">
        <v>25751234.6297172</v>
      </c>
      <c r="I3488" s="0" t="n">
        <v>1000900</v>
      </c>
      <c r="J3488" s="0" t="n">
        <v>1590129</v>
      </c>
      <c r="K3488" s="0" t="n">
        <v>40036000</v>
      </c>
      <c r="L3488" s="0" t="n">
        <v>60054000</v>
      </c>
      <c r="M3488" s="0" t="n">
        <v>124311780</v>
      </c>
      <c r="N3488" s="0" t="n">
        <v>165749040</v>
      </c>
      <c r="O3488" s="0" t="n">
        <v>6485832</v>
      </c>
      <c r="P3488" s="0" t="n">
        <v>8107290</v>
      </c>
      <c r="Q3488" s="0" t="n">
        <v>0</v>
      </c>
      <c r="R3488" s="0" t="n">
        <v>0</v>
      </c>
    </row>
    <row r="3489" customFormat="false" ht="13.8" hidden="true" customHeight="false" outlineLevel="0" collapsed="false">
      <c r="A3489" s="0" t="s">
        <v>155</v>
      </c>
      <c r="B3489" s="0" t="s">
        <v>6</v>
      </c>
      <c r="C3489" s="0" t="s">
        <v>162</v>
      </c>
      <c r="D3489" s="0" t="s">
        <v>7</v>
      </c>
      <c r="E3489" s="0" t="s">
        <v>8</v>
      </c>
      <c r="F3489" s="0" t="s">
        <v>8</v>
      </c>
      <c r="G3489" s="0" t="s">
        <v>157</v>
      </c>
      <c r="H3489" s="0" t="n">
        <v>128585615.351801</v>
      </c>
      <c r="I3489" s="0" t="n">
        <v>4708488.12648505</v>
      </c>
      <c r="J3489" s="0" t="n">
        <v>8569178.67612484</v>
      </c>
      <c r="K3489" s="0" t="n">
        <v>0</v>
      </c>
      <c r="L3489" s="0" t="n">
        <v>0</v>
      </c>
      <c r="M3489" s="0" t="n">
        <v>322867756.43752</v>
      </c>
      <c r="N3489" s="0" t="n">
        <v>484301634.65628</v>
      </c>
      <c r="O3489" s="0" t="n">
        <v>133182949.789443</v>
      </c>
      <c r="P3489" s="0" t="n">
        <v>181613113.349241</v>
      </c>
      <c r="Q3489" s="0" t="n">
        <v>45807398.5015355</v>
      </c>
      <c r="R3489" s="0" t="n">
        <v>64130357.9021497</v>
      </c>
    </row>
    <row r="3490" customFormat="false" ht="13.8" hidden="true" customHeight="false" outlineLevel="0" collapsed="false">
      <c r="A3490" s="0" t="s">
        <v>150</v>
      </c>
      <c r="B3490" s="0" t="s">
        <v>21</v>
      </c>
      <c r="C3490" s="0" t="s">
        <v>173</v>
      </c>
      <c r="D3490" s="0" t="s">
        <v>39</v>
      </c>
      <c r="E3490" s="0" t="s">
        <v>9</v>
      </c>
      <c r="F3490" s="0" t="s">
        <v>9</v>
      </c>
      <c r="G3490" s="0" t="s">
        <v>154</v>
      </c>
      <c r="H3490" s="0" t="n">
        <v>82871.0328517215</v>
      </c>
      <c r="I3490" s="0" t="n">
        <v>7077.6569676467</v>
      </c>
      <c r="J3490" s="0" t="n">
        <v>7535.16322789264</v>
      </c>
      <c r="K3490" s="0" t="n">
        <v>79623.6408860254</v>
      </c>
      <c r="L3490" s="0" t="n">
        <v>97317.7833051422</v>
      </c>
      <c r="M3490" s="0" t="n">
        <v>1955879.92186894</v>
      </c>
      <c r="N3490" s="0" t="n">
        <v>2200364.91210255</v>
      </c>
      <c r="O3490" s="0" t="n">
        <v>585654.269769241</v>
      </c>
      <c r="P3490" s="0" t="n">
        <v>749637.465304629</v>
      </c>
      <c r="Q3490" s="0" t="n">
        <v>159247.28177205</v>
      </c>
      <c r="R3490" s="0" t="n">
        <v>176941.424191167</v>
      </c>
    </row>
    <row r="3491" customFormat="false" ht="13.8" hidden="true" customHeight="false" outlineLevel="0" collapsed="false">
      <c r="A3491" s="0" t="s">
        <v>150</v>
      </c>
      <c r="B3491" s="0" t="s">
        <v>72</v>
      </c>
      <c r="C3491" s="0" t="s">
        <v>151</v>
      </c>
      <c r="D3491" s="0" t="s">
        <v>83</v>
      </c>
      <c r="E3491" s="0" t="s">
        <v>156</v>
      </c>
      <c r="F3491" s="0" t="s">
        <v>9</v>
      </c>
      <c r="G3491" s="0" t="s">
        <v>164</v>
      </c>
      <c r="H3491" s="0" t="n">
        <v>608422.751994749</v>
      </c>
      <c r="I3491" s="0" t="n">
        <v>46003.7826798418</v>
      </c>
      <c r="J3491" s="0" t="n">
        <v>52420.2897251514</v>
      </c>
      <c r="K3491" s="0" t="n">
        <v>536710.797931488</v>
      </c>
      <c r="L3491" s="0" t="n">
        <v>690056.740197627</v>
      </c>
      <c r="M3491" s="0" t="n">
        <v>3603328.97479835</v>
      </c>
      <c r="N3491" s="0" t="n">
        <v>4954577.34034774</v>
      </c>
      <c r="O3491" s="0" t="n">
        <v>1126040.29887401</v>
      </c>
      <c r="P3491" s="0" t="n">
        <v>1441331.58255873</v>
      </c>
      <c r="Q3491" s="0" t="n">
        <v>1226767.53812911</v>
      </c>
      <c r="R3491" s="0" t="n">
        <v>1380113.48039525</v>
      </c>
    </row>
    <row r="3492" customFormat="false" ht="13.8" hidden="true" customHeight="false" outlineLevel="0" collapsed="false">
      <c r="A3492" s="0" t="s">
        <v>150</v>
      </c>
      <c r="B3492" s="0" t="s">
        <v>72</v>
      </c>
      <c r="C3492" s="0" t="s">
        <v>151</v>
      </c>
      <c r="D3492" s="0" t="s">
        <v>83</v>
      </c>
      <c r="E3492" s="0" t="s">
        <v>156</v>
      </c>
      <c r="F3492" s="0" t="s">
        <v>9</v>
      </c>
      <c r="G3492" s="0" t="s">
        <v>157</v>
      </c>
      <c r="H3492" s="0" t="n">
        <v>188819.041911165</v>
      </c>
      <c r="I3492" s="0" t="n">
        <v>12116.6377017341</v>
      </c>
      <c r="J3492" s="0" t="n">
        <v>6272.12392321094</v>
      </c>
      <c r="K3492" s="0" t="n">
        <v>141360.773186898</v>
      </c>
      <c r="L3492" s="0" t="n">
        <v>181749.565526012</v>
      </c>
      <c r="M3492" s="0" t="n">
        <v>949057.428856258</v>
      </c>
      <c r="N3492" s="0" t="n">
        <v>1304953.96467735</v>
      </c>
      <c r="O3492" s="0" t="n">
        <v>296580.445003001</v>
      </c>
      <c r="P3492" s="0" t="n">
        <v>379622.969603841</v>
      </c>
      <c r="Q3492" s="0" t="n">
        <v>323110.33871291</v>
      </c>
      <c r="R3492" s="0" t="n">
        <v>363499.131052024</v>
      </c>
    </row>
    <row r="3493" customFormat="false" ht="13.8" hidden="true" customHeight="false" outlineLevel="0" collapsed="false">
      <c r="A3493" s="0" t="s">
        <v>150</v>
      </c>
      <c r="B3493" s="0" t="s">
        <v>52</v>
      </c>
      <c r="C3493" s="0" t="s">
        <v>158</v>
      </c>
      <c r="D3493" s="0" t="s">
        <v>65</v>
      </c>
      <c r="E3493" s="0" t="s">
        <v>13</v>
      </c>
      <c r="F3493" s="0" t="s">
        <v>13</v>
      </c>
      <c r="G3493" s="0" t="s">
        <v>154</v>
      </c>
      <c r="H3493" s="0" t="n">
        <v>3568964.20868163</v>
      </c>
      <c r="I3493" s="0" t="n">
        <v>402717.232491044</v>
      </c>
      <c r="J3493" s="0" t="n">
        <v>309296.441907824</v>
      </c>
      <c r="K3493" s="0" t="n">
        <v>18122275.462097</v>
      </c>
      <c r="L3493" s="0" t="n">
        <v>22149447.7870074</v>
      </c>
      <c r="M3493" s="0" t="n">
        <v>98414023.689999</v>
      </c>
      <c r="N3493" s="0" t="n">
        <v>119808376.666085</v>
      </c>
      <c r="O3493" s="0" t="n">
        <v>906113.77310485</v>
      </c>
      <c r="P3493" s="0" t="n">
        <v>1359170.65965727</v>
      </c>
      <c r="Q3493" s="0" t="n">
        <v>0</v>
      </c>
      <c r="R3493" s="0" t="n">
        <v>0</v>
      </c>
    </row>
    <row r="3494" customFormat="false" ht="13.8" hidden="true" customHeight="false" outlineLevel="0" collapsed="false">
      <c r="A3494" s="0" t="s">
        <v>155</v>
      </c>
      <c r="B3494" s="0" t="s">
        <v>21</v>
      </c>
      <c r="C3494" s="0" t="s">
        <v>166</v>
      </c>
      <c r="D3494" s="0" t="s">
        <v>45</v>
      </c>
      <c r="E3494" s="0" t="s">
        <v>8</v>
      </c>
      <c r="F3494" s="0" t="s">
        <v>8</v>
      </c>
      <c r="G3494" s="0" t="s">
        <v>157</v>
      </c>
      <c r="H3494" s="0" t="n">
        <v>4488047.74760544</v>
      </c>
      <c r="I3494" s="0" t="n">
        <v>47795</v>
      </c>
      <c r="J3494" s="0" t="n">
        <v>11650.06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</row>
    <row r="3495" customFormat="false" ht="13.8" hidden="true" customHeight="false" outlineLevel="0" collapsed="false">
      <c r="A3495" s="0" t="s">
        <v>159</v>
      </c>
      <c r="B3495" s="0" t="s">
        <v>52</v>
      </c>
      <c r="C3495" s="0" t="s">
        <v>158</v>
      </c>
      <c r="D3495" s="0" t="s">
        <v>66</v>
      </c>
      <c r="E3495" s="0" t="s">
        <v>9</v>
      </c>
      <c r="F3495" s="0" t="s">
        <v>9</v>
      </c>
      <c r="G3495" s="0" t="s">
        <v>172</v>
      </c>
      <c r="H3495" s="0" t="n">
        <v>1975765.36096579</v>
      </c>
      <c r="I3495" s="0" t="n">
        <v>53769.23488032</v>
      </c>
      <c r="J3495" s="0" t="n">
        <v>211115.387575033</v>
      </c>
      <c r="K3495" s="0" t="n">
        <v>2150769.3952128</v>
      </c>
      <c r="L3495" s="0" t="n">
        <v>2688461.744016</v>
      </c>
      <c r="M3495" s="0" t="n">
        <v>10854664.2914646</v>
      </c>
      <c r="N3495" s="0" t="n">
        <v>13139856.7738782</v>
      </c>
      <c r="O3495" s="0" t="n">
        <v>0</v>
      </c>
      <c r="P3495" s="0" t="n">
        <v>0</v>
      </c>
      <c r="Q3495" s="0" t="n">
        <v>0</v>
      </c>
      <c r="R3495" s="0" t="n">
        <v>0</v>
      </c>
    </row>
    <row r="3496" customFormat="false" ht="13.8" hidden="true" customHeight="false" outlineLevel="0" collapsed="false">
      <c r="A3496" s="0" t="s">
        <v>159</v>
      </c>
      <c r="B3496" s="0" t="s">
        <v>6</v>
      </c>
      <c r="C3496" s="0" t="s">
        <v>162</v>
      </c>
      <c r="D3496" s="0" t="s">
        <v>18</v>
      </c>
      <c r="E3496" s="0" t="s">
        <v>13</v>
      </c>
      <c r="F3496" s="0" t="s">
        <v>13</v>
      </c>
      <c r="G3496" s="0" t="s">
        <v>172</v>
      </c>
      <c r="H3496" s="0" t="n">
        <v>16086280.6240535</v>
      </c>
      <c r="I3496" s="0" t="n">
        <v>293985.030509938</v>
      </c>
      <c r="J3496" s="0" t="n">
        <v>149415.609723199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</row>
    <row r="3497" customFormat="false" ht="13.8" hidden="true" customHeight="false" outlineLevel="0" collapsed="false">
      <c r="A3497" s="0" t="s">
        <v>150</v>
      </c>
      <c r="B3497" s="0" t="s">
        <v>6</v>
      </c>
      <c r="C3497" s="0" t="s">
        <v>162</v>
      </c>
      <c r="D3497" s="0" t="s">
        <v>19</v>
      </c>
      <c r="E3497" s="0" t="s">
        <v>8</v>
      </c>
      <c r="F3497" s="0" t="s">
        <v>8</v>
      </c>
      <c r="G3497" s="0" t="s">
        <v>157</v>
      </c>
      <c r="H3497" s="0" t="n">
        <v>7796406.55470344</v>
      </c>
      <c r="I3497" s="0" t="n">
        <v>1810383.48724999</v>
      </c>
      <c r="J3497" s="0" t="n">
        <v>1451483.95991666</v>
      </c>
      <c r="K3497" s="0" t="n">
        <v>5839758.49723611</v>
      </c>
      <c r="L3497" s="0" t="n">
        <v>7508260.92501785</v>
      </c>
      <c r="M3497" s="0" t="n">
        <v>303935869.680268</v>
      </c>
      <c r="N3497" s="0" t="n">
        <v>417911820.810369</v>
      </c>
      <c r="O3497" s="0" t="n">
        <v>47489979.6375419</v>
      </c>
      <c r="P3497" s="0" t="n">
        <v>60787173.9360537</v>
      </c>
      <c r="Q3497" s="0" t="n">
        <v>13348019.4222539</v>
      </c>
      <c r="R3497" s="0" t="n">
        <v>15016521.8500357</v>
      </c>
    </row>
    <row r="3498" customFormat="false" ht="13.8" hidden="true" customHeight="false" outlineLevel="0" collapsed="false">
      <c r="A3498" s="0" t="s">
        <v>150</v>
      </c>
      <c r="B3498" s="0" t="s">
        <v>96</v>
      </c>
      <c r="C3498" s="0" t="s">
        <v>184</v>
      </c>
      <c r="D3498" s="0" t="s">
        <v>101</v>
      </c>
      <c r="E3498" s="0" t="s">
        <v>197</v>
      </c>
      <c r="F3498" s="0" t="s">
        <v>8</v>
      </c>
      <c r="G3498" s="0" t="s">
        <v>153</v>
      </c>
      <c r="H3498" s="0" t="n">
        <v>5558619.54193533</v>
      </c>
      <c r="I3498" s="0" t="n">
        <v>257528.344238416</v>
      </c>
      <c r="J3498" s="0" t="n">
        <v>242905.61489854</v>
      </c>
      <c r="K3498" s="0" t="n">
        <v>2820453.9191245</v>
      </c>
      <c r="L3498" s="0" t="n">
        <v>3626297.89601722</v>
      </c>
      <c r="M3498" s="0" t="n">
        <v>12921551.8355547</v>
      </c>
      <c r="N3498" s="0" t="n">
        <v>17767133.7738877</v>
      </c>
      <c r="O3498" s="0" t="n">
        <v>5322798.36476234</v>
      </c>
      <c r="P3498" s="0" t="n">
        <v>6813181.9068958</v>
      </c>
      <c r="Q3498" s="0" t="n">
        <v>6446751.81514172</v>
      </c>
      <c r="R3498" s="0" t="n">
        <v>7252595.79203444</v>
      </c>
    </row>
    <row r="3499" customFormat="false" ht="13.8" hidden="true" customHeight="false" outlineLevel="0" collapsed="false">
      <c r="A3499" s="0" t="s">
        <v>155</v>
      </c>
      <c r="B3499" s="0" t="s">
        <v>96</v>
      </c>
      <c r="C3499" s="0" t="s">
        <v>184</v>
      </c>
      <c r="D3499" s="0" t="s">
        <v>101</v>
      </c>
      <c r="E3499" s="0" t="s">
        <v>170</v>
      </c>
      <c r="F3499" s="0" t="s">
        <v>13</v>
      </c>
      <c r="G3499" s="0" t="s">
        <v>172</v>
      </c>
      <c r="H3499" s="0" t="n">
        <v>13826677.5466709</v>
      </c>
      <c r="I3499" s="0" t="n">
        <v>526660.204441461</v>
      </c>
      <c r="J3499" s="0" t="n">
        <v>387694.120699123</v>
      </c>
      <c r="K3499" s="0" t="n">
        <v>3125106.7853111</v>
      </c>
      <c r="L3499" s="0" t="n">
        <v>4017994.43825713</v>
      </c>
      <c r="M3499" s="0" t="n">
        <v>16515820.6942697</v>
      </c>
      <c r="N3499" s="0" t="n">
        <v>23122148.9719777</v>
      </c>
      <c r="O3499" s="0" t="n">
        <v>9579176.04480929</v>
      </c>
      <c r="P3499" s="0" t="n">
        <v>13062512.7883763</v>
      </c>
      <c r="Q3499" s="0" t="n">
        <v>6250213.57062221</v>
      </c>
      <c r="R3499" s="0" t="n">
        <v>7143101.22356824</v>
      </c>
    </row>
    <row r="3500" customFormat="false" ht="13.8" hidden="true" customHeight="false" outlineLevel="0" collapsed="false">
      <c r="A3500" s="0" t="s">
        <v>159</v>
      </c>
      <c r="B3500" s="0" t="s">
        <v>21</v>
      </c>
      <c r="C3500" s="0" t="s">
        <v>166</v>
      </c>
      <c r="D3500" s="0" t="s">
        <v>44</v>
      </c>
      <c r="E3500" s="0" t="s">
        <v>13</v>
      </c>
      <c r="F3500" s="0" t="s">
        <v>13</v>
      </c>
      <c r="G3500" s="0" t="s">
        <v>154</v>
      </c>
      <c r="H3500" s="0" t="n">
        <v>2221501.93307986</v>
      </c>
      <c r="I3500" s="0" t="n">
        <v>16049.6666666666</v>
      </c>
      <c r="J3500" s="0" t="n">
        <v>9863.76</v>
      </c>
      <c r="K3500" s="0" t="n">
        <v>0</v>
      </c>
      <c r="L3500" s="0" t="n">
        <v>0</v>
      </c>
      <c r="M3500" s="0" t="n">
        <v>3518443.59544586</v>
      </c>
      <c r="N3500" s="0" t="n">
        <v>4398054.49430733</v>
      </c>
      <c r="O3500" s="0" t="n">
        <v>0</v>
      </c>
      <c r="P3500" s="0" t="n">
        <v>0</v>
      </c>
      <c r="Q3500" s="0" t="n">
        <v>140434.583333333</v>
      </c>
      <c r="R3500" s="0" t="n">
        <v>180558.75</v>
      </c>
    </row>
    <row r="3501" customFormat="false" ht="13.8" hidden="true" customHeight="false" outlineLevel="0" collapsed="false">
      <c r="A3501" s="0" t="s">
        <v>155</v>
      </c>
      <c r="B3501" s="0" t="s">
        <v>6</v>
      </c>
      <c r="C3501" s="0" t="s">
        <v>162</v>
      </c>
      <c r="D3501" s="0" t="s">
        <v>19</v>
      </c>
      <c r="E3501" s="0" t="s">
        <v>9</v>
      </c>
      <c r="F3501" s="0" t="s">
        <v>9</v>
      </c>
      <c r="G3501" s="0" t="s">
        <v>154</v>
      </c>
      <c r="H3501" s="0" t="n">
        <v>2533466.63189323</v>
      </c>
      <c r="I3501" s="0" t="n">
        <v>378889.62375</v>
      </c>
      <c r="J3501" s="0" t="n">
        <v>211415.390292099</v>
      </c>
      <c r="K3501" s="0" t="n">
        <v>1119439.01068749</v>
      </c>
      <c r="L3501" s="0" t="n">
        <v>1439278.72802678</v>
      </c>
      <c r="M3501" s="0" t="n">
        <v>39756130.44084</v>
      </c>
      <c r="N3501" s="0" t="n">
        <v>55658582.617176</v>
      </c>
      <c r="O3501" s="0" t="n">
        <v>8746348.6969848</v>
      </c>
      <c r="P3501" s="0" t="n">
        <v>11926839.132252</v>
      </c>
      <c r="Q3501" s="0" t="n">
        <v>2238878.021375</v>
      </c>
      <c r="R3501" s="0" t="n">
        <v>2558717.73871428</v>
      </c>
    </row>
    <row r="3502" customFormat="false" ht="13.8" hidden="true" customHeight="false" outlineLevel="0" collapsed="false">
      <c r="A3502" s="0" t="s">
        <v>155</v>
      </c>
      <c r="B3502" s="0" t="s">
        <v>96</v>
      </c>
      <c r="C3502" s="0" t="s">
        <v>184</v>
      </c>
      <c r="D3502" s="0" t="s">
        <v>102</v>
      </c>
      <c r="E3502" s="0" t="s">
        <v>198</v>
      </c>
      <c r="F3502" s="0" t="s">
        <v>8</v>
      </c>
      <c r="G3502" s="0" t="s">
        <v>172</v>
      </c>
      <c r="H3502" s="0" t="n">
        <v>61876253.1739248</v>
      </c>
      <c r="I3502" s="0" t="n">
        <v>1803568.19921181</v>
      </c>
      <c r="J3502" s="0" t="n">
        <v>1663698.67668733</v>
      </c>
      <c r="K3502" s="0" t="n">
        <v>0</v>
      </c>
      <c r="L3502" s="0" t="n">
        <v>0</v>
      </c>
      <c r="M3502" s="0" t="n">
        <v>35385733.9261696</v>
      </c>
      <c r="N3502" s="0" t="n">
        <v>42462880.7114035</v>
      </c>
      <c r="O3502" s="0" t="n">
        <v>9328966.15951299</v>
      </c>
      <c r="P3502" s="0" t="n">
        <v>14926345.8552207</v>
      </c>
      <c r="Q3502" s="0" t="n">
        <v>11025354.9431151</v>
      </c>
      <c r="R3502" s="0" t="n">
        <v>13781693.6788939</v>
      </c>
    </row>
    <row r="3503" customFormat="false" ht="13.8" hidden="true" customHeight="false" outlineLevel="0" collapsed="false">
      <c r="A3503" s="0" t="s">
        <v>150</v>
      </c>
      <c r="B3503" s="0" t="s">
        <v>21</v>
      </c>
      <c r="C3503" s="0" t="s">
        <v>166</v>
      </c>
      <c r="D3503" s="0" t="s">
        <v>25</v>
      </c>
      <c r="E3503" s="0" t="s">
        <v>9</v>
      </c>
      <c r="F3503" s="0" t="s">
        <v>9</v>
      </c>
      <c r="G3503" s="0" t="s">
        <v>154</v>
      </c>
      <c r="H3503" s="0" t="n">
        <v>10742140.8545589</v>
      </c>
      <c r="I3503" s="0" t="n">
        <v>233175.224956553</v>
      </c>
      <c r="J3503" s="0" t="n">
        <v>152225.079825998</v>
      </c>
      <c r="K3503" s="0" t="n">
        <v>0</v>
      </c>
      <c r="L3503" s="0" t="n">
        <v>0</v>
      </c>
      <c r="M3503" s="0" t="n">
        <v>69445195.312522</v>
      </c>
      <c r="N3503" s="0" t="n">
        <v>84326308.5937768</v>
      </c>
      <c r="O3503" s="0" t="n">
        <v>0</v>
      </c>
      <c r="P3503" s="0" t="n">
        <v>0</v>
      </c>
      <c r="Q3503" s="0" t="n">
        <v>2331752.24956553</v>
      </c>
      <c r="R3503" s="0" t="n">
        <v>2914690.31195691</v>
      </c>
    </row>
    <row r="3504" customFormat="false" ht="13.8" hidden="true" customHeight="false" outlineLevel="0" collapsed="false">
      <c r="A3504" s="0" t="s">
        <v>159</v>
      </c>
      <c r="B3504" s="0" t="s">
        <v>72</v>
      </c>
      <c r="C3504" s="0" t="s">
        <v>151</v>
      </c>
      <c r="D3504" s="0" t="s">
        <v>83</v>
      </c>
      <c r="E3504" s="0" t="s">
        <v>156</v>
      </c>
      <c r="F3504" s="0" t="s">
        <v>9</v>
      </c>
      <c r="G3504" s="0" t="s">
        <v>172</v>
      </c>
      <c r="H3504" s="0" t="n">
        <v>3451769.96007454</v>
      </c>
      <c r="I3504" s="0" t="n">
        <v>31207.3754803145</v>
      </c>
      <c r="J3504" s="0" t="n">
        <v>42890.9343366062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</row>
    <row r="3505" customFormat="false" ht="13.8" hidden="true" customHeight="false" outlineLevel="0" collapsed="false">
      <c r="A3505" s="0" t="s">
        <v>155</v>
      </c>
      <c r="B3505" s="0" t="s">
        <v>21</v>
      </c>
      <c r="C3505" s="0" t="s">
        <v>181</v>
      </c>
      <c r="D3505" s="0" t="s">
        <v>51</v>
      </c>
      <c r="E3505" s="0" t="s">
        <v>9</v>
      </c>
      <c r="F3505" s="0" t="s">
        <v>9</v>
      </c>
      <c r="G3505" s="0" t="s">
        <v>153</v>
      </c>
      <c r="H3505" s="0" t="n">
        <v>1615259.85752729</v>
      </c>
      <c r="I3505" s="0" t="n">
        <v>46800</v>
      </c>
      <c r="J3505" s="0" t="n">
        <v>27547.5</v>
      </c>
      <c r="K3505" s="0" t="n">
        <v>2106000</v>
      </c>
      <c r="L3505" s="0" t="n">
        <v>2574000</v>
      </c>
      <c r="M3505" s="0" t="n">
        <v>8336250</v>
      </c>
      <c r="N3505" s="0" t="n">
        <v>10091250</v>
      </c>
      <c r="O3505" s="0" t="n">
        <v>438750</v>
      </c>
      <c r="P3505" s="0" t="n">
        <v>702000</v>
      </c>
      <c r="Q3505" s="0" t="n">
        <v>0</v>
      </c>
      <c r="R3505" s="0" t="n">
        <v>0</v>
      </c>
    </row>
    <row r="3506" customFormat="false" ht="13.8" hidden="true" customHeight="false" outlineLevel="0" collapsed="false">
      <c r="A3506" s="0" t="s">
        <v>150</v>
      </c>
      <c r="B3506" s="0" t="s">
        <v>21</v>
      </c>
      <c r="C3506" s="0" t="s">
        <v>173</v>
      </c>
      <c r="D3506" s="0" t="s">
        <v>40</v>
      </c>
      <c r="E3506" s="0" t="s">
        <v>13</v>
      </c>
      <c r="F3506" s="0" t="s">
        <v>13</v>
      </c>
      <c r="G3506" s="0" t="s">
        <v>154</v>
      </c>
      <c r="H3506" s="0" t="n">
        <v>98444.107787792</v>
      </c>
      <c r="I3506" s="0" t="n">
        <v>11073.7738577212</v>
      </c>
      <c r="J3506" s="0" t="n">
        <v>6499.27044534412</v>
      </c>
      <c r="K3506" s="0" t="n">
        <v>124579.955899363</v>
      </c>
      <c r="L3506" s="0" t="n">
        <v>152264.390543666</v>
      </c>
      <c r="M3506" s="0" t="n">
        <v>2778589.02570425</v>
      </c>
      <c r="N3506" s="0" t="n">
        <v>3125912.65391728</v>
      </c>
      <c r="O3506" s="0" t="n">
        <v>827295.094153307</v>
      </c>
      <c r="P3506" s="0" t="n">
        <v>1058937.72051623</v>
      </c>
      <c r="Q3506" s="0" t="n">
        <v>249159.911798727</v>
      </c>
      <c r="R3506" s="0" t="n">
        <v>276844.34644303</v>
      </c>
    </row>
    <row r="3507" customFormat="false" ht="13.8" hidden="true" customHeight="false" outlineLevel="0" collapsed="false">
      <c r="A3507" s="0" t="s">
        <v>150</v>
      </c>
      <c r="B3507" s="0" t="s">
        <v>103</v>
      </c>
      <c r="C3507" s="0" t="s">
        <v>179</v>
      </c>
      <c r="D3507" s="0" t="s">
        <v>109</v>
      </c>
      <c r="E3507" s="0" t="s">
        <v>8</v>
      </c>
      <c r="F3507" s="0" t="s">
        <v>8</v>
      </c>
      <c r="G3507" s="0" t="s">
        <v>180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</row>
    <row r="3508" customFormat="false" ht="13.8" hidden="true" customHeight="false" outlineLevel="0" collapsed="false">
      <c r="A3508" s="0" t="s">
        <v>155</v>
      </c>
      <c r="B3508" s="0" t="s">
        <v>103</v>
      </c>
      <c r="C3508" s="0" t="s">
        <v>177</v>
      </c>
      <c r="D3508" s="0" t="s">
        <v>110</v>
      </c>
      <c r="E3508" s="0" t="s">
        <v>9</v>
      </c>
      <c r="F3508" s="0" t="s">
        <v>9</v>
      </c>
      <c r="G3508" s="0" t="s">
        <v>153</v>
      </c>
      <c r="H3508" s="0" t="n">
        <v>90683.5997579701</v>
      </c>
      <c r="I3508" s="0" t="n">
        <v>21521.195</v>
      </c>
      <c r="J3508" s="0" t="n">
        <v>19473.366475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</row>
    <row r="3509" customFormat="false" ht="13.8" hidden="true" customHeight="false" outlineLevel="0" collapsed="false">
      <c r="A3509" s="0" t="s">
        <v>150</v>
      </c>
      <c r="B3509" s="0" t="s">
        <v>21</v>
      </c>
      <c r="C3509" s="0" t="s">
        <v>173</v>
      </c>
      <c r="D3509" s="0" t="s">
        <v>26</v>
      </c>
      <c r="E3509" s="0" t="s">
        <v>9</v>
      </c>
      <c r="F3509" s="0" t="s">
        <v>9</v>
      </c>
      <c r="G3509" s="0" t="s">
        <v>172</v>
      </c>
      <c r="H3509" s="0" t="n">
        <v>256176.313621362</v>
      </c>
      <c r="I3509" s="0" t="n">
        <v>19578.0940734315</v>
      </c>
      <c r="J3509" s="0" t="n">
        <v>14703.069237937</v>
      </c>
      <c r="K3509" s="0" t="n">
        <v>244726.175917894</v>
      </c>
      <c r="L3509" s="0" t="n">
        <v>269198.793509684</v>
      </c>
      <c r="M3509" s="0" t="n">
        <v>3392086.07571066</v>
      </c>
      <c r="N3509" s="0" t="n">
        <v>3957433.75499577</v>
      </c>
      <c r="O3509" s="0" t="n">
        <v>1244586.69040784</v>
      </c>
      <c r="P3509" s="0" t="n">
        <v>1452017.80547581</v>
      </c>
      <c r="Q3509" s="0" t="n">
        <v>489452.351835789</v>
      </c>
      <c r="R3509" s="0" t="n">
        <v>538397.587019368</v>
      </c>
    </row>
    <row r="3510" customFormat="false" ht="13.8" hidden="true" customHeight="false" outlineLevel="0" collapsed="false">
      <c r="A3510" s="0" t="s">
        <v>150</v>
      </c>
      <c r="B3510" s="0" t="s">
        <v>52</v>
      </c>
      <c r="C3510" s="0" t="s">
        <v>169</v>
      </c>
      <c r="D3510" s="0" t="s">
        <v>55</v>
      </c>
      <c r="E3510" s="0" t="s">
        <v>9</v>
      </c>
      <c r="F3510" s="0" t="s">
        <v>9</v>
      </c>
      <c r="G3510" s="0" t="s">
        <v>154</v>
      </c>
      <c r="H3510" s="0" t="n">
        <v>367144.751483211</v>
      </c>
      <c r="I3510" s="0" t="n">
        <v>27245.742003</v>
      </c>
      <c r="J3510" s="0" t="n">
        <v>14622.6695518477</v>
      </c>
      <c r="K3510" s="0" t="n">
        <v>363276.56004</v>
      </c>
      <c r="L3510" s="0" t="n">
        <v>544914.84006</v>
      </c>
      <c r="M3510" s="0" t="n">
        <v>4883799.26221147</v>
      </c>
      <c r="N3510" s="0" t="n">
        <v>6511732.34961529</v>
      </c>
      <c r="O3510" s="0" t="n">
        <v>327857.095072823</v>
      </c>
      <c r="P3510" s="0" t="n">
        <v>409821.368841029</v>
      </c>
      <c r="Q3510" s="0" t="n">
        <v>136228.710015</v>
      </c>
      <c r="R3510" s="0" t="n">
        <v>227047.850025</v>
      </c>
    </row>
    <row r="3511" customFormat="false" ht="13.8" hidden="true" customHeight="false" outlineLevel="0" collapsed="false">
      <c r="A3511" s="0" t="s">
        <v>150</v>
      </c>
      <c r="B3511" s="0" t="s">
        <v>21</v>
      </c>
      <c r="C3511" s="0" t="s">
        <v>166</v>
      </c>
      <c r="D3511" s="0" t="s">
        <v>44</v>
      </c>
      <c r="E3511" s="0" t="s">
        <v>13</v>
      </c>
      <c r="F3511" s="0" t="s">
        <v>13</v>
      </c>
      <c r="G3511" s="0" t="s">
        <v>172</v>
      </c>
      <c r="H3511" s="0" t="n">
        <v>19185.1348736834</v>
      </c>
      <c r="I3511" s="0" t="n">
        <v>983</v>
      </c>
      <c r="J3511" s="0" t="n">
        <v>565.235</v>
      </c>
      <c r="K3511" s="0" t="n">
        <v>12287.5</v>
      </c>
      <c r="L3511" s="0" t="n">
        <v>13516.25</v>
      </c>
      <c r="M3511" s="0" t="n">
        <v>430990.8892384</v>
      </c>
      <c r="N3511" s="0" t="n">
        <v>484864.7503932</v>
      </c>
      <c r="O3511" s="0" t="n">
        <v>112533.020792375</v>
      </c>
      <c r="P3511" s="0" t="n">
        <v>144042.26661424</v>
      </c>
      <c r="Q3511" s="0" t="n">
        <v>11058.75</v>
      </c>
      <c r="R3511" s="0" t="n">
        <v>13516.25</v>
      </c>
    </row>
    <row r="3512" customFormat="false" ht="13.8" hidden="true" customHeight="false" outlineLevel="0" collapsed="false">
      <c r="A3512" s="0" t="s">
        <v>155</v>
      </c>
      <c r="B3512" s="0" t="s">
        <v>90</v>
      </c>
      <c r="C3512" s="0" t="s">
        <v>94</v>
      </c>
      <c r="D3512" s="0" t="s">
        <v>94</v>
      </c>
      <c r="E3512" s="0" t="s">
        <v>195</v>
      </c>
      <c r="F3512" s="0" t="s">
        <v>8</v>
      </c>
      <c r="G3512" s="0" t="s">
        <v>154</v>
      </c>
      <c r="H3512" s="0" t="n">
        <v>333525.202185762</v>
      </c>
      <c r="I3512" s="0" t="n">
        <v>26180.7943262315</v>
      </c>
      <c r="J3512" s="0" t="n">
        <v>38091.1643654736</v>
      </c>
      <c r="K3512" s="0" t="n">
        <v>229081.950354525</v>
      </c>
      <c r="L3512" s="0" t="n">
        <v>294533.936170104</v>
      </c>
      <c r="M3512" s="0" t="n">
        <v>1669290.98195679</v>
      </c>
      <c r="N3512" s="0" t="n">
        <v>2040244.53350275</v>
      </c>
      <c r="O3512" s="0" t="n">
        <v>952114.116594579</v>
      </c>
      <c r="P3512" s="0" t="n">
        <v>1298337.43171988</v>
      </c>
      <c r="Q3512" s="0" t="n">
        <v>163629.964538947</v>
      </c>
      <c r="R3512" s="0" t="n">
        <v>229081.950354525</v>
      </c>
    </row>
    <row r="3513" customFormat="false" ht="13.8" hidden="true" customHeight="false" outlineLevel="0" collapsed="false">
      <c r="A3513" s="0" t="s">
        <v>155</v>
      </c>
      <c r="B3513" s="0" t="s">
        <v>21</v>
      </c>
      <c r="C3513" s="0" t="s">
        <v>166</v>
      </c>
      <c r="D3513" s="0" t="s">
        <v>38</v>
      </c>
      <c r="E3513" s="0" t="s">
        <v>9</v>
      </c>
      <c r="F3513" s="0" t="s">
        <v>9</v>
      </c>
      <c r="G3513" s="0" t="s">
        <v>172</v>
      </c>
      <c r="H3513" s="0" t="n">
        <v>429790.405347885</v>
      </c>
      <c r="I3513" s="0" t="n">
        <v>3686.87185185185</v>
      </c>
      <c r="J3513" s="0" t="n">
        <v>2193.68875185185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</row>
    <row r="3514" customFormat="false" ht="13.8" hidden="true" customHeight="false" outlineLevel="0" collapsed="false">
      <c r="A3514" s="0" t="s">
        <v>155</v>
      </c>
      <c r="B3514" s="0" t="s">
        <v>117</v>
      </c>
      <c r="C3514" s="0" t="s">
        <v>188</v>
      </c>
      <c r="D3514" s="0" t="s">
        <v>109</v>
      </c>
      <c r="E3514" s="0" t="s">
        <v>8</v>
      </c>
      <c r="F3514" s="0" t="s">
        <v>8</v>
      </c>
      <c r="G3514" s="0" t="s">
        <v>172</v>
      </c>
      <c r="H3514" s="0" t="n">
        <v>1100196.63863015</v>
      </c>
      <c r="I3514" s="0" t="n">
        <v>6338.93032855041</v>
      </c>
      <c r="J3514" s="0" t="n">
        <v>6440.80507876897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</row>
    <row r="3515" customFormat="false" ht="13.8" hidden="true" customHeight="false" outlineLevel="0" collapsed="false">
      <c r="A3515" s="0" t="s">
        <v>155</v>
      </c>
      <c r="B3515" s="0" t="s">
        <v>72</v>
      </c>
      <c r="C3515" s="0" t="s">
        <v>171</v>
      </c>
      <c r="D3515" s="0" t="s">
        <v>74</v>
      </c>
      <c r="E3515" s="0" t="s">
        <v>174</v>
      </c>
      <c r="F3515" s="0" t="s">
        <v>8</v>
      </c>
      <c r="G3515" s="0" t="s">
        <v>154</v>
      </c>
      <c r="H3515" s="0" t="n">
        <v>3674502.37193906</v>
      </c>
      <c r="I3515" s="0" t="n">
        <v>57440.1408595743</v>
      </c>
      <c r="J3515" s="0" t="n">
        <v>61966.1233696159</v>
      </c>
      <c r="K3515" s="0" t="n">
        <v>2010404.9300851</v>
      </c>
      <c r="L3515" s="0" t="n">
        <v>2584806.33868084</v>
      </c>
      <c r="M3515" s="0" t="n">
        <v>4342474.65041982</v>
      </c>
      <c r="N3515" s="0" t="n">
        <v>5364233.39169507</v>
      </c>
      <c r="O3515" s="0" t="n">
        <v>2247869.23080555</v>
      </c>
      <c r="P3515" s="0" t="n">
        <v>3065276.22382575</v>
      </c>
      <c r="Q3515" s="0" t="n">
        <v>1436003.52148935</v>
      </c>
      <c r="R3515" s="0" t="n">
        <v>2010404.9300851</v>
      </c>
    </row>
    <row r="3516" customFormat="false" ht="13.8" hidden="true" customHeight="false" outlineLevel="0" collapsed="false">
      <c r="A3516" s="0" t="s">
        <v>150</v>
      </c>
      <c r="B3516" s="0" t="s">
        <v>52</v>
      </c>
      <c r="C3516" s="0" t="s">
        <v>158</v>
      </c>
      <c r="D3516" s="0" t="s">
        <v>53</v>
      </c>
      <c r="E3516" s="0" t="s">
        <v>9</v>
      </c>
      <c r="F3516" s="0" t="s">
        <v>9</v>
      </c>
      <c r="G3516" s="0" t="s">
        <v>154</v>
      </c>
      <c r="H3516" s="0" t="n">
        <v>3238756.04435568</v>
      </c>
      <c r="I3516" s="0" t="n">
        <v>335339.716934698</v>
      </c>
      <c r="J3516" s="0" t="n">
        <v>206124.589319064</v>
      </c>
      <c r="K3516" s="0" t="n">
        <v>3912296.69757147</v>
      </c>
      <c r="L3516" s="0" t="n">
        <v>5030095.75402047</v>
      </c>
      <c r="M3516" s="0" t="n">
        <v>8607052.61169935</v>
      </c>
      <c r="N3516" s="0" t="n">
        <v>10563200.9325401</v>
      </c>
      <c r="O3516" s="0" t="n">
        <v>9026227.37020653</v>
      </c>
      <c r="P3516" s="0" t="n">
        <v>9976356.56707037</v>
      </c>
      <c r="Q3516" s="0" t="n">
        <v>12295789.6209389</v>
      </c>
      <c r="R3516" s="0" t="n">
        <v>13413588.6773879</v>
      </c>
    </row>
    <row r="3517" customFormat="false" ht="13.8" hidden="true" customHeight="false" outlineLevel="0" collapsed="false">
      <c r="A3517" s="0" t="s">
        <v>155</v>
      </c>
      <c r="B3517" s="0" t="s">
        <v>52</v>
      </c>
      <c r="C3517" s="0" t="s">
        <v>161</v>
      </c>
      <c r="D3517" s="0" t="s">
        <v>58</v>
      </c>
      <c r="E3517" s="0" t="s">
        <v>8</v>
      </c>
      <c r="F3517" s="0" t="s">
        <v>8</v>
      </c>
      <c r="G3517" s="0" t="s">
        <v>154</v>
      </c>
      <c r="H3517" s="0" t="n">
        <v>12523658.8002978</v>
      </c>
      <c r="I3517" s="0" t="n">
        <v>514504.760698712</v>
      </c>
      <c r="J3517" s="0" t="n">
        <v>616429.602496859</v>
      </c>
      <c r="K3517" s="0" t="n">
        <v>0</v>
      </c>
      <c r="L3517" s="0" t="n">
        <v>0</v>
      </c>
      <c r="M3517" s="0" t="n">
        <v>40988879.337598</v>
      </c>
      <c r="N3517" s="0" t="n">
        <v>61483319.0063971</v>
      </c>
      <c r="O3517" s="0" t="n">
        <v>6191207.28021444</v>
      </c>
      <c r="P3517" s="0" t="n">
        <v>7739009.10026806</v>
      </c>
      <c r="Q3517" s="0" t="n">
        <v>2572523.80349356</v>
      </c>
      <c r="R3517" s="0" t="n">
        <v>4287539.67248927</v>
      </c>
    </row>
    <row r="3518" customFormat="false" ht="13.8" hidden="true" customHeight="false" outlineLevel="0" collapsed="false">
      <c r="A3518" s="0" t="s">
        <v>155</v>
      </c>
      <c r="B3518" s="0" t="s">
        <v>21</v>
      </c>
      <c r="C3518" s="0" t="s">
        <v>168</v>
      </c>
      <c r="D3518" s="0" t="s">
        <v>30</v>
      </c>
      <c r="E3518" s="0" t="s">
        <v>8</v>
      </c>
      <c r="F3518" s="0" t="s">
        <v>8</v>
      </c>
      <c r="G3518" s="0" t="s">
        <v>153</v>
      </c>
      <c r="H3518" s="0" t="n">
        <v>7509560.82925705</v>
      </c>
      <c r="I3518" s="0" t="n">
        <v>175850</v>
      </c>
      <c r="J3518" s="0" t="n">
        <v>186508</v>
      </c>
      <c r="K3518" s="0" t="n">
        <v>0</v>
      </c>
      <c r="L3518" s="0" t="n">
        <v>0</v>
      </c>
      <c r="M3518" s="0" t="n">
        <v>9706920</v>
      </c>
      <c r="N3518" s="0" t="n">
        <v>14560380</v>
      </c>
      <c r="O3518" s="0" t="n">
        <v>1139508</v>
      </c>
      <c r="P3518" s="0" t="n">
        <v>1424385</v>
      </c>
      <c r="Q3518" s="0" t="n">
        <v>0</v>
      </c>
      <c r="R3518" s="0" t="n">
        <v>0</v>
      </c>
    </row>
    <row r="3519" customFormat="false" ht="13.8" hidden="true" customHeight="false" outlineLevel="0" collapsed="false">
      <c r="A3519" s="0" t="s">
        <v>150</v>
      </c>
      <c r="B3519" s="0" t="s">
        <v>21</v>
      </c>
      <c r="C3519" s="0" t="s">
        <v>166</v>
      </c>
      <c r="D3519" s="0" t="s">
        <v>33</v>
      </c>
      <c r="E3519" s="0" t="s">
        <v>9</v>
      </c>
      <c r="F3519" s="0" t="s">
        <v>9</v>
      </c>
      <c r="G3519" s="0" t="s">
        <v>164</v>
      </c>
      <c r="H3519" s="0" t="n">
        <v>1170609.93133951</v>
      </c>
      <c r="I3519" s="0" t="n">
        <v>157413.24686939</v>
      </c>
      <c r="J3519" s="0" t="n">
        <v>124278.159692165</v>
      </c>
      <c r="K3519" s="0" t="n">
        <v>0</v>
      </c>
      <c r="L3519" s="0" t="n">
        <v>0</v>
      </c>
      <c r="M3519" s="0" t="n">
        <v>90826896.8497507</v>
      </c>
      <c r="N3519" s="0" t="n">
        <v>110571874.425783</v>
      </c>
      <c r="O3519" s="0" t="n">
        <v>16028275.9785531</v>
      </c>
      <c r="P3519" s="0" t="n">
        <v>0</v>
      </c>
      <c r="Q3519" s="0" t="n">
        <v>3148264.93738781</v>
      </c>
      <c r="R3519" s="0" t="n">
        <v>3541798.05456129</v>
      </c>
    </row>
    <row r="3520" customFormat="false" ht="13.8" hidden="true" customHeight="false" outlineLevel="0" collapsed="false">
      <c r="A3520" s="0" t="s">
        <v>150</v>
      </c>
      <c r="B3520" s="0" t="s">
        <v>21</v>
      </c>
      <c r="C3520" s="0" t="s">
        <v>166</v>
      </c>
      <c r="D3520" s="0" t="s">
        <v>38</v>
      </c>
      <c r="E3520" s="0" t="s">
        <v>8</v>
      </c>
      <c r="F3520" s="0" t="s">
        <v>8</v>
      </c>
      <c r="G3520" s="0" t="s">
        <v>157</v>
      </c>
      <c r="H3520" s="0" t="n">
        <v>48851374.6667223</v>
      </c>
      <c r="I3520" s="0" t="n">
        <v>1203393.49913588</v>
      </c>
      <c r="J3520" s="0" t="n">
        <v>679208.87581809</v>
      </c>
      <c r="K3520" s="0" t="n">
        <v>0</v>
      </c>
      <c r="L3520" s="0" t="n">
        <v>0</v>
      </c>
      <c r="M3520" s="0" t="n">
        <v>418067815.376133</v>
      </c>
      <c r="N3520" s="0" t="n">
        <v>507653775.813875</v>
      </c>
      <c r="O3520" s="0" t="n">
        <v>0</v>
      </c>
      <c r="P3520" s="0" t="n">
        <v>0</v>
      </c>
      <c r="Q3520" s="0" t="n">
        <v>12033934.9913588</v>
      </c>
      <c r="R3520" s="0" t="n">
        <v>15042418.7391985</v>
      </c>
    </row>
    <row r="3521" customFormat="false" ht="13.8" hidden="true" customHeight="false" outlineLevel="0" collapsed="false">
      <c r="A3521" s="0" t="s">
        <v>159</v>
      </c>
      <c r="B3521" s="0" t="s">
        <v>72</v>
      </c>
      <c r="C3521" s="0" t="s">
        <v>151</v>
      </c>
      <c r="D3521" s="0" t="s">
        <v>83</v>
      </c>
      <c r="E3521" s="0" t="s">
        <v>156</v>
      </c>
      <c r="F3521" s="0" t="s">
        <v>9</v>
      </c>
      <c r="G3521" s="0" t="s">
        <v>164</v>
      </c>
      <c r="H3521" s="0" t="n">
        <v>4141190.72986802</v>
      </c>
      <c r="I3521" s="0" t="n">
        <v>46003.7826798418</v>
      </c>
      <c r="J3521" s="0" t="n">
        <v>52420.2897251514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</row>
    <row r="3522" customFormat="false" ht="13.8" hidden="true" customHeight="false" outlineLevel="0" collapsed="false">
      <c r="A3522" s="0" t="s">
        <v>159</v>
      </c>
      <c r="B3522" s="0" t="s">
        <v>90</v>
      </c>
      <c r="C3522" s="0" t="s">
        <v>93</v>
      </c>
      <c r="D3522" s="0" t="s">
        <v>93</v>
      </c>
      <c r="E3522" s="0" t="s">
        <v>185</v>
      </c>
      <c r="F3522" s="0" t="s">
        <v>9</v>
      </c>
      <c r="G3522" s="0" t="s">
        <v>164</v>
      </c>
      <c r="H3522" s="0" t="n">
        <v>60864438.144272</v>
      </c>
      <c r="I3522" s="0" t="n">
        <v>1086590.16666666</v>
      </c>
      <c r="J3522" s="0" t="n">
        <v>1974377.35055555</v>
      </c>
      <c r="K3522" s="0" t="n">
        <v>0</v>
      </c>
      <c r="L3522" s="0" t="n">
        <v>0</v>
      </c>
      <c r="M3522" s="0" t="n">
        <v>61583231.7961499</v>
      </c>
      <c r="N3522" s="0" t="n">
        <v>76979039.7451874</v>
      </c>
      <c r="O3522" s="0" t="n">
        <v>0</v>
      </c>
      <c r="P3522" s="0" t="n">
        <v>0</v>
      </c>
      <c r="Q3522" s="0" t="n">
        <v>0</v>
      </c>
      <c r="R3522" s="0" t="n">
        <v>0</v>
      </c>
    </row>
    <row r="3523" customFormat="false" ht="13.8" hidden="true" customHeight="false" outlineLevel="0" collapsed="false">
      <c r="A3523" s="0" t="s">
        <v>155</v>
      </c>
      <c r="B3523" s="0" t="s">
        <v>52</v>
      </c>
      <c r="C3523" s="0" t="s">
        <v>158</v>
      </c>
      <c r="D3523" s="0" t="s">
        <v>63</v>
      </c>
      <c r="E3523" s="0" t="s">
        <v>8</v>
      </c>
      <c r="F3523" s="0" t="s">
        <v>8</v>
      </c>
      <c r="G3523" s="0" t="s">
        <v>157</v>
      </c>
      <c r="H3523" s="0" t="n">
        <v>44004182.1314307</v>
      </c>
      <c r="I3523" s="0" t="n">
        <v>3739650.38060473</v>
      </c>
      <c r="J3523" s="0" t="n">
        <v>9061743.10239111</v>
      </c>
      <c r="K3523" s="0" t="n">
        <v>168284267.127213</v>
      </c>
      <c r="L3523" s="0" t="n">
        <v>205680770.93326</v>
      </c>
      <c r="M3523" s="0" t="n">
        <v>754941920.58458</v>
      </c>
      <c r="N3523" s="0" t="n">
        <v>913877061.760281</v>
      </c>
      <c r="O3523" s="0" t="n">
        <v>7011844.46363387</v>
      </c>
      <c r="P3523" s="0" t="n">
        <v>11218951.1418142</v>
      </c>
      <c r="Q3523" s="0" t="n">
        <v>0</v>
      </c>
      <c r="R3523" s="0" t="n">
        <v>0</v>
      </c>
    </row>
    <row r="3524" customFormat="false" ht="13.8" hidden="true" customHeight="false" outlineLevel="0" collapsed="false">
      <c r="A3524" s="0" t="s">
        <v>155</v>
      </c>
      <c r="B3524" s="0" t="s">
        <v>21</v>
      </c>
      <c r="C3524" s="0" t="s">
        <v>173</v>
      </c>
      <c r="D3524" s="0" t="s">
        <v>46</v>
      </c>
      <c r="E3524" s="0" t="s">
        <v>8</v>
      </c>
      <c r="F3524" s="0" t="s">
        <v>8</v>
      </c>
      <c r="G3524" s="0" t="s">
        <v>157</v>
      </c>
      <c r="H3524" s="0" t="n">
        <v>6053319.93971196</v>
      </c>
      <c r="I3524" s="0" t="n">
        <v>246952.917387452</v>
      </c>
      <c r="J3524" s="0" t="n">
        <v>244050.182192288</v>
      </c>
      <c r="K3524" s="0" t="n">
        <v>0</v>
      </c>
      <c r="L3524" s="0" t="n">
        <v>0</v>
      </c>
      <c r="M3524" s="0" t="n">
        <v>60983650.9772035</v>
      </c>
      <c r="N3524" s="0" t="n">
        <v>76229563.7215044</v>
      </c>
      <c r="O3524" s="0" t="n">
        <v>12784958.3313621</v>
      </c>
      <c r="P3524" s="0" t="n">
        <v>20455933.3301793</v>
      </c>
      <c r="Q3524" s="0" t="n">
        <v>2469529.17387452</v>
      </c>
      <c r="R3524" s="0" t="n">
        <v>3086911.46734315</v>
      </c>
    </row>
    <row r="3525" customFormat="false" ht="13.8" hidden="true" customHeight="false" outlineLevel="0" collapsed="false">
      <c r="A3525" s="0" t="s">
        <v>150</v>
      </c>
      <c r="B3525" s="0" t="s">
        <v>21</v>
      </c>
      <c r="C3525" s="0" t="s">
        <v>173</v>
      </c>
      <c r="D3525" s="0" t="s">
        <v>46</v>
      </c>
      <c r="E3525" s="0" t="s">
        <v>13</v>
      </c>
      <c r="F3525" s="0" t="s">
        <v>13</v>
      </c>
      <c r="G3525" s="0" t="s">
        <v>164</v>
      </c>
      <c r="H3525" s="0" t="n">
        <v>343217.972795196</v>
      </c>
      <c r="I3525" s="0" t="n">
        <v>25114.0980583743</v>
      </c>
      <c r="J3525" s="0" t="n">
        <v>19640.3164340776</v>
      </c>
      <c r="K3525" s="0" t="n">
        <v>313926.225729679</v>
      </c>
      <c r="L3525" s="0" t="n">
        <v>345318.848302647</v>
      </c>
      <c r="M3525" s="0" t="n">
        <v>12403573.9832647</v>
      </c>
      <c r="N3525" s="0" t="n">
        <v>13954020.7311728</v>
      </c>
      <c r="O3525" s="0" t="n">
        <v>3250444.46328914</v>
      </c>
      <c r="P3525" s="0" t="n">
        <v>4160568.9130101</v>
      </c>
      <c r="Q3525" s="0" t="n">
        <v>282533.603156711</v>
      </c>
      <c r="R3525" s="0" t="n">
        <v>345318.848302647</v>
      </c>
    </row>
    <row r="3526" customFormat="false" ht="13.8" hidden="true" customHeight="false" outlineLevel="0" collapsed="false">
      <c r="A3526" s="0" t="s">
        <v>150</v>
      </c>
      <c r="B3526" s="0" t="s">
        <v>52</v>
      </c>
      <c r="C3526" s="0" t="s">
        <v>158</v>
      </c>
      <c r="D3526" s="0" t="s">
        <v>66</v>
      </c>
      <c r="E3526" s="0" t="s">
        <v>8</v>
      </c>
      <c r="F3526" s="0" t="s">
        <v>8</v>
      </c>
      <c r="G3526" s="0" t="s">
        <v>157</v>
      </c>
      <c r="H3526" s="0" t="n">
        <v>4155011.12249414</v>
      </c>
      <c r="I3526" s="0" t="n">
        <v>580770.80738112</v>
      </c>
      <c r="J3526" s="0" t="n">
        <v>2514750.53278704</v>
      </c>
      <c r="K3526" s="0" t="n">
        <v>26134686.3321504</v>
      </c>
      <c r="L3526" s="0" t="n">
        <v>31942394.4059616</v>
      </c>
      <c r="M3526" s="0" t="n">
        <v>141925866.053761</v>
      </c>
      <c r="N3526" s="0" t="n">
        <v>172779315.195883</v>
      </c>
      <c r="O3526" s="0" t="n">
        <v>1306734.31660752</v>
      </c>
      <c r="P3526" s="0" t="n">
        <v>1960101.47491128</v>
      </c>
      <c r="Q3526" s="0" t="n">
        <v>0</v>
      </c>
      <c r="R3526" s="0" t="n">
        <v>0</v>
      </c>
    </row>
    <row r="3527" customFormat="false" ht="13.8" hidden="true" customHeight="false" outlineLevel="0" collapsed="false">
      <c r="A3527" s="0" t="s">
        <v>150</v>
      </c>
      <c r="B3527" s="0" t="s">
        <v>21</v>
      </c>
      <c r="C3527" s="0" t="s">
        <v>168</v>
      </c>
      <c r="D3527" s="0" t="s">
        <v>50</v>
      </c>
      <c r="E3527" s="0" t="s">
        <v>8</v>
      </c>
      <c r="F3527" s="0" t="s">
        <v>8</v>
      </c>
      <c r="G3527" s="0" t="s">
        <v>164</v>
      </c>
      <c r="H3527" s="0" t="n">
        <v>8337582.50932829</v>
      </c>
      <c r="I3527" s="0" t="n">
        <v>377135</v>
      </c>
      <c r="J3527" s="0" t="n">
        <v>3640371.375</v>
      </c>
      <c r="K3527" s="0" t="n">
        <v>16971075</v>
      </c>
      <c r="L3527" s="0" t="n">
        <v>20742425</v>
      </c>
      <c r="M3527" s="0" t="n">
        <v>81319734.375</v>
      </c>
      <c r="N3527" s="0" t="n">
        <v>98997937.5</v>
      </c>
      <c r="O3527" s="0" t="n">
        <v>4242768.75</v>
      </c>
      <c r="P3527" s="0" t="n">
        <v>6364153.125</v>
      </c>
      <c r="Q3527" s="0" t="n">
        <v>0</v>
      </c>
      <c r="R3527" s="0" t="n">
        <v>0</v>
      </c>
    </row>
    <row r="3528" customFormat="false" ht="13.8" hidden="true" customHeight="false" outlineLevel="0" collapsed="false">
      <c r="A3528" s="0" t="s">
        <v>155</v>
      </c>
      <c r="B3528" s="0" t="s">
        <v>6</v>
      </c>
      <c r="C3528" s="0" t="s">
        <v>163</v>
      </c>
      <c r="D3528" s="0" t="s">
        <v>19</v>
      </c>
      <c r="E3528" s="0" t="s">
        <v>13</v>
      </c>
      <c r="F3528" s="0" t="s">
        <v>13</v>
      </c>
      <c r="G3528" s="0" t="s">
        <v>154</v>
      </c>
      <c r="H3528" s="0" t="n">
        <v>12632260.1995026</v>
      </c>
      <c r="I3528" s="0" t="n">
        <v>963597.4274375</v>
      </c>
      <c r="J3528" s="0" t="n">
        <v>655711.347273476</v>
      </c>
      <c r="K3528" s="0" t="n">
        <v>0</v>
      </c>
      <c r="L3528" s="0" t="n">
        <v>0</v>
      </c>
      <c r="M3528" s="0" t="n">
        <v>192105866.645707</v>
      </c>
      <c r="N3528" s="0" t="n">
        <v>232549206.992172</v>
      </c>
      <c r="O3528" s="0" t="n">
        <v>192105866.645707</v>
      </c>
      <c r="P3528" s="0" t="n">
        <v>232549206.992172</v>
      </c>
      <c r="Q3528" s="0" t="n">
        <v>7244981.5407743</v>
      </c>
      <c r="R3528" s="0" t="n">
        <v>8279978.90374206</v>
      </c>
    </row>
    <row r="3529" customFormat="false" ht="13.8" hidden="true" customHeight="false" outlineLevel="0" collapsed="false">
      <c r="A3529" s="0" t="s">
        <v>159</v>
      </c>
      <c r="B3529" s="0" t="s">
        <v>52</v>
      </c>
      <c r="C3529" s="0" t="s">
        <v>169</v>
      </c>
      <c r="D3529" s="0" t="s">
        <v>70</v>
      </c>
      <c r="E3529" s="0" t="s">
        <v>8</v>
      </c>
      <c r="F3529" s="0" t="s">
        <v>8</v>
      </c>
      <c r="G3529" s="0" t="s">
        <v>164</v>
      </c>
      <c r="H3529" s="0" t="n">
        <v>314118556.227337</v>
      </c>
      <c r="I3529" s="0" t="n">
        <v>4123465.03318839</v>
      </c>
      <c r="J3529" s="0" t="n">
        <v>5998387.95273813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371111852.986955</v>
      </c>
      <c r="R3529" s="0" t="n">
        <v>412346503.318839</v>
      </c>
    </row>
    <row r="3530" customFormat="false" ht="13.8" hidden="true" customHeight="false" outlineLevel="0" collapsed="false">
      <c r="A3530" s="0" t="s">
        <v>155</v>
      </c>
      <c r="B3530" s="0" t="s">
        <v>52</v>
      </c>
      <c r="C3530" s="0" t="s">
        <v>169</v>
      </c>
      <c r="D3530" s="0" t="s">
        <v>70</v>
      </c>
      <c r="E3530" s="0" t="s">
        <v>13</v>
      </c>
      <c r="F3530" s="0" t="s">
        <v>13</v>
      </c>
      <c r="G3530" s="0" t="s">
        <v>153</v>
      </c>
      <c r="H3530" s="0" t="n">
        <v>9849420.45969015</v>
      </c>
      <c r="I3530" s="0" t="n">
        <v>234701.294277999</v>
      </c>
      <c r="J3530" s="0" t="n">
        <v>143675.601486597</v>
      </c>
      <c r="K3530" s="0" t="n">
        <v>0</v>
      </c>
      <c r="L3530" s="0" t="n">
        <v>0</v>
      </c>
      <c r="M3530" s="0" t="n">
        <v>6688986.88692299</v>
      </c>
      <c r="N3530" s="0" t="n">
        <v>8097194.65259099</v>
      </c>
      <c r="O3530" s="0" t="n">
        <v>6763308.95601215</v>
      </c>
      <c r="P3530" s="0" t="n">
        <v>7475236.21453975</v>
      </c>
      <c r="Q3530" s="0" t="n">
        <v>25817142.3705799</v>
      </c>
      <c r="R3530" s="0" t="n">
        <v>28164155.3133599</v>
      </c>
    </row>
    <row r="3531" customFormat="false" ht="13.8" hidden="true" customHeight="false" outlineLevel="0" collapsed="false">
      <c r="A3531" s="0" t="s">
        <v>155</v>
      </c>
      <c r="B3531" s="0" t="s">
        <v>52</v>
      </c>
      <c r="C3531" s="0" t="s">
        <v>169</v>
      </c>
      <c r="D3531" s="0" t="s">
        <v>70</v>
      </c>
      <c r="E3531" s="0" t="s">
        <v>8</v>
      </c>
      <c r="F3531" s="0" t="s">
        <v>8</v>
      </c>
      <c r="G3531" s="0" t="s">
        <v>153</v>
      </c>
      <c r="H3531" s="0" t="n">
        <v>17998244.5208046</v>
      </c>
      <c r="I3531" s="0" t="n">
        <v>410674.987229</v>
      </c>
      <c r="J3531" s="0" t="n">
        <v>271764.446044633</v>
      </c>
      <c r="K3531" s="0" t="n">
        <v>0</v>
      </c>
      <c r="L3531" s="0" t="n">
        <v>0</v>
      </c>
      <c r="M3531" s="0" t="n">
        <v>11704237.1360265</v>
      </c>
      <c r="N3531" s="0" t="n">
        <v>14168287.0594005</v>
      </c>
      <c r="O3531" s="0" t="n">
        <v>11834284.2023109</v>
      </c>
      <c r="P3531" s="0" t="n">
        <v>13079998.32887</v>
      </c>
      <c r="Q3531" s="0" t="n">
        <v>45174248.59519</v>
      </c>
      <c r="R3531" s="0" t="n">
        <v>49280998.46748</v>
      </c>
    </row>
    <row r="3532" customFormat="false" ht="13.8" hidden="true" customHeight="false" outlineLevel="0" collapsed="false">
      <c r="A3532" s="0" t="s">
        <v>159</v>
      </c>
      <c r="B3532" s="0" t="s">
        <v>21</v>
      </c>
      <c r="C3532" s="0" t="s">
        <v>181</v>
      </c>
      <c r="D3532" s="0" t="s">
        <v>31</v>
      </c>
      <c r="E3532" s="0" t="s">
        <v>13</v>
      </c>
      <c r="F3532" s="0" t="s">
        <v>13</v>
      </c>
      <c r="G3532" s="0" t="s">
        <v>154</v>
      </c>
      <c r="H3532" s="0" t="n">
        <v>454218.498881506</v>
      </c>
      <c r="I3532" s="0" t="n">
        <v>6650</v>
      </c>
      <c r="J3532" s="0" t="n">
        <v>3840.5</v>
      </c>
      <c r="K3532" s="0" t="n">
        <v>0</v>
      </c>
      <c r="L3532" s="0" t="n">
        <v>0</v>
      </c>
      <c r="M3532" s="0" t="n">
        <v>367080</v>
      </c>
      <c r="N3532" s="0" t="n">
        <v>550620</v>
      </c>
      <c r="O3532" s="0" t="n">
        <v>37705.5</v>
      </c>
      <c r="P3532" s="0" t="n">
        <v>48478.5</v>
      </c>
      <c r="Q3532" s="0" t="n">
        <v>0</v>
      </c>
      <c r="R3532" s="0" t="n">
        <v>0</v>
      </c>
    </row>
    <row r="3533" customFormat="false" ht="13.8" hidden="true" customHeight="false" outlineLevel="0" collapsed="false">
      <c r="A3533" s="0" t="s">
        <v>159</v>
      </c>
      <c r="B3533" s="0" t="s">
        <v>21</v>
      </c>
      <c r="C3533" s="0" t="s">
        <v>181</v>
      </c>
      <c r="D3533" s="0" t="s">
        <v>31</v>
      </c>
      <c r="E3533" s="0" t="s">
        <v>9</v>
      </c>
      <c r="F3533" s="0" t="s">
        <v>9</v>
      </c>
      <c r="G3533" s="0" t="s">
        <v>157</v>
      </c>
      <c r="H3533" s="0" t="n">
        <v>660673.394227836</v>
      </c>
      <c r="I3533" s="0" t="n">
        <v>9775</v>
      </c>
      <c r="J3533" s="0" t="n">
        <v>2263.25</v>
      </c>
      <c r="K3533" s="0" t="n">
        <v>0</v>
      </c>
      <c r="L3533" s="0" t="n">
        <v>0</v>
      </c>
      <c r="M3533" s="0" t="n">
        <v>539580</v>
      </c>
      <c r="N3533" s="0" t="n">
        <v>809370</v>
      </c>
      <c r="O3533" s="0" t="n">
        <v>55424.25</v>
      </c>
      <c r="P3533" s="0" t="n">
        <v>71259.75</v>
      </c>
      <c r="Q3533" s="0" t="n">
        <v>0</v>
      </c>
      <c r="R3533" s="0" t="n">
        <v>0</v>
      </c>
    </row>
    <row r="3534" customFormat="false" ht="13.8" hidden="true" customHeight="false" outlineLevel="0" collapsed="false">
      <c r="A3534" s="0" t="s">
        <v>155</v>
      </c>
      <c r="B3534" s="0" t="s">
        <v>21</v>
      </c>
      <c r="C3534" s="0" t="s">
        <v>168</v>
      </c>
      <c r="D3534" s="0" t="s">
        <v>29</v>
      </c>
      <c r="E3534" s="0" t="s">
        <v>9</v>
      </c>
      <c r="F3534" s="0" t="s">
        <v>9</v>
      </c>
      <c r="G3534" s="0" t="s">
        <v>154</v>
      </c>
      <c r="H3534" s="0" t="n">
        <v>6902293.51146025</v>
      </c>
      <c r="I3534" s="0" t="n">
        <v>101900</v>
      </c>
      <c r="J3534" s="0" t="n">
        <v>73958.5</v>
      </c>
      <c r="K3534" s="0" t="n">
        <v>0</v>
      </c>
      <c r="L3534" s="0" t="n">
        <v>0</v>
      </c>
      <c r="M3534" s="0" t="n">
        <v>24394860</v>
      </c>
      <c r="N3534" s="0" t="n">
        <v>29530620</v>
      </c>
      <c r="O3534" s="0" t="n">
        <v>3368814</v>
      </c>
      <c r="P3534" s="0" t="n">
        <v>3723426</v>
      </c>
      <c r="Q3534" s="0" t="n">
        <v>11209000</v>
      </c>
      <c r="R3534" s="0" t="n">
        <v>12228000</v>
      </c>
    </row>
    <row r="3535" customFormat="false" ht="13.8" hidden="true" customHeight="false" outlineLevel="0" collapsed="false">
      <c r="A3535" s="0" t="s">
        <v>155</v>
      </c>
      <c r="B3535" s="0" t="s">
        <v>21</v>
      </c>
      <c r="C3535" s="0" t="s">
        <v>166</v>
      </c>
      <c r="D3535" s="0" t="s">
        <v>32</v>
      </c>
      <c r="E3535" s="0" t="s">
        <v>8</v>
      </c>
      <c r="F3535" s="0" t="s">
        <v>8</v>
      </c>
      <c r="G3535" s="0" t="s">
        <v>164</v>
      </c>
      <c r="H3535" s="0" t="n">
        <v>2168604.18786234</v>
      </c>
      <c r="I3535" s="0" t="n">
        <v>75181.3333333333</v>
      </c>
      <c r="J3535" s="0" t="n">
        <v>49356.0433333333</v>
      </c>
      <c r="K3535" s="0" t="n">
        <v>0</v>
      </c>
      <c r="L3535" s="0" t="n">
        <v>0</v>
      </c>
      <c r="M3535" s="0" t="n">
        <v>45768376.9641706</v>
      </c>
      <c r="N3535" s="0" t="n">
        <v>55403824.7461013</v>
      </c>
      <c r="O3535" s="0" t="n">
        <v>8076772.38443533</v>
      </c>
      <c r="P3535" s="0" t="n">
        <v>9777145.51800066</v>
      </c>
      <c r="Q3535" s="0" t="n">
        <v>1315673.33333333</v>
      </c>
      <c r="R3535" s="0" t="n">
        <v>1503626.66666666</v>
      </c>
    </row>
    <row r="3536" customFormat="false" ht="13.8" hidden="true" customHeight="false" outlineLevel="0" collapsed="false">
      <c r="A3536" s="0" t="s">
        <v>150</v>
      </c>
      <c r="B3536" s="0" t="s">
        <v>6</v>
      </c>
      <c r="C3536" s="0" t="s">
        <v>163</v>
      </c>
      <c r="D3536" s="0" t="s">
        <v>15</v>
      </c>
      <c r="E3536" s="0" t="s">
        <v>8</v>
      </c>
      <c r="F3536" s="0" t="s">
        <v>8</v>
      </c>
      <c r="G3536" s="0" t="s">
        <v>172</v>
      </c>
      <c r="H3536" s="0" t="n">
        <v>1947027.42932719</v>
      </c>
      <c r="I3536" s="0" t="n">
        <v>207082.507135877</v>
      </c>
      <c r="J3536" s="0" t="n">
        <v>221339.940053914</v>
      </c>
      <c r="K3536" s="0" t="n">
        <v>1508617.52537114</v>
      </c>
      <c r="L3536" s="0" t="n">
        <v>2011490.03382819</v>
      </c>
      <c r="M3536" s="0" t="n">
        <v>16773683.0780061</v>
      </c>
      <c r="N3536" s="0" t="n">
        <v>22364910.7706748</v>
      </c>
      <c r="O3536" s="0" t="n">
        <v>1987992.06850442</v>
      </c>
      <c r="P3536" s="0" t="n">
        <v>2484990.08563053</v>
      </c>
      <c r="Q3536" s="0" t="n">
        <v>2262926.28805671</v>
      </c>
      <c r="R3536" s="0" t="n">
        <v>2765798.79651376</v>
      </c>
    </row>
    <row r="3537" customFormat="false" ht="13.8" hidden="true" customHeight="false" outlineLevel="0" collapsed="false">
      <c r="A3537" s="0" t="s">
        <v>155</v>
      </c>
      <c r="B3537" s="0" t="s">
        <v>90</v>
      </c>
      <c r="C3537" s="0" t="s">
        <v>92</v>
      </c>
      <c r="D3537" s="0" t="s">
        <v>92</v>
      </c>
      <c r="E3537" s="0" t="s">
        <v>200</v>
      </c>
      <c r="F3537" s="0" t="s">
        <v>8</v>
      </c>
      <c r="G3537" s="0" t="s">
        <v>172</v>
      </c>
      <c r="H3537" s="0" t="n">
        <v>2100900.21724695</v>
      </c>
      <c r="I3537" s="0" t="n">
        <v>130195.477182539</v>
      </c>
      <c r="J3537" s="0" t="n">
        <v>208739.796289682</v>
      </c>
      <c r="K3537" s="0" t="n">
        <v>1509357.23379629</v>
      </c>
      <c r="L3537" s="0" t="n">
        <v>1940602.15773809</v>
      </c>
      <c r="M3537" s="0" t="n">
        <v>8159282.957538</v>
      </c>
      <c r="N3537" s="0" t="n">
        <v>10199103.6969225</v>
      </c>
      <c r="O3537" s="0" t="n">
        <v>5235539.89297972</v>
      </c>
      <c r="P3537" s="0" t="n">
        <v>7139372.58133598</v>
      </c>
      <c r="Q3537" s="0" t="n">
        <v>0</v>
      </c>
      <c r="R3537" s="0" t="n">
        <v>0</v>
      </c>
    </row>
    <row r="3538" customFormat="false" ht="13.8" hidden="true" customHeight="false" outlineLevel="0" collapsed="false">
      <c r="A3538" s="0" t="s">
        <v>150</v>
      </c>
      <c r="B3538" s="0" t="s">
        <v>72</v>
      </c>
      <c r="C3538" s="0" t="s">
        <v>175</v>
      </c>
      <c r="D3538" s="0" t="s">
        <v>89</v>
      </c>
      <c r="E3538" s="0" t="s">
        <v>156</v>
      </c>
      <c r="F3538" s="0" t="s">
        <v>9</v>
      </c>
      <c r="G3538" s="0" t="s">
        <v>164</v>
      </c>
      <c r="H3538" s="0" t="n">
        <v>29705528.0335435</v>
      </c>
      <c r="I3538" s="0" t="n">
        <v>3968261.8761851</v>
      </c>
      <c r="J3538" s="0" t="n">
        <v>5957043.42554129</v>
      </c>
      <c r="K3538" s="0" t="n">
        <v>46296388.5554928</v>
      </c>
      <c r="L3538" s="0" t="n">
        <v>59523928.1427765</v>
      </c>
      <c r="M3538" s="0" t="n">
        <v>509872803.373394</v>
      </c>
      <c r="N3538" s="0" t="n">
        <v>701075104.638417</v>
      </c>
      <c r="O3538" s="0" t="n">
        <v>159335251.054185</v>
      </c>
      <c r="P3538" s="0" t="n">
        <v>203949121.349357</v>
      </c>
      <c r="Q3538" s="0" t="n">
        <v>105820316.698269</v>
      </c>
      <c r="R3538" s="0" t="n">
        <v>119047856.285553</v>
      </c>
    </row>
    <row r="3539" customFormat="false" ht="13.8" hidden="true" customHeight="false" outlineLevel="0" collapsed="false">
      <c r="A3539" s="0" t="s">
        <v>155</v>
      </c>
      <c r="B3539" s="0" t="s">
        <v>90</v>
      </c>
      <c r="C3539" s="0" t="s">
        <v>92</v>
      </c>
      <c r="D3539" s="0" t="s">
        <v>92</v>
      </c>
      <c r="E3539" s="0" t="s">
        <v>167</v>
      </c>
      <c r="F3539" s="0" t="s">
        <v>9</v>
      </c>
      <c r="G3539" s="0" t="s">
        <v>172</v>
      </c>
      <c r="H3539" s="0" t="n">
        <v>768329.457931531</v>
      </c>
      <c r="I3539" s="0" t="n">
        <v>35082.5</v>
      </c>
      <c r="J3539" s="0" t="n">
        <v>45637.7</v>
      </c>
      <c r="K3539" s="0" t="n">
        <v>405679.166666666</v>
      </c>
      <c r="L3539" s="0" t="n">
        <v>521587.5</v>
      </c>
      <c r="M3539" s="0" t="n">
        <v>2198602.060166</v>
      </c>
      <c r="N3539" s="0" t="n">
        <v>2748252.5752075</v>
      </c>
      <c r="O3539" s="0" t="n">
        <v>0</v>
      </c>
      <c r="P3539" s="0" t="n">
        <v>0</v>
      </c>
      <c r="Q3539" s="0" t="n">
        <v>0</v>
      </c>
      <c r="R3539" s="0" t="n">
        <v>0</v>
      </c>
    </row>
    <row r="3540" customFormat="false" ht="13.8" hidden="true" customHeight="false" outlineLevel="0" collapsed="false">
      <c r="A3540" s="0" t="s">
        <v>150</v>
      </c>
      <c r="B3540" s="0" t="s">
        <v>96</v>
      </c>
      <c r="C3540" s="0" t="s">
        <v>184</v>
      </c>
      <c r="D3540" s="0" t="s">
        <v>100</v>
      </c>
      <c r="E3540" s="0" t="s">
        <v>199</v>
      </c>
      <c r="F3540" s="0" t="s">
        <v>8</v>
      </c>
      <c r="G3540" s="0" t="s">
        <v>172</v>
      </c>
      <c r="H3540" s="0" t="n">
        <v>3798249.42519188</v>
      </c>
      <c r="I3540" s="0" t="n">
        <v>122641.666666666</v>
      </c>
      <c r="J3540" s="0" t="n">
        <v>77229.6416666666</v>
      </c>
      <c r="K3540" s="0" t="n">
        <v>415213.484848484</v>
      </c>
      <c r="L3540" s="0" t="n">
        <v>533845.909090909</v>
      </c>
      <c r="M3540" s="0" t="n">
        <v>3849937.37354666</v>
      </c>
      <c r="N3540" s="0" t="n">
        <v>5293663.88862666</v>
      </c>
      <c r="O3540" s="0" t="n">
        <v>1585911.69241562</v>
      </c>
      <c r="P3540" s="0" t="n">
        <v>2029966.966292</v>
      </c>
      <c r="Q3540" s="0" t="n">
        <v>949059.393939393</v>
      </c>
      <c r="R3540" s="0" t="n">
        <v>1067691.81818181</v>
      </c>
    </row>
    <row r="3541" customFormat="false" ht="13.8" hidden="true" customHeight="false" outlineLevel="0" collapsed="false">
      <c r="A3541" s="0" t="s">
        <v>159</v>
      </c>
      <c r="B3541" s="0" t="s">
        <v>117</v>
      </c>
      <c r="C3541" s="0" t="s">
        <v>187</v>
      </c>
      <c r="D3541" s="0" t="s">
        <v>109</v>
      </c>
      <c r="E3541" s="0" t="s">
        <v>8</v>
      </c>
      <c r="F3541" s="0" t="s">
        <v>8</v>
      </c>
      <c r="G3541" s="0" t="s">
        <v>172</v>
      </c>
      <c r="H3541" s="0" t="n">
        <v>56246569.7239838</v>
      </c>
      <c r="I3541" s="0" t="n">
        <v>328071.907464255</v>
      </c>
      <c r="J3541" s="0" t="n">
        <v>5017994.9228032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</row>
    <row r="3542" customFormat="false" ht="13.8" hidden="true" customHeight="false" outlineLevel="0" collapsed="false">
      <c r="A3542" s="0" t="s">
        <v>159</v>
      </c>
      <c r="B3542" s="0" t="s">
        <v>103</v>
      </c>
      <c r="C3542" s="0" t="s">
        <v>177</v>
      </c>
      <c r="D3542" s="0" t="s">
        <v>116</v>
      </c>
      <c r="E3542" s="0" t="s">
        <v>9</v>
      </c>
      <c r="F3542" s="0" t="s">
        <v>9</v>
      </c>
      <c r="G3542" s="0" t="s">
        <v>157</v>
      </c>
      <c r="H3542" s="0" t="n">
        <v>26468404.5995849</v>
      </c>
      <c r="I3542" s="0" t="n">
        <v>563210.49</v>
      </c>
      <c r="J3542" s="0" t="n">
        <v>445985.3512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68389845.1981939</v>
      </c>
      <c r="P3542" s="0" t="n">
        <v>95745783.2774715</v>
      </c>
      <c r="Q3542" s="0" t="n">
        <v>0</v>
      </c>
      <c r="R3542" s="0" t="n">
        <v>0</v>
      </c>
    </row>
    <row r="3543" customFormat="false" ht="13.8" hidden="true" customHeight="false" outlineLevel="0" collapsed="false">
      <c r="A3543" s="0" t="s">
        <v>150</v>
      </c>
      <c r="B3543" s="0" t="s">
        <v>103</v>
      </c>
      <c r="C3543" s="0" t="s">
        <v>177</v>
      </c>
      <c r="D3543" s="0" t="s">
        <v>113</v>
      </c>
      <c r="E3543" s="0" t="s">
        <v>8</v>
      </c>
      <c r="F3543" s="0" t="s">
        <v>8</v>
      </c>
      <c r="G3543" s="0" t="s">
        <v>157</v>
      </c>
      <c r="H3543" s="0" t="n">
        <v>4082249.70689961</v>
      </c>
      <c r="I3543" s="0" t="n">
        <v>475526.86</v>
      </c>
      <c r="J3543" s="0" t="n">
        <v>299765.45723</v>
      </c>
      <c r="K3543" s="0" t="n">
        <v>16643440.1</v>
      </c>
      <c r="L3543" s="0" t="n">
        <v>21398708.7</v>
      </c>
      <c r="M3543" s="0" t="n">
        <v>10342709.347658</v>
      </c>
      <c r="N3543" s="0" t="n">
        <v>14775299.0680829</v>
      </c>
      <c r="O3543" s="0" t="n">
        <v>35091334.8111701</v>
      </c>
      <c r="P3543" s="0" t="n">
        <v>44916908.5582977</v>
      </c>
      <c r="Q3543" s="0" t="n">
        <v>38042148.8</v>
      </c>
      <c r="R3543" s="0" t="n">
        <v>42797417.4</v>
      </c>
    </row>
    <row r="3544" customFormat="false" ht="13.8" hidden="true" customHeight="false" outlineLevel="0" collapsed="false">
      <c r="A3544" s="0" t="s">
        <v>150</v>
      </c>
      <c r="B3544" s="0" t="s">
        <v>103</v>
      </c>
      <c r="C3544" s="0" t="s">
        <v>178</v>
      </c>
      <c r="D3544" s="0" t="s">
        <v>107</v>
      </c>
      <c r="E3544" s="0" t="s">
        <v>9</v>
      </c>
      <c r="F3544" s="0" t="s">
        <v>9</v>
      </c>
      <c r="G3544" s="0" t="s">
        <v>154</v>
      </c>
      <c r="H3544" s="0" t="n">
        <v>513569.866267456</v>
      </c>
      <c r="I3544" s="0" t="n">
        <v>70211.4410259399</v>
      </c>
      <c r="J3544" s="0" t="n">
        <v>67236.3474224856</v>
      </c>
      <c r="K3544" s="0" t="n">
        <v>0</v>
      </c>
      <c r="L3544" s="0" t="n">
        <v>0</v>
      </c>
      <c r="M3544" s="0" t="n">
        <v>10784477.3415843</v>
      </c>
      <c r="N3544" s="0" t="n">
        <v>14828656.3446785</v>
      </c>
      <c r="O3544" s="0" t="n">
        <v>2527611.87693383</v>
      </c>
      <c r="P3544" s="0" t="n">
        <v>3235343.20247531</v>
      </c>
      <c r="Q3544" s="0" t="n">
        <v>1505598.1459887</v>
      </c>
      <c r="R3544" s="0" t="n">
        <v>1693797.91423729</v>
      </c>
    </row>
    <row r="3545" customFormat="false" ht="13.8" hidden="true" customHeight="false" outlineLevel="0" collapsed="false">
      <c r="A3545" s="0" t="s">
        <v>155</v>
      </c>
      <c r="B3545" s="0" t="s">
        <v>103</v>
      </c>
      <c r="C3545" s="0" t="s">
        <v>177</v>
      </c>
      <c r="D3545" s="0" t="s">
        <v>22</v>
      </c>
      <c r="E3545" s="0" t="s">
        <v>9</v>
      </c>
      <c r="F3545" s="0" t="s">
        <v>9</v>
      </c>
      <c r="G3545" s="0" t="s">
        <v>153</v>
      </c>
      <c r="H3545" s="0" t="n">
        <v>86115.8817530227</v>
      </c>
      <c r="I3545" s="0" t="n">
        <v>6176.3</v>
      </c>
      <c r="J3545" s="0" t="n">
        <v>7722.5905</v>
      </c>
      <c r="K3545" s="0" t="n">
        <v>277933.5</v>
      </c>
      <c r="L3545" s="0" t="n">
        <v>339696.5</v>
      </c>
      <c r="M3545" s="0" t="n">
        <v>792110.475</v>
      </c>
      <c r="N3545" s="0" t="n">
        <v>958870.575</v>
      </c>
      <c r="O3545" s="0" t="n">
        <v>41690.025</v>
      </c>
      <c r="P3545" s="0" t="n">
        <v>66704.04</v>
      </c>
      <c r="Q3545" s="0" t="n">
        <v>0</v>
      </c>
      <c r="R3545" s="0" t="n">
        <v>0</v>
      </c>
    </row>
    <row r="3546" customFormat="false" ht="13.8" hidden="true" customHeight="false" outlineLevel="0" collapsed="false">
      <c r="A3546" s="0" t="s">
        <v>155</v>
      </c>
      <c r="B3546" s="0" t="s">
        <v>103</v>
      </c>
      <c r="C3546" s="0" t="s">
        <v>177</v>
      </c>
      <c r="D3546" s="0" t="s">
        <v>22</v>
      </c>
      <c r="E3546" s="0" t="s">
        <v>8</v>
      </c>
      <c r="F3546" s="0" t="s">
        <v>8</v>
      </c>
      <c r="G3546" s="0" t="s">
        <v>157</v>
      </c>
      <c r="H3546" s="0" t="n">
        <v>188851.640356738</v>
      </c>
      <c r="I3546" s="0" t="n">
        <v>12606.0900007428</v>
      </c>
      <c r="J3546" s="0" t="n">
        <v>8792.94304641654</v>
      </c>
      <c r="K3546" s="0" t="n">
        <v>567274.050033426</v>
      </c>
      <c r="L3546" s="0" t="n">
        <v>693334.950040854</v>
      </c>
      <c r="M3546" s="0" t="n">
        <v>1616731.04259526</v>
      </c>
      <c r="N3546" s="0" t="n">
        <v>1957095.47261531</v>
      </c>
      <c r="O3546" s="0" t="n">
        <v>85091.1075050139</v>
      </c>
      <c r="P3546" s="0" t="n">
        <v>136145.772008022</v>
      </c>
      <c r="Q3546" s="0" t="n">
        <v>0</v>
      </c>
      <c r="R3546" s="0" t="n">
        <v>0</v>
      </c>
    </row>
    <row r="3547" customFormat="false" ht="13.8" hidden="true" customHeight="false" outlineLevel="0" collapsed="false">
      <c r="A3547" s="0" t="s">
        <v>150</v>
      </c>
      <c r="B3547" s="0" t="s">
        <v>96</v>
      </c>
      <c r="C3547" s="0" t="s">
        <v>99</v>
      </c>
      <c r="D3547" s="0" t="s">
        <v>99</v>
      </c>
      <c r="E3547" s="0" t="s">
        <v>192</v>
      </c>
      <c r="F3547" s="0" t="s">
        <v>8</v>
      </c>
      <c r="G3547" s="0" t="s">
        <v>154</v>
      </c>
      <c r="H3547" s="0" t="n">
        <v>821141.948678731</v>
      </c>
      <c r="I3547" s="0" t="n">
        <v>64029.4786174015</v>
      </c>
      <c r="J3547" s="0" t="n">
        <v>71509.4786174015</v>
      </c>
      <c r="K3547" s="0" t="n">
        <v>713565.167203018</v>
      </c>
      <c r="L3547" s="0" t="n">
        <v>917440.929261023</v>
      </c>
      <c r="M3547" s="0" t="n">
        <v>5491469.39294736</v>
      </c>
      <c r="N3547" s="0" t="n">
        <v>6589763.27153683</v>
      </c>
      <c r="O3547" s="0" t="n">
        <v>2135571.43059064</v>
      </c>
      <c r="P3547" s="0" t="n">
        <v>2733531.43115602</v>
      </c>
      <c r="Q3547" s="0" t="n">
        <v>611627.286174015</v>
      </c>
      <c r="R3547" s="0" t="n">
        <v>815503.048232021</v>
      </c>
    </row>
    <row r="3548" customFormat="false" ht="13.8" hidden="true" customHeight="false" outlineLevel="0" collapsed="false">
      <c r="A3548" s="0" t="s">
        <v>150</v>
      </c>
      <c r="B3548" s="0" t="s">
        <v>72</v>
      </c>
      <c r="C3548" s="0" t="s">
        <v>151</v>
      </c>
      <c r="D3548" s="0" t="s">
        <v>76</v>
      </c>
      <c r="E3548" s="0" t="s">
        <v>152</v>
      </c>
      <c r="F3548" s="0" t="s">
        <v>8</v>
      </c>
      <c r="G3548" s="0" t="s">
        <v>153</v>
      </c>
      <c r="H3548" s="0" t="n">
        <v>848284.87523371</v>
      </c>
      <c r="I3548" s="0" t="n">
        <v>12382.4691521899</v>
      </c>
      <c r="J3548" s="0" t="n">
        <v>12670.7107260591</v>
      </c>
      <c r="K3548" s="0" t="n">
        <v>433386.420326649</v>
      </c>
      <c r="L3548" s="0" t="n">
        <v>557211.111848549</v>
      </c>
      <c r="M3548" s="0" t="n">
        <v>1370520.8192378</v>
      </c>
      <c r="N3548" s="0" t="n">
        <v>1884466.12645198</v>
      </c>
      <c r="O3548" s="0" t="n">
        <v>428287.756011815</v>
      </c>
      <c r="P3548" s="0" t="n">
        <v>548208.327695123</v>
      </c>
      <c r="Q3548" s="0" t="n">
        <v>990597.532175199</v>
      </c>
      <c r="R3548" s="0" t="n">
        <v>1114422.22369709</v>
      </c>
    </row>
    <row r="3549" customFormat="false" ht="13.8" hidden="true" customHeight="false" outlineLevel="0" collapsed="false">
      <c r="A3549" s="0" t="s">
        <v>159</v>
      </c>
      <c r="B3549" s="0" t="s">
        <v>72</v>
      </c>
      <c r="C3549" s="0" t="s">
        <v>175</v>
      </c>
      <c r="D3549" s="0" t="s">
        <v>87</v>
      </c>
      <c r="E3549" s="0" t="s">
        <v>152</v>
      </c>
      <c r="F3549" s="0" t="s">
        <v>8</v>
      </c>
      <c r="G3549" s="0" t="s">
        <v>164</v>
      </c>
      <c r="H3549" s="0" t="n">
        <v>4696107.80086021</v>
      </c>
      <c r="I3549" s="0" t="n">
        <v>146794.350130031</v>
      </c>
      <c r="J3549" s="0" t="n">
        <v>393064.122870674</v>
      </c>
      <c r="K3549" s="0" t="n">
        <v>2187540.25194584</v>
      </c>
      <c r="L3549" s="0" t="n">
        <v>2916720.33592779</v>
      </c>
      <c r="M3549" s="0" t="n">
        <v>12477519.7610526</v>
      </c>
      <c r="N3549" s="0" t="n">
        <v>17468527.6654737</v>
      </c>
      <c r="O3549" s="0" t="n">
        <v>4991007.90442107</v>
      </c>
      <c r="P3549" s="0" t="n">
        <v>6987411.06618949</v>
      </c>
      <c r="Q3549" s="0" t="n">
        <v>0</v>
      </c>
      <c r="R3549" s="0" t="n">
        <v>0</v>
      </c>
    </row>
    <row r="3550" customFormat="false" ht="13.8" hidden="true" customHeight="false" outlineLevel="0" collapsed="false">
      <c r="A3550" s="0" t="s">
        <v>150</v>
      </c>
      <c r="B3550" s="0" t="s">
        <v>52</v>
      </c>
      <c r="C3550" s="0" t="s">
        <v>158</v>
      </c>
      <c r="D3550" s="0" t="s">
        <v>53</v>
      </c>
      <c r="E3550" s="0" t="s">
        <v>8</v>
      </c>
      <c r="F3550" s="0" t="s">
        <v>8</v>
      </c>
      <c r="G3550" s="0" t="s">
        <v>172</v>
      </c>
      <c r="H3550" s="0" t="n">
        <v>440499.895303807</v>
      </c>
      <c r="I3550" s="0" t="n">
        <v>43578.6637465224</v>
      </c>
      <c r="J3550" s="0" t="n">
        <v>27164.8042721293</v>
      </c>
      <c r="K3550" s="0" t="n">
        <v>508417.743709428</v>
      </c>
      <c r="L3550" s="0" t="n">
        <v>653679.956197837</v>
      </c>
      <c r="M3550" s="0" t="n">
        <v>1118519.0201819</v>
      </c>
      <c r="N3550" s="0" t="n">
        <v>1372727.88840505</v>
      </c>
      <c r="O3550" s="0" t="n">
        <v>1172992.3644639</v>
      </c>
      <c r="P3550" s="0" t="n">
        <v>1296465.24493379</v>
      </c>
      <c r="Q3550" s="0" t="n">
        <v>1597884.33737249</v>
      </c>
      <c r="R3550" s="0" t="n">
        <v>1743146.54986089</v>
      </c>
    </row>
    <row r="3551" customFormat="false" ht="13.8" hidden="true" customHeight="false" outlineLevel="0" collapsed="false">
      <c r="A3551" s="0" t="s">
        <v>159</v>
      </c>
      <c r="B3551" s="0" t="s">
        <v>117</v>
      </c>
      <c r="C3551" s="0" t="s">
        <v>176</v>
      </c>
      <c r="D3551" s="0" t="s">
        <v>109</v>
      </c>
      <c r="E3551" s="0" t="s">
        <v>13</v>
      </c>
      <c r="F3551" s="0" t="s">
        <v>13</v>
      </c>
      <c r="G3551" s="0" t="s">
        <v>172</v>
      </c>
      <c r="H3551" s="0" t="n">
        <v>168916.499700483</v>
      </c>
      <c r="I3551" s="0" t="n">
        <v>1017.93860502047</v>
      </c>
      <c r="J3551" s="0" t="n">
        <v>1017.93860502047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</row>
    <row r="3552" customFormat="false" ht="13.8" hidden="true" customHeight="false" outlineLevel="0" collapsed="false">
      <c r="A3552" s="0" t="s">
        <v>159</v>
      </c>
      <c r="B3552" s="0" t="s">
        <v>117</v>
      </c>
      <c r="C3552" s="0" t="s">
        <v>176</v>
      </c>
      <c r="D3552" s="0" t="s">
        <v>109</v>
      </c>
      <c r="E3552" s="0" t="s">
        <v>8</v>
      </c>
      <c r="F3552" s="0" t="s">
        <v>8</v>
      </c>
      <c r="G3552" s="0" t="s">
        <v>157</v>
      </c>
      <c r="H3552" s="0" t="n">
        <v>32493318.8698357</v>
      </c>
      <c r="I3552" s="0" t="n">
        <v>726113.083027826</v>
      </c>
      <c r="J3552" s="0" t="n">
        <v>1812921.87547345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</row>
    <row r="3553" customFormat="false" ht="13.8" hidden="true" customHeight="false" outlineLevel="0" collapsed="false">
      <c r="A3553" s="0" t="s">
        <v>159</v>
      </c>
      <c r="B3553" s="0" t="s">
        <v>21</v>
      </c>
      <c r="C3553" s="0" t="s">
        <v>168</v>
      </c>
      <c r="D3553" s="0" t="s">
        <v>29</v>
      </c>
      <c r="E3553" s="0" t="s">
        <v>13</v>
      </c>
      <c r="F3553" s="0" t="s">
        <v>13</v>
      </c>
      <c r="G3553" s="0" t="s">
        <v>172</v>
      </c>
      <c r="H3553" s="0" t="n">
        <v>681908.232873356</v>
      </c>
      <c r="I3553" s="0" t="n">
        <v>6000</v>
      </c>
      <c r="J3553" s="0" t="n">
        <v>3570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540000</v>
      </c>
      <c r="R3553" s="0" t="n">
        <v>600000</v>
      </c>
    </row>
    <row r="3554" customFormat="false" ht="13.8" hidden="true" customHeight="false" outlineLevel="0" collapsed="false">
      <c r="A3554" s="0" t="s">
        <v>155</v>
      </c>
      <c r="B3554" s="0" t="s">
        <v>72</v>
      </c>
      <c r="C3554" s="0" t="s">
        <v>151</v>
      </c>
      <c r="D3554" s="0" t="s">
        <v>84</v>
      </c>
      <c r="E3554" s="0" t="s">
        <v>174</v>
      </c>
      <c r="F3554" s="0" t="s">
        <v>8</v>
      </c>
      <c r="G3554" s="0" t="s">
        <v>153</v>
      </c>
      <c r="H3554" s="0" t="n">
        <v>2327216.08619137</v>
      </c>
      <c r="I3554" s="0" t="n">
        <v>323692.065212498</v>
      </c>
      <c r="J3554" s="0" t="n">
        <v>323692.065212498</v>
      </c>
      <c r="K3554" s="0" t="n">
        <v>4794836.75233282</v>
      </c>
      <c r="L3554" s="0" t="n">
        <v>6164790.1101422</v>
      </c>
      <c r="M3554" s="0" t="n">
        <v>13356752.7933859</v>
      </c>
      <c r="N3554" s="0" t="n">
        <v>16499518.1565355</v>
      </c>
      <c r="O3554" s="0" t="n">
        <v>6914083.79892918</v>
      </c>
      <c r="P3554" s="0" t="n">
        <v>9428296.08944888</v>
      </c>
      <c r="Q3554" s="0" t="n">
        <v>9589673.50466564</v>
      </c>
      <c r="R3554" s="0" t="n">
        <v>10959626.862475</v>
      </c>
    </row>
    <row r="3555" customFormat="false" ht="13.8" hidden="true" customHeight="false" outlineLevel="0" collapsed="false">
      <c r="A3555" s="0" t="s">
        <v>150</v>
      </c>
      <c r="B3555" s="0" t="s">
        <v>72</v>
      </c>
      <c r="C3555" s="0" t="s">
        <v>151</v>
      </c>
      <c r="D3555" s="0" t="s">
        <v>81</v>
      </c>
      <c r="E3555" s="0" t="s">
        <v>170</v>
      </c>
      <c r="F3555" s="0" t="s">
        <v>13</v>
      </c>
      <c r="G3555" s="0" t="s">
        <v>154</v>
      </c>
      <c r="H3555" s="0" t="n">
        <v>24828.2423741227</v>
      </c>
      <c r="I3555" s="0" t="n">
        <v>2152.16007322564</v>
      </c>
      <c r="J3555" s="0" t="n">
        <v>2152.16007322564</v>
      </c>
      <c r="K3555" s="0" t="n">
        <v>25108.5341876325</v>
      </c>
      <c r="L3555" s="0" t="n">
        <v>32282.4010983847</v>
      </c>
      <c r="M3555" s="0" t="n">
        <v>168571.806458346</v>
      </c>
      <c r="N3555" s="0" t="n">
        <v>231786.233880226</v>
      </c>
      <c r="O3555" s="0" t="n">
        <v>52678.6892492133</v>
      </c>
      <c r="P3555" s="0" t="n">
        <v>67428.722238993</v>
      </c>
      <c r="Q3555" s="0" t="n">
        <v>57390.9352860173</v>
      </c>
      <c r="R3555" s="0" t="n">
        <v>64564.8021967694</v>
      </c>
    </row>
    <row r="3556" customFormat="false" ht="13.8" hidden="true" customHeight="false" outlineLevel="0" collapsed="false">
      <c r="A3556" s="0" t="s">
        <v>159</v>
      </c>
      <c r="B3556" s="0" t="s">
        <v>72</v>
      </c>
      <c r="C3556" s="0" t="s">
        <v>175</v>
      </c>
      <c r="D3556" s="0" t="s">
        <v>79</v>
      </c>
      <c r="E3556" s="0" t="s">
        <v>174</v>
      </c>
      <c r="F3556" s="0" t="s">
        <v>8</v>
      </c>
      <c r="G3556" s="0" t="s">
        <v>157</v>
      </c>
      <c r="H3556" s="0" t="n">
        <v>4953101.70077229</v>
      </c>
      <c r="I3556" s="0" t="n">
        <v>115145.369347561</v>
      </c>
      <c r="J3556" s="0" t="n">
        <v>51476.4990348626</v>
      </c>
      <c r="K3556" s="0" t="n">
        <v>0</v>
      </c>
      <c r="L3556" s="0" t="n">
        <v>0</v>
      </c>
      <c r="M3556" s="0" t="n">
        <v>9246726.60482696</v>
      </c>
      <c r="N3556" s="0" t="n">
        <v>12945417.2467577</v>
      </c>
      <c r="O3556" s="0" t="n">
        <v>3698690.64193078</v>
      </c>
      <c r="P3556" s="0" t="n">
        <v>5178166.89870309</v>
      </c>
      <c r="Q3556" s="0" t="n">
        <v>1151453.69347561</v>
      </c>
      <c r="R3556" s="0" t="n">
        <v>1727180.54021342</v>
      </c>
    </row>
    <row r="3557" customFormat="false" ht="13.8" hidden="true" customHeight="false" outlineLevel="0" collapsed="false">
      <c r="A3557" s="0" t="s">
        <v>159</v>
      </c>
      <c r="B3557" s="0" t="s">
        <v>117</v>
      </c>
      <c r="C3557" s="0" t="s">
        <v>196</v>
      </c>
      <c r="D3557" s="0" t="s">
        <v>109</v>
      </c>
      <c r="E3557" s="0" t="s">
        <v>9</v>
      </c>
      <c r="F3557" s="0" t="s">
        <v>9</v>
      </c>
      <c r="G3557" s="0" t="s">
        <v>154</v>
      </c>
      <c r="H3557" s="0" t="n">
        <v>1074119.59923102</v>
      </c>
      <c r="I3557" s="0" t="n">
        <v>5191.43212290607</v>
      </c>
      <c r="J3557" s="0" t="n">
        <v>5191.43212290607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</row>
    <row r="3558" customFormat="false" ht="13.8" hidden="true" customHeight="false" outlineLevel="0" collapsed="false">
      <c r="A3558" s="0" t="s">
        <v>159</v>
      </c>
      <c r="B3558" s="0" t="s">
        <v>21</v>
      </c>
      <c r="C3558" s="0" t="s">
        <v>181</v>
      </c>
      <c r="D3558" s="0" t="s">
        <v>31</v>
      </c>
      <c r="E3558" s="0" t="s">
        <v>9</v>
      </c>
      <c r="F3558" s="0" t="s">
        <v>9</v>
      </c>
      <c r="G3558" s="0" t="s">
        <v>153</v>
      </c>
      <c r="H3558" s="0" t="n">
        <v>122173.48329887</v>
      </c>
      <c r="I3558" s="0" t="n">
        <v>1200</v>
      </c>
      <c r="J3558" s="0" t="n">
        <v>714</v>
      </c>
      <c r="K3558" s="0" t="n">
        <v>0</v>
      </c>
      <c r="L3558" s="0" t="n">
        <v>0</v>
      </c>
      <c r="M3558" s="0" t="n">
        <v>66240</v>
      </c>
      <c r="N3558" s="0" t="n">
        <v>99360</v>
      </c>
      <c r="O3558" s="0" t="n">
        <v>6804</v>
      </c>
      <c r="P3558" s="0" t="n">
        <v>8748</v>
      </c>
      <c r="Q3558" s="0" t="n">
        <v>0</v>
      </c>
      <c r="R3558" s="0" t="n">
        <v>0</v>
      </c>
    </row>
    <row r="3559" customFormat="false" ht="13.8" hidden="true" customHeight="false" outlineLevel="0" collapsed="false">
      <c r="A3559" s="0" t="s">
        <v>159</v>
      </c>
      <c r="B3559" s="0" t="s">
        <v>117</v>
      </c>
      <c r="C3559" s="0" t="s">
        <v>176</v>
      </c>
      <c r="D3559" s="0" t="s">
        <v>109</v>
      </c>
      <c r="E3559" s="0" t="s">
        <v>9</v>
      </c>
      <c r="F3559" s="0" t="s">
        <v>9</v>
      </c>
      <c r="G3559" s="0" t="s">
        <v>154</v>
      </c>
      <c r="H3559" s="0" t="n">
        <v>4061682.21506716</v>
      </c>
      <c r="I3559" s="0" t="n">
        <v>21892.9887652249</v>
      </c>
      <c r="J3559" s="0" t="n">
        <v>21892.9887652249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</row>
    <row r="3560" customFormat="false" ht="13.8" hidden="true" customHeight="false" outlineLevel="0" collapsed="false">
      <c r="A3560" s="0" t="s">
        <v>155</v>
      </c>
      <c r="B3560" s="0" t="s">
        <v>103</v>
      </c>
      <c r="C3560" s="0" t="s">
        <v>178</v>
      </c>
      <c r="D3560" s="0" t="s">
        <v>104</v>
      </c>
      <c r="E3560" s="0" t="s">
        <v>13</v>
      </c>
      <c r="F3560" s="0" t="s">
        <v>13</v>
      </c>
      <c r="G3560" s="0" t="s">
        <v>153</v>
      </c>
      <c r="H3560" s="0" t="n">
        <v>163058.242589169</v>
      </c>
      <c r="I3560" s="0" t="n">
        <v>13458.8314035527</v>
      </c>
      <c r="J3560" s="0" t="n">
        <v>9309.94333911411</v>
      </c>
      <c r="K3560" s="0" t="n">
        <v>0</v>
      </c>
      <c r="L3560" s="0" t="n">
        <v>0</v>
      </c>
      <c r="M3560" s="0" t="n">
        <v>1841168.13600601</v>
      </c>
      <c r="N3560" s="0" t="n">
        <v>2228782.48042833</v>
      </c>
      <c r="O3560" s="0" t="n">
        <v>429605.898401404</v>
      </c>
      <c r="P3560" s="0" t="n">
        <v>474827.571917341</v>
      </c>
      <c r="Q3560" s="0" t="n">
        <v>256755.779572193</v>
      </c>
      <c r="R3560" s="0" t="n">
        <v>280097.214078756</v>
      </c>
    </row>
    <row r="3561" customFormat="false" ht="13.8" hidden="true" customHeight="false" outlineLevel="0" collapsed="false">
      <c r="A3561" s="0" t="s">
        <v>155</v>
      </c>
      <c r="B3561" s="0" t="s">
        <v>96</v>
      </c>
      <c r="C3561" s="0" t="s">
        <v>99</v>
      </c>
      <c r="D3561" s="0" t="s">
        <v>99</v>
      </c>
      <c r="E3561" s="0" t="s">
        <v>192</v>
      </c>
      <c r="F3561" s="0" t="s">
        <v>8</v>
      </c>
      <c r="G3561" s="0" t="s">
        <v>153</v>
      </c>
      <c r="H3561" s="0" t="n">
        <v>119280.755698823</v>
      </c>
      <c r="I3561" s="0" t="n">
        <v>4620</v>
      </c>
      <c r="J3561" s="0" t="n">
        <v>4620</v>
      </c>
      <c r="K3561" s="0" t="n">
        <v>73150</v>
      </c>
      <c r="L3561" s="0" t="n">
        <v>94050</v>
      </c>
      <c r="M3561" s="0" t="n">
        <v>211324.234968</v>
      </c>
      <c r="N3561" s="0" t="n">
        <v>264155.29371</v>
      </c>
      <c r="O3561" s="0" t="n">
        <v>135599.7174378</v>
      </c>
      <c r="P3561" s="0" t="n">
        <v>184908.705597</v>
      </c>
      <c r="Q3561" s="0" t="n">
        <v>52250</v>
      </c>
      <c r="R3561" s="0" t="n">
        <v>73150</v>
      </c>
    </row>
    <row r="3562" customFormat="false" ht="13.8" hidden="true" customHeight="false" outlineLevel="0" collapsed="false">
      <c r="A3562" s="0" t="s">
        <v>155</v>
      </c>
      <c r="B3562" s="0" t="s">
        <v>21</v>
      </c>
      <c r="C3562" s="0" t="s">
        <v>173</v>
      </c>
      <c r="D3562" s="0" t="s">
        <v>27</v>
      </c>
      <c r="E3562" s="0" t="s">
        <v>8</v>
      </c>
      <c r="F3562" s="0" t="s">
        <v>8</v>
      </c>
      <c r="G3562" s="0" t="s">
        <v>153</v>
      </c>
      <c r="H3562" s="0" t="n">
        <v>33112.3309018904</v>
      </c>
      <c r="I3562" s="0" t="n">
        <v>2675.2</v>
      </c>
      <c r="J3562" s="0" t="n">
        <v>1591.744</v>
      </c>
      <c r="K3562" s="0" t="n">
        <v>0</v>
      </c>
      <c r="L3562" s="0" t="n">
        <v>0</v>
      </c>
      <c r="M3562" s="0" t="n">
        <v>427640.88897024</v>
      </c>
      <c r="N3562" s="0" t="n">
        <v>498914.37046528</v>
      </c>
      <c r="O3562" s="0" t="n">
        <v>117368.533446912</v>
      </c>
      <c r="P3562" s="0" t="n">
        <v>143450.429768448</v>
      </c>
      <c r="Q3562" s="0" t="n">
        <v>53504</v>
      </c>
      <c r="R3562" s="0" t="n">
        <v>60192</v>
      </c>
    </row>
    <row r="3563" customFormat="false" ht="13.8" hidden="true" customHeight="false" outlineLevel="0" collapsed="false">
      <c r="A3563" s="0" t="s">
        <v>150</v>
      </c>
      <c r="B3563" s="0" t="s">
        <v>72</v>
      </c>
      <c r="C3563" s="0" t="s">
        <v>151</v>
      </c>
      <c r="D3563" s="0" t="s">
        <v>81</v>
      </c>
      <c r="E3563" s="0" t="s">
        <v>174</v>
      </c>
      <c r="F3563" s="0" t="s">
        <v>8</v>
      </c>
      <c r="G3563" s="0" t="s">
        <v>172</v>
      </c>
      <c r="H3563" s="0" t="n">
        <v>3581.17856043513</v>
      </c>
      <c r="I3563" s="0" t="n">
        <v>185.322633807906</v>
      </c>
      <c r="J3563" s="0" t="n">
        <v>185.322633807906</v>
      </c>
      <c r="K3563" s="0" t="n">
        <v>2162.09739442557</v>
      </c>
      <c r="L3563" s="0" t="n">
        <v>2779.83950711859</v>
      </c>
      <c r="M3563" s="0" t="n">
        <v>14062.1119155654</v>
      </c>
      <c r="N3563" s="0" t="n">
        <v>18144.6605362135</v>
      </c>
      <c r="O3563" s="0" t="n">
        <v>4536.16511088805</v>
      </c>
      <c r="P3563" s="0" t="n">
        <v>5806.2913419367</v>
      </c>
      <c r="Q3563" s="0" t="n">
        <v>4941.93690154417</v>
      </c>
      <c r="R3563" s="0" t="n">
        <v>5559.67901423719</v>
      </c>
    </row>
    <row r="3564" customFormat="false" ht="13.8" hidden="true" customHeight="false" outlineLevel="0" collapsed="false">
      <c r="A3564" s="0" t="s">
        <v>155</v>
      </c>
      <c r="B3564" s="0" t="s">
        <v>117</v>
      </c>
      <c r="C3564" s="0" t="s">
        <v>188</v>
      </c>
      <c r="D3564" s="0" t="s">
        <v>109</v>
      </c>
      <c r="E3564" s="0" t="s">
        <v>9</v>
      </c>
      <c r="F3564" s="0" t="s">
        <v>9</v>
      </c>
      <c r="G3564" s="0" t="s">
        <v>157</v>
      </c>
      <c r="H3564" s="0" t="n">
        <v>8123.63750491813</v>
      </c>
      <c r="I3564" s="0" t="n">
        <v>194.645596851657</v>
      </c>
      <c r="J3564" s="0" t="n">
        <v>194.645596851657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</row>
    <row r="3565" customFormat="false" ht="13.8" hidden="true" customHeight="false" outlineLevel="0" collapsed="false">
      <c r="A3565" s="0" t="s">
        <v>159</v>
      </c>
      <c r="B3565" s="0" t="s">
        <v>72</v>
      </c>
      <c r="C3565" s="0" t="s">
        <v>175</v>
      </c>
      <c r="D3565" s="0" t="s">
        <v>79</v>
      </c>
      <c r="E3565" s="0" t="s">
        <v>156</v>
      </c>
      <c r="F3565" s="0" t="s">
        <v>9</v>
      </c>
      <c r="G3565" s="0" t="s">
        <v>164</v>
      </c>
      <c r="H3565" s="0" t="n">
        <v>101051528.038678</v>
      </c>
      <c r="I3565" s="0" t="n">
        <v>1834124.0812542</v>
      </c>
      <c r="J3565" s="0" t="n">
        <v>2695877.0176383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</row>
    <row r="3566" customFormat="false" ht="13.8" hidden="true" customHeight="false" outlineLevel="0" collapsed="false">
      <c r="A3566" s="0" t="s">
        <v>159</v>
      </c>
      <c r="B3566" s="0" t="s">
        <v>52</v>
      </c>
      <c r="C3566" s="0" t="s">
        <v>158</v>
      </c>
      <c r="D3566" s="0" t="s">
        <v>53</v>
      </c>
      <c r="E3566" s="0" t="s">
        <v>9</v>
      </c>
      <c r="F3566" s="0" t="s">
        <v>9</v>
      </c>
      <c r="G3566" s="0" t="s">
        <v>154</v>
      </c>
      <c r="H3566" s="0" t="n">
        <v>15158733.6306534</v>
      </c>
      <c r="I3566" s="0" t="n">
        <v>335339.716934698</v>
      </c>
      <c r="J3566" s="0" t="n">
        <v>206124.589319064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9501291.97981644</v>
      </c>
      <c r="R3566" s="0" t="n">
        <v>10619091.0362654</v>
      </c>
    </row>
    <row r="3567" customFormat="false" ht="13.8" hidden="true" customHeight="false" outlineLevel="0" collapsed="false">
      <c r="A3567" s="0" t="s">
        <v>155</v>
      </c>
      <c r="B3567" s="0" t="s">
        <v>52</v>
      </c>
      <c r="C3567" s="0" t="s">
        <v>183</v>
      </c>
      <c r="D3567" s="0" t="s">
        <v>57</v>
      </c>
      <c r="E3567" s="0" t="s">
        <v>8</v>
      </c>
      <c r="F3567" s="0" t="s">
        <v>8</v>
      </c>
      <c r="G3567" s="0" t="s">
        <v>157</v>
      </c>
      <c r="H3567" s="0" t="n">
        <v>128650289.221475</v>
      </c>
      <c r="I3567" s="0" t="n">
        <v>3717536.34281746</v>
      </c>
      <c r="J3567" s="0" t="n">
        <v>1784821.04146849</v>
      </c>
      <c r="K3567" s="0" t="n">
        <v>0</v>
      </c>
      <c r="L3567" s="0" t="n">
        <v>0</v>
      </c>
      <c r="M3567" s="0" t="n">
        <v>121547949.852589</v>
      </c>
      <c r="N3567" s="0" t="n">
        <v>147136991.926818</v>
      </c>
      <c r="O3567" s="0" t="n">
        <v>119693827.54211</v>
      </c>
      <c r="P3567" s="0" t="n">
        <v>132293177.809701</v>
      </c>
      <c r="Q3567" s="0" t="n">
        <v>408928997.70992</v>
      </c>
      <c r="R3567" s="0" t="n">
        <v>446104361.138095</v>
      </c>
    </row>
    <row r="3568" customFormat="false" ht="13.8" hidden="true" customHeight="false" outlineLevel="0" collapsed="false">
      <c r="A3568" s="0" t="s">
        <v>155</v>
      </c>
      <c r="B3568" s="0" t="s">
        <v>21</v>
      </c>
      <c r="C3568" s="0" t="s">
        <v>166</v>
      </c>
      <c r="D3568" s="0" t="s">
        <v>23</v>
      </c>
      <c r="E3568" s="0" t="s">
        <v>13</v>
      </c>
      <c r="F3568" s="0" t="s">
        <v>13</v>
      </c>
      <c r="G3568" s="0" t="s">
        <v>154</v>
      </c>
      <c r="H3568" s="0" t="n">
        <v>1223487.22578184</v>
      </c>
      <c r="I3568" s="0" t="n">
        <v>68820.0651621338</v>
      </c>
      <c r="J3568" s="0" t="n">
        <v>47156.3123128408</v>
      </c>
      <c r="K3568" s="0" t="n">
        <v>0</v>
      </c>
      <c r="L3568" s="0" t="n">
        <v>0</v>
      </c>
      <c r="M3568" s="0" t="n">
        <v>11923713.508087</v>
      </c>
      <c r="N3568" s="0" t="n">
        <v>13910999.0927682</v>
      </c>
      <c r="O3568" s="0" t="n">
        <v>3281187.77085253</v>
      </c>
      <c r="P3568" s="0" t="n">
        <v>4010340.60881976</v>
      </c>
      <c r="Q3568" s="0" t="n">
        <v>1376401.30324267</v>
      </c>
      <c r="R3568" s="0" t="n">
        <v>1548451.46614801</v>
      </c>
    </row>
    <row r="3569" customFormat="false" ht="13.8" hidden="true" customHeight="false" outlineLevel="0" collapsed="false">
      <c r="A3569" s="0" t="s">
        <v>155</v>
      </c>
      <c r="B3569" s="0" t="s">
        <v>6</v>
      </c>
      <c r="C3569" s="0" t="s">
        <v>162</v>
      </c>
      <c r="D3569" s="0" t="s">
        <v>17</v>
      </c>
      <c r="E3569" s="0" t="s">
        <v>13</v>
      </c>
      <c r="F3569" s="0" t="s">
        <v>13</v>
      </c>
      <c r="G3569" s="0" t="s">
        <v>157</v>
      </c>
      <c r="H3569" s="0" t="n">
        <v>43174984.5154151</v>
      </c>
      <c r="I3569" s="0" t="n">
        <v>380067.599933558</v>
      </c>
      <c r="J3569" s="0" t="n">
        <v>481752.718235961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</row>
    <row r="3570" customFormat="false" ht="13.8" hidden="true" customHeight="false" outlineLevel="0" collapsed="false">
      <c r="A3570" s="0" t="s">
        <v>155</v>
      </c>
      <c r="B3570" s="0" t="s">
        <v>21</v>
      </c>
      <c r="C3570" s="0" t="s">
        <v>166</v>
      </c>
      <c r="D3570" s="0" t="s">
        <v>37</v>
      </c>
      <c r="E3570" s="0" t="s">
        <v>8</v>
      </c>
      <c r="F3570" s="0" t="s">
        <v>8</v>
      </c>
      <c r="G3570" s="0" t="s">
        <v>153</v>
      </c>
      <c r="H3570" s="0" t="n">
        <v>1320459.14268546</v>
      </c>
      <c r="I3570" s="0" t="n">
        <v>93260.1912518037</v>
      </c>
      <c r="J3570" s="0" t="n">
        <v>59061.2492412518</v>
      </c>
      <c r="K3570" s="0" t="n">
        <v>1049177.15158279</v>
      </c>
      <c r="L3570" s="0" t="n">
        <v>1282327.6297123</v>
      </c>
      <c r="M3570" s="0" t="n">
        <v>11700245.4301819</v>
      </c>
      <c r="N3570" s="0" t="n">
        <v>14625306.7877274</v>
      </c>
      <c r="O3570" s="0" t="n">
        <v>2786898.11418248</v>
      </c>
      <c r="P3570" s="0" t="n">
        <v>4459036.98269197</v>
      </c>
      <c r="Q3570" s="0" t="n">
        <v>1865203.82503607</v>
      </c>
      <c r="R3570" s="0" t="n">
        <v>2098354.30316558</v>
      </c>
    </row>
    <row r="3571" customFormat="false" ht="13.8" hidden="true" customHeight="false" outlineLevel="0" collapsed="false">
      <c r="A3571" s="0" t="s">
        <v>159</v>
      </c>
      <c r="B3571" s="0" t="s">
        <v>72</v>
      </c>
      <c r="C3571" s="0" t="s">
        <v>151</v>
      </c>
      <c r="D3571" s="0" t="s">
        <v>84</v>
      </c>
      <c r="E3571" s="0" t="s">
        <v>174</v>
      </c>
      <c r="F3571" s="0" t="s">
        <v>8</v>
      </c>
      <c r="G3571" s="0" t="s">
        <v>154</v>
      </c>
      <c r="H3571" s="0" t="n">
        <v>41452104.4059502</v>
      </c>
      <c r="I3571" s="0" t="n">
        <v>1292881.12826472</v>
      </c>
      <c r="J3571" s="0" t="n">
        <v>1359682.07352808</v>
      </c>
      <c r="K3571" s="0" t="n">
        <v>0</v>
      </c>
      <c r="L3571" s="0" t="n">
        <v>0</v>
      </c>
      <c r="M3571" s="0" t="n">
        <v>56487325.7446313</v>
      </c>
      <c r="N3571" s="0" t="n">
        <v>75316434.3261751</v>
      </c>
      <c r="O3571" s="0" t="n">
        <v>25105478.108725</v>
      </c>
      <c r="P3571" s="0" t="n">
        <v>35147669.352215</v>
      </c>
      <c r="Q3571" s="0" t="n">
        <v>31703304.6624157</v>
      </c>
      <c r="R3571" s="0" t="n">
        <v>36987188.7728183</v>
      </c>
    </row>
    <row r="3572" customFormat="false" ht="13.8" hidden="true" customHeight="false" outlineLevel="0" collapsed="false">
      <c r="A3572" s="0" t="s">
        <v>155</v>
      </c>
      <c r="B3572" s="0" t="s">
        <v>21</v>
      </c>
      <c r="C3572" s="0" t="s">
        <v>166</v>
      </c>
      <c r="D3572" s="0" t="s">
        <v>43</v>
      </c>
      <c r="E3572" s="0" t="s">
        <v>9</v>
      </c>
      <c r="F3572" s="0" t="s">
        <v>9</v>
      </c>
      <c r="G3572" s="0" t="s">
        <v>157</v>
      </c>
      <c r="H3572" s="0" t="n">
        <v>514380.536889209</v>
      </c>
      <c r="I3572" s="0" t="n">
        <v>22534.1574675324</v>
      </c>
      <c r="J3572" s="0" t="n">
        <v>6217.78083874458</v>
      </c>
      <c r="K3572" s="0" t="n">
        <v>0</v>
      </c>
      <c r="L3572" s="0" t="n">
        <v>0</v>
      </c>
      <c r="M3572" s="0" t="n">
        <v>5564684.99584191</v>
      </c>
      <c r="N3572" s="0" t="n">
        <v>6955856.24480239</v>
      </c>
      <c r="O3572" s="0" t="n">
        <v>1166612.11093428</v>
      </c>
      <c r="P3572" s="0" t="n">
        <v>1866579.37749485</v>
      </c>
      <c r="Q3572" s="0" t="n">
        <v>225341.574675324</v>
      </c>
      <c r="R3572" s="0" t="n">
        <v>281676.968344155</v>
      </c>
    </row>
    <row r="3573" customFormat="false" ht="13.8" hidden="true" customHeight="false" outlineLevel="0" collapsed="false">
      <c r="A3573" s="0" t="s">
        <v>150</v>
      </c>
      <c r="B3573" s="0" t="s">
        <v>52</v>
      </c>
      <c r="C3573" s="0" t="s">
        <v>165</v>
      </c>
      <c r="D3573" s="0" t="s">
        <v>65</v>
      </c>
      <c r="E3573" s="0" t="s">
        <v>8</v>
      </c>
      <c r="F3573" s="0" t="s">
        <v>8</v>
      </c>
      <c r="G3573" s="0" t="s">
        <v>172</v>
      </c>
      <c r="H3573" s="0" t="n">
        <v>438674.593598399</v>
      </c>
      <c r="I3573" s="0" t="n">
        <v>42314.9999999999</v>
      </c>
      <c r="J3573" s="0" t="n">
        <v>174896.463073668</v>
      </c>
      <c r="K3573" s="0" t="n">
        <v>1904174.99999999</v>
      </c>
      <c r="L3573" s="0" t="n">
        <v>2327324.99999999</v>
      </c>
      <c r="M3573" s="0" t="n">
        <v>10340728.1249999</v>
      </c>
      <c r="N3573" s="0" t="n">
        <v>12588712.4999999</v>
      </c>
      <c r="O3573" s="0" t="n">
        <v>95208.7499999999</v>
      </c>
      <c r="P3573" s="0" t="n">
        <v>142813.124999999</v>
      </c>
      <c r="Q3573" s="0" t="n">
        <v>0</v>
      </c>
      <c r="R3573" s="0" t="n">
        <v>0</v>
      </c>
    </row>
    <row r="3574" customFormat="false" ht="13.8" hidden="true" customHeight="false" outlineLevel="0" collapsed="false">
      <c r="A3574" s="0" t="s">
        <v>155</v>
      </c>
      <c r="B3574" s="0" t="s">
        <v>21</v>
      </c>
      <c r="C3574" s="0" t="s">
        <v>168</v>
      </c>
      <c r="D3574" s="0" t="s">
        <v>49</v>
      </c>
      <c r="E3574" s="0" t="s">
        <v>13</v>
      </c>
      <c r="F3574" s="0" t="s">
        <v>13</v>
      </c>
      <c r="G3574" s="0" t="s">
        <v>157</v>
      </c>
      <c r="H3574" s="0" t="n">
        <v>622681.936558541</v>
      </c>
      <c r="I3574" s="0" t="n">
        <v>31735</v>
      </c>
      <c r="J3574" s="0" t="n">
        <v>12669.571</v>
      </c>
      <c r="K3574" s="0" t="n">
        <v>1428075</v>
      </c>
      <c r="L3574" s="0" t="n">
        <v>1745425</v>
      </c>
      <c r="M3574" s="0" t="n">
        <v>5652796.875</v>
      </c>
      <c r="N3574" s="0" t="n">
        <v>6842859.375</v>
      </c>
      <c r="O3574" s="0" t="n">
        <v>297515.625</v>
      </c>
      <c r="P3574" s="0" t="n">
        <v>476025</v>
      </c>
      <c r="Q3574" s="0" t="n">
        <v>0</v>
      </c>
      <c r="R3574" s="0" t="n">
        <v>0</v>
      </c>
    </row>
    <row r="3575" customFormat="false" ht="13.8" hidden="true" customHeight="false" outlineLevel="0" collapsed="false">
      <c r="A3575" s="0" t="s">
        <v>150</v>
      </c>
      <c r="B3575" s="0" t="s">
        <v>72</v>
      </c>
      <c r="C3575" s="0" t="s">
        <v>175</v>
      </c>
      <c r="D3575" s="0" t="s">
        <v>87</v>
      </c>
      <c r="E3575" s="0" t="s">
        <v>156</v>
      </c>
      <c r="F3575" s="0" t="s">
        <v>9</v>
      </c>
      <c r="G3575" s="0" t="s">
        <v>157</v>
      </c>
      <c r="H3575" s="0" t="n">
        <v>89954.9778047464</v>
      </c>
      <c r="I3575" s="0" t="n">
        <v>19629.3087504004</v>
      </c>
      <c r="J3575" s="0" t="n">
        <v>30268.3712499457</v>
      </c>
      <c r="K3575" s="0" t="n">
        <v>342856.653132007</v>
      </c>
      <c r="L3575" s="0" t="n">
        <v>440815.696884009</v>
      </c>
      <c r="M3575" s="0" t="n">
        <v>2669585.99005445</v>
      </c>
      <c r="N3575" s="0" t="n">
        <v>3670680.73632488</v>
      </c>
      <c r="O3575" s="0" t="n">
        <v>834245.621892018</v>
      </c>
      <c r="P3575" s="0" t="n">
        <v>1067834.39602178</v>
      </c>
      <c r="Q3575" s="0" t="n">
        <v>783672.350016017</v>
      </c>
      <c r="R3575" s="0" t="n">
        <v>881631.393768019</v>
      </c>
    </row>
    <row r="3576" customFormat="false" ht="13.8" hidden="true" customHeight="false" outlineLevel="0" collapsed="false">
      <c r="A3576" s="0" t="s">
        <v>155</v>
      </c>
      <c r="B3576" s="0" t="s">
        <v>21</v>
      </c>
      <c r="C3576" s="0" t="s">
        <v>166</v>
      </c>
      <c r="D3576" s="0" t="s">
        <v>37</v>
      </c>
      <c r="E3576" s="0" t="s">
        <v>13</v>
      </c>
      <c r="F3576" s="0" t="s">
        <v>13</v>
      </c>
      <c r="G3576" s="0" t="s">
        <v>164</v>
      </c>
      <c r="H3576" s="0" t="n">
        <v>3152154.91295603</v>
      </c>
      <c r="I3576" s="0" t="n">
        <v>279606.990264236</v>
      </c>
      <c r="J3576" s="0" t="n">
        <v>206539.817856817</v>
      </c>
      <c r="K3576" s="0" t="n">
        <v>3145578.64047265</v>
      </c>
      <c r="L3576" s="0" t="n">
        <v>3844596.11613324</v>
      </c>
      <c r="M3576" s="0" t="n">
        <v>35078958.8373568</v>
      </c>
      <c r="N3576" s="0" t="n">
        <v>43848698.5466961</v>
      </c>
      <c r="O3576" s="0" t="n">
        <v>8355507.13997242</v>
      </c>
      <c r="P3576" s="0" t="n">
        <v>13368811.4239558</v>
      </c>
      <c r="Q3576" s="0" t="n">
        <v>5592139.80528472</v>
      </c>
      <c r="R3576" s="0" t="n">
        <v>6291157.28094531</v>
      </c>
    </row>
    <row r="3577" customFormat="false" ht="13.8" hidden="true" customHeight="false" outlineLevel="0" collapsed="false">
      <c r="A3577" s="0" t="s">
        <v>155</v>
      </c>
      <c r="B3577" s="0" t="s">
        <v>72</v>
      </c>
      <c r="C3577" s="0" t="s">
        <v>151</v>
      </c>
      <c r="D3577" s="0" t="s">
        <v>85</v>
      </c>
      <c r="E3577" s="0" t="s">
        <v>170</v>
      </c>
      <c r="F3577" s="0" t="s">
        <v>13</v>
      </c>
      <c r="G3577" s="0" t="s">
        <v>164</v>
      </c>
      <c r="H3577" s="0" t="n">
        <v>7371975.04828517</v>
      </c>
      <c r="I3577" s="0" t="n">
        <v>688351.817532635</v>
      </c>
      <c r="J3577" s="0" t="n">
        <v>688351.817532635</v>
      </c>
      <c r="K3577" s="0" t="n">
        <v>0</v>
      </c>
      <c r="L3577" s="0" t="n">
        <v>0</v>
      </c>
      <c r="M3577" s="0" t="n">
        <v>30074809.2719576</v>
      </c>
      <c r="N3577" s="0" t="n">
        <v>36758100.2212815</v>
      </c>
      <c r="O3577" s="0" t="n">
        <v>14703240.0885126</v>
      </c>
      <c r="P3577" s="0" t="n">
        <v>20049872.8479717</v>
      </c>
      <c r="Q3577" s="0" t="n">
        <v>22026173.187608</v>
      </c>
      <c r="R3577" s="0" t="n">
        <v>25172769.3572663</v>
      </c>
    </row>
    <row r="3578" customFormat="false" ht="13.8" hidden="true" customHeight="false" outlineLevel="0" collapsed="false">
      <c r="A3578" s="0" t="s">
        <v>155</v>
      </c>
      <c r="B3578" s="0" t="s">
        <v>52</v>
      </c>
      <c r="C3578" s="0" t="s">
        <v>158</v>
      </c>
      <c r="D3578" s="0" t="s">
        <v>66</v>
      </c>
      <c r="E3578" s="0" t="s">
        <v>13</v>
      </c>
      <c r="F3578" s="0" t="s">
        <v>13</v>
      </c>
      <c r="G3578" s="0" t="s">
        <v>153</v>
      </c>
      <c r="H3578" s="0" t="n">
        <v>290460.267079893</v>
      </c>
      <c r="I3578" s="0" t="n">
        <v>26226.0246584196</v>
      </c>
      <c r="J3578" s="0" t="n">
        <v>29330.6011025194</v>
      </c>
      <c r="K3578" s="0" t="n">
        <v>1180171.10962888</v>
      </c>
      <c r="L3578" s="0" t="n">
        <v>1442431.35621308</v>
      </c>
      <c r="M3578" s="0" t="n">
        <v>5294378.72791846</v>
      </c>
      <c r="N3578" s="0" t="n">
        <v>6408984.7759013</v>
      </c>
      <c r="O3578" s="0" t="n">
        <v>49173.7962345368</v>
      </c>
      <c r="P3578" s="0" t="n">
        <v>78678.0739752589</v>
      </c>
      <c r="Q3578" s="0" t="n">
        <v>0</v>
      </c>
      <c r="R3578" s="0" t="n">
        <v>0</v>
      </c>
    </row>
    <row r="3579" customFormat="false" ht="13.8" hidden="true" customHeight="false" outlineLevel="0" collapsed="false">
      <c r="A3579" s="0" t="s">
        <v>150</v>
      </c>
      <c r="B3579" s="0" t="s">
        <v>72</v>
      </c>
      <c r="C3579" s="0" t="s">
        <v>151</v>
      </c>
      <c r="D3579" s="0" t="s">
        <v>73</v>
      </c>
      <c r="E3579" s="0" t="s">
        <v>174</v>
      </c>
      <c r="F3579" s="0" t="s">
        <v>8</v>
      </c>
      <c r="G3579" s="0" t="s">
        <v>157</v>
      </c>
      <c r="H3579" s="0" t="n">
        <v>1714210.40239356</v>
      </c>
      <c r="I3579" s="0" t="n">
        <v>25751.7186873568</v>
      </c>
      <c r="J3579" s="0" t="n">
        <v>14573.3309796447</v>
      </c>
      <c r="K3579" s="0" t="n">
        <v>901310.15405749</v>
      </c>
      <c r="L3579" s="0" t="n">
        <v>1158827.34093105</v>
      </c>
      <c r="M3579" s="0" t="n">
        <v>2761190.16255537</v>
      </c>
      <c r="N3579" s="0" t="n">
        <v>3562826.01620048</v>
      </c>
      <c r="O3579" s="0" t="n">
        <v>890706.50405012</v>
      </c>
      <c r="P3579" s="0" t="n">
        <v>1140104.32518415</v>
      </c>
      <c r="Q3579" s="0" t="n">
        <v>2060137.49498854</v>
      </c>
      <c r="R3579" s="0" t="n">
        <v>2317654.68186211</v>
      </c>
    </row>
    <row r="3580" customFormat="false" ht="13.8" hidden="true" customHeight="false" outlineLevel="0" collapsed="false">
      <c r="A3580" s="0" t="s">
        <v>150</v>
      </c>
      <c r="B3580" s="0" t="s">
        <v>72</v>
      </c>
      <c r="C3580" s="0" t="s">
        <v>151</v>
      </c>
      <c r="D3580" s="0" t="s">
        <v>75</v>
      </c>
      <c r="E3580" s="0" t="s">
        <v>174</v>
      </c>
      <c r="F3580" s="0" t="s">
        <v>8</v>
      </c>
      <c r="G3580" s="0" t="s">
        <v>172</v>
      </c>
      <c r="H3580" s="0" t="n">
        <v>3851493.59599364</v>
      </c>
      <c r="I3580" s="0" t="n">
        <v>52500.7874050635</v>
      </c>
      <c r="J3580" s="0" t="n">
        <v>65884.443535232</v>
      </c>
      <c r="K3580" s="0" t="n">
        <v>1837527.55917722</v>
      </c>
      <c r="L3580" s="0" t="n">
        <v>2362535.43322785</v>
      </c>
      <c r="M3580" s="0" t="n">
        <v>5629319.71528737</v>
      </c>
      <c r="N3580" s="0" t="n">
        <v>7263638.34230629</v>
      </c>
      <c r="O3580" s="0" t="n">
        <v>1815909.58557657</v>
      </c>
      <c r="P3580" s="0" t="n">
        <v>2324364.26953801</v>
      </c>
      <c r="Q3580" s="0" t="n">
        <v>4200062.99240508</v>
      </c>
      <c r="R3580" s="0" t="n">
        <v>4725070.86645571</v>
      </c>
    </row>
    <row r="3581" customFormat="false" ht="13.8" hidden="true" customHeight="false" outlineLevel="0" collapsed="false">
      <c r="A3581" s="0" t="s">
        <v>155</v>
      </c>
      <c r="B3581" s="0" t="s">
        <v>21</v>
      </c>
      <c r="C3581" s="0" t="s">
        <v>181</v>
      </c>
      <c r="D3581" s="0" t="s">
        <v>31</v>
      </c>
      <c r="E3581" s="0" t="s">
        <v>9</v>
      </c>
      <c r="F3581" s="0" t="s">
        <v>9</v>
      </c>
      <c r="G3581" s="0" t="s">
        <v>154</v>
      </c>
      <c r="H3581" s="0" t="n">
        <v>848528.284788331</v>
      </c>
      <c r="I3581" s="0" t="n">
        <v>18850</v>
      </c>
      <c r="J3581" s="0" t="n">
        <v>10803.25</v>
      </c>
      <c r="K3581" s="0" t="n">
        <v>0</v>
      </c>
      <c r="L3581" s="0" t="n">
        <v>0</v>
      </c>
      <c r="M3581" s="0" t="n">
        <v>1040520</v>
      </c>
      <c r="N3581" s="0" t="n">
        <v>1560780</v>
      </c>
      <c r="O3581" s="0" t="n">
        <v>122148</v>
      </c>
      <c r="P3581" s="0" t="n">
        <v>152685</v>
      </c>
      <c r="Q3581" s="0" t="n">
        <v>0</v>
      </c>
      <c r="R3581" s="0" t="n">
        <v>0</v>
      </c>
    </row>
    <row r="3582" customFormat="false" ht="13.8" hidden="true" customHeight="false" outlineLevel="0" collapsed="false">
      <c r="A3582" s="0" t="s">
        <v>155</v>
      </c>
      <c r="B3582" s="0" t="s">
        <v>117</v>
      </c>
      <c r="C3582" s="0" t="s">
        <v>182</v>
      </c>
      <c r="D3582" s="0" t="s">
        <v>109</v>
      </c>
      <c r="E3582" s="0" t="s">
        <v>8</v>
      </c>
      <c r="F3582" s="0" t="s">
        <v>8</v>
      </c>
      <c r="G3582" s="0" t="s">
        <v>157</v>
      </c>
      <c r="H3582" s="0" t="n">
        <v>55950694.5546896</v>
      </c>
      <c r="I3582" s="0" t="n">
        <v>1020159.3192614</v>
      </c>
      <c r="J3582" s="0" t="n">
        <v>1730769.22610973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</row>
    <row r="3583" customFormat="false" ht="13.8" hidden="true" customHeight="false" outlineLevel="0" collapsed="false">
      <c r="A3583" s="0" t="s">
        <v>155</v>
      </c>
      <c r="B3583" s="0" t="s">
        <v>117</v>
      </c>
      <c r="C3583" s="0" t="s">
        <v>196</v>
      </c>
      <c r="D3583" s="0" t="s">
        <v>109</v>
      </c>
      <c r="E3583" s="0" t="s">
        <v>8</v>
      </c>
      <c r="F3583" s="0" t="s">
        <v>8</v>
      </c>
      <c r="G3583" s="0" t="s">
        <v>164</v>
      </c>
      <c r="H3583" s="0" t="n">
        <v>26481287.0952456</v>
      </c>
      <c r="I3583" s="0" t="n">
        <v>151525.570807785</v>
      </c>
      <c r="J3583" s="0" t="n">
        <v>345237.435003873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</row>
    <row r="3584" customFormat="false" ht="13.8" hidden="true" customHeight="false" outlineLevel="0" collapsed="false">
      <c r="A3584" s="0" t="s">
        <v>159</v>
      </c>
      <c r="B3584" s="0" t="s">
        <v>103</v>
      </c>
      <c r="C3584" s="0" t="s">
        <v>177</v>
      </c>
      <c r="D3584" s="0" t="s">
        <v>113</v>
      </c>
      <c r="E3584" s="0" t="s">
        <v>8</v>
      </c>
      <c r="F3584" s="0" t="s">
        <v>8</v>
      </c>
      <c r="G3584" s="0" t="s">
        <v>164</v>
      </c>
      <c r="H3584" s="0" t="n">
        <v>562920933.303382</v>
      </c>
      <c r="I3584" s="0" t="n">
        <v>3405781.75</v>
      </c>
      <c r="J3584" s="0" t="n">
        <v>7976738.0726875</v>
      </c>
      <c r="K3584" s="0" t="n">
        <v>0</v>
      </c>
      <c r="L3584" s="0" t="n">
        <v>0</v>
      </c>
      <c r="M3584" s="0" t="n">
        <v>42329002.3338483</v>
      </c>
      <c r="N3584" s="0" t="n">
        <v>63493503.5007724</v>
      </c>
      <c r="O3584" s="0" t="n">
        <v>201062758.361154</v>
      </c>
      <c r="P3584" s="0" t="n">
        <v>281487861.705615</v>
      </c>
      <c r="Q3584" s="0" t="n">
        <v>204346905</v>
      </c>
      <c r="R3584" s="0" t="n">
        <v>238404722.5</v>
      </c>
    </row>
    <row r="3585" customFormat="false" ht="13.8" hidden="true" customHeight="false" outlineLevel="0" collapsed="false">
      <c r="A3585" s="0" t="s">
        <v>159</v>
      </c>
      <c r="B3585" s="0" t="s">
        <v>103</v>
      </c>
      <c r="C3585" s="0" t="s">
        <v>179</v>
      </c>
      <c r="D3585" s="0" t="s">
        <v>22</v>
      </c>
      <c r="E3585" s="0" t="s">
        <v>8</v>
      </c>
      <c r="F3585" s="0" t="s">
        <v>8</v>
      </c>
      <c r="G3585" s="0" t="s">
        <v>154</v>
      </c>
      <c r="H3585" s="0" t="n">
        <v>9211854.17943971</v>
      </c>
      <c r="I3585" s="0" t="n">
        <v>144400</v>
      </c>
      <c r="J3585" s="0" t="n">
        <v>139506.25</v>
      </c>
      <c r="K3585" s="0" t="n">
        <v>5776000</v>
      </c>
      <c r="L3585" s="0" t="n">
        <v>7220000</v>
      </c>
      <c r="M3585" s="0" t="n">
        <v>18519300</v>
      </c>
      <c r="N3585" s="0" t="n">
        <v>22418100</v>
      </c>
      <c r="O3585" s="0" t="n">
        <v>0</v>
      </c>
      <c r="P3585" s="0" t="n">
        <v>0</v>
      </c>
      <c r="Q3585" s="0" t="n">
        <v>0</v>
      </c>
      <c r="R3585" s="0" t="n">
        <v>0</v>
      </c>
    </row>
    <row r="3586" customFormat="false" ht="13.8" hidden="true" customHeight="false" outlineLevel="0" collapsed="false">
      <c r="A3586" s="0" t="s">
        <v>155</v>
      </c>
      <c r="B3586" s="0" t="s">
        <v>21</v>
      </c>
      <c r="C3586" s="0" t="s">
        <v>166</v>
      </c>
      <c r="D3586" s="0" t="s">
        <v>43</v>
      </c>
      <c r="E3586" s="0" t="s">
        <v>9</v>
      </c>
      <c r="F3586" s="0" t="s">
        <v>9</v>
      </c>
      <c r="G3586" s="0" t="s">
        <v>153</v>
      </c>
      <c r="H3586" s="0" t="n">
        <v>130563.291123962</v>
      </c>
      <c r="I3586" s="0" t="n">
        <v>3488.25</v>
      </c>
      <c r="J3586" s="0" t="n">
        <v>2375.5375</v>
      </c>
      <c r="K3586" s="0" t="n">
        <v>0</v>
      </c>
      <c r="L3586" s="0" t="n">
        <v>0</v>
      </c>
      <c r="M3586" s="0" t="n">
        <v>861403.9581783</v>
      </c>
      <c r="N3586" s="0" t="n">
        <v>1076754.94772287</v>
      </c>
      <c r="O3586" s="0" t="n">
        <v>180589.609433137</v>
      </c>
      <c r="P3586" s="0" t="n">
        <v>288943.37509302</v>
      </c>
      <c r="Q3586" s="0" t="n">
        <v>34882.5</v>
      </c>
      <c r="R3586" s="0" t="n">
        <v>43603.125</v>
      </c>
    </row>
    <row r="3587" customFormat="false" ht="13.8" hidden="true" customHeight="false" outlineLevel="0" collapsed="false">
      <c r="A3587" s="0" t="s">
        <v>155</v>
      </c>
      <c r="B3587" s="0" t="s">
        <v>72</v>
      </c>
      <c r="C3587" s="0" t="s">
        <v>151</v>
      </c>
      <c r="D3587" s="0" t="s">
        <v>84</v>
      </c>
      <c r="E3587" s="0" t="s">
        <v>170</v>
      </c>
      <c r="F3587" s="0" t="s">
        <v>13</v>
      </c>
      <c r="G3587" s="0" t="s">
        <v>172</v>
      </c>
      <c r="H3587" s="0" t="n">
        <v>1454704.62939451</v>
      </c>
      <c r="I3587" s="0" t="n">
        <v>108369.786467852</v>
      </c>
      <c r="J3587" s="0" t="n">
        <v>120070.122017869</v>
      </c>
      <c r="K3587" s="0" t="n">
        <v>0</v>
      </c>
      <c r="L3587" s="0" t="n">
        <v>0</v>
      </c>
      <c r="M3587" s="0" t="n">
        <v>4734789.06548964</v>
      </c>
      <c r="N3587" s="0" t="n">
        <v>5786964.41337623</v>
      </c>
      <c r="O3587" s="0" t="n">
        <v>2314785.76535049</v>
      </c>
      <c r="P3587" s="0" t="n">
        <v>3156526.04365976</v>
      </c>
      <c r="Q3587" s="0" t="n">
        <v>3471840.76759543</v>
      </c>
      <c r="R3587" s="0" t="n">
        <v>3967818.02010907</v>
      </c>
    </row>
    <row r="3588" customFormat="false" ht="13.8" hidden="true" customHeight="false" outlineLevel="0" collapsed="false">
      <c r="A3588" s="0" t="s">
        <v>150</v>
      </c>
      <c r="B3588" s="0" t="s">
        <v>117</v>
      </c>
      <c r="C3588" s="0" t="s">
        <v>182</v>
      </c>
      <c r="D3588" s="0" t="s">
        <v>109</v>
      </c>
      <c r="E3588" s="0" t="s">
        <v>8</v>
      </c>
      <c r="F3588" s="0" t="s">
        <v>8</v>
      </c>
      <c r="G3588" s="0" t="s">
        <v>172</v>
      </c>
      <c r="H3588" s="0" t="n">
        <v>45711897.0458751</v>
      </c>
      <c r="I3588" s="0" t="n">
        <v>265034.791399133</v>
      </c>
      <c r="J3588" s="0" t="n">
        <v>323311.530777006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</row>
    <row r="3589" customFormat="false" ht="13.8" hidden="true" customHeight="false" outlineLevel="0" collapsed="false">
      <c r="A3589" s="0" t="s">
        <v>155</v>
      </c>
      <c r="B3589" s="0" t="s">
        <v>52</v>
      </c>
      <c r="C3589" s="0" t="s">
        <v>158</v>
      </c>
      <c r="D3589" s="0" t="s">
        <v>56</v>
      </c>
      <c r="E3589" s="0" t="s">
        <v>13</v>
      </c>
      <c r="F3589" s="0" t="s">
        <v>13</v>
      </c>
      <c r="G3589" s="0" t="s">
        <v>172</v>
      </c>
      <c r="H3589" s="0" t="n">
        <v>1833842.77331054</v>
      </c>
      <c r="I3589" s="0" t="n">
        <v>42400.086205271</v>
      </c>
      <c r="J3589" s="0" t="n">
        <v>28243.3101150576</v>
      </c>
      <c r="K3589" s="0" t="n">
        <v>0</v>
      </c>
      <c r="L3589" s="0" t="n">
        <v>0</v>
      </c>
      <c r="M3589" s="0" t="n">
        <v>1081202.18551438</v>
      </c>
      <c r="N3589" s="0" t="n">
        <v>1321469.33785091</v>
      </c>
      <c r="O3589" s="0" t="n">
        <v>1062122.15817003</v>
      </c>
      <c r="P3589" s="0" t="n">
        <v>1180135.73130004</v>
      </c>
      <c r="Q3589" s="0" t="n">
        <v>4240008.6205271</v>
      </c>
      <c r="R3589" s="0" t="n">
        <v>4664009.48257981</v>
      </c>
    </row>
    <row r="3590" customFormat="false" ht="13.8" hidden="false" customHeight="false" outlineLevel="0" collapsed="false">
      <c r="A3590" s="0" t="s">
        <v>155</v>
      </c>
      <c r="B3590" s="0" t="s">
        <v>52</v>
      </c>
      <c r="C3590" s="0" t="s">
        <v>54</v>
      </c>
      <c r="D3590" s="0" t="s">
        <v>54</v>
      </c>
      <c r="E3590" s="0" t="s">
        <v>9</v>
      </c>
      <c r="F3590" s="0" t="s">
        <v>9</v>
      </c>
      <c r="G3590" s="0" t="s">
        <v>172</v>
      </c>
      <c r="H3590" s="0" t="n">
        <v>1460119.25</v>
      </c>
      <c r="I3590" s="0" t="n">
        <v>50900</v>
      </c>
      <c r="J3590" s="0" t="n">
        <v>73100</v>
      </c>
      <c r="K3590" s="0" t="n">
        <v>0</v>
      </c>
      <c r="L3590" s="0" t="n">
        <v>0</v>
      </c>
      <c r="M3590" s="0" t="n">
        <v>161183.317215</v>
      </c>
      <c r="N3590" s="0" t="n">
        <v>195116.647155</v>
      </c>
      <c r="O3590" s="0" t="n">
        <v>1015455</v>
      </c>
      <c r="P3590" s="0" t="n">
        <v>1122345</v>
      </c>
      <c r="Q3590" s="0" t="n">
        <v>5599000</v>
      </c>
      <c r="R3590" s="0" t="n">
        <v>6108000</v>
      </c>
    </row>
    <row r="3591" customFormat="false" ht="13.8" hidden="true" customHeight="false" outlineLevel="0" collapsed="false">
      <c r="A3591" s="0" t="s">
        <v>150</v>
      </c>
      <c r="B3591" s="0" t="s">
        <v>117</v>
      </c>
      <c r="C3591" s="0" t="s">
        <v>182</v>
      </c>
      <c r="D3591" s="0" t="s">
        <v>109</v>
      </c>
      <c r="E3591" s="0" t="s">
        <v>13</v>
      </c>
      <c r="F3591" s="0" t="s">
        <v>13</v>
      </c>
      <c r="G3591" s="0" t="s">
        <v>153</v>
      </c>
      <c r="H3591" s="0" t="n">
        <v>963629.856677918</v>
      </c>
      <c r="I3591" s="0" t="n">
        <v>5904.16239209878</v>
      </c>
      <c r="J3591" s="0" t="n">
        <v>5904.16239209878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</row>
    <row r="3592" customFormat="false" ht="13.8" hidden="true" customHeight="false" outlineLevel="0" collapsed="false">
      <c r="A3592" s="0" t="s">
        <v>155</v>
      </c>
      <c r="B3592" s="0" t="s">
        <v>90</v>
      </c>
      <c r="C3592" s="0" t="s">
        <v>94</v>
      </c>
      <c r="D3592" s="0" t="s">
        <v>94</v>
      </c>
      <c r="E3592" s="0" t="s">
        <v>156</v>
      </c>
      <c r="F3592" s="0" t="s">
        <v>9</v>
      </c>
      <c r="G3592" s="0" t="s">
        <v>153</v>
      </c>
      <c r="H3592" s="0" t="n">
        <v>267332.060001105</v>
      </c>
      <c r="I3592" s="0" t="n">
        <v>16634.6621574912</v>
      </c>
      <c r="J3592" s="0" t="n">
        <v>19251.520867942</v>
      </c>
      <c r="K3592" s="0" t="n">
        <v>0</v>
      </c>
      <c r="L3592" s="0" t="n">
        <v>0</v>
      </c>
      <c r="M3592" s="0" t="n">
        <v>1060628.30567276</v>
      </c>
      <c r="N3592" s="0" t="n">
        <v>1296323.48471115</v>
      </c>
      <c r="O3592" s="0" t="n">
        <v>604950.960141812</v>
      </c>
      <c r="P3592" s="0" t="n">
        <v>824933.127466107</v>
      </c>
      <c r="Q3592" s="0" t="n">
        <v>0</v>
      </c>
      <c r="R3592" s="0" t="n">
        <v>0</v>
      </c>
    </row>
    <row r="3593" customFormat="false" ht="13.8" hidden="true" customHeight="false" outlineLevel="0" collapsed="false">
      <c r="A3593" s="0" t="s">
        <v>150</v>
      </c>
      <c r="B3593" s="0" t="s">
        <v>21</v>
      </c>
      <c r="C3593" s="0" t="s">
        <v>173</v>
      </c>
      <c r="D3593" s="0" t="s">
        <v>41</v>
      </c>
      <c r="E3593" s="0" t="s">
        <v>8</v>
      </c>
      <c r="F3593" s="0" t="s">
        <v>8</v>
      </c>
      <c r="G3593" s="0" t="s">
        <v>153</v>
      </c>
      <c r="H3593" s="0" t="n">
        <v>26397.6948801144</v>
      </c>
      <c r="I3593" s="0" t="n">
        <v>696</v>
      </c>
      <c r="J3593" s="0" t="n">
        <v>414.12</v>
      </c>
      <c r="K3593" s="0" t="n">
        <v>0</v>
      </c>
      <c r="L3593" s="0" t="n">
        <v>0</v>
      </c>
      <c r="M3593" s="0" t="n">
        <v>241795.5554112</v>
      </c>
      <c r="N3593" s="0" t="n">
        <v>293608.8887136</v>
      </c>
      <c r="O3593" s="0" t="n">
        <v>0</v>
      </c>
      <c r="P3593" s="0" t="n">
        <v>0</v>
      </c>
      <c r="Q3593" s="0" t="n">
        <v>6960</v>
      </c>
      <c r="R3593" s="0" t="n">
        <v>8700</v>
      </c>
    </row>
    <row r="3594" customFormat="false" ht="13.8" hidden="true" customHeight="false" outlineLevel="0" collapsed="false">
      <c r="A3594" s="0" t="s">
        <v>159</v>
      </c>
      <c r="B3594" s="0" t="s">
        <v>72</v>
      </c>
      <c r="C3594" s="0" t="s">
        <v>171</v>
      </c>
      <c r="D3594" s="0" t="s">
        <v>77</v>
      </c>
      <c r="E3594" s="0" t="s">
        <v>152</v>
      </c>
      <c r="F3594" s="0" t="s">
        <v>8</v>
      </c>
      <c r="G3594" s="0" t="s">
        <v>164</v>
      </c>
      <c r="H3594" s="0" t="n">
        <v>38851864.3195957</v>
      </c>
      <c r="I3594" s="0" t="n">
        <v>201485.680442937</v>
      </c>
      <c r="J3594" s="0" t="n">
        <v>939339.603484089</v>
      </c>
      <c r="K3594" s="0" t="n">
        <v>0</v>
      </c>
      <c r="L3594" s="0" t="n">
        <v>0</v>
      </c>
      <c r="M3594" s="0" t="n">
        <v>17920373.4664978</v>
      </c>
      <c r="N3594" s="0" t="n">
        <v>25088522.853097</v>
      </c>
      <c r="O3594" s="0" t="n">
        <v>7168149.38659914</v>
      </c>
      <c r="P3594" s="0" t="n">
        <v>10035409.1412388</v>
      </c>
      <c r="Q3594" s="0" t="n">
        <v>0</v>
      </c>
      <c r="R3594" s="0" t="n">
        <v>0</v>
      </c>
    </row>
    <row r="3595" customFormat="false" ht="13.8" hidden="true" customHeight="false" outlineLevel="0" collapsed="false">
      <c r="A3595" s="0" t="s">
        <v>155</v>
      </c>
      <c r="B3595" s="0" t="s">
        <v>52</v>
      </c>
      <c r="C3595" s="0" t="s">
        <v>158</v>
      </c>
      <c r="D3595" s="0" t="s">
        <v>58</v>
      </c>
      <c r="E3595" s="0" t="s">
        <v>9</v>
      </c>
      <c r="F3595" s="0" t="s">
        <v>9</v>
      </c>
      <c r="G3595" s="0" t="s">
        <v>157</v>
      </c>
      <c r="H3595" s="0" t="n">
        <v>7953568.77389258</v>
      </c>
      <c r="I3595" s="0" t="n">
        <v>382485.204032203</v>
      </c>
      <c r="J3595" s="0" t="n">
        <v>121907.691248949</v>
      </c>
      <c r="K3595" s="0" t="n">
        <v>0</v>
      </c>
      <c r="L3595" s="0" t="n">
        <v>0</v>
      </c>
      <c r="M3595" s="0" t="n">
        <v>30471321.3055635</v>
      </c>
      <c r="N3595" s="0" t="n">
        <v>45706981.9583453</v>
      </c>
      <c r="O3595" s="0" t="n">
        <v>4602571.95008771</v>
      </c>
      <c r="P3595" s="0" t="n">
        <v>5753214.93760963</v>
      </c>
      <c r="Q3595" s="0" t="n">
        <v>1912426.02016101</v>
      </c>
      <c r="R3595" s="0" t="n">
        <v>3187376.70026836</v>
      </c>
    </row>
    <row r="3596" customFormat="false" ht="13.8" hidden="true" customHeight="false" outlineLevel="0" collapsed="false">
      <c r="A3596" s="0" t="s">
        <v>150</v>
      </c>
      <c r="B3596" s="0" t="s">
        <v>21</v>
      </c>
      <c r="C3596" s="0" t="s">
        <v>173</v>
      </c>
      <c r="D3596" s="0" t="s">
        <v>39</v>
      </c>
      <c r="E3596" s="0" t="s">
        <v>9</v>
      </c>
      <c r="F3596" s="0" t="s">
        <v>9</v>
      </c>
      <c r="G3596" s="0" t="s">
        <v>157</v>
      </c>
      <c r="H3596" s="0" t="n">
        <v>1257586.61715785</v>
      </c>
      <c r="I3596" s="0" t="n">
        <v>137330.313753536</v>
      </c>
      <c r="J3596" s="0" t="n">
        <v>82772.6543417267</v>
      </c>
      <c r="K3596" s="0" t="n">
        <v>1544966.02972728</v>
      </c>
      <c r="L3596" s="0" t="n">
        <v>1888291.81411112</v>
      </c>
      <c r="M3596" s="0" t="n">
        <v>37950638.82897</v>
      </c>
      <c r="N3596" s="0" t="n">
        <v>42694468.6825912</v>
      </c>
      <c r="O3596" s="0" t="n">
        <v>11363659.6102579</v>
      </c>
      <c r="P3596" s="0" t="n">
        <v>14545484.3011302</v>
      </c>
      <c r="Q3596" s="0" t="n">
        <v>3089932.05945456</v>
      </c>
      <c r="R3596" s="0" t="n">
        <v>3433257.8438384</v>
      </c>
    </row>
    <row r="3597" customFormat="false" ht="13.8" hidden="true" customHeight="false" outlineLevel="0" collapsed="false">
      <c r="A3597" s="0" t="s">
        <v>150</v>
      </c>
      <c r="B3597" s="0" t="s">
        <v>72</v>
      </c>
      <c r="C3597" s="0" t="s">
        <v>151</v>
      </c>
      <c r="D3597" s="0" t="s">
        <v>85</v>
      </c>
      <c r="E3597" s="0" t="s">
        <v>174</v>
      </c>
      <c r="F3597" s="0" t="s">
        <v>8</v>
      </c>
      <c r="G3597" s="0" t="s">
        <v>172</v>
      </c>
      <c r="H3597" s="0" t="n">
        <v>1454949.56019544</v>
      </c>
      <c r="I3597" s="0" t="n">
        <v>175729.273202352</v>
      </c>
      <c r="J3597" s="0" t="n">
        <v>175729.273202352</v>
      </c>
      <c r="K3597" s="0" t="n">
        <v>2810917.03337838</v>
      </c>
      <c r="L3597" s="0" t="n">
        <v>3614036.1857722</v>
      </c>
      <c r="M3597" s="0" t="n">
        <v>13222869.7475382</v>
      </c>
      <c r="N3597" s="0" t="n">
        <v>17061767.4161784</v>
      </c>
      <c r="O3597" s="0" t="n">
        <v>4265441.8540446</v>
      </c>
      <c r="P3597" s="0" t="n">
        <v>5459765.57317709</v>
      </c>
      <c r="Q3597" s="0" t="n">
        <v>6424953.21915058</v>
      </c>
      <c r="R3597" s="0" t="n">
        <v>7228072.37154441</v>
      </c>
    </row>
    <row r="3598" customFormat="false" ht="13.8" hidden="true" customHeight="false" outlineLevel="0" collapsed="false">
      <c r="A3598" s="0" t="s">
        <v>159</v>
      </c>
      <c r="B3598" s="0" t="s">
        <v>6</v>
      </c>
      <c r="C3598" s="0" t="s">
        <v>163</v>
      </c>
      <c r="D3598" s="0" t="s">
        <v>19</v>
      </c>
      <c r="E3598" s="0" t="s">
        <v>8</v>
      </c>
      <c r="F3598" s="0" t="s">
        <v>8</v>
      </c>
      <c r="G3598" s="0" t="s">
        <v>157</v>
      </c>
      <c r="H3598" s="0" t="n">
        <v>398510158.589925</v>
      </c>
      <c r="I3598" s="0" t="n">
        <v>8318830.43975879</v>
      </c>
      <c r="J3598" s="0" t="n">
        <v>7261172.96852053</v>
      </c>
      <c r="K3598" s="0" t="n">
        <v>23812731.0953189</v>
      </c>
      <c r="L3598" s="0" t="n">
        <v>31750308.1270919</v>
      </c>
      <c r="M3598" s="0" t="n">
        <v>0</v>
      </c>
      <c r="N3598" s="0" t="n">
        <v>0</v>
      </c>
      <c r="O3598" s="0" t="n">
        <v>174575648.076602</v>
      </c>
      <c r="P3598" s="0" t="n">
        <v>244405907.307243</v>
      </c>
      <c r="Q3598" s="0" t="n">
        <v>47625462.1906379</v>
      </c>
      <c r="R3598" s="0" t="n">
        <v>55563039.2224109</v>
      </c>
    </row>
    <row r="3599" customFormat="false" ht="13.8" hidden="true" customHeight="false" outlineLevel="0" collapsed="false">
      <c r="A3599" s="0" t="s">
        <v>150</v>
      </c>
      <c r="B3599" s="0" t="s">
        <v>52</v>
      </c>
      <c r="C3599" s="0" t="s">
        <v>161</v>
      </c>
      <c r="D3599" s="0" t="s">
        <v>58</v>
      </c>
      <c r="E3599" s="0" t="s">
        <v>13</v>
      </c>
      <c r="F3599" s="0" t="s">
        <v>13</v>
      </c>
      <c r="G3599" s="0" t="s">
        <v>153</v>
      </c>
      <c r="H3599" s="0" t="n">
        <v>182448.914804624</v>
      </c>
      <c r="I3599" s="0" t="n">
        <v>16378.7655701024</v>
      </c>
      <c r="J3599" s="0" t="n">
        <v>10710.701808099</v>
      </c>
      <c r="K3599" s="0" t="n">
        <v>218383.540934698</v>
      </c>
      <c r="L3599" s="0" t="n">
        <v>327575.311402048</v>
      </c>
      <c r="M3599" s="0" t="n">
        <v>2935893.73335448</v>
      </c>
      <c r="N3599" s="0" t="n">
        <v>3914524.97780598</v>
      </c>
      <c r="O3599" s="0" t="n">
        <v>197091.145475182</v>
      </c>
      <c r="P3599" s="0" t="n">
        <v>246363.931843977</v>
      </c>
      <c r="Q3599" s="0" t="n">
        <v>81893.827850512</v>
      </c>
      <c r="R3599" s="0" t="n">
        <v>136489.713084186</v>
      </c>
    </row>
    <row r="3600" customFormat="false" ht="13.8" hidden="true" customHeight="false" outlineLevel="0" collapsed="false">
      <c r="A3600" s="0" t="s">
        <v>159</v>
      </c>
      <c r="B3600" s="0" t="s">
        <v>96</v>
      </c>
      <c r="C3600" s="0" t="s">
        <v>99</v>
      </c>
      <c r="D3600" s="0" t="s">
        <v>99</v>
      </c>
      <c r="E3600" s="0" t="s">
        <v>197</v>
      </c>
      <c r="F3600" s="0" t="s">
        <v>8</v>
      </c>
      <c r="G3600" s="0" t="s">
        <v>154</v>
      </c>
      <c r="H3600" s="0" t="n">
        <v>42777743.0523858</v>
      </c>
      <c r="I3600" s="0" t="n">
        <v>490062.127045127</v>
      </c>
      <c r="J3600" s="0" t="n">
        <v>622237.412802991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</row>
    <row r="3601" customFormat="false" ht="13.8" hidden="true" customHeight="false" outlineLevel="0" collapsed="false">
      <c r="A3601" s="0" t="s">
        <v>155</v>
      </c>
      <c r="B3601" s="0" t="s">
        <v>52</v>
      </c>
      <c r="C3601" s="0" t="s">
        <v>54</v>
      </c>
      <c r="D3601" s="0" t="s">
        <v>54</v>
      </c>
      <c r="E3601" s="0" t="s">
        <v>8</v>
      </c>
      <c r="F3601" s="0" t="s">
        <v>8</v>
      </c>
      <c r="G3601" s="0" t="s">
        <v>153</v>
      </c>
      <c r="H3601" s="0" t="n">
        <v>8819523</v>
      </c>
      <c r="I3601" s="0" t="n">
        <v>260100</v>
      </c>
      <c r="J3601" s="0" t="n">
        <v>274500</v>
      </c>
      <c r="K3601" s="0" t="n">
        <v>0</v>
      </c>
      <c r="L3601" s="0" t="n">
        <v>0</v>
      </c>
      <c r="M3601" s="0" t="n">
        <v>823649.917635</v>
      </c>
      <c r="N3601" s="0" t="n">
        <v>997049.900295</v>
      </c>
      <c r="O3601" s="0" t="n">
        <v>5188995</v>
      </c>
      <c r="P3601" s="0" t="n">
        <v>5735205</v>
      </c>
      <c r="Q3601" s="0" t="n">
        <v>28611000</v>
      </c>
      <c r="R3601" s="0" t="n">
        <v>31212000</v>
      </c>
    </row>
    <row r="3602" customFormat="false" ht="13.8" hidden="true" customHeight="false" outlineLevel="0" collapsed="false">
      <c r="A3602" s="0" t="s">
        <v>155</v>
      </c>
      <c r="B3602" s="0" t="s">
        <v>72</v>
      </c>
      <c r="C3602" s="0" t="s">
        <v>151</v>
      </c>
      <c r="D3602" s="0" t="s">
        <v>73</v>
      </c>
      <c r="E3602" s="0" t="s">
        <v>174</v>
      </c>
      <c r="F3602" s="0" t="s">
        <v>8</v>
      </c>
      <c r="G3602" s="0" t="s">
        <v>154</v>
      </c>
      <c r="H3602" s="0" t="n">
        <v>1502646.55923543</v>
      </c>
      <c r="I3602" s="0" t="n">
        <v>22612.8896455129</v>
      </c>
      <c r="J3602" s="0" t="n">
        <v>22612.8896455129</v>
      </c>
      <c r="K3602" s="0" t="n">
        <v>791451.137592951</v>
      </c>
      <c r="L3602" s="0" t="n">
        <v>1017580.03404808</v>
      </c>
      <c r="M3602" s="0" t="n">
        <v>1329637.90946019</v>
      </c>
      <c r="N3602" s="0" t="n">
        <v>1642493.8881567</v>
      </c>
      <c r="O3602" s="0" t="n">
        <v>688283.153132334</v>
      </c>
      <c r="P3602" s="0" t="n">
        <v>938567.936089547</v>
      </c>
      <c r="Q3602" s="0" t="n">
        <v>1582902.2751859</v>
      </c>
      <c r="R3602" s="0" t="n">
        <v>1809031.17164103</v>
      </c>
    </row>
    <row r="3603" customFormat="false" ht="13.8" hidden="true" customHeight="false" outlineLevel="0" collapsed="false">
      <c r="A3603" s="0" t="s">
        <v>150</v>
      </c>
      <c r="B3603" s="0" t="s">
        <v>21</v>
      </c>
      <c r="C3603" s="0" t="s">
        <v>166</v>
      </c>
      <c r="D3603" s="0" t="s">
        <v>37</v>
      </c>
      <c r="E3603" s="0" t="s">
        <v>9</v>
      </c>
      <c r="F3603" s="0" t="s">
        <v>9</v>
      </c>
      <c r="G3603" s="0" t="s">
        <v>164</v>
      </c>
      <c r="H3603" s="0" t="n">
        <v>3049906.01375342</v>
      </c>
      <c r="I3603" s="0" t="n">
        <v>350530.190472966</v>
      </c>
      <c r="J3603" s="0" t="n">
        <v>304693.010333996</v>
      </c>
      <c r="K3603" s="0" t="n">
        <v>3943464.64282087</v>
      </c>
      <c r="L3603" s="0" t="n">
        <v>4819790.11900328</v>
      </c>
      <c r="M3603" s="0" t="n">
        <v>87953696.0877249</v>
      </c>
      <c r="N3603" s="0" t="n">
        <v>98947908.0986906</v>
      </c>
      <c r="O3603" s="0" t="n">
        <v>26187270.0902873</v>
      </c>
      <c r="P3603" s="0" t="n">
        <v>33519705.7155678</v>
      </c>
      <c r="Q3603" s="0" t="n">
        <v>7886929.28564174</v>
      </c>
      <c r="R3603" s="0" t="n">
        <v>8763254.76182416</v>
      </c>
    </row>
    <row r="3604" customFormat="false" ht="13.8" hidden="true" customHeight="false" outlineLevel="0" collapsed="false">
      <c r="A3604" s="0" t="s">
        <v>150</v>
      </c>
      <c r="B3604" s="0" t="s">
        <v>6</v>
      </c>
      <c r="C3604" s="0" t="s">
        <v>162</v>
      </c>
      <c r="D3604" s="0" t="s">
        <v>19</v>
      </c>
      <c r="E3604" s="0" t="s">
        <v>13</v>
      </c>
      <c r="F3604" s="0" t="s">
        <v>13</v>
      </c>
      <c r="G3604" s="0" t="s">
        <v>153</v>
      </c>
      <c r="H3604" s="0" t="n">
        <v>116602.548365966</v>
      </c>
      <c r="I3604" s="0" t="n">
        <v>34250.6618333333</v>
      </c>
      <c r="J3604" s="0" t="n">
        <v>21814.2457935532</v>
      </c>
      <c r="K3604" s="0" t="n">
        <v>130019.360194444</v>
      </c>
      <c r="L3604" s="0" t="n">
        <v>167167.748821428</v>
      </c>
      <c r="M3604" s="0" t="n">
        <v>8265862.9231504</v>
      </c>
      <c r="N3604" s="0" t="n">
        <v>10062789.6455744</v>
      </c>
      <c r="O3604" s="0" t="n">
        <v>8265862.9231504</v>
      </c>
      <c r="P3604" s="0" t="n">
        <v>10062789.6455744</v>
      </c>
      <c r="Q3604" s="0" t="n">
        <v>297187.109015873</v>
      </c>
      <c r="R3604" s="0" t="n">
        <v>334335.497642857</v>
      </c>
    </row>
    <row r="3605" customFormat="false" ht="13.8" hidden="true" customHeight="false" outlineLevel="0" collapsed="false">
      <c r="A3605" s="0" t="s">
        <v>155</v>
      </c>
      <c r="B3605" s="0" t="s">
        <v>117</v>
      </c>
      <c r="C3605" s="0" t="s">
        <v>190</v>
      </c>
      <c r="D3605" s="0" t="s">
        <v>109</v>
      </c>
      <c r="E3605" s="0" t="s">
        <v>13</v>
      </c>
      <c r="F3605" s="0" t="s">
        <v>13</v>
      </c>
      <c r="G3605" s="0" t="s">
        <v>154</v>
      </c>
      <c r="H3605" s="0" t="n">
        <v>4525613.79203688</v>
      </c>
      <c r="I3605" s="0" t="n">
        <v>21604.5865728738</v>
      </c>
      <c r="J3605" s="0" t="n">
        <v>26927.1277366984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</row>
    <row r="3606" customFormat="false" ht="13.8" hidden="true" customHeight="false" outlineLevel="0" collapsed="false">
      <c r="A3606" s="0" t="s">
        <v>159</v>
      </c>
      <c r="B3606" s="0" t="s">
        <v>103</v>
      </c>
      <c r="C3606" s="0" t="s">
        <v>178</v>
      </c>
      <c r="D3606" s="0" t="s">
        <v>108</v>
      </c>
      <c r="E3606" s="0" t="s">
        <v>8</v>
      </c>
      <c r="F3606" s="0" t="s">
        <v>8</v>
      </c>
      <c r="G3606" s="0" t="s">
        <v>154</v>
      </c>
      <c r="H3606" s="0" t="n">
        <v>17118646.8480166</v>
      </c>
      <c r="I3606" s="0" t="n">
        <v>801665.6706672</v>
      </c>
      <c r="J3606" s="0" t="n">
        <v>485465.352030258</v>
      </c>
      <c r="K3606" s="0" t="n">
        <v>8882204.0408735</v>
      </c>
      <c r="L3606" s="0" t="n">
        <v>11842938.7211646</v>
      </c>
      <c r="M3606" s="0" t="n">
        <v>16033313.413344</v>
      </c>
      <c r="N3606" s="0" t="n">
        <v>24049970.120016</v>
      </c>
      <c r="O3606" s="0" t="n">
        <v>12626234.3130084</v>
      </c>
      <c r="P3606" s="0" t="n">
        <v>16233729.8310108</v>
      </c>
      <c r="Q3606" s="0" t="n">
        <v>11842938.7211646</v>
      </c>
      <c r="R3606" s="0" t="n">
        <v>14803673.4014558</v>
      </c>
    </row>
    <row r="3607" customFormat="false" ht="13.8" hidden="true" customHeight="false" outlineLevel="0" collapsed="false">
      <c r="A3607" s="0" t="s">
        <v>155</v>
      </c>
      <c r="B3607" s="0" t="s">
        <v>103</v>
      </c>
      <c r="C3607" s="0" t="s">
        <v>178</v>
      </c>
      <c r="D3607" s="0" t="s">
        <v>107</v>
      </c>
      <c r="E3607" s="0" t="s">
        <v>9</v>
      </c>
      <c r="F3607" s="0" t="s">
        <v>9</v>
      </c>
      <c r="G3607" s="0" t="s">
        <v>172</v>
      </c>
      <c r="H3607" s="0" t="n">
        <v>1198541.15949721</v>
      </c>
      <c r="I3607" s="0" t="n">
        <v>106519.552863115</v>
      </c>
      <c r="J3607" s="0" t="n">
        <v>95834.4076031712</v>
      </c>
      <c r="K3607" s="0" t="n">
        <v>0</v>
      </c>
      <c r="L3607" s="0" t="n">
        <v>0</v>
      </c>
      <c r="M3607" s="0" t="n">
        <v>10225877.074859</v>
      </c>
      <c r="N3607" s="0" t="n">
        <v>14316227.9048026</v>
      </c>
      <c r="O3607" s="0" t="n">
        <v>3374539.43470348</v>
      </c>
      <c r="P3607" s="0" t="n">
        <v>4601644.68368656</v>
      </c>
      <c r="Q3607" s="0" t="n">
        <v>1558150.05401884</v>
      </c>
      <c r="R3607" s="0" t="n">
        <v>1780742.91887868</v>
      </c>
    </row>
    <row r="3608" customFormat="false" ht="13.8" hidden="true" customHeight="false" outlineLevel="0" collapsed="false">
      <c r="A3608" s="0" t="s">
        <v>159</v>
      </c>
      <c r="B3608" s="0" t="s">
        <v>103</v>
      </c>
      <c r="C3608" s="0" t="s">
        <v>178</v>
      </c>
      <c r="D3608" s="0" t="s">
        <v>107</v>
      </c>
      <c r="E3608" s="0" t="s">
        <v>9</v>
      </c>
      <c r="F3608" s="0" t="s">
        <v>9</v>
      </c>
      <c r="G3608" s="0" t="s">
        <v>154</v>
      </c>
      <c r="H3608" s="0" t="n">
        <v>2380390.4657859</v>
      </c>
      <c r="I3608" s="0" t="n">
        <v>70211.4410259399</v>
      </c>
      <c r="J3608" s="0" t="n">
        <v>67236.3474224856</v>
      </c>
      <c r="K3608" s="0" t="n">
        <v>0</v>
      </c>
      <c r="L3608" s="0" t="n">
        <v>0</v>
      </c>
      <c r="M3608" s="0" t="n">
        <v>6740298.33849023</v>
      </c>
      <c r="N3608" s="0" t="n">
        <v>9436417.67388633</v>
      </c>
      <c r="O3608" s="0" t="n">
        <v>0</v>
      </c>
      <c r="P3608" s="0" t="n">
        <v>0</v>
      </c>
      <c r="Q3608" s="0" t="n">
        <v>0</v>
      </c>
      <c r="R3608" s="0" t="n">
        <v>0</v>
      </c>
    </row>
    <row r="3609" customFormat="false" ht="13.8" hidden="true" customHeight="false" outlineLevel="0" collapsed="false">
      <c r="A3609" s="0" t="s">
        <v>155</v>
      </c>
      <c r="B3609" s="0" t="s">
        <v>103</v>
      </c>
      <c r="C3609" s="0" t="s">
        <v>178</v>
      </c>
      <c r="D3609" s="0" t="s">
        <v>111</v>
      </c>
      <c r="E3609" s="0" t="s">
        <v>8</v>
      </c>
      <c r="F3609" s="0" t="s">
        <v>8</v>
      </c>
      <c r="G3609" s="0" t="s">
        <v>157</v>
      </c>
      <c r="H3609" s="0" t="n">
        <v>992261.247494289</v>
      </c>
      <c r="I3609" s="0" t="n">
        <v>78266.5536895857</v>
      </c>
      <c r="J3609" s="0" t="n">
        <v>21160.6614164218</v>
      </c>
      <c r="K3609" s="0" t="n">
        <v>2347996.61068757</v>
      </c>
      <c r="L3609" s="0" t="n">
        <v>3130662.14758342</v>
      </c>
      <c r="M3609" s="0" t="n">
        <v>7513589.15420022</v>
      </c>
      <c r="N3609" s="0" t="n">
        <v>11270383.7313003</v>
      </c>
      <c r="O3609" s="0" t="n">
        <v>1753170.80264671</v>
      </c>
      <c r="P3609" s="0" t="n">
        <v>2191463.50330839</v>
      </c>
      <c r="Q3609" s="0" t="n">
        <v>3521994.91603135</v>
      </c>
      <c r="R3609" s="0" t="n">
        <v>4304660.45292721</v>
      </c>
    </row>
    <row r="3610" customFormat="false" ht="13.8" hidden="true" customHeight="false" outlineLevel="0" collapsed="false">
      <c r="A3610" s="0" t="s">
        <v>150</v>
      </c>
      <c r="B3610" s="0" t="s">
        <v>103</v>
      </c>
      <c r="C3610" s="0" t="s">
        <v>178</v>
      </c>
      <c r="D3610" s="0" t="s">
        <v>112</v>
      </c>
      <c r="E3610" s="0" t="s">
        <v>13</v>
      </c>
      <c r="F3610" s="0" t="s">
        <v>13</v>
      </c>
      <c r="G3610" s="0" t="s">
        <v>153</v>
      </c>
      <c r="H3610" s="0" t="n">
        <v>417199.609962424</v>
      </c>
      <c r="I3610" s="0" t="n">
        <v>33802.8141486</v>
      </c>
      <c r="J3610" s="0" t="n">
        <v>23109.033478812</v>
      </c>
      <c r="K3610" s="0" t="n">
        <v>0</v>
      </c>
      <c r="L3610" s="0" t="n">
        <v>0</v>
      </c>
      <c r="M3610" s="0" t="n">
        <v>615211.21750452</v>
      </c>
      <c r="N3610" s="0" t="n">
        <v>878873.1678636</v>
      </c>
      <c r="O3610" s="0" t="n">
        <v>2087323.77367605</v>
      </c>
      <c r="P3610" s="0" t="n">
        <v>2671774.43030534</v>
      </c>
      <c r="Q3610" s="0" t="n">
        <v>2704225.131888</v>
      </c>
      <c r="R3610" s="0" t="n">
        <v>3042253.273374</v>
      </c>
    </row>
    <row r="3611" customFormat="false" ht="13.8" hidden="true" customHeight="false" outlineLevel="0" collapsed="false">
      <c r="A3611" s="0" t="s">
        <v>159</v>
      </c>
      <c r="B3611" s="0" t="s">
        <v>103</v>
      </c>
      <c r="C3611" s="0" t="s">
        <v>179</v>
      </c>
      <c r="D3611" s="0" t="s">
        <v>116</v>
      </c>
      <c r="E3611" s="0" t="s">
        <v>8</v>
      </c>
      <c r="F3611" s="0" t="s">
        <v>8</v>
      </c>
      <c r="G3611" s="0" t="s">
        <v>153</v>
      </c>
      <c r="H3611" s="0" t="n">
        <v>442112.582081076</v>
      </c>
      <c r="I3611" s="0" t="n">
        <v>6199.556473005</v>
      </c>
      <c r="J3611" s="0" t="n">
        <v>14436.25156862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752803.285830619</v>
      </c>
      <c r="P3611" s="0" t="n">
        <v>1053924.60016286</v>
      </c>
      <c r="Q3611" s="0" t="n">
        <v>371973.3883803</v>
      </c>
      <c r="R3611" s="0" t="n">
        <v>433968.95311035</v>
      </c>
    </row>
    <row r="3612" customFormat="false" ht="13.8" hidden="true" customHeight="false" outlineLevel="0" collapsed="false">
      <c r="A3612" s="0" t="s">
        <v>155</v>
      </c>
      <c r="B3612" s="0" t="s">
        <v>52</v>
      </c>
      <c r="C3612" s="0" t="s">
        <v>158</v>
      </c>
      <c r="D3612" s="0" t="s">
        <v>59</v>
      </c>
      <c r="E3612" s="0" t="s">
        <v>8</v>
      </c>
      <c r="F3612" s="0" t="s">
        <v>8</v>
      </c>
      <c r="G3612" s="0" t="s">
        <v>172</v>
      </c>
      <c r="H3612" s="0" t="n">
        <v>971183.890701107</v>
      </c>
      <c r="I3612" s="0" t="n">
        <v>41822.8537705872</v>
      </c>
      <c r="J3612" s="0" t="n">
        <v>38978.3419940006</v>
      </c>
      <c r="K3612" s="0" t="n">
        <v>0</v>
      </c>
      <c r="L3612" s="0" t="n">
        <v>0</v>
      </c>
      <c r="M3612" s="0" t="n">
        <v>3331887.35596649</v>
      </c>
      <c r="N3612" s="0" t="n">
        <v>4997831.03394974</v>
      </c>
      <c r="O3612" s="0" t="n">
        <v>503268.339815095</v>
      </c>
      <c r="P3612" s="0" t="n">
        <v>629085.424768868</v>
      </c>
      <c r="Q3612" s="0" t="n">
        <v>209114.268852936</v>
      </c>
      <c r="R3612" s="0" t="n">
        <v>348523.78142156</v>
      </c>
    </row>
    <row r="3613" customFormat="false" ht="13.8" hidden="true" customHeight="false" outlineLevel="0" collapsed="false">
      <c r="A3613" s="0" t="s">
        <v>155</v>
      </c>
      <c r="B3613" s="0" t="s">
        <v>52</v>
      </c>
      <c r="C3613" s="0" t="s">
        <v>183</v>
      </c>
      <c r="D3613" s="0" t="s">
        <v>57</v>
      </c>
      <c r="E3613" s="0" t="s">
        <v>9</v>
      </c>
      <c r="F3613" s="0" t="s">
        <v>9</v>
      </c>
      <c r="G3613" s="0" t="s">
        <v>172</v>
      </c>
      <c r="H3613" s="0" t="n">
        <v>1451660.30890778</v>
      </c>
      <c r="I3613" s="0" t="n">
        <v>45106.9083333333</v>
      </c>
      <c r="J3613" s="0" t="n">
        <v>29989.3331475769</v>
      </c>
      <c r="K3613" s="0" t="n">
        <v>0</v>
      </c>
      <c r="L3613" s="0" t="n">
        <v>0</v>
      </c>
      <c r="M3613" s="0" t="n">
        <v>1474807.97133246</v>
      </c>
      <c r="N3613" s="0" t="n">
        <v>1785293.86003403</v>
      </c>
      <c r="O3613" s="0" t="n">
        <v>1452310.88794574</v>
      </c>
      <c r="P3613" s="0" t="n">
        <v>1605185.71825582</v>
      </c>
      <c r="Q3613" s="0" t="n">
        <v>4961759.91666666</v>
      </c>
      <c r="R3613" s="0" t="n">
        <v>5412828.99999999</v>
      </c>
    </row>
    <row r="3614" customFormat="false" ht="13.8" hidden="true" customHeight="false" outlineLevel="0" collapsed="false">
      <c r="A3614" s="0" t="s">
        <v>159</v>
      </c>
      <c r="B3614" s="0" t="s">
        <v>103</v>
      </c>
      <c r="C3614" s="0" t="s">
        <v>177</v>
      </c>
      <c r="D3614" s="0" t="s">
        <v>22</v>
      </c>
      <c r="E3614" s="0" t="s">
        <v>9</v>
      </c>
      <c r="F3614" s="0" t="s">
        <v>9</v>
      </c>
      <c r="G3614" s="0" t="s">
        <v>172</v>
      </c>
      <c r="H3614" s="0" t="n">
        <v>104729.456611499</v>
      </c>
      <c r="I3614" s="0" t="n">
        <v>1625.7</v>
      </c>
      <c r="J3614" s="0" t="n">
        <v>2177.784</v>
      </c>
      <c r="K3614" s="0" t="n">
        <v>65028</v>
      </c>
      <c r="L3614" s="0" t="n">
        <v>81285</v>
      </c>
      <c r="M3614" s="0" t="n">
        <v>208496.025</v>
      </c>
      <c r="N3614" s="0" t="n">
        <v>252389.925</v>
      </c>
      <c r="O3614" s="0" t="n">
        <v>0</v>
      </c>
      <c r="P3614" s="0" t="n">
        <v>0</v>
      </c>
      <c r="Q3614" s="0" t="n">
        <v>0</v>
      </c>
      <c r="R3614" s="0" t="n">
        <v>0</v>
      </c>
    </row>
    <row r="3615" customFormat="false" ht="13.8" hidden="true" customHeight="false" outlineLevel="0" collapsed="false">
      <c r="A3615" s="0" t="s">
        <v>150</v>
      </c>
      <c r="B3615" s="0" t="s">
        <v>21</v>
      </c>
      <c r="C3615" s="0" t="s">
        <v>173</v>
      </c>
      <c r="D3615" s="0" t="s">
        <v>34</v>
      </c>
      <c r="E3615" s="0" t="s">
        <v>8</v>
      </c>
      <c r="F3615" s="0" t="s">
        <v>8</v>
      </c>
      <c r="G3615" s="0" t="s">
        <v>154</v>
      </c>
      <c r="H3615" s="0" t="n">
        <v>71903.3960908789</v>
      </c>
      <c r="I3615" s="0" t="n">
        <v>10500.5</v>
      </c>
      <c r="J3615" s="0" t="n">
        <v>5966.735</v>
      </c>
      <c r="K3615" s="0" t="n">
        <v>0</v>
      </c>
      <c r="L3615" s="0" t="n">
        <v>0</v>
      </c>
      <c r="M3615" s="0" t="n">
        <v>7738195.585958</v>
      </c>
      <c r="N3615" s="0" t="n">
        <v>9420412.017688</v>
      </c>
      <c r="O3615" s="0" t="n">
        <v>1365563.92338212</v>
      </c>
      <c r="P3615" s="0" t="n">
        <v>1662425.6458565</v>
      </c>
      <c r="Q3615" s="0" t="n">
        <v>210010</v>
      </c>
      <c r="R3615" s="0" t="n">
        <v>236261.25</v>
      </c>
    </row>
    <row r="3616" customFormat="false" ht="13.8" hidden="true" customHeight="false" outlineLevel="0" collapsed="false">
      <c r="A3616" s="0" t="s">
        <v>150</v>
      </c>
      <c r="B3616" s="0" t="s">
        <v>21</v>
      </c>
      <c r="C3616" s="0" t="s">
        <v>168</v>
      </c>
      <c r="D3616" s="0" t="s">
        <v>29</v>
      </c>
      <c r="E3616" s="0" t="s">
        <v>13</v>
      </c>
      <c r="F3616" s="0" t="s">
        <v>13</v>
      </c>
      <c r="G3616" s="0" t="s">
        <v>153</v>
      </c>
      <c r="H3616" s="0" t="n">
        <v>74987.5109825387</v>
      </c>
      <c r="I3616" s="0" t="n">
        <v>2900</v>
      </c>
      <c r="J3616" s="0" t="n">
        <v>1725.5</v>
      </c>
      <c r="K3616" s="0" t="n">
        <v>101500</v>
      </c>
      <c r="L3616" s="0" t="n">
        <v>130500</v>
      </c>
      <c r="M3616" s="0" t="n">
        <v>840420</v>
      </c>
      <c r="N3616" s="0" t="n">
        <v>1023120</v>
      </c>
      <c r="O3616" s="0" t="n">
        <v>111012</v>
      </c>
      <c r="P3616" s="0" t="n">
        <v>121104</v>
      </c>
      <c r="Q3616" s="0" t="n">
        <v>348000</v>
      </c>
      <c r="R3616" s="0" t="n">
        <v>377000</v>
      </c>
    </row>
    <row r="3617" customFormat="false" ht="13.8" hidden="true" customHeight="false" outlineLevel="0" collapsed="false">
      <c r="A3617" s="0" t="s">
        <v>150</v>
      </c>
      <c r="B3617" s="0" t="s">
        <v>72</v>
      </c>
      <c r="C3617" s="0" t="s">
        <v>151</v>
      </c>
      <c r="D3617" s="0" t="s">
        <v>83</v>
      </c>
      <c r="E3617" s="0" t="s">
        <v>174</v>
      </c>
      <c r="F3617" s="0" t="s">
        <v>8</v>
      </c>
      <c r="G3617" s="0" t="s">
        <v>154</v>
      </c>
      <c r="H3617" s="0" t="n">
        <v>47423.8209329311</v>
      </c>
      <c r="I3617" s="0" t="n">
        <v>3294.69613436008</v>
      </c>
      <c r="J3617" s="0" t="n">
        <v>3294.69613436008</v>
      </c>
      <c r="K3617" s="0" t="n">
        <v>38438.1215675343</v>
      </c>
      <c r="L3617" s="0" t="n">
        <v>49420.4420154013</v>
      </c>
      <c r="M3617" s="0" t="n">
        <v>249998.528604852</v>
      </c>
      <c r="N3617" s="0" t="n">
        <v>322578.746586906</v>
      </c>
      <c r="O3617" s="0" t="n">
        <v>80644.6862348895</v>
      </c>
      <c r="P3617" s="0" t="n">
        <v>103225.198380658</v>
      </c>
      <c r="Q3617" s="0" t="n">
        <v>87858.5635829356</v>
      </c>
      <c r="R3617" s="0" t="n">
        <v>98840.8840308026</v>
      </c>
    </row>
    <row r="3618" customFormat="false" ht="13.8" hidden="true" customHeight="false" outlineLevel="0" collapsed="false">
      <c r="A3618" s="0" t="s">
        <v>150</v>
      </c>
      <c r="B3618" s="0" t="s">
        <v>72</v>
      </c>
      <c r="C3618" s="0" t="s">
        <v>175</v>
      </c>
      <c r="D3618" s="0" t="s">
        <v>79</v>
      </c>
      <c r="E3618" s="0" t="s">
        <v>174</v>
      </c>
      <c r="F3618" s="0" t="s">
        <v>8</v>
      </c>
      <c r="G3618" s="0" t="s">
        <v>153</v>
      </c>
      <c r="H3618" s="0" t="n">
        <v>658070.471300066</v>
      </c>
      <c r="I3618" s="0" t="n">
        <v>58672.7667257999</v>
      </c>
      <c r="J3618" s="0" t="n">
        <v>45922.554051358</v>
      </c>
      <c r="K3618" s="0" t="n">
        <v>1026773.41770149</v>
      </c>
      <c r="L3618" s="0" t="n">
        <v>1320137.25133049</v>
      </c>
      <c r="M3618" s="0" t="n">
        <v>7538728.28597601</v>
      </c>
      <c r="N3618" s="0" t="n">
        <v>10365751.393217</v>
      </c>
      <c r="O3618" s="0" t="n">
        <v>2355852.5893675</v>
      </c>
      <c r="P3618" s="0" t="n">
        <v>3015491.3143904</v>
      </c>
      <c r="Q3618" s="0" t="n">
        <v>880091.500886999</v>
      </c>
      <c r="R3618" s="0" t="n">
        <v>1173455.33451599</v>
      </c>
    </row>
    <row r="3619" customFormat="false" ht="13.8" hidden="true" customHeight="false" outlineLevel="0" collapsed="false">
      <c r="A3619" s="0" t="s">
        <v>159</v>
      </c>
      <c r="B3619" s="0" t="s">
        <v>72</v>
      </c>
      <c r="C3619" s="0" t="s">
        <v>151</v>
      </c>
      <c r="D3619" s="0" t="s">
        <v>81</v>
      </c>
      <c r="E3619" s="0" t="s">
        <v>174</v>
      </c>
      <c r="F3619" s="0" t="s">
        <v>8</v>
      </c>
      <c r="G3619" s="0" t="s">
        <v>153</v>
      </c>
      <c r="H3619" s="0" t="n">
        <v>62079.1535329087</v>
      </c>
      <c r="I3619" s="0" t="n">
        <v>686.134386394683</v>
      </c>
      <c r="J3619" s="0" t="n">
        <v>686.134386394683</v>
      </c>
      <c r="K3619" s="0" t="n">
        <v>0</v>
      </c>
      <c r="L3619" s="0" t="n">
        <v>0</v>
      </c>
      <c r="M3619" s="0" t="n">
        <v>30230.2739303643</v>
      </c>
      <c r="N3619" s="0" t="n">
        <v>40307.0319071524</v>
      </c>
      <c r="O3619" s="0" t="n">
        <v>13435.6772337706</v>
      </c>
      <c r="P3619" s="0" t="n">
        <v>18809.9481272789</v>
      </c>
      <c r="Q3619" s="0" t="n">
        <v>13722.6877278936</v>
      </c>
      <c r="R3619" s="0" t="n">
        <v>16009.8023492092</v>
      </c>
    </row>
    <row r="3620" customFormat="false" ht="13.8" hidden="true" customHeight="false" outlineLevel="0" collapsed="false">
      <c r="A3620" s="0" t="s">
        <v>155</v>
      </c>
      <c r="B3620" s="0" t="s">
        <v>72</v>
      </c>
      <c r="C3620" s="0" t="s">
        <v>171</v>
      </c>
      <c r="D3620" s="0" t="s">
        <v>77</v>
      </c>
      <c r="E3620" s="0" t="s">
        <v>174</v>
      </c>
      <c r="F3620" s="0" t="s">
        <v>8</v>
      </c>
      <c r="G3620" s="0" t="s">
        <v>172</v>
      </c>
      <c r="H3620" s="0" t="n">
        <v>1689258.50889221</v>
      </c>
      <c r="I3620" s="0" t="n">
        <v>22200.4618718806</v>
      </c>
      <c r="J3620" s="0" t="n">
        <v>42202.5090499002</v>
      </c>
      <c r="K3620" s="0" t="n">
        <v>777016.165515822</v>
      </c>
      <c r="L3620" s="0" t="n">
        <v>999020.784234628</v>
      </c>
      <c r="M3620" s="0" t="n">
        <v>1678354.91806918</v>
      </c>
      <c r="N3620" s="0" t="n">
        <v>2073261.95761487</v>
      </c>
      <c r="O3620" s="0" t="n">
        <v>868795.48700052</v>
      </c>
      <c r="P3620" s="0" t="n">
        <v>1184721.11863707</v>
      </c>
      <c r="Q3620" s="0" t="n">
        <v>555011.546797016</v>
      </c>
      <c r="R3620" s="0" t="n">
        <v>777016.165515822</v>
      </c>
    </row>
    <row r="3621" customFormat="false" ht="13.8" hidden="true" customHeight="false" outlineLevel="0" collapsed="false">
      <c r="A3621" s="0" t="s">
        <v>159</v>
      </c>
      <c r="B3621" s="0" t="s">
        <v>72</v>
      </c>
      <c r="C3621" s="0" t="s">
        <v>151</v>
      </c>
      <c r="D3621" s="0" t="s">
        <v>78</v>
      </c>
      <c r="E3621" s="0" t="s">
        <v>156</v>
      </c>
      <c r="F3621" s="0" t="s">
        <v>9</v>
      </c>
      <c r="G3621" s="0" t="s">
        <v>154</v>
      </c>
      <c r="H3621" s="0" t="n">
        <v>128993453.785995</v>
      </c>
      <c r="I3621" s="0" t="n">
        <v>3103273.37051241</v>
      </c>
      <c r="J3621" s="0" t="n">
        <v>3244113.37721215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</row>
    <row r="3622" customFormat="false" ht="13.8" hidden="true" customHeight="false" outlineLevel="0" collapsed="false">
      <c r="A3622" s="0" t="s">
        <v>155</v>
      </c>
      <c r="B3622" s="0" t="s">
        <v>72</v>
      </c>
      <c r="C3622" s="0" t="s">
        <v>171</v>
      </c>
      <c r="D3622" s="0" t="s">
        <v>77</v>
      </c>
      <c r="E3622" s="0" t="s">
        <v>170</v>
      </c>
      <c r="F3622" s="0" t="s">
        <v>13</v>
      </c>
      <c r="G3622" s="0" t="s">
        <v>154</v>
      </c>
      <c r="H3622" s="0" t="n">
        <v>3289362.26723835</v>
      </c>
      <c r="I3622" s="0" t="n">
        <v>44829.4235272497</v>
      </c>
      <c r="J3622" s="0" t="n">
        <v>61817.1715171762</v>
      </c>
      <c r="K3622" s="0" t="n">
        <v>0</v>
      </c>
      <c r="L3622" s="0" t="n">
        <v>0</v>
      </c>
      <c r="M3622" s="0" t="n">
        <v>3588463.50329733</v>
      </c>
      <c r="N3622" s="0" t="n">
        <v>4385899.8373634</v>
      </c>
      <c r="O3622" s="0" t="n">
        <v>1754359.93494536</v>
      </c>
      <c r="P3622" s="0" t="n">
        <v>2392309.00219822</v>
      </c>
      <c r="Q3622" s="0" t="n">
        <v>3138059.64690748</v>
      </c>
      <c r="R3622" s="0" t="n">
        <v>3586353.88217997</v>
      </c>
    </row>
    <row r="3623" customFormat="false" ht="13.8" hidden="true" customHeight="false" outlineLevel="0" collapsed="false">
      <c r="A3623" s="0" t="s">
        <v>155</v>
      </c>
      <c r="B3623" s="0" t="s">
        <v>90</v>
      </c>
      <c r="C3623" s="0" t="s">
        <v>160</v>
      </c>
      <c r="D3623" s="0" t="s">
        <v>91</v>
      </c>
      <c r="E3623" s="0" t="s">
        <v>8</v>
      </c>
      <c r="F3623" s="0" t="s">
        <v>8</v>
      </c>
      <c r="G3623" s="0" t="s">
        <v>153</v>
      </c>
      <c r="H3623" s="0" t="n">
        <v>2655883.84562838</v>
      </c>
      <c r="I3623" s="0" t="n">
        <v>184701.599959907</v>
      </c>
      <c r="J3623" s="0" t="n">
        <v>208785.131612114</v>
      </c>
      <c r="K3623" s="0" t="n">
        <v>2015809.73736767</v>
      </c>
      <c r="L3623" s="0" t="n">
        <v>2591755.37661558</v>
      </c>
      <c r="M3623" s="0" t="n">
        <v>11575153.3724166</v>
      </c>
      <c r="N3623" s="0" t="n">
        <v>14468941.7155208</v>
      </c>
      <c r="O3623" s="0" t="n">
        <v>7427390.07386164</v>
      </c>
      <c r="P3623" s="0" t="n">
        <v>10128259.1916295</v>
      </c>
      <c r="Q3623" s="0" t="n">
        <v>0</v>
      </c>
      <c r="R3623" s="0" t="n">
        <v>0</v>
      </c>
    </row>
    <row r="3624" customFormat="false" ht="13.8" hidden="true" customHeight="false" outlineLevel="0" collapsed="false">
      <c r="A3624" s="0" t="s">
        <v>159</v>
      </c>
      <c r="B3624" s="0" t="s">
        <v>96</v>
      </c>
      <c r="C3624" s="0" t="s">
        <v>99</v>
      </c>
      <c r="D3624" s="0" t="s">
        <v>99</v>
      </c>
      <c r="E3624" s="0" t="s">
        <v>197</v>
      </c>
      <c r="F3624" s="0" t="s">
        <v>8</v>
      </c>
      <c r="G3624" s="0" t="s">
        <v>157</v>
      </c>
      <c r="H3624" s="0" t="n">
        <v>26106413.7166949</v>
      </c>
      <c r="I3624" s="0" t="n">
        <v>313439.05283511</v>
      </c>
      <c r="J3624" s="0" t="n">
        <v>206070.859790013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</row>
    <row r="3625" customFormat="false" ht="13.8" hidden="true" customHeight="false" outlineLevel="0" collapsed="false">
      <c r="A3625" s="0" t="s">
        <v>159</v>
      </c>
      <c r="B3625" s="0" t="s">
        <v>52</v>
      </c>
      <c r="C3625" s="0" t="s">
        <v>183</v>
      </c>
      <c r="D3625" s="0" t="s">
        <v>57</v>
      </c>
      <c r="E3625" s="0" t="s">
        <v>9</v>
      </c>
      <c r="F3625" s="0" t="s">
        <v>9</v>
      </c>
      <c r="G3625" s="0" t="s">
        <v>157</v>
      </c>
      <c r="H3625" s="0" t="n">
        <v>70113588.9850276</v>
      </c>
      <c r="I3625" s="0" t="n">
        <v>1092187.55678571</v>
      </c>
      <c r="J3625" s="0" t="n">
        <v>444776.089885117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98296880.1107142</v>
      </c>
      <c r="R3625" s="0" t="n">
        <v>109218755.678571</v>
      </c>
    </row>
    <row r="3626" customFormat="false" ht="13.8" hidden="true" customHeight="false" outlineLevel="0" collapsed="false">
      <c r="A3626" s="0" t="s">
        <v>150</v>
      </c>
      <c r="B3626" s="0" t="s">
        <v>52</v>
      </c>
      <c r="C3626" s="0" t="s">
        <v>158</v>
      </c>
      <c r="D3626" s="0" t="s">
        <v>58</v>
      </c>
      <c r="E3626" s="0" t="s">
        <v>8</v>
      </c>
      <c r="F3626" s="0" t="s">
        <v>8</v>
      </c>
      <c r="G3626" s="0" t="s">
        <v>157</v>
      </c>
      <c r="H3626" s="0" t="n">
        <v>9995341.79471788</v>
      </c>
      <c r="I3626" s="0" t="n">
        <v>963634.084134104</v>
      </c>
      <c r="J3626" s="0" t="n">
        <v>502583.78186896</v>
      </c>
      <c r="K3626" s="0" t="n">
        <v>12848454.4551213</v>
      </c>
      <c r="L3626" s="0" t="n">
        <v>19272681.682682</v>
      </c>
      <c r="M3626" s="0" t="n">
        <v>172731409.870128</v>
      </c>
      <c r="N3626" s="0" t="n">
        <v>230308546.493504</v>
      </c>
      <c r="O3626" s="0" t="n">
        <v>11595730.1328986</v>
      </c>
      <c r="P3626" s="0" t="n">
        <v>14494662.6661232</v>
      </c>
      <c r="Q3626" s="0" t="n">
        <v>4818170.42067052</v>
      </c>
      <c r="R3626" s="0" t="n">
        <v>8030284.03445087</v>
      </c>
    </row>
    <row r="3627" customFormat="false" ht="13.8" hidden="true" customHeight="false" outlineLevel="0" collapsed="false">
      <c r="A3627" s="0" t="s">
        <v>159</v>
      </c>
      <c r="B3627" s="0" t="s">
        <v>52</v>
      </c>
      <c r="C3627" s="0" t="s">
        <v>158</v>
      </c>
      <c r="D3627" s="0" t="s">
        <v>59</v>
      </c>
      <c r="E3627" s="0" t="s">
        <v>8</v>
      </c>
      <c r="F3627" s="0" t="s">
        <v>8</v>
      </c>
      <c r="G3627" s="0" t="s">
        <v>164</v>
      </c>
      <c r="H3627" s="0" t="n">
        <v>15246727.4998741</v>
      </c>
      <c r="I3627" s="0" t="n">
        <v>331071.794662222</v>
      </c>
      <c r="J3627" s="0" t="n">
        <v>438575.161609015</v>
      </c>
      <c r="K3627" s="0" t="n">
        <v>0</v>
      </c>
      <c r="L3627" s="0" t="n">
        <v>0</v>
      </c>
      <c r="M3627" s="0" t="n">
        <v>26375386.3522332</v>
      </c>
      <c r="N3627" s="0" t="n">
        <v>39563079.5283499</v>
      </c>
      <c r="O3627" s="0" t="n">
        <v>3485910.10076847</v>
      </c>
      <c r="P3627" s="0" t="n">
        <v>4481884.41527375</v>
      </c>
      <c r="Q3627" s="0" t="n">
        <v>1103572.64887407</v>
      </c>
      <c r="R3627" s="0" t="n">
        <v>2207145.29774814</v>
      </c>
    </row>
    <row r="3628" customFormat="false" ht="13.8" hidden="true" customHeight="false" outlineLevel="0" collapsed="false">
      <c r="A3628" s="0" t="s">
        <v>150</v>
      </c>
      <c r="B3628" s="0" t="s">
        <v>52</v>
      </c>
      <c r="C3628" s="0" t="s">
        <v>161</v>
      </c>
      <c r="D3628" s="0" t="s">
        <v>60</v>
      </c>
      <c r="E3628" s="0" t="s">
        <v>9</v>
      </c>
      <c r="F3628" s="0" t="s">
        <v>9</v>
      </c>
      <c r="G3628" s="0" t="s">
        <v>157</v>
      </c>
      <c r="H3628" s="0" t="n">
        <v>9807543.1660795</v>
      </c>
      <c r="I3628" s="0" t="n">
        <v>614680.56956807</v>
      </c>
      <c r="J3628" s="0" t="n">
        <v>241567.76652897</v>
      </c>
      <c r="K3628" s="0" t="n">
        <v>8195740.92757427</v>
      </c>
      <c r="L3628" s="0" t="n">
        <v>12293611.3913614</v>
      </c>
      <c r="M3628" s="0" t="n">
        <v>110181492.27948</v>
      </c>
      <c r="N3628" s="0" t="n">
        <v>146908656.372641</v>
      </c>
      <c r="O3628" s="0" t="n">
        <v>7396656.17894004</v>
      </c>
      <c r="P3628" s="0" t="n">
        <v>9245820.22367505</v>
      </c>
      <c r="Q3628" s="0" t="n">
        <v>3073402.84784035</v>
      </c>
      <c r="R3628" s="0" t="n">
        <v>5122338.07973392</v>
      </c>
    </row>
    <row r="3629" customFormat="false" ht="13.8" hidden="true" customHeight="false" outlineLevel="0" collapsed="false">
      <c r="A3629" s="0" t="s">
        <v>159</v>
      </c>
      <c r="B3629" s="0" t="s">
        <v>6</v>
      </c>
      <c r="C3629" s="0" t="s">
        <v>162</v>
      </c>
      <c r="D3629" s="0" t="s">
        <v>7</v>
      </c>
      <c r="E3629" s="0" t="s">
        <v>8</v>
      </c>
      <c r="F3629" s="0" t="s">
        <v>8</v>
      </c>
      <c r="G3629" s="0" t="s">
        <v>164</v>
      </c>
      <c r="H3629" s="0" t="n">
        <v>303800300.172575</v>
      </c>
      <c r="I3629" s="0" t="n">
        <v>5913087.58714503</v>
      </c>
      <c r="J3629" s="0" t="n">
        <v>14062691.7153519</v>
      </c>
      <c r="K3629" s="0" t="n">
        <v>0</v>
      </c>
      <c r="L3629" s="0" t="n">
        <v>0</v>
      </c>
      <c r="M3629" s="0" t="n">
        <v>405468862.104844</v>
      </c>
      <c r="N3629" s="0" t="n">
        <v>608203293.157266</v>
      </c>
      <c r="O3629" s="0" t="n">
        <v>152050823.584971</v>
      </c>
      <c r="P3629" s="0" t="n">
        <v>212871153.018959</v>
      </c>
      <c r="Q3629" s="0" t="n">
        <v>47416969.5799946</v>
      </c>
      <c r="R3629" s="0" t="n">
        <v>71125454.3699919</v>
      </c>
    </row>
    <row r="3630" customFormat="false" ht="13.8" hidden="true" customHeight="false" outlineLevel="0" collapsed="false">
      <c r="A3630" s="0" t="s">
        <v>159</v>
      </c>
      <c r="B3630" s="0" t="s">
        <v>6</v>
      </c>
      <c r="C3630" s="0" t="s">
        <v>163</v>
      </c>
      <c r="D3630" s="0" t="s">
        <v>7</v>
      </c>
      <c r="E3630" s="0" t="s">
        <v>8</v>
      </c>
      <c r="F3630" s="0" t="s">
        <v>8</v>
      </c>
      <c r="G3630" s="0" t="s">
        <v>153</v>
      </c>
      <c r="H3630" s="0" t="n">
        <v>8309660.62657441</v>
      </c>
      <c r="I3630" s="0" t="n">
        <v>179894.57668629</v>
      </c>
      <c r="J3630" s="0" t="n">
        <v>108591.036447786</v>
      </c>
      <c r="K3630" s="0" t="n">
        <v>0</v>
      </c>
      <c r="L3630" s="0" t="n">
        <v>0</v>
      </c>
      <c r="M3630" s="0" t="n">
        <v>12335628.0847922</v>
      </c>
      <c r="N3630" s="0" t="n">
        <v>18503442.1271884</v>
      </c>
      <c r="O3630" s="0" t="n">
        <v>4625860.54079183</v>
      </c>
      <c r="P3630" s="0" t="n">
        <v>6476204.75710856</v>
      </c>
      <c r="Q3630" s="0" t="n">
        <v>1287319.24648611</v>
      </c>
      <c r="R3630" s="0" t="n">
        <v>1930978.86972916</v>
      </c>
    </row>
    <row r="3631" customFormat="false" ht="13.8" hidden="true" customHeight="false" outlineLevel="0" collapsed="false">
      <c r="A3631" s="0" t="s">
        <v>150</v>
      </c>
      <c r="B3631" s="0" t="s">
        <v>21</v>
      </c>
      <c r="C3631" s="0" t="s">
        <v>166</v>
      </c>
      <c r="D3631" s="0" t="s">
        <v>38</v>
      </c>
      <c r="E3631" s="0" t="s">
        <v>8</v>
      </c>
      <c r="F3631" s="0" t="s">
        <v>8</v>
      </c>
      <c r="G3631" s="0" t="s">
        <v>154</v>
      </c>
      <c r="H3631" s="0" t="n">
        <v>30758331.3653218</v>
      </c>
      <c r="I3631" s="0" t="n">
        <v>653213.795974941</v>
      </c>
      <c r="J3631" s="0" t="n">
        <v>647263.223023485</v>
      </c>
      <c r="K3631" s="0" t="n">
        <v>0</v>
      </c>
      <c r="L3631" s="0" t="n">
        <v>0</v>
      </c>
      <c r="M3631" s="0" t="n">
        <v>226931311.206924</v>
      </c>
      <c r="N3631" s="0" t="n">
        <v>275559449.322693</v>
      </c>
      <c r="O3631" s="0" t="n">
        <v>0</v>
      </c>
      <c r="P3631" s="0" t="n">
        <v>0</v>
      </c>
      <c r="Q3631" s="0" t="n">
        <v>6532137.95974941</v>
      </c>
      <c r="R3631" s="0" t="n">
        <v>8165172.44968676</v>
      </c>
    </row>
    <row r="3632" customFormat="false" ht="13.8" hidden="true" customHeight="false" outlineLevel="0" collapsed="false">
      <c r="A3632" s="0" t="s">
        <v>155</v>
      </c>
      <c r="B3632" s="0" t="s">
        <v>21</v>
      </c>
      <c r="C3632" s="0" t="s">
        <v>173</v>
      </c>
      <c r="D3632" s="0" t="s">
        <v>40</v>
      </c>
      <c r="E3632" s="0" t="s">
        <v>8</v>
      </c>
      <c r="F3632" s="0" t="s">
        <v>8</v>
      </c>
      <c r="G3632" s="0" t="s">
        <v>164</v>
      </c>
      <c r="H3632" s="0" t="n">
        <v>3077256.27533841</v>
      </c>
      <c r="I3632" s="0" t="n">
        <v>246276.707758269</v>
      </c>
      <c r="J3632" s="0" t="n">
        <v>400029.414522742</v>
      </c>
      <c r="K3632" s="0" t="n">
        <v>2770612.96228053</v>
      </c>
      <c r="L3632" s="0" t="n">
        <v>3386304.73167621</v>
      </c>
      <c r="M3632" s="0" t="n">
        <v>30897405.26833</v>
      </c>
      <c r="N3632" s="0" t="n">
        <v>38621756.5854125</v>
      </c>
      <c r="O3632" s="0" t="n">
        <v>7359496.94297156</v>
      </c>
      <c r="P3632" s="0" t="n">
        <v>11775195.1087545</v>
      </c>
      <c r="Q3632" s="0" t="n">
        <v>4925534.15516539</v>
      </c>
      <c r="R3632" s="0" t="n">
        <v>5541225.92456107</v>
      </c>
    </row>
    <row r="3633" customFormat="false" ht="13.8" hidden="true" customHeight="false" outlineLevel="0" collapsed="false">
      <c r="A3633" s="0" t="s">
        <v>159</v>
      </c>
      <c r="B3633" s="0" t="s">
        <v>21</v>
      </c>
      <c r="C3633" s="0" t="s">
        <v>166</v>
      </c>
      <c r="D3633" s="0" t="s">
        <v>36</v>
      </c>
      <c r="E3633" s="0" t="s">
        <v>8</v>
      </c>
      <c r="F3633" s="0" t="s">
        <v>8</v>
      </c>
      <c r="G3633" s="0" t="s">
        <v>154</v>
      </c>
      <c r="H3633" s="0" t="n">
        <v>20981044.229945</v>
      </c>
      <c r="I3633" s="0" t="n">
        <v>187635.198814431</v>
      </c>
      <c r="J3633" s="0" t="n">
        <v>152101.425089172</v>
      </c>
      <c r="K3633" s="0" t="n">
        <v>1876351.98814431</v>
      </c>
      <c r="L3633" s="0" t="n">
        <v>2345439.98518038</v>
      </c>
      <c r="M3633" s="0" t="n">
        <v>25926088.2291004</v>
      </c>
      <c r="N3633" s="0" t="n">
        <v>32407610.2863756</v>
      </c>
      <c r="O3633" s="0" t="n">
        <v>0</v>
      </c>
      <c r="P3633" s="0" t="n">
        <v>0</v>
      </c>
      <c r="Q3633" s="0" t="n">
        <v>0</v>
      </c>
      <c r="R3633" s="0" t="n">
        <v>0</v>
      </c>
    </row>
    <row r="3634" customFormat="false" ht="13.8" hidden="true" customHeight="false" outlineLevel="0" collapsed="false">
      <c r="A3634" s="0" t="s">
        <v>159</v>
      </c>
      <c r="B3634" s="0" t="s">
        <v>52</v>
      </c>
      <c r="C3634" s="0" t="s">
        <v>183</v>
      </c>
      <c r="D3634" s="0" t="s">
        <v>64</v>
      </c>
      <c r="E3634" s="0" t="s">
        <v>13</v>
      </c>
      <c r="F3634" s="0" t="s">
        <v>13</v>
      </c>
      <c r="G3634" s="0" t="s">
        <v>157</v>
      </c>
      <c r="H3634" s="0" t="n">
        <v>162973328.492102</v>
      </c>
      <c r="I3634" s="0" t="n">
        <v>2570332.16510711</v>
      </c>
      <c r="J3634" s="0" t="n">
        <v>1547745.87078861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231329894.85964</v>
      </c>
      <c r="R3634" s="0" t="n">
        <v>257033216.510711</v>
      </c>
    </row>
    <row r="3635" customFormat="false" ht="13.8" hidden="true" customHeight="false" outlineLevel="0" collapsed="false">
      <c r="A3635" s="0" t="s">
        <v>159</v>
      </c>
      <c r="B3635" s="0" t="s">
        <v>52</v>
      </c>
      <c r="C3635" s="0" t="s">
        <v>158</v>
      </c>
      <c r="D3635" s="0" t="s">
        <v>65</v>
      </c>
      <c r="E3635" s="0" t="s">
        <v>8</v>
      </c>
      <c r="F3635" s="0" t="s">
        <v>8</v>
      </c>
      <c r="G3635" s="0" t="s">
        <v>172</v>
      </c>
      <c r="H3635" s="0" t="n">
        <v>11169660.8925938</v>
      </c>
      <c r="I3635" s="0" t="n">
        <v>302030.410591127</v>
      </c>
      <c r="J3635" s="0" t="n">
        <v>1684551.32355143</v>
      </c>
      <c r="K3635" s="0" t="n">
        <v>12081216.4236451</v>
      </c>
      <c r="L3635" s="0" t="n">
        <v>15101520.5295563</v>
      </c>
      <c r="M3635" s="0" t="n">
        <v>60972389.1380839</v>
      </c>
      <c r="N3635" s="0" t="n">
        <v>73808681.5882068</v>
      </c>
      <c r="O3635" s="0" t="n">
        <v>0</v>
      </c>
      <c r="P3635" s="0" t="n">
        <v>0</v>
      </c>
      <c r="Q3635" s="0" t="n">
        <v>0</v>
      </c>
      <c r="R3635" s="0" t="n">
        <v>0</v>
      </c>
    </row>
    <row r="3636" customFormat="false" ht="13.8" hidden="true" customHeight="false" outlineLevel="0" collapsed="false">
      <c r="A3636" s="0" t="s">
        <v>155</v>
      </c>
      <c r="B3636" s="0" t="s">
        <v>52</v>
      </c>
      <c r="C3636" s="0" t="s">
        <v>161</v>
      </c>
      <c r="D3636" s="0" t="s">
        <v>68</v>
      </c>
      <c r="E3636" s="0" t="s">
        <v>9</v>
      </c>
      <c r="F3636" s="0" t="s">
        <v>9</v>
      </c>
      <c r="G3636" s="0" t="s">
        <v>164</v>
      </c>
      <c r="H3636" s="0" t="n">
        <v>30476168.5012718</v>
      </c>
      <c r="I3636" s="0" t="n">
        <v>1370139.21469812</v>
      </c>
      <c r="J3636" s="0" t="n">
        <v>2300396.36933561</v>
      </c>
      <c r="K3636" s="0" t="n">
        <v>61656264.6614156</v>
      </c>
      <c r="L3636" s="0" t="n">
        <v>75357656.8083969</v>
      </c>
      <c r="M3636" s="0" t="n">
        <v>276596853.967184</v>
      </c>
      <c r="N3636" s="0" t="n">
        <v>334827770.591854</v>
      </c>
      <c r="O3636" s="0" t="n">
        <v>2569011.02755898</v>
      </c>
      <c r="P3636" s="0" t="n">
        <v>4110417.64409437</v>
      </c>
      <c r="Q3636" s="0" t="n">
        <v>0</v>
      </c>
      <c r="R3636" s="0" t="n">
        <v>0</v>
      </c>
    </row>
    <row r="3637" customFormat="false" ht="13.8" hidden="true" customHeight="false" outlineLevel="0" collapsed="false">
      <c r="A3637" s="0" t="s">
        <v>150</v>
      </c>
      <c r="B3637" s="0" t="s">
        <v>52</v>
      </c>
      <c r="C3637" s="0" t="s">
        <v>165</v>
      </c>
      <c r="D3637" s="0" t="s">
        <v>67</v>
      </c>
      <c r="E3637" s="0" t="s">
        <v>8</v>
      </c>
      <c r="F3637" s="0" t="s">
        <v>8</v>
      </c>
      <c r="G3637" s="0" t="s">
        <v>154</v>
      </c>
      <c r="H3637" s="0" t="n">
        <v>12989866.8931998</v>
      </c>
      <c r="I3637" s="0" t="n">
        <v>283164.299999999</v>
      </c>
      <c r="J3637" s="0" t="n">
        <v>383735.121320521</v>
      </c>
      <c r="K3637" s="0" t="n">
        <v>12742393.4999999</v>
      </c>
      <c r="L3637" s="0" t="n">
        <v>15574036.4999999</v>
      </c>
      <c r="M3637" s="0" t="n">
        <v>69198275.8124999</v>
      </c>
      <c r="N3637" s="0" t="n">
        <v>84241379.2499999</v>
      </c>
      <c r="O3637" s="0" t="n">
        <v>637119.674999999</v>
      </c>
      <c r="P3637" s="0" t="n">
        <v>955679.512499999</v>
      </c>
      <c r="Q3637" s="0" t="n">
        <v>0</v>
      </c>
      <c r="R3637" s="0" t="n">
        <v>0</v>
      </c>
    </row>
    <row r="3638" customFormat="false" ht="13.8" hidden="true" customHeight="false" outlineLevel="0" collapsed="false">
      <c r="A3638" s="0" t="s">
        <v>155</v>
      </c>
      <c r="B3638" s="0" t="s">
        <v>96</v>
      </c>
      <c r="C3638" s="0" t="s">
        <v>99</v>
      </c>
      <c r="D3638" s="0" t="s">
        <v>99</v>
      </c>
      <c r="E3638" s="0" t="s">
        <v>191</v>
      </c>
      <c r="F3638" s="0" t="s">
        <v>9</v>
      </c>
      <c r="G3638" s="0" t="s">
        <v>154</v>
      </c>
      <c r="H3638" s="0" t="n">
        <v>6050492.89615142</v>
      </c>
      <c r="I3638" s="0" t="n">
        <v>396926.66704813</v>
      </c>
      <c r="J3638" s="0" t="n">
        <v>517965.003830813</v>
      </c>
      <c r="K3638" s="0" t="n">
        <v>0</v>
      </c>
      <c r="L3638" s="0" t="n">
        <v>0</v>
      </c>
      <c r="M3638" s="0" t="n">
        <v>20425379.2822266</v>
      </c>
      <c r="N3638" s="0" t="n">
        <v>24964352.4560548</v>
      </c>
      <c r="O3638" s="0" t="n">
        <v>11650031.1461589</v>
      </c>
      <c r="P3638" s="0" t="n">
        <v>15886406.1083985</v>
      </c>
      <c r="Q3638" s="0" t="n">
        <v>9294961.82510293</v>
      </c>
      <c r="R3638" s="0" t="n">
        <v>10622813.5144033</v>
      </c>
    </row>
    <row r="3639" customFormat="false" ht="13.8" hidden="true" customHeight="false" outlineLevel="0" collapsed="false">
      <c r="A3639" s="0" t="s">
        <v>150</v>
      </c>
      <c r="B3639" s="0" t="s">
        <v>21</v>
      </c>
      <c r="C3639" s="0" t="s">
        <v>166</v>
      </c>
      <c r="D3639" s="0" t="s">
        <v>37</v>
      </c>
      <c r="E3639" s="0" t="s">
        <v>13</v>
      </c>
      <c r="F3639" s="0" t="s">
        <v>13</v>
      </c>
      <c r="G3639" s="0" t="s">
        <v>154</v>
      </c>
      <c r="H3639" s="0" t="n">
        <v>1288829.75765719</v>
      </c>
      <c r="I3639" s="0" t="n">
        <v>154139.614051689</v>
      </c>
      <c r="J3639" s="0" t="n">
        <v>112266.599081908</v>
      </c>
      <c r="K3639" s="0" t="n">
        <v>1734070.6580815</v>
      </c>
      <c r="L3639" s="0" t="n">
        <v>2119419.69321072</v>
      </c>
      <c r="M3639" s="0" t="n">
        <v>38676123.0212124</v>
      </c>
      <c r="N3639" s="0" t="n">
        <v>43510638.398864</v>
      </c>
      <c r="O3639" s="0" t="n">
        <v>11515400.9968095</v>
      </c>
      <c r="P3639" s="0" t="n">
        <v>14739713.2759162</v>
      </c>
      <c r="Q3639" s="0" t="n">
        <v>3468141.316163</v>
      </c>
      <c r="R3639" s="0" t="n">
        <v>3853490.35129222</v>
      </c>
    </row>
    <row r="3640" customFormat="false" ht="13.8" hidden="true" customHeight="false" outlineLevel="0" collapsed="false">
      <c r="A3640" s="0" t="s">
        <v>150</v>
      </c>
      <c r="B3640" s="0" t="s">
        <v>72</v>
      </c>
      <c r="C3640" s="0" t="s">
        <v>151</v>
      </c>
      <c r="D3640" s="0" t="s">
        <v>76</v>
      </c>
      <c r="E3640" s="0" t="s">
        <v>156</v>
      </c>
      <c r="F3640" s="0" t="s">
        <v>9</v>
      </c>
      <c r="G3640" s="0" t="s">
        <v>172</v>
      </c>
      <c r="H3640" s="0" t="n">
        <v>1817895.81710244</v>
      </c>
      <c r="I3640" s="0" t="n">
        <v>24507.8829936146</v>
      </c>
      <c r="J3640" s="0" t="n">
        <v>37692.1295478566</v>
      </c>
      <c r="K3640" s="0" t="n">
        <v>857775.904776513</v>
      </c>
      <c r="L3640" s="0" t="n">
        <v>1102854.73471266</v>
      </c>
      <c r="M3640" s="0" t="n">
        <v>2712590.15188037</v>
      </c>
      <c r="N3640" s="0" t="n">
        <v>3729811.45883552</v>
      </c>
      <c r="O3640" s="0" t="n">
        <v>847684.422462618</v>
      </c>
      <c r="P3640" s="0" t="n">
        <v>1085036.06075215</v>
      </c>
      <c r="Q3640" s="0" t="n">
        <v>1960630.63948917</v>
      </c>
      <c r="R3640" s="0" t="n">
        <v>2205709.46942532</v>
      </c>
    </row>
    <row r="3641" customFormat="false" ht="13.8" hidden="true" customHeight="false" outlineLevel="0" collapsed="false">
      <c r="A3641" s="0" t="s">
        <v>155</v>
      </c>
      <c r="B3641" s="0" t="s">
        <v>52</v>
      </c>
      <c r="C3641" s="0" t="s">
        <v>183</v>
      </c>
      <c r="D3641" s="0" t="s">
        <v>57</v>
      </c>
      <c r="E3641" s="0" t="s">
        <v>8</v>
      </c>
      <c r="F3641" s="0" t="s">
        <v>8</v>
      </c>
      <c r="G3641" s="0" t="s">
        <v>153</v>
      </c>
      <c r="H3641" s="0" t="n">
        <v>13255020.4151109</v>
      </c>
      <c r="I3641" s="0" t="n">
        <v>367863.841666666</v>
      </c>
      <c r="J3641" s="0" t="n">
        <v>251198.710322357</v>
      </c>
      <c r="K3641" s="0" t="n">
        <v>0</v>
      </c>
      <c r="L3641" s="0" t="n">
        <v>0</v>
      </c>
      <c r="M3641" s="0" t="n">
        <v>12027614.9729832</v>
      </c>
      <c r="N3641" s="0" t="n">
        <v>14559744.4409797</v>
      </c>
      <c r="O3641" s="0" t="n">
        <v>11844142.7771108</v>
      </c>
      <c r="P3641" s="0" t="n">
        <v>13090894.6483856</v>
      </c>
      <c r="Q3641" s="0" t="n">
        <v>40465022.5833333</v>
      </c>
      <c r="R3641" s="0" t="n">
        <v>44143661</v>
      </c>
    </row>
    <row r="3642" customFormat="false" ht="13.8" hidden="true" customHeight="false" outlineLevel="0" collapsed="false">
      <c r="A3642" s="0" t="s">
        <v>150</v>
      </c>
      <c r="B3642" s="0" t="s">
        <v>21</v>
      </c>
      <c r="C3642" s="0" t="s">
        <v>173</v>
      </c>
      <c r="D3642" s="0" t="s">
        <v>47</v>
      </c>
      <c r="E3642" s="0" t="s">
        <v>9</v>
      </c>
      <c r="F3642" s="0" t="s">
        <v>9</v>
      </c>
      <c r="G3642" s="0" t="s">
        <v>164</v>
      </c>
      <c r="H3642" s="0" t="n">
        <v>39791.7257639703</v>
      </c>
      <c r="I3642" s="0" t="n">
        <v>3180.66666666666</v>
      </c>
      <c r="J3642" s="0" t="n">
        <v>1861.29666666666</v>
      </c>
      <c r="K3642" s="0" t="n">
        <v>39758.3333333333</v>
      </c>
      <c r="L3642" s="0" t="n">
        <v>43734.1666666666</v>
      </c>
      <c r="M3642" s="0" t="n">
        <v>1394545.63076053</v>
      </c>
      <c r="N3642" s="0" t="n">
        <v>1568863.83460559</v>
      </c>
      <c r="O3642" s="0" t="n">
        <v>364120.069311916</v>
      </c>
      <c r="P3642" s="0" t="n">
        <v>466073.688719253</v>
      </c>
      <c r="Q3642" s="0" t="n">
        <v>35782.4999999999</v>
      </c>
      <c r="R3642" s="0" t="n">
        <v>43734.1666666666</v>
      </c>
    </row>
    <row r="3643" customFormat="false" ht="13.8" hidden="true" customHeight="false" outlineLevel="0" collapsed="false">
      <c r="A3643" s="0" t="s">
        <v>159</v>
      </c>
      <c r="B3643" s="0" t="s">
        <v>117</v>
      </c>
      <c r="C3643" s="0" t="s">
        <v>187</v>
      </c>
      <c r="D3643" s="0" t="s">
        <v>109</v>
      </c>
      <c r="E3643" s="0" t="s">
        <v>13</v>
      </c>
      <c r="F3643" s="0" t="s">
        <v>13</v>
      </c>
      <c r="G3643" s="0" t="s">
        <v>172</v>
      </c>
      <c r="H3643" s="0" t="n">
        <v>1828205.94155665</v>
      </c>
      <c r="I3643" s="0" t="n">
        <v>10705.2189928456</v>
      </c>
      <c r="J3643" s="0" t="n">
        <v>39647.6709845684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</row>
    <row r="3644" customFormat="false" ht="13.8" hidden="true" customHeight="false" outlineLevel="0" collapsed="false">
      <c r="A3644" s="0" t="s">
        <v>155</v>
      </c>
      <c r="B3644" s="0" t="s">
        <v>117</v>
      </c>
      <c r="C3644" s="0" t="s">
        <v>182</v>
      </c>
      <c r="D3644" s="0" t="s">
        <v>109</v>
      </c>
      <c r="E3644" s="0" t="s">
        <v>9</v>
      </c>
      <c r="F3644" s="0" t="s">
        <v>9</v>
      </c>
      <c r="G3644" s="0" t="s">
        <v>172</v>
      </c>
      <c r="H3644" s="0" t="n">
        <v>6986791.84693136</v>
      </c>
      <c r="I3644" s="0" t="n">
        <v>40130.468395308</v>
      </c>
      <c r="J3644" s="0" t="n">
        <v>40130.468395308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</row>
    <row r="3645" customFormat="false" ht="13.8" hidden="true" customHeight="false" outlineLevel="0" collapsed="false">
      <c r="A3645" s="0" t="s">
        <v>159</v>
      </c>
      <c r="B3645" s="0" t="s">
        <v>103</v>
      </c>
      <c r="C3645" s="0" t="s">
        <v>177</v>
      </c>
      <c r="D3645" s="0" t="s">
        <v>113</v>
      </c>
      <c r="E3645" s="0" t="s">
        <v>8</v>
      </c>
      <c r="F3645" s="0" t="s">
        <v>8</v>
      </c>
      <c r="G3645" s="0" t="s">
        <v>154</v>
      </c>
      <c r="H3645" s="0" t="n">
        <v>61798790.0209087</v>
      </c>
      <c r="I3645" s="0" t="n">
        <v>904461.26</v>
      </c>
      <c r="J3645" s="0" t="n">
        <v>1283364.475525</v>
      </c>
      <c r="K3645" s="0" t="n">
        <v>0</v>
      </c>
      <c r="L3645" s="0" t="n">
        <v>0</v>
      </c>
      <c r="M3645" s="0" t="n">
        <v>11241161.5293362</v>
      </c>
      <c r="N3645" s="0" t="n">
        <v>16861742.2940043</v>
      </c>
      <c r="O3645" s="0" t="n">
        <v>53395516.540778</v>
      </c>
      <c r="P3645" s="0" t="n">
        <v>74753723.1570892</v>
      </c>
      <c r="Q3645" s="0" t="n">
        <v>54267675.6</v>
      </c>
      <c r="R3645" s="0" t="n">
        <v>63312288.2</v>
      </c>
    </row>
    <row r="3646" customFormat="false" ht="13.8" hidden="true" customHeight="false" outlineLevel="0" collapsed="false">
      <c r="A3646" s="0" t="s">
        <v>159</v>
      </c>
      <c r="B3646" s="0" t="s">
        <v>103</v>
      </c>
      <c r="C3646" s="0" t="s">
        <v>177</v>
      </c>
      <c r="D3646" s="0" t="s">
        <v>113</v>
      </c>
      <c r="E3646" s="0" t="s">
        <v>8</v>
      </c>
      <c r="F3646" s="0" t="s">
        <v>8</v>
      </c>
      <c r="G3646" s="0" t="s">
        <v>172</v>
      </c>
      <c r="H3646" s="0" t="n">
        <v>2333171.52167343</v>
      </c>
      <c r="I3646" s="0" t="n">
        <v>31361.565</v>
      </c>
      <c r="J3646" s="0" t="n">
        <v>68354.9854</v>
      </c>
      <c r="K3646" s="0" t="n">
        <v>0</v>
      </c>
      <c r="L3646" s="0" t="n">
        <v>0</v>
      </c>
      <c r="M3646" s="0" t="n">
        <v>389779.456090554</v>
      </c>
      <c r="N3646" s="0" t="n">
        <v>584669.184135831</v>
      </c>
      <c r="O3646" s="0" t="n">
        <v>1851452.39134087</v>
      </c>
      <c r="P3646" s="0" t="n">
        <v>2592033.34787723</v>
      </c>
      <c r="Q3646" s="0" t="n">
        <v>1881693.9</v>
      </c>
      <c r="R3646" s="0" t="n">
        <v>2195309.55</v>
      </c>
    </row>
    <row r="3647" customFormat="false" ht="13.8" hidden="true" customHeight="false" outlineLevel="0" collapsed="false">
      <c r="A3647" s="0" t="s">
        <v>155</v>
      </c>
      <c r="B3647" s="0" t="s">
        <v>103</v>
      </c>
      <c r="C3647" s="0" t="s">
        <v>178</v>
      </c>
      <c r="D3647" s="0" t="s">
        <v>112</v>
      </c>
      <c r="E3647" s="0" t="s">
        <v>8</v>
      </c>
      <c r="F3647" s="0" t="s">
        <v>8</v>
      </c>
      <c r="G3647" s="0" t="s">
        <v>153</v>
      </c>
      <c r="H3647" s="0" t="n">
        <v>1430683.66746817</v>
      </c>
      <c r="I3647" s="0" t="n">
        <v>91848.8849205</v>
      </c>
      <c r="J3647" s="0" t="n">
        <v>69350.503778628</v>
      </c>
      <c r="K3647" s="0" t="n">
        <v>2755466.547615</v>
      </c>
      <c r="L3647" s="0" t="n">
        <v>3673955.39682</v>
      </c>
      <c r="M3647" s="0" t="n">
        <v>955228.4031732</v>
      </c>
      <c r="N3647" s="0" t="n">
        <v>1432842.6047598</v>
      </c>
      <c r="O3647" s="0" t="n">
        <v>1814933.96602908</v>
      </c>
      <c r="P3647" s="0" t="n">
        <v>2268667.45753635</v>
      </c>
      <c r="Q3647" s="0" t="n">
        <v>4133199.8214225</v>
      </c>
      <c r="R3647" s="0" t="n">
        <v>5051688.6706275</v>
      </c>
    </row>
    <row r="3648" customFormat="false" ht="13.8" hidden="true" customHeight="false" outlineLevel="0" collapsed="false">
      <c r="A3648" s="0" t="s">
        <v>155</v>
      </c>
      <c r="B3648" s="0" t="s">
        <v>103</v>
      </c>
      <c r="C3648" s="0" t="s">
        <v>179</v>
      </c>
      <c r="D3648" s="0" t="s">
        <v>22</v>
      </c>
      <c r="E3648" s="0" t="s">
        <v>9</v>
      </c>
      <c r="F3648" s="0" t="s">
        <v>9</v>
      </c>
      <c r="G3648" s="0" t="s">
        <v>157</v>
      </c>
      <c r="H3648" s="0" t="n">
        <v>774898.109709474</v>
      </c>
      <c r="I3648" s="0" t="n">
        <v>82650.000028475</v>
      </c>
      <c r="J3648" s="0" t="n">
        <v>43365.8785824236</v>
      </c>
      <c r="K3648" s="0" t="n">
        <v>3719250.00128137</v>
      </c>
      <c r="L3648" s="0" t="n">
        <v>4545750.00156612</v>
      </c>
      <c r="M3648" s="0" t="n">
        <v>10599862.5036519</v>
      </c>
      <c r="N3648" s="0" t="n">
        <v>12831412.5044207</v>
      </c>
      <c r="O3648" s="0" t="n">
        <v>557887.500192206</v>
      </c>
      <c r="P3648" s="0" t="n">
        <v>892620.00030753</v>
      </c>
      <c r="Q3648" s="0" t="n">
        <v>0</v>
      </c>
      <c r="R3648" s="0" t="n">
        <v>0</v>
      </c>
    </row>
    <row r="3649" customFormat="false" ht="13.8" hidden="true" customHeight="false" outlineLevel="0" collapsed="false">
      <c r="A3649" s="0" t="s">
        <v>150</v>
      </c>
      <c r="B3649" s="0" t="s">
        <v>103</v>
      </c>
      <c r="C3649" s="0" t="s">
        <v>179</v>
      </c>
      <c r="D3649" s="0" t="s">
        <v>22</v>
      </c>
      <c r="E3649" s="0" t="s">
        <v>9</v>
      </c>
      <c r="F3649" s="0" t="s">
        <v>9</v>
      </c>
      <c r="G3649" s="0" t="s">
        <v>164</v>
      </c>
      <c r="H3649" s="0" t="n">
        <v>858023.535395633</v>
      </c>
      <c r="I3649" s="0" t="n">
        <v>98425</v>
      </c>
      <c r="J3649" s="0" t="n">
        <v>116309.25</v>
      </c>
      <c r="K3649" s="0" t="n">
        <v>4429125</v>
      </c>
      <c r="L3649" s="0" t="n">
        <v>5413375</v>
      </c>
      <c r="M3649" s="0" t="n">
        <v>15280481.25</v>
      </c>
      <c r="N3649" s="0" t="n">
        <v>18602325</v>
      </c>
      <c r="O3649" s="0" t="n">
        <v>797242.5</v>
      </c>
      <c r="P3649" s="0" t="n">
        <v>1195863.75</v>
      </c>
      <c r="Q3649" s="0" t="n">
        <v>0</v>
      </c>
      <c r="R3649" s="0" t="n">
        <v>0</v>
      </c>
    </row>
    <row r="3650" customFormat="false" ht="13.8" hidden="true" customHeight="false" outlineLevel="0" collapsed="false">
      <c r="A3650" s="0" t="s">
        <v>155</v>
      </c>
      <c r="B3650" s="0" t="s">
        <v>103</v>
      </c>
      <c r="C3650" s="0" t="s">
        <v>178</v>
      </c>
      <c r="D3650" s="0" t="s">
        <v>108</v>
      </c>
      <c r="E3650" s="0" t="s">
        <v>13</v>
      </c>
      <c r="F3650" s="0" t="s">
        <v>13</v>
      </c>
      <c r="G3650" s="0" t="s">
        <v>154</v>
      </c>
      <c r="H3650" s="0" t="n">
        <v>1130134.10067266</v>
      </c>
      <c r="I3650" s="0" t="n">
        <v>147615.8983437</v>
      </c>
      <c r="J3650" s="0" t="n">
        <v>87609.39455725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7306986.96801315</v>
      </c>
      <c r="P3650" s="0" t="n">
        <v>9964073.13819975</v>
      </c>
      <c r="Q3650" s="0" t="n">
        <v>3813918.30779516</v>
      </c>
      <c r="R3650" s="0" t="n">
        <v>4358763.78033733</v>
      </c>
    </row>
    <row r="3651" customFormat="false" ht="13.8" hidden="true" customHeight="false" outlineLevel="0" collapsed="false">
      <c r="A3651" s="0" t="s">
        <v>155</v>
      </c>
      <c r="B3651" s="0" t="s">
        <v>103</v>
      </c>
      <c r="C3651" s="0" t="s">
        <v>178</v>
      </c>
      <c r="D3651" s="0" t="s">
        <v>111</v>
      </c>
      <c r="E3651" s="0" t="s">
        <v>8</v>
      </c>
      <c r="F3651" s="0" t="s">
        <v>8</v>
      </c>
      <c r="G3651" s="0" t="s">
        <v>164</v>
      </c>
      <c r="H3651" s="0" t="n">
        <v>1079702.77561019</v>
      </c>
      <c r="I3651" s="0" t="n">
        <v>45681.8347671852</v>
      </c>
      <c r="J3651" s="0" t="n">
        <v>27528.4547470405</v>
      </c>
      <c r="K3651" s="0" t="n">
        <v>1370455.04301555</v>
      </c>
      <c r="L3651" s="0" t="n">
        <v>1827273.39068741</v>
      </c>
      <c r="M3651" s="0" t="n">
        <v>4385456.13764978</v>
      </c>
      <c r="N3651" s="0" t="n">
        <v>6578184.20647468</v>
      </c>
      <c r="O3651" s="0" t="n">
        <v>1023273.09878495</v>
      </c>
      <c r="P3651" s="0" t="n">
        <v>1279091.37348118</v>
      </c>
      <c r="Q3651" s="0" t="n">
        <v>2055682.56452333</v>
      </c>
      <c r="R3651" s="0" t="n">
        <v>2512500.91219519</v>
      </c>
    </row>
    <row r="3652" customFormat="false" ht="13.8" hidden="true" customHeight="false" outlineLevel="0" collapsed="false">
      <c r="A3652" s="0" t="s">
        <v>155</v>
      </c>
      <c r="B3652" s="0" t="s">
        <v>72</v>
      </c>
      <c r="C3652" s="0" t="s">
        <v>151</v>
      </c>
      <c r="D3652" s="0" t="s">
        <v>85</v>
      </c>
      <c r="E3652" s="0" t="s">
        <v>170</v>
      </c>
      <c r="F3652" s="0" t="s">
        <v>13</v>
      </c>
      <c r="G3652" s="0" t="s">
        <v>172</v>
      </c>
      <c r="H3652" s="0" t="n">
        <v>527867.675838858</v>
      </c>
      <c r="I3652" s="0" t="n">
        <v>37693.9937767056</v>
      </c>
      <c r="J3652" s="0" t="n">
        <v>37693.9937767056</v>
      </c>
      <c r="K3652" s="0" t="n">
        <v>0</v>
      </c>
      <c r="L3652" s="0" t="n">
        <v>0</v>
      </c>
      <c r="M3652" s="0" t="n">
        <v>1646889.92555617</v>
      </c>
      <c r="N3652" s="0" t="n">
        <v>2012865.46456866</v>
      </c>
      <c r="O3652" s="0" t="n">
        <v>805146.185827464</v>
      </c>
      <c r="P3652" s="0" t="n">
        <v>1097926.61703745</v>
      </c>
      <c r="Q3652" s="0" t="n">
        <v>1253317.07441089</v>
      </c>
      <c r="R3652" s="0" t="n">
        <v>1432362.3707553</v>
      </c>
    </row>
    <row r="3653" customFormat="false" ht="13.8" hidden="true" customHeight="false" outlineLevel="0" collapsed="false">
      <c r="A3653" s="0" t="s">
        <v>159</v>
      </c>
      <c r="B3653" s="0" t="s">
        <v>72</v>
      </c>
      <c r="C3653" s="0" t="s">
        <v>151</v>
      </c>
      <c r="D3653" s="0" t="s">
        <v>81</v>
      </c>
      <c r="E3653" s="0" t="s">
        <v>152</v>
      </c>
      <c r="F3653" s="0" t="s">
        <v>8</v>
      </c>
      <c r="G3653" s="0" t="s">
        <v>164</v>
      </c>
      <c r="H3653" s="0" t="n">
        <v>613302.24555476</v>
      </c>
      <c r="I3653" s="0" t="n">
        <v>8683.47317548355</v>
      </c>
      <c r="J3653" s="0" t="n">
        <v>10742.8479344961</v>
      </c>
      <c r="K3653" s="0" t="n">
        <v>86834.7317548355</v>
      </c>
      <c r="L3653" s="0" t="n">
        <v>115779.64233978</v>
      </c>
      <c r="M3653" s="0" t="n">
        <v>425092.903675706</v>
      </c>
      <c r="N3653" s="0" t="n">
        <v>595130.065145988</v>
      </c>
      <c r="O3653" s="0" t="n">
        <v>170037.160601935</v>
      </c>
      <c r="P3653" s="0" t="n">
        <v>238052.024842709</v>
      </c>
      <c r="Q3653" s="0" t="n">
        <v>0</v>
      </c>
      <c r="R3653" s="0" t="n">
        <v>0</v>
      </c>
    </row>
    <row r="3654" customFormat="false" ht="13.8" hidden="true" customHeight="false" outlineLevel="0" collapsed="false">
      <c r="A3654" s="0" t="s">
        <v>159</v>
      </c>
      <c r="B3654" s="0" t="s">
        <v>21</v>
      </c>
      <c r="C3654" s="0" t="s">
        <v>166</v>
      </c>
      <c r="D3654" s="0" t="s">
        <v>45</v>
      </c>
      <c r="E3654" s="0" t="s">
        <v>13</v>
      </c>
      <c r="F3654" s="0" t="s">
        <v>13</v>
      </c>
      <c r="G3654" s="0" t="s">
        <v>157</v>
      </c>
      <c r="H3654" s="0" t="n">
        <v>1160098.35011798</v>
      </c>
      <c r="I3654" s="0" t="n">
        <v>8663</v>
      </c>
      <c r="J3654" s="0" t="n">
        <v>2025.82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</row>
    <row r="3655" customFormat="false" ht="13.8" hidden="true" customHeight="false" outlineLevel="0" collapsed="false">
      <c r="A3655" s="0" t="s">
        <v>155</v>
      </c>
      <c r="B3655" s="0" t="s">
        <v>103</v>
      </c>
      <c r="C3655" s="0" t="s">
        <v>177</v>
      </c>
      <c r="D3655" s="0" t="s">
        <v>22</v>
      </c>
      <c r="E3655" s="0" t="s">
        <v>8</v>
      </c>
      <c r="F3655" s="0" t="s">
        <v>8</v>
      </c>
      <c r="G3655" s="0" t="s">
        <v>153</v>
      </c>
      <c r="H3655" s="0" t="n">
        <v>70505.3454120159</v>
      </c>
      <c r="I3655" s="0" t="n">
        <v>4141.8</v>
      </c>
      <c r="J3655" s="0" t="n">
        <v>3030.846</v>
      </c>
      <c r="K3655" s="0" t="n">
        <v>186381</v>
      </c>
      <c r="L3655" s="0" t="n">
        <v>227799</v>
      </c>
      <c r="M3655" s="0" t="n">
        <v>531185.85</v>
      </c>
      <c r="N3655" s="0" t="n">
        <v>643014.45</v>
      </c>
      <c r="O3655" s="0" t="n">
        <v>27957.15</v>
      </c>
      <c r="P3655" s="0" t="n">
        <v>44731.44</v>
      </c>
      <c r="Q3655" s="0" t="n">
        <v>0</v>
      </c>
      <c r="R3655" s="0" t="n">
        <v>0</v>
      </c>
    </row>
    <row r="3656" customFormat="false" ht="13.8" hidden="true" customHeight="false" outlineLevel="0" collapsed="false">
      <c r="A3656" s="0" t="s">
        <v>150</v>
      </c>
      <c r="B3656" s="0" t="s">
        <v>72</v>
      </c>
      <c r="C3656" s="0" t="s">
        <v>151</v>
      </c>
      <c r="D3656" s="0" t="s">
        <v>85</v>
      </c>
      <c r="E3656" s="0" t="s">
        <v>170</v>
      </c>
      <c r="F3656" s="0" t="s">
        <v>13</v>
      </c>
      <c r="G3656" s="0" t="s">
        <v>157</v>
      </c>
      <c r="H3656" s="0" t="n">
        <v>967313.676429001</v>
      </c>
      <c r="I3656" s="0" t="n">
        <v>123912.921516715</v>
      </c>
      <c r="J3656" s="0" t="n">
        <v>67277.8164610362</v>
      </c>
      <c r="K3656" s="0" t="n">
        <v>2141263.51705329</v>
      </c>
      <c r="L3656" s="0" t="n">
        <v>2753053.09335423</v>
      </c>
      <c r="M3656" s="0" t="n">
        <v>9624684.18949364</v>
      </c>
      <c r="N3656" s="0" t="n">
        <v>13233940.7605537</v>
      </c>
      <c r="O3656" s="0" t="n">
        <v>3007713.80921676</v>
      </c>
      <c r="P3656" s="0" t="n">
        <v>3849873.67579745</v>
      </c>
      <c r="Q3656" s="0" t="n">
        <v>4894316.61040753</v>
      </c>
      <c r="R3656" s="0" t="n">
        <v>5506106.18670847</v>
      </c>
    </row>
    <row r="3657" customFormat="false" ht="13.8" hidden="true" customHeight="false" outlineLevel="0" collapsed="false">
      <c r="A3657" s="0" t="s">
        <v>150</v>
      </c>
      <c r="B3657" s="0" t="s">
        <v>117</v>
      </c>
      <c r="C3657" s="0" t="s">
        <v>176</v>
      </c>
      <c r="D3657" s="0" t="s">
        <v>109</v>
      </c>
      <c r="E3657" s="0" t="s">
        <v>13</v>
      </c>
      <c r="F3657" s="0" t="s">
        <v>13</v>
      </c>
      <c r="G3657" s="0" t="s">
        <v>153</v>
      </c>
      <c r="H3657" s="0" t="n">
        <v>1860434.04258233</v>
      </c>
      <c r="I3657" s="0" t="n">
        <v>11793.9448976902</v>
      </c>
      <c r="J3657" s="0" t="n">
        <v>11793.9448976902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</row>
    <row r="3658" customFormat="false" ht="13.8" hidden="true" customHeight="false" outlineLevel="0" collapsed="false">
      <c r="A3658" s="0" t="s">
        <v>150</v>
      </c>
      <c r="B3658" s="0" t="s">
        <v>103</v>
      </c>
      <c r="C3658" s="0" t="s">
        <v>178</v>
      </c>
      <c r="D3658" s="0" t="s">
        <v>105</v>
      </c>
      <c r="E3658" s="0" t="s">
        <v>9</v>
      </c>
      <c r="F3658" s="0" t="s">
        <v>9</v>
      </c>
      <c r="G3658" s="0" t="s">
        <v>153</v>
      </c>
      <c r="H3658" s="0" t="n">
        <v>29594.2477740027</v>
      </c>
      <c r="I3658" s="0" t="n">
        <v>5515.251219</v>
      </c>
      <c r="J3658" s="0" t="n">
        <v>5515.251219</v>
      </c>
      <c r="K3658" s="0" t="n">
        <v>96516.8963325</v>
      </c>
      <c r="L3658" s="0" t="n">
        <v>124093.1524275</v>
      </c>
      <c r="M3658" s="0" t="n">
        <v>299684.963112412</v>
      </c>
      <c r="N3658" s="0" t="n">
        <v>364833.86813685</v>
      </c>
      <c r="O3658" s="0" t="n">
        <v>162437.936527597</v>
      </c>
      <c r="P3658" s="0" t="n">
        <v>177205.02166647</v>
      </c>
      <c r="Q3658" s="0" t="n">
        <v>330915.07314</v>
      </c>
      <c r="R3658" s="0" t="n">
        <v>358491.329235</v>
      </c>
    </row>
    <row r="3659" customFormat="false" ht="13.8" hidden="true" customHeight="false" outlineLevel="0" collapsed="false">
      <c r="A3659" s="0" t="s">
        <v>150</v>
      </c>
      <c r="B3659" s="0" t="s">
        <v>72</v>
      </c>
      <c r="C3659" s="0" t="s">
        <v>175</v>
      </c>
      <c r="D3659" s="0" t="s">
        <v>87</v>
      </c>
      <c r="E3659" s="0" t="s">
        <v>174</v>
      </c>
      <c r="F3659" s="0" t="s">
        <v>8</v>
      </c>
      <c r="G3659" s="0" t="s">
        <v>153</v>
      </c>
      <c r="H3659" s="0" t="n">
        <v>11332.2011417211</v>
      </c>
      <c r="I3659" s="0" t="n">
        <v>1337.59745326626</v>
      </c>
      <c r="J3659" s="0" t="n">
        <v>1337.59745326626</v>
      </c>
      <c r="K3659" s="0" t="n">
        <v>23407.9554321597</v>
      </c>
      <c r="L3659" s="0" t="n">
        <v>30095.942698491</v>
      </c>
      <c r="M3659" s="0" t="n">
        <v>181913.253644212</v>
      </c>
      <c r="N3659" s="0" t="n">
        <v>250130.723760792</v>
      </c>
      <c r="O3659" s="0" t="n">
        <v>56847.8917638164</v>
      </c>
      <c r="P3659" s="0" t="n">
        <v>72765.301457685</v>
      </c>
      <c r="Q3659" s="0" t="n">
        <v>20063.961798994</v>
      </c>
      <c r="R3659" s="0" t="n">
        <v>26751.9490653253</v>
      </c>
    </row>
    <row r="3660" customFormat="false" ht="13.8" hidden="true" customHeight="false" outlineLevel="0" collapsed="false">
      <c r="A3660" s="0" t="s">
        <v>159</v>
      </c>
      <c r="B3660" s="0" t="s">
        <v>96</v>
      </c>
      <c r="C3660" s="0" t="s">
        <v>97</v>
      </c>
      <c r="D3660" s="0" t="s">
        <v>97</v>
      </c>
      <c r="E3660" s="0" t="s">
        <v>156</v>
      </c>
      <c r="F3660" s="0" t="s">
        <v>9</v>
      </c>
      <c r="G3660" s="0" t="s">
        <v>164</v>
      </c>
      <c r="H3660" s="0" t="n">
        <v>109917153.921843</v>
      </c>
      <c r="I3660" s="0" t="n">
        <v>3105346.33831155</v>
      </c>
      <c r="J3660" s="0" t="n">
        <v>43765835.3604705</v>
      </c>
      <c r="K3660" s="0" t="n">
        <v>0</v>
      </c>
      <c r="L3660" s="0" t="n">
        <v>0</v>
      </c>
      <c r="M3660" s="0" t="n">
        <v>118368496.157571</v>
      </c>
      <c r="N3660" s="0" t="n">
        <v>177552744.236357</v>
      </c>
      <c r="O3660" s="0" t="n">
        <v>24166901.1901504</v>
      </c>
      <c r="P3660" s="0" t="n">
        <v>31071730.101622</v>
      </c>
      <c r="Q3660" s="0" t="n">
        <v>9487190.46933539</v>
      </c>
      <c r="R3660" s="0" t="n">
        <v>18974380.9386707</v>
      </c>
    </row>
    <row r="3661" customFormat="false" ht="13.8" hidden="true" customHeight="false" outlineLevel="0" collapsed="false">
      <c r="A3661" s="0" t="s">
        <v>155</v>
      </c>
      <c r="B3661" s="0" t="s">
        <v>72</v>
      </c>
      <c r="C3661" s="0" t="s">
        <v>171</v>
      </c>
      <c r="D3661" s="0" t="s">
        <v>74</v>
      </c>
      <c r="E3661" s="0" t="s">
        <v>170</v>
      </c>
      <c r="F3661" s="0" t="s">
        <v>13</v>
      </c>
      <c r="G3661" s="0" t="s">
        <v>157</v>
      </c>
      <c r="H3661" s="0" t="n">
        <v>2133565.89514663</v>
      </c>
      <c r="I3661" s="0" t="n">
        <v>24601.3114966209</v>
      </c>
      <c r="J3661" s="0" t="n">
        <v>14861.2574622855</v>
      </c>
      <c r="K3661" s="0" t="n">
        <v>0</v>
      </c>
      <c r="L3661" s="0" t="n">
        <v>0</v>
      </c>
      <c r="M3661" s="0" t="n">
        <v>1969262.62915719</v>
      </c>
      <c r="N3661" s="0" t="n">
        <v>2406876.54674768</v>
      </c>
      <c r="O3661" s="0" t="n">
        <v>962750.618699075</v>
      </c>
      <c r="P3661" s="0" t="n">
        <v>1312841.75277146</v>
      </c>
      <c r="Q3661" s="0" t="n">
        <v>1722091.80476346</v>
      </c>
      <c r="R3661" s="0" t="n">
        <v>1968104.91972967</v>
      </c>
    </row>
    <row r="3662" customFormat="false" ht="13.8" hidden="true" customHeight="false" outlineLevel="0" collapsed="false">
      <c r="A3662" s="0" t="s">
        <v>159</v>
      </c>
      <c r="B3662" s="0" t="s">
        <v>72</v>
      </c>
      <c r="C3662" s="0" t="s">
        <v>171</v>
      </c>
      <c r="D3662" s="0" t="s">
        <v>77</v>
      </c>
      <c r="E3662" s="0" t="s">
        <v>174</v>
      </c>
      <c r="F3662" s="0" t="s">
        <v>8</v>
      </c>
      <c r="G3662" s="0" t="s">
        <v>172</v>
      </c>
      <c r="H3662" s="0" t="n">
        <v>4153723.51426853</v>
      </c>
      <c r="I3662" s="0" t="n">
        <v>22200.4618718806</v>
      </c>
      <c r="J3662" s="0" t="n">
        <v>42202.5090499002</v>
      </c>
      <c r="K3662" s="0" t="n">
        <v>666013.856156419</v>
      </c>
      <c r="L3662" s="0" t="n">
        <v>888018.474875225</v>
      </c>
      <c r="M3662" s="0" t="n">
        <v>1777081.67795561</v>
      </c>
      <c r="N3662" s="0" t="n">
        <v>2369442.23727414</v>
      </c>
      <c r="O3662" s="0" t="n">
        <v>789814.079091382</v>
      </c>
      <c r="P3662" s="0" t="n">
        <v>1105739.71072793</v>
      </c>
      <c r="Q3662" s="0" t="n">
        <v>444009.237437612</v>
      </c>
      <c r="R3662" s="0" t="n">
        <v>666013.856156419</v>
      </c>
    </row>
    <row r="3663" customFormat="false" ht="13.8" hidden="true" customHeight="false" outlineLevel="0" collapsed="false">
      <c r="A3663" s="0" t="s">
        <v>155</v>
      </c>
      <c r="B3663" s="0" t="s">
        <v>96</v>
      </c>
      <c r="C3663" s="0" t="s">
        <v>99</v>
      </c>
      <c r="D3663" s="0" t="s">
        <v>99</v>
      </c>
      <c r="E3663" s="0" t="s">
        <v>197</v>
      </c>
      <c r="F3663" s="0" t="s">
        <v>8</v>
      </c>
      <c r="G3663" s="0" t="s">
        <v>157</v>
      </c>
      <c r="H3663" s="0" t="n">
        <v>4687484.80611009</v>
      </c>
      <c r="I3663" s="0" t="n">
        <v>313439.05283511</v>
      </c>
      <c r="J3663" s="0" t="n">
        <v>206070.859790013</v>
      </c>
      <c r="K3663" s="0" t="n">
        <v>0</v>
      </c>
      <c r="L3663" s="0" t="n">
        <v>0</v>
      </c>
      <c r="M3663" s="0" t="n">
        <v>16129204.8821771</v>
      </c>
      <c r="N3663" s="0" t="n">
        <v>19713472.633772</v>
      </c>
      <c r="O3663" s="0" t="n">
        <v>9199620.56242696</v>
      </c>
      <c r="P3663" s="0" t="n">
        <v>12544937.1305822</v>
      </c>
      <c r="Q3663" s="0" t="n">
        <v>7711176.11029127</v>
      </c>
      <c r="R3663" s="0" t="n">
        <v>8812772.69747574</v>
      </c>
    </row>
    <row r="3664" customFormat="false" ht="13.8" hidden="true" customHeight="false" outlineLevel="0" collapsed="false">
      <c r="A3664" s="0" t="s">
        <v>150</v>
      </c>
      <c r="B3664" s="0" t="s">
        <v>52</v>
      </c>
      <c r="C3664" s="0" t="s">
        <v>158</v>
      </c>
      <c r="D3664" s="0" t="s">
        <v>56</v>
      </c>
      <c r="E3664" s="0" t="s">
        <v>8</v>
      </c>
      <c r="F3664" s="0" t="s">
        <v>8</v>
      </c>
      <c r="G3664" s="0" t="s">
        <v>157</v>
      </c>
      <c r="H3664" s="0" t="n">
        <v>68204829.2613987</v>
      </c>
      <c r="I3664" s="0" t="n">
        <v>3891722.37429043</v>
      </c>
      <c r="J3664" s="0" t="n">
        <v>1758617.91508816</v>
      </c>
      <c r="K3664" s="0" t="n">
        <v>136210283.100165</v>
      </c>
      <c r="L3664" s="0" t="n">
        <v>175127506.843069</v>
      </c>
      <c r="M3664" s="0" t="n">
        <v>121292012.571753</v>
      </c>
      <c r="N3664" s="0" t="n">
        <v>148858379.065334</v>
      </c>
      <c r="O3664" s="0" t="n">
        <v>102903625.656958</v>
      </c>
      <c r="P3664" s="0" t="n">
        <v>113735586.252427</v>
      </c>
      <c r="Q3664" s="0" t="n">
        <v>428089461.171947</v>
      </c>
      <c r="R3664" s="0" t="n">
        <v>467006684.914852</v>
      </c>
    </row>
    <row r="3665" customFormat="false" ht="13.8" hidden="true" customHeight="false" outlineLevel="0" collapsed="false">
      <c r="A3665" s="0" t="s">
        <v>159</v>
      </c>
      <c r="B3665" s="0" t="s">
        <v>52</v>
      </c>
      <c r="C3665" s="0" t="s">
        <v>158</v>
      </c>
      <c r="D3665" s="0" t="s">
        <v>56</v>
      </c>
      <c r="E3665" s="0" t="s">
        <v>8</v>
      </c>
      <c r="F3665" s="0" t="s">
        <v>8</v>
      </c>
      <c r="G3665" s="0" t="s">
        <v>172</v>
      </c>
      <c r="H3665" s="0" t="n">
        <v>18285022.1592378</v>
      </c>
      <c r="I3665" s="0" t="n">
        <v>227140.343173282</v>
      </c>
      <c r="J3665" s="0" t="n">
        <v>152422.678167691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19306929.1697289</v>
      </c>
      <c r="R3665" s="0" t="n">
        <v>21578332.6014618</v>
      </c>
    </row>
    <row r="3666" customFormat="false" ht="13.8" hidden="true" customHeight="false" outlineLevel="0" collapsed="false">
      <c r="A3666" s="0" t="s">
        <v>150</v>
      </c>
      <c r="B3666" s="0" t="s">
        <v>52</v>
      </c>
      <c r="C3666" s="0" t="s">
        <v>183</v>
      </c>
      <c r="D3666" s="0" t="s">
        <v>57</v>
      </c>
      <c r="E3666" s="0" t="s">
        <v>13</v>
      </c>
      <c r="F3666" s="0" t="s">
        <v>13</v>
      </c>
      <c r="G3666" s="0" t="s">
        <v>157</v>
      </c>
      <c r="H3666" s="0" t="n">
        <v>9426663.88303127</v>
      </c>
      <c r="I3666" s="0" t="n">
        <v>713225.78845238</v>
      </c>
      <c r="J3666" s="0" t="n">
        <v>269168.845481668</v>
      </c>
      <c r="K3666" s="0" t="n">
        <v>24962902.5958333</v>
      </c>
      <c r="L3666" s="0" t="n">
        <v>32095160.4803571</v>
      </c>
      <c r="M3666" s="0" t="n">
        <v>28228882.6255247</v>
      </c>
      <c r="N3666" s="0" t="n">
        <v>34365596.2397692</v>
      </c>
      <c r="O3666" s="0" t="n">
        <v>26589651.77448</v>
      </c>
      <c r="P3666" s="0" t="n">
        <v>29006892.8448873</v>
      </c>
      <c r="Q3666" s="0" t="n">
        <v>85587094.6142857</v>
      </c>
      <c r="R3666" s="0" t="n">
        <v>92719352.4988095</v>
      </c>
    </row>
    <row r="3667" customFormat="false" ht="13.8" hidden="true" customHeight="false" outlineLevel="0" collapsed="false">
      <c r="A3667" s="0" t="s">
        <v>159</v>
      </c>
      <c r="B3667" s="0" t="s">
        <v>6</v>
      </c>
      <c r="C3667" s="0" t="s">
        <v>162</v>
      </c>
      <c r="D3667" s="0" t="s">
        <v>15</v>
      </c>
      <c r="E3667" s="0" t="s">
        <v>13</v>
      </c>
      <c r="F3667" s="0" t="s">
        <v>13</v>
      </c>
      <c r="G3667" s="0" t="s">
        <v>157</v>
      </c>
      <c r="H3667" s="0" t="n">
        <v>87244151.7658975</v>
      </c>
      <c r="I3667" s="0" t="n">
        <v>3313012.78477138</v>
      </c>
      <c r="J3667" s="0" t="n">
        <v>3827289.67195157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</row>
    <row r="3668" customFormat="false" ht="13.8" hidden="true" customHeight="false" outlineLevel="0" collapsed="false">
      <c r="A3668" s="0" t="s">
        <v>150</v>
      </c>
      <c r="B3668" s="0" t="s">
        <v>6</v>
      </c>
      <c r="C3668" s="0" t="s">
        <v>162</v>
      </c>
      <c r="D3668" s="0" t="s">
        <v>17</v>
      </c>
      <c r="E3668" s="0" t="s">
        <v>9</v>
      </c>
      <c r="F3668" s="0" t="s">
        <v>9</v>
      </c>
      <c r="G3668" s="0" t="s">
        <v>153</v>
      </c>
      <c r="H3668" s="0" t="n">
        <v>8411285.60813815</v>
      </c>
      <c r="I3668" s="0" t="n">
        <v>69146.4239536555</v>
      </c>
      <c r="J3668" s="0" t="n">
        <v>75408.4859218184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</row>
    <row r="3669" customFormat="false" ht="13.8" hidden="true" customHeight="false" outlineLevel="0" collapsed="false">
      <c r="A3669" s="0" t="s">
        <v>150</v>
      </c>
      <c r="B3669" s="0" t="s">
        <v>52</v>
      </c>
      <c r="C3669" s="0" t="s">
        <v>165</v>
      </c>
      <c r="D3669" s="0" t="s">
        <v>62</v>
      </c>
      <c r="E3669" s="0" t="s">
        <v>13</v>
      </c>
      <c r="F3669" s="0" t="s">
        <v>13</v>
      </c>
      <c r="G3669" s="0" t="s">
        <v>154</v>
      </c>
      <c r="H3669" s="0" t="n">
        <v>3946909.59080292</v>
      </c>
      <c r="I3669" s="0" t="n">
        <v>116311.799999999</v>
      </c>
      <c r="J3669" s="0" t="n">
        <v>111046.411643986</v>
      </c>
      <c r="K3669" s="0" t="n">
        <v>5234030.99999999</v>
      </c>
      <c r="L3669" s="0" t="n">
        <v>6397148.99999999</v>
      </c>
      <c r="M3669" s="0" t="n">
        <v>28423696.1249999</v>
      </c>
      <c r="N3669" s="0" t="n">
        <v>34602760.4999999</v>
      </c>
      <c r="O3669" s="0" t="n">
        <v>261701.549999999</v>
      </c>
      <c r="P3669" s="0" t="n">
        <v>392552.324999999</v>
      </c>
      <c r="Q3669" s="0" t="n">
        <v>0</v>
      </c>
      <c r="R3669" s="0" t="n">
        <v>0</v>
      </c>
    </row>
    <row r="3670" customFormat="false" ht="13.8" hidden="true" customHeight="false" outlineLevel="0" collapsed="false">
      <c r="A3670" s="0" t="s">
        <v>150</v>
      </c>
      <c r="B3670" s="0" t="s">
        <v>90</v>
      </c>
      <c r="C3670" s="0" t="s">
        <v>93</v>
      </c>
      <c r="D3670" s="0" t="s">
        <v>93</v>
      </c>
      <c r="E3670" s="0" t="s">
        <v>200</v>
      </c>
      <c r="F3670" s="0" t="s">
        <v>8</v>
      </c>
      <c r="G3670" s="0" t="s">
        <v>154</v>
      </c>
      <c r="H3670" s="0" t="n">
        <v>22663804.3961811</v>
      </c>
      <c r="I3670" s="0" t="n">
        <v>3335260.86544011</v>
      </c>
      <c r="J3670" s="0" t="n">
        <v>5353404.2131746</v>
      </c>
      <c r="K3670" s="0" t="n">
        <v>29091996.5309343</v>
      </c>
      <c r="L3670" s="0" t="n">
        <v>37403995.5397727</v>
      </c>
      <c r="M3670" s="0" t="n">
        <v>354427805.345736</v>
      </c>
      <c r="N3670" s="0" t="n">
        <v>425313366.414883</v>
      </c>
      <c r="O3670" s="0" t="n">
        <v>137833035.551199</v>
      </c>
      <c r="P3670" s="0" t="n">
        <v>176426285.505535</v>
      </c>
      <c r="Q3670" s="0" t="n">
        <v>66495992.070707</v>
      </c>
      <c r="R3670" s="0" t="n">
        <v>74807991.0795454</v>
      </c>
    </row>
    <row r="3671" customFormat="false" ht="13.8" hidden="true" customHeight="false" outlineLevel="0" collapsed="false">
      <c r="A3671" s="0" t="s">
        <v>155</v>
      </c>
      <c r="B3671" s="0" t="s">
        <v>52</v>
      </c>
      <c r="C3671" s="0" t="s">
        <v>165</v>
      </c>
      <c r="D3671" s="0" t="s">
        <v>65</v>
      </c>
      <c r="E3671" s="0" t="s">
        <v>13</v>
      </c>
      <c r="F3671" s="0" t="s">
        <v>13</v>
      </c>
      <c r="G3671" s="0" t="s">
        <v>157</v>
      </c>
      <c r="H3671" s="0" t="n">
        <v>499750.698554197</v>
      </c>
      <c r="I3671" s="0" t="n">
        <v>69763.2999999999</v>
      </c>
      <c r="J3671" s="0" t="n">
        <v>29857.5968417791</v>
      </c>
      <c r="K3671" s="0" t="n">
        <v>3139348.49999999</v>
      </c>
      <c r="L3671" s="0" t="n">
        <v>3836981.49999999</v>
      </c>
      <c r="M3671" s="0" t="n">
        <v>14083466.1874999</v>
      </c>
      <c r="N3671" s="0" t="n">
        <v>17048406.4374999</v>
      </c>
      <c r="O3671" s="0" t="n">
        <v>130806.187499999</v>
      </c>
      <c r="P3671" s="0" t="n">
        <v>209289.899999999</v>
      </c>
      <c r="Q3671" s="0" t="n">
        <v>0</v>
      </c>
      <c r="R3671" s="0" t="n">
        <v>0</v>
      </c>
    </row>
    <row r="3672" customFormat="false" ht="13.8" hidden="true" customHeight="false" outlineLevel="0" collapsed="false">
      <c r="A3672" s="0" t="s">
        <v>159</v>
      </c>
      <c r="B3672" s="0" t="s">
        <v>21</v>
      </c>
      <c r="C3672" s="0" t="s">
        <v>173</v>
      </c>
      <c r="D3672" s="0" t="s">
        <v>46</v>
      </c>
      <c r="E3672" s="0" t="s">
        <v>8</v>
      </c>
      <c r="F3672" s="0" t="s">
        <v>8</v>
      </c>
      <c r="G3672" s="0" t="s">
        <v>172</v>
      </c>
      <c r="H3672" s="0" t="n">
        <v>5590174.3204751</v>
      </c>
      <c r="I3672" s="0" t="n">
        <v>36106.6072684625</v>
      </c>
      <c r="J3672" s="0" t="n">
        <v>184755.625743876</v>
      </c>
      <c r="K3672" s="0" t="n">
        <v>0</v>
      </c>
      <c r="L3672" s="0" t="n">
        <v>0</v>
      </c>
      <c r="M3672" s="0" t="n">
        <v>8916326.07107948</v>
      </c>
      <c r="N3672" s="0" t="n">
        <v>11145407.5888493</v>
      </c>
      <c r="O3672" s="0" t="n">
        <v>0</v>
      </c>
      <c r="P3672" s="0" t="n">
        <v>0</v>
      </c>
      <c r="Q3672" s="0" t="n">
        <v>315932.813599047</v>
      </c>
      <c r="R3672" s="0" t="n">
        <v>406199.331770203</v>
      </c>
    </row>
    <row r="3673" customFormat="false" ht="13.8" hidden="true" customHeight="false" outlineLevel="0" collapsed="false">
      <c r="A3673" s="0" t="s">
        <v>155</v>
      </c>
      <c r="B3673" s="0" t="s">
        <v>52</v>
      </c>
      <c r="C3673" s="0" t="s">
        <v>165</v>
      </c>
      <c r="D3673" s="0" t="s">
        <v>67</v>
      </c>
      <c r="E3673" s="0" t="s">
        <v>8</v>
      </c>
      <c r="F3673" s="0" t="s">
        <v>8</v>
      </c>
      <c r="G3673" s="0" t="s">
        <v>164</v>
      </c>
      <c r="H3673" s="0" t="n">
        <v>19772495.4050982</v>
      </c>
      <c r="I3673" s="0" t="n">
        <v>329102.799999999</v>
      </c>
      <c r="J3673" s="0" t="n">
        <v>549227.238604377</v>
      </c>
      <c r="K3673" s="0" t="n">
        <v>14809625.9999999</v>
      </c>
      <c r="L3673" s="0" t="n">
        <v>18100653.9999999</v>
      </c>
      <c r="M3673" s="0" t="n">
        <v>66437627.7499999</v>
      </c>
      <c r="N3673" s="0" t="n">
        <v>80424496.7499999</v>
      </c>
      <c r="O3673" s="0" t="n">
        <v>617067.749999999</v>
      </c>
      <c r="P3673" s="0" t="n">
        <v>987308.399999999</v>
      </c>
      <c r="Q3673" s="0" t="n">
        <v>0</v>
      </c>
      <c r="R3673" s="0" t="n">
        <v>0</v>
      </c>
    </row>
    <row r="3674" customFormat="false" ht="13.8" hidden="true" customHeight="false" outlineLevel="0" collapsed="false">
      <c r="A3674" s="0" t="s">
        <v>155</v>
      </c>
      <c r="B3674" s="0" t="s">
        <v>52</v>
      </c>
      <c r="C3674" s="0" t="s">
        <v>158</v>
      </c>
      <c r="D3674" s="0" t="s">
        <v>66</v>
      </c>
      <c r="E3674" s="0" t="s">
        <v>13</v>
      </c>
      <c r="F3674" s="0" t="s">
        <v>13</v>
      </c>
      <c r="G3674" s="0" t="s">
        <v>154</v>
      </c>
      <c r="H3674" s="0" t="n">
        <v>1758998.42033358</v>
      </c>
      <c r="I3674" s="0" t="n">
        <v>149902.255099484</v>
      </c>
      <c r="J3674" s="0" t="n">
        <v>197757.52990645</v>
      </c>
      <c r="K3674" s="0" t="n">
        <v>6745601.47947682</v>
      </c>
      <c r="L3674" s="0" t="n">
        <v>8244624.03047167</v>
      </c>
      <c r="M3674" s="0" t="n">
        <v>30261517.7482085</v>
      </c>
      <c r="N3674" s="0" t="n">
        <v>36632363.5899366</v>
      </c>
      <c r="O3674" s="0" t="n">
        <v>281066.728311534</v>
      </c>
      <c r="P3674" s="0" t="n">
        <v>449706.765298454</v>
      </c>
      <c r="Q3674" s="0" t="n">
        <v>0</v>
      </c>
      <c r="R3674" s="0" t="n">
        <v>0</v>
      </c>
    </row>
    <row r="3675" customFormat="false" ht="13.8" hidden="true" customHeight="false" outlineLevel="0" collapsed="false">
      <c r="A3675" s="0" t="s">
        <v>150</v>
      </c>
      <c r="B3675" s="0" t="s">
        <v>52</v>
      </c>
      <c r="C3675" s="0" t="s">
        <v>161</v>
      </c>
      <c r="D3675" s="0" t="s">
        <v>68</v>
      </c>
      <c r="E3675" s="0" t="s">
        <v>8</v>
      </c>
      <c r="F3675" s="0" t="s">
        <v>8</v>
      </c>
      <c r="G3675" s="0" t="s">
        <v>153</v>
      </c>
      <c r="H3675" s="0" t="n">
        <v>4713609.0700892</v>
      </c>
      <c r="I3675" s="0" t="n">
        <v>354299.769791451</v>
      </c>
      <c r="J3675" s="0" t="n">
        <v>1401057.31775209</v>
      </c>
      <c r="K3675" s="0" t="n">
        <v>15943489.6406153</v>
      </c>
      <c r="L3675" s="0" t="n">
        <v>19486487.3385298</v>
      </c>
      <c r="M3675" s="0" t="n">
        <v>86582006.2427859</v>
      </c>
      <c r="N3675" s="0" t="n">
        <v>105404181.512956</v>
      </c>
      <c r="O3675" s="0" t="n">
        <v>797174.482030765</v>
      </c>
      <c r="P3675" s="0" t="n">
        <v>1195761.72304614</v>
      </c>
      <c r="Q3675" s="0" t="n">
        <v>0</v>
      </c>
      <c r="R3675" s="0" t="n">
        <v>0</v>
      </c>
    </row>
    <row r="3676" customFormat="false" ht="13.8" hidden="true" customHeight="false" outlineLevel="0" collapsed="false">
      <c r="A3676" s="0" t="s">
        <v>150</v>
      </c>
      <c r="B3676" s="0" t="s">
        <v>21</v>
      </c>
      <c r="C3676" s="0" t="s">
        <v>181</v>
      </c>
      <c r="D3676" s="0" t="s">
        <v>51</v>
      </c>
      <c r="E3676" s="0" t="s">
        <v>9</v>
      </c>
      <c r="F3676" s="0" t="s">
        <v>9</v>
      </c>
      <c r="G3676" s="0" t="s">
        <v>154</v>
      </c>
      <c r="H3676" s="0" t="n">
        <v>10702288.9198435</v>
      </c>
      <c r="I3676" s="0" t="n">
        <v>422800</v>
      </c>
      <c r="J3676" s="0" t="n">
        <v>315955.75</v>
      </c>
      <c r="K3676" s="0" t="n">
        <v>19026000</v>
      </c>
      <c r="L3676" s="0" t="n">
        <v>23254000</v>
      </c>
      <c r="M3676" s="0" t="n">
        <v>91166250</v>
      </c>
      <c r="N3676" s="0" t="n">
        <v>110985000</v>
      </c>
      <c r="O3676" s="0" t="n">
        <v>4756500</v>
      </c>
      <c r="P3676" s="0" t="n">
        <v>7134750</v>
      </c>
      <c r="Q3676" s="0" t="n">
        <v>0</v>
      </c>
      <c r="R3676" s="0" t="n">
        <v>0</v>
      </c>
    </row>
    <row r="3677" customFormat="false" ht="13.8" hidden="true" customHeight="false" outlineLevel="0" collapsed="false">
      <c r="A3677" s="0" t="s">
        <v>159</v>
      </c>
      <c r="B3677" s="0" t="s">
        <v>21</v>
      </c>
      <c r="C3677" s="0" t="s">
        <v>181</v>
      </c>
      <c r="D3677" s="0" t="s">
        <v>51</v>
      </c>
      <c r="E3677" s="0" t="s">
        <v>13</v>
      </c>
      <c r="F3677" s="0" t="s">
        <v>13</v>
      </c>
      <c r="G3677" s="0" t="s">
        <v>157</v>
      </c>
      <c r="H3677" s="0" t="n">
        <v>7126406.26244114</v>
      </c>
      <c r="I3677" s="0" t="n">
        <v>97025</v>
      </c>
      <c r="J3677" s="0" t="n">
        <v>22935.85</v>
      </c>
      <c r="K3677" s="0" t="n">
        <v>3881000</v>
      </c>
      <c r="L3677" s="0" t="n">
        <v>4851250</v>
      </c>
      <c r="M3677" s="0" t="n">
        <v>17282578.125</v>
      </c>
      <c r="N3677" s="0" t="n">
        <v>20921015.625</v>
      </c>
      <c r="O3677" s="0" t="n">
        <v>0</v>
      </c>
      <c r="P3677" s="0" t="n">
        <v>0</v>
      </c>
      <c r="Q3677" s="0" t="n">
        <v>0</v>
      </c>
      <c r="R3677" s="0" t="n">
        <v>0</v>
      </c>
    </row>
    <row r="3678" customFormat="false" ht="13.8" hidden="true" customHeight="false" outlineLevel="0" collapsed="false">
      <c r="A3678" s="0" t="s">
        <v>150</v>
      </c>
      <c r="B3678" s="0" t="s">
        <v>72</v>
      </c>
      <c r="C3678" s="0" t="s">
        <v>171</v>
      </c>
      <c r="D3678" s="0" t="s">
        <v>86</v>
      </c>
      <c r="E3678" s="0" t="s">
        <v>152</v>
      </c>
      <c r="F3678" s="0" t="s">
        <v>8</v>
      </c>
      <c r="G3678" s="0" t="s">
        <v>164</v>
      </c>
      <c r="H3678" s="0" t="n">
        <v>55914460.7005954</v>
      </c>
      <c r="I3678" s="0" t="n">
        <v>5706616.97860029</v>
      </c>
      <c r="J3678" s="0" t="n">
        <v>24146483.4125169</v>
      </c>
      <c r="K3678" s="0" t="n">
        <v>90318743.1221589</v>
      </c>
      <c r="L3678" s="0" t="n">
        <v>116124098.299918</v>
      </c>
      <c r="M3678" s="0" t="n">
        <v>567976232.389303</v>
      </c>
      <c r="N3678" s="0" t="n">
        <v>780967319.535292</v>
      </c>
      <c r="O3678" s="0" t="n">
        <v>207074667.820824</v>
      </c>
      <c r="P3678" s="0" t="n">
        <v>265055574.810655</v>
      </c>
      <c r="Q3678" s="0" t="n">
        <v>206442841.422077</v>
      </c>
      <c r="R3678" s="0" t="n">
        <v>232248196.599837</v>
      </c>
    </row>
    <row r="3679" customFormat="false" ht="13.8" hidden="true" customHeight="false" outlineLevel="0" collapsed="false">
      <c r="A3679" s="0" t="s">
        <v>150</v>
      </c>
      <c r="B3679" s="0" t="s">
        <v>90</v>
      </c>
      <c r="C3679" s="0" t="s">
        <v>186</v>
      </c>
      <c r="D3679" s="0" t="s">
        <v>95</v>
      </c>
      <c r="E3679" s="0" t="s">
        <v>8</v>
      </c>
      <c r="F3679" s="0" t="s">
        <v>8</v>
      </c>
      <c r="G3679" s="0" t="s">
        <v>164</v>
      </c>
      <c r="H3679" s="0" t="n">
        <v>158840329.355809</v>
      </c>
      <c r="I3679" s="0" t="n">
        <v>2454101.22877842</v>
      </c>
      <c r="J3679" s="0" t="n">
        <v>14797315.0064702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</row>
    <row r="3680" customFormat="false" ht="13.8" hidden="true" customHeight="false" outlineLevel="0" collapsed="false">
      <c r="A3680" s="0" t="s">
        <v>155</v>
      </c>
      <c r="B3680" s="0" t="s">
        <v>6</v>
      </c>
      <c r="C3680" s="0" t="s">
        <v>163</v>
      </c>
      <c r="D3680" s="0" t="s">
        <v>19</v>
      </c>
      <c r="E3680" s="0" t="s">
        <v>9</v>
      </c>
      <c r="F3680" s="0" t="s">
        <v>9</v>
      </c>
      <c r="G3680" s="0" t="s">
        <v>154</v>
      </c>
      <c r="H3680" s="0" t="n">
        <v>11353071.8147741</v>
      </c>
      <c r="I3680" s="0" t="n">
        <v>1807364.95073583</v>
      </c>
      <c r="J3680" s="0" t="n">
        <v>1180171.73495415</v>
      </c>
      <c r="K3680" s="0" t="n">
        <v>6428559.87589046</v>
      </c>
      <c r="L3680" s="0" t="n">
        <v>8265291.26900202</v>
      </c>
      <c r="M3680" s="0" t="n">
        <v>189643189.550809</v>
      </c>
      <c r="N3680" s="0" t="n">
        <v>265500465.371133</v>
      </c>
      <c r="O3680" s="0" t="n">
        <v>41721501.701178</v>
      </c>
      <c r="P3680" s="0" t="n">
        <v>56892956.8652428</v>
      </c>
      <c r="Q3680" s="0" t="n">
        <v>12857119.7517809</v>
      </c>
      <c r="R3680" s="0" t="n">
        <v>14693851.1448924</v>
      </c>
    </row>
    <row r="3681" customFormat="false" ht="13.8" hidden="true" customHeight="false" outlineLevel="0" collapsed="false">
      <c r="A3681" s="0" t="s">
        <v>159</v>
      </c>
      <c r="B3681" s="0" t="s">
        <v>72</v>
      </c>
      <c r="C3681" s="0" t="s">
        <v>171</v>
      </c>
      <c r="D3681" s="0" t="s">
        <v>77</v>
      </c>
      <c r="E3681" s="0" t="s">
        <v>170</v>
      </c>
      <c r="F3681" s="0" t="s">
        <v>13</v>
      </c>
      <c r="G3681" s="0" t="s">
        <v>153</v>
      </c>
      <c r="H3681" s="0" t="n">
        <v>154870.992227861</v>
      </c>
      <c r="I3681" s="0" t="n">
        <v>716.14580334319</v>
      </c>
      <c r="J3681" s="0" t="n">
        <v>716.14580334319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</row>
    <row r="3682" customFormat="false" ht="13.8" hidden="true" customHeight="false" outlineLevel="0" collapsed="false">
      <c r="A3682" s="0" t="s">
        <v>150</v>
      </c>
      <c r="B3682" s="0" t="s">
        <v>52</v>
      </c>
      <c r="C3682" s="0" t="s">
        <v>169</v>
      </c>
      <c r="D3682" s="0" t="s">
        <v>55</v>
      </c>
      <c r="E3682" s="0" t="s">
        <v>13</v>
      </c>
      <c r="F3682" s="0" t="s">
        <v>13</v>
      </c>
      <c r="G3682" s="0" t="s">
        <v>164</v>
      </c>
      <c r="H3682" s="0" t="n">
        <v>522460.55918105</v>
      </c>
      <c r="I3682" s="0" t="n">
        <v>37662.245084</v>
      </c>
      <c r="J3682" s="0" t="n">
        <v>22056.7013291439</v>
      </c>
      <c r="K3682" s="0" t="n">
        <v>502163.267786666</v>
      </c>
      <c r="L3682" s="0" t="n">
        <v>753244.90168</v>
      </c>
      <c r="M3682" s="0" t="n">
        <v>6750957.44260567</v>
      </c>
      <c r="N3682" s="0" t="n">
        <v>9001276.59014089</v>
      </c>
      <c r="O3682" s="0" t="n">
        <v>453202.348675303</v>
      </c>
      <c r="P3682" s="0" t="n">
        <v>566502.935844129</v>
      </c>
      <c r="Q3682" s="0" t="n">
        <v>188311.22542</v>
      </c>
      <c r="R3682" s="0" t="n">
        <v>313852.042366666</v>
      </c>
    </row>
    <row r="3683" customFormat="false" ht="13.8" hidden="true" customHeight="false" outlineLevel="0" collapsed="false">
      <c r="A3683" s="0" t="s">
        <v>155</v>
      </c>
      <c r="B3683" s="0" t="s">
        <v>52</v>
      </c>
      <c r="C3683" s="0" t="s">
        <v>169</v>
      </c>
      <c r="D3683" s="0" t="s">
        <v>61</v>
      </c>
      <c r="E3683" s="0" t="s">
        <v>13</v>
      </c>
      <c r="F3683" s="0" t="s">
        <v>13</v>
      </c>
      <c r="G3683" s="0" t="s">
        <v>157</v>
      </c>
      <c r="H3683" s="0" t="n">
        <v>34952933.8712498</v>
      </c>
      <c r="I3683" s="0" t="n">
        <v>701586.452268999</v>
      </c>
      <c r="J3683" s="0" t="n">
        <v>210481.448530813</v>
      </c>
      <c r="K3683" s="0" t="n">
        <v>0</v>
      </c>
      <c r="L3683" s="0" t="n">
        <v>0</v>
      </c>
      <c r="M3683" s="0" t="n">
        <v>19050995.2338187</v>
      </c>
      <c r="N3683" s="0" t="n">
        <v>23061731.0725174</v>
      </c>
      <c r="O3683" s="0" t="n">
        <v>15201916.76001</v>
      </c>
      <c r="P3683" s="0" t="n">
        <v>16802118.5242216</v>
      </c>
      <c r="Q3683" s="0" t="n">
        <v>77174509.7495899</v>
      </c>
      <c r="R3683" s="0" t="n">
        <v>84190374.2722799</v>
      </c>
    </row>
    <row r="3684" customFormat="false" ht="13.8" hidden="true" customHeight="false" outlineLevel="0" collapsed="false">
      <c r="A3684" s="0" t="s">
        <v>159</v>
      </c>
      <c r="B3684" s="0" t="s">
        <v>52</v>
      </c>
      <c r="C3684" s="0" t="s">
        <v>183</v>
      </c>
      <c r="D3684" s="0" t="s">
        <v>57</v>
      </c>
      <c r="E3684" s="0" t="s">
        <v>8</v>
      </c>
      <c r="F3684" s="0" t="s">
        <v>8</v>
      </c>
      <c r="G3684" s="0" t="s">
        <v>153</v>
      </c>
      <c r="H3684" s="0" t="n">
        <v>24099702.5628677</v>
      </c>
      <c r="I3684" s="0" t="n">
        <v>367863.841666666</v>
      </c>
      <c r="J3684" s="0" t="n">
        <v>251198.710322357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33107745.75</v>
      </c>
      <c r="R3684" s="0" t="n">
        <v>36786384.1666666</v>
      </c>
    </row>
    <row r="3685" customFormat="false" ht="13.8" hidden="true" customHeight="false" outlineLevel="0" collapsed="false">
      <c r="A3685" s="0" t="s">
        <v>150</v>
      </c>
      <c r="B3685" s="0" t="s">
        <v>21</v>
      </c>
      <c r="C3685" s="0" t="s">
        <v>166</v>
      </c>
      <c r="D3685" s="0" t="s">
        <v>33</v>
      </c>
      <c r="E3685" s="0" t="s">
        <v>13</v>
      </c>
      <c r="F3685" s="0" t="s">
        <v>13</v>
      </c>
      <c r="G3685" s="0" t="s">
        <v>157</v>
      </c>
      <c r="H3685" s="0" t="n">
        <v>653194.705092701</v>
      </c>
      <c r="I3685" s="0" t="n">
        <v>100606.565137437</v>
      </c>
      <c r="J3685" s="0" t="n">
        <v>25609.2766482771</v>
      </c>
      <c r="K3685" s="0" t="n">
        <v>0</v>
      </c>
      <c r="L3685" s="0" t="n">
        <v>0</v>
      </c>
      <c r="M3685" s="0" t="n">
        <v>58049638.7430947</v>
      </c>
      <c r="N3685" s="0" t="n">
        <v>70669125.4263762</v>
      </c>
      <c r="O3685" s="0" t="n">
        <v>10244053.9366746</v>
      </c>
      <c r="P3685" s="0" t="n">
        <v>0</v>
      </c>
      <c r="Q3685" s="0" t="n">
        <v>2012131.30274874</v>
      </c>
      <c r="R3685" s="0" t="n">
        <v>2263647.71559233</v>
      </c>
    </row>
    <row r="3686" customFormat="false" ht="13.8" hidden="true" customHeight="false" outlineLevel="0" collapsed="false">
      <c r="A3686" s="0" t="s">
        <v>155</v>
      </c>
      <c r="B3686" s="0" t="s">
        <v>96</v>
      </c>
      <c r="C3686" s="0" t="s">
        <v>98</v>
      </c>
      <c r="D3686" s="0" t="s">
        <v>98</v>
      </c>
      <c r="E3686" s="0" t="s">
        <v>8</v>
      </c>
      <c r="F3686" s="0" t="s">
        <v>8</v>
      </c>
      <c r="G3686" s="0" t="s">
        <v>172</v>
      </c>
      <c r="H3686" s="0" t="n">
        <v>7902709.88412478</v>
      </c>
      <c r="I3686" s="0" t="n">
        <v>788764.676875744</v>
      </c>
      <c r="J3686" s="0" t="n">
        <v>1643737.3690835</v>
      </c>
      <c r="K3686" s="0" t="n">
        <v>7041356.47492363</v>
      </c>
      <c r="L3686" s="0" t="n">
        <v>9053172.6106161</v>
      </c>
      <c r="M3686" s="0" t="n">
        <v>39060246.452417</v>
      </c>
      <c r="N3686" s="0" t="n">
        <v>48825308.0655212</v>
      </c>
      <c r="O3686" s="0" t="n">
        <v>25063658.1981436</v>
      </c>
      <c r="P3686" s="0" t="n">
        <v>34177715.7247413</v>
      </c>
      <c r="Q3686" s="0" t="n">
        <v>0</v>
      </c>
      <c r="R3686" s="0" t="n">
        <v>0</v>
      </c>
    </row>
    <row r="3687" customFormat="false" ht="13.8" hidden="true" customHeight="false" outlineLevel="0" collapsed="false">
      <c r="A3687" s="0" t="s">
        <v>159</v>
      </c>
      <c r="B3687" s="0" t="s">
        <v>103</v>
      </c>
      <c r="C3687" s="0" t="s">
        <v>179</v>
      </c>
      <c r="D3687" s="0" t="s">
        <v>115</v>
      </c>
      <c r="E3687" s="0" t="s">
        <v>8</v>
      </c>
      <c r="F3687" s="0" t="s">
        <v>8</v>
      </c>
      <c r="G3687" s="0" t="s">
        <v>157</v>
      </c>
      <c r="H3687" s="0" t="n">
        <v>33302104.3134711</v>
      </c>
      <c r="I3687" s="0" t="n">
        <v>479561.23</v>
      </c>
      <c r="J3687" s="0" t="n">
        <v>270533.691345</v>
      </c>
      <c r="K3687" s="0" t="n">
        <v>0</v>
      </c>
      <c r="L3687" s="0" t="n">
        <v>0</v>
      </c>
      <c r="M3687" s="0" t="n">
        <v>8632102.14</v>
      </c>
      <c r="N3687" s="0" t="n">
        <v>12948153.21</v>
      </c>
      <c r="O3687" s="0" t="n">
        <v>41002485.165</v>
      </c>
      <c r="P3687" s="0" t="n">
        <v>57403479.231</v>
      </c>
      <c r="Q3687" s="0" t="n">
        <v>28773673.8</v>
      </c>
      <c r="R3687" s="0" t="n">
        <v>33569286.1</v>
      </c>
    </row>
    <row r="3688" customFormat="false" ht="13.8" hidden="true" customHeight="false" outlineLevel="0" collapsed="false">
      <c r="A3688" s="0" t="s">
        <v>155</v>
      </c>
      <c r="B3688" s="0" t="s">
        <v>103</v>
      </c>
      <c r="C3688" s="0" t="s">
        <v>178</v>
      </c>
      <c r="D3688" s="0" t="s">
        <v>105</v>
      </c>
      <c r="E3688" s="0" t="s">
        <v>9</v>
      </c>
      <c r="F3688" s="0" t="s">
        <v>9</v>
      </c>
      <c r="G3688" s="0" t="s">
        <v>172</v>
      </c>
      <c r="H3688" s="0" t="n">
        <v>3072772.72222206</v>
      </c>
      <c r="I3688" s="0" t="n">
        <v>133874.042589</v>
      </c>
      <c r="J3688" s="0" t="n">
        <v>92907.9352994</v>
      </c>
      <c r="K3688" s="0" t="n">
        <v>0</v>
      </c>
      <c r="L3688" s="0" t="n">
        <v>0</v>
      </c>
      <c r="M3688" s="0" t="n">
        <v>6009271.08671373</v>
      </c>
      <c r="N3688" s="0" t="n">
        <v>7274380.78917978</v>
      </c>
      <c r="O3688" s="0" t="n">
        <v>3405253.61580445</v>
      </c>
      <c r="P3688" s="0" t="n">
        <v>3763701.36483649</v>
      </c>
      <c r="Q3688" s="0" t="n">
        <v>7363072.342395</v>
      </c>
      <c r="R3688" s="0" t="n">
        <v>8032442.55534</v>
      </c>
    </row>
    <row r="3689" customFormat="false" ht="13.8" hidden="true" customHeight="false" outlineLevel="0" collapsed="false">
      <c r="A3689" s="0" t="s">
        <v>155</v>
      </c>
      <c r="B3689" s="0" t="s">
        <v>72</v>
      </c>
      <c r="C3689" s="0" t="s">
        <v>151</v>
      </c>
      <c r="D3689" s="0" t="s">
        <v>81</v>
      </c>
      <c r="E3689" s="0" t="s">
        <v>174</v>
      </c>
      <c r="F3689" s="0" t="s">
        <v>8</v>
      </c>
      <c r="G3689" s="0" t="s">
        <v>154</v>
      </c>
      <c r="H3689" s="0" t="n">
        <v>18616.002945478</v>
      </c>
      <c r="I3689" s="0" t="n">
        <v>1178.97400912754</v>
      </c>
      <c r="J3689" s="0" t="n">
        <v>1178.97400912754</v>
      </c>
      <c r="K3689" s="0" t="n">
        <v>13754.6967731547</v>
      </c>
      <c r="L3689" s="0" t="n">
        <v>17684.6101369132</v>
      </c>
      <c r="M3689" s="0" t="n">
        <v>49058.4186251906</v>
      </c>
      <c r="N3689" s="0" t="n">
        <v>60601.5759487648</v>
      </c>
      <c r="O3689" s="0" t="n">
        <v>25394.9459821762</v>
      </c>
      <c r="P3689" s="0" t="n">
        <v>34629.4717938766</v>
      </c>
      <c r="Q3689" s="0" t="n">
        <v>27509.3935463094</v>
      </c>
      <c r="R3689" s="0" t="n">
        <v>31439.3069100679</v>
      </c>
    </row>
    <row r="3690" customFormat="false" ht="13.8" hidden="true" customHeight="false" outlineLevel="0" collapsed="false">
      <c r="A3690" s="0" t="s">
        <v>159</v>
      </c>
      <c r="B3690" s="0" t="s">
        <v>21</v>
      </c>
      <c r="C3690" s="0" t="s">
        <v>173</v>
      </c>
      <c r="D3690" s="0" t="s">
        <v>47</v>
      </c>
      <c r="E3690" s="0" t="s">
        <v>8</v>
      </c>
      <c r="F3690" s="0" t="s">
        <v>8</v>
      </c>
      <c r="G3690" s="0" t="s">
        <v>154</v>
      </c>
      <c r="H3690" s="0" t="n">
        <v>509121.682218058</v>
      </c>
      <c r="I3690" s="0" t="n">
        <v>3919.66666666666</v>
      </c>
      <c r="J3690" s="0" t="n">
        <v>2244.10166666666</v>
      </c>
      <c r="K3690" s="0" t="n">
        <v>0</v>
      </c>
      <c r="L3690" s="0" t="n">
        <v>0</v>
      </c>
      <c r="M3690" s="0" t="n">
        <v>859278.037733866</v>
      </c>
      <c r="N3690" s="0" t="n">
        <v>1074097.54716733</v>
      </c>
      <c r="O3690" s="0" t="n">
        <v>0</v>
      </c>
      <c r="P3690" s="0" t="n">
        <v>0</v>
      </c>
      <c r="Q3690" s="0" t="n">
        <v>34297.0833333333</v>
      </c>
      <c r="R3690" s="0" t="n">
        <v>44096.2499999999</v>
      </c>
    </row>
    <row r="3691" customFormat="false" ht="13.8" hidden="true" customHeight="false" outlineLevel="0" collapsed="false">
      <c r="A3691" s="0" t="s">
        <v>159</v>
      </c>
      <c r="B3691" s="0" t="s">
        <v>117</v>
      </c>
      <c r="C3691" s="0" t="s">
        <v>189</v>
      </c>
      <c r="D3691" s="0" t="s">
        <v>109</v>
      </c>
      <c r="E3691" s="0" t="s">
        <v>9</v>
      </c>
      <c r="F3691" s="0" t="s">
        <v>9</v>
      </c>
      <c r="G3691" s="0" t="s">
        <v>164</v>
      </c>
      <c r="H3691" s="0" t="n">
        <v>22710242.7837914</v>
      </c>
      <c r="I3691" s="0" t="n">
        <v>143380.247145697</v>
      </c>
      <c r="J3691" s="0" t="n">
        <v>143533.059271025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</row>
    <row r="3692" customFormat="false" ht="13.8" hidden="true" customHeight="false" outlineLevel="0" collapsed="false">
      <c r="A3692" s="0" t="s">
        <v>159</v>
      </c>
      <c r="B3692" s="0" t="s">
        <v>21</v>
      </c>
      <c r="C3692" s="0" t="s">
        <v>166</v>
      </c>
      <c r="D3692" s="0" t="s">
        <v>25</v>
      </c>
      <c r="E3692" s="0" t="s">
        <v>13</v>
      </c>
      <c r="F3692" s="0" t="s">
        <v>13</v>
      </c>
      <c r="G3692" s="0" t="s">
        <v>154</v>
      </c>
      <c r="H3692" s="0" t="n">
        <v>11755209.718302</v>
      </c>
      <c r="I3692" s="0" t="n">
        <v>112428.911971024</v>
      </c>
      <c r="J3692" s="0" t="n">
        <v>66086.084975701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</row>
    <row r="3693" customFormat="false" ht="13.8" hidden="true" customHeight="false" outlineLevel="0" collapsed="false">
      <c r="A3693" s="0" t="s">
        <v>155</v>
      </c>
      <c r="B3693" s="0" t="s">
        <v>117</v>
      </c>
      <c r="C3693" s="0" t="s">
        <v>188</v>
      </c>
      <c r="D3693" s="0" t="s">
        <v>109</v>
      </c>
      <c r="E3693" s="0" t="s">
        <v>8</v>
      </c>
      <c r="F3693" s="0" t="s">
        <v>8</v>
      </c>
      <c r="G3693" s="0" t="s">
        <v>154</v>
      </c>
      <c r="H3693" s="0" t="n">
        <v>5119986.73798342</v>
      </c>
      <c r="I3693" s="0" t="n">
        <v>24296.5547127496</v>
      </c>
      <c r="J3693" s="0" t="n">
        <v>24296.5547127496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</row>
    <row r="3694" customFormat="false" ht="13.8" hidden="true" customHeight="false" outlineLevel="0" collapsed="false">
      <c r="A3694" s="0" t="s">
        <v>150</v>
      </c>
      <c r="B3694" s="0" t="s">
        <v>21</v>
      </c>
      <c r="C3694" s="0" t="s">
        <v>173</v>
      </c>
      <c r="D3694" s="0" t="s">
        <v>27</v>
      </c>
      <c r="E3694" s="0" t="s">
        <v>8</v>
      </c>
      <c r="F3694" s="0" t="s">
        <v>8</v>
      </c>
      <c r="G3694" s="0" t="s">
        <v>172</v>
      </c>
      <c r="H3694" s="0" t="n">
        <v>116627.192191414</v>
      </c>
      <c r="I3694" s="0" t="n">
        <v>10542.5125</v>
      </c>
      <c r="J3694" s="0" t="n">
        <v>8047.1593125</v>
      </c>
      <c r="K3694" s="0" t="n">
        <v>131781.40625</v>
      </c>
      <c r="L3694" s="0" t="n">
        <v>144959.546875</v>
      </c>
      <c r="M3694" s="0" t="n">
        <v>1685260.69732351</v>
      </c>
      <c r="N3694" s="0" t="n">
        <v>1966137.48021076</v>
      </c>
      <c r="O3694" s="0" t="n">
        <v>616706.155786851</v>
      </c>
      <c r="P3694" s="0" t="n">
        <v>719490.515084659</v>
      </c>
      <c r="Q3694" s="0" t="n">
        <v>263562.8125</v>
      </c>
      <c r="R3694" s="0" t="n">
        <v>289919.09375</v>
      </c>
    </row>
    <row r="3695" customFormat="false" ht="13.8" hidden="true" customHeight="false" outlineLevel="0" collapsed="false">
      <c r="A3695" s="0" t="s">
        <v>150</v>
      </c>
      <c r="B3695" s="0" t="s">
        <v>72</v>
      </c>
      <c r="C3695" s="0" t="s">
        <v>175</v>
      </c>
      <c r="D3695" s="0" t="s">
        <v>89</v>
      </c>
      <c r="E3695" s="0" t="s">
        <v>174</v>
      </c>
      <c r="F3695" s="0" t="s">
        <v>8</v>
      </c>
      <c r="G3695" s="0" t="s">
        <v>164</v>
      </c>
      <c r="H3695" s="0" t="n">
        <v>6669590.57975282</v>
      </c>
      <c r="I3695" s="0" t="n">
        <v>742636.811559667</v>
      </c>
      <c r="J3695" s="0" t="n">
        <v>1072428.51164211</v>
      </c>
      <c r="K3695" s="0" t="n">
        <v>8664096.13486278</v>
      </c>
      <c r="L3695" s="0" t="n">
        <v>11139552.173395</v>
      </c>
      <c r="M3695" s="0" t="n">
        <v>95419688.7233217</v>
      </c>
      <c r="N3695" s="0" t="n">
        <v>131202071.994567</v>
      </c>
      <c r="O3695" s="0" t="n">
        <v>29818652.726038</v>
      </c>
      <c r="P3695" s="0" t="n">
        <v>38167875.4893286</v>
      </c>
      <c r="Q3695" s="0" t="n">
        <v>7426368.11559667</v>
      </c>
      <c r="R3695" s="0" t="n">
        <v>9901824.1541289</v>
      </c>
    </row>
    <row r="3696" customFormat="false" ht="13.8" hidden="true" customHeight="false" outlineLevel="0" collapsed="false">
      <c r="A3696" s="0" t="s">
        <v>155</v>
      </c>
      <c r="B3696" s="0" t="s">
        <v>21</v>
      </c>
      <c r="C3696" s="0" t="s">
        <v>166</v>
      </c>
      <c r="D3696" s="0" t="s">
        <v>23</v>
      </c>
      <c r="E3696" s="0" t="s">
        <v>9</v>
      </c>
      <c r="F3696" s="0" t="s">
        <v>9</v>
      </c>
      <c r="G3696" s="0" t="s">
        <v>153</v>
      </c>
      <c r="H3696" s="0" t="n">
        <v>299423.37660658</v>
      </c>
      <c r="I3696" s="0" t="n">
        <v>15842.7010254569</v>
      </c>
      <c r="J3696" s="0" t="n">
        <v>10773.3818508875</v>
      </c>
      <c r="K3696" s="0" t="n">
        <v>0</v>
      </c>
      <c r="L3696" s="0" t="n">
        <v>0</v>
      </c>
      <c r="M3696" s="0" t="n">
        <v>2744894.64339774</v>
      </c>
      <c r="N3696" s="0" t="n">
        <v>3202377.08396403</v>
      </c>
      <c r="O3696" s="0" t="n">
        <v>755344.778293004</v>
      </c>
      <c r="P3696" s="0" t="n">
        <v>923199.173469227</v>
      </c>
      <c r="Q3696" s="0" t="n">
        <v>316854.020509138</v>
      </c>
      <c r="R3696" s="0" t="n">
        <v>356460.77307278</v>
      </c>
    </row>
    <row r="3697" customFormat="false" ht="13.8" hidden="true" customHeight="false" outlineLevel="0" collapsed="false">
      <c r="A3697" s="0" t="s">
        <v>155</v>
      </c>
      <c r="B3697" s="0" t="s">
        <v>72</v>
      </c>
      <c r="C3697" s="0" t="s">
        <v>151</v>
      </c>
      <c r="D3697" s="0" t="s">
        <v>84</v>
      </c>
      <c r="E3697" s="0" t="s">
        <v>170</v>
      </c>
      <c r="F3697" s="0" t="s">
        <v>13</v>
      </c>
      <c r="G3697" s="0" t="s">
        <v>153</v>
      </c>
      <c r="H3697" s="0" t="n">
        <v>144247.206014694</v>
      </c>
      <c r="I3697" s="0" t="n">
        <v>26745.7728585845</v>
      </c>
      <c r="J3697" s="0" t="n">
        <v>26745.7728585845</v>
      </c>
      <c r="K3697" s="0" t="n">
        <v>0</v>
      </c>
      <c r="L3697" s="0" t="n">
        <v>0</v>
      </c>
      <c r="M3697" s="0" t="n">
        <v>1168550.72808011</v>
      </c>
      <c r="N3697" s="0" t="n">
        <v>1428228.66765347</v>
      </c>
      <c r="O3697" s="0" t="n">
        <v>571291.467061388</v>
      </c>
      <c r="P3697" s="0" t="n">
        <v>779033.818720074</v>
      </c>
      <c r="Q3697" s="0" t="n">
        <v>936102.050050457</v>
      </c>
      <c r="R3697" s="0" t="n">
        <v>1069830.91434338</v>
      </c>
    </row>
    <row r="3698" customFormat="false" ht="13.8" hidden="true" customHeight="false" outlineLevel="0" collapsed="false">
      <c r="A3698" s="0" t="s">
        <v>159</v>
      </c>
      <c r="B3698" s="0" t="s">
        <v>21</v>
      </c>
      <c r="C3698" s="0" t="s">
        <v>166</v>
      </c>
      <c r="D3698" s="0" t="s">
        <v>36</v>
      </c>
      <c r="E3698" s="0" t="s">
        <v>9</v>
      </c>
      <c r="F3698" s="0" t="s">
        <v>9</v>
      </c>
      <c r="G3698" s="0" t="s">
        <v>172</v>
      </c>
      <c r="H3698" s="0" t="n">
        <v>2945730.17105222</v>
      </c>
      <c r="I3698" s="0" t="n">
        <v>19737.4931006085</v>
      </c>
      <c r="J3698" s="0" t="n">
        <v>19924.4437794774</v>
      </c>
      <c r="K3698" s="0" t="n">
        <v>197374.931006085</v>
      </c>
      <c r="L3698" s="0" t="n">
        <v>246718.663757606</v>
      </c>
      <c r="M3698" s="0" t="n">
        <v>2727185.46829648</v>
      </c>
      <c r="N3698" s="0" t="n">
        <v>3408981.83537061</v>
      </c>
      <c r="O3698" s="0" t="n">
        <v>0</v>
      </c>
      <c r="P3698" s="0" t="n">
        <v>0</v>
      </c>
      <c r="Q3698" s="0" t="n">
        <v>0</v>
      </c>
      <c r="R3698" s="0" t="n">
        <v>0</v>
      </c>
    </row>
    <row r="3699" customFormat="false" ht="13.8" hidden="true" customHeight="false" outlineLevel="0" collapsed="false">
      <c r="A3699" s="0" t="s">
        <v>150</v>
      </c>
      <c r="B3699" s="0" t="s">
        <v>72</v>
      </c>
      <c r="C3699" s="0" t="s">
        <v>171</v>
      </c>
      <c r="D3699" s="0" t="s">
        <v>77</v>
      </c>
      <c r="E3699" s="0" t="s">
        <v>174</v>
      </c>
      <c r="F3699" s="0" t="s">
        <v>8</v>
      </c>
      <c r="G3699" s="0" t="s">
        <v>172</v>
      </c>
      <c r="H3699" s="0" t="n">
        <v>1587027.50140843</v>
      </c>
      <c r="I3699" s="0" t="n">
        <v>22200.4618718806</v>
      </c>
      <c r="J3699" s="0" t="n">
        <v>42202.5090499002</v>
      </c>
      <c r="K3699" s="0" t="n">
        <v>777016.165515822</v>
      </c>
      <c r="L3699" s="0" t="n">
        <v>999020.784234628</v>
      </c>
      <c r="M3699" s="0" t="n">
        <v>3060529.5564791</v>
      </c>
      <c r="N3699" s="0" t="n">
        <v>3949070.39545691</v>
      </c>
      <c r="O3699" s="0" t="n">
        <v>987267.598864228</v>
      </c>
      <c r="P3699" s="0" t="n">
        <v>1263702.52654621</v>
      </c>
      <c r="Q3699" s="0" t="n">
        <v>666013.856156419</v>
      </c>
      <c r="R3699" s="0" t="n">
        <v>888018.474875225</v>
      </c>
    </row>
    <row r="3700" customFormat="false" ht="13.8" hidden="true" customHeight="false" outlineLevel="0" collapsed="false">
      <c r="A3700" s="0" t="s">
        <v>155</v>
      </c>
      <c r="B3700" s="0" t="s">
        <v>96</v>
      </c>
      <c r="C3700" s="0" t="s">
        <v>98</v>
      </c>
      <c r="D3700" s="0" t="s">
        <v>98</v>
      </c>
      <c r="E3700" s="0" t="s">
        <v>8</v>
      </c>
      <c r="F3700" s="0" t="s">
        <v>8</v>
      </c>
      <c r="G3700" s="0" t="s">
        <v>153</v>
      </c>
      <c r="H3700" s="0" t="n">
        <v>1812642.69167107</v>
      </c>
      <c r="I3700" s="0" t="n">
        <v>187201.01917389</v>
      </c>
      <c r="J3700" s="0" t="n">
        <v>190197.145189812</v>
      </c>
      <c r="K3700" s="0" t="n">
        <v>2033125.15337123</v>
      </c>
      <c r="L3700" s="0" t="n">
        <v>2614018.05433444</v>
      </c>
      <c r="M3700" s="0" t="n">
        <v>9270341.5346117</v>
      </c>
      <c r="N3700" s="0" t="n">
        <v>11587926.9182646</v>
      </c>
      <c r="O3700" s="0" t="n">
        <v>5948469.16510391</v>
      </c>
      <c r="P3700" s="0" t="n">
        <v>8111548.86150534</v>
      </c>
      <c r="Q3700" s="0" t="n">
        <v>0</v>
      </c>
      <c r="R3700" s="0" t="n">
        <v>0</v>
      </c>
    </row>
    <row r="3701" customFormat="false" ht="13.8" hidden="true" customHeight="false" outlineLevel="0" collapsed="false">
      <c r="A3701" s="0" t="s">
        <v>155</v>
      </c>
      <c r="B3701" s="0" t="s">
        <v>96</v>
      </c>
      <c r="C3701" s="0" t="s">
        <v>184</v>
      </c>
      <c r="D3701" s="0" t="s">
        <v>101</v>
      </c>
      <c r="E3701" s="0" t="s">
        <v>197</v>
      </c>
      <c r="F3701" s="0" t="s">
        <v>8</v>
      </c>
      <c r="G3701" s="0" t="s">
        <v>157</v>
      </c>
      <c r="H3701" s="0" t="n">
        <v>73488944.7541316</v>
      </c>
      <c r="I3701" s="0" t="n">
        <v>2250478.50669084</v>
      </c>
      <c r="J3701" s="0" t="n">
        <v>1050369.39147583</v>
      </c>
      <c r="K3701" s="0" t="n">
        <v>0</v>
      </c>
      <c r="L3701" s="0" t="n">
        <v>0</v>
      </c>
      <c r="M3701" s="0" t="n">
        <v>63516569.6238792</v>
      </c>
      <c r="N3701" s="0" t="n">
        <v>77631362.8736302</v>
      </c>
      <c r="O3701" s="0" t="n">
        <v>40932900.604316</v>
      </c>
      <c r="P3701" s="0" t="n">
        <v>55817591.7331582</v>
      </c>
      <c r="Q3701" s="0" t="n">
        <v>43542225.487383</v>
      </c>
      <c r="R3701" s="0" t="n">
        <v>49762543.414152</v>
      </c>
    </row>
    <row r="3702" customFormat="false" ht="13.8" hidden="true" customHeight="false" outlineLevel="0" collapsed="false">
      <c r="A3702" s="0" t="s">
        <v>150</v>
      </c>
      <c r="B3702" s="0" t="s">
        <v>6</v>
      </c>
      <c r="C3702" s="0" t="s">
        <v>162</v>
      </c>
      <c r="D3702" s="0" t="s">
        <v>7</v>
      </c>
      <c r="E3702" s="0" t="s">
        <v>9</v>
      </c>
      <c r="F3702" s="0" t="s">
        <v>9</v>
      </c>
      <c r="G3702" s="0" t="s">
        <v>164</v>
      </c>
      <c r="H3702" s="0" t="n">
        <v>35580952.5414201</v>
      </c>
      <c r="I3702" s="0" t="n">
        <v>3417931.87507135</v>
      </c>
      <c r="J3702" s="0" t="n">
        <v>4208780.44731555</v>
      </c>
      <c r="K3702" s="0" t="n">
        <v>0</v>
      </c>
      <c r="L3702" s="0" t="n">
        <v>0</v>
      </c>
      <c r="M3702" s="0" t="n">
        <v>468744941.695065</v>
      </c>
      <c r="N3702" s="0" t="n">
        <v>644524294.830715</v>
      </c>
      <c r="O3702" s="0" t="n">
        <v>109862095.923401</v>
      </c>
      <c r="P3702" s="0" t="n">
        <v>140623482.781954</v>
      </c>
      <c r="Q3702" s="0" t="n">
        <v>112601390.436802</v>
      </c>
      <c r="R3702" s="0" t="n">
        <v>126676564.241403</v>
      </c>
    </row>
    <row r="3703" customFormat="false" ht="13.8" hidden="true" customHeight="false" outlineLevel="0" collapsed="false">
      <c r="A3703" s="0" t="s">
        <v>155</v>
      </c>
      <c r="B3703" s="0" t="s">
        <v>6</v>
      </c>
      <c r="C3703" s="0" t="s">
        <v>162</v>
      </c>
      <c r="D3703" s="0" t="s">
        <v>15</v>
      </c>
      <c r="E3703" s="0" t="s">
        <v>8</v>
      </c>
      <c r="F3703" s="0" t="s">
        <v>8</v>
      </c>
      <c r="G3703" s="0" t="s">
        <v>164</v>
      </c>
      <c r="H3703" s="0" t="n">
        <v>117032450.728357</v>
      </c>
      <c r="I3703" s="0" t="n">
        <v>11433138.7812083</v>
      </c>
      <c r="J3703" s="0" t="n">
        <v>68885791.9323179</v>
      </c>
      <c r="K3703" s="0" t="n">
        <v>81681619.1151254</v>
      </c>
      <c r="L3703" s="0" t="n">
        <v>108908825.486833</v>
      </c>
      <c r="M3703" s="0" t="n">
        <v>411592996.123502</v>
      </c>
      <c r="N3703" s="0" t="n">
        <v>617389494.185253</v>
      </c>
      <c r="O3703" s="0" t="n">
        <v>109758132.2996</v>
      </c>
      <c r="P3703" s="0" t="n">
        <v>137197665.3745</v>
      </c>
      <c r="Q3703" s="0" t="n">
        <v>122522428.672688</v>
      </c>
      <c r="R3703" s="0" t="n">
        <v>149749635.044396</v>
      </c>
    </row>
    <row r="3704" customFormat="false" ht="13.8" hidden="true" customHeight="false" outlineLevel="0" collapsed="false">
      <c r="A3704" s="0" t="s">
        <v>155</v>
      </c>
      <c r="B3704" s="0" t="s">
        <v>21</v>
      </c>
      <c r="C3704" s="0" t="s">
        <v>181</v>
      </c>
      <c r="D3704" s="0" t="s">
        <v>42</v>
      </c>
      <c r="E3704" s="0" t="s">
        <v>13</v>
      </c>
      <c r="F3704" s="0" t="s">
        <v>13</v>
      </c>
      <c r="G3704" s="0" t="s">
        <v>154</v>
      </c>
      <c r="H3704" s="0" t="n">
        <v>491056.27109619</v>
      </c>
      <c r="I3704" s="0" t="n">
        <v>36830</v>
      </c>
      <c r="J3704" s="0" t="n">
        <v>21996.15</v>
      </c>
      <c r="K3704" s="0" t="n">
        <v>1657350</v>
      </c>
      <c r="L3704" s="0" t="n">
        <v>2025650</v>
      </c>
      <c r="M3704" s="0" t="n">
        <v>11808618.75</v>
      </c>
      <c r="N3704" s="0" t="n">
        <v>14294643.75</v>
      </c>
      <c r="O3704" s="0" t="n">
        <v>621506.25</v>
      </c>
      <c r="P3704" s="0" t="n">
        <v>994410</v>
      </c>
      <c r="Q3704" s="0" t="n">
        <v>0</v>
      </c>
      <c r="R3704" s="0" t="n">
        <v>0</v>
      </c>
    </row>
    <row r="3705" customFormat="false" ht="13.8" hidden="true" customHeight="false" outlineLevel="0" collapsed="false">
      <c r="A3705" s="0" t="s">
        <v>155</v>
      </c>
      <c r="B3705" s="0" t="s">
        <v>21</v>
      </c>
      <c r="C3705" s="0" t="s">
        <v>181</v>
      </c>
      <c r="D3705" s="0" t="s">
        <v>42</v>
      </c>
      <c r="E3705" s="0" t="s">
        <v>8</v>
      </c>
      <c r="F3705" s="0" t="s">
        <v>8</v>
      </c>
      <c r="G3705" s="0" t="s">
        <v>172</v>
      </c>
      <c r="H3705" s="0" t="n">
        <v>5207336.73523062</v>
      </c>
      <c r="I3705" s="0" t="n">
        <v>207900</v>
      </c>
      <c r="J3705" s="0" t="n">
        <v>1669692.2</v>
      </c>
      <c r="K3705" s="0" t="n">
        <v>9355500</v>
      </c>
      <c r="L3705" s="0" t="n">
        <v>11434500</v>
      </c>
      <c r="M3705" s="0" t="n">
        <v>66657937.5</v>
      </c>
      <c r="N3705" s="0" t="n">
        <v>80691187.5</v>
      </c>
      <c r="O3705" s="0" t="n">
        <v>3508312.5</v>
      </c>
      <c r="P3705" s="0" t="n">
        <v>5613300</v>
      </c>
      <c r="Q3705" s="0" t="n">
        <v>0</v>
      </c>
      <c r="R3705" s="0" t="n">
        <v>0</v>
      </c>
    </row>
    <row r="3706" customFormat="false" ht="13.8" hidden="true" customHeight="false" outlineLevel="0" collapsed="false">
      <c r="A3706" s="0" t="s">
        <v>150</v>
      </c>
      <c r="B3706" s="0" t="s">
        <v>21</v>
      </c>
      <c r="C3706" s="0" t="s">
        <v>166</v>
      </c>
      <c r="D3706" s="0" t="s">
        <v>37</v>
      </c>
      <c r="E3706" s="0" t="s">
        <v>8</v>
      </c>
      <c r="F3706" s="0" t="s">
        <v>8</v>
      </c>
      <c r="G3706" s="0" t="s">
        <v>154</v>
      </c>
      <c r="H3706" s="0" t="n">
        <v>8163318.70649272</v>
      </c>
      <c r="I3706" s="0" t="n">
        <v>897652.266956283</v>
      </c>
      <c r="J3706" s="0" t="n">
        <v>855730.23837089</v>
      </c>
      <c r="K3706" s="0" t="n">
        <v>10098588.0032581</v>
      </c>
      <c r="L3706" s="0" t="n">
        <v>12342718.6706489</v>
      </c>
      <c r="M3706" s="0" t="n">
        <v>225235477.074889</v>
      </c>
      <c r="N3706" s="0" t="n">
        <v>253389911.70925</v>
      </c>
      <c r="O3706" s="0" t="n">
        <v>67061448.6307874</v>
      </c>
      <c r="P3706" s="0" t="n">
        <v>85838654.2474078</v>
      </c>
      <c r="Q3706" s="0" t="n">
        <v>20197176.0065163</v>
      </c>
      <c r="R3706" s="0" t="n">
        <v>22441306.673907</v>
      </c>
    </row>
    <row r="3707" customFormat="false" ht="13.8" hidden="true" customHeight="false" outlineLevel="0" collapsed="false">
      <c r="A3707" s="0" t="s">
        <v>159</v>
      </c>
      <c r="B3707" s="0" t="s">
        <v>90</v>
      </c>
      <c r="C3707" s="0" t="s">
        <v>93</v>
      </c>
      <c r="D3707" s="0" t="s">
        <v>93</v>
      </c>
      <c r="E3707" s="0" t="s">
        <v>185</v>
      </c>
      <c r="F3707" s="0" t="s">
        <v>9</v>
      </c>
      <c r="G3707" s="0" t="s">
        <v>157</v>
      </c>
      <c r="H3707" s="0" t="n">
        <v>25968940.2584178</v>
      </c>
      <c r="I3707" s="0" t="n">
        <v>470960.277777777</v>
      </c>
      <c r="J3707" s="0" t="n">
        <v>357523.457222222</v>
      </c>
      <c r="K3707" s="0" t="n">
        <v>0</v>
      </c>
      <c r="L3707" s="0" t="n">
        <v>0</v>
      </c>
      <c r="M3707" s="0" t="n">
        <v>26691991.9238192</v>
      </c>
      <c r="N3707" s="0" t="n">
        <v>33364989.904774</v>
      </c>
      <c r="O3707" s="0" t="n">
        <v>0</v>
      </c>
      <c r="P3707" s="0" t="n">
        <v>0</v>
      </c>
      <c r="Q3707" s="0" t="n">
        <v>0</v>
      </c>
      <c r="R3707" s="0" t="n">
        <v>0</v>
      </c>
    </row>
    <row r="3708" customFormat="false" ht="13.8" hidden="true" customHeight="false" outlineLevel="0" collapsed="false">
      <c r="A3708" s="0" t="s">
        <v>155</v>
      </c>
      <c r="B3708" s="0" t="s">
        <v>90</v>
      </c>
      <c r="C3708" s="0" t="s">
        <v>93</v>
      </c>
      <c r="D3708" s="0" t="s">
        <v>93</v>
      </c>
      <c r="E3708" s="0" t="s">
        <v>170</v>
      </c>
      <c r="F3708" s="0" t="s">
        <v>13</v>
      </c>
      <c r="G3708" s="0" t="s">
        <v>154</v>
      </c>
      <c r="H3708" s="0" t="n">
        <v>10616582.4824265</v>
      </c>
      <c r="I3708" s="0" t="n">
        <v>658996.678030303</v>
      </c>
      <c r="J3708" s="0" t="n">
        <v>819208.602777777</v>
      </c>
      <c r="K3708" s="0" t="n">
        <v>5958923.83996212</v>
      </c>
      <c r="L3708" s="0" t="n">
        <v>7661473.50852272</v>
      </c>
      <c r="M3708" s="0" t="n">
        <v>37349081.9455231</v>
      </c>
      <c r="N3708" s="0" t="n">
        <v>46686352.4319038</v>
      </c>
      <c r="O3708" s="0" t="n">
        <v>0</v>
      </c>
      <c r="P3708" s="0" t="n">
        <v>0</v>
      </c>
      <c r="Q3708" s="0" t="n">
        <v>0</v>
      </c>
      <c r="R3708" s="0" t="n">
        <v>0</v>
      </c>
    </row>
    <row r="3709" customFormat="false" ht="13.8" hidden="true" customHeight="false" outlineLevel="0" collapsed="false">
      <c r="A3709" s="0" t="s">
        <v>155</v>
      </c>
      <c r="B3709" s="0" t="s">
        <v>90</v>
      </c>
      <c r="C3709" s="0" t="s">
        <v>92</v>
      </c>
      <c r="D3709" s="0" t="s">
        <v>92</v>
      </c>
      <c r="E3709" s="0" t="s">
        <v>200</v>
      </c>
      <c r="F3709" s="0" t="s">
        <v>8</v>
      </c>
      <c r="G3709" s="0" t="s">
        <v>154</v>
      </c>
      <c r="H3709" s="0" t="n">
        <v>8400145.72530971</v>
      </c>
      <c r="I3709" s="0" t="n">
        <v>644827.162067099</v>
      </c>
      <c r="J3709" s="0" t="n">
        <v>1071340.80330266</v>
      </c>
      <c r="K3709" s="0" t="n">
        <v>7240983.30744949</v>
      </c>
      <c r="L3709" s="0" t="n">
        <v>9309835.68100649</v>
      </c>
      <c r="M3709" s="0" t="n">
        <v>40410983.4524825</v>
      </c>
      <c r="N3709" s="0" t="n">
        <v>50513729.3156032</v>
      </c>
      <c r="O3709" s="0" t="n">
        <v>25930381.0250326</v>
      </c>
      <c r="P3709" s="0" t="n">
        <v>35359610.4886809</v>
      </c>
      <c r="Q3709" s="0" t="n">
        <v>0</v>
      </c>
      <c r="R3709" s="0" t="n">
        <v>0</v>
      </c>
    </row>
    <row r="3710" customFormat="false" ht="13.8" hidden="true" customHeight="false" outlineLevel="0" collapsed="false">
      <c r="A3710" s="0" t="s">
        <v>150</v>
      </c>
      <c r="B3710" s="0" t="s">
        <v>21</v>
      </c>
      <c r="C3710" s="0" t="s">
        <v>181</v>
      </c>
      <c r="D3710" s="0" t="s">
        <v>42</v>
      </c>
      <c r="E3710" s="0" t="s">
        <v>13</v>
      </c>
      <c r="F3710" s="0" t="s">
        <v>13</v>
      </c>
      <c r="G3710" s="0" t="s">
        <v>172</v>
      </c>
      <c r="H3710" s="0" t="n">
        <v>155520.586057711</v>
      </c>
      <c r="I3710" s="0" t="n">
        <v>8660</v>
      </c>
      <c r="J3710" s="0" t="n">
        <v>6287.4</v>
      </c>
      <c r="K3710" s="0" t="n">
        <v>389700</v>
      </c>
      <c r="L3710" s="0" t="n">
        <v>476300</v>
      </c>
      <c r="M3710" s="0" t="n">
        <v>3361162.5</v>
      </c>
      <c r="N3710" s="0" t="n">
        <v>4091850</v>
      </c>
      <c r="O3710" s="0" t="n">
        <v>175365</v>
      </c>
      <c r="P3710" s="0" t="n">
        <v>263047.5</v>
      </c>
      <c r="Q3710" s="0" t="n">
        <v>0</v>
      </c>
      <c r="R3710" s="0" t="n">
        <v>0</v>
      </c>
    </row>
    <row r="3711" customFormat="false" ht="13.8" hidden="true" customHeight="false" outlineLevel="0" collapsed="false">
      <c r="A3711" s="0" t="s">
        <v>155</v>
      </c>
      <c r="B3711" s="0" t="s">
        <v>21</v>
      </c>
      <c r="C3711" s="0" t="s">
        <v>166</v>
      </c>
      <c r="D3711" s="0" t="s">
        <v>43</v>
      </c>
      <c r="E3711" s="0" t="s">
        <v>8</v>
      </c>
      <c r="F3711" s="0" t="s">
        <v>8</v>
      </c>
      <c r="G3711" s="0" t="s">
        <v>157</v>
      </c>
      <c r="H3711" s="0" t="n">
        <v>4924416.02069875</v>
      </c>
      <c r="I3711" s="0" t="n">
        <v>223508.291193488</v>
      </c>
      <c r="J3711" s="0" t="n">
        <v>62666.9050099231</v>
      </c>
      <c r="K3711" s="0" t="n">
        <v>0</v>
      </c>
      <c r="L3711" s="0" t="n">
        <v>0</v>
      </c>
      <c r="M3711" s="0" t="n">
        <v>55194130.7875693</v>
      </c>
      <c r="N3711" s="0" t="n">
        <v>68992663.4844617</v>
      </c>
      <c r="O3711" s="0" t="n">
        <v>11571210.4957213</v>
      </c>
      <c r="P3711" s="0" t="n">
        <v>18513936.7931541</v>
      </c>
      <c r="Q3711" s="0" t="n">
        <v>2235082.91193488</v>
      </c>
      <c r="R3711" s="0" t="n">
        <v>2793853.6399186</v>
      </c>
    </row>
    <row r="3712" customFormat="false" ht="13.8" hidden="true" customHeight="false" outlineLevel="0" collapsed="false">
      <c r="A3712" s="0" t="s">
        <v>159</v>
      </c>
      <c r="B3712" s="0" t="s">
        <v>52</v>
      </c>
      <c r="C3712" s="0" t="s">
        <v>158</v>
      </c>
      <c r="D3712" s="0" t="s">
        <v>65</v>
      </c>
      <c r="E3712" s="0" t="s">
        <v>9</v>
      </c>
      <c r="F3712" s="0" t="s">
        <v>9</v>
      </c>
      <c r="G3712" s="0" t="s">
        <v>164</v>
      </c>
      <c r="H3712" s="0" t="n">
        <v>22670024.5422164</v>
      </c>
      <c r="I3712" s="0" t="n">
        <v>610458.120873424</v>
      </c>
      <c r="J3712" s="0" t="n">
        <v>581294.832113913</v>
      </c>
      <c r="K3712" s="0" t="n">
        <v>24418324.8349369</v>
      </c>
      <c r="L3712" s="0" t="n">
        <v>30522906.0436712</v>
      </c>
      <c r="M3712" s="0" t="n">
        <v>123236233.151322</v>
      </c>
      <c r="N3712" s="0" t="n">
        <v>149180703.288443</v>
      </c>
      <c r="O3712" s="0" t="n">
        <v>0</v>
      </c>
      <c r="P3712" s="0" t="n">
        <v>0</v>
      </c>
      <c r="Q3712" s="0" t="n">
        <v>0</v>
      </c>
      <c r="R3712" s="0" t="n">
        <v>0</v>
      </c>
    </row>
    <row r="3713" customFormat="false" ht="13.8" hidden="true" customHeight="false" outlineLevel="0" collapsed="false">
      <c r="A3713" s="0" t="s">
        <v>155</v>
      </c>
      <c r="B3713" s="0" t="s">
        <v>52</v>
      </c>
      <c r="C3713" s="0" t="s">
        <v>161</v>
      </c>
      <c r="D3713" s="0" t="s">
        <v>68</v>
      </c>
      <c r="E3713" s="0" t="s">
        <v>9</v>
      </c>
      <c r="F3713" s="0" t="s">
        <v>9</v>
      </c>
      <c r="G3713" s="0" t="s">
        <v>172</v>
      </c>
      <c r="H3713" s="0" t="n">
        <v>3028811.49684096</v>
      </c>
      <c r="I3713" s="0" t="n">
        <v>126219.420117526</v>
      </c>
      <c r="J3713" s="0" t="n">
        <v>298064.918150759</v>
      </c>
      <c r="K3713" s="0" t="n">
        <v>5679873.90528869</v>
      </c>
      <c r="L3713" s="0" t="n">
        <v>6942068.10646396</v>
      </c>
      <c r="M3713" s="0" t="n">
        <v>25480545.4362256</v>
      </c>
      <c r="N3713" s="0" t="n">
        <v>30844870.7912205</v>
      </c>
      <c r="O3713" s="0" t="n">
        <v>236661.412720362</v>
      </c>
      <c r="P3713" s="0" t="n">
        <v>378658.260352579</v>
      </c>
      <c r="Q3713" s="0" t="n">
        <v>0</v>
      </c>
      <c r="R3713" s="0" t="n">
        <v>0</v>
      </c>
    </row>
    <row r="3714" customFormat="false" ht="13.8" hidden="true" customHeight="false" outlineLevel="0" collapsed="false">
      <c r="A3714" s="0" t="s">
        <v>159</v>
      </c>
      <c r="B3714" s="0" t="s">
        <v>52</v>
      </c>
      <c r="C3714" s="0" t="s">
        <v>158</v>
      </c>
      <c r="D3714" s="0" t="s">
        <v>66</v>
      </c>
      <c r="E3714" s="0" t="s">
        <v>8</v>
      </c>
      <c r="F3714" s="0" t="s">
        <v>8</v>
      </c>
      <c r="G3714" s="0" t="s">
        <v>153</v>
      </c>
      <c r="H3714" s="0" t="n">
        <v>1406097.67715468</v>
      </c>
      <c r="I3714" s="0" t="n">
        <v>47394.1522379527</v>
      </c>
      <c r="J3714" s="0" t="n">
        <v>165326.242976329</v>
      </c>
      <c r="K3714" s="0" t="n">
        <v>1895766.0895181</v>
      </c>
      <c r="L3714" s="0" t="n">
        <v>2369707.61189763</v>
      </c>
      <c r="M3714" s="0" t="n">
        <v>9567694.48303671</v>
      </c>
      <c r="N3714" s="0" t="n">
        <v>11581945.9531497</v>
      </c>
      <c r="O3714" s="0" t="n">
        <v>0</v>
      </c>
      <c r="P3714" s="0" t="n">
        <v>0</v>
      </c>
      <c r="Q3714" s="0" t="n">
        <v>0</v>
      </c>
      <c r="R3714" s="0" t="n">
        <v>0</v>
      </c>
    </row>
    <row r="3715" customFormat="false" ht="13.8" hidden="true" customHeight="false" outlineLevel="0" collapsed="false">
      <c r="A3715" s="0" t="s">
        <v>159</v>
      </c>
      <c r="B3715" s="0" t="s">
        <v>6</v>
      </c>
      <c r="C3715" s="0" t="s">
        <v>163</v>
      </c>
      <c r="D3715" s="0" t="s">
        <v>19</v>
      </c>
      <c r="E3715" s="0" t="s">
        <v>13</v>
      </c>
      <c r="F3715" s="0" t="s">
        <v>13</v>
      </c>
      <c r="G3715" s="0" t="s">
        <v>164</v>
      </c>
      <c r="H3715" s="0" t="n">
        <v>246863596.127594</v>
      </c>
      <c r="I3715" s="0" t="n">
        <v>3804274.45267735</v>
      </c>
      <c r="J3715" s="0" t="n">
        <v>2320355.58604401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</row>
    <row r="3716" customFormat="false" ht="13.8" hidden="true" customHeight="false" outlineLevel="0" collapsed="false">
      <c r="A3716" s="0" t="s">
        <v>159</v>
      </c>
      <c r="B3716" s="0" t="s">
        <v>72</v>
      </c>
      <c r="C3716" s="0" t="s">
        <v>151</v>
      </c>
      <c r="D3716" s="0" t="s">
        <v>82</v>
      </c>
      <c r="E3716" s="0" t="s">
        <v>152</v>
      </c>
      <c r="F3716" s="0" t="s">
        <v>8</v>
      </c>
      <c r="G3716" s="0" t="s">
        <v>164</v>
      </c>
      <c r="H3716" s="0" t="n">
        <v>3779430.26744243</v>
      </c>
      <c r="I3716" s="0" t="n">
        <v>51304.3417796896</v>
      </c>
      <c r="J3716" s="0" t="n">
        <v>71384.2834380912</v>
      </c>
      <c r="K3716" s="0" t="n">
        <v>513043.417796896</v>
      </c>
      <c r="L3716" s="0" t="n">
        <v>684057.890395862</v>
      </c>
      <c r="M3716" s="0" t="n">
        <v>2511565.49661186</v>
      </c>
      <c r="N3716" s="0" t="n">
        <v>3516191.6952566</v>
      </c>
      <c r="O3716" s="0" t="n">
        <v>1004626.19351431</v>
      </c>
      <c r="P3716" s="0" t="n">
        <v>1406476.67092003</v>
      </c>
      <c r="Q3716" s="0" t="n">
        <v>0</v>
      </c>
      <c r="R3716" s="0" t="n">
        <v>0</v>
      </c>
    </row>
    <row r="3717" customFormat="false" ht="13.8" hidden="true" customHeight="false" outlineLevel="0" collapsed="false">
      <c r="A3717" s="0" t="s">
        <v>150</v>
      </c>
      <c r="B3717" s="0" t="s">
        <v>52</v>
      </c>
      <c r="C3717" s="0" t="s">
        <v>165</v>
      </c>
      <c r="D3717" s="0" t="s">
        <v>65</v>
      </c>
      <c r="E3717" s="0" t="s">
        <v>8</v>
      </c>
      <c r="F3717" s="0" t="s">
        <v>8</v>
      </c>
      <c r="G3717" s="0" t="s">
        <v>153</v>
      </c>
      <c r="H3717" s="0" t="n">
        <v>189397.447140922</v>
      </c>
      <c r="I3717" s="0" t="n">
        <v>25806.9999999999</v>
      </c>
      <c r="J3717" s="0" t="n">
        <v>19652.7301425282</v>
      </c>
      <c r="K3717" s="0" t="n">
        <v>1161314.99999999</v>
      </c>
      <c r="L3717" s="0" t="n">
        <v>1419384.99999999</v>
      </c>
      <c r="M3717" s="0" t="n">
        <v>6306585.62499999</v>
      </c>
      <c r="N3717" s="0" t="n">
        <v>7677582.49999999</v>
      </c>
      <c r="O3717" s="0" t="n">
        <v>58065.7499999999</v>
      </c>
      <c r="P3717" s="0" t="n">
        <v>87098.6249999999</v>
      </c>
      <c r="Q3717" s="0" t="n">
        <v>0</v>
      </c>
      <c r="R3717" s="0" t="n">
        <v>0</v>
      </c>
    </row>
    <row r="3718" customFormat="false" ht="13.8" hidden="true" customHeight="false" outlineLevel="0" collapsed="false">
      <c r="A3718" s="0" t="s">
        <v>150</v>
      </c>
      <c r="B3718" s="0" t="s">
        <v>52</v>
      </c>
      <c r="C3718" s="0" t="s">
        <v>169</v>
      </c>
      <c r="D3718" s="0" t="s">
        <v>69</v>
      </c>
      <c r="E3718" s="0" t="s">
        <v>13</v>
      </c>
      <c r="F3718" s="0" t="s">
        <v>13</v>
      </c>
      <c r="G3718" s="0" t="s">
        <v>172</v>
      </c>
      <c r="H3718" s="0" t="n">
        <v>382594.516207745</v>
      </c>
      <c r="I3718" s="0" t="n">
        <v>43107.9099436</v>
      </c>
      <c r="J3718" s="0" t="n">
        <v>64341.2931422405</v>
      </c>
      <c r="K3718" s="0" t="n">
        <v>1939855.947462</v>
      </c>
      <c r="L3718" s="0" t="n">
        <v>2370935.046898</v>
      </c>
      <c r="M3718" s="0" t="n">
        <v>14045993.9734316</v>
      </c>
      <c r="N3718" s="0" t="n">
        <v>17099470.9241776</v>
      </c>
      <c r="O3718" s="0" t="n">
        <v>129323.7298308</v>
      </c>
      <c r="P3718" s="0" t="n">
        <v>193985.5947462</v>
      </c>
      <c r="Q3718" s="0" t="n">
        <v>0</v>
      </c>
      <c r="R3718" s="0" t="n">
        <v>0</v>
      </c>
    </row>
    <row r="3719" customFormat="false" ht="13.8" hidden="true" customHeight="false" outlineLevel="0" collapsed="false">
      <c r="A3719" s="0" t="s">
        <v>159</v>
      </c>
      <c r="B3719" s="0" t="s">
        <v>21</v>
      </c>
      <c r="C3719" s="0" t="s">
        <v>166</v>
      </c>
      <c r="D3719" s="0" t="s">
        <v>24</v>
      </c>
      <c r="E3719" s="0" t="s">
        <v>13</v>
      </c>
      <c r="F3719" s="0" t="s">
        <v>13</v>
      </c>
      <c r="G3719" s="0" t="s">
        <v>157</v>
      </c>
      <c r="H3719" s="0" t="n">
        <v>4022438.785101</v>
      </c>
      <c r="I3719" s="0" t="n">
        <v>88282.628107645</v>
      </c>
      <c r="J3719" s="0" t="n">
        <v>21780.7284647583</v>
      </c>
      <c r="K3719" s="0" t="n">
        <v>0</v>
      </c>
      <c r="L3719" s="0" t="n">
        <v>0</v>
      </c>
      <c r="M3719" s="0" t="n">
        <v>14112313.682933</v>
      </c>
      <c r="N3719" s="0" t="n">
        <v>16464365.9634218</v>
      </c>
      <c r="O3719" s="0" t="n">
        <v>0</v>
      </c>
      <c r="P3719" s="0" t="n">
        <v>0</v>
      </c>
      <c r="Q3719" s="0" t="n">
        <v>0</v>
      </c>
      <c r="R3719" s="0" t="n">
        <v>0</v>
      </c>
    </row>
    <row r="3720" customFormat="false" ht="13.8" hidden="true" customHeight="false" outlineLevel="0" collapsed="false">
      <c r="A3720" s="0" t="s">
        <v>150</v>
      </c>
      <c r="B3720" s="0" t="s">
        <v>72</v>
      </c>
      <c r="C3720" s="0" t="s">
        <v>151</v>
      </c>
      <c r="D3720" s="0" t="s">
        <v>76</v>
      </c>
      <c r="E3720" s="0" t="s">
        <v>152</v>
      </c>
      <c r="F3720" s="0" t="s">
        <v>8</v>
      </c>
      <c r="G3720" s="0" t="s">
        <v>164</v>
      </c>
      <c r="H3720" s="0" t="n">
        <v>2342631.80007609</v>
      </c>
      <c r="I3720" s="0" t="n">
        <v>39814.443421955</v>
      </c>
      <c r="J3720" s="0" t="n">
        <v>56030.242225807</v>
      </c>
      <c r="K3720" s="0" t="n">
        <v>1393505.51976842</v>
      </c>
      <c r="L3720" s="0" t="n">
        <v>1791649.95398797</v>
      </c>
      <c r="M3720" s="0" t="n">
        <v>4406756.27336447</v>
      </c>
      <c r="N3720" s="0" t="n">
        <v>6059289.87587614</v>
      </c>
      <c r="O3720" s="0" t="n">
        <v>1377111.33542639</v>
      </c>
      <c r="P3720" s="0" t="n">
        <v>1762702.50934578</v>
      </c>
      <c r="Q3720" s="0" t="n">
        <v>3185155.4737564</v>
      </c>
      <c r="R3720" s="0" t="n">
        <v>3583299.90797595</v>
      </c>
    </row>
    <row r="3721" customFormat="false" ht="13.8" hidden="true" customHeight="false" outlineLevel="0" collapsed="false">
      <c r="A3721" s="0" t="s">
        <v>150</v>
      </c>
      <c r="B3721" s="0" t="s">
        <v>21</v>
      </c>
      <c r="C3721" s="0" t="s">
        <v>173</v>
      </c>
      <c r="D3721" s="0" t="s">
        <v>41</v>
      </c>
      <c r="E3721" s="0" t="s">
        <v>8</v>
      </c>
      <c r="F3721" s="0" t="s">
        <v>8</v>
      </c>
      <c r="G3721" s="0" t="s">
        <v>157</v>
      </c>
      <c r="H3721" s="0" t="n">
        <v>3672966.95094355</v>
      </c>
      <c r="I3721" s="0" t="n">
        <v>72019.4139312783</v>
      </c>
      <c r="J3721" s="0" t="n">
        <v>41107.9788580931</v>
      </c>
      <c r="K3721" s="0" t="n">
        <v>0</v>
      </c>
      <c r="L3721" s="0" t="n">
        <v>0</v>
      </c>
      <c r="M3721" s="0" t="n">
        <v>25020077.8619289</v>
      </c>
      <c r="N3721" s="0" t="n">
        <v>30381523.1180566</v>
      </c>
      <c r="O3721" s="0" t="n">
        <v>0</v>
      </c>
      <c r="P3721" s="0" t="n">
        <v>0</v>
      </c>
      <c r="Q3721" s="0" t="n">
        <v>720194.139312783</v>
      </c>
      <c r="R3721" s="0" t="n">
        <v>900242.674140979</v>
      </c>
    </row>
    <row r="3722" customFormat="false" ht="13.8" hidden="true" customHeight="false" outlineLevel="0" collapsed="false">
      <c r="A3722" s="0" t="s">
        <v>159</v>
      </c>
      <c r="B3722" s="0" t="s">
        <v>21</v>
      </c>
      <c r="C3722" s="0" t="s">
        <v>173</v>
      </c>
      <c r="D3722" s="0" t="s">
        <v>39</v>
      </c>
      <c r="E3722" s="0" t="s">
        <v>9</v>
      </c>
      <c r="F3722" s="0" t="s">
        <v>9</v>
      </c>
      <c r="G3722" s="0" t="s">
        <v>164</v>
      </c>
      <c r="H3722" s="0" t="n">
        <v>16483036.3375284</v>
      </c>
      <c r="I3722" s="0" t="n">
        <v>141478.246267642</v>
      </c>
      <c r="J3722" s="0" t="n">
        <v>192176.472889907</v>
      </c>
      <c r="K3722" s="0" t="n">
        <v>1414782.46267642</v>
      </c>
      <c r="L3722" s="0" t="n">
        <v>1768478.07834552</v>
      </c>
      <c r="M3722" s="0" t="n">
        <v>19548451.0284282</v>
      </c>
      <c r="N3722" s="0" t="n">
        <v>24435563.7855352</v>
      </c>
      <c r="O3722" s="0" t="n">
        <v>0</v>
      </c>
      <c r="P3722" s="0" t="n">
        <v>0</v>
      </c>
      <c r="Q3722" s="0" t="n">
        <v>0</v>
      </c>
      <c r="R3722" s="0" t="n">
        <v>0</v>
      </c>
    </row>
    <row r="3723" customFormat="false" ht="13.8" hidden="true" customHeight="false" outlineLevel="0" collapsed="false">
      <c r="A3723" s="0" t="s">
        <v>150</v>
      </c>
      <c r="B3723" s="0" t="s">
        <v>72</v>
      </c>
      <c r="C3723" s="0" t="s">
        <v>151</v>
      </c>
      <c r="D3723" s="0" t="s">
        <v>76</v>
      </c>
      <c r="E3723" s="0" t="s">
        <v>152</v>
      </c>
      <c r="F3723" s="0" t="s">
        <v>8</v>
      </c>
      <c r="G3723" s="0" t="s">
        <v>172</v>
      </c>
      <c r="H3723" s="0" t="n">
        <v>2177034.42097277</v>
      </c>
      <c r="I3723" s="0" t="n">
        <v>30316.0105407392</v>
      </c>
      <c r="J3723" s="0" t="n">
        <v>57038.3452312479</v>
      </c>
      <c r="K3723" s="0" t="n">
        <v>1061060.36892587</v>
      </c>
      <c r="L3723" s="0" t="n">
        <v>1364220.47433326</v>
      </c>
      <c r="M3723" s="0" t="n">
        <v>3355447.37415861</v>
      </c>
      <c r="N3723" s="0" t="n">
        <v>4613740.13946809</v>
      </c>
      <c r="O3723" s="0" t="n">
        <v>1048577.30442456</v>
      </c>
      <c r="P3723" s="0" t="n">
        <v>1342178.94966344</v>
      </c>
      <c r="Q3723" s="0" t="n">
        <v>2425280.84325913</v>
      </c>
      <c r="R3723" s="0" t="n">
        <v>2728440.94866653</v>
      </c>
    </row>
    <row r="3724" customFormat="false" ht="13.8" hidden="true" customHeight="false" outlineLevel="0" collapsed="false">
      <c r="A3724" s="0" t="s">
        <v>155</v>
      </c>
      <c r="B3724" s="0" t="s">
        <v>72</v>
      </c>
      <c r="C3724" s="0" t="s">
        <v>151</v>
      </c>
      <c r="D3724" s="0" t="s">
        <v>82</v>
      </c>
      <c r="E3724" s="0" t="s">
        <v>174</v>
      </c>
      <c r="F3724" s="0" t="s">
        <v>8</v>
      </c>
      <c r="G3724" s="0" t="s">
        <v>172</v>
      </c>
      <c r="H3724" s="0" t="n">
        <v>261401.757116033</v>
      </c>
      <c r="I3724" s="0" t="n">
        <v>14217.1414224041</v>
      </c>
      <c r="J3724" s="0" t="n">
        <v>17837.8246629901</v>
      </c>
      <c r="K3724" s="0" t="n">
        <v>165866.649928047</v>
      </c>
      <c r="L3724" s="0" t="n">
        <v>213257.121336061</v>
      </c>
      <c r="M3724" s="0" t="n">
        <v>591591.053029212</v>
      </c>
      <c r="N3724" s="0" t="n">
        <v>730788.947859614</v>
      </c>
      <c r="O3724" s="0" t="n">
        <v>306235.367063</v>
      </c>
      <c r="P3724" s="0" t="n">
        <v>417593.682358637</v>
      </c>
      <c r="Q3724" s="0" t="n">
        <v>331733.299856095</v>
      </c>
      <c r="R3724" s="0" t="n">
        <v>379123.771264109</v>
      </c>
    </row>
    <row r="3725" customFormat="false" ht="13.8" hidden="true" customHeight="false" outlineLevel="0" collapsed="false">
      <c r="A3725" s="0" t="s">
        <v>150</v>
      </c>
      <c r="B3725" s="0" t="s">
        <v>21</v>
      </c>
      <c r="C3725" s="0" t="s">
        <v>173</v>
      </c>
      <c r="D3725" s="0" t="s">
        <v>46</v>
      </c>
      <c r="E3725" s="0" t="s">
        <v>9</v>
      </c>
      <c r="F3725" s="0" t="s">
        <v>9</v>
      </c>
      <c r="G3725" s="0" t="s">
        <v>154</v>
      </c>
      <c r="H3725" s="0" t="n">
        <v>375421.714882618</v>
      </c>
      <c r="I3725" s="0" t="n">
        <v>20452.9083346444</v>
      </c>
      <c r="J3725" s="0" t="n">
        <v>38767.4772257346</v>
      </c>
      <c r="K3725" s="0" t="n">
        <v>255661.354183055</v>
      </c>
      <c r="L3725" s="0" t="n">
        <v>281227.489601361</v>
      </c>
      <c r="M3725" s="0" t="n">
        <v>10101464.1701258</v>
      </c>
      <c r="N3725" s="0" t="n">
        <v>11364147.1913915</v>
      </c>
      <c r="O3725" s="0" t="n">
        <v>2647160.27228925</v>
      </c>
      <c r="P3725" s="0" t="n">
        <v>3388365.14853025</v>
      </c>
      <c r="Q3725" s="0" t="n">
        <v>230095.21876475</v>
      </c>
      <c r="R3725" s="0" t="n">
        <v>281227.489601361</v>
      </c>
    </row>
    <row r="3726" customFormat="false" ht="13.8" hidden="true" customHeight="false" outlineLevel="0" collapsed="false">
      <c r="A3726" s="0" t="s">
        <v>159</v>
      </c>
      <c r="B3726" s="0" t="s">
        <v>72</v>
      </c>
      <c r="C3726" s="0" t="s">
        <v>175</v>
      </c>
      <c r="D3726" s="0" t="s">
        <v>89</v>
      </c>
      <c r="E3726" s="0" t="s">
        <v>156</v>
      </c>
      <c r="F3726" s="0" t="s">
        <v>9</v>
      </c>
      <c r="G3726" s="0" t="s">
        <v>164</v>
      </c>
      <c r="H3726" s="0" t="n">
        <v>214956906.764386</v>
      </c>
      <c r="I3726" s="0" t="n">
        <v>3968261.8761851</v>
      </c>
      <c r="J3726" s="0" t="n">
        <v>5957043.42554129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</row>
    <row r="3727" customFormat="false" ht="13.8" hidden="true" customHeight="false" outlineLevel="0" collapsed="false">
      <c r="A3727" s="0" t="s">
        <v>155</v>
      </c>
      <c r="B3727" s="0" t="s">
        <v>6</v>
      </c>
      <c r="C3727" s="0" t="s">
        <v>162</v>
      </c>
      <c r="D3727" s="0" t="s">
        <v>20</v>
      </c>
      <c r="E3727" s="0" t="s">
        <v>9</v>
      </c>
      <c r="F3727" s="0" t="s">
        <v>9</v>
      </c>
      <c r="G3727" s="0" t="s">
        <v>154</v>
      </c>
      <c r="H3727" s="0" t="n">
        <v>5433615.3388605</v>
      </c>
      <c r="I3727" s="0" t="n">
        <v>525723.473593168</v>
      </c>
      <c r="J3727" s="0" t="n">
        <v>288205.102290595</v>
      </c>
      <c r="K3727" s="0" t="n">
        <v>0</v>
      </c>
      <c r="L3727" s="0" t="n">
        <v>0</v>
      </c>
      <c r="M3727" s="0" t="n">
        <v>75827320.6694977</v>
      </c>
      <c r="N3727" s="0" t="n">
        <v>106158248.937296</v>
      </c>
      <c r="O3727" s="0" t="n">
        <v>16682010.5472895</v>
      </c>
      <c r="P3727" s="0" t="n">
        <v>22748196.2008493</v>
      </c>
      <c r="Q3727" s="0" t="n">
        <v>3126447.20677661</v>
      </c>
      <c r="R3727" s="0" t="n">
        <v>3573082.52203041</v>
      </c>
    </row>
    <row r="3728" customFormat="false" ht="13.8" hidden="true" customHeight="false" outlineLevel="0" collapsed="false">
      <c r="A3728" s="0" t="s">
        <v>159</v>
      </c>
      <c r="B3728" s="0" t="s">
        <v>96</v>
      </c>
      <c r="C3728" s="0" t="s">
        <v>98</v>
      </c>
      <c r="D3728" s="0" t="s">
        <v>98</v>
      </c>
      <c r="E3728" s="0" t="s">
        <v>170</v>
      </c>
      <c r="F3728" s="0" t="s">
        <v>13</v>
      </c>
      <c r="G3728" s="0" t="s">
        <v>153</v>
      </c>
      <c r="H3728" s="0" t="n">
        <v>3409419.25808578</v>
      </c>
      <c r="I3728" s="0" t="n">
        <v>66450.2019376195</v>
      </c>
      <c r="J3728" s="0" t="n">
        <v>66450.2019376195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</row>
    <row r="3729" customFormat="false" ht="13.8" hidden="true" customHeight="false" outlineLevel="0" collapsed="false">
      <c r="A3729" s="0" t="s">
        <v>159</v>
      </c>
      <c r="B3729" s="0" t="s">
        <v>72</v>
      </c>
      <c r="C3729" s="0" t="s">
        <v>151</v>
      </c>
      <c r="D3729" s="0" t="s">
        <v>75</v>
      </c>
      <c r="E3729" s="0" t="s">
        <v>170</v>
      </c>
      <c r="F3729" s="0" t="s">
        <v>13</v>
      </c>
      <c r="G3729" s="0" t="s">
        <v>154</v>
      </c>
      <c r="H3729" s="0" t="n">
        <v>1031252.82500377</v>
      </c>
      <c r="I3729" s="0" t="n">
        <v>4659.26781818377</v>
      </c>
      <c r="J3729" s="0" t="n">
        <v>4659.26781818377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</row>
    <row r="3730" customFormat="false" ht="13.8" hidden="true" customHeight="false" outlineLevel="0" collapsed="false">
      <c r="A3730" s="0" t="s">
        <v>155</v>
      </c>
      <c r="B3730" s="0" t="s">
        <v>21</v>
      </c>
      <c r="C3730" s="0" t="s">
        <v>173</v>
      </c>
      <c r="D3730" s="0" t="s">
        <v>40</v>
      </c>
      <c r="E3730" s="0" t="s">
        <v>13</v>
      </c>
      <c r="F3730" s="0" t="s">
        <v>13</v>
      </c>
      <c r="G3730" s="0" t="s">
        <v>154</v>
      </c>
      <c r="H3730" s="0" t="n">
        <v>129302.893963022</v>
      </c>
      <c r="I3730" s="0" t="n">
        <v>11073.7738577212</v>
      </c>
      <c r="J3730" s="0" t="n">
        <v>6499.27044534412</v>
      </c>
      <c r="K3730" s="0" t="n">
        <v>124579.955899363</v>
      </c>
      <c r="L3730" s="0" t="n">
        <v>152264.390543666</v>
      </c>
      <c r="M3730" s="0" t="n">
        <v>1389294.51285212</v>
      </c>
      <c r="N3730" s="0" t="n">
        <v>1736618.14106515</v>
      </c>
      <c r="O3730" s="0" t="n">
        <v>330918.037661322</v>
      </c>
      <c r="P3730" s="0" t="n">
        <v>529468.860258116</v>
      </c>
      <c r="Q3730" s="0" t="n">
        <v>221475.477154424</v>
      </c>
      <c r="R3730" s="0" t="n">
        <v>249159.911798727</v>
      </c>
    </row>
    <row r="3731" customFormat="false" ht="13.8" hidden="true" customHeight="false" outlineLevel="0" collapsed="false">
      <c r="A3731" s="0" t="s">
        <v>155</v>
      </c>
      <c r="B3731" s="0" t="s">
        <v>72</v>
      </c>
      <c r="C3731" s="0" t="s">
        <v>151</v>
      </c>
      <c r="D3731" s="0" t="s">
        <v>81</v>
      </c>
      <c r="E3731" s="0" t="s">
        <v>156</v>
      </c>
      <c r="F3731" s="0" t="s">
        <v>9</v>
      </c>
      <c r="G3731" s="0" t="s">
        <v>153</v>
      </c>
      <c r="H3731" s="0" t="n">
        <v>73070.479764918</v>
      </c>
      <c r="I3731" s="0" t="n">
        <v>4080.91461177337</v>
      </c>
      <c r="J3731" s="0" t="n">
        <v>4400.46612917646</v>
      </c>
      <c r="K3731" s="0" t="n">
        <v>0</v>
      </c>
      <c r="L3731" s="0" t="n">
        <v>0</v>
      </c>
      <c r="M3731" s="0" t="n">
        <v>179800.297210831</v>
      </c>
      <c r="N3731" s="0" t="n">
        <v>219755.918813238</v>
      </c>
      <c r="O3731" s="0" t="n">
        <v>87902.3670763947</v>
      </c>
      <c r="P3731" s="0" t="n">
        <v>119866.864195083</v>
      </c>
      <c r="Q3731" s="0" t="n">
        <v>95221.3409413787</v>
      </c>
      <c r="R3731" s="0" t="n">
        <v>108824.38964729</v>
      </c>
    </row>
    <row r="3732" customFormat="false" ht="13.8" hidden="true" customHeight="false" outlineLevel="0" collapsed="false">
      <c r="A3732" s="0" t="s">
        <v>159</v>
      </c>
      <c r="B3732" s="0" t="s">
        <v>117</v>
      </c>
      <c r="C3732" s="0" t="s">
        <v>190</v>
      </c>
      <c r="D3732" s="0" t="s">
        <v>109</v>
      </c>
      <c r="E3732" s="0" t="s">
        <v>8</v>
      </c>
      <c r="F3732" s="0" t="s">
        <v>8</v>
      </c>
      <c r="G3732" s="0" t="s">
        <v>154</v>
      </c>
      <c r="H3732" s="0" t="n">
        <v>111051245.53349</v>
      </c>
      <c r="I3732" s="0" t="n">
        <v>536516.692986589</v>
      </c>
      <c r="J3732" s="0" t="n">
        <v>724213.134793609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</row>
    <row r="3733" customFormat="false" ht="13.8" hidden="true" customHeight="false" outlineLevel="0" collapsed="false">
      <c r="A3733" s="0" t="s">
        <v>150</v>
      </c>
      <c r="B3733" s="0" t="s">
        <v>72</v>
      </c>
      <c r="C3733" s="0" t="s">
        <v>171</v>
      </c>
      <c r="D3733" s="0" t="s">
        <v>86</v>
      </c>
      <c r="E3733" s="0" t="s">
        <v>156</v>
      </c>
      <c r="F3733" s="0" t="s">
        <v>9</v>
      </c>
      <c r="G3733" s="0" t="s">
        <v>157</v>
      </c>
      <c r="H3733" s="0" t="n">
        <v>2996776.92029504</v>
      </c>
      <c r="I3733" s="0" t="n">
        <v>347294.118894921</v>
      </c>
      <c r="J3733" s="0" t="n">
        <v>224492.817855558</v>
      </c>
      <c r="K3733" s="0" t="n">
        <v>5012306.52927215</v>
      </c>
      <c r="L3733" s="0" t="n">
        <v>6444394.10906419</v>
      </c>
      <c r="M3733" s="0" t="n">
        <v>34565979.4446696</v>
      </c>
      <c r="N3733" s="0" t="n">
        <v>47528221.7364207</v>
      </c>
      <c r="O3733" s="0" t="n">
        <v>12602179.9913985</v>
      </c>
      <c r="P3733" s="0" t="n">
        <v>16130790.3889901</v>
      </c>
      <c r="Q3733" s="0" t="n">
        <v>11456700.6383363</v>
      </c>
      <c r="R3733" s="0" t="n">
        <v>12888788.2181283</v>
      </c>
    </row>
    <row r="3734" customFormat="false" ht="13.8" hidden="true" customHeight="false" outlineLevel="0" collapsed="false">
      <c r="A3734" s="0" t="s">
        <v>155</v>
      </c>
      <c r="B3734" s="0" t="s">
        <v>117</v>
      </c>
      <c r="C3734" s="0" t="s">
        <v>182</v>
      </c>
      <c r="D3734" s="0" t="s">
        <v>109</v>
      </c>
      <c r="E3734" s="0" t="s">
        <v>9</v>
      </c>
      <c r="F3734" s="0" t="s">
        <v>9</v>
      </c>
      <c r="G3734" s="0" t="s">
        <v>164</v>
      </c>
      <c r="H3734" s="0" t="n">
        <v>14090753.7390857</v>
      </c>
      <c r="I3734" s="0" t="n">
        <v>89405.1864752743</v>
      </c>
      <c r="J3734" s="0" t="n">
        <v>97181.9977695407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</row>
    <row r="3735" customFormat="false" ht="13.8" hidden="true" customHeight="false" outlineLevel="0" collapsed="false">
      <c r="A3735" s="0" t="s">
        <v>155</v>
      </c>
      <c r="B3735" s="0" t="s">
        <v>103</v>
      </c>
      <c r="C3735" s="0" t="s">
        <v>177</v>
      </c>
      <c r="D3735" s="0" t="s">
        <v>114</v>
      </c>
      <c r="E3735" s="0" t="s">
        <v>8</v>
      </c>
      <c r="F3735" s="0" t="s">
        <v>8</v>
      </c>
      <c r="G3735" s="0" t="s">
        <v>164</v>
      </c>
      <c r="H3735" s="0" t="n">
        <v>27430830.3276526</v>
      </c>
      <c r="I3735" s="0" t="n">
        <v>1136332.175</v>
      </c>
      <c r="J3735" s="0" t="n">
        <v>2633552.476245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</row>
    <row r="3736" customFormat="false" ht="13.8" hidden="true" customHeight="false" outlineLevel="0" collapsed="false">
      <c r="A3736" s="0" t="s">
        <v>155</v>
      </c>
      <c r="B3736" s="0" t="s">
        <v>103</v>
      </c>
      <c r="C3736" s="0" t="s">
        <v>177</v>
      </c>
      <c r="D3736" s="0" t="s">
        <v>109</v>
      </c>
      <c r="E3736" s="0" t="s">
        <v>8</v>
      </c>
      <c r="F3736" s="0" t="s">
        <v>8</v>
      </c>
      <c r="G3736" s="0" t="s">
        <v>180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</row>
    <row r="3737" customFormat="false" ht="13.8" hidden="true" customHeight="false" outlineLevel="0" collapsed="false">
      <c r="A3737" s="0" t="s">
        <v>155</v>
      </c>
      <c r="B3737" s="0" t="s">
        <v>103</v>
      </c>
      <c r="C3737" s="0" t="s">
        <v>193</v>
      </c>
      <c r="D3737" s="0" t="s">
        <v>107</v>
      </c>
      <c r="E3737" s="0" t="s">
        <v>8</v>
      </c>
      <c r="F3737" s="0" t="s">
        <v>8</v>
      </c>
      <c r="G3737" s="0" t="s">
        <v>153</v>
      </c>
      <c r="H3737" s="0" t="n">
        <v>2020116.27586176</v>
      </c>
      <c r="I3737" s="0" t="n">
        <v>127286.31702292</v>
      </c>
      <c r="J3737" s="0" t="n">
        <v>86475.8978695145</v>
      </c>
      <c r="K3737" s="0" t="n">
        <v>0</v>
      </c>
      <c r="L3737" s="0" t="n">
        <v>0</v>
      </c>
      <c r="M3737" s="0" t="n">
        <v>9775589.14736025</v>
      </c>
      <c r="N3737" s="0" t="n">
        <v>14663383.7210403</v>
      </c>
      <c r="O3737" s="0" t="n">
        <v>4032430.5232861</v>
      </c>
      <c r="P3737" s="0" t="n">
        <v>5498768.89539014</v>
      </c>
      <c r="Q3737" s="0" t="n">
        <v>664897.274876066</v>
      </c>
      <c r="R3737" s="0" t="n">
        <v>930856.184826493</v>
      </c>
    </row>
    <row r="3738" customFormat="false" ht="13.8" hidden="true" customHeight="false" outlineLevel="0" collapsed="false">
      <c r="A3738" s="0" t="s">
        <v>159</v>
      </c>
      <c r="B3738" s="0" t="s">
        <v>103</v>
      </c>
      <c r="C3738" s="0" t="s">
        <v>179</v>
      </c>
      <c r="D3738" s="0" t="s">
        <v>109</v>
      </c>
      <c r="E3738" s="0" t="s">
        <v>8</v>
      </c>
      <c r="F3738" s="0" t="s">
        <v>8</v>
      </c>
      <c r="G3738" s="0" t="s">
        <v>180</v>
      </c>
      <c r="H3738" s="0" t="n">
        <v>0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</row>
    <row r="3739" customFormat="false" ht="13.8" hidden="true" customHeight="false" outlineLevel="0" collapsed="false">
      <c r="A3739" s="0" t="s">
        <v>155</v>
      </c>
      <c r="B3739" s="0" t="s">
        <v>103</v>
      </c>
      <c r="C3739" s="0" t="s">
        <v>179</v>
      </c>
      <c r="D3739" s="0" t="s">
        <v>116</v>
      </c>
      <c r="E3739" s="0" t="s">
        <v>9</v>
      </c>
      <c r="F3739" s="0" t="s">
        <v>9</v>
      </c>
      <c r="G3739" s="0" t="s">
        <v>172</v>
      </c>
      <c r="H3739" s="0" t="n">
        <v>130120.002201464</v>
      </c>
      <c r="I3739" s="0" t="n">
        <v>3839.57889781</v>
      </c>
      <c r="J3739" s="0" t="n">
        <v>5235.32848991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512858.03837252</v>
      </c>
      <c r="P3739" s="0" t="n">
        <v>699351.870507982</v>
      </c>
      <c r="Q3739" s="0" t="n">
        <v>268770.5228467</v>
      </c>
      <c r="R3739" s="0" t="n">
        <v>307166.3118248</v>
      </c>
    </row>
    <row r="3740" customFormat="false" ht="13.8" hidden="true" customHeight="false" outlineLevel="0" collapsed="false">
      <c r="A3740" s="0" t="s">
        <v>159</v>
      </c>
      <c r="B3740" s="0" t="s">
        <v>96</v>
      </c>
      <c r="C3740" s="0" t="s">
        <v>99</v>
      </c>
      <c r="D3740" s="0" t="s">
        <v>99</v>
      </c>
      <c r="E3740" s="0" t="s">
        <v>192</v>
      </c>
      <c r="F3740" s="0" t="s">
        <v>8</v>
      </c>
      <c r="G3740" s="0" t="s">
        <v>154</v>
      </c>
      <c r="H3740" s="0" t="n">
        <v>3603888.98513626</v>
      </c>
      <c r="I3740" s="0" t="n">
        <v>64029.4786174015</v>
      </c>
      <c r="J3740" s="0" t="n">
        <v>71509.4786174015</v>
      </c>
      <c r="K3740" s="0" t="n">
        <v>611627.286174015</v>
      </c>
      <c r="L3740" s="0" t="n">
        <v>815503.048232021</v>
      </c>
      <c r="M3740" s="0" t="n">
        <v>2928783.67623859</v>
      </c>
      <c r="N3740" s="0" t="n">
        <v>3660979.59529824</v>
      </c>
      <c r="O3740" s="0" t="n">
        <v>1708457.14447251</v>
      </c>
      <c r="P3740" s="0" t="n">
        <v>2391840.00226151</v>
      </c>
      <c r="Q3740" s="0" t="n">
        <v>407751.52411601</v>
      </c>
      <c r="R3740" s="0" t="n">
        <v>611627.286174015</v>
      </c>
    </row>
    <row r="3741" customFormat="false" ht="13.8" hidden="true" customHeight="false" outlineLevel="0" collapsed="false">
      <c r="A3741" s="0" t="s">
        <v>155</v>
      </c>
      <c r="B3741" s="0" t="s">
        <v>96</v>
      </c>
      <c r="C3741" s="0" t="s">
        <v>99</v>
      </c>
      <c r="D3741" s="0" t="s">
        <v>99</v>
      </c>
      <c r="E3741" s="0" t="s">
        <v>192</v>
      </c>
      <c r="F3741" s="0" t="s">
        <v>8</v>
      </c>
      <c r="G3741" s="0" t="s">
        <v>154</v>
      </c>
      <c r="H3741" s="0" t="n">
        <v>1028794.58470856</v>
      </c>
      <c r="I3741" s="0" t="n">
        <v>64029.4786174015</v>
      </c>
      <c r="J3741" s="0" t="n">
        <v>71509.4786174015</v>
      </c>
      <c r="K3741" s="0" t="n">
        <v>713565.167203018</v>
      </c>
      <c r="L3741" s="0" t="n">
        <v>917440.929261023</v>
      </c>
      <c r="M3741" s="0" t="n">
        <v>2928783.67623859</v>
      </c>
      <c r="N3741" s="0" t="n">
        <v>3660979.59529824</v>
      </c>
      <c r="O3741" s="0" t="n">
        <v>1879302.85891976</v>
      </c>
      <c r="P3741" s="0" t="n">
        <v>2562685.71670877</v>
      </c>
      <c r="Q3741" s="0" t="n">
        <v>509689.405145013</v>
      </c>
      <c r="R3741" s="0" t="n">
        <v>713565.167203018</v>
      </c>
    </row>
    <row r="3742" customFormat="false" ht="13.8" hidden="true" customHeight="false" outlineLevel="0" collapsed="false">
      <c r="A3742" s="0" t="s">
        <v>155</v>
      </c>
      <c r="B3742" s="0" t="s">
        <v>52</v>
      </c>
      <c r="C3742" s="0" t="s">
        <v>183</v>
      </c>
      <c r="D3742" s="0" t="s">
        <v>57</v>
      </c>
      <c r="E3742" s="0" t="s">
        <v>13</v>
      </c>
      <c r="F3742" s="0" t="s">
        <v>13</v>
      </c>
      <c r="G3742" s="0" t="s">
        <v>153</v>
      </c>
      <c r="H3742" s="0" t="n">
        <v>3838143.583729</v>
      </c>
      <c r="I3742" s="0" t="n">
        <v>96757.425</v>
      </c>
      <c r="J3742" s="0" t="n">
        <v>65991.4788987305</v>
      </c>
      <c r="K3742" s="0" t="n">
        <v>0</v>
      </c>
      <c r="L3742" s="0" t="n">
        <v>0</v>
      </c>
      <c r="M3742" s="0" t="n">
        <v>3163564.67220235</v>
      </c>
      <c r="N3742" s="0" t="n">
        <v>3829578.28740284</v>
      </c>
      <c r="O3742" s="0" t="n">
        <v>3115306.87890773</v>
      </c>
      <c r="P3742" s="0" t="n">
        <v>3443233.91879275</v>
      </c>
      <c r="Q3742" s="0" t="n">
        <v>10643316.75</v>
      </c>
      <c r="R3742" s="0" t="n">
        <v>11610891</v>
      </c>
    </row>
    <row r="3743" customFormat="false" ht="13.8" hidden="true" customHeight="false" outlineLevel="0" collapsed="false">
      <c r="A3743" s="0" t="s">
        <v>159</v>
      </c>
      <c r="B3743" s="0" t="s">
        <v>72</v>
      </c>
      <c r="C3743" s="0" t="s">
        <v>151</v>
      </c>
      <c r="D3743" s="0" t="s">
        <v>81</v>
      </c>
      <c r="E3743" s="0" t="s">
        <v>174</v>
      </c>
      <c r="F3743" s="0" t="s">
        <v>8</v>
      </c>
      <c r="G3743" s="0" t="s">
        <v>154</v>
      </c>
      <c r="H3743" s="0" t="n">
        <v>104115.000068959</v>
      </c>
      <c r="I3743" s="0" t="n">
        <v>1178.97400912754</v>
      </c>
      <c r="J3743" s="0" t="n">
        <v>1178.97400912754</v>
      </c>
      <c r="K3743" s="0" t="n">
        <v>0</v>
      </c>
      <c r="L3743" s="0" t="n">
        <v>0</v>
      </c>
      <c r="M3743" s="0" t="n">
        <v>51944.2079560841</v>
      </c>
      <c r="N3743" s="0" t="n">
        <v>69258.9439414455</v>
      </c>
      <c r="O3743" s="0" t="n">
        <v>23086.3145292511</v>
      </c>
      <c r="P3743" s="0" t="n">
        <v>32320.8403409515</v>
      </c>
      <c r="Q3743" s="0" t="n">
        <v>23579.4801825509</v>
      </c>
      <c r="R3743" s="0" t="n">
        <v>27509.3935463094</v>
      </c>
    </row>
    <row r="3744" customFormat="false" ht="13.8" hidden="true" customHeight="false" outlineLevel="0" collapsed="false">
      <c r="A3744" s="0" t="s">
        <v>155</v>
      </c>
      <c r="B3744" s="0" t="s">
        <v>103</v>
      </c>
      <c r="C3744" s="0" t="s">
        <v>178</v>
      </c>
      <c r="D3744" s="0" t="s">
        <v>105</v>
      </c>
      <c r="E3744" s="0" t="s">
        <v>9</v>
      </c>
      <c r="F3744" s="0" t="s">
        <v>9</v>
      </c>
      <c r="G3744" s="0" t="s">
        <v>164</v>
      </c>
      <c r="H3744" s="0" t="n">
        <v>7029117.57443676</v>
      </c>
      <c r="I3744" s="0" t="n">
        <v>390706.00627</v>
      </c>
      <c r="J3744" s="0" t="n">
        <v>271361.8122636</v>
      </c>
      <c r="K3744" s="0" t="n">
        <v>0</v>
      </c>
      <c r="L3744" s="0" t="n">
        <v>0</v>
      </c>
      <c r="M3744" s="0" t="n">
        <v>17537815.8564446</v>
      </c>
      <c r="N3744" s="0" t="n">
        <v>21229987.6156961</v>
      </c>
      <c r="O3744" s="0" t="n">
        <v>9938095.65198528</v>
      </c>
      <c r="P3744" s="0" t="n">
        <v>10984210.9837732</v>
      </c>
      <c r="Q3744" s="0" t="n">
        <v>21488830.34485</v>
      </c>
      <c r="R3744" s="0" t="n">
        <v>23442360.3762</v>
      </c>
    </row>
    <row r="3745" customFormat="false" ht="13.8" hidden="true" customHeight="false" outlineLevel="0" collapsed="false">
      <c r="A3745" s="0" t="s">
        <v>150</v>
      </c>
      <c r="B3745" s="0" t="s">
        <v>117</v>
      </c>
      <c r="C3745" s="0" t="s">
        <v>182</v>
      </c>
      <c r="D3745" s="0" t="s">
        <v>109</v>
      </c>
      <c r="E3745" s="0" t="s">
        <v>9</v>
      </c>
      <c r="F3745" s="0" t="s">
        <v>9</v>
      </c>
      <c r="G3745" s="0" t="s">
        <v>153</v>
      </c>
      <c r="H3745" s="0" t="n">
        <v>1698703.53989355</v>
      </c>
      <c r="I3745" s="0" t="n">
        <v>8608.79685030827</v>
      </c>
      <c r="J3745" s="0" t="n">
        <v>8608.79685030827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</row>
    <row r="3746" customFormat="false" ht="13.8" hidden="true" customHeight="false" outlineLevel="0" collapsed="false">
      <c r="A3746" s="0" t="s">
        <v>150</v>
      </c>
      <c r="B3746" s="0" t="s">
        <v>72</v>
      </c>
      <c r="C3746" s="0" t="s">
        <v>175</v>
      </c>
      <c r="D3746" s="0" t="s">
        <v>79</v>
      </c>
      <c r="E3746" s="0" t="s">
        <v>174</v>
      </c>
      <c r="F3746" s="0" t="s">
        <v>8</v>
      </c>
      <c r="G3746" s="0" t="s">
        <v>164</v>
      </c>
      <c r="H3746" s="0" t="n">
        <v>4272606.74073313</v>
      </c>
      <c r="I3746" s="0" t="n">
        <v>400937.985677035</v>
      </c>
      <c r="J3746" s="0" t="n">
        <v>506822.388459609</v>
      </c>
      <c r="K3746" s="0" t="n">
        <v>7016414.74934812</v>
      </c>
      <c r="L3746" s="0" t="n">
        <v>9021104.6777333</v>
      </c>
      <c r="M3746" s="0" t="n">
        <v>51515595.7732706</v>
      </c>
      <c r="N3746" s="0" t="n">
        <v>70833944.1882471</v>
      </c>
      <c r="O3746" s="0" t="n">
        <v>16098623.679147</v>
      </c>
      <c r="P3746" s="0" t="n">
        <v>20606238.3093082</v>
      </c>
      <c r="Q3746" s="0" t="n">
        <v>6014069.78515553</v>
      </c>
      <c r="R3746" s="0" t="n">
        <v>8018759.71354071</v>
      </c>
    </row>
    <row r="3747" customFormat="false" ht="13.8" hidden="true" customHeight="false" outlineLevel="0" collapsed="false">
      <c r="A3747" s="0" t="s">
        <v>150</v>
      </c>
      <c r="B3747" s="0" t="s">
        <v>96</v>
      </c>
      <c r="C3747" s="0" t="s">
        <v>99</v>
      </c>
      <c r="D3747" s="0" t="s">
        <v>99</v>
      </c>
      <c r="E3747" s="0" t="s">
        <v>191</v>
      </c>
      <c r="F3747" s="0" t="s">
        <v>9</v>
      </c>
      <c r="G3747" s="0" t="s">
        <v>157</v>
      </c>
      <c r="H3747" s="0" t="n">
        <v>1992506.63133125</v>
      </c>
      <c r="I3747" s="0" t="n">
        <v>207873.956917052</v>
      </c>
      <c r="J3747" s="0" t="n">
        <v>150655.780772918</v>
      </c>
      <c r="K3747" s="0" t="n">
        <v>3281690.81424335</v>
      </c>
      <c r="L3747" s="0" t="n">
        <v>3281690.81424335</v>
      </c>
      <c r="M3747" s="0" t="n">
        <v>19016798.6646177</v>
      </c>
      <c r="N3747" s="0" t="n">
        <v>26148098.1638494</v>
      </c>
      <c r="O3747" s="0" t="n">
        <v>6933207.84647522</v>
      </c>
      <c r="P3747" s="0" t="n">
        <v>8874506.04348828</v>
      </c>
      <c r="Q3747" s="0" t="n">
        <v>5834117.00309929</v>
      </c>
      <c r="R3747" s="0" t="n">
        <v>6563381.62848671</v>
      </c>
    </row>
    <row r="3748" customFormat="false" ht="13.8" hidden="true" customHeight="false" outlineLevel="0" collapsed="false">
      <c r="A3748" s="0" t="s">
        <v>155</v>
      </c>
      <c r="B3748" s="0" t="s">
        <v>52</v>
      </c>
      <c r="C3748" s="0" t="s">
        <v>158</v>
      </c>
      <c r="D3748" s="0" t="s">
        <v>56</v>
      </c>
      <c r="E3748" s="0" t="s">
        <v>13</v>
      </c>
      <c r="F3748" s="0" t="s">
        <v>13</v>
      </c>
      <c r="G3748" s="0" t="s">
        <v>154</v>
      </c>
      <c r="H3748" s="0" t="n">
        <v>86340994.8530316</v>
      </c>
      <c r="I3748" s="0" t="n">
        <v>1895194.55752785</v>
      </c>
      <c r="J3748" s="0" t="n">
        <v>1181466.93351421</v>
      </c>
      <c r="K3748" s="0" t="n">
        <v>0</v>
      </c>
      <c r="L3748" s="0" t="n">
        <v>0</v>
      </c>
      <c r="M3748" s="0" t="n">
        <v>48327460.648402</v>
      </c>
      <c r="N3748" s="0" t="n">
        <v>59066896.3480469</v>
      </c>
      <c r="O3748" s="0" t="n">
        <v>47474623.609217</v>
      </c>
      <c r="P3748" s="0" t="n">
        <v>52749581.7880189</v>
      </c>
      <c r="Q3748" s="0" t="n">
        <v>189519455.752785</v>
      </c>
      <c r="R3748" s="0" t="n">
        <v>208471401.328064</v>
      </c>
    </row>
    <row r="3749" customFormat="false" ht="13.8" hidden="true" customHeight="false" outlineLevel="0" collapsed="false">
      <c r="A3749" s="0" t="s">
        <v>155</v>
      </c>
      <c r="B3749" s="0" t="s">
        <v>21</v>
      </c>
      <c r="C3749" s="0" t="s">
        <v>168</v>
      </c>
      <c r="D3749" s="0" t="s">
        <v>29</v>
      </c>
      <c r="E3749" s="0" t="s">
        <v>8</v>
      </c>
      <c r="F3749" s="0" t="s">
        <v>8</v>
      </c>
      <c r="G3749" s="0" t="s">
        <v>157</v>
      </c>
      <c r="H3749" s="0" t="n">
        <v>51633932.9189241</v>
      </c>
      <c r="I3749" s="0" t="n">
        <v>910800</v>
      </c>
      <c r="J3749" s="0" t="n">
        <v>1273872.05</v>
      </c>
      <c r="K3749" s="0" t="n">
        <v>0</v>
      </c>
      <c r="L3749" s="0" t="n">
        <v>0</v>
      </c>
      <c r="M3749" s="0" t="n">
        <v>218045520</v>
      </c>
      <c r="N3749" s="0" t="n">
        <v>263949840</v>
      </c>
      <c r="O3749" s="0" t="n">
        <v>30111048</v>
      </c>
      <c r="P3749" s="0" t="n">
        <v>33280632</v>
      </c>
      <c r="Q3749" s="0" t="n">
        <v>100188000</v>
      </c>
      <c r="R3749" s="0" t="n">
        <v>109296000</v>
      </c>
    </row>
    <row r="3750" customFormat="false" ht="13.8" hidden="true" customHeight="false" outlineLevel="0" collapsed="false">
      <c r="A3750" s="0" t="s">
        <v>150</v>
      </c>
      <c r="B3750" s="0" t="s">
        <v>21</v>
      </c>
      <c r="C3750" s="0" t="s">
        <v>168</v>
      </c>
      <c r="D3750" s="0" t="s">
        <v>30</v>
      </c>
      <c r="E3750" s="0" t="s">
        <v>13</v>
      </c>
      <c r="F3750" s="0" t="s">
        <v>13</v>
      </c>
      <c r="G3750" s="0" t="s">
        <v>153</v>
      </c>
      <c r="H3750" s="0" t="n">
        <v>378614.014531172</v>
      </c>
      <c r="I3750" s="0" t="n">
        <v>19650</v>
      </c>
      <c r="J3750" s="0" t="n">
        <v>12100.25</v>
      </c>
      <c r="K3750" s="0" t="n">
        <v>786000</v>
      </c>
      <c r="L3750" s="0" t="n">
        <v>1179000</v>
      </c>
      <c r="M3750" s="0" t="n">
        <v>2440530</v>
      </c>
      <c r="N3750" s="0" t="n">
        <v>3254040</v>
      </c>
      <c r="O3750" s="0" t="n">
        <v>127332</v>
      </c>
      <c r="P3750" s="0" t="n">
        <v>159165</v>
      </c>
      <c r="Q3750" s="0" t="n">
        <v>0</v>
      </c>
      <c r="R3750" s="0" t="n">
        <v>0</v>
      </c>
    </row>
    <row r="3751" customFormat="false" ht="13.8" hidden="true" customHeight="false" outlineLevel="0" collapsed="false">
      <c r="A3751" s="0" t="s">
        <v>159</v>
      </c>
      <c r="B3751" s="0" t="s">
        <v>6</v>
      </c>
      <c r="C3751" s="0" t="s">
        <v>162</v>
      </c>
      <c r="D3751" s="0" t="s">
        <v>7</v>
      </c>
      <c r="E3751" s="0" t="s">
        <v>9</v>
      </c>
      <c r="F3751" s="0" t="s">
        <v>9</v>
      </c>
      <c r="G3751" s="0" t="s">
        <v>153</v>
      </c>
      <c r="H3751" s="0" t="n">
        <v>6566835.6962818</v>
      </c>
      <c r="I3751" s="0" t="n">
        <v>147842.973481035</v>
      </c>
      <c r="J3751" s="0" t="n">
        <v>86794.8396362658</v>
      </c>
      <c r="K3751" s="0" t="n">
        <v>0</v>
      </c>
      <c r="L3751" s="0" t="n">
        <v>0</v>
      </c>
      <c r="M3751" s="0" t="n">
        <v>12672254.8381223</v>
      </c>
      <c r="N3751" s="0" t="n">
        <v>17741156.7733713</v>
      </c>
      <c r="O3751" s="0" t="n">
        <v>0</v>
      </c>
      <c r="P3751" s="0" t="n">
        <v>0</v>
      </c>
      <c r="Q3751" s="0" t="n">
        <v>0</v>
      </c>
      <c r="R3751" s="0" t="n">
        <v>0</v>
      </c>
    </row>
    <row r="3752" customFormat="false" ht="13.8" hidden="true" customHeight="false" outlineLevel="0" collapsed="false">
      <c r="A3752" s="0" t="s">
        <v>155</v>
      </c>
      <c r="B3752" s="0" t="s">
        <v>21</v>
      </c>
      <c r="C3752" s="0" t="s">
        <v>181</v>
      </c>
      <c r="D3752" s="0" t="s">
        <v>42</v>
      </c>
      <c r="E3752" s="0" t="s">
        <v>8</v>
      </c>
      <c r="F3752" s="0" t="s">
        <v>8</v>
      </c>
      <c r="G3752" s="0" t="s">
        <v>154</v>
      </c>
      <c r="H3752" s="0" t="n">
        <v>3754772.25081856</v>
      </c>
      <c r="I3752" s="0" t="n">
        <v>273080</v>
      </c>
      <c r="J3752" s="0" t="n">
        <v>473370.05</v>
      </c>
      <c r="K3752" s="0" t="n">
        <v>12288600</v>
      </c>
      <c r="L3752" s="0" t="n">
        <v>15019400</v>
      </c>
      <c r="M3752" s="0" t="n">
        <v>87556275</v>
      </c>
      <c r="N3752" s="0" t="n">
        <v>105989175</v>
      </c>
      <c r="O3752" s="0" t="n">
        <v>4608225</v>
      </c>
      <c r="P3752" s="0" t="n">
        <v>7373160</v>
      </c>
      <c r="Q3752" s="0" t="n">
        <v>0</v>
      </c>
      <c r="R3752" s="0" t="n">
        <v>0</v>
      </c>
    </row>
    <row r="3753" customFormat="false" ht="13.8" hidden="true" customHeight="false" outlineLevel="0" collapsed="false">
      <c r="A3753" s="0" t="s">
        <v>150</v>
      </c>
      <c r="B3753" s="0" t="s">
        <v>21</v>
      </c>
      <c r="C3753" s="0" t="s">
        <v>173</v>
      </c>
      <c r="D3753" s="0" t="s">
        <v>39</v>
      </c>
      <c r="E3753" s="0" t="s">
        <v>8</v>
      </c>
      <c r="F3753" s="0" t="s">
        <v>8</v>
      </c>
      <c r="G3753" s="0" t="s">
        <v>157</v>
      </c>
      <c r="H3753" s="0" t="n">
        <v>3492226.74286357</v>
      </c>
      <c r="I3753" s="0" t="n">
        <v>429261.22047831</v>
      </c>
      <c r="J3753" s="0" t="n">
        <v>505657.266373576</v>
      </c>
      <c r="K3753" s="0" t="n">
        <v>4829188.73038099</v>
      </c>
      <c r="L3753" s="0" t="n">
        <v>5902341.78157676</v>
      </c>
      <c r="M3753" s="0" t="n">
        <v>118624483.527299</v>
      </c>
      <c r="N3753" s="0" t="n">
        <v>133452543.968212</v>
      </c>
      <c r="O3753" s="0" t="n">
        <v>35520041.1334808</v>
      </c>
      <c r="P3753" s="0" t="n">
        <v>45465652.6508554</v>
      </c>
      <c r="Q3753" s="0" t="n">
        <v>9658377.46076198</v>
      </c>
      <c r="R3753" s="0" t="n">
        <v>10731530.5119577</v>
      </c>
    </row>
    <row r="3754" customFormat="false" ht="13.8" hidden="true" customHeight="false" outlineLevel="0" collapsed="false">
      <c r="A3754" s="0" t="s">
        <v>150</v>
      </c>
      <c r="B3754" s="0" t="s">
        <v>52</v>
      </c>
      <c r="C3754" s="0" t="s">
        <v>165</v>
      </c>
      <c r="D3754" s="0" t="s">
        <v>62</v>
      </c>
      <c r="E3754" s="0" t="s">
        <v>9</v>
      </c>
      <c r="F3754" s="0" t="s">
        <v>9</v>
      </c>
      <c r="G3754" s="0" t="s">
        <v>154</v>
      </c>
      <c r="H3754" s="0" t="n">
        <v>4180990.31983515</v>
      </c>
      <c r="I3754" s="0" t="n">
        <v>120290.099999999</v>
      </c>
      <c r="J3754" s="0" t="n">
        <v>134826.321773354</v>
      </c>
      <c r="K3754" s="0" t="n">
        <v>5413054.49999999</v>
      </c>
      <c r="L3754" s="0" t="n">
        <v>6615955.49999999</v>
      </c>
      <c r="M3754" s="0" t="n">
        <v>29395893.1874999</v>
      </c>
      <c r="N3754" s="0" t="n">
        <v>35786304.7499999</v>
      </c>
      <c r="O3754" s="0" t="n">
        <v>270652.724999999</v>
      </c>
      <c r="P3754" s="0" t="n">
        <v>405979.087499999</v>
      </c>
      <c r="Q3754" s="0" t="n">
        <v>0</v>
      </c>
      <c r="R3754" s="0" t="n">
        <v>0</v>
      </c>
    </row>
    <row r="3755" customFormat="false" ht="13.8" hidden="true" customHeight="false" outlineLevel="0" collapsed="false">
      <c r="A3755" s="0" t="s">
        <v>159</v>
      </c>
      <c r="B3755" s="0" t="s">
        <v>21</v>
      </c>
      <c r="C3755" s="0" t="s">
        <v>166</v>
      </c>
      <c r="D3755" s="0" t="s">
        <v>38</v>
      </c>
      <c r="E3755" s="0" t="s">
        <v>9</v>
      </c>
      <c r="F3755" s="0" t="s">
        <v>9</v>
      </c>
      <c r="G3755" s="0" t="s">
        <v>154</v>
      </c>
      <c r="H3755" s="0" t="n">
        <v>19785147.4721067</v>
      </c>
      <c r="I3755" s="0" t="n">
        <v>159514.473705728</v>
      </c>
      <c r="J3755" s="0" t="n">
        <v>126960.945917166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</row>
    <row r="3756" customFormat="false" ht="13.8" hidden="true" customHeight="false" outlineLevel="0" collapsed="false">
      <c r="A3756" s="0" t="s">
        <v>155</v>
      </c>
      <c r="B3756" s="0" t="s">
        <v>52</v>
      </c>
      <c r="C3756" s="0" t="s">
        <v>158</v>
      </c>
      <c r="D3756" s="0" t="s">
        <v>63</v>
      </c>
      <c r="E3756" s="0" t="s">
        <v>13</v>
      </c>
      <c r="F3756" s="0" t="s">
        <v>13</v>
      </c>
      <c r="G3756" s="0" t="s">
        <v>172</v>
      </c>
      <c r="H3756" s="0" t="n">
        <v>1151901.77945373</v>
      </c>
      <c r="I3756" s="0" t="n">
        <v>81618.1725140229</v>
      </c>
      <c r="J3756" s="0" t="n">
        <v>122910.570837416</v>
      </c>
      <c r="K3756" s="0" t="n">
        <v>3672817.76313103</v>
      </c>
      <c r="L3756" s="0" t="n">
        <v>4488999.48827126</v>
      </c>
      <c r="M3756" s="0" t="n">
        <v>16476668.5762683</v>
      </c>
      <c r="N3756" s="0" t="n">
        <v>19945440.9081143</v>
      </c>
      <c r="O3756" s="0" t="n">
        <v>153034.073463793</v>
      </c>
      <c r="P3756" s="0" t="n">
        <v>244854.517542068</v>
      </c>
      <c r="Q3756" s="0" t="n">
        <v>0</v>
      </c>
      <c r="R3756" s="0" t="n">
        <v>0</v>
      </c>
    </row>
    <row r="3757" customFormat="false" ht="13.8" hidden="true" customHeight="false" outlineLevel="0" collapsed="false">
      <c r="A3757" s="0" t="s">
        <v>150</v>
      </c>
      <c r="B3757" s="0" t="s">
        <v>52</v>
      </c>
      <c r="C3757" s="0" t="s">
        <v>165</v>
      </c>
      <c r="D3757" s="0" t="s">
        <v>62</v>
      </c>
      <c r="E3757" s="0" t="s">
        <v>8</v>
      </c>
      <c r="F3757" s="0" t="s">
        <v>8</v>
      </c>
      <c r="G3757" s="0" t="s">
        <v>153</v>
      </c>
      <c r="H3757" s="0" t="n">
        <v>3755888.50447151</v>
      </c>
      <c r="I3757" s="0" t="n">
        <v>106613.199999999</v>
      </c>
      <c r="J3757" s="0" t="n">
        <v>139237.86596412</v>
      </c>
      <c r="K3757" s="0" t="n">
        <v>4797593.99999999</v>
      </c>
      <c r="L3757" s="0" t="n">
        <v>5863725.99999999</v>
      </c>
      <c r="M3757" s="0" t="n">
        <v>26053600.7499999</v>
      </c>
      <c r="N3757" s="0" t="n">
        <v>31717426.9999999</v>
      </c>
      <c r="O3757" s="0" t="n">
        <v>239879.699999999</v>
      </c>
      <c r="P3757" s="0" t="n">
        <v>359819.549999999</v>
      </c>
      <c r="Q3757" s="0" t="n">
        <v>0</v>
      </c>
      <c r="R3757" s="0" t="n">
        <v>0</v>
      </c>
    </row>
    <row r="3758" customFormat="false" ht="13.8" hidden="true" customHeight="false" outlineLevel="0" collapsed="false">
      <c r="A3758" s="0" t="s">
        <v>150</v>
      </c>
      <c r="B3758" s="0" t="s">
        <v>72</v>
      </c>
      <c r="C3758" s="0" t="s">
        <v>171</v>
      </c>
      <c r="D3758" s="0" t="s">
        <v>80</v>
      </c>
      <c r="E3758" s="0" t="s">
        <v>170</v>
      </c>
      <c r="F3758" s="0" t="s">
        <v>13</v>
      </c>
      <c r="G3758" s="0" t="s">
        <v>153</v>
      </c>
      <c r="H3758" s="0" t="n">
        <v>537403.70160591</v>
      </c>
      <c r="I3758" s="0" t="n">
        <v>61513.0010217006</v>
      </c>
      <c r="J3758" s="0" t="n">
        <v>61513.0010217006</v>
      </c>
      <c r="K3758" s="0" t="n">
        <v>930612.469359943</v>
      </c>
      <c r="L3758" s="0" t="n">
        <v>1196501.74631992</v>
      </c>
      <c r="M3758" s="0" t="n">
        <v>6122352.82204526</v>
      </c>
      <c r="N3758" s="0" t="n">
        <v>8418235.13031223</v>
      </c>
      <c r="O3758" s="0" t="n">
        <v>2232107.79714096</v>
      </c>
      <c r="P3758" s="0" t="n">
        <v>2857097.98034042</v>
      </c>
      <c r="Q3758" s="0" t="n">
        <v>2127114.21567987</v>
      </c>
      <c r="R3758" s="0" t="n">
        <v>2393003.49263985</v>
      </c>
    </row>
    <row r="3759" customFormat="false" ht="13.8" hidden="true" customHeight="false" outlineLevel="0" collapsed="false">
      <c r="A3759" s="0" t="s">
        <v>159</v>
      </c>
      <c r="B3759" s="0" t="s">
        <v>6</v>
      </c>
      <c r="C3759" s="0" t="s">
        <v>163</v>
      </c>
      <c r="D3759" s="0" t="s">
        <v>15</v>
      </c>
      <c r="E3759" s="0" t="s">
        <v>9</v>
      </c>
      <c r="F3759" s="0" t="s">
        <v>9</v>
      </c>
      <c r="G3759" s="0" t="s">
        <v>153</v>
      </c>
      <c r="H3759" s="0" t="n">
        <v>1821092.64089218</v>
      </c>
      <c r="I3759" s="0" t="n">
        <v>57374.6878287922</v>
      </c>
      <c r="J3759" s="0" t="n">
        <v>42311.2770608788</v>
      </c>
      <c r="K3759" s="0" t="n">
        <v>0</v>
      </c>
      <c r="L3759" s="0" t="n">
        <v>0</v>
      </c>
      <c r="M3759" s="0" t="n">
        <v>2065488.76183652</v>
      </c>
      <c r="N3759" s="0" t="n">
        <v>3098233.14275478</v>
      </c>
      <c r="O3759" s="0" t="n">
        <v>481947.377761854</v>
      </c>
      <c r="P3759" s="0" t="n">
        <v>619646.628550956</v>
      </c>
      <c r="Q3759" s="0" t="n">
        <v>134767.867528095</v>
      </c>
      <c r="R3759" s="0" t="n">
        <v>269535.73505619</v>
      </c>
    </row>
    <row r="3760" customFormat="false" ht="13.8" hidden="true" customHeight="false" outlineLevel="0" collapsed="false">
      <c r="A3760" s="0" t="s">
        <v>155</v>
      </c>
      <c r="B3760" s="0" t="s">
        <v>21</v>
      </c>
      <c r="C3760" s="0" t="s">
        <v>173</v>
      </c>
      <c r="D3760" s="0" t="s">
        <v>39</v>
      </c>
      <c r="E3760" s="0" t="s">
        <v>8</v>
      </c>
      <c r="F3760" s="0" t="s">
        <v>8</v>
      </c>
      <c r="G3760" s="0" t="s">
        <v>172</v>
      </c>
      <c r="H3760" s="0" t="n">
        <v>724308.601909882</v>
      </c>
      <c r="I3760" s="0" t="n">
        <v>48779.3144929008</v>
      </c>
      <c r="J3760" s="0" t="n">
        <v>57977.8211707354</v>
      </c>
      <c r="K3760" s="0" t="n">
        <v>548767.288045135</v>
      </c>
      <c r="L3760" s="0" t="n">
        <v>670715.574277387</v>
      </c>
      <c r="M3760" s="0" t="n">
        <v>6739976.39722555</v>
      </c>
      <c r="N3760" s="0" t="n">
        <v>8424970.49653193</v>
      </c>
      <c r="O3760" s="0" t="n">
        <v>1614535.08921231</v>
      </c>
      <c r="P3760" s="0" t="n">
        <v>2583256.14273969</v>
      </c>
      <c r="Q3760" s="0" t="n">
        <v>975586.289858017</v>
      </c>
      <c r="R3760" s="0" t="n">
        <v>1097534.57609027</v>
      </c>
    </row>
    <row r="3761" customFormat="false" ht="13.8" hidden="true" customHeight="false" outlineLevel="0" collapsed="false">
      <c r="A3761" s="0" t="s">
        <v>150</v>
      </c>
      <c r="B3761" s="0" t="s">
        <v>21</v>
      </c>
      <c r="C3761" s="0" t="s">
        <v>181</v>
      </c>
      <c r="D3761" s="0" t="s">
        <v>51</v>
      </c>
      <c r="E3761" s="0" t="s">
        <v>13</v>
      </c>
      <c r="F3761" s="0" t="s">
        <v>13</v>
      </c>
      <c r="G3761" s="0" t="s">
        <v>153</v>
      </c>
      <c r="H3761" s="0" t="n">
        <v>670649.378965755</v>
      </c>
      <c r="I3761" s="0" t="n">
        <v>22855</v>
      </c>
      <c r="J3761" s="0" t="n">
        <v>13467.475</v>
      </c>
      <c r="K3761" s="0" t="n">
        <v>1028475</v>
      </c>
      <c r="L3761" s="0" t="n">
        <v>1257025</v>
      </c>
      <c r="M3761" s="0" t="n">
        <v>4928109.375</v>
      </c>
      <c r="N3761" s="0" t="n">
        <v>5999437.5</v>
      </c>
      <c r="O3761" s="0" t="n">
        <v>257118.75</v>
      </c>
      <c r="P3761" s="0" t="n">
        <v>385678.125</v>
      </c>
      <c r="Q3761" s="0" t="n">
        <v>0</v>
      </c>
      <c r="R3761" s="0" t="n">
        <v>0</v>
      </c>
    </row>
    <row r="3762" customFormat="false" ht="13.8" hidden="true" customHeight="false" outlineLevel="0" collapsed="false">
      <c r="A3762" s="0" t="s">
        <v>150</v>
      </c>
      <c r="B3762" s="0" t="s">
        <v>6</v>
      </c>
      <c r="C3762" s="0" t="s">
        <v>162</v>
      </c>
      <c r="D3762" s="0" t="s">
        <v>18</v>
      </c>
      <c r="E3762" s="0" t="s">
        <v>13</v>
      </c>
      <c r="F3762" s="0" t="s">
        <v>13</v>
      </c>
      <c r="G3762" s="0" t="s">
        <v>153</v>
      </c>
      <c r="H3762" s="0" t="n">
        <v>165195.830851506</v>
      </c>
      <c r="I3762" s="0" t="n">
        <v>62209.8611195571</v>
      </c>
      <c r="J3762" s="0" t="n">
        <v>37627.3126836209</v>
      </c>
      <c r="K3762" s="0" t="n">
        <v>188479.462015375</v>
      </c>
      <c r="L3762" s="0" t="n">
        <v>242330.73687691</v>
      </c>
      <c r="M3762" s="0" t="n">
        <v>13280403.2165181</v>
      </c>
      <c r="N3762" s="0" t="n">
        <v>16167447.394022</v>
      </c>
      <c r="O3762" s="0" t="n">
        <v>13280403.2165181</v>
      </c>
      <c r="P3762" s="0" t="n">
        <v>16167447.394022</v>
      </c>
      <c r="Q3762" s="0" t="n">
        <v>430810.198892285</v>
      </c>
      <c r="R3762" s="0" t="n">
        <v>484661.473753821</v>
      </c>
    </row>
    <row r="3763" customFormat="false" ht="13.8" hidden="true" customHeight="false" outlineLevel="0" collapsed="false">
      <c r="A3763" s="0" t="s">
        <v>159</v>
      </c>
      <c r="B3763" s="0" t="s">
        <v>21</v>
      </c>
      <c r="C3763" s="0" t="s">
        <v>166</v>
      </c>
      <c r="D3763" s="0" t="s">
        <v>33</v>
      </c>
      <c r="E3763" s="0" t="s">
        <v>8</v>
      </c>
      <c r="F3763" s="0" t="s">
        <v>8</v>
      </c>
      <c r="G3763" s="0" t="s">
        <v>154</v>
      </c>
      <c r="H3763" s="0" t="n">
        <v>21660892.5246454</v>
      </c>
      <c r="I3763" s="0" t="n">
        <v>338061.293221183</v>
      </c>
      <c r="J3763" s="0" t="n">
        <v>284758.419223879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</row>
    <row r="3764" customFormat="false" ht="13.8" hidden="true" customHeight="false" outlineLevel="0" collapsed="false">
      <c r="A3764" s="0" t="s">
        <v>150</v>
      </c>
      <c r="B3764" s="0" t="s">
        <v>52</v>
      </c>
      <c r="C3764" s="0" t="s">
        <v>165</v>
      </c>
      <c r="D3764" s="0" t="s">
        <v>65</v>
      </c>
      <c r="E3764" s="0" t="s">
        <v>9</v>
      </c>
      <c r="F3764" s="0" t="s">
        <v>9</v>
      </c>
      <c r="G3764" s="0" t="s">
        <v>153</v>
      </c>
      <c r="H3764" s="0" t="n">
        <v>82689.4653787556</v>
      </c>
      <c r="I3764" s="0" t="n">
        <v>12334.0999999999</v>
      </c>
      <c r="J3764" s="0" t="n">
        <v>9217.40825954102</v>
      </c>
      <c r="K3764" s="0" t="n">
        <v>555034.499999999</v>
      </c>
      <c r="L3764" s="0" t="n">
        <v>678375.499999999</v>
      </c>
      <c r="M3764" s="0" t="n">
        <v>3014145.68749999</v>
      </c>
      <c r="N3764" s="0" t="n">
        <v>3669394.74999999</v>
      </c>
      <c r="O3764" s="0" t="n">
        <v>27751.7249999999</v>
      </c>
      <c r="P3764" s="0" t="n">
        <v>41627.5874999999</v>
      </c>
      <c r="Q3764" s="0" t="n">
        <v>0</v>
      </c>
      <c r="R3764" s="0" t="n">
        <v>0</v>
      </c>
    </row>
    <row r="3765" customFormat="false" ht="13.8" hidden="true" customHeight="false" outlineLevel="0" collapsed="false">
      <c r="A3765" s="0" t="s">
        <v>155</v>
      </c>
      <c r="B3765" s="0" t="s">
        <v>96</v>
      </c>
      <c r="C3765" s="0" t="s">
        <v>99</v>
      </c>
      <c r="D3765" s="0" t="s">
        <v>99</v>
      </c>
      <c r="E3765" s="0" t="s">
        <v>170</v>
      </c>
      <c r="F3765" s="0" t="s">
        <v>13</v>
      </c>
      <c r="G3765" s="0" t="s">
        <v>164</v>
      </c>
      <c r="H3765" s="0" t="n">
        <v>4455434.12448115</v>
      </c>
      <c r="I3765" s="0" t="n">
        <v>291180.438036</v>
      </c>
      <c r="J3765" s="0" t="n">
        <v>686044.956259884</v>
      </c>
      <c r="K3765" s="0" t="n">
        <v>0</v>
      </c>
      <c r="L3765" s="0" t="n">
        <v>0</v>
      </c>
      <c r="M3765" s="0" t="n">
        <v>14983802.7529882</v>
      </c>
      <c r="N3765" s="0" t="n">
        <v>18313536.6980966</v>
      </c>
      <c r="O3765" s="0" t="n">
        <v>8546317.12577845</v>
      </c>
      <c r="P3765" s="0" t="n">
        <v>11654068.8078797</v>
      </c>
      <c r="Q3765" s="0" t="n">
        <v>6382448.79268578</v>
      </c>
      <c r="R3765" s="0" t="n">
        <v>7294227.1916409</v>
      </c>
    </row>
    <row r="3766" customFormat="false" ht="13.8" hidden="true" customHeight="false" outlineLevel="0" collapsed="false">
      <c r="A3766" s="0" t="s">
        <v>159</v>
      </c>
      <c r="B3766" s="0" t="s">
        <v>96</v>
      </c>
      <c r="C3766" s="0" t="s">
        <v>99</v>
      </c>
      <c r="D3766" s="0" t="s">
        <v>99</v>
      </c>
      <c r="E3766" s="0" t="s">
        <v>170</v>
      </c>
      <c r="F3766" s="0" t="s">
        <v>13</v>
      </c>
      <c r="G3766" s="0" t="s">
        <v>172</v>
      </c>
      <c r="H3766" s="0" t="n">
        <v>5259744.46990889</v>
      </c>
      <c r="I3766" s="0" t="n">
        <v>65864.7773492872</v>
      </c>
      <c r="J3766" s="0" t="n">
        <v>149305.411542519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</row>
    <row r="3767" customFormat="false" ht="13.8" hidden="true" customHeight="false" outlineLevel="0" collapsed="false">
      <c r="A3767" s="0" t="s">
        <v>155</v>
      </c>
      <c r="B3767" s="0" t="s">
        <v>72</v>
      </c>
      <c r="C3767" s="0" t="s">
        <v>175</v>
      </c>
      <c r="D3767" s="0" t="s">
        <v>89</v>
      </c>
      <c r="E3767" s="0" t="s">
        <v>170</v>
      </c>
      <c r="F3767" s="0" t="s">
        <v>13</v>
      </c>
      <c r="G3767" s="0" t="s">
        <v>153</v>
      </c>
      <c r="H3767" s="0" t="n">
        <v>3863421.49100794</v>
      </c>
      <c r="I3767" s="0" t="n">
        <v>315467.751256418</v>
      </c>
      <c r="J3767" s="0" t="n">
        <v>157733.875628209</v>
      </c>
      <c r="K3767" s="0" t="n">
        <v>0</v>
      </c>
      <c r="L3767" s="0" t="n">
        <v>0</v>
      </c>
      <c r="M3767" s="0" t="n">
        <v>22800219.0494731</v>
      </c>
      <c r="N3767" s="0" t="n">
        <v>27866934.3938005</v>
      </c>
      <c r="O3767" s="0" t="n">
        <v>11146773.7575202</v>
      </c>
      <c r="P3767" s="0" t="n">
        <v>15200146.0329821</v>
      </c>
      <c r="Q3767" s="0" t="n">
        <v>0</v>
      </c>
      <c r="R3767" s="0" t="n">
        <v>0</v>
      </c>
    </row>
    <row r="3768" customFormat="false" ht="13.8" hidden="true" customHeight="false" outlineLevel="0" collapsed="false">
      <c r="A3768" s="0" t="s">
        <v>155</v>
      </c>
      <c r="B3768" s="0" t="s">
        <v>72</v>
      </c>
      <c r="C3768" s="0" t="s">
        <v>175</v>
      </c>
      <c r="D3768" s="0" t="s">
        <v>88</v>
      </c>
      <c r="E3768" s="0" t="s">
        <v>152</v>
      </c>
      <c r="F3768" s="0" t="s">
        <v>8</v>
      </c>
      <c r="G3768" s="0" t="s">
        <v>172</v>
      </c>
      <c r="H3768" s="0" t="n">
        <v>1601903.19853443</v>
      </c>
      <c r="I3768" s="0" t="n">
        <v>161603.414097982</v>
      </c>
      <c r="J3768" s="0" t="n">
        <v>507148.578460242</v>
      </c>
      <c r="K3768" s="0" t="n">
        <v>2791706.36977473</v>
      </c>
      <c r="L3768" s="0" t="n">
        <v>3589336.76113894</v>
      </c>
      <c r="M3768" s="0" t="n">
        <v>12362661.1784956</v>
      </c>
      <c r="N3768" s="0" t="n">
        <v>15109919.2181613</v>
      </c>
      <c r="O3768" s="0" t="n">
        <v>6043967.68726454</v>
      </c>
      <c r="P3768" s="0" t="n">
        <v>8241774.1189971</v>
      </c>
      <c r="Q3768" s="0" t="n">
        <v>5583412.73954947</v>
      </c>
      <c r="R3768" s="0" t="n">
        <v>6381043.13091368</v>
      </c>
    </row>
    <row r="3769" customFormat="false" ht="13.8" hidden="true" customHeight="false" outlineLevel="0" collapsed="false">
      <c r="A3769" s="0" t="s">
        <v>150</v>
      </c>
      <c r="B3769" s="0" t="s">
        <v>21</v>
      </c>
      <c r="C3769" s="0" t="s">
        <v>166</v>
      </c>
      <c r="D3769" s="0" t="s">
        <v>24</v>
      </c>
      <c r="E3769" s="0" t="s">
        <v>9</v>
      </c>
      <c r="F3769" s="0" t="s">
        <v>9</v>
      </c>
      <c r="G3769" s="0" t="s">
        <v>164</v>
      </c>
      <c r="H3769" s="0" t="n">
        <v>1131615.55458465</v>
      </c>
      <c r="I3769" s="0" t="n">
        <v>114350.511221157</v>
      </c>
      <c r="J3769" s="0" t="n">
        <v>78148.4309687033</v>
      </c>
      <c r="K3769" s="0" t="n">
        <v>1429381.39026446</v>
      </c>
      <c r="L3769" s="0" t="n">
        <v>1572319.52929091</v>
      </c>
      <c r="M3769" s="0" t="n">
        <v>18279363.8878652</v>
      </c>
      <c r="N3769" s="0" t="n">
        <v>21325924.5358428</v>
      </c>
      <c r="O3769" s="0" t="n">
        <v>6689170.55469093</v>
      </c>
      <c r="P3769" s="0" t="n">
        <v>7804032.31380609</v>
      </c>
      <c r="Q3769" s="0" t="n">
        <v>2858762.78052893</v>
      </c>
      <c r="R3769" s="0" t="n">
        <v>3144639.05858182</v>
      </c>
    </row>
    <row r="3770" customFormat="false" ht="13.8" hidden="true" customHeight="false" outlineLevel="0" collapsed="false">
      <c r="A3770" s="0" t="s">
        <v>155</v>
      </c>
      <c r="B3770" s="0" t="s">
        <v>21</v>
      </c>
      <c r="C3770" s="0" t="s">
        <v>166</v>
      </c>
      <c r="D3770" s="0" t="s">
        <v>43</v>
      </c>
      <c r="E3770" s="0" t="s">
        <v>13</v>
      </c>
      <c r="F3770" s="0" t="s">
        <v>13</v>
      </c>
      <c r="G3770" s="0" t="s">
        <v>154</v>
      </c>
      <c r="H3770" s="0" t="n">
        <v>223246.65571858</v>
      </c>
      <c r="I3770" s="0" t="n">
        <v>9030.86904761904</v>
      </c>
      <c r="J3770" s="0" t="n">
        <v>6192.87583333333</v>
      </c>
      <c r="K3770" s="0" t="n">
        <v>0</v>
      </c>
      <c r="L3770" s="0" t="n">
        <v>0</v>
      </c>
      <c r="M3770" s="0" t="n">
        <v>2230122.93941344</v>
      </c>
      <c r="N3770" s="0" t="n">
        <v>2787653.6742668</v>
      </c>
      <c r="O3770" s="0" t="n">
        <v>467535.616469958</v>
      </c>
      <c r="P3770" s="0" t="n">
        <v>748056.986351934</v>
      </c>
      <c r="Q3770" s="0" t="n">
        <v>90308.6904761904</v>
      </c>
      <c r="R3770" s="0" t="n">
        <v>112885.863095238</v>
      </c>
    </row>
    <row r="3771" customFormat="false" ht="13.8" hidden="true" customHeight="false" outlineLevel="0" collapsed="false">
      <c r="A3771" s="0" t="s">
        <v>150</v>
      </c>
      <c r="B3771" s="0" t="s">
        <v>117</v>
      </c>
      <c r="C3771" s="0" t="s">
        <v>176</v>
      </c>
      <c r="D3771" s="0" t="s">
        <v>109</v>
      </c>
      <c r="E3771" s="0" t="s">
        <v>8</v>
      </c>
      <c r="F3771" s="0" t="s">
        <v>8</v>
      </c>
      <c r="G3771" s="0" t="s">
        <v>164</v>
      </c>
      <c r="H3771" s="0" t="n">
        <v>79374258.3436497</v>
      </c>
      <c r="I3771" s="0" t="n">
        <v>534262.737571966</v>
      </c>
      <c r="J3771" s="0" t="n">
        <v>1096675.66692036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</row>
    <row r="3772" customFormat="false" ht="13.8" hidden="true" customHeight="false" outlineLevel="0" collapsed="false">
      <c r="A3772" s="0" t="s">
        <v>150</v>
      </c>
      <c r="B3772" s="0" t="s">
        <v>103</v>
      </c>
      <c r="C3772" s="0" t="s">
        <v>177</v>
      </c>
      <c r="D3772" s="0" t="s">
        <v>116</v>
      </c>
      <c r="E3772" s="0" t="s">
        <v>9</v>
      </c>
      <c r="F3772" s="0" t="s">
        <v>9</v>
      </c>
      <c r="G3772" s="0" t="s">
        <v>157</v>
      </c>
      <c r="H3772" s="0" t="n">
        <v>13104369.9780856</v>
      </c>
      <c r="I3772" s="0" t="n">
        <v>563210.49</v>
      </c>
      <c r="J3772" s="0" t="n">
        <v>445985.3512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85487306.4977424</v>
      </c>
      <c r="P3772" s="0" t="n">
        <v>109423752.31711</v>
      </c>
      <c r="Q3772" s="0" t="n">
        <v>45056839.2</v>
      </c>
      <c r="R3772" s="0" t="n">
        <v>50688944.1</v>
      </c>
    </row>
    <row r="3773" customFormat="false" ht="13.8" hidden="true" customHeight="false" outlineLevel="0" collapsed="false">
      <c r="A3773" s="0" t="s">
        <v>159</v>
      </c>
      <c r="B3773" s="0" t="s">
        <v>103</v>
      </c>
      <c r="C3773" s="0" t="s">
        <v>179</v>
      </c>
      <c r="D3773" s="0" t="s">
        <v>115</v>
      </c>
      <c r="E3773" s="0" t="s">
        <v>9</v>
      </c>
      <c r="F3773" s="0" t="s">
        <v>9</v>
      </c>
      <c r="G3773" s="0" t="s">
        <v>153</v>
      </c>
      <c r="H3773" s="0" t="n">
        <v>12432943.3064188</v>
      </c>
      <c r="I3773" s="0" t="n">
        <v>292453.58</v>
      </c>
      <c r="J3773" s="0" t="n">
        <v>280054.0749</v>
      </c>
      <c r="K3773" s="0" t="n">
        <v>0</v>
      </c>
      <c r="L3773" s="0" t="n">
        <v>0</v>
      </c>
      <c r="M3773" s="0" t="n">
        <v>5264164.44</v>
      </c>
      <c r="N3773" s="0" t="n">
        <v>7896246.66</v>
      </c>
      <c r="O3773" s="0" t="n">
        <v>25004781.09</v>
      </c>
      <c r="P3773" s="0" t="n">
        <v>35006693.526</v>
      </c>
      <c r="Q3773" s="0" t="n">
        <v>0</v>
      </c>
      <c r="R3773" s="0" t="n">
        <v>0</v>
      </c>
    </row>
    <row r="3774" customFormat="false" ht="13.8" hidden="true" customHeight="false" outlineLevel="0" collapsed="false">
      <c r="A3774" s="0" t="s">
        <v>159</v>
      </c>
      <c r="B3774" s="0" t="s">
        <v>103</v>
      </c>
      <c r="C3774" s="0" t="s">
        <v>177</v>
      </c>
      <c r="D3774" s="0" t="s">
        <v>114</v>
      </c>
      <c r="E3774" s="0" t="s">
        <v>9</v>
      </c>
      <c r="F3774" s="0" t="s">
        <v>9</v>
      </c>
      <c r="G3774" s="0" t="s">
        <v>157</v>
      </c>
      <c r="H3774" s="0" t="n">
        <v>972054.022069071</v>
      </c>
      <c r="I3774" s="0" t="n">
        <v>106232.585</v>
      </c>
      <c r="J3774" s="0" t="n">
        <v>81502.187454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0</v>
      </c>
    </row>
    <row r="3775" customFormat="false" ht="13.8" hidden="true" customHeight="false" outlineLevel="0" collapsed="false">
      <c r="A3775" s="0" t="s">
        <v>159</v>
      </c>
      <c r="B3775" s="0" t="s">
        <v>103</v>
      </c>
      <c r="C3775" s="0" t="s">
        <v>177</v>
      </c>
      <c r="D3775" s="0" t="s">
        <v>106</v>
      </c>
      <c r="E3775" s="0" t="s">
        <v>9</v>
      </c>
      <c r="F3775" s="0" t="s">
        <v>9</v>
      </c>
      <c r="G3775" s="0" t="s">
        <v>164</v>
      </c>
      <c r="H3775" s="0" t="n">
        <v>22986256.5633392</v>
      </c>
      <c r="I3775" s="0" t="n">
        <v>2604985.64</v>
      </c>
      <c r="J3775" s="0" t="n">
        <v>1907887.2337225</v>
      </c>
      <c r="K3775" s="0" t="n">
        <v>0</v>
      </c>
      <c r="L3775" s="0" t="n">
        <v>0</v>
      </c>
      <c r="M3775" s="0" t="n">
        <v>22746512.6637034</v>
      </c>
      <c r="N3775" s="0" t="n">
        <v>34119768.9955552</v>
      </c>
      <c r="O3775" s="0" t="n">
        <v>183867645.941925</v>
      </c>
      <c r="P3775" s="0" t="n">
        <v>257414704.318696</v>
      </c>
      <c r="Q3775" s="0" t="n">
        <v>0</v>
      </c>
      <c r="R3775" s="0" t="n">
        <v>0</v>
      </c>
    </row>
    <row r="3776" customFormat="false" ht="13.8" hidden="true" customHeight="false" outlineLevel="0" collapsed="false">
      <c r="A3776" s="0" t="s">
        <v>155</v>
      </c>
      <c r="B3776" s="0" t="s">
        <v>103</v>
      </c>
      <c r="C3776" s="0" t="s">
        <v>178</v>
      </c>
      <c r="D3776" s="0" t="s">
        <v>107</v>
      </c>
      <c r="E3776" s="0" t="s">
        <v>8</v>
      </c>
      <c r="F3776" s="0" t="s">
        <v>8</v>
      </c>
      <c r="G3776" s="0" t="s">
        <v>154</v>
      </c>
      <c r="H3776" s="0" t="n">
        <v>3617340.74873619</v>
      </c>
      <c r="I3776" s="0" t="n">
        <v>198091.291085439</v>
      </c>
      <c r="J3776" s="0" t="n">
        <v>414532.896750967</v>
      </c>
      <c r="K3776" s="0" t="n">
        <v>0</v>
      </c>
      <c r="L3776" s="0" t="n">
        <v>0</v>
      </c>
      <c r="M3776" s="0" t="n">
        <v>15213411.1553617</v>
      </c>
      <c r="N3776" s="0" t="n">
        <v>22820116.7330426</v>
      </c>
      <c r="O3776" s="0" t="n">
        <v>6275532.10158673</v>
      </c>
      <c r="P3776" s="0" t="n">
        <v>8557543.774891</v>
      </c>
      <c r="Q3776" s="0" t="n">
        <v>1077642.65314149</v>
      </c>
      <c r="R3776" s="0" t="n">
        <v>1508699.71439809</v>
      </c>
    </row>
    <row r="3777" customFormat="false" ht="13.8" hidden="true" customHeight="false" outlineLevel="0" collapsed="false">
      <c r="A3777" s="0" t="s">
        <v>155</v>
      </c>
      <c r="B3777" s="0" t="s">
        <v>103</v>
      </c>
      <c r="C3777" s="0" t="s">
        <v>178</v>
      </c>
      <c r="D3777" s="0" t="s">
        <v>111</v>
      </c>
      <c r="E3777" s="0" t="s">
        <v>13</v>
      </c>
      <c r="F3777" s="0" t="s">
        <v>13</v>
      </c>
      <c r="G3777" s="0" t="s">
        <v>164</v>
      </c>
      <c r="H3777" s="0" t="n">
        <v>846293.056107023</v>
      </c>
      <c r="I3777" s="0" t="n">
        <v>41336.4591535715</v>
      </c>
      <c r="J3777" s="0" t="n">
        <v>24103.0221673065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2546325.88386</v>
      </c>
      <c r="P3777" s="0" t="n">
        <v>3472262.56890001</v>
      </c>
      <c r="Q3777" s="0" t="n">
        <v>2893552.14075</v>
      </c>
      <c r="R3777" s="0" t="n">
        <v>3306916.73228572</v>
      </c>
    </row>
    <row r="3778" customFormat="false" ht="13.8" hidden="true" customHeight="false" outlineLevel="0" collapsed="false">
      <c r="A3778" s="0" t="s">
        <v>155</v>
      </c>
      <c r="B3778" s="0" t="s">
        <v>103</v>
      </c>
      <c r="C3778" s="0" t="s">
        <v>178</v>
      </c>
      <c r="D3778" s="0" t="s">
        <v>111</v>
      </c>
      <c r="E3778" s="0" t="s">
        <v>13</v>
      </c>
      <c r="F3778" s="0" t="s">
        <v>13</v>
      </c>
      <c r="G3778" s="0" t="s">
        <v>154</v>
      </c>
      <c r="H3778" s="0" t="n">
        <v>400089.978369628</v>
      </c>
      <c r="I3778" s="0" t="n">
        <v>35188.5062222248</v>
      </c>
      <c r="J3778" s="0" t="n">
        <v>20706.6957965006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2167611.98328905</v>
      </c>
      <c r="P3778" s="0" t="n">
        <v>2955834.52266688</v>
      </c>
      <c r="Q3778" s="0" t="n">
        <v>2463195.43555574</v>
      </c>
      <c r="R3778" s="0" t="n">
        <v>2815080.49777798</v>
      </c>
    </row>
    <row r="3779" customFormat="false" ht="13.8" hidden="true" customHeight="false" outlineLevel="0" collapsed="false">
      <c r="A3779" s="0" t="s">
        <v>155</v>
      </c>
      <c r="B3779" s="0" t="s">
        <v>103</v>
      </c>
      <c r="C3779" s="0" t="s">
        <v>178</v>
      </c>
      <c r="D3779" s="0" t="s">
        <v>108</v>
      </c>
      <c r="E3779" s="0" t="s">
        <v>13</v>
      </c>
      <c r="F3779" s="0" t="s">
        <v>13</v>
      </c>
      <c r="G3779" s="0" t="s">
        <v>153</v>
      </c>
      <c r="H3779" s="0" t="n">
        <v>217939.994130386</v>
      </c>
      <c r="I3779" s="0" t="n">
        <v>32537.9345182</v>
      </c>
      <c r="J3779" s="0" t="n">
        <v>27771.432403688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1610627.7586509</v>
      </c>
      <c r="P3779" s="0" t="n">
        <v>2196310.5799785</v>
      </c>
      <c r="Q3779" s="0" t="n">
        <v>444802.17312125</v>
      </c>
      <c r="R3779" s="0" t="n">
        <v>508345.34071</v>
      </c>
    </row>
    <row r="3780" customFormat="false" ht="13.8" hidden="true" customHeight="false" outlineLevel="0" collapsed="false">
      <c r="A3780" s="0" t="s">
        <v>150</v>
      </c>
      <c r="B3780" s="0" t="s">
        <v>72</v>
      </c>
      <c r="C3780" s="0" t="s">
        <v>151</v>
      </c>
      <c r="D3780" s="0" t="s">
        <v>81</v>
      </c>
      <c r="E3780" s="0" t="s">
        <v>156</v>
      </c>
      <c r="F3780" s="0" t="s">
        <v>9</v>
      </c>
      <c r="G3780" s="0" t="s">
        <v>172</v>
      </c>
      <c r="H3780" s="0" t="n">
        <v>171755.496669348</v>
      </c>
      <c r="I3780" s="0" t="n">
        <v>9875.53840568763</v>
      </c>
      <c r="J3780" s="0" t="n">
        <v>10500.170833669</v>
      </c>
      <c r="K3780" s="0" t="n">
        <v>115214.614733022</v>
      </c>
      <c r="L3780" s="0" t="n">
        <v>148133.076085314</v>
      </c>
      <c r="M3780" s="0" t="n">
        <v>773519.297893322</v>
      </c>
      <c r="N3780" s="0" t="n">
        <v>1063589.03460331</v>
      </c>
      <c r="O3780" s="0" t="n">
        <v>241724.77935722</v>
      </c>
      <c r="P3780" s="0" t="n">
        <v>309407.717577242</v>
      </c>
      <c r="Q3780" s="0" t="n">
        <v>263347.690818337</v>
      </c>
      <c r="R3780" s="0" t="n">
        <v>296266.152170629</v>
      </c>
    </row>
    <row r="3781" customFormat="false" ht="13.8" hidden="true" customHeight="false" outlineLevel="0" collapsed="false">
      <c r="A3781" s="0" t="s">
        <v>159</v>
      </c>
      <c r="B3781" s="0" t="s">
        <v>72</v>
      </c>
      <c r="C3781" s="0" t="s">
        <v>151</v>
      </c>
      <c r="D3781" s="0" t="s">
        <v>81</v>
      </c>
      <c r="E3781" s="0" t="s">
        <v>152</v>
      </c>
      <c r="F3781" s="0" t="s">
        <v>8</v>
      </c>
      <c r="G3781" s="0" t="s">
        <v>157</v>
      </c>
      <c r="H3781" s="0" t="n">
        <v>374766.868140454</v>
      </c>
      <c r="I3781" s="0" t="n">
        <v>4422.70519504066</v>
      </c>
      <c r="J3781" s="0" t="n">
        <v>2278.7641578604</v>
      </c>
      <c r="K3781" s="0" t="n">
        <v>44227.0519504066</v>
      </c>
      <c r="L3781" s="0" t="n">
        <v>58969.4026005422</v>
      </c>
      <c r="M3781" s="0" t="n">
        <v>216510.209160261</v>
      </c>
      <c r="N3781" s="0" t="n">
        <v>303114.292824366</v>
      </c>
      <c r="O3781" s="0" t="n">
        <v>86604.0832218342</v>
      </c>
      <c r="P3781" s="0" t="n">
        <v>121245.716510567</v>
      </c>
      <c r="Q3781" s="0" t="n">
        <v>0</v>
      </c>
      <c r="R3781" s="0" t="n">
        <v>0</v>
      </c>
    </row>
    <row r="3782" customFormat="false" ht="13.8" hidden="true" customHeight="false" outlineLevel="0" collapsed="false">
      <c r="A3782" s="0" t="s">
        <v>150</v>
      </c>
      <c r="B3782" s="0" t="s">
        <v>72</v>
      </c>
      <c r="C3782" s="0" t="s">
        <v>151</v>
      </c>
      <c r="D3782" s="0" t="s">
        <v>85</v>
      </c>
      <c r="E3782" s="0" t="s">
        <v>170</v>
      </c>
      <c r="F3782" s="0" t="s">
        <v>13</v>
      </c>
      <c r="G3782" s="0" t="s">
        <v>154</v>
      </c>
      <c r="H3782" s="0" t="n">
        <v>1580431.20510656</v>
      </c>
      <c r="I3782" s="0" t="n">
        <v>244216.502913853</v>
      </c>
      <c r="J3782" s="0" t="n">
        <v>267770.667037405</v>
      </c>
      <c r="K3782" s="0" t="n">
        <v>4109354.31210184</v>
      </c>
      <c r="L3782" s="0" t="n">
        <v>5283455.54413094</v>
      </c>
      <c r="M3782" s="0" t="n">
        <v>18969020.2251532</v>
      </c>
      <c r="N3782" s="0" t="n">
        <v>26082402.8095857</v>
      </c>
      <c r="O3782" s="0" t="n">
        <v>5927818.82036039</v>
      </c>
      <c r="P3782" s="0" t="n">
        <v>7587608.0900613</v>
      </c>
      <c r="Q3782" s="0" t="n">
        <v>9392809.85623279</v>
      </c>
      <c r="R3782" s="0" t="n">
        <v>10566911.0882618</v>
      </c>
    </row>
    <row r="3783" customFormat="false" ht="13.8" hidden="true" customHeight="false" outlineLevel="0" collapsed="false">
      <c r="A3783" s="0" t="s">
        <v>155</v>
      </c>
      <c r="B3783" s="0" t="s">
        <v>72</v>
      </c>
      <c r="C3783" s="0" t="s">
        <v>175</v>
      </c>
      <c r="D3783" s="0" t="s">
        <v>87</v>
      </c>
      <c r="E3783" s="0" t="s">
        <v>170</v>
      </c>
      <c r="F3783" s="0" t="s">
        <v>13</v>
      </c>
      <c r="G3783" s="0" t="s">
        <v>154</v>
      </c>
      <c r="H3783" s="0" t="n">
        <v>4566.16289167537</v>
      </c>
      <c r="I3783" s="0" t="n">
        <v>600</v>
      </c>
      <c r="J3783" s="0" t="n">
        <v>600</v>
      </c>
      <c r="K3783" s="0" t="n">
        <v>0</v>
      </c>
      <c r="L3783" s="0" t="n">
        <v>0</v>
      </c>
      <c r="M3783" s="0" t="n">
        <v>45900</v>
      </c>
      <c r="N3783" s="0" t="n">
        <v>56100</v>
      </c>
      <c r="O3783" s="0" t="n">
        <v>22440</v>
      </c>
      <c r="P3783" s="0" t="n">
        <v>30600</v>
      </c>
      <c r="Q3783" s="0" t="n">
        <v>0</v>
      </c>
      <c r="R3783" s="0" t="n">
        <v>0</v>
      </c>
    </row>
    <row r="3784" customFormat="false" ht="13.8" hidden="true" customHeight="false" outlineLevel="0" collapsed="false">
      <c r="A3784" s="0" t="s">
        <v>159</v>
      </c>
      <c r="B3784" s="0" t="s">
        <v>72</v>
      </c>
      <c r="C3784" s="0" t="s">
        <v>175</v>
      </c>
      <c r="D3784" s="0" t="s">
        <v>79</v>
      </c>
      <c r="E3784" s="0" t="s">
        <v>174</v>
      </c>
      <c r="F3784" s="0" t="s">
        <v>8</v>
      </c>
      <c r="G3784" s="0" t="s">
        <v>172</v>
      </c>
      <c r="H3784" s="0" t="n">
        <v>6603798.63249369</v>
      </c>
      <c r="I3784" s="0" t="n">
        <v>132380.949935614</v>
      </c>
      <c r="J3784" s="0" t="n">
        <v>86352.3026113009</v>
      </c>
      <c r="K3784" s="0" t="n">
        <v>0</v>
      </c>
      <c r="L3784" s="0" t="n">
        <v>0</v>
      </c>
      <c r="M3784" s="0" t="n">
        <v>10630826.5688657</v>
      </c>
      <c r="N3784" s="0" t="n">
        <v>14883157.196412</v>
      </c>
      <c r="O3784" s="0" t="n">
        <v>4252330.62754629</v>
      </c>
      <c r="P3784" s="0" t="n">
        <v>5953262.87856481</v>
      </c>
      <c r="Q3784" s="0" t="n">
        <v>1323809.49935614</v>
      </c>
      <c r="R3784" s="0" t="n">
        <v>1985714.24903422</v>
      </c>
    </row>
    <row r="3785" customFormat="false" ht="13.8" hidden="true" customHeight="false" outlineLevel="0" collapsed="false">
      <c r="A3785" s="0" t="s">
        <v>155</v>
      </c>
      <c r="B3785" s="0" t="s">
        <v>117</v>
      </c>
      <c r="C3785" s="0" t="s">
        <v>196</v>
      </c>
      <c r="D3785" s="0" t="s">
        <v>109</v>
      </c>
      <c r="E3785" s="0" t="s">
        <v>9</v>
      </c>
      <c r="F3785" s="0" t="s">
        <v>9</v>
      </c>
      <c r="G3785" s="0" t="s">
        <v>172</v>
      </c>
      <c r="H3785" s="0" t="n">
        <v>178654.029879374</v>
      </c>
      <c r="I3785" s="0" t="n">
        <v>1028.37079267406</v>
      </c>
      <c r="J3785" s="0" t="n">
        <v>1028.37079267406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</row>
    <row r="3786" customFormat="false" ht="13.8" hidden="true" customHeight="false" outlineLevel="0" collapsed="false">
      <c r="A3786" s="0" t="s">
        <v>159</v>
      </c>
      <c r="B3786" s="0" t="s">
        <v>72</v>
      </c>
      <c r="C3786" s="0" t="s">
        <v>151</v>
      </c>
      <c r="D3786" s="0" t="s">
        <v>76</v>
      </c>
      <c r="E3786" s="0" t="s">
        <v>174</v>
      </c>
      <c r="F3786" s="0" t="s">
        <v>8</v>
      </c>
      <c r="G3786" s="0" t="s">
        <v>164</v>
      </c>
      <c r="H3786" s="0" t="n">
        <v>2168829.09155082</v>
      </c>
      <c r="I3786" s="0" t="n">
        <v>10010.7304666964</v>
      </c>
      <c r="J3786" s="0" t="n">
        <v>10010.7304666964</v>
      </c>
      <c r="K3786" s="0" t="n">
        <v>0</v>
      </c>
      <c r="L3786" s="0" t="n">
        <v>0</v>
      </c>
      <c r="M3786" s="0" t="n">
        <v>623256.300731592</v>
      </c>
      <c r="N3786" s="0" t="n">
        <v>831008.400975457</v>
      </c>
      <c r="O3786" s="0" t="n">
        <v>277002.800325152</v>
      </c>
      <c r="P3786" s="0" t="n">
        <v>387803.920455213</v>
      </c>
      <c r="Q3786" s="0" t="n">
        <v>600643.828001789</v>
      </c>
      <c r="R3786" s="0" t="n">
        <v>700751.132668754</v>
      </c>
    </row>
    <row r="3787" customFormat="false" ht="13.8" hidden="true" customHeight="false" outlineLevel="0" collapsed="false">
      <c r="A3787" s="0" t="s">
        <v>155</v>
      </c>
      <c r="B3787" s="0" t="s">
        <v>72</v>
      </c>
      <c r="C3787" s="0" t="s">
        <v>151</v>
      </c>
      <c r="D3787" s="0" t="s">
        <v>75</v>
      </c>
      <c r="E3787" s="0" t="s">
        <v>174</v>
      </c>
      <c r="F3787" s="0" t="s">
        <v>8</v>
      </c>
      <c r="G3787" s="0" t="s">
        <v>164</v>
      </c>
      <c r="H3787" s="0" t="n">
        <v>4934615.34265533</v>
      </c>
      <c r="I3787" s="0" t="n">
        <v>78676.400982076</v>
      </c>
      <c r="J3787" s="0" t="n">
        <v>87716.8847851268</v>
      </c>
      <c r="K3787" s="0" t="n">
        <v>2753674.03437266</v>
      </c>
      <c r="L3787" s="0" t="n">
        <v>3540438.04419342</v>
      </c>
      <c r="M3787" s="0" t="n">
        <v>4626172.37184534</v>
      </c>
      <c r="N3787" s="0" t="n">
        <v>5714683.51816189</v>
      </c>
      <c r="O3787" s="0" t="n">
        <v>2394724.52189641</v>
      </c>
      <c r="P3787" s="0" t="n">
        <v>3265533.43894965</v>
      </c>
      <c r="Q3787" s="0" t="n">
        <v>5507348.06874532</v>
      </c>
      <c r="R3787" s="0" t="n">
        <v>6294112.07856608</v>
      </c>
    </row>
    <row r="3788" customFormat="false" ht="13.8" hidden="true" customHeight="false" outlineLevel="0" collapsed="false">
      <c r="A3788" s="0" t="s">
        <v>150</v>
      </c>
      <c r="B3788" s="0" t="s">
        <v>52</v>
      </c>
      <c r="C3788" s="0" t="s">
        <v>183</v>
      </c>
      <c r="D3788" s="0" t="s">
        <v>57</v>
      </c>
      <c r="E3788" s="0" t="s">
        <v>8</v>
      </c>
      <c r="F3788" s="0" t="s">
        <v>8</v>
      </c>
      <c r="G3788" s="0" t="s">
        <v>157</v>
      </c>
      <c r="H3788" s="0" t="n">
        <v>52053042.1525458</v>
      </c>
      <c r="I3788" s="0" t="n">
        <v>3717536.34281746</v>
      </c>
      <c r="J3788" s="0" t="n">
        <v>1784821.04146849</v>
      </c>
      <c r="K3788" s="0" t="n">
        <v>130113771.998611</v>
      </c>
      <c r="L3788" s="0" t="n">
        <v>167289135.426785</v>
      </c>
      <c r="M3788" s="0" t="n">
        <v>147136991.926818</v>
      </c>
      <c r="N3788" s="0" t="n">
        <v>179123294.519604</v>
      </c>
      <c r="O3788" s="0" t="n">
        <v>138592852.943496</v>
      </c>
      <c r="P3788" s="0" t="n">
        <v>151192203.211087</v>
      </c>
      <c r="Q3788" s="0" t="n">
        <v>446104361.138095</v>
      </c>
      <c r="R3788" s="0" t="n">
        <v>483279724.566269</v>
      </c>
    </row>
    <row r="3789" customFormat="false" ht="13.8" hidden="true" customHeight="false" outlineLevel="0" collapsed="false">
      <c r="A3789" s="0" t="s">
        <v>150</v>
      </c>
      <c r="B3789" s="0" t="s">
        <v>21</v>
      </c>
      <c r="C3789" s="0" t="s">
        <v>166</v>
      </c>
      <c r="D3789" s="0" t="s">
        <v>25</v>
      </c>
      <c r="E3789" s="0" t="s">
        <v>8</v>
      </c>
      <c r="F3789" s="0" t="s">
        <v>8</v>
      </c>
      <c r="G3789" s="0" t="s">
        <v>157</v>
      </c>
      <c r="H3789" s="0" t="n">
        <v>32785224.8948311</v>
      </c>
      <c r="I3789" s="0" t="n">
        <v>916532.765879965</v>
      </c>
      <c r="J3789" s="0" t="n">
        <v>485657.820411921</v>
      </c>
      <c r="K3789" s="0" t="n">
        <v>0</v>
      </c>
      <c r="L3789" s="0" t="n">
        <v>0</v>
      </c>
      <c r="M3789" s="0" t="n">
        <v>272965521.738939</v>
      </c>
      <c r="N3789" s="0" t="n">
        <v>331458133.540141</v>
      </c>
      <c r="O3789" s="0" t="n">
        <v>0</v>
      </c>
      <c r="P3789" s="0" t="n">
        <v>0</v>
      </c>
      <c r="Q3789" s="0" t="n">
        <v>9165327.65879965</v>
      </c>
      <c r="R3789" s="0" t="n">
        <v>11456659.5734995</v>
      </c>
    </row>
    <row r="3790" customFormat="false" ht="13.8" hidden="true" customHeight="false" outlineLevel="0" collapsed="false">
      <c r="A3790" s="0" t="s">
        <v>159</v>
      </c>
      <c r="B3790" s="0" t="s">
        <v>52</v>
      </c>
      <c r="C3790" s="0" t="s">
        <v>161</v>
      </c>
      <c r="D3790" s="0" t="s">
        <v>58</v>
      </c>
      <c r="E3790" s="0" t="s">
        <v>9</v>
      </c>
      <c r="F3790" s="0" t="s">
        <v>9</v>
      </c>
      <c r="G3790" s="0" t="s">
        <v>164</v>
      </c>
      <c r="H3790" s="0" t="n">
        <v>6209903.64431072</v>
      </c>
      <c r="I3790" s="0" t="n">
        <v>136956.212324829</v>
      </c>
      <c r="J3790" s="0" t="n">
        <v>88302.455886069</v>
      </c>
      <c r="K3790" s="0" t="n">
        <v>0</v>
      </c>
      <c r="L3790" s="0" t="n">
        <v>0</v>
      </c>
      <c r="M3790" s="0" t="n">
        <v>10910844.9334722</v>
      </c>
      <c r="N3790" s="0" t="n">
        <v>16366267.4002083</v>
      </c>
      <c r="O3790" s="0" t="n">
        <v>1442034.78400569</v>
      </c>
      <c r="P3790" s="0" t="n">
        <v>1854044.72229303</v>
      </c>
      <c r="Q3790" s="0" t="n">
        <v>456520.707749431</v>
      </c>
      <c r="R3790" s="0" t="n">
        <v>913041.415498863</v>
      </c>
    </row>
    <row r="3791" customFormat="false" ht="13.8" hidden="true" customHeight="false" outlineLevel="0" collapsed="false">
      <c r="A3791" s="0" t="s">
        <v>155</v>
      </c>
      <c r="B3791" s="0" t="s">
        <v>52</v>
      </c>
      <c r="C3791" s="0" t="s">
        <v>161</v>
      </c>
      <c r="D3791" s="0" t="s">
        <v>60</v>
      </c>
      <c r="E3791" s="0" t="s">
        <v>8</v>
      </c>
      <c r="F3791" s="0" t="s">
        <v>8</v>
      </c>
      <c r="G3791" s="0" t="s">
        <v>154</v>
      </c>
      <c r="H3791" s="0" t="n">
        <v>50432578.5853999</v>
      </c>
      <c r="I3791" s="0" t="n">
        <v>1422251.15300274</v>
      </c>
      <c r="J3791" s="0" t="n">
        <v>1188452.03872171</v>
      </c>
      <c r="K3791" s="0" t="n">
        <v>0</v>
      </c>
      <c r="L3791" s="0" t="n">
        <v>0</v>
      </c>
      <c r="M3791" s="0" t="n">
        <v>113306008.712185</v>
      </c>
      <c r="N3791" s="0" t="n">
        <v>169959013.068278</v>
      </c>
      <c r="O3791" s="0" t="n">
        <v>17114422.1888363</v>
      </c>
      <c r="P3791" s="0" t="n">
        <v>21393027.7360454</v>
      </c>
      <c r="Q3791" s="0" t="n">
        <v>7111255.76501373</v>
      </c>
      <c r="R3791" s="0" t="n">
        <v>11852092.9416895</v>
      </c>
    </row>
    <row r="3792" customFormat="false" ht="13.8" hidden="true" customHeight="false" outlineLevel="0" collapsed="false">
      <c r="A3792" s="0" t="s">
        <v>155</v>
      </c>
      <c r="B3792" s="0" t="s">
        <v>6</v>
      </c>
      <c r="C3792" s="0" t="s">
        <v>162</v>
      </c>
      <c r="D3792" s="0" t="s">
        <v>7</v>
      </c>
      <c r="E3792" s="0" t="s">
        <v>13</v>
      </c>
      <c r="F3792" s="0" t="s">
        <v>13</v>
      </c>
      <c r="G3792" s="0" t="s">
        <v>154</v>
      </c>
      <c r="H3792" s="0" t="n">
        <v>10279680.4395626</v>
      </c>
      <c r="I3792" s="0" t="n">
        <v>718021.9377143</v>
      </c>
      <c r="J3792" s="0" t="n">
        <v>492495.959255898</v>
      </c>
      <c r="K3792" s="0" t="n">
        <v>0</v>
      </c>
      <c r="L3792" s="0" t="n">
        <v>0</v>
      </c>
      <c r="M3792" s="0" t="n">
        <v>61544737.3645067</v>
      </c>
      <c r="N3792" s="0" t="n">
        <v>86162632.3103094</v>
      </c>
      <c r="O3792" s="0" t="n">
        <v>21232934.432041</v>
      </c>
      <c r="P3792" s="0" t="n">
        <v>28618302.9301423</v>
      </c>
      <c r="Q3792" s="0" t="n">
        <v>0</v>
      </c>
      <c r="R3792" s="0" t="n">
        <v>0</v>
      </c>
    </row>
    <row r="3793" customFormat="false" ht="13.8" hidden="true" customHeight="false" outlineLevel="0" collapsed="false">
      <c r="A3793" s="0" t="s">
        <v>155</v>
      </c>
      <c r="B3793" s="0" t="s">
        <v>6</v>
      </c>
      <c r="C3793" s="0" t="s">
        <v>162</v>
      </c>
      <c r="D3793" s="0" t="s">
        <v>7</v>
      </c>
      <c r="E3793" s="0" t="s">
        <v>13</v>
      </c>
      <c r="F3793" s="0" t="s">
        <v>13</v>
      </c>
      <c r="G3793" s="0" t="s">
        <v>164</v>
      </c>
      <c r="H3793" s="0" t="n">
        <v>40483009.6461191</v>
      </c>
      <c r="I3793" s="0" t="n">
        <v>2770318.96690499</v>
      </c>
      <c r="J3793" s="0" t="n">
        <v>2875628.40950597</v>
      </c>
      <c r="K3793" s="0" t="n">
        <v>0</v>
      </c>
      <c r="L3793" s="0" t="n">
        <v>0</v>
      </c>
      <c r="M3793" s="0" t="n">
        <v>237455910.855359</v>
      </c>
      <c r="N3793" s="0" t="n">
        <v>332438275.197503</v>
      </c>
      <c r="O3793" s="0" t="n">
        <v>81922289.4043924</v>
      </c>
      <c r="P3793" s="0" t="n">
        <v>110416998.762442</v>
      </c>
      <c r="Q3793" s="0" t="n">
        <v>0</v>
      </c>
      <c r="R3793" s="0" t="n">
        <v>0</v>
      </c>
    </row>
    <row r="3794" customFormat="false" ht="13.8" hidden="true" customHeight="false" outlineLevel="0" collapsed="false">
      <c r="A3794" s="0" t="s">
        <v>150</v>
      </c>
      <c r="B3794" s="0" t="s">
        <v>21</v>
      </c>
      <c r="C3794" s="0" t="s">
        <v>166</v>
      </c>
      <c r="D3794" s="0" t="s">
        <v>38</v>
      </c>
      <c r="E3794" s="0" t="s">
        <v>8</v>
      </c>
      <c r="F3794" s="0" t="s">
        <v>8</v>
      </c>
      <c r="G3794" s="0" t="s">
        <v>172</v>
      </c>
      <c r="H3794" s="0" t="n">
        <v>6738015.29256891</v>
      </c>
      <c r="I3794" s="0" t="n">
        <v>98035.1693430557</v>
      </c>
      <c r="J3794" s="0" t="n">
        <v>107603.024713981</v>
      </c>
      <c r="K3794" s="0" t="n">
        <v>0</v>
      </c>
      <c r="L3794" s="0" t="n">
        <v>0</v>
      </c>
      <c r="M3794" s="0" t="n">
        <v>34058143.9958839</v>
      </c>
      <c r="N3794" s="0" t="n">
        <v>41356317.7092876</v>
      </c>
      <c r="O3794" s="0" t="n">
        <v>0</v>
      </c>
      <c r="P3794" s="0" t="n">
        <v>0</v>
      </c>
      <c r="Q3794" s="0" t="n">
        <v>980351.693430557</v>
      </c>
      <c r="R3794" s="0" t="n">
        <v>1225439.61678819</v>
      </c>
    </row>
    <row r="3795" customFormat="false" ht="13.8" hidden="true" customHeight="false" outlineLevel="0" collapsed="false">
      <c r="A3795" s="0" t="s">
        <v>159</v>
      </c>
      <c r="B3795" s="0" t="s">
        <v>52</v>
      </c>
      <c r="C3795" s="0" t="s">
        <v>158</v>
      </c>
      <c r="D3795" s="0" t="s">
        <v>63</v>
      </c>
      <c r="E3795" s="0" t="s">
        <v>8</v>
      </c>
      <c r="F3795" s="0" t="s">
        <v>8</v>
      </c>
      <c r="G3795" s="0" t="s">
        <v>157</v>
      </c>
      <c r="H3795" s="0" t="n">
        <v>128166436.964605</v>
      </c>
      <c r="I3795" s="0" t="n">
        <v>3739650.38060473</v>
      </c>
      <c r="J3795" s="0" t="n">
        <v>9061743.10239111</v>
      </c>
      <c r="K3795" s="0" t="n">
        <v>149586015.224189</v>
      </c>
      <c r="L3795" s="0" t="n">
        <v>186982519.030236</v>
      </c>
      <c r="M3795" s="0" t="n">
        <v>754941920.58458</v>
      </c>
      <c r="N3795" s="0" t="n">
        <v>913877061.760281</v>
      </c>
      <c r="O3795" s="0" t="n">
        <v>0</v>
      </c>
      <c r="P3795" s="0" t="n">
        <v>0</v>
      </c>
      <c r="Q3795" s="0" t="n">
        <v>0</v>
      </c>
      <c r="R3795" s="0" t="n">
        <v>0</v>
      </c>
    </row>
    <row r="3796" customFormat="false" ht="13.8" hidden="true" customHeight="false" outlineLevel="0" collapsed="false">
      <c r="A3796" s="0" t="s">
        <v>159</v>
      </c>
      <c r="B3796" s="0" t="s">
        <v>52</v>
      </c>
      <c r="C3796" s="0" t="s">
        <v>161</v>
      </c>
      <c r="D3796" s="0" t="s">
        <v>68</v>
      </c>
      <c r="E3796" s="0" t="s">
        <v>8</v>
      </c>
      <c r="F3796" s="0" t="s">
        <v>8</v>
      </c>
      <c r="G3796" s="0" t="s">
        <v>164</v>
      </c>
      <c r="H3796" s="0" t="n">
        <v>163621737.873307</v>
      </c>
      <c r="I3796" s="0" t="n">
        <v>3041211.48896158</v>
      </c>
      <c r="J3796" s="0" t="n">
        <v>10243231.1100189</v>
      </c>
      <c r="K3796" s="0" t="n">
        <v>121648459.558463</v>
      </c>
      <c r="L3796" s="0" t="n">
        <v>152060574.448079</v>
      </c>
      <c r="M3796" s="0" t="n">
        <v>613944569.334119</v>
      </c>
      <c r="N3796" s="0" t="n">
        <v>743196057.614987</v>
      </c>
      <c r="O3796" s="0" t="n">
        <v>0</v>
      </c>
      <c r="P3796" s="0" t="n">
        <v>0</v>
      </c>
      <c r="Q3796" s="0" t="n">
        <v>0</v>
      </c>
      <c r="R3796" s="0" t="n">
        <v>0</v>
      </c>
    </row>
    <row r="3797" customFormat="false" ht="13.8" hidden="true" customHeight="false" outlineLevel="0" collapsed="false">
      <c r="A3797" s="0" t="s">
        <v>159</v>
      </c>
      <c r="B3797" s="0" t="s">
        <v>21</v>
      </c>
      <c r="C3797" s="0" t="s">
        <v>168</v>
      </c>
      <c r="D3797" s="0" t="s">
        <v>49</v>
      </c>
      <c r="E3797" s="0" t="s">
        <v>13</v>
      </c>
      <c r="F3797" s="0" t="s">
        <v>13</v>
      </c>
      <c r="G3797" s="0" t="s">
        <v>164</v>
      </c>
      <c r="H3797" s="0" t="n">
        <v>1570044.19571274</v>
      </c>
      <c r="I3797" s="0" t="n">
        <v>17690</v>
      </c>
      <c r="J3797" s="0" t="n">
        <v>14074.65</v>
      </c>
      <c r="K3797" s="0" t="n">
        <v>707600</v>
      </c>
      <c r="L3797" s="0" t="n">
        <v>884500</v>
      </c>
      <c r="M3797" s="0" t="n">
        <v>3151031.25</v>
      </c>
      <c r="N3797" s="0" t="n">
        <v>3814406.25</v>
      </c>
      <c r="O3797" s="0" t="n">
        <v>0</v>
      </c>
      <c r="P3797" s="0" t="n">
        <v>0</v>
      </c>
      <c r="Q3797" s="0" t="n">
        <v>0</v>
      </c>
      <c r="R3797" s="0" t="n">
        <v>0</v>
      </c>
    </row>
    <row r="3798" customFormat="false" ht="13.8" hidden="true" customHeight="false" outlineLevel="0" collapsed="false">
      <c r="A3798" s="0" t="s">
        <v>155</v>
      </c>
      <c r="B3798" s="0" t="s">
        <v>90</v>
      </c>
      <c r="C3798" s="0" t="s">
        <v>186</v>
      </c>
      <c r="D3798" s="0" t="s">
        <v>95</v>
      </c>
      <c r="E3798" s="0" t="s">
        <v>9</v>
      </c>
      <c r="F3798" s="0" t="s">
        <v>9</v>
      </c>
      <c r="G3798" s="0" t="s">
        <v>157</v>
      </c>
      <c r="H3798" s="0" t="n">
        <v>9025441.53300287</v>
      </c>
      <c r="I3798" s="0" t="n">
        <v>145906.483557378</v>
      </c>
      <c r="J3798" s="0" t="n">
        <v>121934.391526852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</row>
    <row r="3799" customFormat="false" ht="13.8" hidden="true" customHeight="false" outlineLevel="0" collapsed="false">
      <c r="A3799" s="0" t="s">
        <v>155</v>
      </c>
      <c r="B3799" s="0" t="s">
        <v>6</v>
      </c>
      <c r="C3799" s="0" t="s">
        <v>162</v>
      </c>
      <c r="D3799" s="0" t="s">
        <v>19</v>
      </c>
      <c r="E3799" s="0" t="s">
        <v>9</v>
      </c>
      <c r="F3799" s="0" t="s">
        <v>9</v>
      </c>
      <c r="G3799" s="0" t="s">
        <v>157</v>
      </c>
      <c r="H3799" s="0" t="n">
        <v>6571459.72260229</v>
      </c>
      <c r="I3799" s="0" t="n">
        <v>982927.83025</v>
      </c>
      <c r="J3799" s="0" t="n">
        <v>717201.90763</v>
      </c>
      <c r="K3799" s="0" t="n">
        <v>2841944.08081944</v>
      </c>
      <c r="L3799" s="0" t="n">
        <v>3653928.10391071</v>
      </c>
      <c r="M3799" s="0" t="n">
        <v>103136651.372472</v>
      </c>
      <c r="N3799" s="0" t="n">
        <v>144391311.92146</v>
      </c>
      <c r="O3799" s="0" t="n">
        <v>22690063.3019438</v>
      </c>
      <c r="P3799" s="0" t="n">
        <v>30940995.4117416</v>
      </c>
      <c r="Q3799" s="0" t="n">
        <v>5683888.16163888</v>
      </c>
      <c r="R3799" s="0" t="n">
        <v>6495872.18473015</v>
      </c>
    </row>
    <row r="3800" customFormat="false" ht="13.8" hidden="true" customHeight="false" outlineLevel="0" collapsed="false">
      <c r="A3800" s="0" t="s">
        <v>159</v>
      </c>
      <c r="B3800" s="0" t="s">
        <v>6</v>
      </c>
      <c r="C3800" s="0" t="s">
        <v>162</v>
      </c>
      <c r="D3800" s="0" t="s">
        <v>18</v>
      </c>
      <c r="E3800" s="0" t="s">
        <v>8</v>
      </c>
      <c r="F3800" s="0" t="s">
        <v>8</v>
      </c>
      <c r="G3800" s="0" t="s">
        <v>157</v>
      </c>
      <c r="H3800" s="0" t="n">
        <v>79041406.9110165</v>
      </c>
      <c r="I3800" s="0" t="n">
        <v>2137503.05214828</v>
      </c>
      <c r="J3800" s="0" t="n">
        <v>1673348.51092888</v>
      </c>
      <c r="K3800" s="0" t="n">
        <v>5550276.38073786</v>
      </c>
      <c r="L3800" s="0" t="n">
        <v>7400368.50765048</v>
      </c>
      <c r="M3800" s="0" t="n">
        <v>0</v>
      </c>
      <c r="N3800" s="0" t="n">
        <v>0</v>
      </c>
      <c r="O3800" s="0" t="n">
        <v>39679019.5640644</v>
      </c>
      <c r="P3800" s="0" t="n">
        <v>55550627.3896902</v>
      </c>
      <c r="Q3800" s="0" t="n">
        <v>11100552.7614757</v>
      </c>
      <c r="R3800" s="0" t="n">
        <v>12950644.8883883</v>
      </c>
    </row>
    <row r="3801" customFormat="false" ht="13.8" hidden="true" customHeight="false" outlineLevel="0" collapsed="false">
      <c r="A3801" s="0" t="s">
        <v>150</v>
      </c>
      <c r="B3801" s="0" t="s">
        <v>21</v>
      </c>
      <c r="C3801" s="0" t="s">
        <v>181</v>
      </c>
      <c r="D3801" s="0" t="s">
        <v>42</v>
      </c>
      <c r="E3801" s="0" t="s">
        <v>13</v>
      </c>
      <c r="F3801" s="0" t="s">
        <v>13</v>
      </c>
      <c r="G3801" s="0" t="s">
        <v>153</v>
      </c>
      <c r="H3801" s="0" t="n">
        <v>152093.48514274</v>
      </c>
      <c r="I3801" s="0" t="n">
        <v>12620</v>
      </c>
      <c r="J3801" s="0" t="n">
        <v>7572.7</v>
      </c>
      <c r="K3801" s="0" t="n">
        <v>567900</v>
      </c>
      <c r="L3801" s="0" t="n">
        <v>694100</v>
      </c>
      <c r="M3801" s="0" t="n">
        <v>4898137.5</v>
      </c>
      <c r="N3801" s="0" t="n">
        <v>5962950</v>
      </c>
      <c r="O3801" s="0" t="n">
        <v>255555</v>
      </c>
      <c r="P3801" s="0" t="n">
        <v>383332.5</v>
      </c>
      <c r="Q3801" s="0" t="n">
        <v>0</v>
      </c>
      <c r="R3801" s="0" t="n">
        <v>0</v>
      </c>
    </row>
    <row r="3802" customFormat="false" ht="13.8" hidden="true" customHeight="false" outlineLevel="0" collapsed="false">
      <c r="A3802" s="0" t="s">
        <v>159</v>
      </c>
      <c r="B3802" s="0" t="s">
        <v>21</v>
      </c>
      <c r="C3802" s="0" t="s">
        <v>166</v>
      </c>
      <c r="D3802" s="0" t="s">
        <v>38</v>
      </c>
      <c r="E3802" s="0" t="s">
        <v>9</v>
      </c>
      <c r="F3802" s="0" t="s">
        <v>9</v>
      </c>
      <c r="G3802" s="0" t="s">
        <v>153</v>
      </c>
      <c r="H3802" s="0" t="n">
        <v>2309156.89798528</v>
      </c>
      <c r="I3802" s="0" t="n">
        <v>18317.7777777777</v>
      </c>
      <c r="J3802" s="0" t="n">
        <v>11637.2361111111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</row>
    <row r="3803" customFormat="false" ht="13.8" hidden="true" customHeight="false" outlineLevel="0" collapsed="false">
      <c r="A3803" s="0" t="s">
        <v>159</v>
      </c>
      <c r="B3803" s="0" t="s">
        <v>52</v>
      </c>
      <c r="C3803" s="0" t="s">
        <v>183</v>
      </c>
      <c r="D3803" s="0" t="s">
        <v>57</v>
      </c>
      <c r="E3803" s="0" t="s">
        <v>13</v>
      </c>
      <c r="F3803" s="0" t="s">
        <v>13</v>
      </c>
      <c r="G3803" s="0" t="s">
        <v>154</v>
      </c>
      <c r="H3803" s="0" t="n">
        <v>34926309.6179181</v>
      </c>
      <c r="I3803" s="0" t="n">
        <v>559780.631785714</v>
      </c>
      <c r="J3803" s="0" t="n">
        <v>378418.542209104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50380256.8607142</v>
      </c>
      <c r="R3803" s="0" t="n">
        <v>55978063.1785714</v>
      </c>
    </row>
    <row r="3804" customFormat="false" ht="13.8" hidden="true" customHeight="false" outlineLevel="0" collapsed="false">
      <c r="A3804" s="0" t="s">
        <v>159</v>
      </c>
      <c r="B3804" s="0" t="s">
        <v>72</v>
      </c>
      <c r="C3804" s="0" t="s">
        <v>151</v>
      </c>
      <c r="D3804" s="0" t="s">
        <v>73</v>
      </c>
      <c r="E3804" s="0" t="s">
        <v>170</v>
      </c>
      <c r="F3804" s="0" t="s">
        <v>13</v>
      </c>
      <c r="G3804" s="0" t="s">
        <v>164</v>
      </c>
      <c r="H3804" s="0" t="n">
        <v>12578348.2633564</v>
      </c>
      <c r="I3804" s="0" t="n">
        <v>64461.1126762246</v>
      </c>
      <c r="J3804" s="0" t="n">
        <v>72372.5588613669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</row>
    <row r="3805" customFormat="false" ht="13.8" hidden="true" customHeight="false" outlineLevel="0" collapsed="false">
      <c r="A3805" s="0" t="s">
        <v>159</v>
      </c>
      <c r="B3805" s="0" t="s">
        <v>21</v>
      </c>
      <c r="C3805" s="0" t="s">
        <v>181</v>
      </c>
      <c r="D3805" s="0" t="s">
        <v>31</v>
      </c>
      <c r="E3805" s="0" t="s">
        <v>8</v>
      </c>
      <c r="F3805" s="0" t="s">
        <v>8</v>
      </c>
      <c r="G3805" s="0" t="s">
        <v>172</v>
      </c>
      <c r="H3805" s="0" t="n">
        <v>2076183.21718365</v>
      </c>
      <c r="I3805" s="0" t="n">
        <v>20075</v>
      </c>
      <c r="J3805" s="0" t="n">
        <v>13104.625</v>
      </c>
      <c r="K3805" s="0" t="n">
        <v>0</v>
      </c>
      <c r="L3805" s="0" t="n">
        <v>0</v>
      </c>
      <c r="M3805" s="0" t="n">
        <v>1108140</v>
      </c>
      <c r="N3805" s="0" t="n">
        <v>1662210</v>
      </c>
      <c r="O3805" s="0" t="n">
        <v>113825.25</v>
      </c>
      <c r="P3805" s="0" t="n">
        <v>146346.75</v>
      </c>
      <c r="Q3805" s="0" t="n">
        <v>0</v>
      </c>
      <c r="R3805" s="0" t="n">
        <v>0</v>
      </c>
    </row>
    <row r="3806" customFormat="false" ht="13.8" hidden="true" customHeight="false" outlineLevel="0" collapsed="false">
      <c r="A3806" s="0" t="s">
        <v>155</v>
      </c>
      <c r="B3806" s="0" t="s">
        <v>90</v>
      </c>
      <c r="C3806" s="0" t="s">
        <v>93</v>
      </c>
      <c r="D3806" s="0" t="s">
        <v>93</v>
      </c>
      <c r="E3806" s="0" t="s">
        <v>167</v>
      </c>
      <c r="F3806" s="0" t="s">
        <v>9</v>
      </c>
      <c r="G3806" s="0" t="s">
        <v>153</v>
      </c>
      <c r="H3806" s="0" t="n">
        <v>2331209.09967038</v>
      </c>
      <c r="I3806" s="0" t="n">
        <v>161410.978291316</v>
      </c>
      <c r="J3806" s="0" t="n">
        <v>141986.421806722</v>
      </c>
      <c r="K3806" s="0" t="n">
        <v>1386443.87254901</v>
      </c>
      <c r="L3806" s="0" t="n">
        <v>1782570.69327731</v>
      </c>
      <c r="M3806" s="0" t="n">
        <v>9148076.24391729</v>
      </c>
      <c r="N3806" s="0" t="n">
        <v>11435095.3048966</v>
      </c>
      <c r="O3806" s="0" t="n">
        <v>0</v>
      </c>
      <c r="P3806" s="0" t="n">
        <v>0</v>
      </c>
      <c r="Q3806" s="0" t="n">
        <v>0</v>
      </c>
      <c r="R3806" s="0" t="n">
        <v>0</v>
      </c>
    </row>
    <row r="3807" customFormat="false" ht="13.8" hidden="true" customHeight="false" outlineLevel="0" collapsed="false">
      <c r="A3807" s="0" t="s">
        <v>155</v>
      </c>
      <c r="B3807" s="0" t="s">
        <v>90</v>
      </c>
      <c r="C3807" s="0" t="s">
        <v>94</v>
      </c>
      <c r="D3807" s="0" t="s">
        <v>94</v>
      </c>
      <c r="E3807" s="0" t="s">
        <v>156</v>
      </c>
      <c r="F3807" s="0" t="s">
        <v>9</v>
      </c>
      <c r="G3807" s="0" t="s">
        <v>164</v>
      </c>
      <c r="H3807" s="0" t="n">
        <v>7676896.32656569</v>
      </c>
      <c r="I3807" s="0" t="n">
        <v>490163.205524756</v>
      </c>
      <c r="J3807" s="0" t="n">
        <v>3191441.89873929</v>
      </c>
      <c r="K3807" s="0" t="n">
        <v>0</v>
      </c>
      <c r="L3807" s="0" t="n">
        <v>0</v>
      </c>
      <c r="M3807" s="0" t="n">
        <v>31252872.1807993</v>
      </c>
      <c r="N3807" s="0" t="n">
        <v>38197954.8876437</v>
      </c>
      <c r="O3807" s="0" t="n">
        <v>17825712.298873</v>
      </c>
      <c r="P3807" s="0" t="n">
        <v>24307789.4984632</v>
      </c>
      <c r="Q3807" s="0" t="n">
        <v>0</v>
      </c>
      <c r="R3807" s="0" t="n">
        <v>0</v>
      </c>
    </row>
    <row r="3808" customFormat="false" ht="13.8" hidden="true" customHeight="false" outlineLevel="0" collapsed="false">
      <c r="A3808" s="0" t="s">
        <v>159</v>
      </c>
      <c r="B3808" s="0" t="s">
        <v>21</v>
      </c>
      <c r="C3808" s="0" t="s">
        <v>166</v>
      </c>
      <c r="D3808" s="0" t="s">
        <v>23</v>
      </c>
      <c r="E3808" s="0" t="s">
        <v>8</v>
      </c>
      <c r="F3808" s="0" t="s">
        <v>8</v>
      </c>
      <c r="G3808" s="0" t="s">
        <v>153</v>
      </c>
      <c r="H3808" s="0" t="n">
        <v>2365322.75957781</v>
      </c>
      <c r="I3808" s="0" t="n">
        <v>38240.7024204263</v>
      </c>
      <c r="J3808" s="0" t="n">
        <v>25904.1145992445</v>
      </c>
      <c r="K3808" s="0" t="n">
        <v>0</v>
      </c>
      <c r="L3808" s="0" t="n">
        <v>0</v>
      </c>
      <c r="M3808" s="0" t="n">
        <v>6625555.77265071</v>
      </c>
      <c r="N3808" s="0" t="n">
        <v>7729815.0680925</v>
      </c>
      <c r="O3808" s="0" t="n">
        <v>0</v>
      </c>
      <c r="P3808" s="0" t="n">
        <v>0</v>
      </c>
      <c r="Q3808" s="0" t="n">
        <v>0</v>
      </c>
      <c r="R3808" s="0" t="n">
        <v>0</v>
      </c>
    </row>
    <row r="3809" customFormat="false" ht="13.8" hidden="true" customHeight="false" outlineLevel="0" collapsed="false">
      <c r="A3809" s="0" t="s">
        <v>155</v>
      </c>
      <c r="B3809" s="0" t="s">
        <v>52</v>
      </c>
      <c r="C3809" s="0" t="s">
        <v>158</v>
      </c>
      <c r="D3809" s="0" t="s">
        <v>71</v>
      </c>
      <c r="E3809" s="0" t="s">
        <v>9</v>
      </c>
      <c r="F3809" s="0" t="s">
        <v>9</v>
      </c>
      <c r="G3809" s="0" t="s">
        <v>172</v>
      </c>
      <c r="H3809" s="0" t="n">
        <v>797948.110686193</v>
      </c>
      <c r="I3809" s="0" t="n">
        <v>16842.8396050738</v>
      </c>
      <c r="J3809" s="0" t="n">
        <v>11146.0811065353</v>
      </c>
      <c r="K3809" s="0" t="n">
        <v>0</v>
      </c>
      <c r="L3809" s="0" t="n">
        <v>0</v>
      </c>
      <c r="M3809" s="0" t="n">
        <v>480020.928744604</v>
      </c>
      <c r="N3809" s="0" t="n">
        <v>581077.966375047</v>
      </c>
      <c r="O3809" s="0" t="n">
        <v>485354.494086188</v>
      </c>
      <c r="P3809" s="0" t="n">
        <v>536444.440832102</v>
      </c>
      <c r="Q3809" s="0" t="n">
        <v>1852712.35655812</v>
      </c>
      <c r="R3809" s="0" t="n">
        <v>2021140.75260886</v>
      </c>
    </row>
    <row r="3810" customFormat="false" ht="13.8" hidden="true" customHeight="false" outlineLevel="0" collapsed="false">
      <c r="A3810" s="0" t="s">
        <v>155</v>
      </c>
      <c r="B3810" s="0" t="s">
        <v>117</v>
      </c>
      <c r="C3810" s="0" t="s">
        <v>187</v>
      </c>
      <c r="D3810" s="0" t="s">
        <v>109</v>
      </c>
      <c r="E3810" s="0" t="s">
        <v>9</v>
      </c>
      <c r="F3810" s="0" t="s">
        <v>9</v>
      </c>
      <c r="G3810" s="0" t="s">
        <v>172</v>
      </c>
      <c r="H3810" s="0" t="n">
        <v>3699847.43686359</v>
      </c>
      <c r="I3810" s="0" t="n">
        <v>21496.7683196609</v>
      </c>
      <c r="J3810" s="0" t="n">
        <v>344014.357354607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</row>
    <row r="3811" customFormat="false" ht="13.8" hidden="true" customHeight="false" outlineLevel="0" collapsed="false">
      <c r="A3811" s="0" t="s">
        <v>159</v>
      </c>
      <c r="B3811" s="0" t="s">
        <v>117</v>
      </c>
      <c r="C3811" s="0" t="s">
        <v>196</v>
      </c>
      <c r="D3811" s="0" t="s">
        <v>109</v>
      </c>
      <c r="E3811" s="0" t="s">
        <v>8</v>
      </c>
      <c r="F3811" s="0" t="s">
        <v>8</v>
      </c>
      <c r="G3811" s="0" t="s">
        <v>164</v>
      </c>
      <c r="H3811" s="0" t="n">
        <v>26481287.0952456</v>
      </c>
      <c r="I3811" s="0" t="n">
        <v>151525.570807785</v>
      </c>
      <c r="J3811" s="0" t="n">
        <v>345237.435003873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</row>
    <row r="3812" customFormat="false" ht="13.8" hidden="true" customHeight="false" outlineLevel="0" collapsed="false">
      <c r="A3812" s="0" t="s">
        <v>159</v>
      </c>
      <c r="B3812" s="0" t="s">
        <v>117</v>
      </c>
      <c r="C3812" s="0" t="s">
        <v>176</v>
      </c>
      <c r="D3812" s="0" t="s">
        <v>109</v>
      </c>
      <c r="E3812" s="0" t="s">
        <v>9</v>
      </c>
      <c r="F3812" s="0" t="s">
        <v>9</v>
      </c>
      <c r="G3812" s="0" t="s">
        <v>172</v>
      </c>
      <c r="H3812" s="0" t="n">
        <v>343877.790098957</v>
      </c>
      <c r="I3812" s="0" t="n">
        <v>1975.15212843726</v>
      </c>
      <c r="J3812" s="0" t="n">
        <v>1975.15212843726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</row>
    <row r="3813" customFormat="false" ht="13.8" hidden="true" customHeight="false" outlineLevel="0" collapsed="false">
      <c r="A3813" s="0" t="s">
        <v>155</v>
      </c>
      <c r="B3813" s="0" t="s">
        <v>103</v>
      </c>
      <c r="C3813" s="0" t="s">
        <v>178</v>
      </c>
      <c r="D3813" s="0" t="s">
        <v>112</v>
      </c>
      <c r="E3813" s="0" t="s">
        <v>9</v>
      </c>
      <c r="F3813" s="0" t="s">
        <v>9</v>
      </c>
      <c r="G3813" s="0" t="s">
        <v>157</v>
      </c>
      <c r="H3813" s="0" t="n">
        <v>7656260.75572349</v>
      </c>
      <c r="I3813" s="0" t="n">
        <v>267147.5276337</v>
      </c>
      <c r="J3813" s="0" t="n">
        <v>103107.004682457</v>
      </c>
      <c r="K3813" s="0" t="n">
        <v>0</v>
      </c>
      <c r="L3813" s="0" t="n">
        <v>0</v>
      </c>
      <c r="M3813" s="0" t="n">
        <v>2778334.28739048</v>
      </c>
      <c r="N3813" s="0" t="n">
        <v>4167501.43108572</v>
      </c>
      <c r="O3813" s="0" t="n">
        <v>5278835.14604191</v>
      </c>
      <c r="P3813" s="0" t="n">
        <v>6598543.93255239</v>
      </c>
      <c r="Q3813" s="0" t="n">
        <v>4007212.9145055</v>
      </c>
      <c r="R3813" s="0" t="n">
        <v>6678688.1908425</v>
      </c>
    </row>
    <row r="3814" customFormat="false" ht="13.8" hidden="true" customHeight="false" outlineLevel="0" collapsed="false">
      <c r="A3814" s="0" t="s">
        <v>150</v>
      </c>
      <c r="B3814" s="0" t="s">
        <v>103</v>
      </c>
      <c r="C3814" s="0" t="s">
        <v>178</v>
      </c>
      <c r="D3814" s="0" t="s">
        <v>112</v>
      </c>
      <c r="E3814" s="0" t="s">
        <v>8</v>
      </c>
      <c r="F3814" s="0" t="s">
        <v>8</v>
      </c>
      <c r="G3814" s="0" t="s">
        <v>164</v>
      </c>
      <c r="H3814" s="0" t="n">
        <v>11453623.6812863</v>
      </c>
      <c r="I3814" s="0" t="n">
        <v>385137.3236697</v>
      </c>
      <c r="J3814" s="0" t="n">
        <v>421586.628751228</v>
      </c>
      <c r="K3814" s="0" t="n">
        <v>11554119.710091</v>
      </c>
      <c r="L3814" s="0" t="n">
        <v>15405492.946788</v>
      </c>
      <c r="M3814" s="0" t="n">
        <v>9012213.37387098</v>
      </c>
      <c r="N3814" s="0" t="n">
        <v>12016284.4984946</v>
      </c>
      <c r="O3814" s="0" t="n">
        <v>7610313.51571327</v>
      </c>
      <c r="P3814" s="0" t="n">
        <v>9512891.89464159</v>
      </c>
      <c r="Q3814" s="0" t="n">
        <v>17331179.5651365</v>
      </c>
      <c r="R3814" s="0" t="n">
        <v>21182552.8018335</v>
      </c>
    </row>
    <row r="3815" customFormat="false" ht="13.8" hidden="true" customHeight="false" outlineLevel="0" collapsed="false">
      <c r="A3815" s="0" t="s">
        <v>155</v>
      </c>
      <c r="B3815" s="0" t="s">
        <v>103</v>
      </c>
      <c r="C3815" s="0" t="s">
        <v>177</v>
      </c>
      <c r="D3815" s="0" t="s">
        <v>114</v>
      </c>
      <c r="E3815" s="0" t="s">
        <v>8</v>
      </c>
      <c r="F3815" s="0" t="s">
        <v>8</v>
      </c>
      <c r="G3815" s="0" t="s">
        <v>153</v>
      </c>
      <c r="H3815" s="0" t="n">
        <v>4895562.62951152</v>
      </c>
      <c r="I3815" s="0" t="n">
        <v>236518.12</v>
      </c>
      <c r="J3815" s="0" t="n">
        <v>419132.55435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</row>
    <row r="3816" customFormat="false" ht="13.8" hidden="true" customHeight="false" outlineLevel="0" collapsed="false">
      <c r="A3816" s="0" t="s">
        <v>159</v>
      </c>
      <c r="B3816" s="0" t="s">
        <v>103</v>
      </c>
      <c r="C3816" s="0" t="s">
        <v>193</v>
      </c>
      <c r="D3816" s="0" t="s">
        <v>107</v>
      </c>
      <c r="E3816" s="0" t="s">
        <v>8</v>
      </c>
      <c r="F3816" s="0" t="s">
        <v>8</v>
      </c>
      <c r="G3816" s="0" t="s">
        <v>172</v>
      </c>
      <c r="H3816" s="0" t="n">
        <v>9060561.76511937</v>
      </c>
      <c r="I3816" s="0" t="n">
        <v>266678.122103055</v>
      </c>
      <c r="J3816" s="0" t="n">
        <v>241552.030583439</v>
      </c>
      <c r="K3816" s="0" t="n">
        <v>0</v>
      </c>
      <c r="L3816" s="0" t="n">
        <v>0</v>
      </c>
      <c r="M3816" s="0" t="n">
        <v>20480879.7775146</v>
      </c>
      <c r="N3816" s="0" t="n">
        <v>30721319.6662719</v>
      </c>
      <c r="O3816" s="0" t="n">
        <v>7680329.91656798</v>
      </c>
      <c r="P3816" s="0" t="n">
        <v>10752461.8831951</v>
      </c>
      <c r="Q3816" s="0" t="n">
        <v>1069502.32226579</v>
      </c>
      <c r="R3816" s="0" t="n">
        <v>1604253.48339869</v>
      </c>
    </row>
    <row r="3817" customFormat="false" ht="13.8" hidden="true" customHeight="false" outlineLevel="0" collapsed="false">
      <c r="A3817" s="0" t="s">
        <v>150</v>
      </c>
      <c r="B3817" s="0" t="s">
        <v>103</v>
      </c>
      <c r="C3817" s="0" t="s">
        <v>177</v>
      </c>
      <c r="D3817" s="0" t="s">
        <v>110</v>
      </c>
      <c r="E3817" s="0" t="s">
        <v>8</v>
      </c>
      <c r="F3817" s="0" t="s">
        <v>8</v>
      </c>
      <c r="G3817" s="0" t="s">
        <v>153</v>
      </c>
      <c r="H3817" s="0" t="n">
        <v>57160.0703521176</v>
      </c>
      <c r="I3817" s="0" t="n">
        <v>13448.045</v>
      </c>
      <c r="J3817" s="0" t="n">
        <v>11117.8184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</row>
    <row r="3818" customFormat="false" ht="13.8" hidden="true" customHeight="false" outlineLevel="0" collapsed="false">
      <c r="A3818" s="0" t="s">
        <v>159</v>
      </c>
      <c r="B3818" s="0" t="s">
        <v>103</v>
      </c>
      <c r="C3818" s="0" t="s">
        <v>178</v>
      </c>
      <c r="D3818" s="0" t="s">
        <v>112</v>
      </c>
      <c r="E3818" s="0" t="s">
        <v>9</v>
      </c>
      <c r="F3818" s="0" t="s">
        <v>9</v>
      </c>
      <c r="G3818" s="0" t="s">
        <v>172</v>
      </c>
      <c r="H3818" s="0" t="n">
        <v>2979077.6358611</v>
      </c>
      <c r="I3818" s="0" t="n">
        <v>57161.0070317</v>
      </c>
      <c r="J3818" s="0" t="n">
        <v>45450.855181386</v>
      </c>
      <c r="K3818" s="0" t="n">
        <v>0</v>
      </c>
      <c r="L3818" s="0" t="n">
        <v>0</v>
      </c>
      <c r="M3818" s="0" t="n">
        <v>594474.47312968</v>
      </c>
      <c r="N3818" s="0" t="n">
        <v>891711.70969452</v>
      </c>
      <c r="O3818" s="0" t="n">
        <v>988313.811578093</v>
      </c>
      <c r="P3818" s="0" t="n">
        <v>1270689.18631469</v>
      </c>
      <c r="Q3818" s="0" t="n">
        <v>571610.070317</v>
      </c>
      <c r="R3818" s="0" t="n">
        <v>1143220.140634</v>
      </c>
    </row>
    <row r="3819" customFormat="false" ht="13.8" hidden="true" customHeight="false" outlineLevel="0" collapsed="false">
      <c r="A3819" s="0" t="s">
        <v>159</v>
      </c>
      <c r="B3819" s="0" t="s">
        <v>72</v>
      </c>
      <c r="C3819" s="0" t="s">
        <v>151</v>
      </c>
      <c r="D3819" s="0" t="s">
        <v>82</v>
      </c>
      <c r="E3819" s="0" t="s">
        <v>156</v>
      </c>
      <c r="F3819" s="0" t="s">
        <v>9</v>
      </c>
      <c r="G3819" s="0" t="s">
        <v>153</v>
      </c>
      <c r="H3819" s="0" t="n">
        <v>1681403.74160598</v>
      </c>
      <c r="I3819" s="0" t="n">
        <v>16817.7676521611</v>
      </c>
      <c r="J3819" s="0" t="n">
        <v>17489.84505339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</row>
    <row r="3820" customFormat="false" ht="13.8" hidden="true" customHeight="false" outlineLevel="0" collapsed="false">
      <c r="A3820" s="0" t="s">
        <v>159</v>
      </c>
      <c r="B3820" s="0" t="s">
        <v>21</v>
      </c>
      <c r="C3820" s="0" t="s">
        <v>173</v>
      </c>
      <c r="D3820" s="0" t="s">
        <v>39</v>
      </c>
      <c r="E3820" s="0" t="s">
        <v>8</v>
      </c>
      <c r="F3820" s="0" t="s">
        <v>8</v>
      </c>
      <c r="G3820" s="0" t="s">
        <v>154</v>
      </c>
      <c r="H3820" s="0" t="n">
        <v>2526580.89200129</v>
      </c>
      <c r="I3820" s="0" t="n">
        <v>22648.127006211</v>
      </c>
      <c r="J3820" s="0" t="n">
        <v>22194.4243569552</v>
      </c>
      <c r="K3820" s="0" t="n">
        <v>226481.27006211</v>
      </c>
      <c r="L3820" s="0" t="n">
        <v>283101.587577638</v>
      </c>
      <c r="M3820" s="0" t="n">
        <v>3129356.02006963</v>
      </c>
      <c r="N3820" s="0" t="n">
        <v>3911695.02508704</v>
      </c>
      <c r="O3820" s="0" t="n">
        <v>0</v>
      </c>
      <c r="P3820" s="0" t="n">
        <v>0</v>
      </c>
      <c r="Q3820" s="0" t="n">
        <v>0</v>
      </c>
      <c r="R3820" s="0" t="n">
        <v>0</v>
      </c>
    </row>
    <row r="3821" customFormat="false" ht="13.8" hidden="true" customHeight="false" outlineLevel="0" collapsed="false">
      <c r="A3821" s="0" t="s">
        <v>155</v>
      </c>
      <c r="B3821" s="0" t="s">
        <v>21</v>
      </c>
      <c r="C3821" s="0" t="s">
        <v>173</v>
      </c>
      <c r="D3821" s="0" t="s">
        <v>26</v>
      </c>
      <c r="E3821" s="0" t="s">
        <v>13</v>
      </c>
      <c r="F3821" s="0" t="s">
        <v>13</v>
      </c>
      <c r="G3821" s="0" t="s">
        <v>153</v>
      </c>
      <c r="H3821" s="0" t="n">
        <v>74737.1831765919</v>
      </c>
      <c r="I3821" s="0" t="n">
        <v>5875.66666666666</v>
      </c>
      <c r="J3821" s="0" t="n">
        <v>3496.02166666666</v>
      </c>
      <c r="K3821" s="0" t="n">
        <v>0</v>
      </c>
      <c r="L3821" s="0" t="n">
        <v>0</v>
      </c>
      <c r="M3821" s="0" t="n">
        <v>1018013.6539728</v>
      </c>
      <c r="N3821" s="0" t="n">
        <v>1187682.5963016</v>
      </c>
      <c r="O3821" s="0" t="n">
        <v>280138.72940766</v>
      </c>
      <c r="P3821" s="0" t="n">
        <v>342391.78038714</v>
      </c>
      <c r="Q3821" s="0" t="n">
        <v>117513.333333333</v>
      </c>
      <c r="R3821" s="0" t="n">
        <v>132202.5</v>
      </c>
    </row>
    <row r="3822" customFormat="false" ht="13.8" hidden="true" customHeight="false" outlineLevel="0" collapsed="false">
      <c r="A3822" s="0" t="s">
        <v>150</v>
      </c>
      <c r="B3822" s="0" t="s">
        <v>103</v>
      </c>
      <c r="C3822" s="0" t="s">
        <v>177</v>
      </c>
      <c r="D3822" s="0" t="s">
        <v>110</v>
      </c>
      <c r="E3822" s="0" t="s">
        <v>13</v>
      </c>
      <c r="F3822" s="0" t="s">
        <v>13</v>
      </c>
      <c r="G3822" s="0" t="s">
        <v>154</v>
      </c>
      <c r="H3822" s="0" t="n">
        <v>806.682023710227</v>
      </c>
      <c r="I3822" s="0" t="n">
        <v>189.9</v>
      </c>
      <c r="J3822" s="0" t="n">
        <v>171.8595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</row>
    <row r="3823" customFormat="false" ht="13.8" hidden="true" customHeight="false" outlineLevel="0" collapsed="false">
      <c r="A3823" s="0" t="s">
        <v>150</v>
      </c>
      <c r="B3823" s="0" t="s">
        <v>21</v>
      </c>
      <c r="C3823" s="0" t="s">
        <v>166</v>
      </c>
      <c r="D3823" s="0" t="s">
        <v>45</v>
      </c>
      <c r="E3823" s="0" t="s">
        <v>13</v>
      </c>
      <c r="F3823" s="0" t="s">
        <v>13</v>
      </c>
      <c r="G3823" s="0" t="s">
        <v>172</v>
      </c>
      <c r="H3823" s="0" t="n">
        <v>56792.5686084803</v>
      </c>
      <c r="I3823" s="0" t="n">
        <v>513</v>
      </c>
      <c r="J3823" s="0" t="n">
        <v>305.235</v>
      </c>
      <c r="K3823" s="0" t="n">
        <v>0</v>
      </c>
      <c r="L3823" s="0" t="n">
        <v>0</v>
      </c>
      <c r="M3823" s="0" t="n">
        <v>306192.5997606</v>
      </c>
      <c r="N3823" s="0" t="n">
        <v>371805.2997093</v>
      </c>
      <c r="O3823" s="0" t="n">
        <v>0</v>
      </c>
      <c r="P3823" s="0" t="n">
        <v>0</v>
      </c>
      <c r="Q3823" s="0" t="n">
        <v>5130</v>
      </c>
      <c r="R3823" s="0" t="n">
        <v>6412.5</v>
      </c>
    </row>
    <row r="3824" customFormat="false" ht="13.8" hidden="true" customHeight="false" outlineLevel="0" collapsed="false">
      <c r="A3824" s="0" t="s">
        <v>159</v>
      </c>
      <c r="B3824" s="0" t="s">
        <v>72</v>
      </c>
      <c r="C3824" s="0" t="s">
        <v>175</v>
      </c>
      <c r="D3824" s="0" t="s">
        <v>79</v>
      </c>
      <c r="E3824" s="0" t="s">
        <v>170</v>
      </c>
      <c r="F3824" s="0" t="s">
        <v>13</v>
      </c>
      <c r="G3824" s="0" t="s">
        <v>154</v>
      </c>
      <c r="H3824" s="0" t="n">
        <v>952865.04239679</v>
      </c>
      <c r="I3824" s="0" t="n">
        <v>24519.4992597794</v>
      </c>
      <c r="J3824" s="0" t="n">
        <v>13613.7249644475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</row>
    <row r="3825" customFormat="false" ht="13.8" hidden="true" customHeight="false" outlineLevel="0" collapsed="false">
      <c r="A3825" s="0" t="s">
        <v>150</v>
      </c>
      <c r="B3825" s="0" t="s">
        <v>117</v>
      </c>
      <c r="C3825" s="0" t="s">
        <v>189</v>
      </c>
      <c r="D3825" s="0" t="s">
        <v>109</v>
      </c>
      <c r="E3825" s="0" t="s">
        <v>9</v>
      </c>
      <c r="F3825" s="0" t="s">
        <v>9</v>
      </c>
      <c r="G3825" s="0" t="s">
        <v>153</v>
      </c>
      <c r="H3825" s="0" t="n">
        <v>40290.4629423622</v>
      </c>
      <c r="I3825" s="0" t="n">
        <v>261.312532430043</v>
      </c>
      <c r="J3825" s="0" t="n">
        <v>261.312532430043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</row>
    <row r="3826" customFormat="false" ht="13.8" hidden="true" customHeight="false" outlineLevel="0" collapsed="false">
      <c r="A3826" s="0" t="s">
        <v>150</v>
      </c>
      <c r="B3826" s="0" t="s">
        <v>117</v>
      </c>
      <c r="C3826" s="0" t="s">
        <v>176</v>
      </c>
      <c r="D3826" s="0" t="s">
        <v>109</v>
      </c>
      <c r="E3826" s="0" t="s">
        <v>13</v>
      </c>
      <c r="F3826" s="0" t="s">
        <v>13</v>
      </c>
      <c r="G3826" s="0" t="s">
        <v>157</v>
      </c>
      <c r="H3826" s="0" t="n">
        <v>2361076.27212728</v>
      </c>
      <c r="I3826" s="0" t="n">
        <v>53492.5066603809</v>
      </c>
      <c r="J3826" s="0" t="n">
        <v>56661.7063359943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</row>
    <row r="3827" customFormat="false" ht="13.8" hidden="true" customHeight="false" outlineLevel="0" collapsed="false">
      <c r="A3827" s="0" t="s">
        <v>159</v>
      </c>
      <c r="B3827" s="0" t="s">
        <v>96</v>
      </c>
      <c r="C3827" s="0" t="s">
        <v>97</v>
      </c>
      <c r="D3827" s="0" t="s">
        <v>97</v>
      </c>
      <c r="E3827" s="0" t="s">
        <v>170</v>
      </c>
      <c r="F3827" s="0" t="s">
        <v>13</v>
      </c>
      <c r="G3827" s="0" t="s">
        <v>164</v>
      </c>
      <c r="H3827" s="0" t="n">
        <v>67520336.2914868</v>
      </c>
      <c r="I3827" s="0" t="n">
        <v>1970311.03651418</v>
      </c>
      <c r="J3827" s="0" t="n">
        <v>10745944.8690972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</row>
    <row r="3828" customFormat="false" ht="13.8" hidden="true" customHeight="false" outlineLevel="0" collapsed="false">
      <c r="A3828" s="0" t="s">
        <v>159</v>
      </c>
      <c r="B3828" s="0" t="s">
        <v>72</v>
      </c>
      <c r="C3828" s="0" t="s">
        <v>151</v>
      </c>
      <c r="D3828" s="0" t="s">
        <v>73</v>
      </c>
      <c r="E3828" s="0" t="s">
        <v>156</v>
      </c>
      <c r="F3828" s="0" t="s">
        <v>9</v>
      </c>
      <c r="G3828" s="0" t="s">
        <v>157</v>
      </c>
      <c r="H3828" s="0" t="n">
        <v>19534471.6636154</v>
      </c>
      <c r="I3828" s="0" t="n">
        <v>76068.4242208612</v>
      </c>
      <c r="J3828" s="0" t="n">
        <v>42265.9808563465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</row>
    <row r="3829" customFormat="false" ht="13.8" hidden="true" customHeight="false" outlineLevel="0" collapsed="false">
      <c r="A3829" s="0" t="s">
        <v>159</v>
      </c>
      <c r="B3829" s="0" t="s">
        <v>21</v>
      </c>
      <c r="C3829" s="0" t="s">
        <v>181</v>
      </c>
      <c r="D3829" s="0" t="s">
        <v>22</v>
      </c>
      <c r="E3829" s="0" t="s">
        <v>8</v>
      </c>
      <c r="F3829" s="0" t="s">
        <v>8</v>
      </c>
      <c r="G3829" s="0" t="s">
        <v>164</v>
      </c>
      <c r="H3829" s="0" t="n">
        <v>41839522.7438104</v>
      </c>
      <c r="I3829" s="0" t="n">
        <v>749925</v>
      </c>
      <c r="J3829" s="0" t="n">
        <v>1046390.875</v>
      </c>
      <c r="K3829" s="0" t="n">
        <v>29997000</v>
      </c>
      <c r="L3829" s="0" t="n">
        <v>37496250</v>
      </c>
      <c r="M3829" s="0" t="n">
        <v>96177881.25</v>
      </c>
      <c r="N3829" s="0" t="n">
        <v>116425856.25</v>
      </c>
      <c r="O3829" s="0" t="n">
        <v>0</v>
      </c>
      <c r="P3829" s="0" t="n">
        <v>0</v>
      </c>
      <c r="Q3829" s="0" t="n">
        <v>0</v>
      </c>
      <c r="R3829" s="0" t="n">
        <v>0</v>
      </c>
    </row>
    <row r="3830" customFormat="false" ht="13.8" hidden="true" customHeight="false" outlineLevel="0" collapsed="false">
      <c r="A3830" s="0" t="s">
        <v>159</v>
      </c>
      <c r="B3830" s="0" t="s">
        <v>21</v>
      </c>
      <c r="C3830" s="0" t="s">
        <v>166</v>
      </c>
      <c r="D3830" s="0" t="s">
        <v>23</v>
      </c>
      <c r="E3830" s="0" t="s">
        <v>9</v>
      </c>
      <c r="F3830" s="0" t="s">
        <v>9</v>
      </c>
      <c r="G3830" s="0" t="s">
        <v>164</v>
      </c>
      <c r="H3830" s="0" t="n">
        <v>6555325.49557834</v>
      </c>
      <c r="I3830" s="0" t="n">
        <v>119304.55097556</v>
      </c>
      <c r="J3830" s="0" t="n">
        <v>85654.1578850041</v>
      </c>
      <c r="K3830" s="0" t="n">
        <v>0</v>
      </c>
      <c r="L3830" s="0" t="n">
        <v>0</v>
      </c>
      <c r="M3830" s="0" t="n">
        <v>20670618.1212143</v>
      </c>
      <c r="N3830" s="0" t="n">
        <v>24115721.1414167</v>
      </c>
      <c r="O3830" s="0" t="n">
        <v>0</v>
      </c>
      <c r="P3830" s="0" t="n">
        <v>0</v>
      </c>
      <c r="Q3830" s="0" t="n">
        <v>0</v>
      </c>
      <c r="R3830" s="0" t="n">
        <v>0</v>
      </c>
    </row>
    <row r="3831" customFormat="false" ht="13.8" hidden="true" customHeight="false" outlineLevel="0" collapsed="false">
      <c r="A3831" s="0" t="s">
        <v>150</v>
      </c>
      <c r="B3831" s="0" t="s">
        <v>21</v>
      </c>
      <c r="C3831" s="0" t="s">
        <v>173</v>
      </c>
      <c r="D3831" s="0" t="s">
        <v>26</v>
      </c>
      <c r="E3831" s="0" t="s">
        <v>8</v>
      </c>
      <c r="F3831" s="0" t="s">
        <v>8</v>
      </c>
      <c r="G3831" s="0" t="s">
        <v>154</v>
      </c>
      <c r="H3831" s="0" t="n">
        <v>2563994.76021479</v>
      </c>
      <c r="I3831" s="0" t="n">
        <v>195581.463335963</v>
      </c>
      <c r="J3831" s="0" t="n">
        <v>243296.710220119</v>
      </c>
      <c r="K3831" s="0" t="n">
        <v>2444768.29169953</v>
      </c>
      <c r="L3831" s="0" t="n">
        <v>2689245.12086949</v>
      </c>
      <c r="M3831" s="0" t="n">
        <v>33886299.4508409</v>
      </c>
      <c r="N3831" s="0" t="n">
        <v>39534016.025981</v>
      </c>
      <c r="O3831" s="0" t="n">
        <v>12433186.0519946</v>
      </c>
      <c r="P3831" s="0" t="n">
        <v>14505383.7273271</v>
      </c>
      <c r="Q3831" s="0" t="n">
        <v>4889536.58339907</v>
      </c>
      <c r="R3831" s="0" t="n">
        <v>5378490.24173898</v>
      </c>
    </row>
    <row r="3832" customFormat="false" ht="13.8" hidden="true" customHeight="false" outlineLevel="0" collapsed="false">
      <c r="A3832" s="0" t="s">
        <v>159</v>
      </c>
      <c r="B3832" s="0" t="s">
        <v>21</v>
      </c>
      <c r="C3832" s="0" t="s">
        <v>168</v>
      </c>
      <c r="D3832" s="0" t="s">
        <v>29</v>
      </c>
      <c r="E3832" s="0" t="s">
        <v>8</v>
      </c>
      <c r="F3832" s="0" t="s">
        <v>8</v>
      </c>
      <c r="G3832" s="0" t="s">
        <v>172</v>
      </c>
      <c r="H3832" s="0" t="n">
        <v>17530999.5568937</v>
      </c>
      <c r="I3832" s="0" t="n">
        <v>152800</v>
      </c>
      <c r="J3832" s="0" t="n">
        <v>273483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13752000</v>
      </c>
      <c r="R3832" s="0" t="n">
        <v>15280000</v>
      </c>
    </row>
    <row r="3833" customFormat="false" ht="13.8" hidden="true" customHeight="false" outlineLevel="0" collapsed="false">
      <c r="A3833" s="0" t="s">
        <v>150</v>
      </c>
      <c r="B3833" s="0" t="s">
        <v>21</v>
      </c>
      <c r="C3833" s="0" t="s">
        <v>168</v>
      </c>
      <c r="D3833" s="0" t="s">
        <v>30</v>
      </c>
      <c r="E3833" s="0" t="s">
        <v>9</v>
      </c>
      <c r="F3833" s="0" t="s">
        <v>9</v>
      </c>
      <c r="G3833" s="0" t="s">
        <v>153</v>
      </c>
      <c r="H3833" s="0" t="n">
        <v>1088470.85542005</v>
      </c>
      <c r="I3833" s="0" t="n">
        <v>57050</v>
      </c>
      <c r="J3833" s="0" t="n">
        <v>34270.25</v>
      </c>
      <c r="K3833" s="0" t="n">
        <v>2282000</v>
      </c>
      <c r="L3833" s="0" t="n">
        <v>3423000</v>
      </c>
      <c r="M3833" s="0" t="n">
        <v>7085610</v>
      </c>
      <c r="N3833" s="0" t="n">
        <v>9447480</v>
      </c>
      <c r="O3833" s="0" t="n">
        <v>369684</v>
      </c>
      <c r="P3833" s="0" t="n">
        <v>462105</v>
      </c>
      <c r="Q3833" s="0" t="n">
        <v>0</v>
      </c>
      <c r="R3833" s="0" t="n">
        <v>0</v>
      </c>
    </row>
    <row r="3834" customFormat="false" ht="13.8" hidden="true" customHeight="false" outlineLevel="0" collapsed="false">
      <c r="A3834" s="0" t="s">
        <v>150</v>
      </c>
      <c r="B3834" s="0" t="s">
        <v>6</v>
      </c>
      <c r="C3834" s="0" t="s">
        <v>162</v>
      </c>
      <c r="D3834" s="0" t="s">
        <v>7</v>
      </c>
      <c r="E3834" s="0" t="s">
        <v>8</v>
      </c>
      <c r="F3834" s="0" t="s">
        <v>8</v>
      </c>
      <c r="G3834" s="0" t="s">
        <v>172</v>
      </c>
      <c r="H3834" s="0" t="n">
        <v>13394645.3357481</v>
      </c>
      <c r="I3834" s="0" t="n">
        <v>1139791.35542107</v>
      </c>
      <c r="J3834" s="0" t="n">
        <v>5856697.32912037</v>
      </c>
      <c r="K3834" s="0" t="n">
        <v>18766919.6296534</v>
      </c>
      <c r="L3834" s="0" t="n">
        <v>24128896.6666972</v>
      </c>
      <c r="M3834" s="0" t="n">
        <v>136774962.308591</v>
      </c>
      <c r="N3834" s="0" t="n">
        <v>195392803.297988</v>
      </c>
      <c r="O3834" s="0" t="n">
        <v>36636150.6896097</v>
      </c>
      <c r="P3834" s="0" t="n">
        <v>46894272.8827005</v>
      </c>
      <c r="Q3834" s="0" t="n">
        <v>16085931.1111315</v>
      </c>
      <c r="R3834" s="0" t="n">
        <v>21447908.1481753</v>
      </c>
    </row>
    <row r="3835" customFormat="false" ht="13.8" hidden="true" customHeight="false" outlineLevel="0" collapsed="false">
      <c r="A3835" s="0" t="s">
        <v>150</v>
      </c>
      <c r="B3835" s="0" t="s">
        <v>6</v>
      </c>
      <c r="C3835" s="0" t="s">
        <v>162</v>
      </c>
      <c r="D3835" s="0" t="s">
        <v>7</v>
      </c>
      <c r="E3835" s="0" t="s">
        <v>9</v>
      </c>
      <c r="F3835" s="0" t="s">
        <v>9</v>
      </c>
      <c r="G3835" s="0" t="s">
        <v>153</v>
      </c>
      <c r="H3835" s="0" t="n">
        <v>1522825.68775262</v>
      </c>
      <c r="I3835" s="0" t="n">
        <v>147842.973481035</v>
      </c>
      <c r="J3835" s="0" t="n">
        <v>86794.8396362658</v>
      </c>
      <c r="K3835" s="0" t="n">
        <v>0</v>
      </c>
      <c r="L3835" s="0" t="n">
        <v>0</v>
      </c>
      <c r="M3835" s="0" t="n">
        <v>20275607.7409958</v>
      </c>
      <c r="N3835" s="0" t="n">
        <v>27878960.6438692</v>
      </c>
      <c r="O3835" s="0" t="n">
        <v>4752095.57353607</v>
      </c>
      <c r="P3835" s="0" t="n">
        <v>6082682.33412618</v>
      </c>
      <c r="Q3835" s="0" t="n">
        <v>4879027.87209775</v>
      </c>
      <c r="R3835" s="0" t="n">
        <v>5488906.35610997</v>
      </c>
    </row>
    <row r="3836" customFormat="false" ht="13.8" hidden="true" customHeight="false" outlineLevel="0" collapsed="false">
      <c r="A3836" s="0" t="s">
        <v>159</v>
      </c>
      <c r="B3836" s="0" t="s">
        <v>72</v>
      </c>
      <c r="C3836" s="0" t="s">
        <v>151</v>
      </c>
      <c r="D3836" s="0" t="s">
        <v>82</v>
      </c>
      <c r="E3836" s="0" t="s">
        <v>174</v>
      </c>
      <c r="F3836" s="0" t="s">
        <v>8</v>
      </c>
      <c r="G3836" s="0" t="s">
        <v>153</v>
      </c>
      <c r="H3836" s="0" t="n">
        <v>908678.216183568</v>
      </c>
      <c r="I3836" s="0" t="n">
        <v>9034.53711751067</v>
      </c>
      <c r="J3836" s="0" t="n">
        <v>9034.53711751067</v>
      </c>
      <c r="K3836" s="0" t="n">
        <v>0</v>
      </c>
      <c r="L3836" s="0" t="n">
        <v>0</v>
      </c>
      <c r="M3836" s="0" t="n">
        <v>398051.077619782</v>
      </c>
      <c r="N3836" s="0" t="n">
        <v>530734.770159709</v>
      </c>
      <c r="O3836" s="0" t="n">
        <v>176911.589149782</v>
      </c>
      <c r="P3836" s="0" t="n">
        <v>247676.224809696</v>
      </c>
      <c r="Q3836" s="0" t="n">
        <v>180690.742350213</v>
      </c>
      <c r="R3836" s="0" t="n">
        <v>210805.866075249</v>
      </c>
    </row>
    <row r="3837" customFormat="false" ht="13.8" hidden="true" customHeight="false" outlineLevel="0" collapsed="false">
      <c r="A3837" s="0" t="s">
        <v>155</v>
      </c>
      <c r="B3837" s="0" t="s">
        <v>52</v>
      </c>
      <c r="C3837" s="0" t="s">
        <v>158</v>
      </c>
      <c r="D3837" s="0" t="s">
        <v>65</v>
      </c>
      <c r="E3837" s="0" t="s">
        <v>9</v>
      </c>
      <c r="F3837" s="0" t="s">
        <v>9</v>
      </c>
      <c r="G3837" s="0" t="s">
        <v>154</v>
      </c>
      <c r="H3837" s="0" t="n">
        <v>5480382.88797174</v>
      </c>
      <c r="I3837" s="0" t="n">
        <v>428412.213375759</v>
      </c>
      <c r="J3837" s="0" t="n">
        <v>359337.598936896</v>
      </c>
      <c r="K3837" s="0" t="n">
        <v>19278549.6019091</v>
      </c>
      <c r="L3837" s="0" t="n">
        <v>23562671.7356667</v>
      </c>
      <c r="M3837" s="0" t="n">
        <v>86485715.5752314</v>
      </c>
      <c r="N3837" s="0" t="n">
        <v>104693234.643701</v>
      </c>
      <c r="O3837" s="0" t="n">
        <v>803272.900079549</v>
      </c>
      <c r="P3837" s="0" t="n">
        <v>1285236.64012727</v>
      </c>
      <c r="Q3837" s="0" t="n">
        <v>0</v>
      </c>
      <c r="R3837" s="0" t="n">
        <v>0</v>
      </c>
    </row>
    <row r="3838" customFormat="false" ht="13.8" hidden="true" customHeight="false" outlineLevel="0" collapsed="false">
      <c r="A3838" s="0" t="s">
        <v>155</v>
      </c>
      <c r="B3838" s="0" t="s">
        <v>52</v>
      </c>
      <c r="C3838" s="0" t="s">
        <v>161</v>
      </c>
      <c r="D3838" s="0" t="s">
        <v>68</v>
      </c>
      <c r="E3838" s="0" t="s">
        <v>8</v>
      </c>
      <c r="F3838" s="0" t="s">
        <v>8</v>
      </c>
      <c r="G3838" s="0" t="s">
        <v>164</v>
      </c>
      <c r="H3838" s="0" t="n">
        <v>73133324.4995665</v>
      </c>
      <c r="I3838" s="0" t="n">
        <v>3041211.48896158</v>
      </c>
      <c r="J3838" s="0" t="n">
        <v>10243231.1100189</v>
      </c>
      <c r="K3838" s="0" t="n">
        <v>136854517.003271</v>
      </c>
      <c r="L3838" s="0" t="n">
        <v>167266631.892887</v>
      </c>
      <c r="M3838" s="0" t="n">
        <v>613944569.334119</v>
      </c>
      <c r="N3838" s="0" t="n">
        <v>743196057.614987</v>
      </c>
      <c r="O3838" s="0" t="n">
        <v>5702271.54180297</v>
      </c>
      <c r="P3838" s="0" t="n">
        <v>9123634.46688475</v>
      </c>
      <c r="Q3838" s="0" t="n">
        <v>0</v>
      </c>
      <c r="R3838" s="0" t="n">
        <v>0</v>
      </c>
    </row>
    <row r="3839" customFormat="false" ht="13.8" hidden="true" customHeight="false" outlineLevel="0" collapsed="false">
      <c r="A3839" s="0" t="s">
        <v>155</v>
      </c>
      <c r="B3839" s="0" t="s">
        <v>52</v>
      </c>
      <c r="C3839" s="0" t="s">
        <v>158</v>
      </c>
      <c r="D3839" s="0" t="s">
        <v>65</v>
      </c>
      <c r="E3839" s="0" t="s">
        <v>9</v>
      </c>
      <c r="F3839" s="0" t="s">
        <v>9</v>
      </c>
      <c r="G3839" s="0" t="s">
        <v>172</v>
      </c>
      <c r="H3839" s="0" t="n">
        <v>1014350.93297398</v>
      </c>
      <c r="I3839" s="0" t="n">
        <v>70733.269796458</v>
      </c>
      <c r="J3839" s="0" t="n">
        <v>109659.964450032</v>
      </c>
      <c r="K3839" s="0" t="n">
        <v>3182997.14084061</v>
      </c>
      <c r="L3839" s="0" t="n">
        <v>3890329.83880519</v>
      </c>
      <c r="M3839" s="0" t="n">
        <v>14279278.8401599</v>
      </c>
      <c r="N3839" s="0" t="n">
        <v>17285442.8065094</v>
      </c>
      <c r="O3839" s="0" t="n">
        <v>132624.880868358</v>
      </c>
      <c r="P3839" s="0" t="n">
        <v>212199.809389374</v>
      </c>
      <c r="Q3839" s="0" t="n">
        <v>0</v>
      </c>
      <c r="R3839" s="0" t="n">
        <v>0</v>
      </c>
    </row>
    <row r="3840" customFormat="false" ht="13.8" hidden="true" customHeight="false" outlineLevel="0" collapsed="false">
      <c r="A3840" s="0" t="s">
        <v>155</v>
      </c>
      <c r="B3840" s="0" t="s">
        <v>21</v>
      </c>
      <c r="C3840" s="0" t="s">
        <v>168</v>
      </c>
      <c r="D3840" s="0" t="s">
        <v>50</v>
      </c>
      <c r="E3840" s="0" t="s">
        <v>8</v>
      </c>
      <c r="F3840" s="0" t="s">
        <v>8</v>
      </c>
      <c r="G3840" s="0" t="s">
        <v>154</v>
      </c>
      <c r="H3840" s="0" t="n">
        <v>10278117.267563</v>
      </c>
      <c r="I3840" s="0" t="n">
        <v>334880</v>
      </c>
      <c r="J3840" s="0" t="n">
        <v>3120918.85</v>
      </c>
      <c r="K3840" s="0" t="n">
        <v>15069600</v>
      </c>
      <c r="L3840" s="0" t="n">
        <v>18418400</v>
      </c>
      <c r="M3840" s="0" t="n">
        <v>59650500</v>
      </c>
      <c r="N3840" s="0" t="n">
        <v>72208500</v>
      </c>
      <c r="O3840" s="0" t="n">
        <v>3139500</v>
      </c>
      <c r="P3840" s="0" t="n">
        <v>5023200</v>
      </c>
      <c r="Q3840" s="0" t="n">
        <v>0</v>
      </c>
      <c r="R3840" s="0" t="n">
        <v>0</v>
      </c>
    </row>
    <row r="3841" customFormat="false" ht="13.8" hidden="true" customHeight="false" outlineLevel="0" collapsed="false">
      <c r="A3841" s="0" t="s">
        <v>159</v>
      </c>
      <c r="B3841" s="0" t="s">
        <v>6</v>
      </c>
      <c r="C3841" s="0" t="s">
        <v>162</v>
      </c>
      <c r="D3841" s="0" t="s">
        <v>20</v>
      </c>
      <c r="E3841" s="0" t="s">
        <v>9</v>
      </c>
      <c r="F3841" s="0" t="s">
        <v>9</v>
      </c>
      <c r="G3841" s="0" t="s">
        <v>157</v>
      </c>
      <c r="H3841" s="0" t="n">
        <v>124055094.024706</v>
      </c>
      <c r="I3841" s="0" t="n">
        <v>1530222.07145119</v>
      </c>
      <c r="J3841" s="0" t="n">
        <v>1167837.84718193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</row>
    <row r="3842" customFormat="false" ht="13.8" hidden="true" customHeight="false" outlineLevel="0" collapsed="false">
      <c r="A3842" s="0" t="s">
        <v>155</v>
      </c>
      <c r="B3842" s="0" t="s">
        <v>72</v>
      </c>
      <c r="C3842" s="0" t="s">
        <v>171</v>
      </c>
      <c r="D3842" s="0" t="s">
        <v>74</v>
      </c>
      <c r="E3842" s="0" t="s">
        <v>156</v>
      </c>
      <c r="F3842" s="0" t="s">
        <v>9</v>
      </c>
      <c r="G3842" s="0" t="s">
        <v>172</v>
      </c>
      <c r="H3842" s="0" t="n">
        <v>12731706.6970374</v>
      </c>
      <c r="I3842" s="0" t="n">
        <v>149450.4551047</v>
      </c>
      <c r="J3842" s="0" t="n">
        <v>752085.48010997</v>
      </c>
      <c r="K3842" s="0" t="n">
        <v>0</v>
      </c>
      <c r="L3842" s="0" t="n">
        <v>0</v>
      </c>
      <c r="M3842" s="0" t="n">
        <v>11963069.3749252</v>
      </c>
      <c r="N3842" s="0" t="n">
        <v>14621529.2360196</v>
      </c>
      <c r="O3842" s="0" t="n">
        <v>5848611.69440787</v>
      </c>
      <c r="P3842" s="0" t="n">
        <v>7975379.58328347</v>
      </c>
      <c r="Q3842" s="0" t="n">
        <v>10461531.857329</v>
      </c>
      <c r="R3842" s="0" t="n">
        <v>11956036.408376</v>
      </c>
    </row>
    <row r="3843" customFormat="false" ht="13.8" hidden="true" customHeight="false" outlineLevel="0" collapsed="false">
      <c r="A3843" s="0" t="s">
        <v>155</v>
      </c>
      <c r="B3843" s="0" t="s">
        <v>72</v>
      </c>
      <c r="C3843" s="0" t="s">
        <v>151</v>
      </c>
      <c r="D3843" s="0" t="s">
        <v>73</v>
      </c>
      <c r="E3843" s="0" t="s">
        <v>174</v>
      </c>
      <c r="F3843" s="0" t="s">
        <v>8</v>
      </c>
      <c r="G3843" s="0" t="s">
        <v>164</v>
      </c>
      <c r="H3843" s="0" t="n">
        <v>2503454.7450894</v>
      </c>
      <c r="I3843" s="0" t="n">
        <v>43316.8481916621</v>
      </c>
      <c r="J3843" s="0" t="n">
        <v>43893.6865149139</v>
      </c>
      <c r="K3843" s="0" t="n">
        <v>1516089.68670817</v>
      </c>
      <c r="L3843" s="0" t="n">
        <v>1949258.16862479</v>
      </c>
      <c r="M3843" s="0" t="n">
        <v>2547030.67042097</v>
      </c>
      <c r="N3843" s="0" t="n">
        <v>3146332.00463767</v>
      </c>
      <c r="O3843" s="0" t="n">
        <v>1318462.93527673</v>
      </c>
      <c r="P3843" s="0" t="n">
        <v>1797904.00265009</v>
      </c>
      <c r="Q3843" s="0" t="n">
        <v>3032179.37341635</v>
      </c>
      <c r="R3843" s="0" t="n">
        <v>3465347.85533297</v>
      </c>
    </row>
    <row r="3844" customFormat="false" ht="13.8" hidden="true" customHeight="false" outlineLevel="0" collapsed="false">
      <c r="A3844" s="0" t="s">
        <v>150</v>
      </c>
      <c r="B3844" s="0" t="s">
        <v>21</v>
      </c>
      <c r="C3844" s="0" t="s">
        <v>173</v>
      </c>
      <c r="D3844" s="0" t="s">
        <v>40</v>
      </c>
      <c r="E3844" s="0" t="s">
        <v>8</v>
      </c>
      <c r="F3844" s="0" t="s">
        <v>8</v>
      </c>
      <c r="G3844" s="0" t="s">
        <v>154</v>
      </c>
      <c r="H3844" s="0" t="n">
        <v>843432.753682234</v>
      </c>
      <c r="I3844" s="0" t="n">
        <v>82101.3464887389</v>
      </c>
      <c r="J3844" s="0" t="n">
        <v>84257.7231386768</v>
      </c>
      <c r="K3844" s="0" t="n">
        <v>923640.147998313</v>
      </c>
      <c r="L3844" s="0" t="n">
        <v>1128893.51422016</v>
      </c>
      <c r="M3844" s="0" t="n">
        <v>20600556.1681297</v>
      </c>
      <c r="N3844" s="0" t="n">
        <v>23175625.6891459</v>
      </c>
      <c r="O3844" s="0" t="n">
        <v>6133594.74793281</v>
      </c>
      <c r="P3844" s="0" t="n">
        <v>7851001.27735399</v>
      </c>
      <c r="Q3844" s="0" t="n">
        <v>1847280.29599662</v>
      </c>
      <c r="R3844" s="0" t="n">
        <v>2052533.66221847</v>
      </c>
    </row>
    <row r="3845" customFormat="false" ht="13.8" hidden="true" customHeight="false" outlineLevel="0" collapsed="false">
      <c r="A3845" s="0" t="s">
        <v>159</v>
      </c>
      <c r="B3845" s="0" t="s">
        <v>21</v>
      </c>
      <c r="C3845" s="0" t="s">
        <v>166</v>
      </c>
      <c r="D3845" s="0" t="s">
        <v>45</v>
      </c>
      <c r="E3845" s="0" t="s">
        <v>13</v>
      </c>
      <c r="F3845" s="0" t="s">
        <v>13</v>
      </c>
      <c r="G3845" s="0" t="s">
        <v>164</v>
      </c>
      <c r="H3845" s="0" t="n">
        <v>2129356.6849092</v>
      </c>
      <c r="I3845" s="0" t="n">
        <v>12565.5</v>
      </c>
      <c r="J3845" s="0" t="n">
        <v>7319.5725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</row>
    <row r="3846" customFormat="false" ht="13.8" hidden="true" customHeight="false" outlineLevel="0" collapsed="false">
      <c r="A3846" s="0" t="s">
        <v>155</v>
      </c>
      <c r="B3846" s="0" t="s">
        <v>52</v>
      </c>
      <c r="C3846" s="0" t="s">
        <v>158</v>
      </c>
      <c r="D3846" s="0" t="s">
        <v>71</v>
      </c>
      <c r="E3846" s="0" t="s">
        <v>13</v>
      </c>
      <c r="F3846" s="0" t="s">
        <v>13</v>
      </c>
      <c r="G3846" s="0" t="s">
        <v>172</v>
      </c>
      <c r="H3846" s="0" t="n">
        <v>763185.415590965</v>
      </c>
      <c r="I3846" s="0" t="n">
        <v>15662.5405729479</v>
      </c>
      <c r="J3846" s="0" t="n">
        <v>10780.5398544266</v>
      </c>
      <c r="K3846" s="0" t="n">
        <v>0</v>
      </c>
      <c r="L3846" s="0" t="n">
        <v>0</v>
      </c>
      <c r="M3846" s="0" t="n">
        <v>446382.406329016</v>
      </c>
      <c r="N3846" s="0" t="n">
        <v>540357.649766703</v>
      </c>
      <c r="O3846" s="0" t="n">
        <v>451342.210347802</v>
      </c>
      <c r="P3846" s="0" t="n">
        <v>498851.916700203</v>
      </c>
      <c r="Q3846" s="0" t="n">
        <v>1722879.46302427</v>
      </c>
      <c r="R3846" s="0" t="n">
        <v>1879504.86875375</v>
      </c>
    </row>
    <row r="3847" customFormat="false" ht="13.8" hidden="true" customHeight="false" outlineLevel="0" collapsed="false">
      <c r="A3847" s="0" t="s">
        <v>155</v>
      </c>
      <c r="B3847" s="0" t="s">
        <v>72</v>
      </c>
      <c r="C3847" s="0" t="s">
        <v>171</v>
      </c>
      <c r="D3847" s="0" t="s">
        <v>86</v>
      </c>
      <c r="E3847" s="0" t="s">
        <v>174</v>
      </c>
      <c r="F3847" s="0" t="s">
        <v>8</v>
      </c>
      <c r="G3847" s="0" t="s">
        <v>172</v>
      </c>
      <c r="H3847" s="0" t="n">
        <v>563817.057814905</v>
      </c>
      <c r="I3847" s="0" t="n">
        <v>50925.5789918074</v>
      </c>
      <c r="J3847" s="0" t="n">
        <v>57769.1362991857</v>
      </c>
      <c r="K3847" s="0" t="n">
        <v>659429.750017337</v>
      </c>
      <c r="L3847" s="0" t="n">
        <v>847838.25002229</v>
      </c>
      <c r="M3847" s="0" t="n">
        <v>2692689.99555751</v>
      </c>
      <c r="N3847" s="0" t="n">
        <v>3326264.11215928</v>
      </c>
      <c r="O3847" s="0" t="n">
        <v>1626173.56407726</v>
      </c>
      <c r="P3847" s="0" t="n">
        <v>2217509.40555991</v>
      </c>
      <c r="Q3847" s="0" t="n">
        <v>471021.250012383</v>
      </c>
      <c r="R3847" s="0" t="n">
        <v>659429.750017337</v>
      </c>
    </row>
    <row r="3848" customFormat="false" ht="13.8" hidden="true" customHeight="false" outlineLevel="0" collapsed="false">
      <c r="A3848" s="0" t="s">
        <v>150</v>
      </c>
      <c r="B3848" s="0" t="s">
        <v>21</v>
      </c>
      <c r="C3848" s="0" t="s">
        <v>181</v>
      </c>
      <c r="D3848" s="0" t="s">
        <v>22</v>
      </c>
      <c r="E3848" s="0" t="s">
        <v>9</v>
      </c>
      <c r="F3848" s="0" t="s">
        <v>9</v>
      </c>
      <c r="G3848" s="0" t="s">
        <v>153</v>
      </c>
      <c r="H3848" s="0" t="n">
        <v>131456.630225424</v>
      </c>
      <c r="I3848" s="0" t="n">
        <v>12950</v>
      </c>
      <c r="J3848" s="0" t="n">
        <v>7607.75</v>
      </c>
      <c r="K3848" s="0" t="n">
        <v>582750</v>
      </c>
      <c r="L3848" s="0" t="n">
        <v>712250</v>
      </c>
      <c r="M3848" s="0" t="n">
        <v>2010487.5</v>
      </c>
      <c r="N3848" s="0" t="n">
        <v>2447550</v>
      </c>
      <c r="O3848" s="0" t="n">
        <v>104895</v>
      </c>
      <c r="P3848" s="0" t="n">
        <v>157342.5</v>
      </c>
      <c r="Q3848" s="0" t="n">
        <v>0</v>
      </c>
      <c r="R3848" s="0" t="n">
        <v>0</v>
      </c>
    </row>
    <row r="3849" customFormat="false" ht="13.8" hidden="true" customHeight="false" outlineLevel="0" collapsed="false">
      <c r="A3849" s="0" t="s">
        <v>155</v>
      </c>
      <c r="B3849" s="0" t="s">
        <v>21</v>
      </c>
      <c r="C3849" s="0" t="s">
        <v>166</v>
      </c>
      <c r="D3849" s="0" t="s">
        <v>33</v>
      </c>
      <c r="E3849" s="0" t="s">
        <v>8</v>
      </c>
      <c r="F3849" s="0" t="s">
        <v>8</v>
      </c>
      <c r="G3849" s="0" t="s">
        <v>172</v>
      </c>
      <c r="H3849" s="0" t="n">
        <v>4415859.88636819</v>
      </c>
      <c r="I3849" s="0" t="n">
        <v>162679.472222222</v>
      </c>
      <c r="J3849" s="0" t="n">
        <v>118245.170138888</v>
      </c>
      <c r="K3849" s="0" t="n">
        <v>0</v>
      </c>
      <c r="L3849" s="0" t="n">
        <v>0</v>
      </c>
      <c r="M3849" s="0" t="n">
        <v>77541057.4456947</v>
      </c>
      <c r="N3849" s="0" t="n">
        <v>93865490.5921568</v>
      </c>
      <c r="O3849" s="0" t="n">
        <v>13683716.0743739</v>
      </c>
      <c r="P3849" s="0" t="n">
        <v>16564498.4058211</v>
      </c>
      <c r="Q3849" s="0" t="n">
        <v>2846890.76388888</v>
      </c>
      <c r="R3849" s="0" t="n">
        <v>3253589.44444444</v>
      </c>
    </row>
    <row r="3850" customFormat="false" ht="13.8" hidden="true" customHeight="false" outlineLevel="0" collapsed="false">
      <c r="A3850" s="0" t="s">
        <v>155</v>
      </c>
      <c r="B3850" s="0" t="s">
        <v>72</v>
      </c>
      <c r="C3850" s="0" t="s">
        <v>151</v>
      </c>
      <c r="D3850" s="0" t="s">
        <v>82</v>
      </c>
      <c r="E3850" s="0" t="s">
        <v>170</v>
      </c>
      <c r="F3850" s="0" t="s">
        <v>13</v>
      </c>
      <c r="G3850" s="0" t="s">
        <v>172</v>
      </c>
      <c r="H3850" s="0" t="n">
        <v>359432.826380096</v>
      </c>
      <c r="I3850" s="0" t="n">
        <v>16870.2771311845</v>
      </c>
      <c r="J3850" s="0" t="n">
        <v>16870.2771311845</v>
      </c>
      <c r="K3850" s="0" t="n">
        <v>0</v>
      </c>
      <c r="L3850" s="0" t="n">
        <v>0</v>
      </c>
      <c r="M3850" s="0" t="n">
        <v>743284.565049486</v>
      </c>
      <c r="N3850" s="0" t="n">
        <v>908458.91283826</v>
      </c>
      <c r="O3850" s="0" t="n">
        <v>363383.563279573</v>
      </c>
      <c r="P3850" s="0" t="n">
        <v>495523.040835782</v>
      </c>
      <c r="Q3850" s="0" t="n">
        <v>393639.799727638</v>
      </c>
      <c r="R3850" s="0" t="n">
        <v>449874.056831586</v>
      </c>
    </row>
    <row r="3851" customFormat="false" ht="13.8" hidden="true" customHeight="false" outlineLevel="0" collapsed="false">
      <c r="A3851" s="0" t="s">
        <v>150</v>
      </c>
      <c r="B3851" s="0" t="s">
        <v>72</v>
      </c>
      <c r="C3851" s="0" t="s">
        <v>151</v>
      </c>
      <c r="D3851" s="0" t="s">
        <v>82</v>
      </c>
      <c r="E3851" s="0" t="s">
        <v>152</v>
      </c>
      <c r="F3851" s="0" t="s">
        <v>8</v>
      </c>
      <c r="G3851" s="0" t="s">
        <v>157</v>
      </c>
      <c r="H3851" s="0" t="n">
        <v>192483.907675651</v>
      </c>
      <c r="I3851" s="0" t="n">
        <v>14867.7742847356</v>
      </c>
      <c r="J3851" s="0" t="n">
        <v>7974.28074583419</v>
      </c>
      <c r="K3851" s="0" t="n">
        <v>173457.366655249</v>
      </c>
      <c r="L3851" s="0" t="n">
        <v>223016.614271034</v>
      </c>
      <c r="M3851" s="0" t="n">
        <v>1164545.14716297</v>
      </c>
      <c r="N3851" s="0" t="n">
        <v>1601249.57734909</v>
      </c>
      <c r="O3851" s="0" t="n">
        <v>363920.356629957</v>
      </c>
      <c r="P3851" s="0" t="n">
        <v>465818.056486346</v>
      </c>
      <c r="Q3851" s="0" t="n">
        <v>396473.980926284</v>
      </c>
      <c r="R3851" s="0" t="n">
        <v>446033.228542069</v>
      </c>
    </row>
    <row r="3852" customFormat="false" ht="13.8" hidden="true" customHeight="false" outlineLevel="0" collapsed="false">
      <c r="A3852" s="0" t="s">
        <v>159</v>
      </c>
      <c r="B3852" s="0" t="s">
        <v>21</v>
      </c>
      <c r="C3852" s="0" t="s">
        <v>173</v>
      </c>
      <c r="D3852" s="0" t="s">
        <v>47</v>
      </c>
      <c r="E3852" s="0" t="s">
        <v>9</v>
      </c>
      <c r="F3852" s="0" t="s">
        <v>9</v>
      </c>
      <c r="G3852" s="0" t="s">
        <v>164</v>
      </c>
      <c r="H3852" s="0" t="n">
        <v>431669.965630552</v>
      </c>
      <c r="I3852" s="0" t="n">
        <v>3180.66666666666</v>
      </c>
      <c r="J3852" s="0" t="n">
        <v>1861.29666666666</v>
      </c>
      <c r="K3852" s="0" t="n">
        <v>0</v>
      </c>
      <c r="L3852" s="0" t="n">
        <v>0</v>
      </c>
      <c r="M3852" s="0" t="n">
        <v>697272.815380266</v>
      </c>
      <c r="N3852" s="0" t="n">
        <v>871591.019225333</v>
      </c>
      <c r="O3852" s="0" t="n">
        <v>0</v>
      </c>
      <c r="P3852" s="0" t="n">
        <v>0</v>
      </c>
      <c r="Q3852" s="0" t="n">
        <v>27830.8333333333</v>
      </c>
      <c r="R3852" s="0" t="n">
        <v>35782.4999999999</v>
      </c>
    </row>
    <row r="3853" customFormat="false" ht="13.8" hidden="true" customHeight="false" outlineLevel="0" collapsed="false">
      <c r="A3853" s="0" t="s">
        <v>155</v>
      </c>
      <c r="B3853" s="0" t="s">
        <v>21</v>
      </c>
      <c r="C3853" s="0" t="s">
        <v>173</v>
      </c>
      <c r="D3853" s="0" t="s">
        <v>27</v>
      </c>
      <c r="E3853" s="0" t="s">
        <v>8</v>
      </c>
      <c r="F3853" s="0" t="s">
        <v>8</v>
      </c>
      <c r="G3853" s="0" t="s">
        <v>154</v>
      </c>
      <c r="H3853" s="0" t="n">
        <v>273324.170571963</v>
      </c>
      <c r="I3853" s="0" t="n">
        <v>16327.8875</v>
      </c>
      <c r="J3853" s="0" t="n">
        <v>11671.4530625</v>
      </c>
      <c r="K3853" s="0" t="n">
        <v>0</v>
      </c>
      <c r="L3853" s="0" t="n">
        <v>0</v>
      </c>
      <c r="M3853" s="0" t="n">
        <v>2610074.88244096</v>
      </c>
      <c r="N3853" s="0" t="n">
        <v>3045087.36284779</v>
      </c>
      <c r="O3853" s="0" t="n">
        <v>716350.257984885</v>
      </c>
      <c r="P3853" s="0" t="n">
        <v>875539.204203749</v>
      </c>
      <c r="Q3853" s="0" t="n">
        <v>326557.75</v>
      </c>
      <c r="R3853" s="0" t="n">
        <v>367377.46875</v>
      </c>
    </row>
    <row r="3854" customFormat="false" ht="13.8" hidden="true" customHeight="false" outlineLevel="0" collapsed="false">
      <c r="A3854" s="0" t="s">
        <v>155</v>
      </c>
      <c r="B3854" s="0" t="s">
        <v>117</v>
      </c>
      <c r="C3854" s="0" t="s">
        <v>187</v>
      </c>
      <c r="D3854" s="0" t="s">
        <v>109</v>
      </c>
      <c r="E3854" s="0" t="s">
        <v>13</v>
      </c>
      <c r="F3854" s="0" t="s">
        <v>13</v>
      </c>
      <c r="G3854" s="0" t="s">
        <v>153</v>
      </c>
      <c r="H3854" s="0" t="n">
        <v>1561033.16376489</v>
      </c>
      <c r="I3854" s="0" t="n">
        <v>9140.33070287293</v>
      </c>
      <c r="J3854" s="0" t="n">
        <v>12831.5984276822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</row>
    <row r="3855" customFormat="false" ht="13.8" hidden="true" customHeight="false" outlineLevel="0" collapsed="false">
      <c r="A3855" s="0" t="s">
        <v>155</v>
      </c>
      <c r="B3855" s="0" t="s">
        <v>117</v>
      </c>
      <c r="C3855" s="0" t="s">
        <v>196</v>
      </c>
      <c r="D3855" s="0" t="s">
        <v>109</v>
      </c>
      <c r="E3855" s="0" t="s">
        <v>8</v>
      </c>
      <c r="F3855" s="0" t="s">
        <v>8</v>
      </c>
      <c r="G3855" s="0" t="s">
        <v>153</v>
      </c>
      <c r="H3855" s="0" t="n">
        <v>8418568.94394313</v>
      </c>
      <c r="I3855" s="0" t="n">
        <v>55989.8805060809</v>
      </c>
      <c r="J3855" s="0" t="n">
        <v>74698.8093935563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</row>
    <row r="3856" customFormat="false" ht="13.8" hidden="true" customHeight="false" outlineLevel="0" collapsed="false">
      <c r="A3856" s="0" t="s">
        <v>150</v>
      </c>
      <c r="B3856" s="0" t="s">
        <v>90</v>
      </c>
      <c r="C3856" s="0" t="s">
        <v>94</v>
      </c>
      <c r="D3856" s="0" t="s">
        <v>94</v>
      </c>
      <c r="E3856" s="0" t="s">
        <v>195</v>
      </c>
      <c r="F3856" s="0" t="s">
        <v>8</v>
      </c>
      <c r="G3856" s="0" t="s">
        <v>157</v>
      </c>
      <c r="H3856" s="0" t="n">
        <v>172853.512115101</v>
      </c>
      <c r="I3856" s="0" t="n">
        <v>17165.0760241845</v>
      </c>
      <c r="J3856" s="0" t="n">
        <v>18976.2735192042</v>
      </c>
      <c r="K3856" s="0" t="n">
        <v>150194.415211614</v>
      </c>
      <c r="L3856" s="0" t="n">
        <v>193107.105272075</v>
      </c>
      <c r="M3856" s="0" t="n">
        <v>1945684.56079203</v>
      </c>
      <c r="N3856" s="0" t="n">
        <v>2675316.27108905</v>
      </c>
      <c r="O3856" s="0" t="n">
        <v>709364.163503974</v>
      </c>
      <c r="P3856" s="0" t="n">
        <v>907986.129285087</v>
      </c>
      <c r="Q3856" s="0" t="n">
        <v>128738.070181383</v>
      </c>
      <c r="R3856" s="0" t="n">
        <v>171650.760241845</v>
      </c>
    </row>
    <row r="3857" customFormat="false" ht="13.8" hidden="true" customHeight="false" outlineLevel="0" collapsed="false">
      <c r="A3857" s="0" t="s">
        <v>155</v>
      </c>
      <c r="B3857" s="0" t="s">
        <v>103</v>
      </c>
      <c r="C3857" s="0" t="s">
        <v>177</v>
      </c>
      <c r="D3857" s="0" t="s">
        <v>116</v>
      </c>
      <c r="E3857" s="0" t="s">
        <v>9</v>
      </c>
      <c r="F3857" s="0" t="s">
        <v>9</v>
      </c>
      <c r="G3857" s="0" t="s">
        <v>157</v>
      </c>
      <c r="H3857" s="0" t="n">
        <v>14010108.0247576</v>
      </c>
      <c r="I3857" s="0" t="n">
        <v>563210.49</v>
      </c>
      <c r="J3857" s="0" t="n">
        <v>445985.3512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75228829.7180133</v>
      </c>
      <c r="P3857" s="0" t="n">
        <v>102584767.79729</v>
      </c>
      <c r="Q3857" s="0" t="n">
        <v>39424734.3</v>
      </c>
      <c r="R3857" s="0" t="n">
        <v>45056839.2</v>
      </c>
    </row>
    <row r="3858" customFormat="false" ht="13.8" hidden="true" customHeight="false" outlineLevel="0" collapsed="false">
      <c r="A3858" s="0" t="s">
        <v>155</v>
      </c>
      <c r="B3858" s="0" t="s">
        <v>103</v>
      </c>
      <c r="C3858" s="0" t="s">
        <v>177</v>
      </c>
      <c r="D3858" s="0" t="s">
        <v>116</v>
      </c>
      <c r="E3858" s="0" t="s">
        <v>13</v>
      </c>
      <c r="F3858" s="0" t="s">
        <v>13</v>
      </c>
      <c r="G3858" s="0" t="s">
        <v>157</v>
      </c>
      <c r="H3858" s="0" t="n">
        <v>10466021.1323038</v>
      </c>
      <c r="I3858" s="0" t="n">
        <v>427689.145</v>
      </c>
      <c r="J3858" s="0" t="n">
        <v>323642.4678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57127050.0687011</v>
      </c>
      <c r="P3858" s="0" t="n">
        <v>77900522.8209561</v>
      </c>
      <c r="Q3858" s="0" t="n">
        <v>29938240.15</v>
      </c>
      <c r="R3858" s="0" t="n">
        <v>34215131.6</v>
      </c>
    </row>
    <row r="3859" customFormat="false" ht="13.8" hidden="true" customHeight="false" outlineLevel="0" collapsed="false">
      <c r="A3859" s="0" t="s">
        <v>155</v>
      </c>
      <c r="B3859" s="0" t="s">
        <v>103</v>
      </c>
      <c r="C3859" s="0" t="s">
        <v>179</v>
      </c>
      <c r="D3859" s="0" t="s">
        <v>109</v>
      </c>
      <c r="E3859" s="0" t="s">
        <v>13</v>
      </c>
      <c r="F3859" s="0" t="s">
        <v>13</v>
      </c>
      <c r="G3859" s="0" t="s">
        <v>180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</row>
    <row r="3860" customFormat="false" ht="13.8" hidden="true" customHeight="false" outlineLevel="0" collapsed="false">
      <c r="A3860" s="0" t="s">
        <v>155</v>
      </c>
      <c r="B3860" s="0" t="s">
        <v>117</v>
      </c>
      <c r="C3860" s="0" t="s">
        <v>182</v>
      </c>
      <c r="D3860" s="0" t="s">
        <v>109</v>
      </c>
      <c r="E3860" s="0" t="s">
        <v>13</v>
      </c>
      <c r="F3860" s="0" t="s">
        <v>13</v>
      </c>
      <c r="G3860" s="0" t="s">
        <v>154</v>
      </c>
      <c r="H3860" s="0" t="n">
        <v>7560205.570535</v>
      </c>
      <c r="I3860" s="0" t="n">
        <v>35655.0104973671</v>
      </c>
      <c r="J3860" s="0" t="n">
        <v>36515.5965269281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</row>
    <row r="3861" customFormat="false" ht="13.8" hidden="true" customHeight="false" outlineLevel="0" collapsed="false">
      <c r="A3861" s="0" t="s">
        <v>150</v>
      </c>
      <c r="B3861" s="0" t="s">
        <v>103</v>
      </c>
      <c r="C3861" s="0" t="s">
        <v>178</v>
      </c>
      <c r="D3861" s="0" t="s">
        <v>111</v>
      </c>
      <c r="E3861" s="0" t="s">
        <v>9</v>
      </c>
      <c r="F3861" s="0" t="s">
        <v>9</v>
      </c>
      <c r="G3861" s="0" t="s">
        <v>172</v>
      </c>
      <c r="H3861" s="0" t="n">
        <v>88560.9978714446</v>
      </c>
      <c r="I3861" s="0" t="n">
        <v>9215.86952236054</v>
      </c>
      <c r="J3861" s="0" t="n">
        <v>5393.63660718368</v>
      </c>
      <c r="K3861" s="0" t="n">
        <v>368634.780894421</v>
      </c>
      <c r="L3861" s="0" t="n">
        <v>552952.171341632</v>
      </c>
      <c r="M3861" s="0" t="n">
        <v>1990627.81682987</v>
      </c>
      <c r="N3861" s="0" t="n">
        <v>2654170.42243983</v>
      </c>
      <c r="O3861" s="0" t="n">
        <v>206435.477300876</v>
      </c>
      <c r="P3861" s="0" t="n">
        <v>258044.346626095</v>
      </c>
      <c r="Q3861" s="0" t="n">
        <v>138238.042835408</v>
      </c>
      <c r="R3861" s="0" t="n">
        <v>230396.738059013</v>
      </c>
    </row>
    <row r="3862" customFormat="false" ht="13.8" hidden="true" customHeight="false" outlineLevel="0" collapsed="false">
      <c r="A3862" s="0" t="s">
        <v>159</v>
      </c>
      <c r="B3862" s="0" t="s">
        <v>21</v>
      </c>
      <c r="C3862" s="0" t="s">
        <v>166</v>
      </c>
      <c r="D3862" s="0" t="s">
        <v>44</v>
      </c>
      <c r="E3862" s="0" t="s">
        <v>13</v>
      </c>
      <c r="F3862" s="0" t="s">
        <v>13</v>
      </c>
      <c r="G3862" s="0" t="s">
        <v>153</v>
      </c>
      <c r="H3862" s="0" t="n">
        <v>273774.171216866</v>
      </c>
      <c r="I3862" s="0" t="n">
        <v>1691</v>
      </c>
      <c r="J3862" s="0" t="n">
        <v>1006.145</v>
      </c>
      <c r="K3862" s="0" t="n">
        <v>0</v>
      </c>
      <c r="L3862" s="0" t="n">
        <v>0</v>
      </c>
      <c r="M3862" s="0" t="n">
        <v>370704.7780784</v>
      </c>
      <c r="N3862" s="0" t="n">
        <v>463380.972598</v>
      </c>
      <c r="O3862" s="0" t="n">
        <v>0</v>
      </c>
      <c r="P3862" s="0" t="n">
        <v>0</v>
      </c>
      <c r="Q3862" s="0" t="n">
        <v>14796.25</v>
      </c>
      <c r="R3862" s="0" t="n">
        <v>19023.75</v>
      </c>
    </row>
    <row r="3863" customFormat="false" ht="13.8" hidden="true" customHeight="false" outlineLevel="0" collapsed="false">
      <c r="A3863" s="0" t="s">
        <v>159</v>
      </c>
      <c r="B3863" s="0" t="s">
        <v>21</v>
      </c>
      <c r="C3863" s="0" t="s">
        <v>166</v>
      </c>
      <c r="D3863" s="0" t="s">
        <v>23</v>
      </c>
      <c r="E3863" s="0" t="s">
        <v>9</v>
      </c>
      <c r="F3863" s="0" t="s">
        <v>9</v>
      </c>
      <c r="G3863" s="0" t="s">
        <v>153</v>
      </c>
      <c r="H3863" s="0" t="n">
        <v>1058623.99565887</v>
      </c>
      <c r="I3863" s="0" t="n">
        <v>15842.7010254569</v>
      </c>
      <c r="J3863" s="0" t="n">
        <v>10773.3818508875</v>
      </c>
      <c r="K3863" s="0" t="n">
        <v>0</v>
      </c>
      <c r="L3863" s="0" t="n">
        <v>0</v>
      </c>
      <c r="M3863" s="0" t="n">
        <v>2744894.64339774</v>
      </c>
      <c r="N3863" s="0" t="n">
        <v>3202377.08396403</v>
      </c>
      <c r="O3863" s="0" t="n">
        <v>0</v>
      </c>
      <c r="P3863" s="0" t="n">
        <v>0</v>
      </c>
      <c r="Q3863" s="0" t="n">
        <v>0</v>
      </c>
      <c r="R3863" s="0" t="n">
        <v>0</v>
      </c>
    </row>
    <row r="3864" customFormat="false" ht="13.8" hidden="true" customHeight="false" outlineLevel="0" collapsed="false">
      <c r="A3864" s="0" t="s">
        <v>150</v>
      </c>
      <c r="B3864" s="0" t="s">
        <v>117</v>
      </c>
      <c r="C3864" s="0" t="s">
        <v>196</v>
      </c>
      <c r="D3864" s="0" t="s">
        <v>109</v>
      </c>
      <c r="E3864" s="0" t="s">
        <v>13</v>
      </c>
      <c r="F3864" s="0" t="s">
        <v>13</v>
      </c>
      <c r="G3864" s="0" t="s">
        <v>172</v>
      </c>
      <c r="H3864" s="0" t="n">
        <v>22169.8669358864</v>
      </c>
      <c r="I3864" s="0" t="n">
        <v>131.451386259595</v>
      </c>
      <c r="J3864" s="0" t="n">
        <v>131.451386259595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</row>
    <row r="3865" customFormat="false" ht="13.8" hidden="true" customHeight="false" outlineLevel="0" collapsed="false">
      <c r="A3865" s="0" t="s">
        <v>159</v>
      </c>
      <c r="B3865" s="0" t="s">
        <v>72</v>
      </c>
      <c r="C3865" s="0" t="s">
        <v>151</v>
      </c>
      <c r="D3865" s="0" t="s">
        <v>75</v>
      </c>
      <c r="E3865" s="0" t="s">
        <v>152</v>
      </c>
      <c r="F3865" s="0" t="s">
        <v>8</v>
      </c>
      <c r="G3865" s="0" t="s">
        <v>164</v>
      </c>
      <c r="H3865" s="0" t="n">
        <v>29895347.7044219</v>
      </c>
      <c r="I3865" s="0" t="n">
        <v>149360.434312741</v>
      </c>
      <c r="J3865" s="0" t="n">
        <v>206461.19812297</v>
      </c>
      <c r="K3865" s="0" t="n">
        <v>4480813.02938225</v>
      </c>
      <c r="L3865" s="0" t="n">
        <v>5974417.37250967</v>
      </c>
      <c r="M3865" s="0" t="n">
        <v>10332227.6781025</v>
      </c>
      <c r="N3865" s="0" t="n">
        <v>14465118.7493436</v>
      </c>
      <c r="O3865" s="0" t="n">
        <v>4132891.07124102</v>
      </c>
      <c r="P3865" s="0" t="n">
        <v>5786047.49973744</v>
      </c>
      <c r="Q3865" s="0" t="n">
        <v>0</v>
      </c>
      <c r="R3865" s="0" t="n">
        <v>0</v>
      </c>
    </row>
    <row r="3866" customFormat="false" ht="13.8" hidden="true" customHeight="false" outlineLevel="0" collapsed="false">
      <c r="A3866" s="0" t="s">
        <v>159</v>
      </c>
      <c r="B3866" s="0" t="s">
        <v>72</v>
      </c>
      <c r="C3866" s="0" t="s">
        <v>151</v>
      </c>
      <c r="D3866" s="0" t="s">
        <v>75</v>
      </c>
      <c r="E3866" s="0" t="s">
        <v>152</v>
      </c>
      <c r="F3866" s="0" t="s">
        <v>8</v>
      </c>
      <c r="G3866" s="0" t="s">
        <v>153</v>
      </c>
      <c r="H3866" s="0" t="n">
        <v>4914975.38880824</v>
      </c>
      <c r="I3866" s="0" t="n">
        <v>21426.4584568068</v>
      </c>
      <c r="J3866" s="0" t="n">
        <v>22069.4605040028</v>
      </c>
      <c r="K3866" s="0" t="n">
        <v>642793.753704206</v>
      </c>
      <c r="L3866" s="0" t="n">
        <v>857058.338272275</v>
      </c>
      <c r="M3866" s="0" t="n">
        <v>1482206.77135677</v>
      </c>
      <c r="N3866" s="0" t="n">
        <v>2075089.47989948</v>
      </c>
      <c r="O3866" s="0" t="n">
        <v>592882.70854271</v>
      </c>
      <c r="P3866" s="0" t="n">
        <v>830035.791959795</v>
      </c>
      <c r="Q3866" s="0" t="n">
        <v>0</v>
      </c>
      <c r="R3866" s="0" t="n">
        <v>0</v>
      </c>
    </row>
    <row r="3867" customFormat="false" ht="13.8" hidden="true" customHeight="false" outlineLevel="0" collapsed="false">
      <c r="A3867" s="0" t="s">
        <v>159</v>
      </c>
      <c r="B3867" s="0" t="s">
        <v>90</v>
      </c>
      <c r="C3867" s="0" t="s">
        <v>160</v>
      </c>
      <c r="D3867" s="0" t="s">
        <v>91</v>
      </c>
      <c r="E3867" s="0" t="s">
        <v>201</v>
      </c>
      <c r="F3867" s="0" t="s">
        <v>9</v>
      </c>
      <c r="G3867" s="0" t="s">
        <v>157</v>
      </c>
      <c r="H3867" s="0" t="n">
        <v>110410947.234437</v>
      </c>
      <c r="I3867" s="0" t="n">
        <v>1704690.5659273</v>
      </c>
      <c r="J3867" s="0" t="n">
        <v>1717966.03257093</v>
      </c>
      <c r="K3867" s="0" t="n">
        <v>0</v>
      </c>
      <c r="L3867" s="0" t="n">
        <v>0</v>
      </c>
      <c r="M3867" s="0" t="n">
        <v>106832072.691322</v>
      </c>
      <c r="N3867" s="0" t="n">
        <v>133540090.864153</v>
      </c>
      <c r="O3867" s="0" t="n">
        <v>0</v>
      </c>
      <c r="P3867" s="0" t="n">
        <v>0</v>
      </c>
      <c r="Q3867" s="0" t="n">
        <v>0</v>
      </c>
      <c r="R3867" s="0" t="n">
        <v>0</v>
      </c>
    </row>
    <row r="3868" customFormat="false" ht="13.8" hidden="true" customHeight="false" outlineLevel="0" collapsed="false">
      <c r="A3868" s="0" t="s">
        <v>155</v>
      </c>
      <c r="B3868" s="0" t="s">
        <v>21</v>
      </c>
      <c r="C3868" s="0" t="s">
        <v>173</v>
      </c>
      <c r="D3868" s="0" t="s">
        <v>26</v>
      </c>
      <c r="E3868" s="0" t="s">
        <v>8</v>
      </c>
      <c r="F3868" s="0" t="s">
        <v>8</v>
      </c>
      <c r="G3868" s="0" t="s">
        <v>157</v>
      </c>
      <c r="H3868" s="0" t="n">
        <v>6752342.83679158</v>
      </c>
      <c r="I3868" s="0" t="n">
        <v>463526.831240461</v>
      </c>
      <c r="J3868" s="0" t="n">
        <v>460999.112817086</v>
      </c>
      <c r="K3868" s="0" t="n">
        <v>0</v>
      </c>
      <c r="L3868" s="0" t="n">
        <v>0</v>
      </c>
      <c r="M3868" s="0" t="n">
        <v>80310315.4000458</v>
      </c>
      <c r="N3868" s="0" t="n">
        <v>93695367.9667201</v>
      </c>
      <c r="O3868" s="0" t="n">
        <v>22099929.2364092</v>
      </c>
      <c r="P3868" s="0" t="n">
        <v>27011024.6222779</v>
      </c>
      <c r="Q3868" s="0" t="n">
        <v>9270536.62480923</v>
      </c>
      <c r="R3868" s="0" t="n">
        <v>10429353.7029103</v>
      </c>
    </row>
    <row r="3869" customFormat="false" ht="13.8" hidden="true" customHeight="false" outlineLevel="0" collapsed="false">
      <c r="A3869" s="0" t="s">
        <v>150</v>
      </c>
      <c r="B3869" s="0" t="s">
        <v>52</v>
      </c>
      <c r="C3869" s="0" t="s">
        <v>158</v>
      </c>
      <c r="D3869" s="0" t="s">
        <v>59</v>
      </c>
      <c r="E3869" s="0" t="s">
        <v>9</v>
      </c>
      <c r="F3869" s="0" t="s">
        <v>9</v>
      </c>
      <c r="G3869" s="0" t="s">
        <v>164</v>
      </c>
      <c r="H3869" s="0" t="n">
        <v>1516158.82054951</v>
      </c>
      <c r="I3869" s="0" t="n">
        <v>135348.478748331</v>
      </c>
      <c r="J3869" s="0" t="n">
        <v>99344.462981336</v>
      </c>
      <c r="K3869" s="0" t="n">
        <v>1804646.38331109</v>
      </c>
      <c r="L3869" s="0" t="n">
        <v>2706969.57496663</v>
      </c>
      <c r="M3869" s="0" t="n">
        <v>24261214.856243</v>
      </c>
      <c r="N3869" s="0" t="n">
        <v>32348286.4749907</v>
      </c>
      <c r="O3869" s="0" t="n">
        <v>1628693.35913361</v>
      </c>
      <c r="P3869" s="0" t="n">
        <v>2035866.69891701</v>
      </c>
      <c r="Q3869" s="0" t="n">
        <v>676742.393741659</v>
      </c>
      <c r="R3869" s="0" t="n">
        <v>1127903.98956943</v>
      </c>
    </row>
    <row r="3870" customFormat="false" ht="13.8" hidden="true" customHeight="false" outlineLevel="0" collapsed="false">
      <c r="A3870" s="0" t="s">
        <v>159</v>
      </c>
      <c r="B3870" s="0" t="s">
        <v>6</v>
      </c>
      <c r="C3870" s="0" t="s">
        <v>162</v>
      </c>
      <c r="D3870" s="0" t="s">
        <v>15</v>
      </c>
      <c r="E3870" s="0" t="s">
        <v>8</v>
      </c>
      <c r="F3870" s="0" t="s">
        <v>8</v>
      </c>
      <c r="G3870" s="0" t="s">
        <v>154</v>
      </c>
      <c r="H3870" s="0" t="n">
        <v>83138106.47963</v>
      </c>
      <c r="I3870" s="0" t="n">
        <v>3286096.63171109</v>
      </c>
      <c r="J3870" s="0" t="n">
        <v>5156424.23642839</v>
      </c>
      <c r="K3870" s="0" t="n">
        <v>23850390.8559063</v>
      </c>
      <c r="L3870" s="0" t="n">
        <v>31800521.1412084</v>
      </c>
      <c r="M3870" s="0" t="n">
        <v>118299478.741599</v>
      </c>
      <c r="N3870" s="0" t="n">
        <v>177449218.112399</v>
      </c>
      <c r="O3870" s="0" t="n">
        <v>27603211.7063732</v>
      </c>
      <c r="P3870" s="0" t="n">
        <v>35489843.6224798</v>
      </c>
      <c r="Q3870" s="0" t="n">
        <v>31800521.1412084</v>
      </c>
      <c r="R3870" s="0" t="n">
        <v>39750651.4265105</v>
      </c>
    </row>
    <row r="3871" customFormat="false" ht="13.8" hidden="true" customHeight="false" outlineLevel="0" collapsed="false">
      <c r="A3871" s="0" t="s">
        <v>150</v>
      </c>
      <c r="B3871" s="0" t="s">
        <v>6</v>
      </c>
      <c r="C3871" s="0" t="s">
        <v>162</v>
      </c>
      <c r="D3871" s="0" t="s">
        <v>17</v>
      </c>
      <c r="E3871" s="0" t="s">
        <v>8</v>
      </c>
      <c r="F3871" s="0" t="s">
        <v>8</v>
      </c>
      <c r="G3871" s="0" t="s">
        <v>172</v>
      </c>
      <c r="H3871" s="0" t="n">
        <v>199740707.240351</v>
      </c>
      <c r="I3871" s="0" t="n">
        <v>1408917.61343299</v>
      </c>
      <c r="J3871" s="0" t="n">
        <v>49315742.5256599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</row>
    <row r="3872" customFormat="false" ht="13.8" hidden="true" customHeight="false" outlineLevel="0" collapsed="false">
      <c r="A3872" s="0" t="s">
        <v>155</v>
      </c>
      <c r="B3872" s="0" t="s">
        <v>21</v>
      </c>
      <c r="C3872" s="0" t="s">
        <v>181</v>
      </c>
      <c r="D3872" s="0" t="s">
        <v>42</v>
      </c>
      <c r="E3872" s="0" t="s">
        <v>9</v>
      </c>
      <c r="F3872" s="0" t="s">
        <v>9</v>
      </c>
      <c r="G3872" s="0" t="s">
        <v>157</v>
      </c>
      <c r="H3872" s="0" t="n">
        <v>1332029.89230639</v>
      </c>
      <c r="I3872" s="0" t="n">
        <v>109940</v>
      </c>
      <c r="J3872" s="0" t="n">
        <v>34707.8</v>
      </c>
      <c r="K3872" s="0" t="n">
        <v>4947300</v>
      </c>
      <c r="L3872" s="0" t="n">
        <v>6046700</v>
      </c>
      <c r="M3872" s="0" t="n">
        <v>35249512.5</v>
      </c>
      <c r="N3872" s="0" t="n">
        <v>42670462.5</v>
      </c>
      <c r="O3872" s="0" t="n">
        <v>1855237.5</v>
      </c>
      <c r="P3872" s="0" t="n">
        <v>2968380</v>
      </c>
      <c r="Q3872" s="0" t="n">
        <v>0</v>
      </c>
      <c r="R3872" s="0" t="n">
        <v>0</v>
      </c>
    </row>
    <row r="3873" customFormat="false" ht="13.8" hidden="true" customHeight="false" outlineLevel="0" collapsed="false">
      <c r="A3873" s="0" t="s">
        <v>155</v>
      </c>
      <c r="B3873" s="0" t="s">
        <v>72</v>
      </c>
      <c r="C3873" s="0" t="s">
        <v>151</v>
      </c>
      <c r="D3873" s="0" t="s">
        <v>84</v>
      </c>
      <c r="E3873" s="0" t="s">
        <v>174</v>
      </c>
      <c r="F3873" s="0" t="s">
        <v>8</v>
      </c>
      <c r="G3873" s="0" t="s">
        <v>164</v>
      </c>
      <c r="H3873" s="0" t="n">
        <v>30491843.3745055</v>
      </c>
      <c r="I3873" s="0" t="n">
        <v>3781950.83896872</v>
      </c>
      <c r="J3873" s="0" t="n">
        <v>4334173.69004877</v>
      </c>
      <c r="K3873" s="0" t="n">
        <v>56258343.1735548</v>
      </c>
      <c r="L3873" s="0" t="n">
        <v>72332155.5088561</v>
      </c>
      <c r="M3873" s="0" t="n">
        <v>156057524.609636</v>
      </c>
      <c r="N3873" s="0" t="n">
        <v>192776942.164845</v>
      </c>
      <c r="O3873" s="0" t="n">
        <v>80782718.621459</v>
      </c>
      <c r="P3873" s="0" t="n">
        <v>110158252.665625</v>
      </c>
      <c r="Q3873" s="0" t="n">
        <v>112516686.347109</v>
      </c>
      <c r="R3873" s="0" t="n">
        <v>128590498.68241</v>
      </c>
    </row>
    <row r="3874" customFormat="false" ht="13.8" hidden="true" customHeight="false" outlineLevel="0" collapsed="false">
      <c r="A3874" s="0" t="s">
        <v>155</v>
      </c>
      <c r="B3874" s="0" t="s">
        <v>52</v>
      </c>
      <c r="C3874" s="0" t="s">
        <v>158</v>
      </c>
      <c r="D3874" s="0" t="s">
        <v>63</v>
      </c>
      <c r="E3874" s="0" t="s">
        <v>9</v>
      </c>
      <c r="F3874" s="0" t="s">
        <v>9</v>
      </c>
      <c r="G3874" s="0" t="s">
        <v>164</v>
      </c>
      <c r="H3874" s="0" t="n">
        <v>22100332.4879424</v>
      </c>
      <c r="I3874" s="0" t="n">
        <v>1568615.97882751</v>
      </c>
      <c r="J3874" s="0" t="n">
        <v>1537691.95640064</v>
      </c>
      <c r="K3874" s="0" t="n">
        <v>70587719.0472381</v>
      </c>
      <c r="L3874" s="0" t="n">
        <v>86273878.8355133</v>
      </c>
      <c r="M3874" s="0" t="n">
        <v>316664350.725804</v>
      </c>
      <c r="N3874" s="0" t="n">
        <v>383330529.825974</v>
      </c>
      <c r="O3874" s="0" t="n">
        <v>2941154.96030159</v>
      </c>
      <c r="P3874" s="0" t="n">
        <v>4705847.93648254</v>
      </c>
      <c r="Q3874" s="0" t="n">
        <v>0</v>
      </c>
      <c r="R3874" s="0" t="n">
        <v>0</v>
      </c>
    </row>
    <row r="3875" customFormat="false" ht="13.8" hidden="true" customHeight="false" outlineLevel="0" collapsed="false">
      <c r="A3875" s="0" t="s">
        <v>159</v>
      </c>
      <c r="B3875" s="0" t="s">
        <v>52</v>
      </c>
      <c r="C3875" s="0" t="s">
        <v>183</v>
      </c>
      <c r="D3875" s="0" t="s">
        <v>64</v>
      </c>
      <c r="E3875" s="0" t="s">
        <v>9</v>
      </c>
      <c r="F3875" s="0" t="s">
        <v>9</v>
      </c>
      <c r="G3875" s="0" t="s">
        <v>153</v>
      </c>
      <c r="H3875" s="0" t="n">
        <v>18763494.3025821</v>
      </c>
      <c r="I3875" s="0" t="n">
        <v>295727.285375214</v>
      </c>
      <c r="J3875" s="0" t="n">
        <v>214032.011919594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26615455.6837693</v>
      </c>
      <c r="R3875" s="0" t="n">
        <v>29572728.5375214</v>
      </c>
    </row>
    <row r="3876" customFormat="false" ht="13.8" hidden="true" customHeight="false" outlineLevel="0" collapsed="false">
      <c r="A3876" s="0" t="s">
        <v>159</v>
      </c>
      <c r="B3876" s="0" t="s">
        <v>21</v>
      </c>
      <c r="C3876" s="0" t="s">
        <v>173</v>
      </c>
      <c r="D3876" s="0" t="s">
        <v>48</v>
      </c>
      <c r="E3876" s="0" t="s">
        <v>8</v>
      </c>
      <c r="F3876" s="0" t="s">
        <v>8</v>
      </c>
      <c r="G3876" s="0" t="s">
        <v>164</v>
      </c>
      <c r="H3876" s="0" t="n">
        <v>256802.445518302</v>
      </c>
      <c r="I3876" s="0" t="n">
        <v>1901</v>
      </c>
      <c r="J3876" s="0" t="n">
        <v>1046.945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</row>
    <row r="3877" customFormat="false" ht="13.8" hidden="true" customHeight="false" outlineLevel="0" collapsed="false">
      <c r="A3877" s="0" t="s">
        <v>159</v>
      </c>
      <c r="B3877" s="0" t="s">
        <v>52</v>
      </c>
      <c r="C3877" s="0" t="s">
        <v>165</v>
      </c>
      <c r="D3877" s="0" t="s">
        <v>67</v>
      </c>
      <c r="E3877" s="0" t="s">
        <v>13</v>
      </c>
      <c r="F3877" s="0" t="s">
        <v>13</v>
      </c>
      <c r="G3877" s="0" t="s">
        <v>157</v>
      </c>
      <c r="H3877" s="0" t="n">
        <v>14412948.7075612</v>
      </c>
      <c r="I3877" s="0" t="n">
        <v>198907.099999999</v>
      </c>
      <c r="J3877" s="0" t="n">
        <v>88370.06448336</v>
      </c>
      <c r="K3877" s="0" t="n">
        <v>7956283.99999999</v>
      </c>
      <c r="L3877" s="0" t="n">
        <v>9945354.99999999</v>
      </c>
      <c r="M3877" s="0" t="n">
        <v>40154370.8124999</v>
      </c>
      <c r="N3877" s="0" t="n">
        <v>48607922.5624999</v>
      </c>
      <c r="O3877" s="0" t="n">
        <v>0</v>
      </c>
      <c r="P3877" s="0" t="n">
        <v>0</v>
      </c>
      <c r="Q3877" s="0" t="n">
        <v>0</v>
      </c>
      <c r="R3877" s="0" t="n">
        <v>0</v>
      </c>
    </row>
    <row r="3878" customFormat="false" ht="13.8" hidden="true" customHeight="false" outlineLevel="0" collapsed="false">
      <c r="A3878" s="0" t="s">
        <v>159</v>
      </c>
      <c r="B3878" s="0" t="s">
        <v>52</v>
      </c>
      <c r="C3878" s="0" t="s">
        <v>158</v>
      </c>
      <c r="D3878" s="0" t="s">
        <v>66</v>
      </c>
      <c r="E3878" s="0" t="s">
        <v>13</v>
      </c>
      <c r="F3878" s="0" t="s">
        <v>13</v>
      </c>
      <c r="G3878" s="0" t="s">
        <v>154</v>
      </c>
      <c r="H3878" s="0" t="n">
        <v>4640769.62953912</v>
      </c>
      <c r="I3878" s="0" t="n">
        <v>149902.255099484</v>
      </c>
      <c r="J3878" s="0" t="n">
        <v>197757.52990645</v>
      </c>
      <c r="K3878" s="0" t="n">
        <v>5996090.20397939</v>
      </c>
      <c r="L3878" s="0" t="n">
        <v>7495112.75497424</v>
      </c>
      <c r="M3878" s="0" t="n">
        <v>30261517.7482085</v>
      </c>
      <c r="N3878" s="0" t="n">
        <v>36632363.5899366</v>
      </c>
      <c r="O3878" s="0" t="n">
        <v>0</v>
      </c>
      <c r="P3878" s="0" t="n">
        <v>0</v>
      </c>
      <c r="Q3878" s="0" t="n">
        <v>0</v>
      </c>
      <c r="R3878" s="0" t="n">
        <v>0</v>
      </c>
    </row>
    <row r="3879" customFormat="false" ht="13.8" hidden="true" customHeight="false" outlineLevel="0" collapsed="false">
      <c r="A3879" s="0" t="s">
        <v>155</v>
      </c>
      <c r="B3879" s="0" t="s">
        <v>52</v>
      </c>
      <c r="C3879" s="0" t="s">
        <v>158</v>
      </c>
      <c r="D3879" s="0" t="s">
        <v>66</v>
      </c>
      <c r="E3879" s="0" t="s">
        <v>13</v>
      </c>
      <c r="F3879" s="0" t="s">
        <v>13</v>
      </c>
      <c r="G3879" s="0" t="s">
        <v>164</v>
      </c>
      <c r="H3879" s="0" t="n">
        <v>3123301.65157626</v>
      </c>
      <c r="I3879" s="0" t="n">
        <v>215975.998065088</v>
      </c>
      <c r="J3879" s="0" t="n">
        <v>313289.197533862</v>
      </c>
      <c r="K3879" s="0" t="n">
        <v>9718919.912929</v>
      </c>
      <c r="L3879" s="0" t="n">
        <v>11878679.8935798</v>
      </c>
      <c r="M3879" s="0" t="n">
        <v>43600154.6093898</v>
      </c>
      <c r="N3879" s="0" t="n">
        <v>52779134.527156</v>
      </c>
      <c r="O3879" s="0" t="n">
        <v>404954.996372041</v>
      </c>
      <c r="P3879" s="0" t="n">
        <v>647927.994195266</v>
      </c>
      <c r="Q3879" s="0" t="n">
        <v>0</v>
      </c>
      <c r="R3879" s="0" t="n">
        <v>0</v>
      </c>
    </row>
    <row r="3880" customFormat="false" ht="13.8" hidden="true" customHeight="false" outlineLevel="0" collapsed="false">
      <c r="A3880" s="0" t="s">
        <v>159</v>
      </c>
      <c r="B3880" s="0" t="s">
        <v>6</v>
      </c>
      <c r="C3880" s="0" t="s">
        <v>162</v>
      </c>
      <c r="D3880" s="0" t="s">
        <v>19</v>
      </c>
      <c r="E3880" s="0" t="s">
        <v>9</v>
      </c>
      <c r="F3880" s="0" t="s">
        <v>9</v>
      </c>
      <c r="G3880" s="0" t="s">
        <v>172</v>
      </c>
      <c r="H3880" s="0" t="n">
        <v>13674475.3616468</v>
      </c>
      <c r="I3880" s="0" t="n">
        <v>208782.215666666</v>
      </c>
      <c r="J3880" s="0" t="n">
        <v>110101.241415872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</row>
    <row r="3881" customFormat="false" ht="13.8" hidden="true" customHeight="false" outlineLevel="0" collapsed="false">
      <c r="A3881" s="0" t="s">
        <v>159</v>
      </c>
      <c r="B3881" s="0" t="s">
        <v>52</v>
      </c>
      <c r="C3881" s="0" t="s">
        <v>169</v>
      </c>
      <c r="D3881" s="0" t="s">
        <v>70</v>
      </c>
      <c r="E3881" s="0" t="s">
        <v>8</v>
      </c>
      <c r="F3881" s="0" t="s">
        <v>8</v>
      </c>
      <c r="G3881" s="0" t="s">
        <v>153</v>
      </c>
      <c r="H3881" s="0" t="n">
        <v>29732507.5117412</v>
      </c>
      <c r="I3881" s="0" t="n">
        <v>410674.987229</v>
      </c>
      <c r="J3881" s="0" t="n">
        <v>271764.446044633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36960748.85061</v>
      </c>
      <c r="R3881" s="0" t="n">
        <v>41067498.7229</v>
      </c>
    </row>
    <row r="3882" customFormat="false" ht="13.8" hidden="true" customHeight="false" outlineLevel="0" collapsed="false">
      <c r="A3882" s="0" t="s">
        <v>150</v>
      </c>
      <c r="B3882" s="0" t="s">
        <v>21</v>
      </c>
      <c r="C3882" s="0" t="s">
        <v>166</v>
      </c>
      <c r="D3882" s="0" t="s">
        <v>25</v>
      </c>
      <c r="E3882" s="0" t="s">
        <v>8</v>
      </c>
      <c r="F3882" s="0" t="s">
        <v>8</v>
      </c>
      <c r="G3882" s="0" t="s">
        <v>154</v>
      </c>
      <c r="H3882" s="0" t="n">
        <v>19123351.0484989</v>
      </c>
      <c r="I3882" s="0" t="n">
        <v>455124.440873113</v>
      </c>
      <c r="J3882" s="0" t="n">
        <v>496410.899568587</v>
      </c>
      <c r="K3882" s="0" t="n">
        <v>0</v>
      </c>
      <c r="L3882" s="0" t="n">
        <v>0</v>
      </c>
      <c r="M3882" s="0" t="n">
        <v>135547014.884728</v>
      </c>
      <c r="N3882" s="0" t="n">
        <v>164592803.788598</v>
      </c>
      <c r="O3882" s="0" t="n">
        <v>0</v>
      </c>
      <c r="P3882" s="0" t="n">
        <v>0</v>
      </c>
      <c r="Q3882" s="0" t="n">
        <v>4551244.40873113</v>
      </c>
      <c r="R3882" s="0" t="n">
        <v>5689055.51091391</v>
      </c>
    </row>
    <row r="3883" customFormat="false" ht="13.8" hidden="true" customHeight="false" outlineLevel="0" collapsed="false">
      <c r="A3883" s="0" t="s">
        <v>155</v>
      </c>
      <c r="B3883" s="0" t="s">
        <v>72</v>
      </c>
      <c r="C3883" s="0" t="s">
        <v>175</v>
      </c>
      <c r="D3883" s="0" t="s">
        <v>88</v>
      </c>
      <c r="E3883" s="0" t="s">
        <v>152</v>
      </c>
      <c r="F3883" s="0" t="s">
        <v>8</v>
      </c>
      <c r="G3883" s="0" t="s">
        <v>154</v>
      </c>
      <c r="H3883" s="0" t="n">
        <v>350569.638679754</v>
      </c>
      <c r="I3883" s="0" t="n">
        <v>33377.3878934432</v>
      </c>
      <c r="J3883" s="0" t="n">
        <v>41766.6736076343</v>
      </c>
      <c r="K3883" s="0" t="n">
        <v>581916.788135257</v>
      </c>
      <c r="L3883" s="0" t="n">
        <v>748178.727602473</v>
      </c>
      <c r="M3883" s="0" t="n">
        <v>2553370.17384841</v>
      </c>
      <c r="N3883" s="0" t="n">
        <v>3120785.76803694</v>
      </c>
      <c r="O3883" s="0" t="n">
        <v>1248314.30721477</v>
      </c>
      <c r="P3883" s="0" t="n">
        <v>1702246.7825656</v>
      </c>
      <c r="Q3883" s="0" t="n">
        <v>1163833.57627051</v>
      </c>
      <c r="R3883" s="0" t="n">
        <v>1330095.51573773</v>
      </c>
    </row>
    <row r="3884" customFormat="false" ht="13.8" hidden="true" customHeight="false" outlineLevel="0" collapsed="false">
      <c r="A3884" s="0" t="s">
        <v>155</v>
      </c>
      <c r="B3884" s="0" t="s">
        <v>21</v>
      </c>
      <c r="C3884" s="0" t="s">
        <v>181</v>
      </c>
      <c r="D3884" s="0" t="s">
        <v>22</v>
      </c>
      <c r="E3884" s="0" t="s">
        <v>9</v>
      </c>
      <c r="F3884" s="0" t="s">
        <v>9</v>
      </c>
      <c r="G3884" s="0" t="s">
        <v>153</v>
      </c>
      <c r="H3884" s="0" t="n">
        <v>165459.354300164</v>
      </c>
      <c r="I3884" s="0" t="n">
        <v>12950</v>
      </c>
      <c r="J3884" s="0" t="n">
        <v>7607.75</v>
      </c>
      <c r="K3884" s="0" t="n">
        <v>582750</v>
      </c>
      <c r="L3884" s="0" t="n">
        <v>712250</v>
      </c>
      <c r="M3884" s="0" t="n">
        <v>1660837.5</v>
      </c>
      <c r="N3884" s="0" t="n">
        <v>2010487.5</v>
      </c>
      <c r="O3884" s="0" t="n">
        <v>87412.5</v>
      </c>
      <c r="P3884" s="0" t="n">
        <v>139860</v>
      </c>
      <c r="Q3884" s="0" t="n">
        <v>0</v>
      </c>
      <c r="R3884" s="0" t="n">
        <v>0</v>
      </c>
    </row>
    <row r="3885" customFormat="false" ht="13.8" hidden="true" customHeight="false" outlineLevel="0" collapsed="false">
      <c r="A3885" s="0" t="s">
        <v>155</v>
      </c>
      <c r="B3885" s="0" t="s">
        <v>96</v>
      </c>
      <c r="C3885" s="0" t="s">
        <v>184</v>
      </c>
      <c r="D3885" s="0" t="s">
        <v>101</v>
      </c>
      <c r="E3885" s="0" t="s">
        <v>191</v>
      </c>
      <c r="F3885" s="0" t="s">
        <v>9</v>
      </c>
      <c r="G3885" s="0" t="s">
        <v>153</v>
      </c>
      <c r="H3885" s="0" t="n">
        <v>10404622.5164084</v>
      </c>
      <c r="I3885" s="0" t="n">
        <v>415514.692084572</v>
      </c>
      <c r="J3885" s="0" t="n">
        <v>788079.873904718</v>
      </c>
      <c r="K3885" s="0" t="n">
        <v>3975432.2917512</v>
      </c>
      <c r="L3885" s="0" t="n">
        <v>5111270.08939441</v>
      </c>
      <c r="M3885" s="0" t="n">
        <v>13030348.7759844</v>
      </c>
      <c r="N3885" s="0" t="n">
        <v>18242488.2863782</v>
      </c>
      <c r="O3885" s="0" t="n">
        <v>7557602.32331215</v>
      </c>
      <c r="P3885" s="0" t="n">
        <v>10305821.3499711</v>
      </c>
      <c r="Q3885" s="0" t="n">
        <v>7950864.58350241</v>
      </c>
      <c r="R3885" s="0" t="n">
        <v>9086702.38114562</v>
      </c>
    </row>
    <row r="3886" customFormat="false" ht="13.8" hidden="true" customHeight="false" outlineLevel="0" collapsed="false">
      <c r="A3886" s="0" t="s">
        <v>155</v>
      </c>
      <c r="B3886" s="0" t="s">
        <v>96</v>
      </c>
      <c r="C3886" s="0" t="s">
        <v>99</v>
      </c>
      <c r="D3886" s="0" t="s">
        <v>99</v>
      </c>
      <c r="E3886" s="0" t="s">
        <v>170</v>
      </c>
      <c r="F3886" s="0" t="s">
        <v>13</v>
      </c>
      <c r="G3886" s="0" t="s">
        <v>172</v>
      </c>
      <c r="H3886" s="0" t="n">
        <v>1126095.15148981</v>
      </c>
      <c r="I3886" s="0" t="n">
        <v>65864.7773492872</v>
      </c>
      <c r="J3886" s="0" t="n">
        <v>149305.411542519</v>
      </c>
      <c r="K3886" s="0" t="n">
        <v>0</v>
      </c>
      <c r="L3886" s="0" t="n">
        <v>0</v>
      </c>
      <c r="M3886" s="0" t="n">
        <v>3389323.94919053</v>
      </c>
      <c r="N3886" s="0" t="n">
        <v>4142507.04901064</v>
      </c>
      <c r="O3886" s="0" t="n">
        <v>1933169.95620496</v>
      </c>
      <c r="P3886" s="0" t="n">
        <v>2636140.84937041</v>
      </c>
      <c r="Q3886" s="0" t="n">
        <v>1172163.01533544</v>
      </c>
      <c r="R3886" s="0" t="n">
        <v>1339614.87466907</v>
      </c>
    </row>
    <row r="3887" customFormat="false" ht="13.8" hidden="true" customHeight="false" outlineLevel="0" collapsed="false">
      <c r="A3887" s="0" t="s">
        <v>155</v>
      </c>
      <c r="B3887" s="0" t="s">
        <v>90</v>
      </c>
      <c r="C3887" s="0" t="s">
        <v>92</v>
      </c>
      <c r="D3887" s="0" t="s">
        <v>92</v>
      </c>
      <c r="E3887" s="0" t="s">
        <v>170</v>
      </c>
      <c r="F3887" s="0" t="s">
        <v>13</v>
      </c>
      <c r="G3887" s="0" t="s">
        <v>154</v>
      </c>
      <c r="H3887" s="0" t="n">
        <v>688907.904316927</v>
      </c>
      <c r="I3887" s="0" t="n">
        <v>38192.9166666666</v>
      </c>
      <c r="J3887" s="0" t="n">
        <v>41431.3249999999</v>
      </c>
      <c r="K3887" s="0" t="n">
        <v>431269.027777777</v>
      </c>
      <c r="L3887" s="0" t="n">
        <v>554488.749999999</v>
      </c>
      <c r="M3887" s="0" t="n">
        <v>2393530.25773766</v>
      </c>
      <c r="N3887" s="0" t="n">
        <v>2991912.82217208</v>
      </c>
      <c r="O3887" s="0" t="n">
        <v>0</v>
      </c>
      <c r="P3887" s="0" t="n">
        <v>0</v>
      </c>
      <c r="Q3887" s="0" t="n">
        <v>0</v>
      </c>
      <c r="R3887" s="0" t="n">
        <v>0</v>
      </c>
    </row>
    <row r="3888" customFormat="false" ht="13.8" hidden="true" customHeight="false" outlineLevel="0" collapsed="false">
      <c r="A3888" s="0" t="s">
        <v>159</v>
      </c>
      <c r="B3888" s="0" t="s">
        <v>90</v>
      </c>
      <c r="C3888" s="0" t="s">
        <v>92</v>
      </c>
      <c r="D3888" s="0" t="s">
        <v>92</v>
      </c>
      <c r="E3888" s="0" t="s">
        <v>200</v>
      </c>
      <c r="F3888" s="0" t="s">
        <v>8</v>
      </c>
      <c r="G3888" s="0" t="s">
        <v>172</v>
      </c>
      <c r="H3888" s="0" t="n">
        <v>3598802.60664782</v>
      </c>
      <c r="I3888" s="0" t="n">
        <v>130195.477182539</v>
      </c>
      <c r="J3888" s="0" t="n">
        <v>208739.796289682</v>
      </c>
      <c r="K3888" s="0" t="n">
        <v>1293734.77182539</v>
      </c>
      <c r="L3888" s="0" t="n">
        <v>1724979.69576719</v>
      </c>
      <c r="M3888" s="0" t="n">
        <v>8159282.957538</v>
      </c>
      <c r="N3888" s="0" t="n">
        <v>10199103.6969225</v>
      </c>
      <c r="O3888" s="0" t="n">
        <v>4759581.72089065</v>
      </c>
      <c r="P3888" s="0" t="n">
        <v>6663414.40924691</v>
      </c>
      <c r="Q3888" s="0" t="n">
        <v>0</v>
      </c>
      <c r="R3888" s="0" t="n">
        <v>0</v>
      </c>
    </row>
    <row r="3889" customFormat="false" ht="13.8" hidden="true" customHeight="false" outlineLevel="0" collapsed="false">
      <c r="A3889" s="0" t="s">
        <v>150</v>
      </c>
      <c r="B3889" s="0" t="s">
        <v>90</v>
      </c>
      <c r="C3889" s="0" t="s">
        <v>92</v>
      </c>
      <c r="D3889" s="0" t="s">
        <v>92</v>
      </c>
      <c r="E3889" s="0" t="s">
        <v>200</v>
      </c>
      <c r="F3889" s="0" t="s">
        <v>8</v>
      </c>
      <c r="G3889" s="0" t="s">
        <v>172</v>
      </c>
      <c r="H3889" s="0" t="n">
        <v>1113965.67585414</v>
      </c>
      <c r="I3889" s="0" t="n">
        <v>130195.477182539</v>
      </c>
      <c r="J3889" s="0" t="n">
        <v>208739.796289682</v>
      </c>
      <c r="K3889" s="0" t="n">
        <v>1509357.23379629</v>
      </c>
      <c r="L3889" s="0" t="n">
        <v>1940602.15773809</v>
      </c>
      <c r="M3889" s="0" t="n">
        <v>15298655.5453837</v>
      </c>
      <c r="N3889" s="0" t="n">
        <v>18358386.6544605</v>
      </c>
      <c r="O3889" s="0" t="n">
        <v>5949477.15111331</v>
      </c>
      <c r="P3889" s="0" t="n">
        <v>7615330.75342504</v>
      </c>
      <c r="Q3889" s="0" t="n">
        <v>3449959.39153439</v>
      </c>
      <c r="R3889" s="0" t="n">
        <v>3881204.31547619</v>
      </c>
    </row>
    <row r="3890" customFormat="false" ht="13.8" hidden="true" customHeight="false" outlineLevel="0" collapsed="false">
      <c r="A3890" s="0" t="s">
        <v>155</v>
      </c>
      <c r="B3890" s="0" t="s">
        <v>21</v>
      </c>
      <c r="C3890" s="0" t="s">
        <v>166</v>
      </c>
      <c r="D3890" s="0" t="s">
        <v>43</v>
      </c>
      <c r="E3890" s="0" t="s">
        <v>13</v>
      </c>
      <c r="F3890" s="0" t="s">
        <v>13</v>
      </c>
      <c r="G3890" s="0" t="s">
        <v>153</v>
      </c>
      <c r="H3890" s="0" t="n">
        <v>77316.1217398692</v>
      </c>
      <c r="I3890" s="0" t="n">
        <v>2261</v>
      </c>
      <c r="J3890" s="0" t="n">
        <v>1345.295</v>
      </c>
      <c r="K3890" s="0" t="n">
        <v>0</v>
      </c>
      <c r="L3890" s="0" t="n">
        <v>0</v>
      </c>
      <c r="M3890" s="0" t="n">
        <v>558341.3887884</v>
      </c>
      <c r="N3890" s="0" t="n">
        <v>697926.7359855</v>
      </c>
      <c r="O3890" s="0" t="n">
        <v>117053.85420435</v>
      </c>
      <c r="P3890" s="0" t="n">
        <v>187286.16672696</v>
      </c>
      <c r="Q3890" s="0" t="n">
        <v>22610</v>
      </c>
      <c r="R3890" s="0" t="n">
        <v>28262.5</v>
      </c>
    </row>
    <row r="3891" customFormat="false" ht="13.8" hidden="true" customHeight="false" outlineLevel="0" collapsed="false">
      <c r="A3891" s="0" t="s">
        <v>155</v>
      </c>
      <c r="B3891" s="0" t="s">
        <v>72</v>
      </c>
      <c r="C3891" s="0" t="s">
        <v>175</v>
      </c>
      <c r="D3891" s="0" t="s">
        <v>89</v>
      </c>
      <c r="E3891" s="0" t="s">
        <v>156</v>
      </c>
      <c r="F3891" s="0" t="s">
        <v>9</v>
      </c>
      <c r="G3891" s="0" t="s">
        <v>164</v>
      </c>
      <c r="H3891" s="0" t="n">
        <v>55739521.4072301</v>
      </c>
      <c r="I3891" s="0" t="n">
        <v>3968261.8761851</v>
      </c>
      <c r="J3891" s="0" t="n">
        <v>5957043.42554129</v>
      </c>
      <c r="K3891" s="0" t="n">
        <v>0</v>
      </c>
      <c r="L3891" s="0" t="n">
        <v>0</v>
      </c>
      <c r="M3891" s="0" t="n">
        <v>286803451.897534</v>
      </c>
      <c r="N3891" s="0" t="n">
        <v>350537552.319208</v>
      </c>
      <c r="O3891" s="0" t="n">
        <v>140215020.927683</v>
      </c>
      <c r="P3891" s="0" t="n">
        <v>191202301.265022</v>
      </c>
      <c r="Q3891" s="0" t="n">
        <v>0</v>
      </c>
      <c r="R3891" s="0" t="n">
        <v>0</v>
      </c>
    </row>
    <row r="3892" customFormat="false" ht="13.8" hidden="true" customHeight="false" outlineLevel="0" collapsed="false">
      <c r="A3892" s="0" t="s">
        <v>150</v>
      </c>
      <c r="B3892" s="0" t="s">
        <v>6</v>
      </c>
      <c r="C3892" s="0" t="s">
        <v>162</v>
      </c>
      <c r="D3892" s="0" t="s">
        <v>20</v>
      </c>
      <c r="E3892" s="0" t="s">
        <v>13</v>
      </c>
      <c r="F3892" s="0" t="s">
        <v>13</v>
      </c>
      <c r="G3892" s="0" t="s">
        <v>154</v>
      </c>
      <c r="H3892" s="0" t="n">
        <v>2489581.74943437</v>
      </c>
      <c r="I3892" s="0" t="n">
        <v>389616.848048749</v>
      </c>
      <c r="J3892" s="0" t="n">
        <v>228664.711962617</v>
      </c>
      <c r="K3892" s="0" t="n">
        <v>0</v>
      </c>
      <c r="L3892" s="0" t="n">
        <v>0</v>
      </c>
      <c r="M3892" s="0" t="n">
        <v>129250998.416737</v>
      </c>
      <c r="N3892" s="0" t="n">
        <v>157349041.55081</v>
      </c>
      <c r="O3892" s="0" t="n">
        <v>129250998.416737</v>
      </c>
      <c r="P3892" s="0" t="n">
        <v>157349041.55081</v>
      </c>
      <c r="Q3892" s="0" t="n">
        <v>2791406.29720311</v>
      </c>
      <c r="R3892" s="0" t="n">
        <v>3140332.0843535</v>
      </c>
    </row>
    <row r="3893" customFormat="false" ht="13.8" hidden="true" customHeight="false" outlineLevel="0" collapsed="false">
      <c r="A3893" s="0" t="s">
        <v>155</v>
      </c>
      <c r="B3893" s="0" t="s">
        <v>117</v>
      </c>
      <c r="C3893" s="0" t="s">
        <v>182</v>
      </c>
      <c r="D3893" s="0" t="s">
        <v>109</v>
      </c>
      <c r="E3893" s="0" t="s">
        <v>8</v>
      </c>
      <c r="F3893" s="0" t="s">
        <v>8</v>
      </c>
      <c r="G3893" s="0" t="s">
        <v>154</v>
      </c>
      <c r="H3893" s="0" t="n">
        <v>287704963.449397</v>
      </c>
      <c r="I3893" s="0" t="n">
        <v>1348659.15872646</v>
      </c>
      <c r="J3893" s="0" t="n">
        <v>2526648.54797352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</row>
    <row r="3894" customFormat="false" ht="13.8" hidden="true" customHeight="false" outlineLevel="0" collapsed="false">
      <c r="A3894" s="0" t="s">
        <v>155</v>
      </c>
      <c r="B3894" s="0" t="s">
        <v>72</v>
      </c>
      <c r="C3894" s="0" t="s">
        <v>171</v>
      </c>
      <c r="D3894" s="0" t="s">
        <v>86</v>
      </c>
      <c r="E3894" s="0" t="s">
        <v>156</v>
      </c>
      <c r="F3894" s="0" t="s">
        <v>9</v>
      </c>
      <c r="G3894" s="0" t="s">
        <v>157</v>
      </c>
      <c r="H3894" s="0" t="n">
        <v>4592050.24603681</v>
      </c>
      <c r="I3894" s="0" t="n">
        <v>347294.118894921</v>
      </c>
      <c r="J3894" s="0" t="n">
        <v>224492.817855558</v>
      </c>
      <c r="K3894" s="0" t="n">
        <v>0</v>
      </c>
      <c r="L3894" s="0" t="n">
        <v>0</v>
      </c>
      <c r="M3894" s="0" t="n">
        <v>19443363.4376266</v>
      </c>
      <c r="N3894" s="0" t="n">
        <v>23764110.8682103</v>
      </c>
      <c r="O3894" s="0" t="n">
        <v>11089918.3924307</v>
      </c>
      <c r="P3894" s="0" t="n">
        <v>15122615.9896782</v>
      </c>
      <c r="Q3894" s="0" t="n">
        <v>10024613.0585443</v>
      </c>
      <c r="R3894" s="0" t="n">
        <v>11456700.6383363</v>
      </c>
    </row>
    <row r="3895" customFormat="false" ht="13.8" hidden="true" customHeight="false" outlineLevel="0" collapsed="false">
      <c r="A3895" s="0" t="s">
        <v>150</v>
      </c>
      <c r="B3895" s="0" t="s">
        <v>103</v>
      </c>
      <c r="C3895" s="0" t="s">
        <v>177</v>
      </c>
      <c r="D3895" s="0" t="s">
        <v>115</v>
      </c>
      <c r="E3895" s="0" t="s">
        <v>13</v>
      </c>
      <c r="F3895" s="0" t="s">
        <v>13</v>
      </c>
      <c r="G3895" s="0" t="s">
        <v>157</v>
      </c>
      <c r="H3895" s="0" t="n">
        <v>10400038.0656011</v>
      </c>
      <c r="I3895" s="0" t="n">
        <v>617243.115</v>
      </c>
      <c r="J3895" s="0" t="n">
        <v>734557.019616</v>
      </c>
      <c r="K3895" s="0" t="n">
        <v>0</v>
      </c>
      <c r="L3895" s="0" t="n">
        <v>0</v>
      </c>
      <c r="M3895" s="0" t="n">
        <v>22220752.14</v>
      </c>
      <c r="N3895" s="0" t="n">
        <v>30553534.1925</v>
      </c>
      <c r="O3895" s="0" t="n">
        <v>65967857.915625</v>
      </c>
      <c r="P3895" s="0" t="n">
        <v>84438858.132</v>
      </c>
      <c r="Q3895" s="0" t="n">
        <v>49379449.2</v>
      </c>
      <c r="R3895" s="0" t="n">
        <v>55551880.35</v>
      </c>
    </row>
    <row r="3896" customFormat="false" ht="13.8" hidden="true" customHeight="false" outlineLevel="0" collapsed="false">
      <c r="A3896" s="0" t="s">
        <v>150</v>
      </c>
      <c r="B3896" s="0" t="s">
        <v>103</v>
      </c>
      <c r="C3896" s="0" t="s">
        <v>178</v>
      </c>
      <c r="D3896" s="0" t="s">
        <v>112</v>
      </c>
      <c r="E3896" s="0" t="s">
        <v>9</v>
      </c>
      <c r="F3896" s="0" t="s">
        <v>9</v>
      </c>
      <c r="G3896" s="0" t="s">
        <v>164</v>
      </c>
      <c r="H3896" s="0" t="n">
        <v>5913748.02144151</v>
      </c>
      <c r="I3896" s="0" t="n">
        <v>270255.740909</v>
      </c>
      <c r="J3896" s="0" t="n">
        <v>245062.905237218</v>
      </c>
      <c r="K3896" s="0" t="n">
        <v>10810229.63636</v>
      </c>
      <c r="L3896" s="0" t="n">
        <v>16215344.45454</v>
      </c>
      <c r="M3896" s="0" t="n">
        <v>6323984.3372706</v>
      </c>
      <c r="N3896" s="0" t="n">
        <v>8431979.1163608</v>
      </c>
      <c r="O3896" s="0" t="n">
        <v>5340253.44036184</v>
      </c>
      <c r="P3896" s="0" t="n">
        <v>6675316.8004523</v>
      </c>
      <c r="Q3896" s="0" t="n">
        <v>4053836.113635</v>
      </c>
      <c r="R3896" s="0" t="n">
        <v>6756393.522725</v>
      </c>
    </row>
    <row r="3897" customFormat="false" ht="13.8" hidden="true" customHeight="false" outlineLevel="0" collapsed="false">
      <c r="A3897" s="0" t="s">
        <v>155</v>
      </c>
      <c r="B3897" s="0" t="s">
        <v>103</v>
      </c>
      <c r="C3897" s="0" t="s">
        <v>193</v>
      </c>
      <c r="D3897" s="0" t="s">
        <v>107</v>
      </c>
      <c r="E3897" s="0" t="s">
        <v>9</v>
      </c>
      <c r="F3897" s="0" t="s">
        <v>9</v>
      </c>
      <c r="G3897" s="0" t="s">
        <v>154</v>
      </c>
      <c r="H3897" s="0" t="n">
        <v>3326349.35441824</v>
      </c>
      <c r="I3897" s="0" t="n">
        <v>247007.10539346</v>
      </c>
      <c r="J3897" s="0" t="n">
        <v>228327.705840255</v>
      </c>
      <c r="K3897" s="0" t="n">
        <v>0</v>
      </c>
      <c r="L3897" s="0" t="n">
        <v>0</v>
      </c>
      <c r="M3897" s="0" t="n">
        <v>23712682.1177721</v>
      </c>
      <c r="N3897" s="0" t="n">
        <v>33197754.964881</v>
      </c>
      <c r="O3897" s="0" t="n">
        <v>7825185.09886481</v>
      </c>
      <c r="P3897" s="0" t="n">
        <v>10670706.9529974</v>
      </c>
      <c r="Q3897" s="0" t="n">
        <v>6138507.86813047</v>
      </c>
      <c r="R3897" s="0" t="n">
        <v>7015437.56357767</v>
      </c>
    </row>
    <row r="3898" customFormat="false" ht="13.8" hidden="true" customHeight="false" outlineLevel="0" collapsed="false">
      <c r="A3898" s="0" t="s">
        <v>159</v>
      </c>
      <c r="B3898" s="0" t="s">
        <v>103</v>
      </c>
      <c r="C3898" s="0" t="s">
        <v>177</v>
      </c>
      <c r="D3898" s="0" t="s">
        <v>110</v>
      </c>
      <c r="E3898" s="0" t="s">
        <v>9</v>
      </c>
      <c r="F3898" s="0" t="s">
        <v>9</v>
      </c>
      <c r="G3898" s="0" t="s">
        <v>157</v>
      </c>
      <c r="H3898" s="0" t="n">
        <v>244246.192073004</v>
      </c>
      <c r="I3898" s="0" t="n">
        <v>30286.8</v>
      </c>
      <c r="J3898" s="0" t="n">
        <v>11157.10013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</row>
    <row r="3899" customFormat="false" ht="13.8" hidden="true" customHeight="false" outlineLevel="0" collapsed="false">
      <c r="A3899" s="0" t="s">
        <v>159</v>
      </c>
      <c r="B3899" s="0" t="s">
        <v>103</v>
      </c>
      <c r="C3899" s="0" t="s">
        <v>178</v>
      </c>
      <c r="D3899" s="0" t="s">
        <v>111</v>
      </c>
      <c r="E3899" s="0" t="s">
        <v>8</v>
      </c>
      <c r="F3899" s="0" t="s">
        <v>8</v>
      </c>
      <c r="G3899" s="0" t="s">
        <v>153</v>
      </c>
      <c r="H3899" s="0" t="n">
        <v>247731.994970015</v>
      </c>
      <c r="I3899" s="0" t="n">
        <v>11662.1929809636</v>
      </c>
      <c r="J3899" s="0" t="n">
        <v>7823.79577638121</v>
      </c>
      <c r="K3899" s="0" t="n">
        <v>349865.789428908</v>
      </c>
      <c r="L3899" s="0" t="n">
        <v>466487.719238544</v>
      </c>
      <c r="M3899" s="0" t="n">
        <v>1119570.5261725</v>
      </c>
      <c r="N3899" s="0" t="n">
        <v>1679355.78925876</v>
      </c>
      <c r="O3899" s="0" t="n">
        <v>228578.982426886</v>
      </c>
      <c r="P3899" s="0" t="n">
        <v>293887.263120283</v>
      </c>
      <c r="Q3899" s="0" t="n">
        <v>466487.719238544</v>
      </c>
      <c r="R3899" s="0" t="n">
        <v>583109.64904818</v>
      </c>
    </row>
    <row r="3900" customFormat="false" ht="13.8" hidden="true" customHeight="false" outlineLevel="0" collapsed="false">
      <c r="A3900" s="0" t="s">
        <v>159</v>
      </c>
      <c r="B3900" s="0" t="s">
        <v>103</v>
      </c>
      <c r="C3900" s="0" t="s">
        <v>179</v>
      </c>
      <c r="D3900" s="0" t="s">
        <v>115</v>
      </c>
      <c r="E3900" s="0" t="s">
        <v>8</v>
      </c>
      <c r="F3900" s="0" t="s">
        <v>8</v>
      </c>
      <c r="G3900" s="0" t="s">
        <v>153</v>
      </c>
      <c r="H3900" s="0" t="n">
        <v>18999746.015137</v>
      </c>
      <c r="I3900" s="0" t="n">
        <v>227032.02</v>
      </c>
      <c r="J3900" s="0" t="n">
        <v>326918.901175</v>
      </c>
      <c r="K3900" s="0" t="n">
        <v>0</v>
      </c>
      <c r="L3900" s="0" t="n">
        <v>0</v>
      </c>
      <c r="M3900" s="0" t="n">
        <v>4086576.36</v>
      </c>
      <c r="N3900" s="0" t="n">
        <v>6129864.54</v>
      </c>
      <c r="O3900" s="0" t="n">
        <v>19411237.71</v>
      </c>
      <c r="P3900" s="0" t="n">
        <v>27175732.794</v>
      </c>
      <c r="Q3900" s="0" t="n">
        <v>13621921.2</v>
      </c>
      <c r="R3900" s="0" t="n">
        <v>15892241.4</v>
      </c>
    </row>
    <row r="3901" customFormat="false" ht="13.8" hidden="true" customHeight="false" outlineLevel="0" collapsed="false">
      <c r="A3901" s="0" t="s">
        <v>150</v>
      </c>
      <c r="B3901" s="0" t="s">
        <v>72</v>
      </c>
      <c r="C3901" s="0" t="s">
        <v>151</v>
      </c>
      <c r="D3901" s="0" t="s">
        <v>73</v>
      </c>
      <c r="E3901" s="0" t="s">
        <v>156</v>
      </c>
      <c r="F3901" s="0" t="s">
        <v>9</v>
      </c>
      <c r="G3901" s="0" t="s">
        <v>153</v>
      </c>
      <c r="H3901" s="0" t="n">
        <v>4387425.87229139</v>
      </c>
      <c r="I3901" s="0" t="n">
        <v>64341.5223208755</v>
      </c>
      <c r="J3901" s="0" t="n">
        <v>65013.0685497395</v>
      </c>
      <c r="K3901" s="0" t="n">
        <v>2251953.28123064</v>
      </c>
      <c r="L3901" s="0" t="n">
        <v>2895368.50443939</v>
      </c>
      <c r="M3901" s="0" t="n">
        <v>7121471.07320821</v>
      </c>
      <c r="N3901" s="0" t="n">
        <v>9792022.7256613</v>
      </c>
      <c r="O3901" s="0" t="n">
        <v>2225459.71037756</v>
      </c>
      <c r="P3901" s="0" t="n">
        <v>2848588.42928328</v>
      </c>
      <c r="Q3901" s="0" t="n">
        <v>5147321.78567004</v>
      </c>
      <c r="R3901" s="0" t="n">
        <v>5790737.00887879</v>
      </c>
    </row>
    <row r="3902" customFormat="false" ht="13.8" hidden="true" customHeight="false" outlineLevel="0" collapsed="false">
      <c r="A3902" s="0" t="s">
        <v>159</v>
      </c>
      <c r="B3902" s="0" t="s">
        <v>72</v>
      </c>
      <c r="C3902" s="0" t="s">
        <v>151</v>
      </c>
      <c r="D3902" s="0" t="s">
        <v>76</v>
      </c>
      <c r="E3902" s="0" t="s">
        <v>152</v>
      </c>
      <c r="F3902" s="0" t="s">
        <v>8</v>
      </c>
      <c r="G3902" s="0" t="s">
        <v>153</v>
      </c>
      <c r="H3902" s="0" t="n">
        <v>2912282.19882742</v>
      </c>
      <c r="I3902" s="0" t="n">
        <v>12382.4691521899</v>
      </c>
      <c r="J3902" s="0" t="n">
        <v>12670.7107260591</v>
      </c>
      <c r="K3902" s="0" t="n">
        <v>371474.074565699</v>
      </c>
      <c r="L3902" s="0" t="n">
        <v>495298.766087599</v>
      </c>
      <c r="M3902" s="0" t="n">
        <v>856575.512023631</v>
      </c>
      <c r="N3902" s="0" t="n">
        <v>1199205.71683308</v>
      </c>
      <c r="O3902" s="0" t="n">
        <v>342630.204809452</v>
      </c>
      <c r="P3902" s="0" t="n">
        <v>479682.286733233</v>
      </c>
      <c r="Q3902" s="0" t="n">
        <v>0</v>
      </c>
      <c r="R3902" s="0" t="n">
        <v>0</v>
      </c>
    </row>
    <row r="3903" customFormat="false" ht="13.8" hidden="true" customHeight="false" outlineLevel="0" collapsed="false">
      <c r="A3903" s="0" t="s">
        <v>159</v>
      </c>
      <c r="B3903" s="0" t="s">
        <v>21</v>
      </c>
      <c r="C3903" s="0" t="s">
        <v>173</v>
      </c>
      <c r="D3903" s="0" t="s">
        <v>41</v>
      </c>
      <c r="E3903" s="0" t="s">
        <v>9</v>
      </c>
      <c r="F3903" s="0" t="s">
        <v>9</v>
      </c>
      <c r="G3903" s="0" t="s">
        <v>164</v>
      </c>
      <c r="H3903" s="0" t="n">
        <v>179162.952581209</v>
      </c>
      <c r="I3903" s="0" t="n">
        <v>1324.66666666666</v>
      </c>
      <c r="J3903" s="0" t="n">
        <v>788.176666666666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</row>
    <row r="3904" customFormat="false" ht="13.8" hidden="true" customHeight="false" outlineLevel="0" collapsed="false">
      <c r="A3904" s="0" t="s">
        <v>150</v>
      </c>
      <c r="B3904" s="0" t="s">
        <v>72</v>
      </c>
      <c r="C3904" s="0" t="s">
        <v>151</v>
      </c>
      <c r="D3904" s="0" t="s">
        <v>84</v>
      </c>
      <c r="E3904" s="0" t="s">
        <v>152</v>
      </c>
      <c r="F3904" s="0" t="s">
        <v>8</v>
      </c>
      <c r="G3904" s="0" t="s">
        <v>172</v>
      </c>
      <c r="H3904" s="0" t="n">
        <v>5645865.90642668</v>
      </c>
      <c r="I3904" s="0" t="n">
        <v>648956.775541987</v>
      </c>
      <c r="J3904" s="0" t="n">
        <v>1022044.69788927</v>
      </c>
      <c r="K3904" s="0" t="n">
        <v>10788230.5802193</v>
      </c>
      <c r="L3904" s="0" t="n">
        <v>13870582.1745677</v>
      </c>
      <c r="M3904" s="0" t="n">
        <v>50406397.8217251</v>
      </c>
      <c r="N3904" s="0" t="n">
        <v>69308797.004872</v>
      </c>
      <c r="O3904" s="0" t="n">
        <v>15751999.3192891</v>
      </c>
      <c r="P3904" s="0" t="n">
        <v>20162559.12869</v>
      </c>
      <c r="Q3904" s="0" t="n">
        <v>24658812.754787</v>
      </c>
      <c r="R3904" s="0" t="n">
        <v>27741164.3491354</v>
      </c>
    </row>
    <row r="3905" customFormat="false" ht="13.8" hidden="true" customHeight="false" outlineLevel="0" collapsed="false">
      <c r="A3905" s="0" t="s">
        <v>159</v>
      </c>
      <c r="B3905" s="0" t="s">
        <v>72</v>
      </c>
      <c r="C3905" s="0" t="s">
        <v>151</v>
      </c>
      <c r="D3905" s="0" t="s">
        <v>83</v>
      </c>
      <c r="E3905" s="0" t="s">
        <v>156</v>
      </c>
      <c r="F3905" s="0" t="s">
        <v>9</v>
      </c>
      <c r="G3905" s="0" t="s">
        <v>154</v>
      </c>
      <c r="H3905" s="0" t="n">
        <v>1045792.74845401</v>
      </c>
      <c r="I3905" s="0" t="n">
        <v>10640.1650583635</v>
      </c>
      <c r="J3905" s="0" t="n">
        <v>11563.805625416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</row>
    <row r="3906" customFormat="false" ht="13.8" hidden="true" customHeight="false" outlineLevel="0" collapsed="false">
      <c r="A3906" s="0" t="s">
        <v>159</v>
      </c>
      <c r="B3906" s="0" t="s">
        <v>72</v>
      </c>
      <c r="C3906" s="0" t="s">
        <v>175</v>
      </c>
      <c r="D3906" s="0" t="s">
        <v>88</v>
      </c>
      <c r="E3906" s="0" t="s">
        <v>174</v>
      </c>
      <c r="F3906" s="0" t="s">
        <v>8</v>
      </c>
      <c r="G3906" s="0" t="s">
        <v>172</v>
      </c>
      <c r="H3906" s="0" t="n">
        <v>4468651.70397517</v>
      </c>
      <c r="I3906" s="0" t="n">
        <v>99922.2522024992</v>
      </c>
      <c r="J3906" s="0" t="n">
        <v>652699.173350722</v>
      </c>
      <c r="K3906" s="0" t="n">
        <v>0</v>
      </c>
      <c r="L3906" s="0" t="n">
        <v>0</v>
      </c>
      <c r="M3906" s="0" t="n">
        <v>8493391.43721243</v>
      </c>
      <c r="N3906" s="0" t="n">
        <v>11890748.0120974</v>
      </c>
      <c r="O3906" s="0" t="n">
        <v>3397356.57488497</v>
      </c>
      <c r="P3906" s="0" t="n">
        <v>4756299.20483896</v>
      </c>
      <c r="Q3906" s="0" t="n">
        <v>871572.585920436</v>
      </c>
      <c r="R3906" s="0" t="n">
        <v>1307358.87888065</v>
      </c>
    </row>
    <row r="3907" customFormat="false" ht="13.8" hidden="true" customHeight="false" outlineLevel="0" collapsed="false">
      <c r="A3907" s="0" t="s">
        <v>155</v>
      </c>
      <c r="B3907" s="0" t="s">
        <v>72</v>
      </c>
      <c r="C3907" s="0" t="s">
        <v>175</v>
      </c>
      <c r="D3907" s="0" t="s">
        <v>87</v>
      </c>
      <c r="E3907" s="0" t="s">
        <v>156</v>
      </c>
      <c r="F3907" s="0" t="s">
        <v>9</v>
      </c>
      <c r="G3907" s="0" t="s">
        <v>172</v>
      </c>
      <c r="H3907" s="0" t="n">
        <v>496678.741804426</v>
      </c>
      <c r="I3907" s="0" t="n">
        <v>36981.8709774181</v>
      </c>
      <c r="J3907" s="0" t="n">
        <v>126904.364642118</v>
      </c>
      <c r="K3907" s="0" t="n">
        <v>0</v>
      </c>
      <c r="L3907" s="0" t="n">
        <v>0</v>
      </c>
      <c r="M3907" s="0" t="n">
        <v>2829113.12977249</v>
      </c>
      <c r="N3907" s="0" t="n">
        <v>3457804.93638859</v>
      </c>
      <c r="O3907" s="0" t="n">
        <v>1383121.97455543</v>
      </c>
      <c r="P3907" s="0" t="n">
        <v>1886075.41984832</v>
      </c>
      <c r="Q3907" s="0" t="n">
        <v>0</v>
      </c>
      <c r="R3907" s="0" t="n">
        <v>0</v>
      </c>
    </row>
    <row r="3908" customFormat="false" ht="13.8" hidden="true" customHeight="false" outlineLevel="0" collapsed="false">
      <c r="A3908" s="0" t="s">
        <v>155</v>
      </c>
      <c r="B3908" s="0" t="s">
        <v>6</v>
      </c>
      <c r="C3908" s="0" t="s">
        <v>162</v>
      </c>
      <c r="D3908" s="0" t="s">
        <v>20</v>
      </c>
      <c r="E3908" s="0" t="s">
        <v>8</v>
      </c>
      <c r="F3908" s="0" t="s">
        <v>8</v>
      </c>
      <c r="G3908" s="0" t="s">
        <v>153</v>
      </c>
      <c r="H3908" s="0" t="n">
        <v>543273.620261309</v>
      </c>
      <c r="I3908" s="0" t="n">
        <v>65425.58703125</v>
      </c>
      <c r="J3908" s="0" t="n">
        <v>38487.9185850471</v>
      </c>
      <c r="K3908" s="0" t="n">
        <v>188671.542864583</v>
      </c>
      <c r="L3908" s="0" t="n">
        <v>242577.69796875</v>
      </c>
      <c r="M3908" s="0" t="n">
        <v>7549287.36037049</v>
      </c>
      <c r="N3908" s="0" t="n">
        <v>11323931.0405557</v>
      </c>
      <c r="O3908" s="0" t="n">
        <v>2076054.02410188</v>
      </c>
      <c r="P3908" s="0" t="n">
        <v>2830982.76013893</v>
      </c>
      <c r="Q3908" s="0" t="n">
        <v>377343.085729166</v>
      </c>
      <c r="R3908" s="0" t="n">
        <v>431249.240833333</v>
      </c>
    </row>
    <row r="3909" customFormat="false" ht="13.8" hidden="true" customHeight="false" outlineLevel="0" collapsed="false">
      <c r="A3909" s="0" t="s">
        <v>150</v>
      </c>
      <c r="B3909" s="0" t="s">
        <v>90</v>
      </c>
      <c r="C3909" s="0" t="s">
        <v>94</v>
      </c>
      <c r="D3909" s="0" t="s">
        <v>94</v>
      </c>
      <c r="E3909" s="0" t="s">
        <v>195</v>
      </c>
      <c r="F3909" s="0" t="s">
        <v>8</v>
      </c>
      <c r="G3909" s="0" t="s">
        <v>164</v>
      </c>
      <c r="H3909" s="0" t="n">
        <v>336253.570000955</v>
      </c>
      <c r="I3909" s="0" t="n">
        <v>37252.7879926862</v>
      </c>
      <c r="J3909" s="0" t="n">
        <v>88153.8258527206</v>
      </c>
      <c r="K3909" s="0" t="n">
        <v>325961.894936004</v>
      </c>
      <c r="L3909" s="0" t="n">
        <v>419093.86491772</v>
      </c>
      <c r="M3909" s="0" t="n">
        <v>4222653.85493812</v>
      </c>
      <c r="N3909" s="0" t="n">
        <v>5806149.05053992</v>
      </c>
      <c r="O3909" s="0" t="n">
        <v>1539509.21949839</v>
      </c>
      <c r="P3909" s="0" t="n">
        <v>1970571.80095793</v>
      </c>
      <c r="Q3909" s="0" t="n">
        <v>279395.909945147</v>
      </c>
      <c r="R3909" s="0" t="n">
        <v>372527.879926862</v>
      </c>
    </row>
    <row r="3910" customFormat="false" ht="13.8" hidden="true" customHeight="false" outlineLevel="0" collapsed="false">
      <c r="A3910" s="0" t="s">
        <v>150</v>
      </c>
      <c r="B3910" s="0" t="s">
        <v>21</v>
      </c>
      <c r="C3910" s="0" t="s">
        <v>166</v>
      </c>
      <c r="D3910" s="0" t="s">
        <v>25</v>
      </c>
      <c r="E3910" s="0" t="s">
        <v>9</v>
      </c>
      <c r="F3910" s="0" t="s">
        <v>9</v>
      </c>
      <c r="G3910" s="0" t="s">
        <v>153</v>
      </c>
      <c r="H3910" s="0" t="n">
        <v>763704.945664166</v>
      </c>
      <c r="I3910" s="0" t="n">
        <v>10639.1666666666</v>
      </c>
      <c r="J3910" s="0" t="n">
        <v>6330.30416666666</v>
      </c>
      <c r="K3910" s="0" t="n">
        <v>0</v>
      </c>
      <c r="L3910" s="0" t="n">
        <v>0</v>
      </c>
      <c r="M3910" s="0" t="n">
        <v>3168599.95424816</v>
      </c>
      <c r="N3910" s="0" t="n">
        <v>3847585.65872991</v>
      </c>
      <c r="O3910" s="0" t="n">
        <v>0</v>
      </c>
      <c r="P3910" s="0" t="n">
        <v>0</v>
      </c>
      <c r="Q3910" s="0" t="n">
        <v>106391.666666666</v>
      </c>
      <c r="R3910" s="0" t="n">
        <v>132989.583333333</v>
      </c>
    </row>
    <row r="3911" customFormat="false" ht="13.8" hidden="true" customHeight="false" outlineLevel="0" collapsed="false">
      <c r="A3911" s="0" t="s">
        <v>155</v>
      </c>
      <c r="B3911" s="0" t="s">
        <v>103</v>
      </c>
      <c r="C3911" s="0" t="s">
        <v>178</v>
      </c>
      <c r="D3911" s="0" t="s">
        <v>105</v>
      </c>
      <c r="E3911" s="0" t="s">
        <v>9</v>
      </c>
      <c r="F3911" s="0" t="s">
        <v>9</v>
      </c>
      <c r="G3911" s="0" t="s">
        <v>153</v>
      </c>
      <c r="H3911" s="0" t="n">
        <v>116021.468534235</v>
      </c>
      <c r="I3911" s="0" t="n">
        <v>5515.251219</v>
      </c>
      <c r="J3911" s="0" t="n">
        <v>5515.251219</v>
      </c>
      <c r="K3911" s="0" t="n">
        <v>0</v>
      </c>
      <c r="L3911" s="0" t="n">
        <v>0</v>
      </c>
      <c r="M3911" s="0" t="n">
        <v>247565.839092862</v>
      </c>
      <c r="N3911" s="0" t="n">
        <v>299684.963112412</v>
      </c>
      <c r="O3911" s="0" t="n">
        <v>140287.308819288</v>
      </c>
      <c r="P3911" s="0" t="n">
        <v>155054.393958161</v>
      </c>
      <c r="Q3911" s="0" t="n">
        <v>303338.817045</v>
      </c>
      <c r="R3911" s="0" t="n">
        <v>330915.07314</v>
      </c>
    </row>
    <row r="3912" customFormat="false" ht="13.8" hidden="true" customHeight="false" outlineLevel="0" collapsed="false">
      <c r="A3912" s="0" t="s">
        <v>155</v>
      </c>
      <c r="B3912" s="0" t="s">
        <v>96</v>
      </c>
      <c r="C3912" s="0" t="s">
        <v>97</v>
      </c>
      <c r="D3912" s="0" t="s">
        <v>97</v>
      </c>
      <c r="E3912" s="0" t="s">
        <v>8</v>
      </c>
      <c r="F3912" s="0" t="s">
        <v>8</v>
      </c>
      <c r="G3912" s="0" t="s">
        <v>157</v>
      </c>
      <c r="H3912" s="0" t="n">
        <v>13413467.1350687</v>
      </c>
      <c r="I3912" s="0" t="n">
        <v>821238.903747081</v>
      </c>
      <c r="J3912" s="0" t="n">
        <v>1586310.04025097</v>
      </c>
      <c r="K3912" s="0" t="n">
        <v>0</v>
      </c>
      <c r="L3912" s="0" t="n">
        <v>0</v>
      </c>
      <c r="M3912" s="0" t="n">
        <v>31303694.799946</v>
      </c>
      <c r="N3912" s="0" t="n">
        <v>46955542.199919</v>
      </c>
      <c r="O3912" s="0" t="n">
        <v>9130244.27558897</v>
      </c>
      <c r="P3912" s="0" t="n">
        <v>9130244.27558897</v>
      </c>
      <c r="Q3912" s="0" t="n">
        <v>13054900.0080591</v>
      </c>
      <c r="R3912" s="0" t="n">
        <v>13054900.0080591</v>
      </c>
    </row>
    <row r="3913" customFormat="false" ht="13.8" hidden="true" customHeight="false" outlineLevel="0" collapsed="false">
      <c r="A3913" s="0" t="s">
        <v>159</v>
      </c>
      <c r="B3913" s="0" t="s">
        <v>72</v>
      </c>
      <c r="C3913" s="0" t="s">
        <v>151</v>
      </c>
      <c r="D3913" s="0" t="s">
        <v>75</v>
      </c>
      <c r="E3913" s="0" t="s">
        <v>170</v>
      </c>
      <c r="F3913" s="0" t="s">
        <v>13</v>
      </c>
      <c r="G3913" s="0" t="s">
        <v>164</v>
      </c>
      <c r="H3913" s="0" t="n">
        <v>6228788.66914512</v>
      </c>
      <c r="I3913" s="0" t="n">
        <v>27013.9211761984</v>
      </c>
      <c r="J3913" s="0" t="n">
        <v>27236.6692668628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</row>
    <row r="3914" customFormat="false" ht="13.8" hidden="true" customHeight="false" outlineLevel="0" collapsed="false">
      <c r="A3914" s="0" t="s">
        <v>159</v>
      </c>
      <c r="B3914" s="0" t="s">
        <v>72</v>
      </c>
      <c r="C3914" s="0" t="s">
        <v>151</v>
      </c>
      <c r="D3914" s="0" t="s">
        <v>76</v>
      </c>
      <c r="E3914" s="0" t="s">
        <v>156</v>
      </c>
      <c r="F3914" s="0" t="s">
        <v>9</v>
      </c>
      <c r="G3914" s="0" t="s">
        <v>164</v>
      </c>
      <c r="H3914" s="0" t="n">
        <v>6991114.90174293</v>
      </c>
      <c r="I3914" s="0" t="n">
        <v>31446.9590143824</v>
      </c>
      <c r="J3914" s="0" t="n">
        <v>38857.5928936283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</row>
    <row r="3915" customFormat="false" ht="13.8" hidden="true" customHeight="false" outlineLevel="0" collapsed="false">
      <c r="A3915" s="0" t="s">
        <v>150</v>
      </c>
      <c r="B3915" s="0" t="s">
        <v>72</v>
      </c>
      <c r="C3915" s="0" t="s">
        <v>151</v>
      </c>
      <c r="D3915" s="0" t="s">
        <v>75</v>
      </c>
      <c r="E3915" s="0" t="s">
        <v>156</v>
      </c>
      <c r="F3915" s="0" t="s">
        <v>9</v>
      </c>
      <c r="G3915" s="0" t="s">
        <v>157</v>
      </c>
      <c r="H3915" s="0" t="n">
        <v>1385795.0251808</v>
      </c>
      <c r="I3915" s="0" t="n">
        <v>21090.7360787463</v>
      </c>
      <c r="J3915" s="0" t="n">
        <v>11055.1043677117</v>
      </c>
      <c r="K3915" s="0" t="n">
        <v>738175.762756122</v>
      </c>
      <c r="L3915" s="0" t="n">
        <v>949083.123543585</v>
      </c>
      <c r="M3915" s="0" t="n">
        <v>2334372.29147949</v>
      </c>
      <c r="N3915" s="0" t="n">
        <v>3209761.9007843</v>
      </c>
      <c r="O3915" s="0" t="n">
        <v>729491.341087341</v>
      </c>
      <c r="P3915" s="0" t="n">
        <v>933748.916591796</v>
      </c>
      <c r="Q3915" s="0" t="n">
        <v>1687258.8862997</v>
      </c>
      <c r="R3915" s="0" t="n">
        <v>1898166.24708717</v>
      </c>
    </row>
    <row r="3916" customFormat="false" ht="13.8" hidden="true" customHeight="false" outlineLevel="0" collapsed="false">
      <c r="A3916" s="0" t="s">
        <v>150</v>
      </c>
      <c r="B3916" s="0" t="s">
        <v>72</v>
      </c>
      <c r="C3916" s="0" t="s">
        <v>171</v>
      </c>
      <c r="D3916" s="0" t="s">
        <v>74</v>
      </c>
      <c r="E3916" s="0" t="s">
        <v>170</v>
      </c>
      <c r="F3916" s="0" t="s">
        <v>13</v>
      </c>
      <c r="G3916" s="0" t="s">
        <v>154</v>
      </c>
      <c r="H3916" s="0" t="n">
        <v>5247304.86502328</v>
      </c>
      <c r="I3916" s="0" t="n">
        <v>86320.9016798875</v>
      </c>
      <c r="J3916" s="0" t="n">
        <v>108675.519220527</v>
      </c>
      <c r="K3916" s="0" t="n">
        <v>3021231.55879606</v>
      </c>
      <c r="L3916" s="0" t="n">
        <v>3884440.57559493</v>
      </c>
      <c r="M3916" s="0" t="n">
        <v>12283972.08312</v>
      </c>
      <c r="N3916" s="0" t="n">
        <v>16890461.61429</v>
      </c>
      <c r="O3916" s="0" t="n">
        <v>3838741.27597501</v>
      </c>
      <c r="P3916" s="0" t="n">
        <v>4913588.83324801</v>
      </c>
      <c r="Q3916" s="0" t="n">
        <v>6905672.134391</v>
      </c>
      <c r="R3916" s="0" t="n">
        <v>7768881.15118987</v>
      </c>
    </row>
    <row r="3917" customFormat="false" ht="13.8" hidden="true" customHeight="false" outlineLevel="0" collapsed="false">
      <c r="A3917" s="0" t="s">
        <v>155</v>
      </c>
      <c r="B3917" s="0" t="s">
        <v>52</v>
      </c>
      <c r="C3917" s="0" t="s">
        <v>158</v>
      </c>
      <c r="D3917" s="0" t="s">
        <v>53</v>
      </c>
      <c r="E3917" s="0" t="s">
        <v>8</v>
      </c>
      <c r="F3917" s="0" t="s">
        <v>8</v>
      </c>
      <c r="G3917" s="0" t="s">
        <v>164</v>
      </c>
      <c r="H3917" s="0" t="n">
        <v>14986515.3403991</v>
      </c>
      <c r="I3917" s="0" t="n">
        <v>718580.564137968</v>
      </c>
      <c r="J3917" s="0" t="n">
        <v>457545.666596648</v>
      </c>
      <c r="K3917" s="0" t="n">
        <v>0</v>
      </c>
      <c r="L3917" s="0" t="n">
        <v>0</v>
      </c>
      <c r="M3917" s="0" t="n">
        <v>15090191.6313231</v>
      </c>
      <c r="N3917" s="0" t="n">
        <v>18443567.5493949</v>
      </c>
      <c r="O3917" s="0" t="n">
        <v>18323804.3639607</v>
      </c>
      <c r="P3917" s="0" t="n">
        <v>20359782.626623</v>
      </c>
      <c r="Q3917" s="0" t="n">
        <v>23952685.4712656</v>
      </c>
      <c r="R3917" s="0" t="n">
        <v>26347954.0183921</v>
      </c>
    </row>
    <row r="3918" customFormat="false" ht="13.8" hidden="true" customHeight="false" outlineLevel="0" collapsed="false">
      <c r="A3918" s="0" t="s">
        <v>159</v>
      </c>
      <c r="B3918" s="0" t="s">
        <v>52</v>
      </c>
      <c r="C3918" s="0" t="s">
        <v>161</v>
      </c>
      <c r="D3918" s="0" t="s">
        <v>58</v>
      </c>
      <c r="E3918" s="0" t="s">
        <v>8</v>
      </c>
      <c r="F3918" s="0" t="s">
        <v>8</v>
      </c>
      <c r="G3918" s="0" t="s">
        <v>157</v>
      </c>
      <c r="H3918" s="0" t="n">
        <v>24551558.0541177</v>
      </c>
      <c r="I3918" s="0" t="n">
        <v>514317.012620252</v>
      </c>
      <c r="J3918" s="0" t="n">
        <v>263380.490324282</v>
      </c>
      <c r="K3918" s="0" t="n">
        <v>0</v>
      </c>
      <c r="L3918" s="0" t="n">
        <v>0</v>
      </c>
      <c r="M3918" s="0" t="n">
        <v>40973922.073989</v>
      </c>
      <c r="N3918" s="0" t="n">
        <v>61460883.1109835</v>
      </c>
      <c r="O3918" s="0" t="n">
        <v>5415329.53938037</v>
      </c>
      <c r="P3918" s="0" t="n">
        <v>6962566.55063191</v>
      </c>
      <c r="Q3918" s="0" t="n">
        <v>1714390.0420675</v>
      </c>
      <c r="R3918" s="0" t="n">
        <v>3428780.08413501</v>
      </c>
    </row>
    <row r="3919" customFormat="false" ht="13.8" hidden="true" customHeight="false" outlineLevel="0" collapsed="false">
      <c r="A3919" s="0" t="s">
        <v>150</v>
      </c>
      <c r="B3919" s="0" t="s">
        <v>52</v>
      </c>
      <c r="C3919" s="0" t="s">
        <v>158</v>
      </c>
      <c r="D3919" s="0" t="s">
        <v>59</v>
      </c>
      <c r="E3919" s="0" t="s">
        <v>13</v>
      </c>
      <c r="F3919" s="0" t="s">
        <v>13</v>
      </c>
      <c r="G3919" s="0" t="s">
        <v>164</v>
      </c>
      <c r="H3919" s="0" t="n">
        <v>1303115.67408327</v>
      </c>
      <c r="I3919" s="0" t="n">
        <v>115326.098223425</v>
      </c>
      <c r="J3919" s="0" t="n">
        <v>78741.5425776534</v>
      </c>
      <c r="K3919" s="0" t="n">
        <v>1537681.30964566</v>
      </c>
      <c r="L3919" s="0" t="n">
        <v>2306521.9644685</v>
      </c>
      <c r="M3919" s="0" t="n">
        <v>20672203.1411467</v>
      </c>
      <c r="N3919" s="0" t="n">
        <v>27562937.521529</v>
      </c>
      <c r="O3919" s="0" t="n">
        <v>1387757.38041753</v>
      </c>
      <c r="P3919" s="0" t="n">
        <v>1734696.72552191</v>
      </c>
      <c r="Q3919" s="0" t="n">
        <v>576630.491117125</v>
      </c>
      <c r="R3919" s="0" t="n">
        <v>961050.818528542</v>
      </c>
    </row>
    <row r="3920" customFormat="false" ht="13.8" hidden="true" customHeight="false" outlineLevel="0" collapsed="false">
      <c r="A3920" s="0" t="s">
        <v>159</v>
      </c>
      <c r="B3920" s="0" t="s">
        <v>6</v>
      </c>
      <c r="C3920" s="0" t="s">
        <v>162</v>
      </c>
      <c r="D3920" s="0" t="s">
        <v>17</v>
      </c>
      <c r="E3920" s="0" t="s">
        <v>8</v>
      </c>
      <c r="F3920" s="0" t="s">
        <v>8</v>
      </c>
      <c r="G3920" s="0" t="s">
        <v>153</v>
      </c>
      <c r="H3920" s="0" t="n">
        <v>44765404.5456288</v>
      </c>
      <c r="I3920" s="0" t="n">
        <v>261767.211913169</v>
      </c>
      <c r="J3920" s="0" t="n">
        <v>450301.876006551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</row>
    <row r="3921" customFormat="false" ht="13.8" hidden="true" customHeight="false" outlineLevel="0" collapsed="false">
      <c r="A3921" s="0" t="s">
        <v>150</v>
      </c>
      <c r="B3921" s="0" t="s">
        <v>72</v>
      </c>
      <c r="C3921" s="0" t="s">
        <v>151</v>
      </c>
      <c r="D3921" s="0" t="s">
        <v>84</v>
      </c>
      <c r="E3921" s="0" t="s">
        <v>174</v>
      </c>
      <c r="F3921" s="0" t="s">
        <v>8</v>
      </c>
      <c r="G3921" s="0" t="s">
        <v>164</v>
      </c>
      <c r="H3921" s="0" t="n">
        <v>24375135.8905773</v>
      </c>
      <c r="I3921" s="0" t="n">
        <v>3781950.83896872</v>
      </c>
      <c r="J3921" s="0" t="n">
        <v>4334173.69004877</v>
      </c>
      <c r="K3921" s="0" t="n">
        <v>56258343.1735548</v>
      </c>
      <c r="L3921" s="0" t="n">
        <v>72332155.5088561</v>
      </c>
      <c r="M3921" s="0" t="n">
        <v>284575486.052867</v>
      </c>
      <c r="N3921" s="0" t="n">
        <v>367194175.552086</v>
      </c>
      <c r="O3921" s="0" t="n">
        <v>91798543.8880216</v>
      </c>
      <c r="P3921" s="0" t="n">
        <v>117502136.176667</v>
      </c>
      <c r="Q3921" s="0" t="n">
        <v>128590498.68241</v>
      </c>
      <c r="R3921" s="0" t="n">
        <v>144664311.017712</v>
      </c>
    </row>
    <row r="3922" customFormat="false" ht="13.8" hidden="true" customHeight="false" outlineLevel="0" collapsed="false">
      <c r="A3922" s="0" t="s">
        <v>150</v>
      </c>
      <c r="B3922" s="0" t="s">
        <v>90</v>
      </c>
      <c r="C3922" s="0" t="s">
        <v>92</v>
      </c>
      <c r="D3922" s="0" t="s">
        <v>92</v>
      </c>
      <c r="E3922" s="0" t="s">
        <v>167</v>
      </c>
      <c r="F3922" s="0" t="s">
        <v>9</v>
      </c>
      <c r="G3922" s="0" t="s">
        <v>164</v>
      </c>
      <c r="H3922" s="0" t="n">
        <v>2450365.01007433</v>
      </c>
      <c r="I3922" s="0" t="n">
        <v>395791.666666666</v>
      </c>
      <c r="J3922" s="0" t="n">
        <v>725813.108333333</v>
      </c>
      <c r="K3922" s="0" t="n">
        <v>4402488.61111111</v>
      </c>
      <c r="L3922" s="0" t="n">
        <v>5660342.49999999</v>
      </c>
      <c r="M3922" s="0" t="n">
        <v>46507609.2280624</v>
      </c>
      <c r="N3922" s="0" t="n">
        <v>55809131.0736749</v>
      </c>
      <c r="O3922" s="0" t="n">
        <v>18086292.4610885</v>
      </c>
      <c r="P3922" s="0" t="n">
        <v>23150454.3501933</v>
      </c>
      <c r="Q3922" s="0" t="n">
        <v>10062831.1111111</v>
      </c>
      <c r="R3922" s="0" t="n">
        <v>11320684.9999999</v>
      </c>
    </row>
    <row r="3923" customFormat="false" ht="13.8" hidden="true" customHeight="false" outlineLevel="0" collapsed="false">
      <c r="A3923" s="0" t="s">
        <v>159</v>
      </c>
      <c r="B3923" s="0" t="s">
        <v>52</v>
      </c>
      <c r="C3923" s="0" t="s">
        <v>158</v>
      </c>
      <c r="D3923" s="0" t="s">
        <v>63</v>
      </c>
      <c r="E3923" s="0" t="s">
        <v>9</v>
      </c>
      <c r="F3923" s="0" t="s">
        <v>9</v>
      </c>
      <c r="G3923" s="0" t="s">
        <v>172</v>
      </c>
      <c r="H3923" s="0" t="n">
        <v>4689476.227959</v>
      </c>
      <c r="I3923" s="0" t="n">
        <v>126294.200537433</v>
      </c>
      <c r="J3923" s="0" t="n">
        <v>295081.501067234</v>
      </c>
      <c r="K3923" s="0" t="n">
        <v>5051768.02149734</v>
      </c>
      <c r="L3923" s="0" t="n">
        <v>6314710.02687168</v>
      </c>
      <c r="M3923" s="0" t="n">
        <v>25495641.7334944</v>
      </c>
      <c r="N3923" s="0" t="n">
        <v>30863145.2563353</v>
      </c>
      <c r="O3923" s="0" t="n">
        <v>0</v>
      </c>
      <c r="P3923" s="0" t="n">
        <v>0</v>
      </c>
      <c r="Q3923" s="0" t="n">
        <v>0</v>
      </c>
      <c r="R3923" s="0" t="n">
        <v>0</v>
      </c>
    </row>
    <row r="3924" customFormat="false" ht="13.8" hidden="true" customHeight="false" outlineLevel="0" collapsed="false">
      <c r="A3924" s="0" t="s">
        <v>159</v>
      </c>
      <c r="B3924" s="0" t="s">
        <v>52</v>
      </c>
      <c r="C3924" s="0" t="s">
        <v>158</v>
      </c>
      <c r="D3924" s="0" t="s">
        <v>65</v>
      </c>
      <c r="E3924" s="0" t="s">
        <v>8</v>
      </c>
      <c r="F3924" s="0" t="s">
        <v>8</v>
      </c>
      <c r="G3924" s="0" t="s">
        <v>154</v>
      </c>
      <c r="H3924" s="0" t="n">
        <v>37252298.2226403</v>
      </c>
      <c r="I3924" s="0" t="n">
        <v>1079222.3372682</v>
      </c>
      <c r="J3924" s="0" t="n">
        <v>1986704.69623761</v>
      </c>
      <c r="K3924" s="0" t="n">
        <v>43168893.4907283</v>
      </c>
      <c r="L3924" s="0" t="n">
        <v>53961116.8634103</v>
      </c>
      <c r="M3924" s="0" t="n">
        <v>217868009.336019</v>
      </c>
      <c r="N3924" s="0" t="n">
        <v>263734958.669918</v>
      </c>
      <c r="O3924" s="0" t="n">
        <v>0</v>
      </c>
      <c r="P3924" s="0" t="n">
        <v>0</v>
      </c>
      <c r="Q3924" s="0" t="n">
        <v>0</v>
      </c>
      <c r="R3924" s="0" t="n">
        <v>0</v>
      </c>
    </row>
    <row r="3925" customFormat="false" ht="13.8" hidden="true" customHeight="false" outlineLevel="0" collapsed="false">
      <c r="A3925" s="0" t="s">
        <v>155</v>
      </c>
      <c r="B3925" s="0" t="s">
        <v>52</v>
      </c>
      <c r="C3925" s="0" t="s">
        <v>158</v>
      </c>
      <c r="D3925" s="0" t="s">
        <v>65</v>
      </c>
      <c r="E3925" s="0" t="s">
        <v>9</v>
      </c>
      <c r="F3925" s="0" t="s">
        <v>9</v>
      </c>
      <c r="G3925" s="0" t="s">
        <v>164</v>
      </c>
      <c r="H3925" s="0" t="n">
        <v>8924642.71681096</v>
      </c>
      <c r="I3925" s="0" t="n">
        <v>610458.120873424</v>
      </c>
      <c r="J3925" s="0" t="n">
        <v>581294.832113913</v>
      </c>
      <c r="K3925" s="0" t="n">
        <v>27470615.439304</v>
      </c>
      <c r="L3925" s="0" t="n">
        <v>33575196.6480383</v>
      </c>
      <c r="M3925" s="0" t="n">
        <v>123236233.151322</v>
      </c>
      <c r="N3925" s="0" t="n">
        <v>149180703.288443</v>
      </c>
      <c r="O3925" s="0" t="n">
        <v>1144608.97663767</v>
      </c>
      <c r="P3925" s="0" t="n">
        <v>1831374.36262027</v>
      </c>
      <c r="Q3925" s="0" t="n">
        <v>0</v>
      </c>
      <c r="R3925" s="0" t="n">
        <v>0</v>
      </c>
    </row>
    <row r="3926" customFormat="false" ht="13.8" hidden="true" customHeight="false" outlineLevel="0" collapsed="false">
      <c r="A3926" s="0" t="s">
        <v>159</v>
      </c>
      <c r="B3926" s="0" t="s">
        <v>52</v>
      </c>
      <c r="C3926" s="0" t="s">
        <v>158</v>
      </c>
      <c r="D3926" s="0" t="s">
        <v>65</v>
      </c>
      <c r="E3926" s="0" t="s">
        <v>8</v>
      </c>
      <c r="F3926" s="0" t="s">
        <v>8</v>
      </c>
      <c r="G3926" s="0" t="s">
        <v>153</v>
      </c>
      <c r="H3926" s="0" t="n">
        <v>3819423.35623817</v>
      </c>
      <c r="I3926" s="0" t="n">
        <v>119114.625473789</v>
      </c>
      <c r="J3926" s="0" t="n">
        <v>103368.16330622</v>
      </c>
      <c r="K3926" s="0" t="n">
        <v>4764585.01895158</v>
      </c>
      <c r="L3926" s="0" t="n">
        <v>5955731.27368948</v>
      </c>
      <c r="M3926" s="0" t="n">
        <v>24046265.0175212</v>
      </c>
      <c r="N3926" s="0" t="n">
        <v>29108636.6001573</v>
      </c>
      <c r="O3926" s="0" t="n">
        <v>0</v>
      </c>
      <c r="P3926" s="0" t="n">
        <v>0</v>
      </c>
      <c r="Q3926" s="0" t="n">
        <v>0</v>
      </c>
      <c r="R3926" s="0" t="n">
        <v>0</v>
      </c>
    </row>
    <row r="3927" customFormat="false" ht="13.8" hidden="true" customHeight="false" outlineLevel="0" collapsed="false">
      <c r="A3927" s="0" t="s">
        <v>150</v>
      </c>
      <c r="B3927" s="0" t="s">
        <v>52</v>
      </c>
      <c r="C3927" s="0" t="s">
        <v>161</v>
      </c>
      <c r="D3927" s="0" t="s">
        <v>68</v>
      </c>
      <c r="E3927" s="0" t="s">
        <v>9</v>
      </c>
      <c r="F3927" s="0" t="s">
        <v>9</v>
      </c>
      <c r="G3927" s="0" t="s">
        <v>157</v>
      </c>
      <c r="H3927" s="0" t="n">
        <v>16768593.0219047</v>
      </c>
      <c r="I3927" s="0" t="n">
        <v>1334366.14934655</v>
      </c>
      <c r="J3927" s="0" t="n">
        <v>1233417.43460717</v>
      </c>
      <c r="K3927" s="0" t="n">
        <v>60046476.720595</v>
      </c>
      <c r="L3927" s="0" t="n">
        <v>73390138.2140606</v>
      </c>
      <c r="M3927" s="0" t="n">
        <v>326085727.746564</v>
      </c>
      <c r="N3927" s="0" t="n">
        <v>396973929.4306</v>
      </c>
      <c r="O3927" s="0" t="n">
        <v>3002323.83602975</v>
      </c>
      <c r="P3927" s="0" t="n">
        <v>4503485.75404462</v>
      </c>
      <c r="Q3927" s="0" t="n">
        <v>0</v>
      </c>
      <c r="R3927" s="0" t="n">
        <v>0</v>
      </c>
    </row>
    <row r="3928" customFormat="false" ht="13.8" hidden="true" customHeight="false" outlineLevel="0" collapsed="false">
      <c r="A3928" s="0" t="s">
        <v>159</v>
      </c>
      <c r="B3928" s="0" t="s">
        <v>52</v>
      </c>
      <c r="C3928" s="0" t="s">
        <v>165</v>
      </c>
      <c r="D3928" s="0" t="s">
        <v>67</v>
      </c>
      <c r="E3928" s="0" t="s">
        <v>9</v>
      </c>
      <c r="F3928" s="0" t="s">
        <v>9</v>
      </c>
      <c r="G3928" s="0" t="s">
        <v>172</v>
      </c>
      <c r="H3928" s="0" t="n">
        <v>2855347.55094135</v>
      </c>
      <c r="I3928" s="0" t="n">
        <v>30593.4999999999</v>
      </c>
      <c r="J3928" s="0" t="n">
        <v>37298.6458351846</v>
      </c>
      <c r="K3928" s="0" t="n">
        <v>1223739.99999999</v>
      </c>
      <c r="L3928" s="0" t="n">
        <v>1529674.99999999</v>
      </c>
      <c r="M3928" s="0" t="n">
        <v>6176062.81249999</v>
      </c>
      <c r="N3928" s="0" t="n">
        <v>7476286.56249999</v>
      </c>
      <c r="O3928" s="0" t="n">
        <v>0</v>
      </c>
      <c r="P3928" s="0" t="n">
        <v>0</v>
      </c>
      <c r="Q3928" s="0" t="n">
        <v>0</v>
      </c>
      <c r="R3928" s="0" t="n">
        <v>0</v>
      </c>
    </row>
    <row r="3929" customFormat="false" ht="13.8" hidden="true" customHeight="false" outlineLevel="0" collapsed="false">
      <c r="A3929" s="0" t="s">
        <v>159</v>
      </c>
      <c r="B3929" s="0" t="s">
        <v>21</v>
      </c>
      <c r="C3929" s="0" t="s">
        <v>181</v>
      </c>
      <c r="D3929" s="0" t="s">
        <v>51</v>
      </c>
      <c r="E3929" s="0" t="s">
        <v>8</v>
      </c>
      <c r="F3929" s="0" t="s">
        <v>8</v>
      </c>
      <c r="G3929" s="0" t="s">
        <v>157</v>
      </c>
      <c r="H3929" s="0" t="n">
        <v>63644760.7614674</v>
      </c>
      <c r="I3929" s="0" t="n">
        <v>869800</v>
      </c>
      <c r="J3929" s="0" t="n">
        <v>398283.4</v>
      </c>
      <c r="K3929" s="0" t="n">
        <v>34792000</v>
      </c>
      <c r="L3929" s="0" t="n">
        <v>43490000</v>
      </c>
      <c r="M3929" s="0" t="n">
        <v>154933125</v>
      </c>
      <c r="N3929" s="0" t="n">
        <v>187550625</v>
      </c>
      <c r="O3929" s="0" t="n">
        <v>0</v>
      </c>
      <c r="P3929" s="0" t="n">
        <v>0</v>
      </c>
      <c r="Q3929" s="0" t="n">
        <v>0</v>
      </c>
      <c r="R3929" s="0" t="n">
        <v>0</v>
      </c>
    </row>
    <row r="3930" customFormat="false" ht="13.8" hidden="true" customHeight="false" outlineLevel="0" collapsed="false">
      <c r="A3930" s="0" t="s">
        <v>159</v>
      </c>
      <c r="B3930" s="0" t="s">
        <v>6</v>
      </c>
      <c r="C3930" s="0" t="s">
        <v>162</v>
      </c>
      <c r="D3930" s="0" t="s">
        <v>20</v>
      </c>
      <c r="E3930" s="0" t="s">
        <v>8</v>
      </c>
      <c r="F3930" s="0" t="s">
        <v>8</v>
      </c>
      <c r="G3930" s="0" t="s">
        <v>164</v>
      </c>
      <c r="H3930" s="0" t="n">
        <v>132538512.620593</v>
      </c>
      <c r="I3930" s="0" t="n">
        <v>2701383.36661507</v>
      </c>
      <c r="J3930" s="0" t="n">
        <v>1718225.27228358</v>
      </c>
      <c r="K3930" s="0" t="n">
        <v>6712799.07940022</v>
      </c>
      <c r="L3930" s="0" t="n">
        <v>8950398.77253363</v>
      </c>
      <c r="M3930" s="0" t="n">
        <v>0</v>
      </c>
      <c r="N3930" s="0" t="n">
        <v>0</v>
      </c>
      <c r="O3930" s="0" t="n">
        <v>77926390.2338449</v>
      </c>
      <c r="P3930" s="0" t="n">
        <v>109096946.327382</v>
      </c>
      <c r="Q3930" s="0" t="n">
        <v>13425598.1588004</v>
      </c>
      <c r="R3930" s="0" t="n">
        <v>15663197.8519338</v>
      </c>
    </row>
    <row r="3931" customFormat="false" ht="13.8" hidden="true" customHeight="false" outlineLevel="0" collapsed="false">
      <c r="A3931" s="0" t="s">
        <v>150</v>
      </c>
      <c r="B3931" s="0" t="s">
        <v>52</v>
      </c>
      <c r="C3931" s="0" t="s">
        <v>169</v>
      </c>
      <c r="D3931" s="0" t="s">
        <v>70</v>
      </c>
      <c r="E3931" s="0" t="s">
        <v>9</v>
      </c>
      <c r="F3931" s="0" t="s">
        <v>9</v>
      </c>
      <c r="G3931" s="0" t="s">
        <v>153</v>
      </c>
      <c r="H3931" s="0" t="n">
        <v>3125903.44392482</v>
      </c>
      <c r="I3931" s="0" t="n">
        <v>213667.523684999</v>
      </c>
      <c r="J3931" s="0" t="n">
        <v>137687.625555508</v>
      </c>
      <c r="K3931" s="0" t="n">
        <v>7478363.32897499</v>
      </c>
      <c r="L3931" s="0" t="n">
        <v>9615038.56582499</v>
      </c>
      <c r="M3931" s="0" t="n">
        <v>7371529.56713249</v>
      </c>
      <c r="N3931" s="0" t="n">
        <v>8974035.99476999</v>
      </c>
      <c r="O3931" s="0" t="n">
        <v>7129373.03245502</v>
      </c>
      <c r="P3931" s="0" t="n">
        <v>7777497.85358729</v>
      </c>
      <c r="Q3931" s="0" t="n">
        <v>25640102.8421999</v>
      </c>
      <c r="R3931" s="0" t="n">
        <v>27776778.0790499</v>
      </c>
    </row>
    <row r="3932" customFormat="false" ht="13.8" hidden="true" customHeight="false" outlineLevel="0" collapsed="false">
      <c r="A3932" s="0" t="s">
        <v>159</v>
      </c>
      <c r="B3932" s="0" t="s">
        <v>96</v>
      </c>
      <c r="C3932" s="0" t="s">
        <v>184</v>
      </c>
      <c r="D3932" s="0" t="s">
        <v>101</v>
      </c>
      <c r="E3932" s="0" t="s">
        <v>170</v>
      </c>
      <c r="F3932" s="0" t="s">
        <v>13</v>
      </c>
      <c r="G3932" s="0" t="s">
        <v>172</v>
      </c>
      <c r="H3932" s="0" t="n">
        <v>57368317.8323646</v>
      </c>
      <c r="I3932" s="0" t="n">
        <v>526660.204441461</v>
      </c>
      <c r="J3932" s="0" t="n">
        <v>387694.120699123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</row>
    <row r="3933" customFormat="false" ht="13.8" hidden="true" customHeight="false" outlineLevel="0" collapsed="false">
      <c r="A3933" s="0" t="s">
        <v>159</v>
      </c>
      <c r="B3933" s="0" t="s">
        <v>72</v>
      </c>
      <c r="C3933" s="0" t="s">
        <v>151</v>
      </c>
      <c r="D3933" s="0" t="s">
        <v>83</v>
      </c>
      <c r="E3933" s="0" t="s">
        <v>170</v>
      </c>
      <c r="F3933" s="0" t="s">
        <v>13</v>
      </c>
      <c r="G3933" s="0" t="s">
        <v>164</v>
      </c>
      <c r="H3933" s="0" t="n">
        <v>634351.084867964</v>
      </c>
      <c r="I3933" s="0" t="n">
        <v>9057.58960940408</v>
      </c>
      <c r="J3933" s="0" t="n">
        <v>9057.58960940408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</row>
    <row r="3934" customFormat="false" ht="13.8" hidden="true" customHeight="false" outlineLevel="0" collapsed="false">
      <c r="A3934" s="0" t="s">
        <v>155</v>
      </c>
      <c r="B3934" s="0" t="s">
        <v>52</v>
      </c>
      <c r="C3934" s="0" t="s">
        <v>169</v>
      </c>
      <c r="D3934" s="0" t="s">
        <v>69</v>
      </c>
      <c r="E3934" s="0" t="s">
        <v>8</v>
      </c>
      <c r="F3934" s="0" t="s">
        <v>8</v>
      </c>
      <c r="G3934" s="0" t="s">
        <v>153</v>
      </c>
      <c r="H3934" s="0" t="n">
        <v>478338.30155716</v>
      </c>
      <c r="I3934" s="0" t="n">
        <v>49948.3666872</v>
      </c>
      <c r="J3934" s="0" t="n">
        <v>45729.8488240332</v>
      </c>
      <c r="K3934" s="0" t="n">
        <v>2247676.500924</v>
      </c>
      <c r="L3934" s="0" t="n">
        <v>2747160.167796</v>
      </c>
      <c r="M3934" s="0" t="n">
        <v>13444435.350821</v>
      </c>
      <c r="N3934" s="0" t="n">
        <v>16274842.7930991</v>
      </c>
      <c r="O3934" s="0" t="n">
        <v>124870.916718</v>
      </c>
      <c r="P3934" s="0" t="n">
        <v>199793.4667488</v>
      </c>
      <c r="Q3934" s="0" t="n">
        <v>0</v>
      </c>
      <c r="R3934" s="0" t="n">
        <v>0</v>
      </c>
    </row>
    <row r="3935" customFormat="false" ht="13.8" hidden="true" customHeight="false" outlineLevel="0" collapsed="false">
      <c r="A3935" s="0" t="s">
        <v>150</v>
      </c>
      <c r="B3935" s="0" t="s">
        <v>21</v>
      </c>
      <c r="C3935" s="0" t="s">
        <v>181</v>
      </c>
      <c r="D3935" s="0" t="s">
        <v>31</v>
      </c>
      <c r="E3935" s="0" t="s">
        <v>8</v>
      </c>
      <c r="F3935" s="0" t="s">
        <v>8</v>
      </c>
      <c r="G3935" s="0" t="s">
        <v>172</v>
      </c>
      <c r="H3935" s="0" t="n">
        <v>696295.547886574</v>
      </c>
      <c r="I3935" s="0" t="n">
        <v>20075</v>
      </c>
      <c r="J3935" s="0" t="n">
        <v>13104.625</v>
      </c>
      <c r="K3935" s="0" t="n">
        <v>803000</v>
      </c>
      <c r="L3935" s="0" t="n">
        <v>1204500</v>
      </c>
      <c r="M3935" s="0" t="n">
        <v>2493315</v>
      </c>
      <c r="N3935" s="0" t="n">
        <v>3324420</v>
      </c>
      <c r="O3935" s="0" t="n">
        <v>130086</v>
      </c>
      <c r="P3935" s="0" t="n">
        <v>162607.5</v>
      </c>
      <c r="Q3935" s="0" t="n">
        <v>0</v>
      </c>
      <c r="R3935" s="0" t="n">
        <v>0</v>
      </c>
    </row>
    <row r="3936" customFormat="false" ht="13.8" hidden="true" customHeight="false" outlineLevel="0" collapsed="false">
      <c r="A3936" s="0" t="s">
        <v>150</v>
      </c>
      <c r="B3936" s="0" t="s">
        <v>90</v>
      </c>
      <c r="C3936" s="0" t="s">
        <v>186</v>
      </c>
      <c r="D3936" s="0" t="s">
        <v>95</v>
      </c>
      <c r="E3936" s="0" t="s">
        <v>13</v>
      </c>
      <c r="F3936" s="0" t="s">
        <v>13</v>
      </c>
      <c r="G3936" s="0" t="s">
        <v>164</v>
      </c>
      <c r="H3936" s="0" t="n">
        <v>15909462.284263</v>
      </c>
      <c r="I3936" s="0" t="n">
        <v>250648.547292415</v>
      </c>
      <c r="J3936" s="0" t="n">
        <v>303434.684418318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</row>
    <row r="3937" customFormat="false" ht="13.8" hidden="true" customHeight="false" outlineLevel="0" collapsed="false">
      <c r="A3937" s="0" t="s">
        <v>155</v>
      </c>
      <c r="B3937" s="0" t="s">
        <v>52</v>
      </c>
      <c r="C3937" s="0" t="s">
        <v>161</v>
      </c>
      <c r="D3937" s="0" t="s">
        <v>60</v>
      </c>
      <c r="E3937" s="0" t="s">
        <v>13</v>
      </c>
      <c r="F3937" s="0" t="s">
        <v>13</v>
      </c>
      <c r="G3937" s="0" t="s">
        <v>153</v>
      </c>
      <c r="H3937" s="0" t="n">
        <v>1750237.61412877</v>
      </c>
      <c r="I3937" s="0" t="n">
        <v>62758.9982323232</v>
      </c>
      <c r="J3937" s="0" t="n">
        <v>46630.8266026185</v>
      </c>
      <c r="K3937" s="0" t="n">
        <v>0</v>
      </c>
      <c r="L3937" s="0" t="n">
        <v>0</v>
      </c>
      <c r="M3937" s="0" t="n">
        <v>4999800.20087628</v>
      </c>
      <c r="N3937" s="0" t="n">
        <v>7499700.30131442</v>
      </c>
      <c r="O3937" s="0" t="n">
        <v>755199.944558836</v>
      </c>
      <c r="P3937" s="0" t="n">
        <v>943999.930698545</v>
      </c>
      <c r="Q3937" s="0" t="n">
        <v>313794.991161616</v>
      </c>
      <c r="R3937" s="0" t="n">
        <v>522991.651936026</v>
      </c>
    </row>
    <row r="3938" customFormat="false" ht="13.8" hidden="true" customHeight="false" outlineLevel="0" collapsed="false">
      <c r="A3938" s="0" t="s">
        <v>150</v>
      </c>
      <c r="B3938" s="0" t="s">
        <v>72</v>
      </c>
      <c r="C3938" s="0" t="s">
        <v>151</v>
      </c>
      <c r="D3938" s="0" t="s">
        <v>75</v>
      </c>
      <c r="E3938" s="0" t="s">
        <v>174</v>
      </c>
      <c r="F3938" s="0" t="s">
        <v>8</v>
      </c>
      <c r="G3938" s="0" t="s">
        <v>153</v>
      </c>
      <c r="H3938" s="0" t="n">
        <v>1012107.09123895</v>
      </c>
      <c r="I3938" s="0" t="n">
        <v>15162.2848362612</v>
      </c>
      <c r="J3938" s="0" t="n">
        <v>15162.2848362612</v>
      </c>
      <c r="K3938" s="0" t="n">
        <v>530679.969269142</v>
      </c>
      <c r="L3938" s="0" t="n">
        <v>682302.817631754</v>
      </c>
      <c r="M3938" s="0" t="n">
        <v>1625753.69201674</v>
      </c>
      <c r="N3938" s="0" t="n">
        <v>2097746.69937644</v>
      </c>
      <c r="O3938" s="0" t="n">
        <v>524436.67484411</v>
      </c>
      <c r="P3938" s="0" t="n">
        <v>671278.943800461</v>
      </c>
      <c r="Q3938" s="0" t="n">
        <v>1212982.78690089</v>
      </c>
      <c r="R3938" s="0" t="n">
        <v>1364605.6352635</v>
      </c>
    </row>
    <row r="3939" customFormat="false" ht="13.8" hidden="true" customHeight="false" outlineLevel="0" collapsed="false">
      <c r="A3939" s="0" t="s">
        <v>159</v>
      </c>
      <c r="B3939" s="0" t="s">
        <v>117</v>
      </c>
      <c r="C3939" s="0" t="s">
        <v>182</v>
      </c>
      <c r="D3939" s="0" t="s">
        <v>109</v>
      </c>
      <c r="E3939" s="0" t="s">
        <v>8</v>
      </c>
      <c r="F3939" s="0" t="s">
        <v>8</v>
      </c>
      <c r="G3939" s="0" t="s">
        <v>154</v>
      </c>
      <c r="H3939" s="0" t="n">
        <v>287704963.449397</v>
      </c>
      <c r="I3939" s="0" t="n">
        <v>1348659.15872646</v>
      </c>
      <c r="J3939" s="0" t="n">
        <v>2526648.54797352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</row>
    <row r="3940" customFormat="false" ht="13.8" hidden="true" customHeight="false" outlineLevel="0" collapsed="false">
      <c r="A3940" s="0" t="s">
        <v>159</v>
      </c>
      <c r="B3940" s="0" t="s">
        <v>103</v>
      </c>
      <c r="C3940" s="0" t="s">
        <v>177</v>
      </c>
      <c r="D3940" s="0" t="s">
        <v>113</v>
      </c>
      <c r="E3940" s="0" t="s">
        <v>8</v>
      </c>
      <c r="F3940" s="0" t="s">
        <v>8</v>
      </c>
      <c r="G3940" s="0" t="s">
        <v>157</v>
      </c>
      <c r="H3940" s="0" t="n">
        <v>33440081.672691</v>
      </c>
      <c r="I3940" s="0" t="n">
        <v>475526.86</v>
      </c>
      <c r="J3940" s="0" t="n">
        <v>299765.45723</v>
      </c>
      <c r="K3940" s="0" t="n">
        <v>0</v>
      </c>
      <c r="L3940" s="0" t="n">
        <v>0</v>
      </c>
      <c r="M3940" s="0" t="n">
        <v>5910119.62723317</v>
      </c>
      <c r="N3940" s="0" t="n">
        <v>8865179.44084976</v>
      </c>
      <c r="O3940" s="0" t="n">
        <v>28073067.848936</v>
      </c>
      <c r="P3940" s="0" t="n">
        <v>39302294.9885105</v>
      </c>
      <c r="Q3940" s="0" t="n">
        <v>28531611.6</v>
      </c>
      <c r="R3940" s="0" t="n">
        <v>33286880.2</v>
      </c>
    </row>
    <row r="3941" customFormat="false" ht="13.8" hidden="true" customHeight="false" outlineLevel="0" collapsed="false">
      <c r="A3941" s="0" t="s">
        <v>159</v>
      </c>
      <c r="B3941" s="0" t="s">
        <v>103</v>
      </c>
      <c r="C3941" s="0" t="s">
        <v>177</v>
      </c>
      <c r="D3941" s="0" t="s">
        <v>113</v>
      </c>
      <c r="E3941" s="0" t="s">
        <v>13</v>
      </c>
      <c r="F3941" s="0" t="s">
        <v>13</v>
      </c>
      <c r="G3941" s="0" t="s">
        <v>164</v>
      </c>
      <c r="H3941" s="0" t="n">
        <v>104334175.765644</v>
      </c>
      <c r="I3941" s="0" t="n">
        <v>1342663.655</v>
      </c>
      <c r="J3941" s="0" t="n">
        <v>1624913.0713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</row>
    <row r="3942" customFormat="false" ht="13.8" hidden="true" customHeight="false" outlineLevel="0" collapsed="false">
      <c r="A3942" s="0" t="s">
        <v>155</v>
      </c>
      <c r="B3942" s="0" t="s">
        <v>103</v>
      </c>
      <c r="C3942" s="0" t="s">
        <v>177</v>
      </c>
      <c r="D3942" s="0" t="s">
        <v>116</v>
      </c>
      <c r="E3942" s="0" t="s">
        <v>13</v>
      </c>
      <c r="F3942" s="0" t="s">
        <v>13</v>
      </c>
      <c r="G3942" s="0" t="s">
        <v>164</v>
      </c>
      <c r="H3942" s="0" t="n">
        <v>28644993.899002</v>
      </c>
      <c r="I3942" s="0" t="n">
        <v>521923.794</v>
      </c>
      <c r="J3942" s="0" t="n">
        <v>978541.847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69714106.7535966</v>
      </c>
      <c r="P3942" s="0" t="n">
        <v>95064691.0276318</v>
      </c>
      <c r="Q3942" s="0" t="n">
        <v>36534665.58</v>
      </c>
      <c r="R3942" s="0" t="n">
        <v>41753903.52</v>
      </c>
    </row>
    <row r="3943" customFormat="false" ht="13.8" hidden="true" customHeight="false" outlineLevel="0" collapsed="false">
      <c r="A3943" s="0" t="s">
        <v>150</v>
      </c>
      <c r="B3943" s="0" t="s">
        <v>103</v>
      </c>
      <c r="C3943" s="0" t="s">
        <v>177</v>
      </c>
      <c r="D3943" s="0" t="s">
        <v>114</v>
      </c>
      <c r="E3943" s="0" t="s">
        <v>9</v>
      </c>
      <c r="F3943" s="0" t="s">
        <v>9</v>
      </c>
      <c r="G3943" s="0" t="s">
        <v>157</v>
      </c>
      <c r="H3943" s="0" t="n">
        <v>299889.29656918</v>
      </c>
      <c r="I3943" s="0" t="n">
        <v>106232.585</v>
      </c>
      <c r="J3943" s="0" t="n">
        <v>81502.187454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</row>
    <row r="3944" customFormat="false" ht="13.8" hidden="true" customHeight="false" outlineLevel="0" collapsed="false">
      <c r="A3944" s="0" t="s">
        <v>159</v>
      </c>
      <c r="B3944" s="0" t="s">
        <v>103</v>
      </c>
      <c r="C3944" s="0" t="s">
        <v>179</v>
      </c>
      <c r="D3944" s="0" t="s">
        <v>22</v>
      </c>
      <c r="E3944" s="0" t="s">
        <v>8</v>
      </c>
      <c r="F3944" s="0" t="s">
        <v>8</v>
      </c>
      <c r="G3944" s="0" t="s">
        <v>172</v>
      </c>
      <c r="H3944" s="0" t="n">
        <v>3036886.22832592</v>
      </c>
      <c r="I3944" s="0" t="n">
        <v>45425</v>
      </c>
      <c r="J3944" s="0" t="n">
        <v>60004.625</v>
      </c>
      <c r="K3944" s="0" t="n">
        <v>1817000</v>
      </c>
      <c r="L3944" s="0" t="n">
        <v>2271250</v>
      </c>
      <c r="M3944" s="0" t="n">
        <v>5825756.25</v>
      </c>
      <c r="N3944" s="0" t="n">
        <v>7052231.25</v>
      </c>
      <c r="O3944" s="0" t="n">
        <v>0</v>
      </c>
      <c r="P3944" s="0" t="n">
        <v>0</v>
      </c>
      <c r="Q3944" s="0" t="n">
        <v>0</v>
      </c>
      <c r="R3944" s="0" t="n">
        <v>0</v>
      </c>
    </row>
    <row r="3945" customFormat="false" ht="13.8" hidden="true" customHeight="false" outlineLevel="0" collapsed="false">
      <c r="A3945" s="0" t="s">
        <v>159</v>
      </c>
      <c r="B3945" s="0" t="s">
        <v>96</v>
      </c>
      <c r="C3945" s="0" t="s">
        <v>184</v>
      </c>
      <c r="D3945" s="0" t="s">
        <v>102</v>
      </c>
      <c r="E3945" s="0" t="s">
        <v>198</v>
      </c>
      <c r="F3945" s="0" t="s">
        <v>8</v>
      </c>
      <c r="G3945" s="0" t="s">
        <v>153</v>
      </c>
      <c r="H3945" s="0" t="n">
        <v>50468908.5361711</v>
      </c>
      <c r="I3945" s="0" t="n">
        <v>451906.698178023</v>
      </c>
      <c r="J3945" s="0" t="n">
        <v>615114.855691255</v>
      </c>
      <c r="K3945" s="0" t="n">
        <v>0</v>
      </c>
      <c r="L3945" s="0" t="n">
        <v>0</v>
      </c>
      <c r="M3945" s="0" t="n">
        <v>8866340.7284347</v>
      </c>
      <c r="N3945" s="0" t="n">
        <v>10639608.8741216</v>
      </c>
      <c r="O3945" s="0" t="n">
        <v>0</v>
      </c>
      <c r="P3945" s="0" t="n">
        <v>0</v>
      </c>
      <c r="Q3945" s="0" t="n">
        <v>4043837.1019322</v>
      </c>
      <c r="R3945" s="0" t="n">
        <v>5199219.13105569</v>
      </c>
    </row>
    <row r="3946" customFormat="false" ht="13.8" hidden="true" customHeight="false" outlineLevel="0" collapsed="false">
      <c r="A3946" s="0" t="s">
        <v>150</v>
      </c>
      <c r="B3946" s="0" t="s">
        <v>21</v>
      </c>
      <c r="C3946" s="0" t="s">
        <v>181</v>
      </c>
      <c r="D3946" s="0" t="s">
        <v>31</v>
      </c>
      <c r="E3946" s="0" t="s">
        <v>13</v>
      </c>
      <c r="F3946" s="0" t="s">
        <v>13</v>
      </c>
      <c r="G3946" s="0" t="s">
        <v>164</v>
      </c>
      <c r="H3946" s="0" t="n">
        <v>254007.599284477</v>
      </c>
      <c r="I3946" s="0" t="n">
        <v>10725</v>
      </c>
      <c r="J3946" s="0" t="n">
        <v>6197.625</v>
      </c>
      <c r="K3946" s="0" t="n">
        <v>429000</v>
      </c>
      <c r="L3946" s="0" t="n">
        <v>643500</v>
      </c>
      <c r="M3946" s="0" t="n">
        <v>1332045</v>
      </c>
      <c r="N3946" s="0" t="n">
        <v>1776060</v>
      </c>
      <c r="O3946" s="0" t="n">
        <v>69498</v>
      </c>
      <c r="P3946" s="0" t="n">
        <v>86872.5</v>
      </c>
      <c r="Q3946" s="0" t="n">
        <v>0</v>
      </c>
      <c r="R3946" s="0" t="n">
        <v>0</v>
      </c>
    </row>
    <row r="3947" customFormat="false" ht="13.8" hidden="true" customHeight="false" outlineLevel="0" collapsed="false">
      <c r="A3947" s="0" t="s">
        <v>155</v>
      </c>
      <c r="B3947" s="0" t="s">
        <v>103</v>
      </c>
      <c r="C3947" s="0" t="s">
        <v>177</v>
      </c>
      <c r="D3947" s="0" t="s">
        <v>22</v>
      </c>
      <c r="E3947" s="0" t="s">
        <v>8</v>
      </c>
      <c r="F3947" s="0" t="s">
        <v>8</v>
      </c>
      <c r="G3947" s="0" t="s">
        <v>164</v>
      </c>
      <c r="H3947" s="0" t="n">
        <v>173751.099165298</v>
      </c>
      <c r="I3947" s="0" t="n">
        <v>11016.1</v>
      </c>
      <c r="J3947" s="0" t="n">
        <v>10605.3685</v>
      </c>
      <c r="K3947" s="0" t="n">
        <v>495724.5</v>
      </c>
      <c r="L3947" s="0" t="n">
        <v>605885.5</v>
      </c>
      <c r="M3947" s="0" t="n">
        <v>1412814.825</v>
      </c>
      <c r="N3947" s="0" t="n">
        <v>1710249.525</v>
      </c>
      <c r="O3947" s="0" t="n">
        <v>74358.675</v>
      </c>
      <c r="P3947" s="0" t="n">
        <v>118973.88</v>
      </c>
      <c r="Q3947" s="0" t="n">
        <v>0</v>
      </c>
      <c r="R3947" s="0" t="n">
        <v>0</v>
      </c>
    </row>
    <row r="3948" customFormat="false" ht="13.8" hidden="true" customHeight="false" outlineLevel="0" collapsed="false">
      <c r="A3948" s="0" t="s">
        <v>150</v>
      </c>
      <c r="B3948" s="0" t="s">
        <v>72</v>
      </c>
      <c r="C3948" s="0" t="s">
        <v>175</v>
      </c>
      <c r="D3948" s="0" t="s">
        <v>88</v>
      </c>
      <c r="E3948" s="0" t="s">
        <v>174</v>
      </c>
      <c r="F3948" s="0" t="s">
        <v>8</v>
      </c>
      <c r="G3948" s="0" t="s">
        <v>164</v>
      </c>
      <c r="H3948" s="0" t="n">
        <v>182755.582234129</v>
      </c>
      <c r="I3948" s="0" t="n">
        <v>43534.3222592493</v>
      </c>
      <c r="J3948" s="0" t="n">
        <v>54344.1370749389</v>
      </c>
      <c r="K3948" s="0" t="n">
        <v>761850.639536863</v>
      </c>
      <c r="L3948" s="0" t="n">
        <v>979522.25083311</v>
      </c>
      <c r="M3948" s="0" t="n">
        <v>5920667.82725791</v>
      </c>
      <c r="N3948" s="0" t="n">
        <v>8140918.26247962</v>
      </c>
      <c r="O3948" s="0" t="n">
        <v>1850208.69601809</v>
      </c>
      <c r="P3948" s="0" t="n">
        <v>2368267.13090316</v>
      </c>
      <c r="Q3948" s="0" t="n">
        <v>653014.83388874</v>
      </c>
      <c r="R3948" s="0" t="n">
        <v>870686.445184987</v>
      </c>
    </row>
    <row r="3949" customFormat="false" ht="13.8" hidden="true" customHeight="false" outlineLevel="0" collapsed="false">
      <c r="A3949" s="0" t="s">
        <v>155</v>
      </c>
      <c r="B3949" s="0" t="s">
        <v>72</v>
      </c>
      <c r="C3949" s="0" t="s">
        <v>171</v>
      </c>
      <c r="D3949" s="0" t="s">
        <v>86</v>
      </c>
      <c r="E3949" s="0" t="s">
        <v>156</v>
      </c>
      <c r="F3949" s="0" t="s">
        <v>9</v>
      </c>
      <c r="G3949" s="0" t="s">
        <v>153</v>
      </c>
      <c r="H3949" s="0" t="n">
        <v>1145333.06032236</v>
      </c>
      <c r="I3949" s="0" t="n">
        <v>87029.6339945518</v>
      </c>
      <c r="J3949" s="0" t="n">
        <v>92735.5898387076</v>
      </c>
      <c r="K3949" s="0" t="n">
        <v>0</v>
      </c>
      <c r="L3949" s="0" t="n">
        <v>0</v>
      </c>
      <c r="M3949" s="0" t="n">
        <v>4872379.66765478</v>
      </c>
      <c r="N3949" s="0" t="n">
        <v>5955130.7049114</v>
      </c>
      <c r="O3949" s="0" t="n">
        <v>2779060.99243423</v>
      </c>
      <c r="P3949" s="0" t="n">
        <v>3789628.62604668</v>
      </c>
      <c r="Q3949" s="0" t="n">
        <v>2363702.71150579</v>
      </c>
      <c r="R3949" s="0" t="n">
        <v>2701374.52743519</v>
      </c>
    </row>
    <row r="3950" customFormat="false" ht="13.8" hidden="true" customHeight="false" outlineLevel="0" collapsed="false">
      <c r="A3950" s="0" t="s">
        <v>159</v>
      </c>
      <c r="B3950" s="0" t="s">
        <v>6</v>
      </c>
      <c r="C3950" s="0" t="s">
        <v>162</v>
      </c>
      <c r="D3950" s="0" t="s">
        <v>19</v>
      </c>
      <c r="E3950" s="0" t="s">
        <v>8</v>
      </c>
      <c r="F3950" s="0" t="s">
        <v>8</v>
      </c>
      <c r="G3950" s="0" t="s">
        <v>153</v>
      </c>
      <c r="H3950" s="0" t="n">
        <v>6998826.24280108</v>
      </c>
      <c r="I3950" s="0" t="n">
        <v>131865.331333333</v>
      </c>
      <c r="J3950" s="0" t="n">
        <v>74471.62445314</v>
      </c>
      <c r="K3950" s="0" t="n">
        <v>330789.334309523</v>
      </c>
      <c r="L3950" s="0" t="n">
        <v>441052.445746031</v>
      </c>
      <c r="M3950" s="0" t="n">
        <v>0</v>
      </c>
      <c r="N3950" s="0" t="n">
        <v>0</v>
      </c>
      <c r="O3950" s="0" t="n">
        <v>2767273.0972288</v>
      </c>
      <c r="P3950" s="0" t="n">
        <v>3874182.33612032</v>
      </c>
      <c r="Q3950" s="0" t="n">
        <v>661578.668619047</v>
      </c>
      <c r="R3950" s="0" t="n">
        <v>771841.780055555</v>
      </c>
    </row>
    <row r="3951" customFormat="false" ht="13.8" hidden="true" customHeight="false" outlineLevel="0" collapsed="false">
      <c r="A3951" s="0" t="s">
        <v>150</v>
      </c>
      <c r="B3951" s="0" t="s">
        <v>21</v>
      </c>
      <c r="C3951" s="0" t="s">
        <v>173</v>
      </c>
      <c r="D3951" s="0" t="s">
        <v>26</v>
      </c>
      <c r="E3951" s="0" t="s">
        <v>13</v>
      </c>
      <c r="F3951" s="0" t="s">
        <v>13</v>
      </c>
      <c r="G3951" s="0" t="s">
        <v>153</v>
      </c>
      <c r="H3951" s="0" t="n">
        <v>53697.7072673559</v>
      </c>
      <c r="I3951" s="0" t="n">
        <v>5875.66666666666</v>
      </c>
      <c r="J3951" s="0" t="n">
        <v>3496.02166666666</v>
      </c>
      <c r="K3951" s="0" t="n">
        <v>73445.8333333333</v>
      </c>
      <c r="L3951" s="0" t="n">
        <v>80790.4166666666</v>
      </c>
      <c r="M3951" s="0" t="n">
        <v>1018013.6539728</v>
      </c>
      <c r="N3951" s="0" t="n">
        <v>1187682.5963016</v>
      </c>
      <c r="O3951" s="0" t="n">
        <v>373518.30587688</v>
      </c>
      <c r="P3951" s="0" t="n">
        <v>435771.35685636</v>
      </c>
      <c r="Q3951" s="0" t="n">
        <v>146891.666666666</v>
      </c>
      <c r="R3951" s="0" t="n">
        <v>161580.833333333</v>
      </c>
    </row>
    <row r="3952" customFormat="false" ht="13.8" hidden="true" customHeight="false" outlineLevel="0" collapsed="false">
      <c r="A3952" s="0" t="s">
        <v>159</v>
      </c>
      <c r="B3952" s="0" t="s">
        <v>103</v>
      </c>
      <c r="C3952" s="0" t="s">
        <v>178</v>
      </c>
      <c r="D3952" s="0" t="s">
        <v>108</v>
      </c>
      <c r="E3952" s="0" t="s">
        <v>9</v>
      </c>
      <c r="F3952" s="0" t="s">
        <v>9</v>
      </c>
      <c r="G3952" s="0" t="s">
        <v>153</v>
      </c>
      <c r="H3952" s="0" t="n">
        <v>801194.605201956</v>
      </c>
      <c r="I3952" s="0" t="n">
        <v>35512.1190784</v>
      </c>
      <c r="J3952" s="0" t="n">
        <v>30459.1190784</v>
      </c>
      <c r="K3952" s="0" t="n">
        <v>0</v>
      </c>
      <c r="L3952" s="0" t="n">
        <v>0</v>
      </c>
      <c r="M3952" s="0" t="n">
        <v>710242.381568</v>
      </c>
      <c r="N3952" s="0" t="n">
        <v>1065363.572352</v>
      </c>
      <c r="O3952" s="0" t="n">
        <v>559315.8754848</v>
      </c>
      <c r="P3952" s="0" t="n">
        <v>719120.4113376</v>
      </c>
      <c r="Q3952" s="0" t="n">
        <v>64895.198464</v>
      </c>
      <c r="R3952" s="0" t="n">
        <v>129790.396928</v>
      </c>
    </row>
    <row r="3953" customFormat="false" ht="13.8" hidden="true" customHeight="false" outlineLevel="0" collapsed="false">
      <c r="A3953" s="0" t="s">
        <v>159</v>
      </c>
      <c r="B3953" s="0" t="s">
        <v>103</v>
      </c>
      <c r="C3953" s="0" t="s">
        <v>177</v>
      </c>
      <c r="D3953" s="0" t="s">
        <v>22</v>
      </c>
      <c r="E3953" s="0" t="s">
        <v>13</v>
      </c>
      <c r="F3953" s="0" t="s">
        <v>13</v>
      </c>
      <c r="G3953" s="0" t="s">
        <v>153</v>
      </c>
      <c r="H3953" s="0" t="n">
        <v>298707.228051208</v>
      </c>
      <c r="I3953" s="0" t="n">
        <v>4470</v>
      </c>
      <c r="J3953" s="0" t="n">
        <v>4255.64</v>
      </c>
      <c r="K3953" s="0" t="n">
        <v>178800</v>
      </c>
      <c r="L3953" s="0" t="n">
        <v>223500</v>
      </c>
      <c r="M3953" s="0" t="n">
        <v>573277.5</v>
      </c>
      <c r="N3953" s="0" t="n">
        <v>693967.5</v>
      </c>
      <c r="O3953" s="0" t="n">
        <v>0</v>
      </c>
      <c r="P3953" s="0" t="n">
        <v>0</v>
      </c>
      <c r="Q3953" s="0" t="n">
        <v>0</v>
      </c>
      <c r="R3953" s="0" t="n">
        <v>0</v>
      </c>
    </row>
    <row r="3954" customFormat="false" ht="13.8" hidden="true" customHeight="false" outlineLevel="0" collapsed="false">
      <c r="A3954" s="0" t="s">
        <v>155</v>
      </c>
      <c r="B3954" s="0" t="s">
        <v>52</v>
      </c>
      <c r="C3954" s="0" t="s">
        <v>169</v>
      </c>
      <c r="D3954" s="0" t="s">
        <v>55</v>
      </c>
      <c r="E3954" s="0" t="s">
        <v>8</v>
      </c>
      <c r="F3954" s="0" t="s">
        <v>8</v>
      </c>
      <c r="G3954" s="0" t="s">
        <v>153</v>
      </c>
      <c r="H3954" s="0" t="n">
        <v>433205.595713048</v>
      </c>
      <c r="I3954" s="0" t="n">
        <v>14252.0284929999</v>
      </c>
      <c r="J3954" s="0" t="n">
        <v>7562.93914327108</v>
      </c>
      <c r="K3954" s="0" t="n">
        <v>0</v>
      </c>
      <c r="L3954" s="0" t="n">
        <v>0</v>
      </c>
      <c r="M3954" s="0" t="n">
        <v>1135411.60517593</v>
      </c>
      <c r="N3954" s="0" t="n">
        <v>1703117.4077639</v>
      </c>
      <c r="O3954" s="0" t="n">
        <v>171499.409342406</v>
      </c>
      <c r="P3954" s="0" t="n">
        <v>214374.261678007</v>
      </c>
      <c r="Q3954" s="0" t="n">
        <v>71260.1424649999</v>
      </c>
      <c r="R3954" s="0" t="n">
        <v>118766.904108333</v>
      </c>
    </row>
    <row r="3955" customFormat="false" ht="13.8" hidden="true" customHeight="false" outlineLevel="0" collapsed="false">
      <c r="A3955" s="0" t="s">
        <v>150</v>
      </c>
      <c r="B3955" s="0" t="s">
        <v>72</v>
      </c>
      <c r="C3955" s="0" t="s">
        <v>151</v>
      </c>
      <c r="D3955" s="0" t="s">
        <v>83</v>
      </c>
      <c r="E3955" s="0" t="s">
        <v>170</v>
      </c>
      <c r="F3955" s="0" t="s">
        <v>13</v>
      </c>
      <c r="G3955" s="0" t="s">
        <v>154</v>
      </c>
      <c r="H3955" s="0" t="n">
        <v>38665.538634367</v>
      </c>
      <c r="I3955" s="0" t="n">
        <v>2469.82807059922</v>
      </c>
      <c r="J3955" s="0" t="n">
        <v>2469.82807059922</v>
      </c>
      <c r="K3955" s="0" t="n">
        <v>28814.6608236575</v>
      </c>
      <c r="L3955" s="0" t="n">
        <v>37047.4210589883</v>
      </c>
      <c r="M3955" s="0" t="n">
        <v>193453.723392623</v>
      </c>
      <c r="N3955" s="0" t="n">
        <v>265998.869664857</v>
      </c>
      <c r="O3955" s="0" t="n">
        <v>60454.2882514664</v>
      </c>
      <c r="P3955" s="0" t="n">
        <v>77381.488961877</v>
      </c>
      <c r="Q3955" s="0" t="n">
        <v>65862.0818826459</v>
      </c>
      <c r="R3955" s="0" t="n">
        <v>74094.8421179766</v>
      </c>
    </row>
    <row r="3956" customFormat="false" ht="13.8" hidden="true" customHeight="false" outlineLevel="0" collapsed="false">
      <c r="A3956" s="0" t="s">
        <v>159</v>
      </c>
      <c r="B3956" s="0" t="s">
        <v>72</v>
      </c>
      <c r="C3956" s="0" t="s">
        <v>171</v>
      </c>
      <c r="D3956" s="0" t="s">
        <v>74</v>
      </c>
      <c r="E3956" s="0" t="s">
        <v>174</v>
      </c>
      <c r="F3956" s="0" t="s">
        <v>8</v>
      </c>
      <c r="G3956" s="0" t="s">
        <v>154</v>
      </c>
      <c r="H3956" s="0" t="n">
        <v>9366927.44828376</v>
      </c>
      <c r="I3956" s="0" t="n">
        <v>57440.1408595743</v>
      </c>
      <c r="J3956" s="0" t="n">
        <v>61966.1233696159</v>
      </c>
      <c r="K3956" s="0" t="n">
        <v>1723204.22578723</v>
      </c>
      <c r="L3956" s="0" t="n">
        <v>2297605.63438297</v>
      </c>
      <c r="M3956" s="0" t="n">
        <v>4597914.33573863</v>
      </c>
      <c r="N3956" s="0" t="n">
        <v>6130552.44765151</v>
      </c>
      <c r="O3956" s="0" t="n">
        <v>2043517.4825505</v>
      </c>
      <c r="P3956" s="0" t="n">
        <v>2860924.4755707</v>
      </c>
      <c r="Q3956" s="0" t="n">
        <v>1148802.81719148</v>
      </c>
      <c r="R3956" s="0" t="n">
        <v>1723204.22578723</v>
      </c>
    </row>
    <row r="3957" customFormat="false" ht="13.8" hidden="true" customHeight="false" outlineLevel="0" collapsed="false">
      <c r="A3957" s="0" t="s">
        <v>155</v>
      </c>
      <c r="B3957" s="0" t="s">
        <v>52</v>
      </c>
      <c r="C3957" s="0" t="s">
        <v>158</v>
      </c>
      <c r="D3957" s="0" t="s">
        <v>53</v>
      </c>
      <c r="E3957" s="0" t="s">
        <v>9</v>
      </c>
      <c r="F3957" s="0" t="s">
        <v>9</v>
      </c>
      <c r="G3957" s="0" t="s">
        <v>154</v>
      </c>
      <c r="H3957" s="0" t="n">
        <v>6486592.05274225</v>
      </c>
      <c r="I3957" s="0" t="n">
        <v>335339.716934698</v>
      </c>
      <c r="J3957" s="0" t="n">
        <v>206124.589319064</v>
      </c>
      <c r="K3957" s="0" t="n">
        <v>0</v>
      </c>
      <c r="L3957" s="0" t="n">
        <v>0</v>
      </c>
      <c r="M3957" s="0" t="n">
        <v>7042133.95502674</v>
      </c>
      <c r="N3957" s="0" t="n">
        <v>8607052.61169935</v>
      </c>
      <c r="O3957" s="0" t="n">
        <v>8551162.7717746</v>
      </c>
      <c r="P3957" s="0" t="n">
        <v>9501291.96863845</v>
      </c>
      <c r="Q3957" s="0" t="n">
        <v>11177990.5644899</v>
      </c>
      <c r="R3957" s="0" t="n">
        <v>12295789.6209389</v>
      </c>
    </row>
    <row r="3958" customFormat="false" ht="13.8" hidden="true" customHeight="false" outlineLevel="0" collapsed="false">
      <c r="A3958" s="0" t="s">
        <v>150</v>
      </c>
      <c r="B3958" s="0" t="s">
        <v>6</v>
      </c>
      <c r="C3958" s="0" t="s">
        <v>162</v>
      </c>
      <c r="D3958" s="0" t="s">
        <v>7</v>
      </c>
      <c r="E3958" s="0" t="s">
        <v>13</v>
      </c>
      <c r="F3958" s="0" t="s">
        <v>13</v>
      </c>
      <c r="G3958" s="0" t="s">
        <v>157</v>
      </c>
      <c r="H3958" s="0" t="n">
        <v>15734912.4303808</v>
      </c>
      <c r="I3958" s="0" t="n">
        <v>1990512.98275135</v>
      </c>
      <c r="J3958" s="0" t="n">
        <v>1689522.73201953</v>
      </c>
      <c r="K3958" s="0" t="n">
        <v>0</v>
      </c>
      <c r="L3958" s="0" t="n">
        <v>0</v>
      </c>
      <c r="M3958" s="0" t="n">
        <v>272984636.952009</v>
      </c>
      <c r="N3958" s="0" t="n">
        <v>375353875.809013</v>
      </c>
      <c r="O3958" s="0" t="n">
        <v>63980774.4100343</v>
      </c>
      <c r="P3958" s="0" t="n">
        <v>81895391.2448439</v>
      </c>
      <c r="Q3958" s="0" t="n">
        <v>63331974.9593952</v>
      </c>
      <c r="R3958" s="0" t="n">
        <v>71248471.8293196</v>
      </c>
    </row>
    <row r="3959" customFormat="false" ht="13.8" hidden="true" customHeight="false" outlineLevel="0" collapsed="false">
      <c r="A3959" s="0" t="s">
        <v>150</v>
      </c>
      <c r="B3959" s="0" t="s">
        <v>6</v>
      </c>
      <c r="C3959" s="0" t="s">
        <v>162</v>
      </c>
      <c r="D3959" s="0" t="s">
        <v>15</v>
      </c>
      <c r="E3959" s="0" t="s">
        <v>9</v>
      </c>
      <c r="F3959" s="0" t="s">
        <v>9</v>
      </c>
      <c r="G3959" s="0" t="s">
        <v>157</v>
      </c>
      <c r="H3959" s="0" t="n">
        <v>21225279.1103476</v>
      </c>
      <c r="I3959" s="0" t="n">
        <v>4204026.55050131</v>
      </c>
      <c r="J3959" s="0" t="n">
        <v>5819482.15590951</v>
      </c>
      <c r="K3959" s="0" t="n">
        <v>41477657.6165744</v>
      </c>
      <c r="L3959" s="0" t="n">
        <v>62216486.4248616</v>
      </c>
      <c r="M3959" s="0" t="n">
        <v>340526150.590606</v>
      </c>
      <c r="N3959" s="0" t="n">
        <v>454034867.454141</v>
      </c>
      <c r="O3959" s="0" t="n">
        <v>40358654.8848125</v>
      </c>
      <c r="P3959" s="0" t="n">
        <v>50448318.6060157</v>
      </c>
      <c r="Q3959" s="0" t="n">
        <v>15554121.6062154</v>
      </c>
      <c r="R3959" s="0" t="n">
        <v>25923536.010359</v>
      </c>
    </row>
    <row r="3960" customFormat="false" ht="13.8" hidden="true" customHeight="false" outlineLevel="0" collapsed="false">
      <c r="A3960" s="0" t="s">
        <v>155</v>
      </c>
      <c r="B3960" s="0" t="s">
        <v>21</v>
      </c>
      <c r="C3960" s="0" t="s">
        <v>181</v>
      </c>
      <c r="D3960" s="0" t="s">
        <v>42</v>
      </c>
      <c r="E3960" s="0" t="s">
        <v>8</v>
      </c>
      <c r="F3960" s="0" t="s">
        <v>8</v>
      </c>
      <c r="G3960" s="0" t="s">
        <v>164</v>
      </c>
      <c r="H3960" s="0" t="n">
        <v>10937427.0619275</v>
      </c>
      <c r="I3960" s="0" t="n">
        <v>754820</v>
      </c>
      <c r="J3960" s="0" t="n">
        <v>3914316.15</v>
      </c>
      <c r="K3960" s="0" t="n">
        <v>33966900</v>
      </c>
      <c r="L3960" s="0" t="n">
        <v>41515100</v>
      </c>
      <c r="M3960" s="0" t="n">
        <v>242014162.5</v>
      </c>
      <c r="N3960" s="0" t="n">
        <v>292964512.5</v>
      </c>
      <c r="O3960" s="0" t="n">
        <v>12737587.5</v>
      </c>
      <c r="P3960" s="0" t="n">
        <v>20380140</v>
      </c>
      <c r="Q3960" s="0" t="n">
        <v>0</v>
      </c>
      <c r="R3960" s="0" t="n">
        <v>0</v>
      </c>
    </row>
    <row r="3961" customFormat="false" ht="13.8" hidden="true" customHeight="false" outlineLevel="0" collapsed="false">
      <c r="A3961" s="0" t="s">
        <v>150</v>
      </c>
      <c r="B3961" s="0" t="s">
        <v>52</v>
      </c>
      <c r="C3961" s="0" t="s">
        <v>158</v>
      </c>
      <c r="D3961" s="0" t="s">
        <v>63</v>
      </c>
      <c r="E3961" s="0" t="s">
        <v>9</v>
      </c>
      <c r="F3961" s="0" t="s">
        <v>9</v>
      </c>
      <c r="G3961" s="0" t="s">
        <v>164</v>
      </c>
      <c r="H3961" s="0" t="n">
        <v>16019172.0315466</v>
      </c>
      <c r="I3961" s="0" t="n">
        <v>1568615.97882751</v>
      </c>
      <c r="J3961" s="0" t="n">
        <v>1537691.95640064</v>
      </c>
      <c r="K3961" s="0" t="n">
        <v>70587719.0472381</v>
      </c>
      <c r="L3961" s="0" t="n">
        <v>86273878.8355133</v>
      </c>
      <c r="M3961" s="0" t="n">
        <v>383330529.825974</v>
      </c>
      <c r="N3961" s="0" t="n">
        <v>466663253.701185</v>
      </c>
      <c r="O3961" s="0" t="n">
        <v>3529385.9523619</v>
      </c>
      <c r="P3961" s="0" t="n">
        <v>5294078.92854286</v>
      </c>
      <c r="Q3961" s="0" t="n">
        <v>0</v>
      </c>
      <c r="R3961" s="0" t="n">
        <v>0</v>
      </c>
    </row>
    <row r="3962" customFormat="false" ht="13.8" hidden="true" customHeight="false" outlineLevel="0" collapsed="false">
      <c r="A3962" s="0" t="s">
        <v>155</v>
      </c>
      <c r="B3962" s="0" t="s">
        <v>52</v>
      </c>
      <c r="C3962" s="0" t="s">
        <v>158</v>
      </c>
      <c r="D3962" s="0" t="s">
        <v>65</v>
      </c>
      <c r="E3962" s="0" t="s">
        <v>13</v>
      </c>
      <c r="F3962" s="0" t="s">
        <v>13</v>
      </c>
      <c r="G3962" s="0" t="s">
        <v>172</v>
      </c>
      <c r="H3962" s="0" t="n">
        <v>738602.033656757</v>
      </c>
      <c r="I3962" s="0" t="n">
        <v>52717.9430486261</v>
      </c>
      <c r="J3962" s="0" t="n">
        <v>69118.1177357713</v>
      </c>
      <c r="K3962" s="0" t="n">
        <v>2372307.43718817</v>
      </c>
      <c r="L3962" s="0" t="n">
        <v>2899486.86767444</v>
      </c>
      <c r="M3962" s="0" t="n">
        <v>10642434.7529414</v>
      </c>
      <c r="N3962" s="0" t="n">
        <v>12882947.332508</v>
      </c>
      <c r="O3962" s="0" t="n">
        <v>98846.1432161741</v>
      </c>
      <c r="P3962" s="0" t="n">
        <v>158153.829145878</v>
      </c>
      <c r="Q3962" s="0" t="n">
        <v>0</v>
      </c>
      <c r="R3962" s="0" t="n">
        <v>0</v>
      </c>
    </row>
    <row r="3963" customFormat="false" ht="13.8" hidden="true" customHeight="false" outlineLevel="0" collapsed="false">
      <c r="A3963" s="0" t="s">
        <v>159</v>
      </c>
      <c r="B3963" s="0" t="s">
        <v>52</v>
      </c>
      <c r="C3963" s="0" t="s">
        <v>158</v>
      </c>
      <c r="D3963" s="0" t="s">
        <v>65</v>
      </c>
      <c r="E3963" s="0" t="s">
        <v>9</v>
      </c>
      <c r="F3963" s="0" t="s">
        <v>9</v>
      </c>
      <c r="G3963" s="0" t="s">
        <v>172</v>
      </c>
      <c r="H3963" s="0" t="n">
        <v>2592569.11114652</v>
      </c>
      <c r="I3963" s="0" t="n">
        <v>70733.269796458</v>
      </c>
      <c r="J3963" s="0" t="n">
        <v>109659.964450032</v>
      </c>
      <c r="K3963" s="0" t="n">
        <v>2829330.79185832</v>
      </c>
      <c r="L3963" s="0" t="n">
        <v>3536663.4898229</v>
      </c>
      <c r="M3963" s="0" t="n">
        <v>14279278.8401599</v>
      </c>
      <c r="N3963" s="0" t="n">
        <v>17285442.8065094</v>
      </c>
      <c r="O3963" s="0" t="n">
        <v>0</v>
      </c>
      <c r="P3963" s="0" t="n">
        <v>0</v>
      </c>
      <c r="Q3963" s="0" t="n">
        <v>0</v>
      </c>
      <c r="R3963" s="0" t="n">
        <v>0</v>
      </c>
    </row>
    <row r="3964" customFormat="false" ht="13.8" hidden="true" customHeight="false" outlineLevel="0" collapsed="false">
      <c r="A3964" s="0" t="s">
        <v>150</v>
      </c>
      <c r="B3964" s="0" t="s">
        <v>52</v>
      </c>
      <c r="C3964" s="0" t="s">
        <v>158</v>
      </c>
      <c r="D3964" s="0" t="s">
        <v>66</v>
      </c>
      <c r="E3964" s="0" t="s">
        <v>9</v>
      </c>
      <c r="F3964" s="0" t="s">
        <v>9</v>
      </c>
      <c r="G3964" s="0" t="s">
        <v>153</v>
      </c>
      <c r="H3964" s="0" t="n">
        <v>170409.248562726</v>
      </c>
      <c r="I3964" s="0" t="n">
        <v>23775.4858819312</v>
      </c>
      <c r="J3964" s="0" t="n">
        <v>25446.5514755087</v>
      </c>
      <c r="K3964" s="0" t="n">
        <v>1069896.8646869</v>
      </c>
      <c r="L3964" s="0" t="n">
        <v>1307651.72350621</v>
      </c>
      <c r="M3964" s="0" t="n">
        <v>5810134.36239694</v>
      </c>
      <c r="N3964" s="0" t="n">
        <v>7073207.04987454</v>
      </c>
      <c r="O3964" s="0" t="n">
        <v>53494.8432343452</v>
      </c>
      <c r="P3964" s="0" t="n">
        <v>80242.2648515178</v>
      </c>
      <c r="Q3964" s="0" t="n">
        <v>0</v>
      </c>
      <c r="R3964" s="0" t="n">
        <v>0</v>
      </c>
    </row>
    <row r="3965" customFormat="false" ht="13.8" hidden="true" customHeight="false" outlineLevel="0" collapsed="false">
      <c r="A3965" s="0" t="s">
        <v>150</v>
      </c>
      <c r="B3965" s="0" t="s">
        <v>52</v>
      </c>
      <c r="C3965" s="0" t="s">
        <v>161</v>
      </c>
      <c r="D3965" s="0" t="s">
        <v>68</v>
      </c>
      <c r="E3965" s="0" t="s">
        <v>13</v>
      </c>
      <c r="F3965" s="0" t="s">
        <v>13</v>
      </c>
      <c r="G3965" s="0" t="s">
        <v>153</v>
      </c>
      <c r="H3965" s="0" t="n">
        <v>2222000.85439627</v>
      </c>
      <c r="I3965" s="0" t="n">
        <v>177059.217165875</v>
      </c>
      <c r="J3965" s="0" t="n">
        <v>213182.070090766</v>
      </c>
      <c r="K3965" s="0" t="n">
        <v>7967664.7724644</v>
      </c>
      <c r="L3965" s="0" t="n">
        <v>9738256.94412315</v>
      </c>
      <c r="M3965" s="0" t="n">
        <v>43268846.1949108</v>
      </c>
      <c r="N3965" s="0" t="n">
        <v>52675117.1068479</v>
      </c>
      <c r="O3965" s="0" t="n">
        <v>398383.23862322</v>
      </c>
      <c r="P3965" s="0" t="n">
        <v>597574.85793483</v>
      </c>
      <c r="Q3965" s="0" t="n">
        <v>0</v>
      </c>
      <c r="R3965" s="0" t="n">
        <v>0</v>
      </c>
    </row>
    <row r="3966" customFormat="false" ht="13.8" hidden="true" customHeight="false" outlineLevel="0" collapsed="false">
      <c r="A3966" s="0" t="s">
        <v>155</v>
      </c>
      <c r="B3966" s="0" t="s">
        <v>21</v>
      </c>
      <c r="C3966" s="0" t="s">
        <v>168</v>
      </c>
      <c r="D3966" s="0" t="s">
        <v>50</v>
      </c>
      <c r="E3966" s="0" t="s">
        <v>8</v>
      </c>
      <c r="F3966" s="0" t="s">
        <v>8</v>
      </c>
      <c r="G3966" s="0" t="s">
        <v>153</v>
      </c>
      <c r="H3966" s="0" t="n">
        <v>770035.508498049</v>
      </c>
      <c r="I3966" s="0" t="n">
        <v>30825</v>
      </c>
      <c r="J3966" s="0" t="n">
        <v>94295.225</v>
      </c>
      <c r="K3966" s="0" t="n">
        <v>1387125</v>
      </c>
      <c r="L3966" s="0" t="n">
        <v>1695375</v>
      </c>
      <c r="M3966" s="0" t="n">
        <v>5490703.125</v>
      </c>
      <c r="N3966" s="0" t="n">
        <v>6646640.625</v>
      </c>
      <c r="O3966" s="0" t="n">
        <v>288984.375</v>
      </c>
      <c r="P3966" s="0" t="n">
        <v>462375</v>
      </c>
      <c r="Q3966" s="0" t="n">
        <v>0</v>
      </c>
      <c r="R3966" s="0" t="n">
        <v>0</v>
      </c>
    </row>
    <row r="3967" customFormat="false" ht="13.8" hidden="true" customHeight="false" outlineLevel="0" collapsed="false">
      <c r="A3967" s="0" t="s">
        <v>150</v>
      </c>
      <c r="B3967" s="0" t="s">
        <v>72</v>
      </c>
      <c r="C3967" s="0" t="s">
        <v>171</v>
      </c>
      <c r="D3967" s="0" t="s">
        <v>86</v>
      </c>
      <c r="E3967" s="0" t="s">
        <v>170</v>
      </c>
      <c r="F3967" s="0" t="s">
        <v>13</v>
      </c>
      <c r="G3967" s="0" t="s">
        <v>164</v>
      </c>
      <c r="H3967" s="0" t="n">
        <v>10338214.0244132</v>
      </c>
      <c r="I3967" s="0" t="n">
        <v>1260444.45481076</v>
      </c>
      <c r="J3967" s="0" t="n">
        <v>2187331.56703745</v>
      </c>
      <c r="K3967" s="0" t="n">
        <v>19504912.1636211</v>
      </c>
      <c r="L3967" s="0" t="n">
        <v>25077744.21037</v>
      </c>
      <c r="M3967" s="0" t="n">
        <v>125451295.445975</v>
      </c>
      <c r="N3967" s="0" t="n">
        <v>172495531.238216</v>
      </c>
      <c r="O3967" s="0" t="n">
        <v>45737451.4121602</v>
      </c>
      <c r="P3967" s="0" t="n">
        <v>58543937.807565</v>
      </c>
      <c r="Q3967" s="0" t="n">
        <v>44582656.3739912</v>
      </c>
      <c r="R3967" s="0" t="n">
        <v>50155488.4207401</v>
      </c>
    </row>
    <row r="3968" customFormat="false" ht="13.8" hidden="true" customHeight="false" outlineLevel="0" collapsed="false">
      <c r="A3968" s="0" t="s">
        <v>155</v>
      </c>
      <c r="B3968" s="0" t="s">
        <v>72</v>
      </c>
      <c r="C3968" s="0" t="s">
        <v>175</v>
      </c>
      <c r="D3968" s="0" t="s">
        <v>88</v>
      </c>
      <c r="E3968" s="0" t="s">
        <v>152</v>
      </c>
      <c r="F3968" s="0" t="s">
        <v>8</v>
      </c>
      <c r="G3968" s="0" t="s">
        <v>164</v>
      </c>
      <c r="H3968" s="0" t="n">
        <v>3835447.13016116</v>
      </c>
      <c r="I3968" s="0" t="n">
        <v>457632.312531033</v>
      </c>
      <c r="J3968" s="0" t="n">
        <v>1249545.9525641</v>
      </c>
      <c r="K3968" s="0" t="n">
        <v>7880231.76542164</v>
      </c>
      <c r="L3968" s="0" t="n">
        <v>10131726.5555421</v>
      </c>
      <c r="M3968" s="0" t="n">
        <v>35008871.908624</v>
      </c>
      <c r="N3968" s="0" t="n">
        <v>42788621.2216516</v>
      </c>
      <c r="O3968" s="0" t="n">
        <v>17115448.4886606</v>
      </c>
      <c r="P3968" s="0" t="n">
        <v>23339247.9390826</v>
      </c>
      <c r="Q3968" s="0" t="n">
        <v>15760463.5308432</v>
      </c>
      <c r="R3968" s="0" t="n">
        <v>18011958.3209637</v>
      </c>
    </row>
    <row r="3969" customFormat="false" ht="13.8" hidden="true" customHeight="false" outlineLevel="0" collapsed="false">
      <c r="A3969" s="0" t="s">
        <v>155</v>
      </c>
      <c r="B3969" s="0" t="s">
        <v>72</v>
      </c>
      <c r="C3969" s="0" t="s">
        <v>151</v>
      </c>
      <c r="D3969" s="0" t="s">
        <v>73</v>
      </c>
      <c r="E3969" s="0" t="s">
        <v>174</v>
      </c>
      <c r="F3969" s="0" t="s">
        <v>8</v>
      </c>
      <c r="G3969" s="0" t="s">
        <v>157</v>
      </c>
      <c r="H3969" s="0" t="n">
        <v>1809132.19238563</v>
      </c>
      <c r="I3969" s="0" t="n">
        <v>25751.7186873568</v>
      </c>
      <c r="J3969" s="0" t="n">
        <v>14573.3309796447</v>
      </c>
      <c r="K3969" s="0" t="n">
        <v>901310.15405749</v>
      </c>
      <c r="L3969" s="0" t="n">
        <v>1158827.34093105</v>
      </c>
      <c r="M3969" s="0" t="n">
        <v>1514201.0568852</v>
      </c>
      <c r="N3969" s="0" t="n">
        <v>1870483.65850525</v>
      </c>
      <c r="O3969" s="0" t="n">
        <v>783821.723564105</v>
      </c>
      <c r="P3969" s="0" t="n">
        <v>1068847.80486014</v>
      </c>
      <c r="Q3969" s="0" t="n">
        <v>1802620.30811498</v>
      </c>
      <c r="R3969" s="0" t="n">
        <v>2060137.49498854</v>
      </c>
    </row>
    <row r="3970" customFormat="false" ht="13.8" hidden="true" customHeight="false" outlineLevel="0" collapsed="false">
      <c r="A3970" s="0" t="s">
        <v>150</v>
      </c>
      <c r="B3970" s="0" t="s">
        <v>72</v>
      </c>
      <c r="C3970" s="0" t="s">
        <v>151</v>
      </c>
      <c r="D3970" s="0" t="s">
        <v>73</v>
      </c>
      <c r="E3970" s="0" t="s">
        <v>174</v>
      </c>
      <c r="F3970" s="0" t="s">
        <v>8</v>
      </c>
      <c r="G3970" s="0" t="s">
        <v>154</v>
      </c>
      <c r="H3970" s="0" t="n">
        <v>1423120.09162774</v>
      </c>
      <c r="I3970" s="0" t="n">
        <v>22612.8896455129</v>
      </c>
      <c r="J3970" s="0" t="n">
        <v>22612.8896455129</v>
      </c>
      <c r="K3970" s="0" t="n">
        <v>791451.137592951</v>
      </c>
      <c r="L3970" s="0" t="n">
        <v>1017580.03404808</v>
      </c>
      <c r="M3970" s="0" t="n">
        <v>2424633.83489799</v>
      </c>
      <c r="N3970" s="0" t="n">
        <v>3128559.78696515</v>
      </c>
      <c r="O3970" s="0" t="n">
        <v>782139.946741289</v>
      </c>
      <c r="P3970" s="0" t="n">
        <v>1001139.13182885</v>
      </c>
      <c r="Q3970" s="0" t="n">
        <v>1809031.17164103</v>
      </c>
      <c r="R3970" s="0" t="n">
        <v>2035160.06809616</v>
      </c>
    </row>
    <row r="3971" customFormat="false" ht="13.8" hidden="true" customHeight="false" outlineLevel="0" collapsed="false">
      <c r="A3971" s="0" t="s">
        <v>159</v>
      </c>
      <c r="B3971" s="0" t="s">
        <v>90</v>
      </c>
      <c r="C3971" s="0" t="s">
        <v>186</v>
      </c>
      <c r="D3971" s="0" t="s">
        <v>95</v>
      </c>
      <c r="E3971" s="0" t="s">
        <v>13</v>
      </c>
      <c r="F3971" s="0" t="s">
        <v>13</v>
      </c>
      <c r="G3971" s="0" t="s">
        <v>164</v>
      </c>
      <c r="H3971" s="0" t="n">
        <v>21989132.3256786</v>
      </c>
      <c r="I3971" s="0" t="n">
        <v>250648.547292415</v>
      </c>
      <c r="J3971" s="0" t="n">
        <v>303434.684418318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</row>
    <row r="3972" customFormat="false" ht="13.8" hidden="true" customHeight="false" outlineLevel="0" collapsed="false">
      <c r="A3972" s="0" t="s">
        <v>150</v>
      </c>
      <c r="B3972" s="0" t="s">
        <v>103</v>
      </c>
      <c r="C3972" s="0" t="s">
        <v>179</v>
      </c>
      <c r="D3972" s="0" t="s">
        <v>115</v>
      </c>
      <c r="E3972" s="0" t="s">
        <v>9</v>
      </c>
      <c r="F3972" s="0" t="s">
        <v>9</v>
      </c>
      <c r="G3972" s="0" t="s">
        <v>153</v>
      </c>
      <c r="H3972" s="0" t="n">
        <v>6114311.57288599</v>
      </c>
      <c r="I3972" s="0" t="n">
        <v>292453.58</v>
      </c>
      <c r="J3972" s="0" t="n">
        <v>280054.0749</v>
      </c>
      <c r="K3972" s="0" t="n">
        <v>0</v>
      </c>
      <c r="L3972" s="0" t="n">
        <v>0</v>
      </c>
      <c r="M3972" s="0" t="n">
        <v>9212287.77</v>
      </c>
      <c r="N3972" s="0" t="n">
        <v>13160411.1</v>
      </c>
      <c r="O3972" s="0" t="n">
        <v>31255976.3625</v>
      </c>
      <c r="P3972" s="0" t="n">
        <v>40007649.744</v>
      </c>
      <c r="Q3972" s="0" t="n">
        <v>23396286.4</v>
      </c>
      <c r="R3972" s="0" t="n">
        <v>26320822.2</v>
      </c>
    </row>
    <row r="3973" customFormat="false" ht="13.8" hidden="true" customHeight="false" outlineLevel="0" collapsed="false">
      <c r="A3973" s="0" t="s">
        <v>159</v>
      </c>
      <c r="B3973" s="0" t="s">
        <v>103</v>
      </c>
      <c r="C3973" s="0" t="s">
        <v>177</v>
      </c>
      <c r="D3973" s="0" t="s">
        <v>114</v>
      </c>
      <c r="E3973" s="0" t="s">
        <v>9</v>
      </c>
      <c r="F3973" s="0" t="s">
        <v>9</v>
      </c>
      <c r="G3973" s="0" t="s">
        <v>154</v>
      </c>
      <c r="H3973" s="0" t="n">
        <v>367756.31444268</v>
      </c>
      <c r="I3973" s="0" t="n">
        <v>42681.145</v>
      </c>
      <c r="J3973" s="0" t="n">
        <v>54947.581025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</row>
    <row r="3974" customFormat="false" ht="13.8" hidden="true" customHeight="false" outlineLevel="0" collapsed="false">
      <c r="A3974" s="0" t="s">
        <v>155</v>
      </c>
      <c r="B3974" s="0" t="s">
        <v>103</v>
      </c>
      <c r="C3974" s="0" t="s">
        <v>193</v>
      </c>
      <c r="D3974" s="0" t="s">
        <v>107</v>
      </c>
      <c r="E3974" s="0" t="s">
        <v>9</v>
      </c>
      <c r="F3974" s="0" t="s">
        <v>9</v>
      </c>
      <c r="G3974" s="0" t="s">
        <v>157</v>
      </c>
      <c r="H3974" s="0" t="n">
        <v>3093474.53184752</v>
      </c>
      <c r="I3974" s="0" t="n">
        <v>289343.203440633</v>
      </c>
      <c r="J3974" s="0" t="n">
        <v>193203.013404169</v>
      </c>
      <c r="K3974" s="0" t="n">
        <v>0</v>
      </c>
      <c r="L3974" s="0" t="n">
        <v>0</v>
      </c>
      <c r="M3974" s="0" t="n">
        <v>27776947.5303007</v>
      </c>
      <c r="N3974" s="0" t="n">
        <v>38887726.542421</v>
      </c>
      <c r="O3974" s="0" t="n">
        <v>9166392.68499925</v>
      </c>
      <c r="P3974" s="0" t="n">
        <v>12499626.3886353</v>
      </c>
      <c r="Q3974" s="0" t="n">
        <v>5676446.3349498</v>
      </c>
      <c r="R3974" s="0" t="n">
        <v>6487367.23994263</v>
      </c>
    </row>
    <row r="3975" customFormat="false" ht="13.8" hidden="true" customHeight="false" outlineLevel="0" collapsed="false">
      <c r="A3975" s="0" t="s">
        <v>150</v>
      </c>
      <c r="B3975" s="0" t="s">
        <v>103</v>
      </c>
      <c r="C3975" s="0" t="s">
        <v>178</v>
      </c>
      <c r="D3975" s="0" t="s">
        <v>108</v>
      </c>
      <c r="E3975" s="0" t="s">
        <v>9</v>
      </c>
      <c r="F3975" s="0" t="s">
        <v>9</v>
      </c>
      <c r="G3975" s="0" t="s">
        <v>157</v>
      </c>
      <c r="H3975" s="0" t="n">
        <v>2238150.31679405</v>
      </c>
      <c r="I3975" s="0" t="n">
        <v>517516.5517078</v>
      </c>
      <c r="J3975" s="0" t="n">
        <v>396329.508156199</v>
      </c>
      <c r="K3975" s="0" t="n">
        <v>6177785.43642483</v>
      </c>
      <c r="L3975" s="0" t="n">
        <v>7413342.5237098</v>
      </c>
      <c r="M3975" s="0" t="n">
        <v>23288244.826851</v>
      </c>
      <c r="N3975" s="0" t="n">
        <v>31050993.102468</v>
      </c>
      <c r="O3975" s="0" t="n">
        <v>9315297.9307404</v>
      </c>
      <c r="P3975" s="0" t="n">
        <v>11644122.4134255</v>
      </c>
      <c r="Q3975" s="0" t="n">
        <v>1853335.63092745</v>
      </c>
      <c r="R3975" s="0" t="n">
        <v>3088892.71821241</v>
      </c>
    </row>
    <row r="3976" customFormat="false" ht="13.8" hidden="true" customHeight="false" outlineLevel="0" collapsed="false">
      <c r="A3976" s="0" t="s">
        <v>159</v>
      </c>
      <c r="B3976" s="0" t="s">
        <v>103</v>
      </c>
      <c r="C3976" s="0" t="s">
        <v>179</v>
      </c>
      <c r="D3976" s="0" t="s">
        <v>109</v>
      </c>
      <c r="E3976" s="0" t="s">
        <v>9</v>
      </c>
      <c r="F3976" s="0" t="s">
        <v>9</v>
      </c>
      <c r="G3976" s="0" t="s">
        <v>180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</row>
    <row r="3977" customFormat="false" ht="13.8" hidden="true" customHeight="false" outlineLevel="0" collapsed="false">
      <c r="A3977" s="0" t="s">
        <v>155</v>
      </c>
      <c r="B3977" s="0" t="s">
        <v>103</v>
      </c>
      <c r="C3977" s="0" t="s">
        <v>178</v>
      </c>
      <c r="D3977" s="0" t="s">
        <v>104</v>
      </c>
      <c r="E3977" s="0" t="s">
        <v>8</v>
      </c>
      <c r="F3977" s="0" t="s">
        <v>8</v>
      </c>
      <c r="G3977" s="0" t="s">
        <v>164</v>
      </c>
      <c r="H3977" s="0" t="n">
        <v>8837210.30238313</v>
      </c>
      <c r="I3977" s="0" t="n">
        <v>598137.816196205</v>
      </c>
      <c r="J3977" s="0" t="n">
        <v>411401.876375286</v>
      </c>
      <c r="K3977" s="0" t="n">
        <v>0</v>
      </c>
      <c r="L3977" s="0" t="n">
        <v>0</v>
      </c>
      <c r="M3977" s="0" t="n">
        <v>81825253.2556409</v>
      </c>
      <c r="N3977" s="0" t="n">
        <v>99051622.3620916</v>
      </c>
      <c r="O3977" s="0" t="n">
        <v>19092559.0929828</v>
      </c>
      <c r="P3977" s="0" t="n">
        <v>21102302.1554021</v>
      </c>
      <c r="Q3977" s="0" t="n">
        <v>25296532.4981418</v>
      </c>
      <c r="R3977" s="0" t="n">
        <v>27596217.2707002</v>
      </c>
    </row>
    <row r="3978" customFormat="false" ht="13.8" hidden="true" customHeight="false" outlineLevel="0" collapsed="false">
      <c r="A3978" s="0" t="s">
        <v>150</v>
      </c>
      <c r="B3978" s="0" t="s">
        <v>103</v>
      </c>
      <c r="C3978" s="0" t="s">
        <v>179</v>
      </c>
      <c r="D3978" s="0" t="s">
        <v>116</v>
      </c>
      <c r="E3978" s="0" t="s">
        <v>9</v>
      </c>
      <c r="F3978" s="0" t="s">
        <v>9</v>
      </c>
      <c r="G3978" s="0" t="s">
        <v>172</v>
      </c>
      <c r="H3978" s="0" t="n">
        <v>121573.921077399</v>
      </c>
      <c r="I3978" s="0" t="n">
        <v>3839.57889781</v>
      </c>
      <c r="J3978" s="0" t="n">
        <v>5235.32848991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582793.225423318</v>
      </c>
      <c r="P3978" s="0" t="n">
        <v>745975.328541847</v>
      </c>
      <c r="Q3978" s="0" t="n">
        <v>307166.3118248</v>
      </c>
      <c r="R3978" s="0" t="n">
        <v>345562.1008029</v>
      </c>
    </row>
    <row r="3979" customFormat="false" ht="13.8" hidden="true" customHeight="false" outlineLevel="0" collapsed="false">
      <c r="A3979" s="0" t="s">
        <v>150</v>
      </c>
      <c r="B3979" s="0" t="s">
        <v>103</v>
      </c>
      <c r="C3979" s="0" t="s">
        <v>178</v>
      </c>
      <c r="D3979" s="0" t="s">
        <v>105</v>
      </c>
      <c r="E3979" s="0" t="s">
        <v>8</v>
      </c>
      <c r="F3979" s="0" t="s">
        <v>8</v>
      </c>
      <c r="G3979" s="0" t="s">
        <v>172</v>
      </c>
      <c r="H3979" s="0" t="n">
        <v>990619.885963323</v>
      </c>
      <c r="I3979" s="0" t="n">
        <v>180506.679194</v>
      </c>
      <c r="J3979" s="0" t="n">
        <v>175720.27245412</v>
      </c>
      <c r="K3979" s="0" t="n">
        <v>3158866.885895</v>
      </c>
      <c r="L3979" s="0" t="n">
        <v>4061400.281865</v>
      </c>
      <c r="M3979" s="0" t="n">
        <v>9808281.68070397</v>
      </c>
      <c r="N3979" s="0" t="n">
        <v>11940516.8286831</v>
      </c>
      <c r="O3979" s="0" t="n">
        <v>5316372.96896128</v>
      </c>
      <c r="P3979" s="0" t="n">
        <v>5799679.60250322</v>
      </c>
      <c r="Q3979" s="0" t="n">
        <v>10830400.75164</v>
      </c>
      <c r="R3979" s="0" t="n">
        <v>11732934.14761</v>
      </c>
    </row>
    <row r="3980" customFormat="false" ht="13.8" hidden="true" customHeight="false" outlineLevel="0" collapsed="false">
      <c r="A3980" s="0" t="s">
        <v>159</v>
      </c>
      <c r="B3980" s="0" t="s">
        <v>72</v>
      </c>
      <c r="C3980" s="0" t="s">
        <v>151</v>
      </c>
      <c r="D3980" s="0" t="s">
        <v>84</v>
      </c>
      <c r="E3980" s="0" t="s">
        <v>174</v>
      </c>
      <c r="F3980" s="0" t="s">
        <v>8</v>
      </c>
      <c r="G3980" s="0" t="s">
        <v>172</v>
      </c>
      <c r="H3980" s="0" t="n">
        <v>22033996.548117</v>
      </c>
      <c r="I3980" s="0" t="n">
        <v>511021.982258223</v>
      </c>
      <c r="J3980" s="0" t="n">
        <v>539766.173481581</v>
      </c>
      <c r="K3980" s="0" t="n">
        <v>0</v>
      </c>
      <c r="L3980" s="0" t="n">
        <v>0</v>
      </c>
      <c r="M3980" s="0" t="n">
        <v>22327083.7074024</v>
      </c>
      <c r="N3980" s="0" t="n">
        <v>29769444.9432032</v>
      </c>
      <c r="O3980" s="0" t="n">
        <v>9923148.31440109</v>
      </c>
      <c r="P3980" s="0" t="n">
        <v>13892407.6401615</v>
      </c>
      <c r="Q3980" s="0" t="n">
        <v>14553750.3108858</v>
      </c>
      <c r="R3980" s="0" t="n">
        <v>16979375.3627001</v>
      </c>
    </row>
    <row r="3981" customFormat="false" ht="13.8" hidden="true" customHeight="false" outlineLevel="0" collapsed="false">
      <c r="A3981" s="0" t="s">
        <v>150</v>
      </c>
      <c r="B3981" s="0" t="s">
        <v>72</v>
      </c>
      <c r="C3981" s="0" t="s">
        <v>151</v>
      </c>
      <c r="D3981" s="0" t="s">
        <v>85</v>
      </c>
      <c r="E3981" s="0" t="s">
        <v>152</v>
      </c>
      <c r="F3981" s="0" t="s">
        <v>8</v>
      </c>
      <c r="G3981" s="0" t="s">
        <v>154</v>
      </c>
      <c r="H3981" s="0" t="n">
        <v>10311492.5209285</v>
      </c>
      <c r="I3981" s="0" t="n">
        <v>1790192.34531498</v>
      </c>
      <c r="J3981" s="0" t="n">
        <v>2065058.55755158</v>
      </c>
      <c r="K3981" s="0" t="n">
        <v>26803923.9683052</v>
      </c>
      <c r="L3981" s="0" t="n">
        <v>34462187.9592495</v>
      </c>
      <c r="M3981" s="0" t="n">
        <v>139049549.887188</v>
      </c>
      <c r="N3981" s="0" t="n">
        <v>191193131.094883</v>
      </c>
      <c r="O3981" s="0" t="n">
        <v>43452984.3397462</v>
      </c>
      <c r="P3981" s="0" t="n">
        <v>55619819.9548752</v>
      </c>
      <c r="Q3981" s="0" t="n">
        <v>61266111.9275547</v>
      </c>
      <c r="R3981" s="0" t="n">
        <v>68924375.918499</v>
      </c>
    </row>
    <row r="3982" customFormat="false" ht="13.8" hidden="true" customHeight="false" outlineLevel="0" collapsed="false">
      <c r="A3982" s="0" t="s">
        <v>155</v>
      </c>
      <c r="B3982" s="0" t="s">
        <v>96</v>
      </c>
      <c r="C3982" s="0" t="s">
        <v>99</v>
      </c>
      <c r="D3982" s="0" t="s">
        <v>99</v>
      </c>
      <c r="E3982" s="0" t="s">
        <v>192</v>
      </c>
      <c r="F3982" s="0" t="s">
        <v>8</v>
      </c>
      <c r="G3982" s="0" t="s">
        <v>157</v>
      </c>
      <c r="H3982" s="0" t="n">
        <v>401608.991369774</v>
      </c>
      <c r="I3982" s="0" t="n">
        <v>28940</v>
      </c>
      <c r="J3982" s="0" t="n">
        <v>18303.525</v>
      </c>
      <c r="K3982" s="0" t="n">
        <v>350058.333333333</v>
      </c>
      <c r="L3982" s="0" t="n">
        <v>450075</v>
      </c>
      <c r="M3982" s="0" t="n">
        <v>1323749.645016</v>
      </c>
      <c r="N3982" s="0" t="n">
        <v>1654687.05627</v>
      </c>
      <c r="O3982" s="0" t="n">
        <v>849406.0222186</v>
      </c>
      <c r="P3982" s="0" t="n">
        <v>1158280.939389</v>
      </c>
      <c r="Q3982" s="0" t="n">
        <v>250041.666666666</v>
      </c>
      <c r="R3982" s="0" t="n">
        <v>350058.333333333</v>
      </c>
    </row>
    <row r="3983" customFormat="false" ht="13.8" hidden="true" customHeight="false" outlineLevel="0" collapsed="false">
      <c r="A3983" s="0" t="s">
        <v>159</v>
      </c>
      <c r="B3983" s="0" t="s">
        <v>21</v>
      </c>
      <c r="C3983" s="0" t="s">
        <v>166</v>
      </c>
      <c r="D3983" s="0" t="s">
        <v>38</v>
      </c>
      <c r="E3983" s="0" t="s">
        <v>9</v>
      </c>
      <c r="F3983" s="0" t="s">
        <v>9</v>
      </c>
      <c r="G3983" s="0" t="s">
        <v>172</v>
      </c>
      <c r="H3983" s="0" t="n">
        <v>591479.414687826</v>
      </c>
      <c r="I3983" s="0" t="n">
        <v>3686.87185185185</v>
      </c>
      <c r="J3983" s="0" t="n">
        <v>2193.68875185185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</row>
    <row r="3984" customFormat="false" ht="13.8" hidden="true" customHeight="false" outlineLevel="0" collapsed="false">
      <c r="A3984" s="0" t="s">
        <v>159</v>
      </c>
      <c r="B3984" s="0" t="s">
        <v>96</v>
      </c>
      <c r="C3984" s="0" t="s">
        <v>97</v>
      </c>
      <c r="D3984" s="0" t="s">
        <v>97</v>
      </c>
      <c r="E3984" s="0" t="s">
        <v>156</v>
      </c>
      <c r="F3984" s="0" t="s">
        <v>9</v>
      </c>
      <c r="G3984" s="0" t="s">
        <v>154</v>
      </c>
      <c r="H3984" s="0" t="n">
        <v>46438035.2472713</v>
      </c>
      <c r="I3984" s="0" t="n">
        <v>1269967.96881781</v>
      </c>
      <c r="J3984" s="0" t="n">
        <v>4019127.02493834</v>
      </c>
      <c r="K3984" s="0" t="n">
        <v>0</v>
      </c>
      <c r="L3984" s="0" t="n">
        <v>0</v>
      </c>
      <c r="M3984" s="0" t="n">
        <v>48408190.9906979</v>
      </c>
      <c r="N3984" s="0" t="n">
        <v>72612286.4860469</v>
      </c>
      <c r="O3984" s="0" t="n">
        <v>9883338.94948528</v>
      </c>
      <c r="P3984" s="0" t="n">
        <v>12707150.0779096</v>
      </c>
      <c r="Q3984" s="0" t="n">
        <v>3862570.87330351</v>
      </c>
      <c r="R3984" s="0" t="n">
        <v>7725141.74660702</v>
      </c>
    </row>
    <row r="3985" customFormat="false" ht="13.8" hidden="true" customHeight="false" outlineLevel="0" collapsed="false">
      <c r="A3985" s="0" t="s">
        <v>159</v>
      </c>
      <c r="B3985" s="0" t="s">
        <v>96</v>
      </c>
      <c r="C3985" s="0" t="s">
        <v>97</v>
      </c>
      <c r="D3985" s="0" t="s">
        <v>97</v>
      </c>
      <c r="E3985" s="0" t="s">
        <v>8</v>
      </c>
      <c r="F3985" s="0" t="s">
        <v>8</v>
      </c>
      <c r="G3985" s="0" t="s">
        <v>164</v>
      </c>
      <c r="H3985" s="0" t="n">
        <v>141491552.014939</v>
      </c>
      <c r="I3985" s="0" t="n">
        <v>3546394.09439114</v>
      </c>
      <c r="J3985" s="0" t="n">
        <v>141552225.635491</v>
      </c>
      <c r="K3985" s="0" t="n">
        <v>0</v>
      </c>
      <c r="L3985" s="0" t="n">
        <v>0</v>
      </c>
      <c r="M3985" s="0" t="n">
        <v>135180198.922165</v>
      </c>
      <c r="N3985" s="0" t="n">
        <v>202770298.383247</v>
      </c>
      <c r="O3985" s="0" t="n">
        <v>27599290.4891516</v>
      </c>
      <c r="P3985" s="0" t="n">
        <v>35484802.0574806</v>
      </c>
      <c r="Q3985" s="0" t="n">
        <v>44454691.399764</v>
      </c>
      <c r="R3985" s="0" t="n">
        <v>55568364.2497051</v>
      </c>
    </row>
    <row r="3986" customFormat="false" ht="13.8" hidden="true" customHeight="false" outlineLevel="0" collapsed="false">
      <c r="A3986" s="0" t="s">
        <v>155</v>
      </c>
      <c r="B3986" s="0" t="s">
        <v>72</v>
      </c>
      <c r="C3986" s="0" t="s">
        <v>151</v>
      </c>
      <c r="D3986" s="0" t="s">
        <v>75</v>
      </c>
      <c r="E3986" s="0" t="s">
        <v>156</v>
      </c>
      <c r="F3986" s="0" t="s">
        <v>9</v>
      </c>
      <c r="G3986" s="0" t="s">
        <v>172</v>
      </c>
      <c r="H3986" s="0" t="n">
        <v>9560081.41247915</v>
      </c>
      <c r="I3986" s="0" t="n">
        <v>112224.106725761</v>
      </c>
      <c r="J3986" s="0" t="n">
        <v>193177.96948368</v>
      </c>
      <c r="K3986" s="0" t="n">
        <v>0</v>
      </c>
      <c r="L3986" s="0" t="n">
        <v>0</v>
      </c>
      <c r="M3986" s="0" t="n">
        <v>6986940.84747314</v>
      </c>
      <c r="N3986" s="0" t="n">
        <v>8539594.36913384</v>
      </c>
      <c r="O3986" s="0" t="n">
        <v>3415837.74765353</v>
      </c>
      <c r="P3986" s="0" t="n">
        <v>4657960.56498209</v>
      </c>
      <c r="Q3986" s="0" t="n">
        <v>7855687.4708033</v>
      </c>
      <c r="R3986" s="0" t="n">
        <v>8977928.53806092</v>
      </c>
    </row>
    <row r="3987" customFormat="false" ht="13.8" hidden="true" customHeight="false" outlineLevel="0" collapsed="false">
      <c r="A3987" s="0" t="s">
        <v>150</v>
      </c>
      <c r="B3987" s="0" t="s">
        <v>72</v>
      </c>
      <c r="C3987" s="0" t="s">
        <v>171</v>
      </c>
      <c r="D3987" s="0" t="s">
        <v>74</v>
      </c>
      <c r="E3987" s="0" t="s">
        <v>174</v>
      </c>
      <c r="F3987" s="0" t="s">
        <v>8</v>
      </c>
      <c r="G3987" s="0" t="s">
        <v>154</v>
      </c>
      <c r="H3987" s="0" t="n">
        <v>3442449.28281693</v>
      </c>
      <c r="I3987" s="0" t="n">
        <v>57440.1408595743</v>
      </c>
      <c r="J3987" s="0" t="n">
        <v>61966.1233696159</v>
      </c>
      <c r="K3987" s="0" t="n">
        <v>2010404.9300851</v>
      </c>
      <c r="L3987" s="0" t="n">
        <v>2584806.33868084</v>
      </c>
      <c r="M3987" s="0" t="n">
        <v>7918630.2448832</v>
      </c>
      <c r="N3987" s="0" t="n">
        <v>10217587.4127525</v>
      </c>
      <c r="O3987" s="0" t="n">
        <v>2554396.85318813</v>
      </c>
      <c r="P3987" s="0" t="n">
        <v>3269627.9720808</v>
      </c>
      <c r="Q3987" s="0" t="n">
        <v>1723204.22578723</v>
      </c>
      <c r="R3987" s="0" t="n">
        <v>2297605.63438297</v>
      </c>
    </row>
    <row r="3988" customFormat="false" ht="13.8" hidden="true" customHeight="false" outlineLevel="0" collapsed="false">
      <c r="A3988" s="0" t="s">
        <v>150</v>
      </c>
      <c r="B3988" s="0" t="s">
        <v>21</v>
      </c>
      <c r="C3988" s="0" t="s">
        <v>181</v>
      </c>
      <c r="D3988" s="0" t="s">
        <v>22</v>
      </c>
      <c r="E3988" s="0" t="s">
        <v>8</v>
      </c>
      <c r="F3988" s="0" t="s">
        <v>8</v>
      </c>
      <c r="G3988" s="0" t="s">
        <v>164</v>
      </c>
      <c r="H3988" s="0" t="n">
        <v>6473142.94679408</v>
      </c>
      <c r="I3988" s="0" t="n">
        <v>749925</v>
      </c>
      <c r="J3988" s="0" t="n">
        <v>1046390.875</v>
      </c>
      <c r="K3988" s="0" t="n">
        <v>33746625</v>
      </c>
      <c r="L3988" s="0" t="n">
        <v>41245875</v>
      </c>
      <c r="M3988" s="0" t="n">
        <v>116425856.25</v>
      </c>
      <c r="N3988" s="0" t="n">
        <v>141735825</v>
      </c>
      <c r="O3988" s="0" t="n">
        <v>6074392.5</v>
      </c>
      <c r="P3988" s="0" t="n">
        <v>9111588.75</v>
      </c>
      <c r="Q3988" s="0" t="n">
        <v>0</v>
      </c>
      <c r="R3988" s="0" t="n">
        <v>0</v>
      </c>
    </row>
    <row r="3989" customFormat="false" ht="13.8" hidden="true" customHeight="false" outlineLevel="0" collapsed="false">
      <c r="A3989" s="0" t="s">
        <v>150</v>
      </c>
      <c r="B3989" s="0" t="s">
        <v>52</v>
      </c>
      <c r="C3989" s="0" t="s">
        <v>158</v>
      </c>
      <c r="D3989" s="0" t="s">
        <v>56</v>
      </c>
      <c r="E3989" s="0" t="s">
        <v>13</v>
      </c>
      <c r="F3989" s="0" t="s">
        <v>13</v>
      </c>
      <c r="G3989" s="0" t="s">
        <v>157</v>
      </c>
      <c r="H3989" s="0" t="n">
        <v>35979365.5320191</v>
      </c>
      <c r="I3989" s="0" t="n">
        <v>2205838.18295347</v>
      </c>
      <c r="J3989" s="0" t="n">
        <v>908202.64214264</v>
      </c>
      <c r="K3989" s="0" t="n">
        <v>77204336.4033717</v>
      </c>
      <c r="L3989" s="0" t="n">
        <v>99262718.2329065</v>
      </c>
      <c r="M3989" s="0" t="n">
        <v>68748622.5599093</v>
      </c>
      <c r="N3989" s="0" t="n">
        <v>84373309.5053433</v>
      </c>
      <c r="O3989" s="0" t="n">
        <v>58326037.88441</v>
      </c>
      <c r="P3989" s="0" t="n">
        <v>64465620.819611</v>
      </c>
      <c r="Q3989" s="0" t="n">
        <v>242642200.124882</v>
      </c>
      <c r="R3989" s="0" t="n">
        <v>264700581.954417</v>
      </c>
    </row>
    <row r="3990" customFormat="false" ht="13.8" hidden="true" customHeight="false" outlineLevel="0" collapsed="false">
      <c r="A3990" s="0" t="s">
        <v>155</v>
      </c>
      <c r="B3990" s="0" t="s">
        <v>52</v>
      </c>
      <c r="C3990" s="0" t="s">
        <v>158</v>
      </c>
      <c r="D3990" s="0" t="s">
        <v>56</v>
      </c>
      <c r="E3990" s="0" t="s">
        <v>8</v>
      </c>
      <c r="F3990" s="0" t="s">
        <v>8</v>
      </c>
      <c r="G3990" s="0" t="s">
        <v>172</v>
      </c>
      <c r="H3990" s="0" t="n">
        <v>10399298.6158827</v>
      </c>
      <c r="I3990" s="0" t="n">
        <v>227140.343173282</v>
      </c>
      <c r="J3990" s="0" t="n">
        <v>152422.678167691</v>
      </c>
      <c r="K3990" s="0" t="n">
        <v>0</v>
      </c>
      <c r="L3990" s="0" t="n">
        <v>0</v>
      </c>
      <c r="M3990" s="0" t="n">
        <v>5792078.68277659</v>
      </c>
      <c r="N3990" s="0" t="n">
        <v>7079207.27894917</v>
      </c>
      <c r="O3990" s="0" t="n">
        <v>5689865.58967651</v>
      </c>
      <c r="P3990" s="0" t="n">
        <v>6322072.87741834</v>
      </c>
      <c r="Q3990" s="0" t="n">
        <v>22714034.3173282</v>
      </c>
      <c r="R3990" s="0" t="n">
        <v>24985437.749061</v>
      </c>
    </row>
    <row r="3991" customFormat="false" ht="13.8" hidden="true" customHeight="false" outlineLevel="0" collapsed="false">
      <c r="A3991" s="0" t="s">
        <v>155</v>
      </c>
      <c r="B3991" s="0" t="s">
        <v>52</v>
      </c>
      <c r="C3991" s="0" t="s">
        <v>158</v>
      </c>
      <c r="D3991" s="0" t="s">
        <v>58</v>
      </c>
      <c r="E3991" s="0" t="s">
        <v>8</v>
      </c>
      <c r="F3991" s="0" t="s">
        <v>8</v>
      </c>
      <c r="G3991" s="0" t="s">
        <v>157</v>
      </c>
      <c r="H3991" s="0" t="n">
        <v>21496575.4523136</v>
      </c>
      <c r="I3991" s="0" t="n">
        <v>963634.084134104</v>
      </c>
      <c r="J3991" s="0" t="n">
        <v>502583.78186896</v>
      </c>
      <c r="K3991" s="0" t="n">
        <v>0</v>
      </c>
      <c r="L3991" s="0" t="n">
        <v>0</v>
      </c>
      <c r="M3991" s="0" t="n">
        <v>76769515.4978348</v>
      </c>
      <c r="N3991" s="0" t="n">
        <v>115154273.246752</v>
      </c>
      <c r="O3991" s="0" t="n">
        <v>11595730.1328986</v>
      </c>
      <c r="P3991" s="0" t="n">
        <v>14494662.6661232</v>
      </c>
      <c r="Q3991" s="0" t="n">
        <v>4818170.42067052</v>
      </c>
      <c r="R3991" s="0" t="n">
        <v>8030284.03445087</v>
      </c>
    </row>
    <row r="3992" customFormat="false" ht="13.8" hidden="true" customHeight="false" outlineLevel="0" collapsed="false">
      <c r="A3992" s="0" t="s">
        <v>159</v>
      </c>
      <c r="B3992" s="0" t="s">
        <v>21</v>
      </c>
      <c r="C3992" s="0" t="s">
        <v>173</v>
      </c>
      <c r="D3992" s="0" t="s">
        <v>26</v>
      </c>
      <c r="E3992" s="0" t="s">
        <v>9</v>
      </c>
      <c r="F3992" s="0" t="s">
        <v>9</v>
      </c>
      <c r="G3992" s="0" t="s">
        <v>157</v>
      </c>
      <c r="H3992" s="0" t="n">
        <v>6349791.72879163</v>
      </c>
      <c r="I3992" s="0" t="n">
        <v>122438.20038073</v>
      </c>
      <c r="J3992" s="0" t="n">
        <v>45414.7219763662</v>
      </c>
      <c r="K3992" s="0" t="n">
        <v>0</v>
      </c>
      <c r="L3992" s="0" t="n">
        <v>0</v>
      </c>
      <c r="M3992" s="0" t="n">
        <v>21213551.8957465</v>
      </c>
      <c r="N3992" s="0" t="n">
        <v>24749143.8783709</v>
      </c>
      <c r="O3992" s="0" t="n">
        <v>0</v>
      </c>
      <c r="P3992" s="0" t="n">
        <v>0</v>
      </c>
      <c r="Q3992" s="0" t="n">
        <v>0</v>
      </c>
      <c r="R3992" s="0" t="n">
        <v>0</v>
      </c>
    </row>
    <row r="3993" customFormat="false" ht="13.8" hidden="true" customHeight="false" outlineLevel="0" collapsed="false">
      <c r="A3993" s="0" t="s">
        <v>155</v>
      </c>
      <c r="B3993" s="0" t="s">
        <v>21</v>
      </c>
      <c r="C3993" s="0" t="s">
        <v>173</v>
      </c>
      <c r="D3993" s="0" t="s">
        <v>26</v>
      </c>
      <c r="E3993" s="0" t="s">
        <v>9</v>
      </c>
      <c r="F3993" s="0" t="s">
        <v>9</v>
      </c>
      <c r="G3993" s="0" t="s">
        <v>157</v>
      </c>
      <c r="H3993" s="0" t="n">
        <v>1726136.40598023</v>
      </c>
      <c r="I3993" s="0" t="n">
        <v>122438.20038073</v>
      </c>
      <c r="J3993" s="0" t="n">
        <v>45414.7219763662</v>
      </c>
      <c r="K3993" s="0" t="n">
        <v>0</v>
      </c>
      <c r="L3993" s="0" t="n">
        <v>0</v>
      </c>
      <c r="M3993" s="0" t="n">
        <v>21213551.8957465</v>
      </c>
      <c r="N3993" s="0" t="n">
        <v>24749143.8783709</v>
      </c>
      <c r="O3993" s="0" t="n">
        <v>5837581.30463804</v>
      </c>
      <c r="P3993" s="0" t="n">
        <v>7134821.59455761</v>
      </c>
      <c r="Q3993" s="0" t="n">
        <v>2448764.0076146</v>
      </c>
      <c r="R3993" s="0" t="n">
        <v>2754859.50856643</v>
      </c>
    </row>
    <row r="3994" customFormat="false" ht="13.8" hidden="true" customHeight="false" outlineLevel="0" collapsed="false">
      <c r="A3994" s="0" t="s">
        <v>155</v>
      </c>
      <c r="B3994" s="0" t="s">
        <v>21</v>
      </c>
      <c r="C3994" s="0" t="s">
        <v>168</v>
      </c>
      <c r="D3994" s="0" t="s">
        <v>30</v>
      </c>
      <c r="E3994" s="0" t="s">
        <v>8</v>
      </c>
      <c r="F3994" s="0" t="s">
        <v>8</v>
      </c>
      <c r="G3994" s="0" t="s">
        <v>154</v>
      </c>
      <c r="H3994" s="0" t="n">
        <v>116797642.917913</v>
      </c>
      <c r="I3994" s="0" t="n">
        <v>2038349.99999999</v>
      </c>
      <c r="J3994" s="0" t="n">
        <v>9494440.24999999</v>
      </c>
      <c r="K3994" s="0" t="n">
        <v>0</v>
      </c>
      <c r="L3994" s="0" t="n">
        <v>0</v>
      </c>
      <c r="M3994" s="0" t="n">
        <v>112516919.999999</v>
      </c>
      <c r="N3994" s="0" t="n">
        <v>168775379.999999</v>
      </c>
      <c r="O3994" s="0" t="n">
        <v>13208507.9999999</v>
      </c>
      <c r="P3994" s="0" t="n">
        <v>16510634.9999999</v>
      </c>
      <c r="Q3994" s="0" t="n">
        <v>0</v>
      </c>
      <c r="R3994" s="0" t="n">
        <v>0</v>
      </c>
    </row>
    <row r="3995" customFormat="false" ht="13.8" hidden="true" customHeight="false" outlineLevel="0" collapsed="false">
      <c r="A3995" s="0" t="s">
        <v>159</v>
      </c>
      <c r="B3995" s="0" t="s">
        <v>96</v>
      </c>
      <c r="C3995" s="0" t="s">
        <v>184</v>
      </c>
      <c r="D3995" s="0" t="s">
        <v>101</v>
      </c>
      <c r="E3995" s="0" t="s">
        <v>191</v>
      </c>
      <c r="F3995" s="0" t="s">
        <v>9</v>
      </c>
      <c r="G3995" s="0" t="s">
        <v>164</v>
      </c>
      <c r="H3995" s="0" t="n">
        <v>784127918.18034</v>
      </c>
      <c r="I3995" s="0" t="n">
        <v>7507397.41729784</v>
      </c>
      <c r="J3995" s="0" t="n">
        <v>9243532.98799636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</row>
    <row r="3996" customFormat="false" ht="13.8" hidden="true" customHeight="false" outlineLevel="0" collapsed="false">
      <c r="A3996" s="0" t="s">
        <v>159</v>
      </c>
      <c r="B3996" s="0" t="s">
        <v>21</v>
      </c>
      <c r="C3996" s="0" t="s">
        <v>166</v>
      </c>
      <c r="D3996" s="0" t="s">
        <v>33</v>
      </c>
      <c r="E3996" s="0" t="s">
        <v>9</v>
      </c>
      <c r="F3996" s="0" t="s">
        <v>9</v>
      </c>
      <c r="G3996" s="0" t="s">
        <v>157</v>
      </c>
      <c r="H3996" s="0" t="n">
        <v>16229091.8283061</v>
      </c>
      <c r="I3996" s="0" t="n">
        <v>268935.569823595</v>
      </c>
      <c r="J3996" s="0" t="n">
        <v>76522.6900641232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</row>
    <row r="3997" customFormat="false" ht="13.8" hidden="true" customHeight="false" outlineLevel="0" collapsed="false">
      <c r="A3997" s="0" t="s">
        <v>155</v>
      </c>
      <c r="B3997" s="0" t="s">
        <v>6</v>
      </c>
      <c r="C3997" s="0" t="s">
        <v>163</v>
      </c>
      <c r="D3997" s="0" t="s">
        <v>7</v>
      </c>
      <c r="E3997" s="0" t="s">
        <v>8</v>
      </c>
      <c r="F3997" s="0" t="s">
        <v>8</v>
      </c>
      <c r="G3997" s="0" t="s">
        <v>172</v>
      </c>
      <c r="H3997" s="0" t="n">
        <v>3336940.66676525</v>
      </c>
      <c r="I3997" s="0" t="n">
        <v>95047.7346701327</v>
      </c>
      <c r="J3997" s="0" t="n">
        <v>72991.6666710777</v>
      </c>
      <c r="K3997" s="0" t="n">
        <v>0</v>
      </c>
      <c r="L3997" s="0" t="n">
        <v>0</v>
      </c>
      <c r="M3997" s="0" t="n">
        <v>6517558.9325152</v>
      </c>
      <c r="N3997" s="0" t="n">
        <v>9776338.3987728</v>
      </c>
      <c r="O3997" s="0" t="n">
        <v>2688493.06489014</v>
      </c>
      <c r="P3997" s="0" t="n">
        <v>3666126.90666838</v>
      </c>
      <c r="Q3997" s="0" t="n">
        <v>1056608.21404394</v>
      </c>
      <c r="R3997" s="0" t="n">
        <v>1479251.49966151</v>
      </c>
    </row>
    <row r="3998" customFormat="false" ht="13.8" hidden="true" customHeight="false" outlineLevel="0" collapsed="false">
      <c r="A3998" s="0" t="s">
        <v>159</v>
      </c>
      <c r="B3998" s="0" t="s">
        <v>6</v>
      </c>
      <c r="C3998" s="0" t="s">
        <v>163</v>
      </c>
      <c r="D3998" s="0" t="s">
        <v>7</v>
      </c>
      <c r="E3998" s="0" t="s">
        <v>13</v>
      </c>
      <c r="F3998" s="0" t="s">
        <v>13</v>
      </c>
      <c r="G3998" s="0" t="s">
        <v>164</v>
      </c>
      <c r="H3998" s="0" t="n">
        <v>28750800.7328784</v>
      </c>
      <c r="I3998" s="0" t="n">
        <v>586721.376637582</v>
      </c>
      <c r="J3998" s="0" t="n">
        <v>375402.83573178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</row>
    <row r="3999" customFormat="false" ht="13.8" hidden="true" customHeight="false" outlineLevel="0" collapsed="false">
      <c r="A3999" s="0" t="s">
        <v>159</v>
      </c>
      <c r="B3999" s="0" t="s">
        <v>6</v>
      </c>
      <c r="C3999" s="0" t="s">
        <v>163</v>
      </c>
      <c r="D3999" s="0" t="s">
        <v>7</v>
      </c>
      <c r="E3999" s="0" t="s">
        <v>9</v>
      </c>
      <c r="F3999" s="0" t="s">
        <v>9</v>
      </c>
      <c r="G3999" s="0" t="s">
        <v>172</v>
      </c>
      <c r="H3999" s="0" t="n">
        <v>2093208.06628939</v>
      </c>
      <c r="I3999" s="0" t="n">
        <v>40408.134706031</v>
      </c>
      <c r="J3999" s="0" t="n">
        <v>23291.4482656425</v>
      </c>
      <c r="K3999" s="0" t="n">
        <v>0</v>
      </c>
      <c r="L3999" s="0" t="n">
        <v>0</v>
      </c>
      <c r="M3999" s="0" t="n">
        <v>3463554.3947152</v>
      </c>
      <c r="N3999" s="0" t="n">
        <v>4848976.15260128</v>
      </c>
      <c r="O3999" s="0" t="n">
        <v>0</v>
      </c>
      <c r="P3999" s="0" t="n">
        <v>0</v>
      </c>
      <c r="Q3999" s="0" t="n">
        <v>0</v>
      </c>
      <c r="R3999" s="0" t="n">
        <v>0</v>
      </c>
    </row>
    <row r="4000" customFormat="false" ht="13.8" hidden="true" customHeight="false" outlineLevel="0" collapsed="false">
      <c r="A4000" s="0" t="s">
        <v>159</v>
      </c>
      <c r="B4000" s="0" t="s">
        <v>21</v>
      </c>
      <c r="C4000" s="0" t="s">
        <v>166</v>
      </c>
      <c r="D4000" s="0" t="s">
        <v>37</v>
      </c>
      <c r="E4000" s="0" t="s">
        <v>9</v>
      </c>
      <c r="F4000" s="0" t="s">
        <v>9</v>
      </c>
      <c r="G4000" s="0" t="s">
        <v>157</v>
      </c>
      <c r="H4000" s="0" t="n">
        <v>29773365.6941824</v>
      </c>
      <c r="I4000" s="0" t="n">
        <v>330050.46907197</v>
      </c>
      <c r="J4000" s="0" t="n">
        <v>96760.648023272</v>
      </c>
      <c r="K4000" s="0" t="n">
        <v>3300504.6907197</v>
      </c>
      <c r="L4000" s="0" t="n">
        <v>4125630.86339963</v>
      </c>
      <c r="M4000" s="0" t="n">
        <v>41407501.3213533</v>
      </c>
      <c r="N4000" s="0" t="n">
        <v>51759376.6516916</v>
      </c>
      <c r="O4000" s="0" t="n">
        <v>0</v>
      </c>
      <c r="P4000" s="0" t="n">
        <v>0</v>
      </c>
      <c r="Q4000" s="0" t="n">
        <v>0</v>
      </c>
      <c r="R4000" s="0" t="n">
        <v>0</v>
      </c>
    </row>
    <row r="4001" customFormat="false" ht="13.8" hidden="true" customHeight="false" outlineLevel="0" collapsed="false">
      <c r="A4001" s="0" t="s">
        <v>150</v>
      </c>
      <c r="B4001" s="0" t="s">
        <v>72</v>
      </c>
      <c r="C4001" s="0" t="s">
        <v>151</v>
      </c>
      <c r="D4001" s="0" t="s">
        <v>84</v>
      </c>
      <c r="E4001" s="0" t="s">
        <v>152</v>
      </c>
      <c r="F4001" s="0" t="s">
        <v>8</v>
      </c>
      <c r="G4001" s="0" t="s">
        <v>157</v>
      </c>
      <c r="H4001" s="0" t="n">
        <v>4170819.89564208</v>
      </c>
      <c r="I4001" s="0" t="n">
        <v>838628.719768699</v>
      </c>
      <c r="J4001" s="0" t="n">
        <v>718029.964760323</v>
      </c>
      <c r="K4001" s="0" t="n">
        <v>12585174.5596222</v>
      </c>
      <c r="L4001" s="0" t="n">
        <v>16180938.7195143</v>
      </c>
      <c r="M4001" s="0" t="n">
        <v>65138780.3726691</v>
      </c>
      <c r="N4001" s="0" t="n">
        <v>89565823.0124201</v>
      </c>
      <c r="O4001" s="0" t="n">
        <v>20355868.8664591</v>
      </c>
      <c r="P4001" s="0" t="n">
        <v>26055512.1490676</v>
      </c>
      <c r="Q4001" s="0" t="n">
        <v>28766113.2791365</v>
      </c>
      <c r="R4001" s="0" t="n">
        <v>32361877.4390286</v>
      </c>
    </row>
    <row r="4002" customFormat="false" ht="13.8" hidden="true" customHeight="false" outlineLevel="0" collapsed="false">
      <c r="A4002" s="0" t="s">
        <v>155</v>
      </c>
      <c r="B4002" s="0" t="s">
        <v>52</v>
      </c>
      <c r="C4002" s="0" t="s">
        <v>158</v>
      </c>
      <c r="D4002" s="0" t="s">
        <v>63</v>
      </c>
      <c r="E4002" s="0" t="s">
        <v>13</v>
      </c>
      <c r="F4002" s="0" t="s">
        <v>13</v>
      </c>
      <c r="G4002" s="0" t="s">
        <v>157</v>
      </c>
      <c r="H4002" s="0" t="n">
        <v>14922071.7956357</v>
      </c>
      <c r="I4002" s="0" t="n">
        <v>1495076.95347121</v>
      </c>
      <c r="J4002" s="0" t="n">
        <v>839548.630662331</v>
      </c>
      <c r="K4002" s="0" t="n">
        <v>67278462.9062045</v>
      </c>
      <c r="L4002" s="0" t="n">
        <v>82229232.4409166</v>
      </c>
      <c r="M4002" s="0" t="n">
        <v>301818659.982</v>
      </c>
      <c r="N4002" s="0" t="n">
        <v>365359430.504527</v>
      </c>
      <c r="O4002" s="0" t="n">
        <v>2803269.28775852</v>
      </c>
      <c r="P4002" s="0" t="n">
        <v>4485230.86041363</v>
      </c>
      <c r="Q4002" s="0" t="n">
        <v>0</v>
      </c>
      <c r="R4002" s="0" t="n">
        <v>0</v>
      </c>
    </row>
    <row r="4003" customFormat="false" ht="13.8" hidden="true" customHeight="false" outlineLevel="0" collapsed="false">
      <c r="A4003" s="0" t="s">
        <v>159</v>
      </c>
      <c r="B4003" s="0" t="s">
        <v>52</v>
      </c>
      <c r="C4003" s="0" t="s">
        <v>165</v>
      </c>
      <c r="D4003" s="0" t="s">
        <v>65</v>
      </c>
      <c r="E4003" s="0" t="s">
        <v>13</v>
      </c>
      <c r="F4003" s="0" t="s">
        <v>13</v>
      </c>
      <c r="G4003" s="0" t="s">
        <v>172</v>
      </c>
      <c r="H4003" s="0" t="n">
        <v>203367.485293481</v>
      </c>
      <c r="I4003" s="0" t="n">
        <v>5688.19999999999</v>
      </c>
      <c r="J4003" s="0" t="n">
        <v>4863.23475294857</v>
      </c>
      <c r="K4003" s="0" t="n">
        <v>227527.999999999</v>
      </c>
      <c r="L4003" s="0" t="n">
        <v>284409.999999999</v>
      </c>
      <c r="M4003" s="0" t="n">
        <v>1148305.37499999</v>
      </c>
      <c r="N4003" s="0" t="n">
        <v>1390053.87499999</v>
      </c>
      <c r="O4003" s="0" t="n">
        <v>0</v>
      </c>
      <c r="P4003" s="0" t="n">
        <v>0</v>
      </c>
      <c r="Q4003" s="0" t="n">
        <v>0</v>
      </c>
      <c r="R4003" s="0" t="n">
        <v>0</v>
      </c>
    </row>
    <row r="4004" customFormat="false" ht="13.8" hidden="true" customHeight="false" outlineLevel="0" collapsed="false">
      <c r="A4004" s="0" t="s">
        <v>159</v>
      </c>
      <c r="B4004" s="0" t="s">
        <v>21</v>
      </c>
      <c r="C4004" s="0" t="s">
        <v>168</v>
      </c>
      <c r="D4004" s="0" t="s">
        <v>49</v>
      </c>
      <c r="E4004" s="0" t="s">
        <v>8</v>
      </c>
      <c r="F4004" s="0" t="s">
        <v>8</v>
      </c>
      <c r="G4004" s="0" t="s">
        <v>154</v>
      </c>
      <c r="H4004" s="0" t="n">
        <v>11942244.2417618</v>
      </c>
      <c r="I4004" s="0" t="n">
        <v>110790</v>
      </c>
      <c r="J4004" s="0" t="n">
        <v>567285.25</v>
      </c>
      <c r="K4004" s="0" t="n">
        <v>4431600</v>
      </c>
      <c r="L4004" s="0" t="n">
        <v>5539500</v>
      </c>
      <c r="M4004" s="0" t="n">
        <v>19734468.75</v>
      </c>
      <c r="N4004" s="0" t="n">
        <v>23889093.75</v>
      </c>
      <c r="O4004" s="0" t="n">
        <v>0</v>
      </c>
      <c r="P4004" s="0" t="n">
        <v>0</v>
      </c>
      <c r="Q4004" s="0" t="n">
        <v>0</v>
      </c>
      <c r="R4004" s="0" t="n">
        <v>0</v>
      </c>
    </row>
    <row r="4005" customFormat="false" ht="13.8" hidden="true" customHeight="false" outlineLevel="0" collapsed="false">
      <c r="A4005" s="0" t="s">
        <v>155</v>
      </c>
      <c r="B4005" s="0" t="s">
        <v>52</v>
      </c>
      <c r="C4005" s="0" t="s">
        <v>169</v>
      </c>
      <c r="D4005" s="0" t="s">
        <v>69</v>
      </c>
      <c r="E4005" s="0" t="s">
        <v>9</v>
      </c>
      <c r="F4005" s="0" t="s">
        <v>9</v>
      </c>
      <c r="G4005" s="0" t="s">
        <v>164</v>
      </c>
      <c r="H4005" s="0" t="n">
        <v>4831805.17515423</v>
      </c>
      <c r="I4005" s="0" t="n">
        <v>345428.118889099</v>
      </c>
      <c r="J4005" s="0" t="n">
        <v>320012.418819484</v>
      </c>
      <c r="K4005" s="0" t="n">
        <v>15544265.3500094</v>
      </c>
      <c r="L4005" s="0" t="n">
        <v>18998546.5389004</v>
      </c>
      <c r="M4005" s="0" t="n">
        <v>92977735.2249305</v>
      </c>
      <c r="N4005" s="0" t="n">
        <v>112551995.272284</v>
      </c>
      <c r="O4005" s="0" t="n">
        <v>863570.297222749</v>
      </c>
      <c r="P4005" s="0" t="n">
        <v>1381712.47555639</v>
      </c>
      <c r="Q4005" s="0" t="n">
        <v>0</v>
      </c>
      <c r="R4005" s="0" t="n">
        <v>0</v>
      </c>
    </row>
    <row r="4006" customFormat="false" ht="13.8" hidden="true" customHeight="false" outlineLevel="0" collapsed="false">
      <c r="A4006" s="0" t="s">
        <v>159</v>
      </c>
      <c r="B4006" s="0" t="s">
        <v>90</v>
      </c>
      <c r="C4006" s="0" t="s">
        <v>186</v>
      </c>
      <c r="D4006" s="0" t="s">
        <v>95</v>
      </c>
      <c r="E4006" s="0" t="s">
        <v>13</v>
      </c>
      <c r="F4006" s="0" t="s">
        <v>13</v>
      </c>
      <c r="G4006" s="0" t="s">
        <v>154</v>
      </c>
      <c r="H4006" s="0" t="n">
        <v>8155039.77606018</v>
      </c>
      <c r="I4006" s="0" t="n">
        <v>99861.7061988256</v>
      </c>
      <c r="J4006" s="0" t="n">
        <v>101814.706198825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</row>
    <row r="4007" customFormat="false" ht="13.8" hidden="true" customHeight="false" outlineLevel="0" collapsed="false">
      <c r="A4007" s="0" t="s">
        <v>159</v>
      </c>
      <c r="B4007" s="0" t="s">
        <v>21</v>
      </c>
      <c r="C4007" s="0" t="s">
        <v>181</v>
      </c>
      <c r="D4007" s="0" t="s">
        <v>22</v>
      </c>
      <c r="E4007" s="0" t="s">
        <v>9</v>
      </c>
      <c r="F4007" s="0" t="s">
        <v>9</v>
      </c>
      <c r="G4007" s="0" t="s">
        <v>154</v>
      </c>
      <c r="H4007" s="0" t="n">
        <v>5699770.1397239</v>
      </c>
      <c r="I4007" s="0" t="n">
        <v>105975</v>
      </c>
      <c r="J4007" s="0" t="n">
        <v>64858.375</v>
      </c>
      <c r="K4007" s="0" t="n">
        <v>4239000</v>
      </c>
      <c r="L4007" s="0" t="n">
        <v>5298750</v>
      </c>
      <c r="M4007" s="0" t="n">
        <v>13591293.75</v>
      </c>
      <c r="N4007" s="0" t="n">
        <v>16452618.75</v>
      </c>
      <c r="O4007" s="0" t="n">
        <v>0</v>
      </c>
      <c r="P4007" s="0" t="n">
        <v>0</v>
      </c>
      <c r="Q4007" s="0" t="n">
        <v>0</v>
      </c>
      <c r="R4007" s="0" t="n">
        <v>0</v>
      </c>
    </row>
    <row r="4008" customFormat="false" ht="13.8" hidden="true" customHeight="false" outlineLevel="0" collapsed="false">
      <c r="A4008" s="0" t="s">
        <v>150</v>
      </c>
      <c r="B4008" s="0" t="s">
        <v>21</v>
      </c>
      <c r="C4008" s="0" t="s">
        <v>168</v>
      </c>
      <c r="D4008" s="0" t="s">
        <v>49</v>
      </c>
      <c r="E4008" s="0" t="s">
        <v>13</v>
      </c>
      <c r="F4008" s="0" t="s">
        <v>13</v>
      </c>
      <c r="G4008" s="0" t="s">
        <v>154</v>
      </c>
      <c r="H4008" s="0" t="n">
        <v>330206.728066485</v>
      </c>
      <c r="I4008" s="0" t="n">
        <v>12255</v>
      </c>
      <c r="J4008" s="0" t="n">
        <v>7715.875</v>
      </c>
      <c r="K4008" s="0" t="n">
        <v>551475</v>
      </c>
      <c r="L4008" s="0" t="n">
        <v>674025</v>
      </c>
      <c r="M4008" s="0" t="n">
        <v>2642484.375</v>
      </c>
      <c r="N4008" s="0" t="n">
        <v>3216937.5</v>
      </c>
      <c r="O4008" s="0" t="n">
        <v>137868.75</v>
      </c>
      <c r="P4008" s="0" t="n">
        <v>206803.125</v>
      </c>
      <c r="Q4008" s="0" t="n">
        <v>0</v>
      </c>
      <c r="R4008" s="0" t="n">
        <v>0</v>
      </c>
    </row>
    <row r="4009" customFormat="false" ht="13.8" hidden="true" customHeight="false" outlineLevel="0" collapsed="false">
      <c r="A4009" s="0" t="s">
        <v>155</v>
      </c>
      <c r="B4009" s="0" t="s">
        <v>72</v>
      </c>
      <c r="C4009" s="0" t="s">
        <v>175</v>
      </c>
      <c r="D4009" s="0" t="s">
        <v>79</v>
      </c>
      <c r="E4009" s="0" t="s">
        <v>156</v>
      </c>
      <c r="F4009" s="0" t="s">
        <v>9</v>
      </c>
      <c r="G4009" s="0" t="s">
        <v>154</v>
      </c>
      <c r="H4009" s="0" t="n">
        <v>297883.493704078</v>
      </c>
      <c r="I4009" s="0" t="n">
        <v>25929.7400758297</v>
      </c>
      <c r="J4009" s="0" t="n">
        <v>12964.8700379148</v>
      </c>
      <c r="K4009" s="0" t="n">
        <v>0</v>
      </c>
      <c r="L4009" s="0" t="n">
        <v>0</v>
      </c>
      <c r="M4009" s="0" t="n">
        <v>1874054.48344632</v>
      </c>
      <c r="N4009" s="0" t="n">
        <v>2290511.03532328</v>
      </c>
      <c r="O4009" s="0" t="n">
        <v>916204.414129312</v>
      </c>
      <c r="P4009" s="0" t="n">
        <v>1249369.65563088</v>
      </c>
      <c r="Q4009" s="0" t="n">
        <v>0</v>
      </c>
      <c r="R4009" s="0" t="n">
        <v>0</v>
      </c>
    </row>
    <row r="4010" customFormat="false" ht="13.8" hidden="true" customHeight="false" outlineLevel="0" collapsed="false">
      <c r="A4010" s="0" t="s">
        <v>155</v>
      </c>
      <c r="B4010" s="0" t="s">
        <v>6</v>
      </c>
      <c r="C4010" s="0" t="s">
        <v>163</v>
      </c>
      <c r="D4010" s="0" t="s">
        <v>19</v>
      </c>
      <c r="E4010" s="0" t="s">
        <v>9</v>
      </c>
      <c r="F4010" s="0" t="s">
        <v>9</v>
      </c>
      <c r="G4010" s="0" t="s">
        <v>157</v>
      </c>
      <c r="H4010" s="0" t="n">
        <v>19632809.3628731</v>
      </c>
      <c r="I4010" s="0" t="n">
        <v>3063620.09629259</v>
      </c>
      <c r="J4010" s="0" t="n">
        <v>2434232.88747428</v>
      </c>
      <c r="K4010" s="0" t="n">
        <v>9969553.24985131</v>
      </c>
      <c r="L4010" s="0" t="n">
        <v>12817997.0355231</v>
      </c>
      <c r="M4010" s="0" t="n">
        <v>321459529.463789</v>
      </c>
      <c r="N4010" s="0" t="n">
        <v>450043341.249305</v>
      </c>
      <c r="O4010" s="0" t="n">
        <v>70721096.4820337</v>
      </c>
      <c r="P4010" s="0" t="n">
        <v>96437858.8391368</v>
      </c>
      <c r="Q4010" s="0" t="n">
        <v>19939106.4997026</v>
      </c>
      <c r="R4010" s="0" t="n">
        <v>22787550.2853744</v>
      </c>
    </row>
    <row r="4011" customFormat="false" ht="13.8" hidden="true" customHeight="false" outlineLevel="0" collapsed="false">
      <c r="A4011" s="0" t="s">
        <v>155</v>
      </c>
      <c r="B4011" s="0" t="s">
        <v>52</v>
      </c>
      <c r="C4011" s="0" t="s">
        <v>169</v>
      </c>
      <c r="D4011" s="0" t="s">
        <v>55</v>
      </c>
      <c r="E4011" s="0" t="s">
        <v>8</v>
      </c>
      <c r="F4011" s="0" t="s">
        <v>8</v>
      </c>
      <c r="G4011" s="0" t="s">
        <v>164</v>
      </c>
      <c r="H4011" s="0" t="n">
        <v>4780564.83431924</v>
      </c>
      <c r="I4011" s="0" t="n">
        <v>165026.277656999</v>
      </c>
      <c r="J4011" s="0" t="n">
        <v>147155.570529022</v>
      </c>
      <c r="K4011" s="0" t="n">
        <v>0</v>
      </c>
      <c r="L4011" s="0" t="n">
        <v>0</v>
      </c>
      <c r="M4011" s="0" t="n">
        <v>13147093.4753445</v>
      </c>
      <c r="N4011" s="0" t="n">
        <v>19720640.2130167</v>
      </c>
      <c r="O4011" s="0" t="n">
        <v>1985816.20560554</v>
      </c>
      <c r="P4011" s="0" t="n">
        <v>2482270.25700693</v>
      </c>
      <c r="Q4011" s="0" t="n">
        <v>825131.388284999</v>
      </c>
      <c r="R4011" s="0" t="n">
        <v>1375218.98047499</v>
      </c>
    </row>
    <row r="4012" customFormat="false" ht="13.8" hidden="true" customHeight="false" outlineLevel="0" collapsed="false">
      <c r="A4012" s="0" t="s">
        <v>159</v>
      </c>
      <c r="B4012" s="0" t="s">
        <v>72</v>
      </c>
      <c r="C4012" s="0" t="s">
        <v>151</v>
      </c>
      <c r="D4012" s="0" t="s">
        <v>82</v>
      </c>
      <c r="E4012" s="0" t="s">
        <v>152</v>
      </c>
      <c r="F4012" s="0" t="s">
        <v>8</v>
      </c>
      <c r="G4012" s="0" t="s">
        <v>153</v>
      </c>
      <c r="H4012" s="0" t="n">
        <v>1265525.7942356</v>
      </c>
      <c r="I4012" s="0" t="n">
        <v>14056.9891273032</v>
      </c>
      <c r="J4012" s="0" t="n">
        <v>14056.9891273032</v>
      </c>
      <c r="K4012" s="0" t="n">
        <v>140569.891273032</v>
      </c>
      <c r="L4012" s="0" t="n">
        <v>187426.521697376</v>
      </c>
      <c r="M4012" s="0" t="n">
        <v>688149.338899799</v>
      </c>
      <c r="N4012" s="0" t="n">
        <v>963409.074459719</v>
      </c>
      <c r="O4012" s="0" t="n">
        <v>275259.73415422</v>
      </c>
      <c r="P4012" s="0" t="n">
        <v>385363.627815909</v>
      </c>
      <c r="Q4012" s="0" t="n">
        <v>0</v>
      </c>
      <c r="R4012" s="0" t="n">
        <v>0</v>
      </c>
    </row>
    <row r="4013" customFormat="false" ht="13.8" hidden="true" customHeight="false" outlineLevel="0" collapsed="false">
      <c r="A4013" s="0" t="s">
        <v>155</v>
      </c>
      <c r="B4013" s="0" t="s">
        <v>52</v>
      </c>
      <c r="C4013" s="0" t="s">
        <v>158</v>
      </c>
      <c r="D4013" s="0" t="s">
        <v>71</v>
      </c>
      <c r="E4013" s="0" t="s">
        <v>13</v>
      </c>
      <c r="F4013" s="0" t="s">
        <v>13</v>
      </c>
      <c r="G4013" s="0" t="s">
        <v>153</v>
      </c>
      <c r="H4013" s="0" t="n">
        <v>1263901.50697633</v>
      </c>
      <c r="I4013" s="0" t="n">
        <v>28247.9029092564</v>
      </c>
      <c r="J4013" s="0" t="n">
        <v>19168.3328359119</v>
      </c>
      <c r="K4013" s="0" t="n">
        <v>0</v>
      </c>
      <c r="L4013" s="0" t="n">
        <v>0</v>
      </c>
      <c r="M4013" s="0" t="n">
        <v>805065.232913809</v>
      </c>
      <c r="N4013" s="0" t="n">
        <v>974552.650369347</v>
      </c>
      <c r="O4013" s="0" t="n">
        <v>814010.40127389</v>
      </c>
      <c r="P4013" s="0" t="n">
        <v>899695.706671141</v>
      </c>
      <c r="Q4013" s="0" t="n">
        <v>3107269.32001821</v>
      </c>
      <c r="R4013" s="0" t="n">
        <v>3389748.34911077</v>
      </c>
    </row>
    <row r="4014" customFormat="false" ht="13.8" hidden="true" customHeight="false" outlineLevel="0" collapsed="false">
      <c r="A4014" s="0" t="s">
        <v>155</v>
      </c>
      <c r="B4014" s="0" t="s">
        <v>21</v>
      </c>
      <c r="C4014" s="0" t="s">
        <v>173</v>
      </c>
      <c r="D4014" s="0" t="s">
        <v>27</v>
      </c>
      <c r="E4014" s="0" t="s">
        <v>9</v>
      </c>
      <c r="F4014" s="0" t="s">
        <v>9</v>
      </c>
      <c r="G4014" s="0" t="s">
        <v>157</v>
      </c>
      <c r="H4014" s="0" t="n">
        <v>202117.429913509</v>
      </c>
      <c r="I4014" s="0" t="n">
        <v>14399</v>
      </c>
      <c r="J4014" s="0" t="n">
        <v>4068.01</v>
      </c>
      <c r="K4014" s="0" t="n">
        <v>0</v>
      </c>
      <c r="L4014" s="0" t="n">
        <v>0</v>
      </c>
      <c r="M4014" s="0" t="n">
        <v>2301734.8834788</v>
      </c>
      <c r="N4014" s="0" t="n">
        <v>2685357.3640586</v>
      </c>
      <c r="O4014" s="0" t="n">
        <v>631724.54885694</v>
      </c>
      <c r="P4014" s="0" t="n">
        <v>772107.78193626</v>
      </c>
      <c r="Q4014" s="0" t="n">
        <v>287980</v>
      </c>
      <c r="R4014" s="0" t="n">
        <v>323977.5</v>
      </c>
    </row>
    <row r="4015" customFormat="false" ht="13.8" hidden="true" customHeight="false" outlineLevel="0" collapsed="false">
      <c r="A4015" s="0" t="s">
        <v>150</v>
      </c>
      <c r="B4015" s="0" t="s">
        <v>21</v>
      </c>
      <c r="C4015" s="0" t="s">
        <v>166</v>
      </c>
      <c r="D4015" s="0" t="s">
        <v>23</v>
      </c>
      <c r="E4015" s="0" t="s">
        <v>13</v>
      </c>
      <c r="F4015" s="0" t="s">
        <v>13</v>
      </c>
      <c r="G4015" s="0" t="s">
        <v>153</v>
      </c>
      <c r="H4015" s="0" t="n">
        <v>115453.90361263</v>
      </c>
      <c r="I4015" s="0" t="n">
        <v>11441.8265509609</v>
      </c>
      <c r="J4015" s="0" t="n">
        <v>6756.88679782175</v>
      </c>
      <c r="K4015" s="0" t="n">
        <v>143022.831887011</v>
      </c>
      <c r="L4015" s="0" t="n">
        <v>157325.115075712</v>
      </c>
      <c r="M4015" s="0" t="n">
        <v>1982402.39211438</v>
      </c>
      <c r="N4015" s="0" t="n">
        <v>2312802.79080011</v>
      </c>
      <c r="O4015" s="0" t="n">
        <v>727361.150981794</v>
      </c>
      <c r="P4015" s="0" t="n">
        <v>848588.00947876</v>
      </c>
      <c r="Q4015" s="0" t="n">
        <v>286045.663774023</v>
      </c>
      <c r="R4015" s="0" t="n">
        <v>314650.230151425</v>
      </c>
    </row>
    <row r="4016" customFormat="false" ht="13.8" hidden="true" customHeight="false" outlineLevel="0" collapsed="false">
      <c r="A4016" s="0" t="s">
        <v>155</v>
      </c>
      <c r="B4016" s="0" t="s">
        <v>117</v>
      </c>
      <c r="C4016" s="0" t="s">
        <v>190</v>
      </c>
      <c r="D4016" s="0" t="s">
        <v>109</v>
      </c>
      <c r="E4016" s="0" t="s">
        <v>9</v>
      </c>
      <c r="F4016" s="0" t="s">
        <v>9</v>
      </c>
      <c r="G4016" s="0" t="s">
        <v>164</v>
      </c>
      <c r="H4016" s="0" t="n">
        <v>10825874.211511</v>
      </c>
      <c r="I4016" s="0" t="n">
        <v>67646.2589367378</v>
      </c>
      <c r="J4016" s="0" t="n">
        <v>86107.669993264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</row>
    <row r="4017" customFormat="false" ht="13.8" hidden="true" customHeight="false" outlineLevel="0" collapsed="false">
      <c r="A4017" s="0" t="s">
        <v>155</v>
      </c>
      <c r="B4017" s="0" t="s">
        <v>103</v>
      </c>
      <c r="C4017" s="0" t="s">
        <v>178</v>
      </c>
      <c r="D4017" s="0" t="s">
        <v>112</v>
      </c>
      <c r="E4017" s="0" t="s">
        <v>8</v>
      </c>
      <c r="F4017" s="0" t="s">
        <v>8</v>
      </c>
      <c r="G4017" s="0" t="s">
        <v>154</v>
      </c>
      <c r="H4017" s="0" t="n">
        <v>8872953.60197561</v>
      </c>
      <c r="I4017" s="0" t="n">
        <v>562660.5139443</v>
      </c>
      <c r="J4017" s="0" t="n">
        <v>446389.347981566</v>
      </c>
      <c r="K4017" s="0" t="n">
        <v>16879815.418329</v>
      </c>
      <c r="L4017" s="0" t="n">
        <v>22506420.557772</v>
      </c>
      <c r="M4017" s="0" t="n">
        <v>5851669.34502072</v>
      </c>
      <c r="N4017" s="0" t="n">
        <v>8777504.01753108</v>
      </c>
      <c r="O4017" s="0" t="n">
        <v>11118171.7555393</v>
      </c>
      <c r="P4017" s="0" t="n">
        <v>13897714.6944242</v>
      </c>
      <c r="Q4017" s="0" t="n">
        <v>25319723.1274935</v>
      </c>
      <c r="R4017" s="0" t="n">
        <v>30946328.2669365</v>
      </c>
    </row>
    <row r="4018" customFormat="false" ht="13.8" hidden="true" customHeight="false" outlineLevel="0" collapsed="false">
      <c r="A4018" s="0" t="s">
        <v>155</v>
      </c>
      <c r="B4018" s="0" t="s">
        <v>103</v>
      </c>
      <c r="C4018" s="0" t="s">
        <v>179</v>
      </c>
      <c r="D4018" s="0" t="s">
        <v>115</v>
      </c>
      <c r="E4018" s="0" t="s">
        <v>13</v>
      </c>
      <c r="F4018" s="0" t="s">
        <v>13</v>
      </c>
      <c r="G4018" s="0" t="s">
        <v>157</v>
      </c>
      <c r="H4018" s="0" t="n">
        <v>4989036.89911756</v>
      </c>
      <c r="I4018" s="0" t="n">
        <v>274334.09</v>
      </c>
      <c r="J4018" s="0" t="n">
        <v>151602.281292</v>
      </c>
      <c r="K4018" s="0" t="n">
        <v>0</v>
      </c>
      <c r="L4018" s="0" t="n">
        <v>0</v>
      </c>
      <c r="M4018" s="0" t="n">
        <v>6172517.025</v>
      </c>
      <c r="N4018" s="0" t="n">
        <v>8641523.835</v>
      </c>
      <c r="O4018" s="0" t="n">
        <v>25801121.1645</v>
      </c>
      <c r="P4018" s="0" t="n">
        <v>35183347.0425</v>
      </c>
      <c r="Q4018" s="0" t="n">
        <v>19203386.3</v>
      </c>
      <c r="R4018" s="0" t="n">
        <v>21946727.2</v>
      </c>
    </row>
    <row r="4019" customFormat="false" ht="13.8" hidden="true" customHeight="false" outlineLevel="0" collapsed="false">
      <c r="A4019" s="0" t="s">
        <v>159</v>
      </c>
      <c r="B4019" s="0" t="s">
        <v>103</v>
      </c>
      <c r="C4019" s="0" t="s">
        <v>179</v>
      </c>
      <c r="D4019" s="0" t="s">
        <v>22</v>
      </c>
      <c r="E4019" s="0" t="s">
        <v>13</v>
      </c>
      <c r="F4019" s="0" t="s">
        <v>13</v>
      </c>
      <c r="G4019" s="0" t="s">
        <v>172</v>
      </c>
      <c r="H4019" s="0" t="n">
        <v>1422464.91825806</v>
      </c>
      <c r="I4019" s="0" t="n">
        <v>20775</v>
      </c>
      <c r="J4019" s="0" t="n">
        <v>20576.875</v>
      </c>
      <c r="K4019" s="0" t="n">
        <v>831000</v>
      </c>
      <c r="L4019" s="0" t="n">
        <v>1038750</v>
      </c>
      <c r="M4019" s="0" t="n">
        <v>2664393.75</v>
      </c>
      <c r="N4019" s="0" t="n">
        <v>3225318.75</v>
      </c>
      <c r="O4019" s="0" t="n">
        <v>0</v>
      </c>
      <c r="P4019" s="0" t="n">
        <v>0</v>
      </c>
      <c r="Q4019" s="0" t="n">
        <v>0</v>
      </c>
      <c r="R4019" s="0" t="n">
        <v>0</v>
      </c>
    </row>
    <row r="4020" customFormat="false" ht="13.8" hidden="true" customHeight="false" outlineLevel="0" collapsed="false">
      <c r="A4020" s="0" t="s">
        <v>159</v>
      </c>
      <c r="B4020" s="0" t="s">
        <v>103</v>
      </c>
      <c r="C4020" s="0" t="s">
        <v>177</v>
      </c>
      <c r="D4020" s="0" t="s">
        <v>22</v>
      </c>
      <c r="E4020" s="0" t="s">
        <v>8</v>
      </c>
      <c r="F4020" s="0" t="s">
        <v>8</v>
      </c>
      <c r="G4020" s="0" t="s">
        <v>154</v>
      </c>
      <c r="H4020" s="0" t="n">
        <v>1446576.40137146</v>
      </c>
      <c r="I4020" s="0" t="n">
        <v>22227.2</v>
      </c>
      <c r="J4020" s="0" t="n">
        <v>20062.2165</v>
      </c>
      <c r="K4020" s="0" t="n">
        <v>889088</v>
      </c>
      <c r="L4020" s="0" t="n">
        <v>1111360</v>
      </c>
      <c r="M4020" s="0" t="n">
        <v>2850638.4</v>
      </c>
      <c r="N4020" s="0" t="n">
        <v>3450772.8</v>
      </c>
      <c r="O4020" s="0" t="n">
        <v>0</v>
      </c>
      <c r="P4020" s="0" t="n">
        <v>0</v>
      </c>
      <c r="Q4020" s="0" t="n">
        <v>0</v>
      </c>
      <c r="R4020" s="0" t="n">
        <v>0</v>
      </c>
    </row>
    <row r="4021" customFormat="false" ht="13.8" hidden="true" customHeight="false" outlineLevel="0" collapsed="false">
      <c r="A4021" s="0" t="s">
        <v>155</v>
      </c>
      <c r="B4021" s="0" t="s">
        <v>103</v>
      </c>
      <c r="C4021" s="0" t="s">
        <v>178</v>
      </c>
      <c r="D4021" s="0" t="s">
        <v>108</v>
      </c>
      <c r="E4021" s="0" t="s">
        <v>9</v>
      </c>
      <c r="F4021" s="0" t="s">
        <v>9</v>
      </c>
      <c r="G4021" s="0" t="s">
        <v>164</v>
      </c>
      <c r="H4021" s="0" t="n">
        <v>4735849.78824162</v>
      </c>
      <c r="I4021" s="0" t="n">
        <v>270322.181800199</v>
      </c>
      <c r="J4021" s="0" t="n">
        <v>200678.531782499</v>
      </c>
      <c r="K4021" s="0" t="n">
        <v>0</v>
      </c>
      <c r="L4021" s="0" t="n">
        <v>0</v>
      </c>
      <c r="M4021" s="0" t="n">
        <v>5406443.63600399</v>
      </c>
      <c r="N4021" s="0" t="n">
        <v>8109665.45400599</v>
      </c>
      <c r="O4021" s="0" t="n">
        <v>4865799.27240359</v>
      </c>
      <c r="P4021" s="0" t="n">
        <v>6082249.09050449</v>
      </c>
      <c r="Q4021" s="0" t="n">
        <v>1515413.32360589</v>
      </c>
      <c r="R4021" s="0" t="n">
        <v>2525688.87267649</v>
      </c>
    </row>
    <row r="4022" customFormat="false" ht="13.8" hidden="true" customHeight="false" outlineLevel="0" collapsed="false">
      <c r="A4022" s="0" t="s">
        <v>159</v>
      </c>
      <c r="B4022" s="0" t="s">
        <v>103</v>
      </c>
      <c r="C4022" s="0" t="s">
        <v>179</v>
      </c>
      <c r="D4022" s="0" t="s">
        <v>116</v>
      </c>
      <c r="E4022" s="0" t="s">
        <v>8</v>
      </c>
      <c r="F4022" s="0" t="s">
        <v>8</v>
      </c>
      <c r="G4022" s="0" t="s">
        <v>154</v>
      </c>
      <c r="H4022" s="0" t="n">
        <v>1618934.70195091</v>
      </c>
      <c r="I4022" s="0" t="n">
        <v>22094.5630184599</v>
      </c>
      <c r="J4022" s="0" t="n">
        <v>36853.6519686549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2682911.22303886</v>
      </c>
      <c r="P4022" s="0" t="n">
        <v>3756075.71225441</v>
      </c>
      <c r="Q4022" s="0" t="n">
        <v>1325673.78110759</v>
      </c>
      <c r="R4022" s="0" t="n">
        <v>1546619.41129219</v>
      </c>
    </row>
    <row r="4023" customFormat="false" ht="13.8" hidden="true" customHeight="false" outlineLevel="0" collapsed="false">
      <c r="A4023" s="0" t="s">
        <v>150</v>
      </c>
      <c r="B4023" s="0" t="s">
        <v>103</v>
      </c>
      <c r="C4023" s="0" t="s">
        <v>177</v>
      </c>
      <c r="D4023" s="0" t="s">
        <v>114</v>
      </c>
      <c r="E4023" s="0" t="s">
        <v>9</v>
      </c>
      <c r="F4023" s="0" t="s">
        <v>9</v>
      </c>
      <c r="G4023" s="0" t="s">
        <v>172</v>
      </c>
      <c r="H4023" s="0" t="n">
        <v>4728.20173089204</v>
      </c>
      <c r="I4023" s="0" t="n">
        <v>1397.295</v>
      </c>
      <c r="J4023" s="0" t="n">
        <v>1555.3872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</row>
    <row r="4024" customFormat="false" ht="13.8" hidden="true" customHeight="false" outlineLevel="0" collapsed="false">
      <c r="A4024" s="0" t="s">
        <v>150</v>
      </c>
      <c r="B4024" s="0" t="s">
        <v>72</v>
      </c>
      <c r="C4024" s="0" t="s">
        <v>175</v>
      </c>
      <c r="D4024" s="0" t="s">
        <v>88</v>
      </c>
      <c r="E4024" s="0" t="s">
        <v>174</v>
      </c>
      <c r="F4024" s="0" t="s">
        <v>8</v>
      </c>
      <c r="G4024" s="0" t="s">
        <v>172</v>
      </c>
      <c r="H4024" s="0" t="n">
        <v>796352.485969001</v>
      </c>
      <c r="I4024" s="0" t="n">
        <v>99922.2522024992</v>
      </c>
      <c r="J4024" s="0" t="n">
        <v>652699.173350722</v>
      </c>
      <c r="K4024" s="0" t="n">
        <v>1525252.02536076</v>
      </c>
      <c r="L4024" s="0" t="n">
        <v>1961038.31832098</v>
      </c>
      <c r="M4024" s="0" t="n">
        <v>13589426.2995398</v>
      </c>
      <c r="N4024" s="0" t="n">
        <v>18685461.1618673</v>
      </c>
      <c r="O4024" s="0" t="n">
        <v>4246695.71860621</v>
      </c>
      <c r="P4024" s="0" t="n">
        <v>5435770.51981595</v>
      </c>
      <c r="Q4024" s="0" t="n">
        <v>1307358.87888065</v>
      </c>
      <c r="R4024" s="0" t="n">
        <v>1743145.17184087</v>
      </c>
    </row>
    <row r="4025" customFormat="false" ht="13.8" hidden="true" customHeight="false" outlineLevel="0" collapsed="false">
      <c r="A4025" s="0" t="s">
        <v>150</v>
      </c>
      <c r="B4025" s="0" t="s">
        <v>117</v>
      </c>
      <c r="C4025" s="0" t="s">
        <v>189</v>
      </c>
      <c r="D4025" s="0" t="s">
        <v>109</v>
      </c>
      <c r="E4025" s="0" t="s">
        <v>13</v>
      </c>
      <c r="F4025" s="0" t="s">
        <v>13</v>
      </c>
      <c r="G4025" s="0" t="s">
        <v>164</v>
      </c>
      <c r="H4025" s="0" t="n">
        <v>9703244.61010488</v>
      </c>
      <c r="I4025" s="0" t="n">
        <v>66787.4582855114</v>
      </c>
      <c r="J4025" s="0" t="n">
        <v>66787.4582855114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</row>
    <row r="4026" customFormat="false" ht="13.8" hidden="true" customHeight="false" outlineLevel="0" collapsed="false">
      <c r="A4026" s="0" t="s">
        <v>159</v>
      </c>
      <c r="B4026" s="0" t="s">
        <v>52</v>
      </c>
      <c r="C4026" s="0" t="s">
        <v>169</v>
      </c>
      <c r="D4026" s="0" t="s">
        <v>61</v>
      </c>
      <c r="E4026" s="0" t="s">
        <v>9</v>
      </c>
      <c r="F4026" s="0" t="s">
        <v>9</v>
      </c>
      <c r="G4026" s="0" t="s">
        <v>172</v>
      </c>
      <c r="H4026" s="0" t="n">
        <v>3655316.05763626</v>
      </c>
      <c r="I4026" s="0" t="n">
        <v>43487.861855</v>
      </c>
      <c r="J4026" s="0" t="n">
        <v>25741.9124289411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3913907.56695</v>
      </c>
      <c r="R4026" s="0" t="n">
        <v>4348786.1855</v>
      </c>
    </row>
    <row r="4027" customFormat="false" ht="13.8" hidden="true" customHeight="false" outlineLevel="0" collapsed="false">
      <c r="A4027" s="0" t="s">
        <v>150</v>
      </c>
      <c r="B4027" s="0" t="s">
        <v>117</v>
      </c>
      <c r="C4027" s="0" t="s">
        <v>196</v>
      </c>
      <c r="D4027" s="0" t="s">
        <v>109</v>
      </c>
      <c r="E4027" s="0" t="s">
        <v>13</v>
      </c>
      <c r="F4027" s="0" t="s">
        <v>13</v>
      </c>
      <c r="G4027" s="0" t="s">
        <v>164</v>
      </c>
      <c r="H4027" s="0" t="n">
        <v>200220.531977904</v>
      </c>
      <c r="I4027" s="0" t="n">
        <v>1058.77397381967</v>
      </c>
      <c r="J4027" s="0" t="n">
        <v>1509.33984211333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</row>
    <row r="4028" customFormat="false" ht="13.8" hidden="true" customHeight="false" outlineLevel="0" collapsed="false">
      <c r="A4028" s="0" t="s">
        <v>159</v>
      </c>
      <c r="B4028" s="0" t="s">
        <v>96</v>
      </c>
      <c r="C4028" s="0" t="s">
        <v>99</v>
      </c>
      <c r="D4028" s="0" t="s">
        <v>99</v>
      </c>
      <c r="E4028" s="0" t="s">
        <v>192</v>
      </c>
      <c r="F4028" s="0" t="s">
        <v>8</v>
      </c>
      <c r="G4028" s="0" t="s">
        <v>153</v>
      </c>
      <c r="H4028" s="0" t="n">
        <v>347100.370125623</v>
      </c>
      <c r="I4028" s="0" t="n">
        <v>4620</v>
      </c>
      <c r="J4028" s="0" t="n">
        <v>4620</v>
      </c>
      <c r="K4028" s="0" t="n">
        <v>62700</v>
      </c>
      <c r="L4028" s="0" t="n">
        <v>83600</v>
      </c>
      <c r="M4028" s="0" t="n">
        <v>211324.234968</v>
      </c>
      <c r="N4028" s="0" t="n">
        <v>264155.29371</v>
      </c>
      <c r="O4028" s="0" t="n">
        <v>123272.470398</v>
      </c>
      <c r="P4028" s="0" t="n">
        <v>172581.4585572</v>
      </c>
      <c r="Q4028" s="0" t="n">
        <v>41800</v>
      </c>
      <c r="R4028" s="0" t="n">
        <v>62700</v>
      </c>
    </row>
    <row r="4029" customFormat="false" ht="13.8" hidden="true" customHeight="false" outlineLevel="0" collapsed="false">
      <c r="A4029" s="0" t="s">
        <v>150</v>
      </c>
      <c r="B4029" s="0" t="s">
        <v>117</v>
      </c>
      <c r="C4029" s="0" t="s">
        <v>188</v>
      </c>
      <c r="D4029" s="0" t="s">
        <v>109</v>
      </c>
      <c r="E4029" s="0" t="s">
        <v>13</v>
      </c>
      <c r="F4029" s="0" t="s">
        <v>13</v>
      </c>
      <c r="G4029" s="0" t="s">
        <v>172</v>
      </c>
      <c r="H4029" s="0" t="n">
        <v>9541.93825956002</v>
      </c>
      <c r="I4029" s="0" t="n">
        <v>60.7281227443334</v>
      </c>
      <c r="J4029" s="0" t="n">
        <v>60.7281227443334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</row>
    <row r="4030" customFormat="false" ht="13.8" hidden="true" customHeight="false" outlineLevel="0" collapsed="false">
      <c r="A4030" s="0" t="s">
        <v>150</v>
      </c>
      <c r="B4030" s="0" t="s">
        <v>72</v>
      </c>
      <c r="C4030" s="0" t="s">
        <v>171</v>
      </c>
      <c r="D4030" s="0" t="s">
        <v>77</v>
      </c>
      <c r="E4030" s="0" t="s">
        <v>152</v>
      </c>
      <c r="F4030" s="0" t="s">
        <v>8</v>
      </c>
      <c r="G4030" s="0" t="s">
        <v>154</v>
      </c>
      <c r="H4030" s="0" t="n">
        <v>9892316.12909012</v>
      </c>
      <c r="I4030" s="0" t="n">
        <v>147843.544688772</v>
      </c>
      <c r="J4030" s="0" t="n">
        <v>424017.954967033</v>
      </c>
      <c r="K4030" s="0" t="n">
        <v>5174524.06410705</v>
      </c>
      <c r="L4030" s="0" t="n">
        <v>6652959.51099478</v>
      </c>
      <c r="M4030" s="0" t="n">
        <v>21039006.0840796</v>
      </c>
      <c r="N4030" s="0" t="n">
        <v>28928633.3656095</v>
      </c>
      <c r="O4030" s="0" t="n">
        <v>6574689.40127489</v>
      </c>
      <c r="P4030" s="0" t="n">
        <v>8415602.43363186</v>
      </c>
      <c r="Q4030" s="0" t="n">
        <v>11827483.5751018</v>
      </c>
      <c r="R4030" s="0" t="n">
        <v>13305919.0219895</v>
      </c>
    </row>
    <row r="4031" customFormat="false" ht="13.8" hidden="true" customHeight="false" outlineLevel="0" collapsed="false">
      <c r="A4031" s="0" t="s">
        <v>155</v>
      </c>
      <c r="B4031" s="0" t="s">
        <v>52</v>
      </c>
      <c r="C4031" s="0" t="s">
        <v>161</v>
      </c>
      <c r="D4031" s="0" t="s">
        <v>58</v>
      </c>
      <c r="E4031" s="0" t="s">
        <v>8</v>
      </c>
      <c r="F4031" s="0" t="s">
        <v>8</v>
      </c>
      <c r="G4031" s="0" t="s">
        <v>157</v>
      </c>
      <c r="H4031" s="0" t="n">
        <v>12391330.0484229</v>
      </c>
      <c r="I4031" s="0" t="n">
        <v>514317.012620252</v>
      </c>
      <c r="J4031" s="0" t="n">
        <v>263380.490324282</v>
      </c>
      <c r="K4031" s="0" t="n">
        <v>0</v>
      </c>
      <c r="L4031" s="0" t="n">
        <v>0</v>
      </c>
      <c r="M4031" s="0" t="n">
        <v>40973922.073989</v>
      </c>
      <c r="N4031" s="0" t="n">
        <v>61460883.1109835</v>
      </c>
      <c r="O4031" s="0" t="n">
        <v>6188948.04500614</v>
      </c>
      <c r="P4031" s="0" t="n">
        <v>7736185.05625768</v>
      </c>
      <c r="Q4031" s="0" t="n">
        <v>2571585.06310126</v>
      </c>
      <c r="R4031" s="0" t="n">
        <v>4285975.10516877</v>
      </c>
    </row>
    <row r="4032" customFormat="false" ht="13.8" hidden="true" customHeight="false" outlineLevel="0" collapsed="false">
      <c r="A4032" s="0" t="s">
        <v>150</v>
      </c>
      <c r="B4032" s="0" t="s">
        <v>52</v>
      </c>
      <c r="C4032" s="0" t="s">
        <v>161</v>
      </c>
      <c r="D4032" s="0" t="s">
        <v>58</v>
      </c>
      <c r="E4032" s="0" t="s">
        <v>8</v>
      </c>
      <c r="F4032" s="0" t="s">
        <v>8</v>
      </c>
      <c r="G4032" s="0" t="s">
        <v>154</v>
      </c>
      <c r="H4032" s="0" t="n">
        <v>5911517.1107868</v>
      </c>
      <c r="I4032" s="0" t="n">
        <v>514504.760698712</v>
      </c>
      <c r="J4032" s="0" t="n">
        <v>616429.602496859</v>
      </c>
      <c r="K4032" s="0" t="n">
        <v>6860063.47598283</v>
      </c>
      <c r="L4032" s="0" t="n">
        <v>10290095.2139742</v>
      </c>
      <c r="M4032" s="0" t="n">
        <v>92224978.5095957</v>
      </c>
      <c r="N4032" s="0" t="n">
        <v>122966638.012794</v>
      </c>
      <c r="O4032" s="0" t="n">
        <v>6191207.28021444</v>
      </c>
      <c r="P4032" s="0" t="n">
        <v>7739009.10026806</v>
      </c>
      <c r="Q4032" s="0" t="n">
        <v>2572523.80349356</v>
      </c>
      <c r="R4032" s="0" t="n">
        <v>4287539.67248927</v>
      </c>
    </row>
    <row r="4033" customFormat="false" ht="13.8" hidden="true" customHeight="false" outlineLevel="0" collapsed="false">
      <c r="A4033" s="0" t="s">
        <v>155</v>
      </c>
      <c r="B4033" s="0" t="s">
        <v>21</v>
      </c>
      <c r="C4033" s="0" t="s">
        <v>166</v>
      </c>
      <c r="D4033" s="0" t="s">
        <v>33</v>
      </c>
      <c r="E4033" s="0" t="s">
        <v>9</v>
      </c>
      <c r="F4033" s="0" t="s">
        <v>9</v>
      </c>
      <c r="G4033" s="0" t="s">
        <v>164</v>
      </c>
      <c r="H4033" s="0" t="n">
        <v>3128369.3431562</v>
      </c>
      <c r="I4033" s="0" t="n">
        <v>157413.24686939</v>
      </c>
      <c r="J4033" s="0" t="n">
        <v>124278.159692165</v>
      </c>
      <c r="K4033" s="0" t="n">
        <v>0</v>
      </c>
      <c r="L4033" s="0" t="n">
        <v>0</v>
      </c>
      <c r="M4033" s="0" t="n">
        <v>75030914.7889244</v>
      </c>
      <c r="N4033" s="0" t="n">
        <v>90826896.8497507</v>
      </c>
      <c r="O4033" s="0" t="n">
        <v>13240749.7214134</v>
      </c>
      <c r="P4033" s="0" t="n">
        <v>16028275.9785531</v>
      </c>
      <c r="Q4033" s="0" t="n">
        <v>2754731.82021433</v>
      </c>
      <c r="R4033" s="0" t="n">
        <v>3148264.93738781</v>
      </c>
    </row>
    <row r="4034" customFormat="false" ht="13.8" hidden="true" customHeight="false" outlineLevel="0" collapsed="false">
      <c r="A4034" s="0" t="s">
        <v>159</v>
      </c>
      <c r="B4034" s="0" t="s">
        <v>90</v>
      </c>
      <c r="C4034" s="0" t="s">
        <v>93</v>
      </c>
      <c r="D4034" s="0" t="s">
        <v>93</v>
      </c>
      <c r="E4034" s="0" t="s">
        <v>170</v>
      </c>
      <c r="F4034" s="0" t="s">
        <v>13</v>
      </c>
      <c r="G4034" s="0" t="s">
        <v>154</v>
      </c>
      <c r="H4034" s="0" t="n">
        <v>29702238.9812857</v>
      </c>
      <c r="I4034" s="0" t="n">
        <v>658996.678030303</v>
      </c>
      <c r="J4034" s="0" t="n">
        <v>819208.602777777</v>
      </c>
      <c r="K4034" s="0" t="n">
        <v>0</v>
      </c>
      <c r="L4034" s="0" t="n">
        <v>0</v>
      </c>
      <c r="M4034" s="0" t="n">
        <v>37349081.9455231</v>
      </c>
      <c r="N4034" s="0" t="n">
        <v>46686352.4319038</v>
      </c>
      <c r="O4034" s="0" t="n">
        <v>0</v>
      </c>
      <c r="P4034" s="0" t="n">
        <v>0</v>
      </c>
      <c r="Q4034" s="0" t="n">
        <v>0</v>
      </c>
      <c r="R4034" s="0" t="n">
        <v>0</v>
      </c>
    </row>
    <row r="4035" customFormat="false" ht="13.8" hidden="true" customHeight="false" outlineLevel="0" collapsed="false">
      <c r="A4035" s="0" t="s">
        <v>159</v>
      </c>
      <c r="B4035" s="0" t="s">
        <v>52</v>
      </c>
      <c r="C4035" s="0" t="s">
        <v>158</v>
      </c>
      <c r="D4035" s="0" t="s">
        <v>66</v>
      </c>
      <c r="E4035" s="0" t="s">
        <v>8</v>
      </c>
      <c r="F4035" s="0" t="s">
        <v>8</v>
      </c>
      <c r="G4035" s="0" t="s">
        <v>157</v>
      </c>
      <c r="H4035" s="0" t="n">
        <v>17371243.3831531</v>
      </c>
      <c r="I4035" s="0" t="n">
        <v>580770.80738112</v>
      </c>
      <c r="J4035" s="0" t="n">
        <v>2514750.53278704</v>
      </c>
      <c r="K4035" s="0" t="n">
        <v>23230832.2952448</v>
      </c>
      <c r="L4035" s="0" t="n">
        <v>29038540.369056</v>
      </c>
      <c r="M4035" s="0" t="n">
        <v>117243106.740063</v>
      </c>
      <c r="N4035" s="0" t="n">
        <v>141925866.053761</v>
      </c>
      <c r="O4035" s="0" t="n">
        <v>0</v>
      </c>
      <c r="P4035" s="0" t="n">
        <v>0</v>
      </c>
      <c r="Q4035" s="0" t="n">
        <v>0</v>
      </c>
      <c r="R4035" s="0" t="n">
        <v>0</v>
      </c>
    </row>
    <row r="4036" customFormat="false" ht="13.8" hidden="true" customHeight="false" outlineLevel="0" collapsed="false">
      <c r="A4036" s="0" t="s">
        <v>150</v>
      </c>
      <c r="B4036" s="0" t="s">
        <v>96</v>
      </c>
      <c r="C4036" s="0" t="s">
        <v>99</v>
      </c>
      <c r="D4036" s="0" t="s">
        <v>99</v>
      </c>
      <c r="E4036" s="0" t="s">
        <v>191</v>
      </c>
      <c r="F4036" s="0" t="s">
        <v>9</v>
      </c>
      <c r="G4036" s="0" t="s">
        <v>154</v>
      </c>
      <c r="H4036" s="0" t="n">
        <v>4101671.83931304</v>
      </c>
      <c r="I4036" s="0" t="n">
        <v>396926.66704813</v>
      </c>
      <c r="J4036" s="0" t="n">
        <v>517965.003830813</v>
      </c>
      <c r="K4036" s="0" t="n">
        <v>5975332.60185188</v>
      </c>
      <c r="L4036" s="0" t="n">
        <v>5975332.60185188</v>
      </c>
      <c r="M4036" s="0" t="n">
        <v>36311785.3906252</v>
      </c>
      <c r="N4036" s="0" t="n">
        <v>49928704.9121096</v>
      </c>
      <c r="O4036" s="0" t="n">
        <v>13238671.7569987</v>
      </c>
      <c r="P4036" s="0" t="n">
        <v>16945499.8489584</v>
      </c>
      <c r="Q4036" s="0" t="n">
        <v>10622813.5144033</v>
      </c>
      <c r="R4036" s="0" t="n">
        <v>11950665.2037037</v>
      </c>
    </row>
    <row r="4037" customFormat="false" ht="13.8" hidden="true" customHeight="false" outlineLevel="0" collapsed="false">
      <c r="A4037" s="0" t="s">
        <v>150</v>
      </c>
      <c r="B4037" s="0" t="s">
        <v>90</v>
      </c>
      <c r="C4037" s="0" t="s">
        <v>160</v>
      </c>
      <c r="D4037" s="0" t="s">
        <v>91</v>
      </c>
      <c r="E4037" s="0" t="s">
        <v>170</v>
      </c>
      <c r="F4037" s="0" t="s">
        <v>13</v>
      </c>
      <c r="G4037" s="0" t="s">
        <v>172</v>
      </c>
      <c r="H4037" s="0" t="n">
        <v>1705947.60344313</v>
      </c>
      <c r="I4037" s="0" t="n">
        <v>187589.461807516</v>
      </c>
      <c r="J4037" s="0" t="n">
        <v>284567.334087816</v>
      </c>
      <c r="K4037" s="0" t="n">
        <v>2149785.04721761</v>
      </c>
      <c r="L4037" s="0" t="n">
        <v>2764009.34642264</v>
      </c>
      <c r="M4037" s="0" t="n">
        <v>22042751.5781784</v>
      </c>
      <c r="N4037" s="0" t="n">
        <v>26451301.8938141</v>
      </c>
      <c r="O4037" s="0" t="n">
        <v>8572181.16147538</v>
      </c>
      <c r="P4037" s="0" t="n">
        <v>10972391.8866884</v>
      </c>
      <c r="Q4037" s="0" t="n">
        <v>4913794.39364026</v>
      </c>
      <c r="R4037" s="0" t="n">
        <v>5528018.69284529</v>
      </c>
    </row>
    <row r="4038" customFormat="false" ht="13.8" hidden="true" customHeight="false" outlineLevel="0" collapsed="false">
      <c r="A4038" s="0" t="s">
        <v>159</v>
      </c>
      <c r="B4038" s="0" t="s">
        <v>72</v>
      </c>
      <c r="C4038" s="0" t="s">
        <v>171</v>
      </c>
      <c r="D4038" s="0" t="s">
        <v>74</v>
      </c>
      <c r="E4038" s="0" t="s">
        <v>156</v>
      </c>
      <c r="F4038" s="0" t="s">
        <v>9</v>
      </c>
      <c r="G4038" s="0" t="s">
        <v>172</v>
      </c>
      <c r="H4038" s="0" t="n">
        <v>35440613.0171028</v>
      </c>
      <c r="I4038" s="0" t="n">
        <v>149450.4551047</v>
      </c>
      <c r="J4038" s="0" t="n">
        <v>752085.48010997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</row>
    <row r="4039" customFormat="false" ht="13.8" hidden="true" customHeight="false" outlineLevel="0" collapsed="false">
      <c r="A4039" s="0" t="s">
        <v>150</v>
      </c>
      <c r="B4039" s="0" t="s">
        <v>52</v>
      </c>
      <c r="C4039" s="0" t="s">
        <v>169</v>
      </c>
      <c r="D4039" s="0" t="s">
        <v>69</v>
      </c>
      <c r="E4039" s="0" t="s">
        <v>9</v>
      </c>
      <c r="F4039" s="0" t="s">
        <v>9</v>
      </c>
      <c r="G4039" s="0" t="s">
        <v>154</v>
      </c>
      <c r="H4039" s="0" t="n">
        <v>460020.472384823</v>
      </c>
      <c r="I4039" s="0" t="n">
        <v>75406.1653641</v>
      </c>
      <c r="J4039" s="0" t="n">
        <v>60864.343472504</v>
      </c>
      <c r="K4039" s="0" t="n">
        <v>3393277.4413845</v>
      </c>
      <c r="L4039" s="0" t="n">
        <v>4147339.0950255</v>
      </c>
      <c r="M4039" s="0" t="n">
        <v>24569842.1855635</v>
      </c>
      <c r="N4039" s="0" t="n">
        <v>29911112.2259034</v>
      </c>
      <c r="O4039" s="0" t="n">
        <v>226218.4960923</v>
      </c>
      <c r="P4039" s="0" t="n">
        <v>339327.74413845</v>
      </c>
      <c r="Q4039" s="0" t="n">
        <v>0</v>
      </c>
      <c r="R4039" s="0" t="n">
        <v>0</v>
      </c>
    </row>
    <row r="4040" customFormat="false" ht="13.8" hidden="true" customHeight="false" outlineLevel="0" collapsed="false">
      <c r="A4040" s="0" t="s">
        <v>159</v>
      </c>
      <c r="B4040" s="0" t="s">
        <v>72</v>
      </c>
      <c r="C4040" s="0" t="s">
        <v>151</v>
      </c>
      <c r="D4040" s="0" t="s">
        <v>75</v>
      </c>
      <c r="E4040" s="0" t="s">
        <v>156</v>
      </c>
      <c r="F4040" s="0" t="s">
        <v>9</v>
      </c>
      <c r="G4040" s="0" t="s">
        <v>154</v>
      </c>
      <c r="H4040" s="0" t="n">
        <v>6611241.95020842</v>
      </c>
      <c r="I4040" s="0" t="n">
        <v>28354.0947190813</v>
      </c>
      <c r="J4040" s="0" t="n">
        <v>31240.42578549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</row>
    <row r="4041" customFormat="false" ht="13.8" hidden="true" customHeight="false" outlineLevel="0" collapsed="false">
      <c r="A4041" s="0" t="s">
        <v>150</v>
      </c>
      <c r="B4041" s="0" t="s">
        <v>6</v>
      </c>
      <c r="C4041" s="0" t="s">
        <v>162</v>
      </c>
      <c r="D4041" s="0" t="s">
        <v>18</v>
      </c>
      <c r="E4041" s="0" t="s">
        <v>9</v>
      </c>
      <c r="F4041" s="0" t="s">
        <v>9</v>
      </c>
      <c r="G4041" s="0" t="s">
        <v>164</v>
      </c>
      <c r="H4041" s="0" t="n">
        <v>3964079.68551301</v>
      </c>
      <c r="I4041" s="0" t="n">
        <v>1778183.17613945</v>
      </c>
      <c r="J4041" s="0" t="n">
        <v>1038973.38419667</v>
      </c>
      <c r="K4041" s="0" t="n">
        <v>5140498.07968572</v>
      </c>
      <c r="L4041" s="0" t="n">
        <v>6609211.81673878</v>
      </c>
      <c r="M4041" s="0" t="n">
        <v>264070977.446756</v>
      </c>
      <c r="N4041" s="0" t="n">
        <v>363097593.98929</v>
      </c>
      <c r="O4041" s="0" t="n">
        <v>41261090.2260557</v>
      </c>
      <c r="P4041" s="0" t="n">
        <v>52814195.4893513</v>
      </c>
      <c r="Q4041" s="0" t="n">
        <v>11749709.8964245</v>
      </c>
      <c r="R4041" s="0" t="n">
        <v>13218423.6334775</v>
      </c>
    </row>
    <row r="4042" customFormat="false" ht="13.8" hidden="true" customHeight="false" outlineLevel="0" collapsed="false">
      <c r="A4042" s="0" t="s">
        <v>155</v>
      </c>
      <c r="B4042" s="0" t="s">
        <v>52</v>
      </c>
      <c r="C4042" s="0" t="s">
        <v>54</v>
      </c>
      <c r="D4042" s="0" t="s">
        <v>54</v>
      </c>
      <c r="E4042" s="0" t="s">
        <v>13</v>
      </c>
      <c r="F4042" s="0" t="s">
        <v>13</v>
      </c>
      <c r="G4042" s="0" t="s">
        <v>153</v>
      </c>
      <c r="H4042" s="0" t="n">
        <v>2132457.75</v>
      </c>
      <c r="I4042" s="0" t="n">
        <v>66300</v>
      </c>
      <c r="J4042" s="0" t="n">
        <v>66300</v>
      </c>
      <c r="K4042" s="0" t="n">
        <v>0</v>
      </c>
      <c r="L4042" s="0" t="n">
        <v>0</v>
      </c>
      <c r="M4042" s="0" t="n">
        <v>209949.979005</v>
      </c>
      <c r="N4042" s="0" t="n">
        <v>254149.974585</v>
      </c>
      <c r="O4042" s="0" t="n">
        <v>1322685</v>
      </c>
      <c r="P4042" s="0" t="n">
        <v>1461915</v>
      </c>
      <c r="Q4042" s="0" t="n">
        <v>7293000</v>
      </c>
      <c r="R4042" s="0" t="n">
        <v>7956000</v>
      </c>
    </row>
    <row r="4043" customFormat="false" ht="13.8" hidden="true" customHeight="false" outlineLevel="0" collapsed="false">
      <c r="A4043" s="0" t="s">
        <v>155</v>
      </c>
      <c r="B4043" s="0" t="s">
        <v>21</v>
      </c>
      <c r="C4043" s="0" t="s">
        <v>166</v>
      </c>
      <c r="D4043" s="0" t="s">
        <v>44</v>
      </c>
      <c r="E4043" s="0" t="s">
        <v>9</v>
      </c>
      <c r="F4043" s="0" t="s">
        <v>9</v>
      </c>
      <c r="G4043" s="0" t="s">
        <v>164</v>
      </c>
      <c r="H4043" s="0" t="n">
        <v>1071137.38605706</v>
      </c>
      <c r="I4043" s="0" t="n">
        <v>38645.1833333333</v>
      </c>
      <c r="J4043" s="0" t="n">
        <v>32391.77025</v>
      </c>
      <c r="K4043" s="0" t="n">
        <v>0</v>
      </c>
      <c r="L4043" s="0" t="n">
        <v>0</v>
      </c>
      <c r="M4043" s="0" t="n">
        <v>8471882.97538877</v>
      </c>
      <c r="N4043" s="0" t="n">
        <v>10589853.7192359</v>
      </c>
      <c r="O4043" s="0" t="n">
        <v>1769627.35282813</v>
      </c>
      <c r="P4043" s="0" t="n">
        <v>2831403.76452501</v>
      </c>
      <c r="Q4043" s="0" t="n">
        <v>386451.833333333</v>
      </c>
      <c r="R4043" s="0" t="n">
        <v>483064.791666666</v>
      </c>
    </row>
    <row r="4044" customFormat="false" ht="13.8" hidden="true" customHeight="false" outlineLevel="0" collapsed="false">
      <c r="A4044" s="0" t="s">
        <v>155</v>
      </c>
      <c r="B4044" s="0" t="s">
        <v>72</v>
      </c>
      <c r="C4044" s="0" t="s">
        <v>151</v>
      </c>
      <c r="D4044" s="0" t="s">
        <v>83</v>
      </c>
      <c r="E4044" s="0" t="s">
        <v>156</v>
      </c>
      <c r="F4044" s="0" t="s">
        <v>9</v>
      </c>
      <c r="G4044" s="0" t="s">
        <v>153</v>
      </c>
      <c r="H4044" s="0" t="n">
        <v>153146.475411364</v>
      </c>
      <c r="I4044" s="0" t="n">
        <v>9129.46508694081</v>
      </c>
      <c r="J4044" s="0" t="n">
        <v>9129.46508694081</v>
      </c>
      <c r="K4044" s="0" t="n">
        <v>0</v>
      </c>
      <c r="L4044" s="0" t="n">
        <v>0</v>
      </c>
      <c r="M4044" s="0" t="n">
        <v>402233.492284357</v>
      </c>
      <c r="N4044" s="0" t="n">
        <v>491618.712791992</v>
      </c>
      <c r="O4044" s="0" t="n">
        <v>196647.484112555</v>
      </c>
      <c r="P4044" s="0" t="n">
        <v>268155.660153485</v>
      </c>
      <c r="Q4044" s="0" t="n">
        <v>213020.852028618</v>
      </c>
      <c r="R4044" s="0" t="n">
        <v>243452.402318421</v>
      </c>
    </row>
    <row r="4045" customFormat="false" ht="13.8" hidden="true" customHeight="false" outlineLevel="0" collapsed="false">
      <c r="A4045" s="0" t="s">
        <v>159</v>
      </c>
      <c r="B4045" s="0" t="s">
        <v>72</v>
      </c>
      <c r="C4045" s="0" t="s">
        <v>171</v>
      </c>
      <c r="D4045" s="0" t="s">
        <v>74</v>
      </c>
      <c r="E4045" s="0" t="s">
        <v>174</v>
      </c>
      <c r="F4045" s="0" t="s">
        <v>8</v>
      </c>
      <c r="G4045" s="0" t="s">
        <v>164</v>
      </c>
      <c r="H4045" s="0" t="n">
        <v>7555057.67498934</v>
      </c>
      <c r="I4045" s="0" t="n">
        <v>51531.1361245964</v>
      </c>
      <c r="J4045" s="0" t="n">
        <v>77159.0102387769</v>
      </c>
      <c r="K4045" s="0" t="n">
        <v>1545934.08373789</v>
      </c>
      <c r="L4045" s="0" t="n">
        <v>2061245.44498385</v>
      </c>
      <c r="M4045" s="0" t="n">
        <v>4124915.88597293</v>
      </c>
      <c r="N4045" s="0" t="n">
        <v>5499887.84796391</v>
      </c>
      <c r="O4045" s="0" t="n">
        <v>1833295.9493213</v>
      </c>
      <c r="P4045" s="0" t="n">
        <v>2566614.32904982</v>
      </c>
      <c r="Q4045" s="0" t="n">
        <v>1030622.72249192</v>
      </c>
      <c r="R4045" s="0" t="n">
        <v>1545934.08373789</v>
      </c>
    </row>
    <row r="4046" customFormat="false" ht="13.8" hidden="true" customHeight="false" outlineLevel="0" collapsed="false">
      <c r="A4046" s="0" t="s">
        <v>159</v>
      </c>
      <c r="B4046" s="0" t="s">
        <v>52</v>
      </c>
      <c r="C4046" s="0" t="s">
        <v>161</v>
      </c>
      <c r="D4046" s="0" t="s">
        <v>60</v>
      </c>
      <c r="E4046" s="0" t="s">
        <v>13</v>
      </c>
      <c r="F4046" s="0" t="s">
        <v>13</v>
      </c>
      <c r="G4046" s="0" t="s">
        <v>153</v>
      </c>
      <c r="H4046" s="0" t="n">
        <v>3211750.14891299</v>
      </c>
      <c r="I4046" s="0" t="n">
        <v>62758.9982323232</v>
      </c>
      <c r="J4046" s="0" t="n">
        <v>46630.8266026185</v>
      </c>
      <c r="K4046" s="0" t="n">
        <v>0</v>
      </c>
      <c r="L4046" s="0" t="n">
        <v>0</v>
      </c>
      <c r="M4046" s="0" t="n">
        <v>4999800.20087628</v>
      </c>
      <c r="N4046" s="0" t="n">
        <v>7499700.30131442</v>
      </c>
      <c r="O4046" s="0" t="n">
        <v>660799.951488981</v>
      </c>
      <c r="P4046" s="0" t="n">
        <v>849599.93762869</v>
      </c>
      <c r="Q4046" s="0" t="n">
        <v>209196.66077441</v>
      </c>
      <c r="R4046" s="0" t="n">
        <v>418393.321548821</v>
      </c>
    </row>
    <row r="4047" customFormat="false" ht="13.8" hidden="true" customHeight="false" outlineLevel="0" collapsed="false">
      <c r="A4047" s="0" t="s">
        <v>150</v>
      </c>
      <c r="B4047" s="0" t="s">
        <v>72</v>
      </c>
      <c r="C4047" s="0" t="s">
        <v>151</v>
      </c>
      <c r="D4047" s="0" t="s">
        <v>73</v>
      </c>
      <c r="E4047" s="0" t="s">
        <v>170</v>
      </c>
      <c r="F4047" s="0" t="s">
        <v>13</v>
      </c>
      <c r="G4047" s="0" t="s">
        <v>157</v>
      </c>
      <c r="H4047" s="0" t="n">
        <v>1950654.0137743</v>
      </c>
      <c r="I4047" s="0" t="n">
        <v>27612.6196929153</v>
      </c>
      <c r="J4047" s="0" t="n">
        <v>14566.9008295844</v>
      </c>
      <c r="K4047" s="0" t="n">
        <v>966441.689252038</v>
      </c>
      <c r="L4047" s="0" t="n">
        <v>1242567.88618119</v>
      </c>
      <c r="M4047" s="0" t="n">
        <v>3056229.71458348</v>
      </c>
      <c r="N4047" s="0" t="n">
        <v>4202315.85755229</v>
      </c>
      <c r="O4047" s="0" t="n">
        <v>955071.78580734</v>
      </c>
      <c r="P4047" s="0" t="n">
        <v>1222491.88583339</v>
      </c>
      <c r="Q4047" s="0" t="n">
        <v>2209009.57543323</v>
      </c>
      <c r="R4047" s="0" t="n">
        <v>2485135.77236238</v>
      </c>
    </row>
    <row r="4048" customFormat="false" ht="13.8" hidden="true" customHeight="false" outlineLevel="0" collapsed="false">
      <c r="A4048" s="0" t="s">
        <v>159</v>
      </c>
      <c r="B4048" s="0" t="s">
        <v>117</v>
      </c>
      <c r="C4048" s="0" t="s">
        <v>190</v>
      </c>
      <c r="D4048" s="0" t="s">
        <v>109</v>
      </c>
      <c r="E4048" s="0" t="s">
        <v>8</v>
      </c>
      <c r="F4048" s="0" t="s">
        <v>8</v>
      </c>
      <c r="G4048" s="0" t="s">
        <v>172</v>
      </c>
      <c r="H4048" s="0" t="n">
        <v>14725029.1577185</v>
      </c>
      <c r="I4048" s="0" t="n">
        <v>86164.2257886769</v>
      </c>
      <c r="J4048" s="0" t="n">
        <v>172765.34493687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</row>
    <row r="4049" customFormat="false" ht="13.8" hidden="true" customHeight="false" outlineLevel="0" collapsed="false">
      <c r="A4049" s="0" t="s">
        <v>150</v>
      </c>
      <c r="B4049" s="0" t="s">
        <v>117</v>
      </c>
      <c r="C4049" s="0" t="s">
        <v>182</v>
      </c>
      <c r="D4049" s="0" t="s">
        <v>109</v>
      </c>
      <c r="E4049" s="0" t="s">
        <v>8</v>
      </c>
      <c r="F4049" s="0" t="s">
        <v>8</v>
      </c>
      <c r="G4049" s="0" t="s">
        <v>153</v>
      </c>
      <c r="H4049" s="0" t="n">
        <v>20237047.3991821</v>
      </c>
      <c r="I4049" s="0" t="n">
        <v>119376.871303593</v>
      </c>
      <c r="J4049" s="0" t="n">
        <v>124454.558283491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</row>
    <row r="4050" customFormat="false" ht="13.8" hidden="true" customHeight="false" outlineLevel="0" collapsed="false">
      <c r="A4050" s="0" t="s">
        <v>155</v>
      </c>
      <c r="B4050" s="0" t="s">
        <v>72</v>
      </c>
      <c r="C4050" s="0" t="s">
        <v>171</v>
      </c>
      <c r="D4050" s="0" t="s">
        <v>86</v>
      </c>
      <c r="E4050" s="0" t="s">
        <v>170</v>
      </c>
      <c r="F4050" s="0" t="s">
        <v>13</v>
      </c>
      <c r="G4050" s="0" t="s">
        <v>153</v>
      </c>
      <c r="H4050" s="0" t="n">
        <v>547935.253629156</v>
      </c>
      <c r="I4050" s="0" t="n">
        <v>43052.0157905523</v>
      </c>
      <c r="J4050" s="0" t="n">
        <v>43052.0157905523</v>
      </c>
      <c r="K4050" s="0" t="n">
        <v>0</v>
      </c>
      <c r="L4050" s="0" t="n">
        <v>0</v>
      </c>
      <c r="M4050" s="0" t="n">
        <v>2410279.77208972</v>
      </c>
      <c r="N4050" s="0" t="n">
        <v>2945897.49922077</v>
      </c>
      <c r="O4050" s="0" t="n">
        <v>1374752.16472445</v>
      </c>
      <c r="P4050" s="0" t="n">
        <v>1874662.04280607</v>
      </c>
      <c r="Q4050" s="0" t="n">
        <v>1305906.28224038</v>
      </c>
      <c r="R4050" s="0" t="n">
        <v>1492464.32256044</v>
      </c>
    </row>
    <row r="4051" customFormat="false" ht="13.8" hidden="true" customHeight="false" outlineLevel="0" collapsed="false">
      <c r="A4051" s="0" t="s">
        <v>150</v>
      </c>
      <c r="B4051" s="0" t="s">
        <v>103</v>
      </c>
      <c r="C4051" s="0" t="s">
        <v>177</v>
      </c>
      <c r="D4051" s="0" t="s">
        <v>22</v>
      </c>
      <c r="E4051" s="0" t="s">
        <v>9</v>
      </c>
      <c r="F4051" s="0" t="s">
        <v>9</v>
      </c>
      <c r="G4051" s="0" t="s">
        <v>164</v>
      </c>
      <c r="H4051" s="0" t="n">
        <v>315481.51266609</v>
      </c>
      <c r="I4051" s="0" t="n">
        <v>32665</v>
      </c>
      <c r="J4051" s="0" t="n">
        <v>38611.4275</v>
      </c>
      <c r="K4051" s="0" t="n">
        <v>1469925</v>
      </c>
      <c r="L4051" s="0" t="n">
        <v>1796575</v>
      </c>
      <c r="M4051" s="0" t="n">
        <v>5071241.25</v>
      </c>
      <c r="N4051" s="0" t="n">
        <v>6173685</v>
      </c>
      <c r="O4051" s="0" t="n">
        <v>264586.5</v>
      </c>
      <c r="P4051" s="0" t="n">
        <v>396879.75</v>
      </c>
      <c r="Q4051" s="0" t="n">
        <v>0</v>
      </c>
      <c r="R4051" s="0" t="n">
        <v>0</v>
      </c>
    </row>
    <row r="4052" customFormat="false" ht="13.8" hidden="true" customHeight="false" outlineLevel="0" collapsed="false">
      <c r="A4052" s="0" t="s">
        <v>159</v>
      </c>
      <c r="B4052" s="0" t="s">
        <v>103</v>
      </c>
      <c r="C4052" s="0" t="s">
        <v>177</v>
      </c>
      <c r="D4052" s="0" t="s">
        <v>113</v>
      </c>
      <c r="E4052" s="0" t="s">
        <v>9</v>
      </c>
      <c r="F4052" s="0" t="s">
        <v>9</v>
      </c>
      <c r="G4052" s="0" t="s">
        <v>154</v>
      </c>
      <c r="H4052" s="0" t="n">
        <v>11560952.5203409</v>
      </c>
      <c r="I4052" s="0" t="n">
        <v>400364.92</v>
      </c>
      <c r="J4052" s="0" t="n">
        <v>405388.7116</v>
      </c>
      <c r="K4052" s="0" t="n">
        <v>0</v>
      </c>
      <c r="L4052" s="0" t="n">
        <v>0</v>
      </c>
      <c r="M4052" s="0" t="n">
        <v>4975964.07434827</v>
      </c>
      <c r="N4052" s="0" t="n">
        <v>7463946.1115224</v>
      </c>
      <c r="O4052" s="0" t="n">
        <v>23635829.0328623</v>
      </c>
      <c r="P4052" s="0" t="n">
        <v>33090160.6460072</v>
      </c>
      <c r="Q4052" s="0" t="n">
        <v>0</v>
      </c>
      <c r="R4052" s="0" t="n">
        <v>0</v>
      </c>
    </row>
    <row r="4053" customFormat="false" ht="13.8" hidden="true" customHeight="false" outlineLevel="0" collapsed="false">
      <c r="A4053" s="0" t="s">
        <v>159</v>
      </c>
      <c r="B4053" s="0" t="s">
        <v>103</v>
      </c>
      <c r="C4053" s="0" t="s">
        <v>177</v>
      </c>
      <c r="D4053" s="0" t="s">
        <v>115</v>
      </c>
      <c r="E4053" s="0" t="s">
        <v>8</v>
      </c>
      <c r="F4053" s="0" t="s">
        <v>8</v>
      </c>
      <c r="G4053" s="0" t="s">
        <v>164</v>
      </c>
      <c r="H4053" s="0" t="n">
        <v>118604372.50799</v>
      </c>
      <c r="I4053" s="0" t="n">
        <v>1128910.085</v>
      </c>
      <c r="J4053" s="0" t="n">
        <v>2850159.837525</v>
      </c>
      <c r="K4053" s="0" t="n">
        <v>0</v>
      </c>
      <c r="L4053" s="0" t="n">
        <v>0</v>
      </c>
      <c r="M4053" s="0" t="n">
        <v>20320381.53</v>
      </c>
      <c r="N4053" s="0" t="n">
        <v>30480572.295</v>
      </c>
      <c r="O4053" s="0" t="n">
        <v>96521812.2675</v>
      </c>
      <c r="P4053" s="0" t="n">
        <v>135130537.1745</v>
      </c>
      <c r="Q4053" s="0" t="n">
        <v>67734605.1</v>
      </c>
      <c r="R4053" s="0" t="n">
        <v>79023705.95</v>
      </c>
    </row>
    <row r="4054" customFormat="false" ht="13.8" hidden="true" customHeight="false" outlineLevel="0" collapsed="false">
      <c r="A4054" s="0" t="s">
        <v>155</v>
      </c>
      <c r="B4054" s="0" t="s">
        <v>103</v>
      </c>
      <c r="C4054" s="0" t="s">
        <v>193</v>
      </c>
      <c r="D4054" s="0" t="s">
        <v>107</v>
      </c>
      <c r="E4054" s="0" t="s">
        <v>8</v>
      </c>
      <c r="F4054" s="0" t="s">
        <v>8</v>
      </c>
      <c r="G4054" s="0" t="s">
        <v>154</v>
      </c>
      <c r="H4054" s="0" t="n">
        <v>14534838.8781768</v>
      </c>
      <c r="I4054" s="0" t="n">
        <v>598998.487263825</v>
      </c>
      <c r="J4054" s="0" t="n">
        <v>649960.896716663</v>
      </c>
      <c r="K4054" s="0" t="n">
        <v>0</v>
      </c>
      <c r="L4054" s="0" t="n">
        <v>0</v>
      </c>
      <c r="M4054" s="0" t="n">
        <v>46003083.8218617</v>
      </c>
      <c r="N4054" s="0" t="n">
        <v>69004625.7327926</v>
      </c>
      <c r="O4054" s="0" t="n">
        <v>18976272.0765179</v>
      </c>
      <c r="P4054" s="0" t="n">
        <v>25876734.6497972</v>
      </c>
      <c r="Q4054" s="0" t="n">
        <v>5206046.44116238</v>
      </c>
      <c r="R4054" s="0" t="n">
        <v>7288465.01762733</v>
      </c>
    </row>
    <row r="4055" customFormat="false" ht="13.8" hidden="true" customHeight="false" outlineLevel="0" collapsed="false">
      <c r="A4055" s="0" t="s">
        <v>159</v>
      </c>
      <c r="B4055" s="0" t="s">
        <v>103</v>
      </c>
      <c r="C4055" s="0" t="s">
        <v>178</v>
      </c>
      <c r="D4055" s="0" t="s">
        <v>107</v>
      </c>
      <c r="E4055" s="0" t="s">
        <v>9</v>
      </c>
      <c r="F4055" s="0" t="s">
        <v>9</v>
      </c>
      <c r="G4055" s="0" t="s">
        <v>153</v>
      </c>
      <c r="H4055" s="0" t="n">
        <v>968993.699693244</v>
      </c>
      <c r="I4055" s="0" t="n">
        <v>34074.376490415</v>
      </c>
      <c r="J4055" s="0" t="n">
        <v>30508.1094247785</v>
      </c>
      <c r="K4055" s="0" t="n">
        <v>0</v>
      </c>
      <c r="L4055" s="0" t="n">
        <v>0</v>
      </c>
      <c r="M4055" s="0" t="n">
        <v>3271140.14307984</v>
      </c>
      <c r="N4055" s="0" t="n">
        <v>4579596.20031177</v>
      </c>
      <c r="O4055" s="0" t="n">
        <v>0</v>
      </c>
      <c r="P4055" s="0" t="n">
        <v>0</v>
      </c>
      <c r="Q4055" s="0" t="n">
        <v>0</v>
      </c>
      <c r="R4055" s="0" t="n">
        <v>0</v>
      </c>
    </row>
    <row r="4056" customFormat="false" ht="13.8" hidden="true" customHeight="false" outlineLevel="0" collapsed="false">
      <c r="A4056" s="0" t="s">
        <v>150</v>
      </c>
      <c r="B4056" s="0" t="s">
        <v>52</v>
      </c>
      <c r="C4056" s="0" t="s">
        <v>169</v>
      </c>
      <c r="D4056" s="0" t="s">
        <v>61</v>
      </c>
      <c r="E4056" s="0" t="s">
        <v>13</v>
      </c>
      <c r="F4056" s="0" t="s">
        <v>13</v>
      </c>
      <c r="G4056" s="0" t="s">
        <v>153</v>
      </c>
      <c r="H4056" s="0" t="n">
        <v>1520870.89249871</v>
      </c>
      <c r="I4056" s="0" t="n">
        <v>94545.328897</v>
      </c>
      <c r="J4056" s="0" t="n">
        <v>56186.2732222397</v>
      </c>
      <c r="K4056" s="0" t="n">
        <v>3309086.511395</v>
      </c>
      <c r="L4056" s="0" t="n">
        <v>4254539.800365</v>
      </c>
      <c r="M4056" s="0" t="n">
        <v>3107783.71237609</v>
      </c>
      <c r="N4056" s="0" t="n">
        <v>3783388.86724046</v>
      </c>
      <c r="O4056" s="0" t="n">
        <v>2372063.51078498</v>
      </c>
      <c r="P4056" s="0" t="n">
        <v>2587705.64812907</v>
      </c>
      <c r="Q4056" s="0" t="n">
        <v>11345439.46764</v>
      </c>
      <c r="R4056" s="0" t="n">
        <v>12290892.75661</v>
      </c>
    </row>
    <row r="4057" customFormat="false" ht="13.8" hidden="true" customHeight="false" outlineLevel="0" collapsed="false">
      <c r="A4057" s="0" t="s">
        <v>159</v>
      </c>
      <c r="B4057" s="0" t="s">
        <v>21</v>
      </c>
      <c r="C4057" s="0" t="s">
        <v>173</v>
      </c>
      <c r="D4057" s="0" t="s">
        <v>34</v>
      </c>
      <c r="E4057" s="0" t="s">
        <v>8</v>
      </c>
      <c r="F4057" s="0" t="s">
        <v>8</v>
      </c>
      <c r="G4057" s="0" t="s">
        <v>154</v>
      </c>
      <c r="H4057" s="0" t="n">
        <v>835254.376377973</v>
      </c>
      <c r="I4057" s="0" t="n">
        <v>10500.5</v>
      </c>
      <c r="J4057" s="0" t="n">
        <v>5966.735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</row>
    <row r="4058" customFormat="false" ht="13.8" hidden="true" customHeight="false" outlineLevel="0" collapsed="false">
      <c r="A4058" s="0" t="s">
        <v>155</v>
      </c>
      <c r="B4058" s="0" t="s">
        <v>72</v>
      </c>
      <c r="C4058" s="0" t="s">
        <v>175</v>
      </c>
      <c r="D4058" s="0" t="s">
        <v>88</v>
      </c>
      <c r="E4058" s="0" t="s">
        <v>174</v>
      </c>
      <c r="F4058" s="0" t="s">
        <v>8</v>
      </c>
      <c r="G4058" s="0" t="s">
        <v>153</v>
      </c>
      <c r="H4058" s="0" t="n">
        <v>216833.256603836</v>
      </c>
      <c r="I4058" s="0" t="n">
        <v>18604.7814466216</v>
      </c>
      <c r="J4058" s="0" t="n">
        <v>37767.3125817666</v>
      </c>
      <c r="K4058" s="0" t="n">
        <v>325583.675315878</v>
      </c>
      <c r="L4058" s="0" t="n">
        <v>418607.582548987</v>
      </c>
      <c r="M4058" s="0" t="n">
        <v>1423265.78066655</v>
      </c>
      <c r="N4058" s="0" t="n">
        <v>1739547.06525912</v>
      </c>
      <c r="O4058" s="0" t="n">
        <v>695818.826103649</v>
      </c>
      <c r="P4058" s="0" t="n">
        <v>948843.853777704</v>
      </c>
      <c r="Q4058" s="0" t="n">
        <v>232559.76808277</v>
      </c>
      <c r="R4058" s="0" t="n">
        <v>325583.675315878</v>
      </c>
    </row>
    <row r="4059" customFormat="false" ht="13.8" hidden="true" customHeight="false" outlineLevel="0" collapsed="false">
      <c r="A4059" s="0" t="s">
        <v>150</v>
      </c>
      <c r="B4059" s="0" t="s">
        <v>90</v>
      </c>
      <c r="C4059" s="0" t="s">
        <v>94</v>
      </c>
      <c r="D4059" s="0" t="s">
        <v>94</v>
      </c>
      <c r="E4059" s="0" t="s">
        <v>152</v>
      </c>
      <c r="F4059" s="0" t="s">
        <v>8</v>
      </c>
      <c r="G4059" s="0" t="s">
        <v>153</v>
      </c>
      <c r="H4059" s="0" t="n">
        <v>174704.628472147</v>
      </c>
      <c r="I4059" s="0" t="n">
        <v>18625.8837722791</v>
      </c>
      <c r="J4059" s="0" t="n">
        <v>23556.3080935503</v>
      </c>
      <c r="K4059" s="0" t="n">
        <v>162976.483007442</v>
      </c>
      <c r="L4059" s="0" t="n">
        <v>209541.19243814</v>
      </c>
      <c r="M4059" s="0" t="n">
        <v>2111269.09288199</v>
      </c>
      <c r="N4059" s="0" t="n">
        <v>2902995.00271273</v>
      </c>
      <c r="O4059" s="0" t="n">
        <v>769733.524222637</v>
      </c>
      <c r="P4059" s="0" t="n">
        <v>985258.911004976</v>
      </c>
      <c r="Q4059" s="0" t="n">
        <v>372517.675445582</v>
      </c>
      <c r="R4059" s="0" t="n">
        <v>419082.38487628</v>
      </c>
    </row>
    <row r="4060" customFormat="false" ht="13.8" hidden="true" customHeight="false" outlineLevel="0" collapsed="false">
      <c r="A4060" s="0" t="s">
        <v>159</v>
      </c>
      <c r="B4060" s="0" t="s">
        <v>117</v>
      </c>
      <c r="C4060" s="0" t="s">
        <v>196</v>
      </c>
      <c r="D4060" s="0" t="s">
        <v>109</v>
      </c>
      <c r="E4060" s="0" t="s">
        <v>13</v>
      </c>
      <c r="F4060" s="0" t="s">
        <v>13</v>
      </c>
      <c r="G4060" s="0" t="s">
        <v>153</v>
      </c>
      <c r="H4060" s="0" t="n">
        <v>11556.8478500458</v>
      </c>
      <c r="I4060" s="0" t="n">
        <v>56.540514471932</v>
      </c>
      <c r="J4060" s="0" t="n">
        <v>56.540514471932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</row>
    <row r="4061" customFormat="false" ht="13.8" hidden="true" customHeight="false" outlineLevel="0" collapsed="false">
      <c r="A4061" s="0" t="s">
        <v>150</v>
      </c>
      <c r="B4061" s="0" t="s">
        <v>96</v>
      </c>
      <c r="C4061" s="0" t="s">
        <v>97</v>
      </c>
      <c r="D4061" s="0" t="s">
        <v>97</v>
      </c>
      <c r="E4061" s="0" t="s">
        <v>156</v>
      </c>
      <c r="F4061" s="0" t="s">
        <v>9</v>
      </c>
      <c r="G4061" s="0" t="s">
        <v>172</v>
      </c>
      <c r="H4061" s="0" t="n">
        <v>9435063.07109455</v>
      </c>
      <c r="I4061" s="0" t="n">
        <v>1139391.75860262</v>
      </c>
      <c r="J4061" s="0" t="n">
        <v>57122864.2718055</v>
      </c>
      <c r="K4061" s="0" t="n">
        <v>11361550.1695757</v>
      </c>
      <c r="L4061" s="0" t="n">
        <v>17042325.2543636</v>
      </c>
      <c r="M4061" s="0" t="n">
        <v>97719599.4232552</v>
      </c>
      <c r="N4061" s="0" t="n">
        <v>130292799.231006</v>
      </c>
      <c r="O4061" s="0" t="n">
        <v>10133884.3390582</v>
      </c>
      <c r="P4061" s="0" t="n">
        <v>12667355.4238227</v>
      </c>
      <c r="Q4061" s="0" t="n">
        <v>4260581.31359091</v>
      </c>
      <c r="R4061" s="0" t="n">
        <v>7100968.85598486</v>
      </c>
    </row>
    <row r="4062" customFormat="false" ht="13.8" hidden="true" customHeight="false" outlineLevel="0" collapsed="false">
      <c r="A4062" s="0" t="s">
        <v>159</v>
      </c>
      <c r="B4062" s="0" t="s">
        <v>52</v>
      </c>
      <c r="C4062" s="0" t="s">
        <v>158</v>
      </c>
      <c r="D4062" s="0" t="s">
        <v>53</v>
      </c>
      <c r="E4062" s="0" t="s">
        <v>8</v>
      </c>
      <c r="F4062" s="0" t="s">
        <v>8</v>
      </c>
      <c r="G4062" s="0" t="s">
        <v>164</v>
      </c>
      <c r="H4062" s="0" t="n">
        <v>34576058.5113474</v>
      </c>
      <c r="I4062" s="0" t="n">
        <v>718580.564137968</v>
      </c>
      <c r="J4062" s="0" t="n">
        <v>457545.666596648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20359782.6505757</v>
      </c>
      <c r="R4062" s="0" t="n">
        <v>22755051.1977023</v>
      </c>
    </row>
    <row r="4063" customFormat="false" ht="13.8" hidden="true" customHeight="false" outlineLevel="0" collapsed="false">
      <c r="A4063" s="0" t="s">
        <v>150</v>
      </c>
      <c r="B4063" s="0" t="s">
        <v>52</v>
      </c>
      <c r="C4063" s="0" t="s">
        <v>158</v>
      </c>
      <c r="D4063" s="0" t="s">
        <v>56</v>
      </c>
      <c r="E4063" s="0" t="s">
        <v>9</v>
      </c>
      <c r="F4063" s="0" t="s">
        <v>9</v>
      </c>
      <c r="G4063" s="0" t="s">
        <v>157</v>
      </c>
      <c r="H4063" s="0" t="n">
        <v>32982995.2543846</v>
      </c>
      <c r="I4063" s="0" t="n">
        <v>2062868.59106431</v>
      </c>
      <c r="J4063" s="0" t="n">
        <v>839870.787458871</v>
      </c>
      <c r="K4063" s="0" t="n">
        <v>72200400.6872511</v>
      </c>
      <c r="L4063" s="0" t="n">
        <v>92829086.5978942</v>
      </c>
      <c r="M4063" s="0" t="n">
        <v>64292736.9984527</v>
      </c>
      <c r="N4063" s="0" t="n">
        <v>78904722.6799192</v>
      </c>
      <c r="O4063" s="0" t="n">
        <v>54545683.5967348</v>
      </c>
      <c r="P4063" s="0" t="n">
        <v>60287334.5016542</v>
      </c>
      <c r="Q4063" s="0" t="n">
        <v>226915545.017074</v>
      </c>
      <c r="R4063" s="0" t="n">
        <v>247544230.927718</v>
      </c>
    </row>
    <row r="4064" customFormat="false" ht="13.8" hidden="true" customHeight="false" outlineLevel="0" collapsed="false">
      <c r="A4064" s="0" t="s">
        <v>150</v>
      </c>
      <c r="B4064" s="0" t="s">
        <v>21</v>
      </c>
      <c r="C4064" s="0" t="s">
        <v>166</v>
      </c>
      <c r="D4064" s="0" t="s">
        <v>23</v>
      </c>
      <c r="E4064" s="0" t="s">
        <v>8</v>
      </c>
      <c r="F4064" s="0" t="s">
        <v>8</v>
      </c>
      <c r="G4064" s="0" t="s">
        <v>164</v>
      </c>
      <c r="H4064" s="0" t="n">
        <v>5265183.88051149</v>
      </c>
      <c r="I4064" s="0" t="n">
        <v>451372.772980846</v>
      </c>
      <c r="J4064" s="0" t="n">
        <v>388341.873587942</v>
      </c>
      <c r="K4064" s="0" t="n">
        <v>5642159.66226058</v>
      </c>
      <c r="L4064" s="0" t="n">
        <v>6206375.62848664</v>
      </c>
      <c r="M4064" s="0" t="n">
        <v>78204512.2697112</v>
      </c>
      <c r="N4064" s="0" t="n">
        <v>91238597.6479964</v>
      </c>
      <c r="O4064" s="0" t="n">
        <v>28693934.3307577</v>
      </c>
      <c r="P4064" s="0" t="n">
        <v>33476256.7192173</v>
      </c>
      <c r="Q4064" s="0" t="n">
        <v>11284319.3245211</v>
      </c>
      <c r="R4064" s="0" t="n">
        <v>12412751.2569732</v>
      </c>
    </row>
    <row r="4065" customFormat="false" ht="13.8" hidden="true" customHeight="false" outlineLevel="0" collapsed="false">
      <c r="A4065" s="0" t="s">
        <v>155</v>
      </c>
      <c r="B4065" s="0" t="s">
        <v>52</v>
      </c>
      <c r="C4065" s="0" t="s">
        <v>161</v>
      </c>
      <c r="D4065" s="0" t="s">
        <v>58</v>
      </c>
      <c r="E4065" s="0" t="s">
        <v>9</v>
      </c>
      <c r="F4065" s="0" t="s">
        <v>9</v>
      </c>
      <c r="G4065" s="0" t="s">
        <v>172</v>
      </c>
      <c r="H4065" s="0" t="n">
        <v>346222.900478039</v>
      </c>
      <c r="I4065" s="0" t="n">
        <v>14423.358574559</v>
      </c>
      <c r="J4065" s="0" t="n">
        <v>12915.1624819698</v>
      </c>
      <c r="K4065" s="0" t="n">
        <v>0</v>
      </c>
      <c r="L4065" s="0" t="n">
        <v>0</v>
      </c>
      <c r="M4065" s="0" t="n">
        <v>1149060.90169631</v>
      </c>
      <c r="N4065" s="0" t="n">
        <v>1723591.35254447</v>
      </c>
      <c r="O4065" s="0" t="n">
        <v>173561.081321549</v>
      </c>
      <c r="P4065" s="0" t="n">
        <v>216951.351651936</v>
      </c>
      <c r="Q4065" s="0" t="n">
        <v>72116.7928727952</v>
      </c>
      <c r="R4065" s="0" t="n">
        <v>120194.654787992</v>
      </c>
    </row>
    <row r="4066" customFormat="false" ht="13.8" hidden="true" customHeight="false" outlineLevel="0" collapsed="false">
      <c r="A4066" s="0" t="s">
        <v>155</v>
      </c>
      <c r="B4066" s="0" t="s">
        <v>21</v>
      </c>
      <c r="C4066" s="0" t="s">
        <v>168</v>
      </c>
      <c r="D4066" s="0" t="s">
        <v>29</v>
      </c>
      <c r="E4066" s="0" t="s">
        <v>9</v>
      </c>
      <c r="F4066" s="0" t="s">
        <v>9</v>
      </c>
      <c r="G4066" s="0" t="s">
        <v>157</v>
      </c>
      <c r="H4066" s="0" t="n">
        <v>11532722.6371019</v>
      </c>
      <c r="I4066" s="0" t="n">
        <v>212900</v>
      </c>
      <c r="J4066" s="0" t="n">
        <v>85905.54</v>
      </c>
      <c r="K4066" s="0" t="n">
        <v>0</v>
      </c>
      <c r="L4066" s="0" t="n">
        <v>0</v>
      </c>
      <c r="M4066" s="0" t="n">
        <v>50968260</v>
      </c>
      <c r="N4066" s="0" t="n">
        <v>61698420</v>
      </c>
      <c r="O4066" s="0" t="n">
        <v>7038474</v>
      </c>
      <c r="P4066" s="0" t="n">
        <v>7779366</v>
      </c>
      <c r="Q4066" s="0" t="n">
        <v>23419000</v>
      </c>
      <c r="R4066" s="0" t="n">
        <v>25548000</v>
      </c>
    </row>
    <row r="4067" customFormat="false" ht="13.8" hidden="true" customHeight="false" outlineLevel="0" collapsed="false">
      <c r="A4067" s="0" t="s">
        <v>150</v>
      </c>
      <c r="B4067" s="0" t="s">
        <v>21</v>
      </c>
      <c r="C4067" s="0" t="s">
        <v>168</v>
      </c>
      <c r="D4067" s="0" t="s">
        <v>30</v>
      </c>
      <c r="E4067" s="0" t="s">
        <v>13</v>
      </c>
      <c r="F4067" s="0" t="s">
        <v>13</v>
      </c>
      <c r="G4067" s="0" t="s">
        <v>164</v>
      </c>
      <c r="H4067" s="0" t="n">
        <v>9100521.90859624</v>
      </c>
      <c r="I4067" s="0" t="n">
        <v>366050</v>
      </c>
      <c r="J4067" s="0" t="n">
        <v>290652.25</v>
      </c>
      <c r="K4067" s="0" t="n">
        <v>14642000</v>
      </c>
      <c r="L4067" s="0" t="n">
        <v>21963000</v>
      </c>
      <c r="M4067" s="0" t="n">
        <v>45463410</v>
      </c>
      <c r="N4067" s="0" t="n">
        <v>60617880</v>
      </c>
      <c r="O4067" s="0" t="n">
        <v>2372004</v>
      </c>
      <c r="P4067" s="0" t="n">
        <v>2965005</v>
      </c>
      <c r="Q4067" s="0" t="n">
        <v>0</v>
      </c>
      <c r="R4067" s="0" t="n">
        <v>0</v>
      </c>
    </row>
    <row r="4068" customFormat="false" ht="13.8" hidden="true" customHeight="false" outlineLevel="0" collapsed="false">
      <c r="A4068" s="0" t="s">
        <v>159</v>
      </c>
      <c r="B4068" s="0" t="s">
        <v>21</v>
      </c>
      <c r="C4068" s="0" t="s">
        <v>181</v>
      </c>
      <c r="D4068" s="0" t="s">
        <v>42</v>
      </c>
      <c r="E4068" s="0" t="s">
        <v>9</v>
      </c>
      <c r="F4068" s="0" t="s">
        <v>9</v>
      </c>
      <c r="G4068" s="0" t="s">
        <v>154</v>
      </c>
      <c r="H4068" s="0" t="n">
        <v>5215636.43647595</v>
      </c>
      <c r="I4068" s="0" t="n">
        <v>69750</v>
      </c>
      <c r="J4068" s="0" t="n">
        <v>51564.9</v>
      </c>
      <c r="K4068" s="0" t="n">
        <v>2790000</v>
      </c>
      <c r="L4068" s="0" t="n">
        <v>3487500</v>
      </c>
      <c r="M4068" s="0" t="n">
        <v>22363593.75</v>
      </c>
      <c r="N4068" s="0" t="n">
        <v>27071718.75</v>
      </c>
      <c r="O4068" s="0" t="n">
        <v>0</v>
      </c>
      <c r="P4068" s="0" t="n">
        <v>0</v>
      </c>
      <c r="Q4068" s="0" t="n">
        <v>0</v>
      </c>
      <c r="R4068" s="0" t="n">
        <v>0</v>
      </c>
    </row>
    <row r="4069" customFormat="false" ht="13.8" hidden="true" customHeight="false" outlineLevel="0" collapsed="false">
      <c r="A4069" s="0" t="s">
        <v>159</v>
      </c>
      <c r="B4069" s="0" t="s">
        <v>90</v>
      </c>
      <c r="C4069" s="0" t="s">
        <v>92</v>
      </c>
      <c r="D4069" s="0" t="s">
        <v>92</v>
      </c>
      <c r="E4069" s="0" t="s">
        <v>200</v>
      </c>
      <c r="F4069" s="0" t="s">
        <v>8</v>
      </c>
      <c r="G4069" s="0" t="s">
        <v>164</v>
      </c>
      <c r="H4069" s="0" t="n">
        <v>33317215.7314943</v>
      </c>
      <c r="I4069" s="0" t="n">
        <v>1363702.65991851</v>
      </c>
      <c r="J4069" s="0" t="n">
        <v>3602954.85642114</v>
      </c>
      <c r="K4069" s="0" t="n">
        <v>13066449.5991851</v>
      </c>
      <c r="L4069" s="0" t="n">
        <v>17421932.7989135</v>
      </c>
      <c r="M4069" s="0" t="n">
        <v>85462537.6626721</v>
      </c>
      <c r="N4069" s="0" t="n">
        <v>106828172.07834</v>
      </c>
      <c r="O4069" s="0" t="n">
        <v>49853146.9244353</v>
      </c>
      <c r="P4069" s="0" t="n">
        <v>69794405.6942094</v>
      </c>
      <c r="Q4069" s="0" t="n">
        <v>0</v>
      </c>
      <c r="R4069" s="0" t="n">
        <v>0</v>
      </c>
    </row>
    <row r="4070" customFormat="false" ht="13.8" hidden="true" customHeight="false" outlineLevel="0" collapsed="false">
      <c r="A4070" s="0" t="s">
        <v>159</v>
      </c>
      <c r="B4070" s="0" t="s">
        <v>72</v>
      </c>
      <c r="C4070" s="0" t="s">
        <v>171</v>
      </c>
      <c r="D4070" s="0" t="s">
        <v>86</v>
      </c>
      <c r="E4070" s="0" t="s">
        <v>174</v>
      </c>
      <c r="F4070" s="0" t="s">
        <v>8</v>
      </c>
      <c r="G4070" s="0" t="s">
        <v>153</v>
      </c>
      <c r="H4070" s="0" t="n">
        <v>604036.434802901</v>
      </c>
      <c r="I4070" s="0" t="n">
        <v>23900.9319314138</v>
      </c>
      <c r="J4070" s="0" t="n">
        <v>23900.9319314138</v>
      </c>
      <c r="K4070" s="0" t="n">
        <v>268898.946272344</v>
      </c>
      <c r="L4070" s="0" t="n">
        <v>358531.928363125</v>
      </c>
      <c r="M4070" s="0" t="n">
        <v>1338100.70702942</v>
      </c>
      <c r="N4070" s="0" t="n">
        <v>1784134.27603922</v>
      </c>
      <c r="O4070" s="0" t="n">
        <v>693829.99544078</v>
      </c>
      <c r="P4070" s="0" t="n">
        <v>971361.993617092</v>
      </c>
      <c r="Q4070" s="0" t="n">
        <v>179265.964181562</v>
      </c>
      <c r="R4070" s="0" t="n">
        <v>268898.946272344</v>
      </c>
    </row>
    <row r="4071" customFormat="false" ht="13.8" hidden="true" customHeight="false" outlineLevel="0" collapsed="false">
      <c r="A4071" s="0" t="s">
        <v>150</v>
      </c>
      <c r="B4071" s="0" t="s">
        <v>72</v>
      </c>
      <c r="C4071" s="0" t="s">
        <v>171</v>
      </c>
      <c r="D4071" s="0" t="s">
        <v>86</v>
      </c>
      <c r="E4071" s="0" t="s">
        <v>170</v>
      </c>
      <c r="F4071" s="0" t="s">
        <v>13</v>
      </c>
      <c r="G4071" s="0" t="s">
        <v>157</v>
      </c>
      <c r="H4071" s="0" t="n">
        <v>1360760.60846142</v>
      </c>
      <c r="I4071" s="0" t="n">
        <v>173559.541796036</v>
      </c>
      <c r="J4071" s="0" t="n">
        <v>104817.742358566</v>
      </c>
      <c r="K4071" s="0" t="n">
        <v>2437400.2411558</v>
      </c>
      <c r="L4071" s="0" t="n">
        <v>3133800.31005746</v>
      </c>
      <c r="M4071" s="0" t="n">
        <v>17274279.1419489</v>
      </c>
      <c r="N4071" s="0" t="n">
        <v>23752133.8201798</v>
      </c>
      <c r="O4071" s="0" t="n">
        <v>6297914.26327057</v>
      </c>
      <c r="P4071" s="0" t="n">
        <v>8061330.25698633</v>
      </c>
      <c r="Q4071" s="0" t="n">
        <v>5571200.55121326</v>
      </c>
      <c r="R4071" s="0" t="n">
        <v>6267600.62011492</v>
      </c>
    </row>
    <row r="4072" customFormat="false" ht="13.8" hidden="true" customHeight="false" outlineLevel="0" collapsed="false">
      <c r="A4072" s="0" t="s">
        <v>155</v>
      </c>
      <c r="B4072" s="0" t="s">
        <v>72</v>
      </c>
      <c r="C4072" s="0" t="s">
        <v>171</v>
      </c>
      <c r="D4072" s="0" t="s">
        <v>77</v>
      </c>
      <c r="E4072" s="0" t="s">
        <v>174</v>
      </c>
      <c r="F4072" s="0" t="s">
        <v>8</v>
      </c>
      <c r="G4072" s="0" t="s">
        <v>154</v>
      </c>
      <c r="H4072" s="0" t="n">
        <v>1730983.63749229</v>
      </c>
      <c r="I4072" s="0" t="n">
        <v>26142.2288931432</v>
      </c>
      <c r="J4072" s="0" t="n">
        <v>29352.9482936469</v>
      </c>
      <c r="K4072" s="0" t="n">
        <v>914978.011260013</v>
      </c>
      <c r="L4072" s="0" t="n">
        <v>1176400.30019144</v>
      </c>
      <c r="M4072" s="0" t="n">
        <v>1976352.50497518</v>
      </c>
      <c r="N4072" s="0" t="n">
        <v>2441376.62379287</v>
      </c>
      <c r="O4072" s="0" t="n">
        <v>1023053.06139891</v>
      </c>
      <c r="P4072" s="0" t="n">
        <v>1395072.35645307</v>
      </c>
      <c r="Q4072" s="0" t="n">
        <v>653555.72232858</v>
      </c>
      <c r="R4072" s="0" t="n">
        <v>914978.011260013</v>
      </c>
    </row>
    <row r="4073" customFormat="false" ht="13.8" hidden="true" customHeight="false" outlineLevel="0" collapsed="false">
      <c r="A4073" s="0" t="s">
        <v>159</v>
      </c>
      <c r="B4073" s="0" t="s">
        <v>21</v>
      </c>
      <c r="C4073" s="0" t="s">
        <v>181</v>
      </c>
      <c r="D4073" s="0" t="s">
        <v>31</v>
      </c>
      <c r="E4073" s="0" t="s">
        <v>8</v>
      </c>
      <c r="F4073" s="0" t="s">
        <v>8</v>
      </c>
      <c r="G4073" s="0" t="s">
        <v>157</v>
      </c>
      <c r="H4073" s="0" t="n">
        <v>3239616.5625229</v>
      </c>
      <c r="I4073" s="0" t="n">
        <v>46750</v>
      </c>
      <c r="J4073" s="0" t="n">
        <v>13957.5</v>
      </c>
      <c r="K4073" s="0" t="n">
        <v>0</v>
      </c>
      <c r="L4073" s="0" t="n">
        <v>0</v>
      </c>
      <c r="M4073" s="0" t="n">
        <v>2580600</v>
      </c>
      <c r="N4073" s="0" t="n">
        <v>3870900</v>
      </c>
      <c r="O4073" s="0" t="n">
        <v>265072.5</v>
      </c>
      <c r="P4073" s="0" t="n">
        <v>340807.5</v>
      </c>
      <c r="Q4073" s="0" t="n">
        <v>0</v>
      </c>
      <c r="R4073" s="0" t="n">
        <v>0</v>
      </c>
    </row>
    <row r="4074" customFormat="false" ht="13.8" hidden="true" customHeight="false" outlineLevel="0" collapsed="false">
      <c r="A4074" s="0" t="s">
        <v>159</v>
      </c>
      <c r="B4074" s="0" t="s">
        <v>21</v>
      </c>
      <c r="C4074" s="0" t="s">
        <v>181</v>
      </c>
      <c r="D4074" s="0" t="s">
        <v>42</v>
      </c>
      <c r="E4074" s="0" t="s">
        <v>13</v>
      </c>
      <c r="F4074" s="0" t="s">
        <v>13</v>
      </c>
      <c r="G4074" s="0" t="s">
        <v>153</v>
      </c>
      <c r="H4074" s="0" t="n">
        <v>1166244.28131953</v>
      </c>
      <c r="I4074" s="0" t="n">
        <v>12620</v>
      </c>
      <c r="J4074" s="0" t="n">
        <v>7572.7</v>
      </c>
      <c r="K4074" s="0" t="n">
        <v>504800</v>
      </c>
      <c r="L4074" s="0" t="n">
        <v>631000</v>
      </c>
      <c r="M4074" s="0" t="n">
        <v>4046287.5</v>
      </c>
      <c r="N4074" s="0" t="n">
        <v>4898137.5</v>
      </c>
      <c r="O4074" s="0" t="n">
        <v>0</v>
      </c>
      <c r="P4074" s="0" t="n">
        <v>0</v>
      </c>
      <c r="Q4074" s="0" t="n">
        <v>0</v>
      </c>
      <c r="R4074" s="0" t="n">
        <v>0</v>
      </c>
    </row>
    <row r="4075" customFormat="false" ht="13.8" hidden="true" customHeight="false" outlineLevel="0" collapsed="false">
      <c r="A4075" s="0" t="s">
        <v>150</v>
      </c>
      <c r="B4075" s="0" t="s">
        <v>52</v>
      </c>
      <c r="C4075" s="0" t="s">
        <v>158</v>
      </c>
      <c r="D4075" s="0" t="s">
        <v>66</v>
      </c>
      <c r="E4075" s="0" t="s">
        <v>13</v>
      </c>
      <c r="F4075" s="0" t="s">
        <v>13</v>
      </c>
      <c r="G4075" s="0" t="s">
        <v>172</v>
      </c>
      <c r="H4075" s="0" t="n">
        <v>414298.374017775</v>
      </c>
      <c r="I4075" s="0" t="n">
        <v>38865.593016733</v>
      </c>
      <c r="J4075" s="0" t="n">
        <v>103681.486060962</v>
      </c>
      <c r="K4075" s="0" t="n">
        <v>1748951.68575298</v>
      </c>
      <c r="L4075" s="0" t="n">
        <v>2137607.61592031</v>
      </c>
      <c r="M4075" s="0" t="n">
        <v>9497779.29346412</v>
      </c>
      <c r="N4075" s="0" t="n">
        <v>11562513.922478</v>
      </c>
      <c r="O4075" s="0" t="n">
        <v>87447.5842876492</v>
      </c>
      <c r="P4075" s="0" t="n">
        <v>131171.376431473</v>
      </c>
      <c r="Q4075" s="0" t="n">
        <v>0</v>
      </c>
      <c r="R4075" s="0" t="n">
        <v>0</v>
      </c>
    </row>
    <row r="4076" customFormat="false" ht="13.8" hidden="true" customHeight="false" outlineLevel="0" collapsed="false">
      <c r="A4076" s="0" t="s">
        <v>150</v>
      </c>
      <c r="B4076" s="0" t="s">
        <v>21</v>
      </c>
      <c r="C4076" s="0" t="s">
        <v>181</v>
      </c>
      <c r="D4076" s="0" t="s">
        <v>51</v>
      </c>
      <c r="E4076" s="0" t="s">
        <v>13</v>
      </c>
      <c r="F4076" s="0" t="s">
        <v>13</v>
      </c>
      <c r="G4076" s="0" t="s">
        <v>172</v>
      </c>
      <c r="H4076" s="0" t="n">
        <v>836395.174177097</v>
      </c>
      <c r="I4076" s="0" t="n">
        <v>23010</v>
      </c>
      <c r="J4076" s="0" t="n">
        <v>13681.95</v>
      </c>
      <c r="K4076" s="0" t="n">
        <v>1035450</v>
      </c>
      <c r="L4076" s="0" t="n">
        <v>1265550</v>
      </c>
      <c r="M4076" s="0" t="n">
        <v>4961531.25</v>
      </c>
      <c r="N4076" s="0" t="n">
        <v>6040125</v>
      </c>
      <c r="O4076" s="0" t="n">
        <v>258862.5</v>
      </c>
      <c r="P4076" s="0" t="n">
        <v>388293.75</v>
      </c>
      <c r="Q4076" s="0" t="n">
        <v>0</v>
      </c>
      <c r="R4076" s="0" t="n">
        <v>0</v>
      </c>
    </row>
    <row r="4077" customFormat="false" ht="13.8" hidden="true" customHeight="false" outlineLevel="0" collapsed="false">
      <c r="A4077" s="0" t="s">
        <v>159</v>
      </c>
      <c r="B4077" s="0" t="s">
        <v>72</v>
      </c>
      <c r="C4077" s="0" t="s">
        <v>175</v>
      </c>
      <c r="D4077" s="0" t="s">
        <v>87</v>
      </c>
      <c r="E4077" s="0" t="s">
        <v>170</v>
      </c>
      <c r="F4077" s="0" t="s">
        <v>13</v>
      </c>
      <c r="G4077" s="0" t="s">
        <v>157</v>
      </c>
      <c r="H4077" s="0" t="n">
        <v>1250151.64227327</v>
      </c>
      <c r="I4077" s="0" t="n">
        <v>31390.7504598967</v>
      </c>
      <c r="J4077" s="0" t="n">
        <v>114625.033169847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</row>
    <row r="4078" customFormat="false" ht="13.8" hidden="true" customHeight="false" outlineLevel="0" collapsed="false">
      <c r="A4078" s="0" t="s">
        <v>150</v>
      </c>
      <c r="B4078" s="0" t="s">
        <v>72</v>
      </c>
      <c r="C4078" s="0" t="s">
        <v>171</v>
      </c>
      <c r="D4078" s="0" t="s">
        <v>77</v>
      </c>
      <c r="E4078" s="0" t="s">
        <v>174</v>
      </c>
      <c r="F4078" s="0" t="s">
        <v>8</v>
      </c>
      <c r="G4078" s="0" t="s">
        <v>157</v>
      </c>
      <c r="H4078" s="0" t="n">
        <v>297385.853438566</v>
      </c>
      <c r="I4078" s="0" t="n">
        <v>4209.63968991918</v>
      </c>
      <c r="J4078" s="0" t="n">
        <v>2603.03680122585</v>
      </c>
      <c r="K4078" s="0" t="n">
        <v>147337.389147171</v>
      </c>
      <c r="L4078" s="0" t="n">
        <v>189433.786046363</v>
      </c>
      <c r="M4078" s="0" t="n">
        <v>580335.975326886</v>
      </c>
      <c r="N4078" s="0" t="n">
        <v>748820.613325015</v>
      </c>
      <c r="O4078" s="0" t="n">
        <v>187205.153331253</v>
      </c>
      <c r="P4078" s="0" t="n">
        <v>239622.596264004</v>
      </c>
      <c r="Q4078" s="0" t="n">
        <v>126289.190697575</v>
      </c>
      <c r="R4078" s="0" t="n">
        <v>168385.587596767</v>
      </c>
    </row>
    <row r="4079" customFormat="false" ht="13.8" hidden="true" customHeight="false" outlineLevel="0" collapsed="false">
      <c r="A4079" s="0" t="s">
        <v>159</v>
      </c>
      <c r="B4079" s="0" t="s">
        <v>6</v>
      </c>
      <c r="C4079" s="0" t="s">
        <v>162</v>
      </c>
      <c r="D4079" s="0" t="s">
        <v>18</v>
      </c>
      <c r="E4079" s="0" t="s">
        <v>9</v>
      </c>
      <c r="F4079" s="0" t="s">
        <v>9</v>
      </c>
      <c r="G4079" s="0" t="s">
        <v>153</v>
      </c>
      <c r="H4079" s="0" t="n">
        <v>2833830.90404208</v>
      </c>
      <c r="I4079" s="0" t="n">
        <v>69977.0451754178</v>
      </c>
      <c r="J4079" s="0" t="n">
        <v>45273.7322064922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</row>
    <row r="4080" customFormat="false" ht="13.8" hidden="true" customHeight="false" outlineLevel="0" collapsed="false">
      <c r="A4080" s="0" t="s">
        <v>150</v>
      </c>
      <c r="B4080" s="0" t="s">
        <v>72</v>
      </c>
      <c r="C4080" s="0" t="s">
        <v>175</v>
      </c>
      <c r="D4080" s="0" t="s">
        <v>87</v>
      </c>
      <c r="E4080" s="0" t="s">
        <v>170</v>
      </c>
      <c r="F4080" s="0" t="s">
        <v>13</v>
      </c>
      <c r="G4080" s="0" t="s">
        <v>172</v>
      </c>
      <c r="H4080" s="0" t="n">
        <v>404714.109307554</v>
      </c>
      <c r="I4080" s="0" t="n">
        <v>63124.8885890577</v>
      </c>
      <c r="J4080" s="0" t="n">
        <v>129113.179583516</v>
      </c>
      <c r="K4080" s="0" t="n">
        <v>1020228.3997925</v>
      </c>
      <c r="L4080" s="0" t="n">
        <v>1311722.22830464</v>
      </c>
      <c r="M4080" s="0" t="n">
        <v>8584984.84811185</v>
      </c>
      <c r="N4080" s="0" t="n">
        <v>11804354.1661538</v>
      </c>
      <c r="O4080" s="0" t="n">
        <v>2682807.76503495</v>
      </c>
      <c r="P4080" s="0" t="n">
        <v>3433993.93924474</v>
      </c>
      <c r="Q4080" s="0" t="n">
        <v>2331950.62809714</v>
      </c>
      <c r="R4080" s="0" t="n">
        <v>2623444.45660928</v>
      </c>
    </row>
    <row r="4081" customFormat="false" ht="13.8" hidden="true" customHeight="false" outlineLevel="0" collapsed="false">
      <c r="A4081" s="0" t="s">
        <v>150</v>
      </c>
      <c r="B4081" s="0" t="s">
        <v>21</v>
      </c>
      <c r="C4081" s="0" t="s">
        <v>166</v>
      </c>
      <c r="D4081" s="0" t="s">
        <v>33</v>
      </c>
      <c r="E4081" s="0" t="s">
        <v>13</v>
      </c>
      <c r="F4081" s="0" t="s">
        <v>13</v>
      </c>
      <c r="G4081" s="0" t="s">
        <v>172</v>
      </c>
      <c r="H4081" s="0" t="n">
        <v>132901.284811423</v>
      </c>
      <c r="I4081" s="0" t="n">
        <v>16716</v>
      </c>
      <c r="J4081" s="0" t="n">
        <v>9566.07</v>
      </c>
      <c r="K4081" s="0" t="n">
        <v>0</v>
      </c>
      <c r="L4081" s="0" t="n">
        <v>0</v>
      </c>
      <c r="M4081" s="0" t="n">
        <v>9645073.9561974</v>
      </c>
      <c r="N4081" s="0" t="n">
        <v>11741829.1640664</v>
      </c>
      <c r="O4081" s="0" t="n">
        <v>1702071.8814078</v>
      </c>
      <c r="P4081" s="0" t="n">
        <v>0</v>
      </c>
      <c r="Q4081" s="0" t="n">
        <v>334320</v>
      </c>
      <c r="R4081" s="0" t="n">
        <v>376110</v>
      </c>
    </row>
    <row r="4082" customFormat="false" ht="13.8" hidden="true" customHeight="false" outlineLevel="0" collapsed="false">
      <c r="A4082" s="0" t="s">
        <v>150</v>
      </c>
      <c r="B4082" s="0" t="s">
        <v>72</v>
      </c>
      <c r="C4082" s="0" t="s">
        <v>171</v>
      </c>
      <c r="D4082" s="0" t="s">
        <v>77</v>
      </c>
      <c r="E4082" s="0" t="s">
        <v>174</v>
      </c>
      <c r="F4082" s="0" t="s">
        <v>8</v>
      </c>
      <c r="G4082" s="0" t="s">
        <v>153</v>
      </c>
      <c r="H4082" s="0" t="n">
        <v>50760.9646418715</v>
      </c>
      <c r="I4082" s="0" t="n">
        <v>872.868988506469</v>
      </c>
      <c r="J4082" s="0" t="n">
        <v>872.868988506469</v>
      </c>
      <c r="K4082" s="0" t="n">
        <v>30550.4145977264</v>
      </c>
      <c r="L4082" s="0" t="n">
        <v>39279.1044827911</v>
      </c>
      <c r="M4082" s="0" t="n">
        <v>120332.691890602</v>
      </c>
      <c r="N4082" s="0" t="n">
        <v>155267.98953626</v>
      </c>
      <c r="O4082" s="0" t="n">
        <v>38816.9973840651</v>
      </c>
      <c r="P4082" s="0" t="n">
        <v>49685.7566516034</v>
      </c>
      <c r="Q4082" s="0" t="n">
        <v>26186.069655194</v>
      </c>
      <c r="R4082" s="0" t="n">
        <v>34914.7595402587</v>
      </c>
    </row>
    <row r="4083" customFormat="false" ht="13.8" hidden="true" customHeight="false" outlineLevel="0" collapsed="false">
      <c r="A4083" s="0" t="s">
        <v>155</v>
      </c>
      <c r="B4083" s="0" t="s">
        <v>72</v>
      </c>
      <c r="C4083" s="0" t="s">
        <v>171</v>
      </c>
      <c r="D4083" s="0" t="s">
        <v>77</v>
      </c>
      <c r="E4083" s="0" t="s">
        <v>174</v>
      </c>
      <c r="F4083" s="0" t="s">
        <v>8</v>
      </c>
      <c r="G4083" s="0" t="s">
        <v>153</v>
      </c>
      <c r="H4083" s="0" t="n">
        <v>54042.1370069861</v>
      </c>
      <c r="I4083" s="0" t="n">
        <v>872.868988506469</v>
      </c>
      <c r="J4083" s="0" t="n">
        <v>872.868988506469</v>
      </c>
      <c r="K4083" s="0" t="n">
        <v>30550.4145977264</v>
      </c>
      <c r="L4083" s="0" t="n">
        <v>39279.1044827911</v>
      </c>
      <c r="M4083" s="0" t="n">
        <v>65988.8955529108</v>
      </c>
      <c r="N4083" s="0" t="n">
        <v>81515.6945065369</v>
      </c>
      <c r="O4083" s="0" t="n">
        <v>34158.9576979773</v>
      </c>
      <c r="P4083" s="0" t="n">
        <v>46580.3968608782</v>
      </c>
      <c r="Q4083" s="0" t="n">
        <v>21821.7247126617</v>
      </c>
      <c r="R4083" s="0" t="n">
        <v>30550.4145977264</v>
      </c>
    </row>
    <row r="4084" customFormat="false" ht="13.8" hidden="true" customHeight="false" outlineLevel="0" collapsed="false">
      <c r="A4084" s="0" t="s">
        <v>150</v>
      </c>
      <c r="B4084" s="0" t="s">
        <v>21</v>
      </c>
      <c r="C4084" s="0" t="s">
        <v>173</v>
      </c>
      <c r="D4084" s="0" t="s">
        <v>47</v>
      </c>
      <c r="E4084" s="0" t="s">
        <v>13</v>
      </c>
      <c r="F4084" s="0" t="s">
        <v>13</v>
      </c>
      <c r="G4084" s="0" t="s">
        <v>157</v>
      </c>
      <c r="H4084" s="0" t="n">
        <v>43113.4806610096</v>
      </c>
      <c r="I4084" s="0" t="n">
        <v>4674.99999999999</v>
      </c>
      <c r="J4084" s="0" t="n">
        <v>1111.07999999999</v>
      </c>
      <c r="K4084" s="0" t="n">
        <v>58437.4999999999</v>
      </c>
      <c r="L4084" s="0" t="n">
        <v>64281.2499999999</v>
      </c>
      <c r="M4084" s="0" t="n">
        <v>2049727.77943999</v>
      </c>
      <c r="N4084" s="0" t="n">
        <v>2305943.75186999</v>
      </c>
      <c r="O4084" s="0" t="n">
        <v>535190.103971874</v>
      </c>
      <c r="P4084" s="0" t="n">
        <v>685043.333083999</v>
      </c>
      <c r="Q4084" s="0" t="n">
        <v>52593.7499999999</v>
      </c>
      <c r="R4084" s="0" t="n">
        <v>64281.2499999999</v>
      </c>
    </row>
    <row r="4085" customFormat="false" ht="13.8" hidden="true" customHeight="false" outlineLevel="0" collapsed="false">
      <c r="A4085" s="0" t="s">
        <v>159</v>
      </c>
      <c r="B4085" s="0" t="s">
        <v>117</v>
      </c>
      <c r="C4085" s="0" t="s">
        <v>187</v>
      </c>
      <c r="D4085" s="0" t="s">
        <v>109</v>
      </c>
      <c r="E4085" s="0" t="s">
        <v>8</v>
      </c>
      <c r="F4085" s="0" t="s">
        <v>8</v>
      </c>
      <c r="G4085" s="0" t="s">
        <v>164</v>
      </c>
      <c r="H4085" s="0" t="n">
        <v>819119762.339535</v>
      </c>
      <c r="I4085" s="0" t="n">
        <v>4823348.92352687</v>
      </c>
      <c r="J4085" s="0" t="n">
        <v>16284124.4399347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</row>
    <row r="4086" customFormat="false" ht="13.8" hidden="true" customHeight="false" outlineLevel="0" collapsed="false">
      <c r="A4086" s="0" t="s">
        <v>159</v>
      </c>
      <c r="B4086" s="0" t="s">
        <v>103</v>
      </c>
      <c r="C4086" s="0" t="s">
        <v>178</v>
      </c>
      <c r="D4086" s="0" t="s">
        <v>107</v>
      </c>
      <c r="E4086" s="0" t="s">
        <v>13</v>
      </c>
      <c r="F4086" s="0" t="s">
        <v>13</v>
      </c>
      <c r="G4086" s="0" t="s">
        <v>164</v>
      </c>
      <c r="H4086" s="0" t="n">
        <v>2989357.48131891</v>
      </c>
      <c r="I4086" s="0" t="n">
        <v>74661.634095025</v>
      </c>
      <c r="J4086" s="0" t="n">
        <v>60836.0147180533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</row>
    <row r="4087" customFormat="false" ht="13.8" hidden="true" customHeight="false" outlineLevel="0" collapsed="false">
      <c r="A4087" s="0" t="s">
        <v>150</v>
      </c>
      <c r="B4087" s="0" t="s">
        <v>103</v>
      </c>
      <c r="C4087" s="0" t="s">
        <v>178</v>
      </c>
      <c r="D4087" s="0" t="s">
        <v>111</v>
      </c>
      <c r="E4087" s="0" t="s">
        <v>13</v>
      </c>
      <c r="F4087" s="0" t="s">
        <v>13</v>
      </c>
      <c r="G4087" s="0" t="s">
        <v>164</v>
      </c>
      <c r="H4087" s="0" t="n">
        <v>682768.421259215</v>
      </c>
      <c r="I4087" s="0" t="n">
        <v>41336.4591535715</v>
      </c>
      <c r="J4087" s="0" t="n">
        <v>24103.0221673065</v>
      </c>
      <c r="K4087" s="0" t="n">
        <v>0</v>
      </c>
      <c r="L4087" s="0" t="n">
        <v>0</v>
      </c>
      <c r="M4087" s="0" t="n">
        <v>6944525.13780002</v>
      </c>
      <c r="N4087" s="0" t="n">
        <v>9920750.19685717</v>
      </c>
      <c r="O4087" s="0" t="n">
        <v>2893552.14075</v>
      </c>
      <c r="P4087" s="0" t="n">
        <v>3703746.74016001</v>
      </c>
      <c r="Q4087" s="0" t="n">
        <v>3306916.73228572</v>
      </c>
      <c r="R4087" s="0" t="n">
        <v>3720281.32382144</v>
      </c>
    </row>
    <row r="4088" customFormat="false" ht="13.8" hidden="true" customHeight="false" outlineLevel="0" collapsed="false">
      <c r="A4088" s="0" t="s">
        <v>150</v>
      </c>
      <c r="B4088" s="0" t="s">
        <v>103</v>
      </c>
      <c r="C4088" s="0" t="s">
        <v>178</v>
      </c>
      <c r="D4088" s="0" t="s">
        <v>111</v>
      </c>
      <c r="E4088" s="0" t="s">
        <v>9</v>
      </c>
      <c r="F4088" s="0" t="s">
        <v>9</v>
      </c>
      <c r="G4088" s="0" t="s">
        <v>164</v>
      </c>
      <c r="H4088" s="0" t="n">
        <v>752386.920175177</v>
      </c>
      <c r="I4088" s="0" t="n">
        <v>54154.5049470238</v>
      </c>
      <c r="J4088" s="0" t="n">
        <v>32643.4336326014</v>
      </c>
      <c r="K4088" s="0" t="n">
        <v>2166180.19788095</v>
      </c>
      <c r="L4088" s="0" t="n">
        <v>3249270.29682143</v>
      </c>
      <c r="M4088" s="0" t="n">
        <v>11697373.0685571</v>
      </c>
      <c r="N4088" s="0" t="n">
        <v>15596497.4247428</v>
      </c>
      <c r="O4088" s="0" t="n">
        <v>1213060.91081333</v>
      </c>
      <c r="P4088" s="0" t="n">
        <v>1516326.13851666</v>
      </c>
      <c r="Q4088" s="0" t="n">
        <v>812317.574205357</v>
      </c>
      <c r="R4088" s="0" t="n">
        <v>1353862.62367559</v>
      </c>
    </row>
    <row r="4089" customFormat="false" ht="13.8" hidden="true" customHeight="false" outlineLevel="0" collapsed="false">
      <c r="A4089" s="0" t="s">
        <v>155</v>
      </c>
      <c r="B4089" s="0" t="s">
        <v>103</v>
      </c>
      <c r="C4089" s="0" t="s">
        <v>178</v>
      </c>
      <c r="D4089" s="0" t="s">
        <v>107</v>
      </c>
      <c r="E4089" s="0" t="s">
        <v>9</v>
      </c>
      <c r="F4089" s="0" t="s">
        <v>9</v>
      </c>
      <c r="G4089" s="0" t="s">
        <v>153</v>
      </c>
      <c r="H4089" s="0" t="n">
        <v>325759.035647359</v>
      </c>
      <c r="I4089" s="0" t="n">
        <v>34074.376490415</v>
      </c>
      <c r="J4089" s="0" t="n">
        <v>30508.1094247785</v>
      </c>
      <c r="K4089" s="0" t="n">
        <v>0</v>
      </c>
      <c r="L4089" s="0" t="n">
        <v>0</v>
      </c>
      <c r="M4089" s="0" t="n">
        <v>3271140.14307984</v>
      </c>
      <c r="N4089" s="0" t="n">
        <v>4579596.20031177</v>
      </c>
      <c r="O4089" s="0" t="n">
        <v>1079476.24721634</v>
      </c>
      <c r="P4089" s="0" t="n">
        <v>1472013.06438592</v>
      </c>
      <c r="Q4089" s="0" t="n">
        <v>376359.74531745</v>
      </c>
      <c r="R4089" s="0" t="n">
        <v>430125.423219942</v>
      </c>
    </row>
    <row r="4090" customFormat="false" ht="13.8" hidden="true" customHeight="false" outlineLevel="0" collapsed="false">
      <c r="A4090" s="0" t="s">
        <v>150</v>
      </c>
      <c r="B4090" s="0" t="s">
        <v>21</v>
      </c>
      <c r="C4090" s="0" t="s">
        <v>173</v>
      </c>
      <c r="D4090" s="0" t="s">
        <v>39</v>
      </c>
      <c r="E4090" s="0" t="s">
        <v>8</v>
      </c>
      <c r="F4090" s="0" t="s">
        <v>8</v>
      </c>
      <c r="G4090" s="0" t="s">
        <v>154</v>
      </c>
      <c r="H4090" s="0" t="n">
        <v>224567.243808274</v>
      </c>
      <c r="I4090" s="0" t="n">
        <v>22648.127006211</v>
      </c>
      <c r="J4090" s="0" t="n">
        <v>22194.4243569552</v>
      </c>
      <c r="K4090" s="0" t="n">
        <v>254791.428819874</v>
      </c>
      <c r="L4090" s="0" t="n">
        <v>311411.746335402</v>
      </c>
      <c r="M4090" s="0" t="n">
        <v>6258712.04013926</v>
      </c>
      <c r="N4090" s="0" t="n">
        <v>7041051.04515667</v>
      </c>
      <c r="O4090" s="0" t="n">
        <v>1874062.60915097</v>
      </c>
      <c r="P4090" s="0" t="n">
        <v>2398800.13971325</v>
      </c>
      <c r="Q4090" s="0" t="n">
        <v>509582.857639749</v>
      </c>
      <c r="R4090" s="0" t="n">
        <v>566203.175155277</v>
      </c>
    </row>
    <row r="4091" customFormat="false" ht="13.8" hidden="true" customHeight="false" outlineLevel="0" collapsed="false">
      <c r="A4091" s="0" t="s">
        <v>150</v>
      </c>
      <c r="B4091" s="0" t="s">
        <v>103</v>
      </c>
      <c r="C4091" s="0" t="s">
        <v>178</v>
      </c>
      <c r="D4091" s="0" t="s">
        <v>105</v>
      </c>
      <c r="E4091" s="0" t="s">
        <v>13</v>
      </c>
      <c r="F4091" s="0" t="s">
        <v>13</v>
      </c>
      <c r="G4091" s="0" t="s">
        <v>172</v>
      </c>
      <c r="H4091" s="0" t="n">
        <v>147361.620027025</v>
      </c>
      <c r="I4091" s="0" t="n">
        <v>27850.741955</v>
      </c>
      <c r="J4091" s="0" t="n">
        <v>23031.4357966</v>
      </c>
      <c r="K4091" s="0" t="n">
        <v>487387.9842125</v>
      </c>
      <c r="L4091" s="0" t="n">
        <v>626641.6939875</v>
      </c>
      <c r="M4091" s="0" t="n">
        <v>1513339.69097981</v>
      </c>
      <c r="N4091" s="0" t="n">
        <v>1842326.58032325</v>
      </c>
      <c r="O4091" s="0" t="n">
        <v>820273.977429637</v>
      </c>
      <c r="P4091" s="0" t="n">
        <v>894844.33901415</v>
      </c>
      <c r="Q4091" s="0" t="n">
        <v>1671044.5173</v>
      </c>
      <c r="R4091" s="0" t="n">
        <v>1810298.227075</v>
      </c>
    </row>
    <row r="4092" customFormat="false" ht="13.8" hidden="true" customHeight="false" outlineLevel="0" collapsed="false">
      <c r="A4092" s="0" t="s">
        <v>159</v>
      </c>
      <c r="B4092" s="0" t="s">
        <v>52</v>
      </c>
      <c r="C4092" s="0" t="s">
        <v>54</v>
      </c>
      <c r="D4092" s="0" t="s">
        <v>54</v>
      </c>
      <c r="E4092" s="0" t="s">
        <v>9</v>
      </c>
      <c r="F4092" s="0" t="s">
        <v>9</v>
      </c>
      <c r="G4092" s="0" t="s">
        <v>172</v>
      </c>
      <c r="H4092" s="0" t="n">
        <v>1990407.8</v>
      </c>
      <c r="I4092" s="0" t="n">
        <v>50900</v>
      </c>
      <c r="J4092" s="0" t="n">
        <v>73100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0</v>
      </c>
      <c r="Q4092" s="0" t="n">
        <v>4581000</v>
      </c>
      <c r="R4092" s="0" t="n">
        <v>5090000</v>
      </c>
    </row>
    <row r="4093" customFormat="false" ht="13.8" hidden="true" customHeight="false" outlineLevel="0" collapsed="false">
      <c r="A4093" s="0" t="s">
        <v>155</v>
      </c>
      <c r="B4093" s="0" t="s">
        <v>72</v>
      </c>
      <c r="C4093" s="0" t="s">
        <v>175</v>
      </c>
      <c r="D4093" s="0" t="s">
        <v>79</v>
      </c>
      <c r="E4093" s="0" t="s">
        <v>174</v>
      </c>
      <c r="F4093" s="0" t="s">
        <v>8</v>
      </c>
      <c r="G4093" s="0" t="s">
        <v>157</v>
      </c>
      <c r="H4093" s="0" t="n">
        <v>1494394.51349406</v>
      </c>
      <c r="I4093" s="0" t="n">
        <v>115145.369347561</v>
      </c>
      <c r="J4093" s="0" t="n">
        <v>51476.4990348626</v>
      </c>
      <c r="K4093" s="0" t="n">
        <v>2015043.96358232</v>
      </c>
      <c r="L4093" s="0" t="n">
        <v>2590770.81032013</v>
      </c>
      <c r="M4093" s="0" t="n">
        <v>8322053.94434426</v>
      </c>
      <c r="N4093" s="0" t="n">
        <v>10171399.2653096</v>
      </c>
      <c r="O4093" s="0" t="n">
        <v>4068559.70612386</v>
      </c>
      <c r="P4093" s="0" t="n">
        <v>5548035.96289617</v>
      </c>
      <c r="Q4093" s="0" t="n">
        <v>1439317.11684451</v>
      </c>
      <c r="R4093" s="0" t="n">
        <v>2015043.96358232</v>
      </c>
    </row>
    <row r="4094" customFormat="false" ht="13.8" hidden="true" customHeight="false" outlineLevel="0" collapsed="false">
      <c r="A4094" s="0" t="s">
        <v>155</v>
      </c>
      <c r="B4094" s="0" t="s">
        <v>103</v>
      </c>
      <c r="C4094" s="0" t="s">
        <v>178</v>
      </c>
      <c r="D4094" s="0" t="s">
        <v>105</v>
      </c>
      <c r="E4094" s="0" t="s">
        <v>8</v>
      </c>
      <c r="F4094" s="0" t="s">
        <v>8</v>
      </c>
      <c r="G4094" s="0" t="s">
        <v>154</v>
      </c>
      <c r="H4094" s="0" t="n">
        <v>5742563.82823225</v>
      </c>
      <c r="I4094" s="0" t="n">
        <v>334801.833157</v>
      </c>
      <c r="J4094" s="0" t="n">
        <v>241397.10801044</v>
      </c>
      <c r="K4094" s="0" t="n">
        <v>0</v>
      </c>
      <c r="L4094" s="0" t="n">
        <v>0</v>
      </c>
      <c r="M4094" s="0" t="n">
        <v>15028417.2858348</v>
      </c>
      <c r="N4094" s="0" t="n">
        <v>18192294.6091684</v>
      </c>
      <c r="O4094" s="0" t="n">
        <v>8516103.12863974</v>
      </c>
      <c r="P4094" s="0" t="n">
        <v>9412535.0369176</v>
      </c>
      <c r="Q4094" s="0" t="n">
        <v>18414100.823635</v>
      </c>
      <c r="R4094" s="0" t="n">
        <v>20088109.98942</v>
      </c>
    </row>
    <row r="4095" customFormat="false" ht="13.8" hidden="true" customHeight="false" outlineLevel="0" collapsed="false">
      <c r="A4095" s="0" t="s">
        <v>159</v>
      </c>
      <c r="B4095" s="0" t="s">
        <v>21</v>
      </c>
      <c r="C4095" s="0" t="s">
        <v>166</v>
      </c>
      <c r="D4095" s="0" t="s">
        <v>36</v>
      </c>
      <c r="E4095" s="0" t="s">
        <v>13</v>
      </c>
      <c r="F4095" s="0" t="s">
        <v>13</v>
      </c>
      <c r="G4095" s="0" t="s">
        <v>153</v>
      </c>
      <c r="H4095" s="0" t="n">
        <v>154193.043920676</v>
      </c>
      <c r="I4095" s="0" t="n">
        <v>1767.5</v>
      </c>
      <c r="J4095" s="0" t="n">
        <v>961.85</v>
      </c>
      <c r="K4095" s="0" t="n">
        <v>17675</v>
      </c>
      <c r="L4095" s="0" t="n">
        <v>22093.75</v>
      </c>
      <c r="M4095" s="0" t="n">
        <v>244220.493993</v>
      </c>
      <c r="N4095" s="0" t="n">
        <v>305275.61749125</v>
      </c>
      <c r="O4095" s="0" t="n">
        <v>0</v>
      </c>
      <c r="P4095" s="0" t="n">
        <v>0</v>
      </c>
      <c r="Q4095" s="0" t="n">
        <v>0</v>
      </c>
      <c r="R4095" s="0" t="n">
        <v>0</v>
      </c>
    </row>
    <row r="4096" customFormat="false" ht="13.8" hidden="true" customHeight="false" outlineLevel="0" collapsed="false">
      <c r="A4096" s="0" t="s">
        <v>150</v>
      </c>
      <c r="B4096" s="0" t="s">
        <v>103</v>
      </c>
      <c r="C4096" s="0" t="s">
        <v>177</v>
      </c>
      <c r="D4096" s="0" t="s">
        <v>22</v>
      </c>
      <c r="E4096" s="0" t="s">
        <v>8</v>
      </c>
      <c r="F4096" s="0" t="s">
        <v>8</v>
      </c>
      <c r="G4096" s="0" t="s">
        <v>172</v>
      </c>
      <c r="H4096" s="0" t="n">
        <v>5162.11476953548</v>
      </c>
      <c r="I4096" s="0" t="n">
        <v>586.8</v>
      </c>
      <c r="J4096" s="0" t="n">
        <v>920.766</v>
      </c>
      <c r="K4096" s="0" t="n">
        <v>26406</v>
      </c>
      <c r="L4096" s="0" t="n">
        <v>32274</v>
      </c>
      <c r="M4096" s="0" t="n">
        <v>91100.7</v>
      </c>
      <c r="N4096" s="0" t="n">
        <v>110905.2</v>
      </c>
      <c r="O4096" s="0" t="n">
        <v>4753.08</v>
      </c>
      <c r="P4096" s="0" t="n">
        <v>7129.62</v>
      </c>
      <c r="Q4096" s="0" t="n">
        <v>0</v>
      </c>
      <c r="R4096" s="0" t="n">
        <v>0</v>
      </c>
    </row>
    <row r="4097" customFormat="false" ht="13.8" hidden="true" customHeight="false" outlineLevel="0" collapsed="false">
      <c r="A4097" s="0" t="s">
        <v>150</v>
      </c>
      <c r="B4097" s="0" t="s">
        <v>52</v>
      </c>
      <c r="C4097" s="0" t="s">
        <v>169</v>
      </c>
      <c r="D4097" s="0" t="s">
        <v>55</v>
      </c>
      <c r="E4097" s="0" t="s">
        <v>9</v>
      </c>
      <c r="F4097" s="0" t="s">
        <v>9</v>
      </c>
      <c r="G4097" s="0" t="s">
        <v>153</v>
      </c>
      <c r="H4097" s="0" t="n">
        <v>28376.0922002457</v>
      </c>
      <c r="I4097" s="0" t="n">
        <v>1896.798245</v>
      </c>
      <c r="J4097" s="0" t="n">
        <v>1040.66269563497</v>
      </c>
      <c r="K4097" s="0" t="n">
        <v>25290.6432666666</v>
      </c>
      <c r="L4097" s="0" t="n">
        <v>37935.9649</v>
      </c>
      <c r="M4097" s="0" t="n">
        <v>340001.085985289</v>
      </c>
      <c r="N4097" s="0" t="n">
        <v>453334.781313719</v>
      </c>
      <c r="O4097" s="0" t="n">
        <v>22824.805522876</v>
      </c>
      <c r="P4097" s="0" t="n">
        <v>28531.006903595</v>
      </c>
      <c r="Q4097" s="0" t="n">
        <v>9483.991225</v>
      </c>
      <c r="R4097" s="0" t="n">
        <v>15806.6520416666</v>
      </c>
    </row>
    <row r="4098" customFormat="false" ht="13.8" hidden="true" customHeight="false" outlineLevel="0" collapsed="false">
      <c r="A4098" s="0" t="s">
        <v>155</v>
      </c>
      <c r="B4098" s="0" t="s">
        <v>72</v>
      </c>
      <c r="C4098" s="0" t="s">
        <v>151</v>
      </c>
      <c r="D4098" s="0" t="s">
        <v>78</v>
      </c>
      <c r="E4098" s="0" t="s">
        <v>156</v>
      </c>
      <c r="F4098" s="0" t="s">
        <v>9</v>
      </c>
      <c r="G4098" s="0" t="s">
        <v>164</v>
      </c>
      <c r="H4098" s="0" t="n">
        <v>69326512.3155844</v>
      </c>
      <c r="I4098" s="0" t="n">
        <v>7118812.70266213</v>
      </c>
      <c r="J4098" s="0" t="n">
        <v>9158453.6373162</v>
      </c>
      <c r="K4098" s="0" t="n">
        <v>0</v>
      </c>
      <c r="L4098" s="0" t="n">
        <v>0</v>
      </c>
      <c r="M4098" s="0" t="n">
        <v>311028356.172245</v>
      </c>
      <c r="N4098" s="0" t="n">
        <v>380145768.654966</v>
      </c>
      <c r="O4098" s="0" t="n">
        <v>152058307.461986</v>
      </c>
      <c r="P4098" s="0" t="n">
        <v>207352237.448163</v>
      </c>
      <c r="Q4098" s="0" t="n">
        <v>208279132.849913</v>
      </c>
      <c r="R4098" s="0" t="n">
        <v>238033294.685615</v>
      </c>
    </row>
    <row r="4099" customFormat="false" ht="13.8" hidden="true" customHeight="false" outlineLevel="0" collapsed="false">
      <c r="A4099" s="0" t="s">
        <v>159</v>
      </c>
      <c r="B4099" s="0" t="s">
        <v>72</v>
      </c>
      <c r="C4099" s="0" t="s">
        <v>171</v>
      </c>
      <c r="D4099" s="0" t="s">
        <v>80</v>
      </c>
      <c r="E4099" s="0" t="s">
        <v>170</v>
      </c>
      <c r="F4099" s="0" t="s">
        <v>13</v>
      </c>
      <c r="G4099" s="0" t="s">
        <v>164</v>
      </c>
      <c r="H4099" s="0" t="n">
        <v>85853495.9940142</v>
      </c>
      <c r="I4099" s="0" t="n">
        <v>2091590.11559686</v>
      </c>
      <c r="J4099" s="0" t="n">
        <v>3159127.31476175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</row>
    <row r="4100" customFormat="false" ht="13.8" hidden="true" customHeight="false" outlineLevel="0" collapsed="false">
      <c r="A4100" s="0" t="s">
        <v>150</v>
      </c>
      <c r="B4100" s="0" t="s">
        <v>52</v>
      </c>
      <c r="C4100" s="0" t="s">
        <v>158</v>
      </c>
      <c r="D4100" s="0" t="s">
        <v>56</v>
      </c>
      <c r="E4100" s="0" t="s">
        <v>9</v>
      </c>
      <c r="F4100" s="0" t="s">
        <v>9</v>
      </c>
      <c r="G4100" s="0" t="s">
        <v>154</v>
      </c>
      <c r="H4100" s="0" t="n">
        <v>32502782.6214436</v>
      </c>
      <c r="I4100" s="0" t="n">
        <v>1900670.68917035</v>
      </c>
      <c r="J4100" s="0" t="n">
        <v>1185342.48449541</v>
      </c>
      <c r="K4100" s="0" t="n">
        <v>66523474.1209623</v>
      </c>
      <c r="L4100" s="0" t="n">
        <v>85530181.0126658</v>
      </c>
      <c r="M4100" s="0" t="n">
        <v>59237569.1155633</v>
      </c>
      <c r="N4100" s="0" t="n">
        <v>72700653.0054641</v>
      </c>
      <c r="O4100" s="0" t="n">
        <v>50256900.7459581</v>
      </c>
      <c r="P4100" s="0" t="n">
        <v>55547100.82448</v>
      </c>
      <c r="Q4100" s="0" t="n">
        <v>209073775.808738</v>
      </c>
      <c r="R4100" s="0" t="n">
        <v>228080482.700442</v>
      </c>
    </row>
    <row r="4101" customFormat="false" ht="13.8" hidden="true" customHeight="false" outlineLevel="0" collapsed="false">
      <c r="A4101" s="0" t="s">
        <v>159</v>
      </c>
      <c r="B4101" s="0" t="s">
        <v>52</v>
      </c>
      <c r="C4101" s="0" t="s">
        <v>158</v>
      </c>
      <c r="D4101" s="0" t="s">
        <v>56</v>
      </c>
      <c r="E4101" s="0" t="s">
        <v>13</v>
      </c>
      <c r="F4101" s="0" t="s">
        <v>13</v>
      </c>
      <c r="G4101" s="0" t="s">
        <v>153</v>
      </c>
      <c r="H4101" s="0" t="n">
        <v>16839370.0864757</v>
      </c>
      <c r="I4101" s="0" t="n">
        <v>208246.147771543</v>
      </c>
      <c r="J4101" s="0" t="n">
        <v>122767.161734119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17700922.5605811</v>
      </c>
      <c r="R4101" s="0" t="n">
        <v>19783384.0382966</v>
      </c>
    </row>
    <row r="4102" customFormat="false" ht="13.8" hidden="true" customHeight="false" outlineLevel="0" collapsed="false">
      <c r="A4102" s="0" t="s">
        <v>159</v>
      </c>
      <c r="B4102" s="0" t="s">
        <v>52</v>
      </c>
      <c r="C4102" s="0" t="s">
        <v>183</v>
      </c>
      <c r="D4102" s="0" t="s">
        <v>57</v>
      </c>
      <c r="E4102" s="0" t="s">
        <v>8</v>
      </c>
      <c r="F4102" s="0" t="s">
        <v>8</v>
      </c>
      <c r="G4102" s="0" t="s">
        <v>164</v>
      </c>
      <c r="H4102" s="0" t="n">
        <v>371017826.147189</v>
      </c>
      <c r="I4102" s="0" t="n">
        <v>5667226.58734126</v>
      </c>
      <c r="J4102" s="0" t="n">
        <v>4625472.56339458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510050392.860714</v>
      </c>
      <c r="R4102" s="0" t="n">
        <v>566722658.734126</v>
      </c>
    </row>
    <row r="4103" customFormat="false" ht="13.8" hidden="true" customHeight="false" outlineLevel="0" collapsed="false">
      <c r="A4103" s="0" t="s">
        <v>159</v>
      </c>
      <c r="B4103" s="0" t="s">
        <v>52</v>
      </c>
      <c r="C4103" s="0" t="s">
        <v>161</v>
      </c>
      <c r="D4103" s="0" t="s">
        <v>58</v>
      </c>
      <c r="E4103" s="0" t="s">
        <v>13</v>
      </c>
      <c r="F4103" s="0" t="s">
        <v>13</v>
      </c>
      <c r="G4103" s="0" t="s">
        <v>154</v>
      </c>
      <c r="H4103" s="0" t="n">
        <v>4999574.27600409</v>
      </c>
      <c r="I4103" s="0" t="n">
        <v>109655.741387164</v>
      </c>
      <c r="J4103" s="0" t="n">
        <v>69982.9846148136</v>
      </c>
      <c r="K4103" s="0" t="n">
        <v>0</v>
      </c>
      <c r="L4103" s="0" t="n">
        <v>0</v>
      </c>
      <c r="M4103" s="0" t="n">
        <v>8735907.41179819</v>
      </c>
      <c r="N4103" s="0" t="n">
        <v>13103861.1176972</v>
      </c>
      <c r="O4103" s="0" t="n">
        <v>1154583.57574303</v>
      </c>
      <c r="P4103" s="0" t="n">
        <v>1484464.5973839</v>
      </c>
      <c r="Q4103" s="0" t="n">
        <v>365519.137957214</v>
      </c>
      <c r="R4103" s="0" t="n">
        <v>731038.275914429</v>
      </c>
    </row>
    <row r="4104" customFormat="false" ht="13.8" hidden="true" customHeight="false" outlineLevel="0" collapsed="false">
      <c r="A4104" s="0" t="s">
        <v>155</v>
      </c>
      <c r="B4104" s="0" t="s">
        <v>52</v>
      </c>
      <c r="C4104" s="0" t="s">
        <v>161</v>
      </c>
      <c r="D4104" s="0" t="s">
        <v>58</v>
      </c>
      <c r="E4104" s="0" t="s">
        <v>13</v>
      </c>
      <c r="F4104" s="0" t="s">
        <v>13</v>
      </c>
      <c r="G4104" s="0" t="s">
        <v>172</v>
      </c>
      <c r="H4104" s="0" t="n">
        <v>198409.817091388</v>
      </c>
      <c r="I4104" s="0" t="n">
        <v>9070.4300700933</v>
      </c>
      <c r="J4104" s="0" t="n">
        <v>6629.07180830024</v>
      </c>
      <c r="K4104" s="0" t="n">
        <v>0</v>
      </c>
      <c r="L4104" s="0" t="n">
        <v>0</v>
      </c>
      <c r="M4104" s="0" t="n">
        <v>722610.930126823</v>
      </c>
      <c r="N4104" s="0" t="n">
        <v>1083916.39519023</v>
      </c>
      <c r="O4104" s="0" t="n">
        <v>109147.508389183</v>
      </c>
      <c r="P4104" s="0" t="n">
        <v>136434.385486479</v>
      </c>
      <c r="Q4104" s="0" t="n">
        <v>45352.1503504665</v>
      </c>
      <c r="R4104" s="0" t="n">
        <v>75586.9172507775</v>
      </c>
    </row>
    <row r="4105" customFormat="false" ht="13.8" hidden="true" customHeight="false" outlineLevel="0" collapsed="false">
      <c r="A4105" s="0" t="s">
        <v>159</v>
      </c>
      <c r="B4105" s="0" t="s">
        <v>21</v>
      </c>
      <c r="C4105" s="0" t="s">
        <v>168</v>
      </c>
      <c r="D4105" s="0" t="s">
        <v>30</v>
      </c>
      <c r="E4105" s="0" t="s">
        <v>8</v>
      </c>
      <c r="F4105" s="0" t="s">
        <v>8</v>
      </c>
      <c r="G4105" s="0" t="s">
        <v>153</v>
      </c>
      <c r="H4105" s="0" t="n">
        <v>13617589.6455939</v>
      </c>
      <c r="I4105" s="0" t="n">
        <v>175850</v>
      </c>
      <c r="J4105" s="0" t="n">
        <v>186508</v>
      </c>
      <c r="K4105" s="0" t="n">
        <v>0</v>
      </c>
      <c r="L4105" s="0" t="n">
        <v>0</v>
      </c>
      <c r="M4105" s="0" t="n">
        <v>9706920</v>
      </c>
      <c r="N4105" s="0" t="n">
        <v>14560380</v>
      </c>
      <c r="O4105" s="0" t="n">
        <v>997069.5</v>
      </c>
      <c r="P4105" s="0" t="n">
        <v>1281946.5</v>
      </c>
      <c r="Q4105" s="0" t="n">
        <v>0</v>
      </c>
      <c r="R4105" s="0" t="n">
        <v>0</v>
      </c>
    </row>
    <row r="4106" customFormat="false" ht="13.8" hidden="true" customHeight="false" outlineLevel="0" collapsed="false">
      <c r="A4106" s="0" t="s">
        <v>159</v>
      </c>
      <c r="B4106" s="0" t="s">
        <v>96</v>
      </c>
      <c r="C4106" s="0" t="s">
        <v>184</v>
      </c>
      <c r="D4106" s="0" t="s">
        <v>101</v>
      </c>
      <c r="E4106" s="0" t="s">
        <v>197</v>
      </c>
      <c r="F4106" s="0" t="s">
        <v>8</v>
      </c>
      <c r="G4106" s="0" t="s">
        <v>154</v>
      </c>
      <c r="H4106" s="0" t="n">
        <v>322751659.705062</v>
      </c>
      <c r="I4106" s="0" t="n">
        <v>3360604.16501431</v>
      </c>
      <c r="J4106" s="0" t="n">
        <v>2712476.16829573</v>
      </c>
      <c r="K4106" s="0" t="n">
        <v>0</v>
      </c>
      <c r="L4106" s="0" t="n">
        <v>0</v>
      </c>
      <c r="M4106" s="0" t="n">
        <v>105386994.015724</v>
      </c>
      <c r="N4106" s="0" t="n">
        <v>147541791.622014</v>
      </c>
      <c r="O4106" s="0" t="n">
        <v>55567687.9981532</v>
      </c>
      <c r="P4106" s="0" t="n">
        <v>77794763.1974146</v>
      </c>
      <c r="Q4106" s="0" t="n">
        <v>0</v>
      </c>
      <c r="R4106" s="0" t="n">
        <v>0</v>
      </c>
    </row>
    <row r="4107" customFormat="false" ht="13.8" hidden="true" customHeight="false" outlineLevel="0" collapsed="false">
      <c r="A4107" s="0" t="s">
        <v>159</v>
      </c>
      <c r="B4107" s="0" t="s">
        <v>6</v>
      </c>
      <c r="C4107" s="0" t="s">
        <v>162</v>
      </c>
      <c r="D4107" s="0" t="s">
        <v>7</v>
      </c>
      <c r="E4107" s="0" t="s">
        <v>8</v>
      </c>
      <c r="F4107" s="0" t="s">
        <v>8</v>
      </c>
      <c r="G4107" s="0" t="s">
        <v>172</v>
      </c>
      <c r="H4107" s="0" t="n">
        <v>70254953.90521</v>
      </c>
      <c r="I4107" s="0" t="n">
        <v>1139791.35542107</v>
      </c>
      <c r="J4107" s="0" t="n">
        <v>5856697.32912037</v>
      </c>
      <c r="K4107" s="0" t="n">
        <v>0</v>
      </c>
      <c r="L4107" s="0" t="n">
        <v>0</v>
      </c>
      <c r="M4107" s="0" t="n">
        <v>78157121.3191953</v>
      </c>
      <c r="N4107" s="0" t="n">
        <v>117235681.978792</v>
      </c>
      <c r="O4107" s="0" t="n">
        <v>29308920.5516878</v>
      </c>
      <c r="P4107" s="0" t="n">
        <v>41032488.7723629</v>
      </c>
      <c r="Q4107" s="0" t="n">
        <v>10723954.0740876</v>
      </c>
      <c r="R4107" s="0" t="n">
        <v>16085931.1111315</v>
      </c>
    </row>
    <row r="4108" customFormat="false" ht="13.8" hidden="true" customHeight="false" outlineLevel="0" collapsed="false">
      <c r="A4108" s="0" t="s">
        <v>159</v>
      </c>
      <c r="B4108" s="0" t="s">
        <v>52</v>
      </c>
      <c r="C4108" s="0" t="s">
        <v>165</v>
      </c>
      <c r="D4108" s="0" t="s">
        <v>62</v>
      </c>
      <c r="E4108" s="0" t="s">
        <v>8</v>
      </c>
      <c r="F4108" s="0" t="s">
        <v>8</v>
      </c>
      <c r="G4108" s="0" t="s">
        <v>157</v>
      </c>
      <c r="H4108" s="0" t="n">
        <v>42594677.0260884</v>
      </c>
      <c r="I4108" s="0" t="n">
        <v>591569.899999999</v>
      </c>
      <c r="J4108" s="0" t="n">
        <v>663796.225549326</v>
      </c>
      <c r="K4108" s="0" t="n">
        <v>23662795.9999999</v>
      </c>
      <c r="L4108" s="0" t="n">
        <v>29578494.9999999</v>
      </c>
      <c r="M4108" s="0" t="n">
        <v>119423173.562499</v>
      </c>
      <c r="N4108" s="0" t="n">
        <v>144564894.312499</v>
      </c>
      <c r="O4108" s="0" t="n">
        <v>0</v>
      </c>
      <c r="P4108" s="0" t="n">
        <v>0</v>
      </c>
      <c r="Q4108" s="0" t="n">
        <v>0</v>
      </c>
      <c r="R4108" s="0" t="n">
        <v>0</v>
      </c>
    </row>
    <row r="4109" customFormat="false" ht="13.8" hidden="true" customHeight="false" outlineLevel="0" collapsed="false">
      <c r="A4109" s="0" t="s">
        <v>159</v>
      </c>
      <c r="B4109" s="0" t="s">
        <v>21</v>
      </c>
      <c r="C4109" s="0" t="s">
        <v>181</v>
      </c>
      <c r="D4109" s="0" t="s">
        <v>42</v>
      </c>
      <c r="E4109" s="0" t="s">
        <v>9</v>
      </c>
      <c r="F4109" s="0" t="s">
        <v>9</v>
      </c>
      <c r="G4109" s="0" t="s">
        <v>153</v>
      </c>
      <c r="H4109" s="0" t="n">
        <v>2734860.34882179</v>
      </c>
      <c r="I4109" s="0" t="n">
        <v>28550</v>
      </c>
      <c r="J4109" s="0" t="n">
        <v>28422.55</v>
      </c>
      <c r="K4109" s="0" t="n">
        <v>1142000</v>
      </c>
      <c r="L4109" s="0" t="n">
        <v>1427500</v>
      </c>
      <c r="M4109" s="0" t="n">
        <v>9153843.75</v>
      </c>
      <c r="N4109" s="0" t="n">
        <v>11080968.75</v>
      </c>
      <c r="O4109" s="0" t="n">
        <v>0</v>
      </c>
      <c r="P4109" s="0" t="n">
        <v>0</v>
      </c>
      <c r="Q4109" s="0" t="n">
        <v>0</v>
      </c>
      <c r="R4109" s="0" t="n">
        <v>0</v>
      </c>
    </row>
    <row r="4110" customFormat="false" ht="13.8" hidden="true" customHeight="false" outlineLevel="0" collapsed="false">
      <c r="A4110" s="0" t="s">
        <v>155</v>
      </c>
      <c r="B4110" s="0" t="s">
        <v>90</v>
      </c>
      <c r="C4110" s="0" t="s">
        <v>93</v>
      </c>
      <c r="D4110" s="0" t="s">
        <v>93</v>
      </c>
      <c r="E4110" s="0" t="s">
        <v>200</v>
      </c>
      <c r="F4110" s="0" t="s">
        <v>8</v>
      </c>
      <c r="G4110" s="0" t="s">
        <v>157</v>
      </c>
      <c r="H4110" s="0" t="n">
        <v>22284420.7738321</v>
      </c>
      <c r="I4110" s="0" t="n">
        <v>1901707.51181457</v>
      </c>
      <c r="J4110" s="0" t="n">
        <v>1641823.72087121</v>
      </c>
      <c r="K4110" s="0" t="n">
        <v>16567286.4835858</v>
      </c>
      <c r="L4110" s="0" t="n">
        <v>21300796.9074675</v>
      </c>
      <c r="M4110" s="0" t="n">
        <v>107780558.025685</v>
      </c>
      <c r="N4110" s="0" t="n">
        <v>134725697.532107</v>
      </c>
      <c r="O4110" s="0" t="n">
        <v>69159191.4695444</v>
      </c>
      <c r="P4110" s="0" t="n">
        <v>94307988.3675606</v>
      </c>
      <c r="Q4110" s="0" t="n">
        <v>0</v>
      </c>
      <c r="R4110" s="0" t="n">
        <v>0</v>
      </c>
    </row>
    <row r="4111" customFormat="false" ht="13.8" hidden="true" customHeight="false" outlineLevel="0" collapsed="false">
      <c r="A4111" s="0" t="s">
        <v>159</v>
      </c>
      <c r="B4111" s="0" t="s">
        <v>21</v>
      </c>
      <c r="C4111" s="0" t="s">
        <v>166</v>
      </c>
      <c r="D4111" s="0" t="s">
        <v>36</v>
      </c>
      <c r="E4111" s="0" t="s">
        <v>13</v>
      </c>
      <c r="F4111" s="0" t="s">
        <v>13</v>
      </c>
      <c r="G4111" s="0" t="s">
        <v>157</v>
      </c>
      <c r="H4111" s="0" t="n">
        <v>3253934.40925284</v>
      </c>
      <c r="I4111" s="0" t="n">
        <v>34665.6877798903</v>
      </c>
      <c r="J4111" s="0" t="n">
        <v>11811.3454112367</v>
      </c>
      <c r="K4111" s="0" t="n">
        <v>346656.877798903</v>
      </c>
      <c r="L4111" s="0" t="n">
        <v>433321.097248629</v>
      </c>
      <c r="M4111" s="0" t="n">
        <v>4789856.51723447</v>
      </c>
      <c r="N4111" s="0" t="n">
        <v>5987320.64654308</v>
      </c>
      <c r="O4111" s="0" t="n">
        <v>0</v>
      </c>
      <c r="P4111" s="0" t="n">
        <v>0</v>
      </c>
      <c r="Q4111" s="0" t="n">
        <v>0</v>
      </c>
      <c r="R4111" s="0" t="n">
        <v>0</v>
      </c>
    </row>
    <row r="4112" customFormat="false" ht="13.8" hidden="true" customHeight="false" outlineLevel="0" collapsed="false">
      <c r="A4112" s="0" t="s">
        <v>159</v>
      </c>
      <c r="B4112" s="0" t="s">
        <v>72</v>
      </c>
      <c r="C4112" s="0" t="s">
        <v>151</v>
      </c>
      <c r="D4112" s="0" t="s">
        <v>85</v>
      </c>
      <c r="E4112" s="0" t="s">
        <v>152</v>
      </c>
      <c r="F4112" s="0" t="s">
        <v>8</v>
      </c>
      <c r="G4112" s="0" t="s">
        <v>164</v>
      </c>
      <c r="H4112" s="0" t="n">
        <v>150566631.166295</v>
      </c>
      <c r="I4112" s="0" t="n">
        <v>5021216.9027</v>
      </c>
      <c r="J4112" s="0" t="n">
        <v>7206147.05138802</v>
      </c>
      <c r="K4112" s="0" t="n">
        <v>64665367.8354802</v>
      </c>
      <c r="L4112" s="0" t="n">
        <v>86220490.447307</v>
      </c>
      <c r="M4112" s="0" t="n">
        <v>243758007.356581</v>
      </c>
      <c r="N4112" s="0" t="n">
        <v>341261210.299213</v>
      </c>
      <c r="O4112" s="0" t="n">
        <v>97503202.9426324</v>
      </c>
      <c r="P4112" s="0" t="n">
        <v>136504484.119685</v>
      </c>
      <c r="Q4112" s="0" t="n">
        <v>0</v>
      </c>
      <c r="R4112" s="0" t="n">
        <v>0</v>
      </c>
    </row>
    <row r="4113" customFormat="false" ht="13.8" hidden="true" customHeight="false" outlineLevel="0" collapsed="false">
      <c r="A4113" s="0" t="s">
        <v>155</v>
      </c>
      <c r="B4113" s="0" t="s">
        <v>52</v>
      </c>
      <c r="C4113" s="0" t="s">
        <v>158</v>
      </c>
      <c r="D4113" s="0" t="s">
        <v>65</v>
      </c>
      <c r="E4113" s="0" t="s">
        <v>8</v>
      </c>
      <c r="F4113" s="0" t="s">
        <v>8</v>
      </c>
      <c r="G4113" s="0" t="s">
        <v>172</v>
      </c>
      <c r="H4113" s="0" t="n">
        <v>4398763.85550021</v>
      </c>
      <c r="I4113" s="0" t="n">
        <v>302030.410591127</v>
      </c>
      <c r="J4113" s="0" t="n">
        <v>1684551.32355143</v>
      </c>
      <c r="K4113" s="0" t="n">
        <v>13591368.4766007</v>
      </c>
      <c r="L4113" s="0" t="n">
        <v>16611672.582512</v>
      </c>
      <c r="M4113" s="0" t="n">
        <v>60972389.1380839</v>
      </c>
      <c r="N4113" s="0" t="n">
        <v>73808681.5882068</v>
      </c>
      <c r="O4113" s="0" t="n">
        <v>566307.019858364</v>
      </c>
      <c r="P4113" s="0" t="n">
        <v>906091.231773383</v>
      </c>
      <c r="Q4113" s="0" t="n">
        <v>0</v>
      </c>
      <c r="R4113" s="0" t="n">
        <v>0</v>
      </c>
    </row>
    <row r="4114" customFormat="false" ht="13.8" hidden="true" customHeight="false" outlineLevel="0" collapsed="false">
      <c r="A4114" s="0" t="s">
        <v>155</v>
      </c>
      <c r="B4114" s="0" t="s">
        <v>52</v>
      </c>
      <c r="C4114" s="0" t="s">
        <v>158</v>
      </c>
      <c r="D4114" s="0" t="s">
        <v>65</v>
      </c>
      <c r="E4114" s="0" t="s">
        <v>13</v>
      </c>
      <c r="F4114" s="0" t="s">
        <v>13</v>
      </c>
      <c r="G4114" s="0" t="s">
        <v>153</v>
      </c>
      <c r="H4114" s="0" t="n">
        <v>706423.700120761</v>
      </c>
      <c r="I4114" s="0" t="n">
        <v>62585.0028819957</v>
      </c>
      <c r="J4114" s="0" t="n">
        <v>43076.8605450639</v>
      </c>
      <c r="K4114" s="0" t="n">
        <v>2816325.12968981</v>
      </c>
      <c r="L4114" s="0" t="n">
        <v>3442175.15850976</v>
      </c>
      <c r="M4114" s="0" t="n">
        <v>12634347.4568029</v>
      </c>
      <c r="N4114" s="0" t="n">
        <v>15294210.0792877</v>
      </c>
      <c r="O4114" s="0" t="n">
        <v>117346.880403742</v>
      </c>
      <c r="P4114" s="0" t="n">
        <v>187755.008645987</v>
      </c>
      <c r="Q4114" s="0" t="n">
        <v>0</v>
      </c>
      <c r="R4114" s="0" t="n">
        <v>0</v>
      </c>
    </row>
    <row r="4115" customFormat="false" ht="13.8" hidden="true" customHeight="false" outlineLevel="0" collapsed="false">
      <c r="A4115" s="0" t="s">
        <v>155</v>
      </c>
      <c r="B4115" s="0" t="s">
        <v>21</v>
      </c>
      <c r="C4115" s="0" t="s">
        <v>168</v>
      </c>
      <c r="D4115" s="0" t="s">
        <v>49</v>
      </c>
      <c r="E4115" s="0" t="s">
        <v>9</v>
      </c>
      <c r="F4115" s="0" t="s">
        <v>9</v>
      </c>
      <c r="G4115" s="0" t="s">
        <v>157</v>
      </c>
      <c r="H4115" s="0" t="n">
        <v>1619503.28210313</v>
      </c>
      <c r="I4115" s="0" t="n">
        <v>86790</v>
      </c>
      <c r="J4115" s="0" t="n">
        <v>87887.292</v>
      </c>
      <c r="K4115" s="0" t="n">
        <v>3905550</v>
      </c>
      <c r="L4115" s="0" t="n">
        <v>4773450</v>
      </c>
      <c r="M4115" s="0" t="n">
        <v>15459468.75</v>
      </c>
      <c r="N4115" s="0" t="n">
        <v>18714093.75</v>
      </c>
      <c r="O4115" s="0" t="n">
        <v>813656.25</v>
      </c>
      <c r="P4115" s="0" t="n">
        <v>1301850</v>
      </c>
      <c r="Q4115" s="0" t="n">
        <v>0</v>
      </c>
      <c r="R4115" s="0" t="n">
        <v>0</v>
      </c>
    </row>
    <row r="4116" customFormat="false" ht="13.8" hidden="true" customHeight="false" outlineLevel="0" collapsed="false">
      <c r="A4116" s="0" t="s">
        <v>159</v>
      </c>
      <c r="B4116" s="0" t="s">
        <v>21</v>
      </c>
      <c r="C4116" s="0" t="s">
        <v>181</v>
      </c>
      <c r="D4116" s="0" t="s">
        <v>51</v>
      </c>
      <c r="E4116" s="0" t="s">
        <v>8</v>
      </c>
      <c r="F4116" s="0" t="s">
        <v>8</v>
      </c>
      <c r="G4116" s="0" t="s">
        <v>164</v>
      </c>
      <c r="H4116" s="0" t="n">
        <v>209816074.035267</v>
      </c>
      <c r="I4116" s="0" t="n">
        <v>2377460</v>
      </c>
      <c r="J4116" s="0" t="n">
        <v>4891372.8</v>
      </c>
      <c r="K4116" s="0" t="n">
        <v>95098400</v>
      </c>
      <c r="L4116" s="0" t="n">
        <v>118873000</v>
      </c>
      <c r="M4116" s="0" t="n">
        <v>423485062.5</v>
      </c>
      <c r="N4116" s="0" t="n">
        <v>512639812.5</v>
      </c>
      <c r="O4116" s="0" t="n">
        <v>0</v>
      </c>
      <c r="P4116" s="0" t="n">
        <v>0</v>
      </c>
      <c r="Q4116" s="0" t="n">
        <v>0</v>
      </c>
      <c r="R4116" s="0" t="n">
        <v>0</v>
      </c>
    </row>
    <row r="4117" customFormat="false" ht="13.8" hidden="true" customHeight="false" outlineLevel="0" collapsed="false">
      <c r="A4117" s="0" t="s">
        <v>150</v>
      </c>
      <c r="B4117" s="0" t="s">
        <v>52</v>
      </c>
      <c r="C4117" s="0" t="s">
        <v>158</v>
      </c>
      <c r="D4117" s="0" t="s">
        <v>71</v>
      </c>
      <c r="E4117" s="0" t="s">
        <v>13</v>
      </c>
      <c r="F4117" s="0" t="s">
        <v>13</v>
      </c>
      <c r="G4117" s="0" t="s">
        <v>157</v>
      </c>
      <c r="H4117" s="0" t="n">
        <v>4046086.53597337</v>
      </c>
      <c r="I4117" s="0" t="n">
        <v>294310.470087791</v>
      </c>
      <c r="J4117" s="0" t="n">
        <v>185850.715883606</v>
      </c>
      <c r="K4117" s="0" t="n">
        <v>10300866.4530726</v>
      </c>
      <c r="L4117" s="0" t="n">
        <v>13243971.1539506</v>
      </c>
      <c r="M4117" s="0" t="n">
        <v>10153711.2180288</v>
      </c>
      <c r="N4117" s="0" t="n">
        <v>12361039.7436872</v>
      </c>
      <c r="O4117" s="0" t="n">
        <v>9820159.34113792</v>
      </c>
      <c r="P4117" s="0" t="n">
        <v>10712901.0994231</v>
      </c>
      <c r="Q4117" s="0" t="n">
        <v>35317256.4105349</v>
      </c>
      <c r="R4117" s="0" t="n">
        <v>38260361.1114128</v>
      </c>
    </row>
    <row r="4118" customFormat="false" ht="13.8" hidden="true" customHeight="false" outlineLevel="0" collapsed="false">
      <c r="A4118" s="0" t="s">
        <v>150</v>
      </c>
      <c r="B4118" s="0" t="s">
        <v>6</v>
      </c>
      <c r="C4118" s="0" t="s">
        <v>162</v>
      </c>
      <c r="D4118" s="0" t="s">
        <v>18</v>
      </c>
      <c r="E4118" s="0" t="s">
        <v>8</v>
      </c>
      <c r="F4118" s="0" t="s">
        <v>8</v>
      </c>
      <c r="G4118" s="0" t="s">
        <v>172</v>
      </c>
      <c r="H4118" s="0" t="n">
        <v>1052287.44339416</v>
      </c>
      <c r="I4118" s="0" t="n">
        <v>398778.465234364</v>
      </c>
      <c r="J4118" s="0" t="n">
        <v>213026.129335347</v>
      </c>
      <c r="K4118" s="0" t="n">
        <v>1108174.46497821</v>
      </c>
      <c r="L4118" s="0" t="n">
        <v>1424795.74068627</v>
      </c>
      <c r="M4118" s="0" t="n">
        <v>59221018.6848023</v>
      </c>
      <c r="N4118" s="0" t="n">
        <v>81428900.6916032</v>
      </c>
      <c r="O4118" s="0" t="n">
        <v>9253284.16950037</v>
      </c>
      <c r="P4118" s="0" t="n">
        <v>11844203.7369604</v>
      </c>
      <c r="Q4118" s="0" t="n">
        <v>2532970.20566449</v>
      </c>
      <c r="R4118" s="0" t="n">
        <v>2849591.48137255</v>
      </c>
    </row>
    <row r="4119" customFormat="false" ht="13.8" hidden="true" customHeight="false" outlineLevel="0" collapsed="false">
      <c r="A4119" s="0" t="s">
        <v>150</v>
      </c>
      <c r="B4119" s="0" t="s">
        <v>6</v>
      </c>
      <c r="C4119" s="0" t="s">
        <v>163</v>
      </c>
      <c r="D4119" s="0" t="s">
        <v>19</v>
      </c>
      <c r="E4119" s="0" t="s">
        <v>8</v>
      </c>
      <c r="F4119" s="0" t="s">
        <v>8</v>
      </c>
      <c r="G4119" s="0" t="s">
        <v>154</v>
      </c>
      <c r="H4119" s="0" t="n">
        <v>17279493.9159526</v>
      </c>
      <c r="I4119" s="0" t="n">
        <v>3822765.77964905</v>
      </c>
      <c r="J4119" s="0" t="n">
        <v>2399004.9744278</v>
      </c>
      <c r="K4119" s="0" t="n">
        <v>13432560.4835378</v>
      </c>
      <c r="L4119" s="0" t="n">
        <v>17270434.9074058</v>
      </c>
      <c r="M4119" s="0" t="n">
        <v>641784268.363226</v>
      </c>
      <c r="N4119" s="0" t="n">
        <v>882453368.999435</v>
      </c>
      <c r="O4119" s="0" t="n">
        <v>100278791.931754</v>
      </c>
      <c r="P4119" s="0" t="n">
        <v>128356853.672645</v>
      </c>
      <c r="Q4119" s="0" t="n">
        <v>30702995.3909436</v>
      </c>
      <c r="R4119" s="0" t="n">
        <v>34540869.8148116</v>
      </c>
    </row>
    <row r="4120" customFormat="false" ht="13.8" hidden="true" customHeight="false" outlineLevel="0" collapsed="false">
      <c r="A4120" s="0" t="s">
        <v>155</v>
      </c>
      <c r="B4120" s="0" t="s">
        <v>72</v>
      </c>
      <c r="C4120" s="0" t="s">
        <v>151</v>
      </c>
      <c r="D4120" s="0" t="s">
        <v>76</v>
      </c>
      <c r="E4120" s="0" t="s">
        <v>174</v>
      </c>
      <c r="F4120" s="0" t="s">
        <v>8</v>
      </c>
      <c r="G4120" s="0" t="s">
        <v>157</v>
      </c>
      <c r="H4120" s="0" t="n">
        <v>364167.040163055</v>
      </c>
      <c r="I4120" s="0" t="n">
        <v>4715.48228367758</v>
      </c>
      <c r="J4120" s="0" t="n">
        <v>2377.3238280665</v>
      </c>
      <c r="K4120" s="0" t="n">
        <v>165041.879928715</v>
      </c>
      <c r="L4120" s="0" t="n">
        <v>212196.702765491</v>
      </c>
      <c r="M4120" s="0" t="n">
        <v>277270.357926581</v>
      </c>
      <c r="N4120" s="0" t="n">
        <v>342510.4421446</v>
      </c>
      <c r="O4120" s="0" t="n">
        <v>143528.185279641</v>
      </c>
      <c r="P4120" s="0" t="n">
        <v>195720.252654057</v>
      </c>
      <c r="Q4120" s="0" t="n">
        <v>330083.759857431</v>
      </c>
      <c r="R4120" s="0" t="n">
        <v>377238.582694207</v>
      </c>
    </row>
    <row r="4121" customFormat="false" ht="13.8" hidden="true" customHeight="false" outlineLevel="0" collapsed="false">
      <c r="A4121" s="0" t="s">
        <v>159</v>
      </c>
      <c r="B4121" s="0" t="s">
        <v>21</v>
      </c>
      <c r="C4121" s="0" t="s">
        <v>166</v>
      </c>
      <c r="D4121" s="0" t="s">
        <v>33</v>
      </c>
      <c r="E4121" s="0" t="s">
        <v>8</v>
      </c>
      <c r="F4121" s="0" t="s">
        <v>8</v>
      </c>
      <c r="G4121" s="0" t="s">
        <v>157</v>
      </c>
      <c r="H4121" s="0" t="n">
        <v>35729285.4648684</v>
      </c>
      <c r="I4121" s="0" t="n">
        <v>643864.788022322</v>
      </c>
      <c r="J4121" s="0" t="n">
        <v>319177.742270767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</row>
    <row r="4122" customFormat="false" ht="13.8" hidden="true" customHeight="false" outlineLevel="0" collapsed="false">
      <c r="A4122" s="0" t="s">
        <v>155</v>
      </c>
      <c r="B4122" s="0" t="s">
        <v>21</v>
      </c>
      <c r="C4122" s="0" t="s">
        <v>168</v>
      </c>
      <c r="D4122" s="0" t="s">
        <v>49</v>
      </c>
      <c r="E4122" s="0" t="s">
        <v>13</v>
      </c>
      <c r="F4122" s="0" t="s">
        <v>13</v>
      </c>
      <c r="G4122" s="0" t="s">
        <v>172</v>
      </c>
      <c r="H4122" s="0" t="n">
        <v>257045.089479723</v>
      </c>
      <c r="I4122" s="0" t="n">
        <v>10120</v>
      </c>
      <c r="J4122" s="0" t="n">
        <v>11072.95</v>
      </c>
      <c r="K4122" s="0" t="n">
        <v>455400</v>
      </c>
      <c r="L4122" s="0" t="n">
        <v>556600</v>
      </c>
      <c r="M4122" s="0" t="n">
        <v>1802625</v>
      </c>
      <c r="N4122" s="0" t="n">
        <v>2182125</v>
      </c>
      <c r="O4122" s="0" t="n">
        <v>94875</v>
      </c>
      <c r="P4122" s="0" t="n">
        <v>151800</v>
      </c>
      <c r="Q4122" s="0" t="n">
        <v>0</v>
      </c>
      <c r="R4122" s="0" t="n">
        <v>0</v>
      </c>
    </row>
    <row r="4123" customFormat="false" ht="13.8" hidden="true" customHeight="false" outlineLevel="0" collapsed="false">
      <c r="A4123" s="0" t="s">
        <v>159</v>
      </c>
      <c r="B4123" s="0" t="s">
        <v>52</v>
      </c>
      <c r="C4123" s="0" t="s">
        <v>169</v>
      </c>
      <c r="D4123" s="0" t="s">
        <v>69</v>
      </c>
      <c r="E4123" s="0" t="s">
        <v>8</v>
      </c>
      <c r="F4123" s="0" t="s">
        <v>8</v>
      </c>
      <c r="G4123" s="0" t="s">
        <v>153</v>
      </c>
      <c r="H4123" s="0" t="n">
        <v>1247251.54935081</v>
      </c>
      <c r="I4123" s="0" t="n">
        <v>49948.3666872</v>
      </c>
      <c r="J4123" s="0" t="n">
        <v>45729.8488240332</v>
      </c>
      <c r="K4123" s="0" t="n">
        <v>1997934.667488</v>
      </c>
      <c r="L4123" s="0" t="n">
        <v>2497418.33436</v>
      </c>
      <c r="M4123" s="0" t="n">
        <v>13444435.350821</v>
      </c>
      <c r="N4123" s="0" t="n">
        <v>16274842.7930991</v>
      </c>
      <c r="O4123" s="0" t="n">
        <v>0</v>
      </c>
      <c r="P4123" s="0" t="n">
        <v>0</v>
      </c>
      <c r="Q4123" s="0" t="n">
        <v>0</v>
      </c>
      <c r="R4123" s="0" t="n">
        <v>0</v>
      </c>
    </row>
    <row r="4124" customFormat="false" ht="13.8" hidden="true" customHeight="false" outlineLevel="0" collapsed="false">
      <c r="A4124" s="0" t="s">
        <v>155</v>
      </c>
      <c r="B4124" s="0" t="s">
        <v>72</v>
      </c>
      <c r="C4124" s="0" t="s">
        <v>151</v>
      </c>
      <c r="D4124" s="0" t="s">
        <v>85</v>
      </c>
      <c r="E4124" s="0" t="s">
        <v>156</v>
      </c>
      <c r="F4124" s="0" t="s">
        <v>9</v>
      </c>
      <c r="G4124" s="0" t="s">
        <v>153</v>
      </c>
      <c r="H4124" s="0" t="n">
        <v>3181102.9589698</v>
      </c>
      <c r="I4124" s="0" t="n">
        <v>287860.975297975</v>
      </c>
      <c r="J4124" s="0" t="n">
        <v>312124.770080326</v>
      </c>
      <c r="K4124" s="0" t="n">
        <v>0</v>
      </c>
      <c r="L4124" s="0" t="n">
        <v>0</v>
      </c>
      <c r="M4124" s="0" t="n">
        <v>12576946.4224823</v>
      </c>
      <c r="N4124" s="0" t="n">
        <v>15371823.4052562</v>
      </c>
      <c r="O4124" s="0" t="n">
        <v>6148729.36210248</v>
      </c>
      <c r="P4124" s="0" t="n">
        <v>8384630.94832157</v>
      </c>
      <c r="Q4124" s="0" t="n">
        <v>8628466.27962127</v>
      </c>
      <c r="R4124" s="0" t="n">
        <v>9861104.31956716</v>
      </c>
    </row>
    <row r="4125" customFormat="false" ht="13.8" hidden="true" customHeight="false" outlineLevel="0" collapsed="false">
      <c r="A4125" s="0" t="s">
        <v>150</v>
      </c>
      <c r="B4125" s="0" t="s">
        <v>21</v>
      </c>
      <c r="C4125" s="0" t="s">
        <v>173</v>
      </c>
      <c r="D4125" s="0" t="s">
        <v>48</v>
      </c>
      <c r="E4125" s="0" t="s">
        <v>8</v>
      </c>
      <c r="F4125" s="0" t="s">
        <v>8</v>
      </c>
      <c r="G4125" s="0" t="s">
        <v>157</v>
      </c>
      <c r="H4125" s="0" t="n">
        <v>288230.997613281</v>
      </c>
      <c r="I4125" s="0" t="n">
        <v>5179</v>
      </c>
      <c r="J4125" s="0" t="n">
        <v>1218.47</v>
      </c>
      <c r="K4125" s="0" t="n">
        <v>0</v>
      </c>
      <c r="L4125" s="0" t="n">
        <v>0</v>
      </c>
      <c r="M4125" s="0" t="n">
        <v>3091172.4642498</v>
      </c>
      <c r="N4125" s="0" t="n">
        <v>3753566.5637319</v>
      </c>
      <c r="O4125" s="0" t="n">
        <v>0</v>
      </c>
      <c r="P4125" s="0" t="n">
        <v>0</v>
      </c>
      <c r="Q4125" s="0" t="n">
        <v>51790</v>
      </c>
      <c r="R4125" s="0" t="n">
        <v>64737.5</v>
      </c>
    </row>
    <row r="4126" customFormat="false" ht="13.8" hidden="true" customHeight="false" outlineLevel="0" collapsed="false">
      <c r="A4126" s="0" t="s">
        <v>159</v>
      </c>
      <c r="B4126" s="0" t="s">
        <v>21</v>
      </c>
      <c r="C4126" s="0" t="s">
        <v>168</v>
      </c>
      <c r="D4126" s="0" t="s">
        <v>49</v>
      </c>
      <c r="E4126" s="0" t="s">
        <v>9</v>
      </c>
      <c r="F4126" s="0" t="s">
        <v>9</v>
      </c>
      <c r="G4126" s="0" t="s">
        <v>153</v>
      </c>
      <c r="H4126" s="0" t="n">
        <v>223344.154047629</v>
      </c>
      <c r="I4126" s="0" t="n">
        <v>2510</v>
      </c>
      <c r="J4126" s="0" t="n">
        <v>2292.9</v>
      </c>
      <c r="K4126" s="0" t="n">
        <v>100400</v>
      </c>
      <c r="L4126" s="0" t="n">
        <v>125500</v>
      </c>
      <c r="M4126" s="0" t="n">
        <v>447093.75</v>
      </c>
      <c r="N4126" s="0" t="n">
        <v>541218.75</v>
      </c>
      <c r="O4126" s="0" t="n">
        <v>0</v>
      </c>
      <c r="P4126" s="0" t="n">
        <v>0</v>
      </c>
      <c r="Q4126" s="0" t="n">
        <v>0</v>
      </c>
      <c r="R4126" s="0" t="n">
        <v>0</v>
      </c>
    </row>
    <row r="4127" customFormat="false" ht="13.8" hidden="true" customHeight="false" outlineLevel="0" collapsed="false">
      <c r="A4127" s="0" t="s">
        <v>155</v>
      </c>
      <c r="B4127" s="0" t="s">
        <v>72</v>
      </c>
      <c r="C4127" s="0" t="s">
        <v>175</v>
      </c>
      <c r="D4127" s="0" t="s">
        <v>88</v>
      </c>
      <c r="E4127" s="0" t="s">
        <v>170</v>
      </c>
      <c r="F4127" s="0" t="s">
        <v>13</v>
      </c>
      <c r="G4127" s="0" t="s">
        <v>164</v>
      </c>
      <c r="H4127" s="0" t="n">
        <v>3107571.00336704</v>
      </c>
      <c r="I4127" s="0" t="n">
        <v>280657.903604998</v>
      </c>
      <c r="J4127" s="0" t="n">
        <v>739398.149463155</v>
      </c>
      <c r="K4127" s="0" t="n">
        <v>0</v>
      </c>
      <c r="L4127" s="0" t="n">
        <v>0</v>
      </c>
      <c r="M4127" s="0" t="n">
        <v>21470329.6257823</v>
      </c>
      <c r="N4127" s="0" t="n">
        <v>26241513.9870673</v>
      </c>
      <c r="O4127" s="0" t="n">
        <v>10496605.5948269</v>
      </c>
      <c r="P4127" s="0" t="n">
        <v>14313553.0838549</v>
      </c>
      <c r="Q4127" s="0" t="n">
        <v>0</v>
      </c>
      <c r="R4127" s="0" t="n">
        <v>0</v>
      </c>
    </row>
    <row r="4128" customFormat="false" ht="13.8" hidden="true" customHeight="false" outlineLevel="0" collapsed="false">
      <c r="A4128" s="0" t="s">
        <v>150</v>
      </c>
      <c r="B4128" s="0" t="s">
        <v>21</v>
      </c>
      <c r="C4128" s="0" t="s">
        <v>181</v>
      </c>
      <c r="D4128" s="0" t="s">
        <v>31</v>
      </c>
      <c r="E4128" s="0" t="s">
        <v>9</v>
      </c>
      <c r="F4128" s="0" t="s">
        <v>9</v>
      </c>
      <c r="G4128" s="0" t="s">
        <v>154</v>
      </c>
      <c r="H4128" s="0" t="n">
        <v>415741.527652107</v>
      </c>
      <c r="I4128" s="0" t="n">
        <v>18850</v>
      </c>
      <c r="J4128" s="0" t="n">
        <v>10803.25</v>
      </c>
      <c r="K4128" s="0" t="n">
        <v>754000</v>
      </c>
      <c r="L4128" s="0" t="n">
        <v>1131000</v>
      </c>
      <c r="M4128" s="0" t="n">
        <v>2341170</v>
      </c>
      <c r="N4128" s="0" t="n">
        <v>3121560</v>
      </c>
      <c r="O4128" s="0" t="n">
        <v>122148</v>
      </c>
      <c r="P4128" s="0" t="n">
        <v>152685</v>
      </c>
      <c r="Q4128" s="0" t="n">
        <v>0</v>
      </c>
      <c r="R4128" s="0" t="n">
        <v>0</v>
      </c>
    </row>
    <row r="4129" customFormat="false" ht="13.8" hidden="true" customHeight="false" outlineLevel="0" collapsed="false">
      <c r="A4129" s="0" t="s">
        <v>155</v>
      </c>
      <c r="B4129" s="0" t="s">
        <v>72</v>
      </c>
      <c r="C4129" s="0" t="s">
        <v>171</v>
      </c>
      <c r="D4129" s="0" t="s">
        <v>74</v>
      </c>
      <c r="E4129" s="0" t="s">
        <v>174</v>
      </c>
      <c r="F4129" s="0" t="s">
        <v>8</v>
      </c>
      <c r="G4129" s="0" t="s">
        <v>164</v>
      </c>
      <c r="H4129" s="0" t="n">
        <v>3026672.48038611</v>
      </c>
      <c r="I4129" s="0" t="n">
        <v>51531.1361245964</v>
      </c>
      <c r="J4129" s="0" t="n">
        <v>77159.0102387769</v>
      </c>
      <c r="K4129" s="0" t="n">
        <v>1803589.76436087</v>
      </c>
      <c r="L4129" s="0" t="n">
        <v>2318901.12560684</v>
      </c>
      <c r="M4129" s="0" t="n">
        <v>3895753.89230777</v>
      </c>
      <c r="N4129" s="0" t="n">
        <v>4812401.86696842</v>
      </c>
      <c r="O4129" s="0" t="n">
        <v>2016625.54425343</v>
      </c>
      <c r="P4129" s="0" t="n">
        <v>2749943.92398195</v>
      </c>
      <c r="Q4129" s="0" t="n">
        <v>1288278.40311491</v>
      </c>
      <c r="R4129" s="0" t="n">
        <v>1803589.76436087</v>
      </c>
    </row>
    <row r="4130" customFormat="false" ht="13.8" hidden="true" customHeight="false" outlineLevel="0" collapsed="false">
      <c r="A4130" s="0" t="s">
        <v>159</v>
      </c>
      <c r="B4130" s="0" t="s">
        <v>21</v>
      </c>
      <c r="C4130" s="0" t="s">
        <v>173</v>
      </c>
      <c r="D4130" s="0" t="s">
        <v>27</v>
      </c>
      <c r="E4130" s="0" t="s">
        <v>9</v>
      </c>
      <c r="F4130" s="0" t="s">
        <v>9</v>
      </c>
      <c r="G4130" s="0" t="s">
        <v>157</v>
      </c>
      <c r="H4130" s="0" t="n">
        <v>723113.590269085</v>
      </c>
      <c r="I4130" s="0" t="n">
        <v>14399</v>
      </c>
      <c r="J4130" s="0" t="n">
        <v>4068.01</v>
      </c>
      <c r="K4130" s="0" t="n">
        <v>0</v>
      </c>
      <c r="L4130" s="0" t="n">
        <v>0</v>
      </c>
      <c r="M4130" s="0" t="n">
        <v>2301734.8834788</v>
      </c>
      <c r="N4130" s="0" t="n">
        <v>2685357.3640586</v>
      </c>
      <c r="O4130" s="0" t="n">
        <v>0</v>
      </c>
      <c r="P4130" s="0" t="n">
        <v>0</v>
      </c>
      <c r="Q4130" s="0" t="n">
        <v>0</v>
      </c>
      <c r="R4130" s="0" t="n">
        <v>0</v>
      </c>
    </row>
    <row r="4131" customFormat="false" ht="13.8" hidden="true" customHeight="false" outlineLevel="0" collapsed="false">
      <c r="A4131" s="0" t="s">
        <v>159</v>
      </c>
      <c r="B4131" s="0" t="s">
        <v>21</v>
      </c>
      <c r="C4131" s="0" t="s">
        <v>181</v>
      </c>
      <c r="D4131" s="0" t="s">
        <v>22</v>
      </c>
      <c r="E4131" s="0" t="s">
        <v>13</v>
      </c>
      <c r="F4131" s="0" t="s">
        <v>13</v>
      </c>
      <c r="G4131" s="0" t="s">
        <v>153</v>
      </c>
      <c r="H4131" s="0" t="n">
        <v>272837.863580384</v>
      </c>
      <c r="I4131" s="0" t="n">
        <v>3900</v>
      </c>
      <c r="J4131" s="0" t="n">
        <v>2290.5</v>
      </c>
      <c r="K4131" s="0" t="n">
        <v>156000</v>
      </c>
      <c r="L4131" s="0" t="n">
        <v>195000</v>
      </c>
      <c r="M4131" s="0" t="n">
        <v>500175</v>
      </c>
      <c r="N4131" s="0" t="n">
        <v>605475</v>
      </c>
      <c r="O4131" s="0" t="n">
        <v>0</v>
      </c>
      <c r="P4131" s="0" t="n">
        <v>0</v>
      </c>
      <c r="Q4131" s="0" t="n">
        <v>0</v>
      </c>
      <c r="R4131" s="0" t="n">
        <v>0</v>
      </c>
    </row>
    <row r="4132" customFormat="false" ht="13.8" hidden="true" customHeight="false" outlineLevel="0" collapsed="false">
      <c r="A4132" s="0" t="s">
        <v>155</v>
      </c>
      <c r="B4132" s="0" t="s">
        <v>72</v>
      </c>
      <c r="C4132" s="0" t="s">
        <v>151</v>
      </c>
      <c r="D4132" s="0" t="s">
        <v>83</v>
      </c>
      <c r="E4132" s="0" t="s">
        <v>174</v>
      </c>
      <c r="F4132" s="0" t="s">
        <v>8</v>
      </c>
      <c r="G4132" s="0" t="s">
        <v>157</v>
      </c>
      <c r="H4132" s="0" t="n">
        <v>71571.9016221862</v>
      </c>
      <c r="I4132" s="0" t="n">
        <v>3663.42820962942</v>
      </c>
      <c r="J4132" s="0" t="n">
        <v>1831.71410481471</v>
      </c>
      <c r="K4132" s="0" t="n">
        <v>42739.9957790099</v>
      </c>
      <c r="L4132" s="0" t="n">
        <v>54951.4231444414</v>
      </c>
      <c r="M4132" s="0" t="n">
        <v>152439.318695692</v>
      </c>
      <c r="N4132" s="0" t="n">
        <v>188307.393682914</v>
      </c>
      <c r="O4132" s="0" t="n">
        <v>78909.7645689108</v>
      </c>
      <c r="P4132" s="0" t="n">
        <v>107604.224412151</v>
      </c>
      <c r="Q4132" s="0" t="n">
        <v>85479.9915580199</v>
      </c>
      <c r="R4132" s="0" t="n">
        <v>97691.4189234514</v>
      </c>
    </row>
    <row r="4133" customFormat="false" ht="13.8" hidden="true" customHeight="false" outlineLevel="0" collapsed="false">
      <c r="A4133" s="0" t="s">
        <v>150</v>
      </c>
      <c r="B4133" s="0" t="s">
        <v>117</v>
      </c>
      <c r="C4133" s="0" t="s">
        <v>182</v>
      </c>
      <c r="D4133" s="0" t="s">
        <v>109</v>
      </c>
      <c r="E4133" s="0" t="s">
        <v>9</v>
      </c>
      <c r="F4133" s="0" t="s">
        <v>9</v>
      </c>
      <c r="G4133" s="0" t="s">
        <v>154</v>
      </c>
      <c r="H4133" s="0" t="n">
        <v>11510529.9437996</v>
      </c>
      <c r="I4133" s="0" t="n">
        <v>53587.9795541618</v>
      </c>
      <c r="J4133" s="0" t="n">
        <v>53587.9795541618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</row>
    <row r="4134" customFormat="false" ht="13.8" hidden="true" customHeight="false" outlineLevel="0" collapsed="false">
      <c r="A4134" s="0" t="s">
        <v>155</v>
      </c>
      <c r="B4134" s="0" t="s">
        <v>117</v>
      </c>
      <c r="C4134" s="0" t="s">
        <v>189</v>
      </c>
      <c r="D4134" s="0" t="s">
        <v>109</v>
      </c>
      <c r="E4134" s="0" t="s">
        <v>9</v>
      </c>
      <c r="F4134" s="0" t="s">
        <v>9</v>
      </c>
      <c r="G4134" s="0" t="s">
        <v>157</v>
      </c>
      <c r="H4134" s="0" t="n">
        <v>157826.892799284</v>
      </c>
      <c r="I4134" s="0" t="n">
        <v>3539.82220998525</v>
      </c>
      <c r="J4134" s="0" t="n">
        <v>3539.82220998525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</row>
    <row r="4135" customFormat="false" ht="13.8" hidden="true" customHeight="false" outlineLevel="0" collapsed="false">
      <c r="A4135" s="0" t="s">
        <v>150</v>
      </c>
      <c r="B4135" s="0" t="s">
        <v>90</v>
      </c>
      <c r="C4135" s="0" t="s">
        <v>94</v>
      </c>
      <c r="D4135" s="0" t="s">
        <v>94</v>
      </c>
      <c r="E4135" s="0" t="s">
        <v>170</v>
      </c>
      <c r="F4135" s="0" t="s">
        <v>13</v>
      </c>
      <c r="G4135" s="0" t="s">
        <v>172</v>
      </c>
      <c r="H4135" s="0" t="n">
        <v>593983.201292256</v>
      </c>
      <c r="I4135" s="0" t="n">
        <v>67536.185116624</v>
      </c>
      <c r="J4135" s="0" t="n">
        <v>112616.634738189</v>
      </c>
      <c r="K4135" s="0" t="n">
        <v>590941.61977046</v>
      </c>
      <c r="L4135" s="0" t="n">
        <v>759782.08256202</v>
      </c>
      <c r="M4135" s="0" t="n">
        <v>7655317.83786266</v>
      </c>
      <c r="N4135" s="0" t="n">
        <v>10526062.0270611</v>
      </c>
      <c r="O4135" s="0" t="n">
        <v>2791001.2978681</v>
      </c>
      <c r="P4135" s="0" t="n">
        <v>3572481.66127117</v>
      </c>
      <c r="Q4135" s="0" t="n">
        <v>1350723.70233248</v>
      </c>
      <c r="R4135" s="0" t="n">
        <v>1519564.16512404</v>
      </c>
    </row>
    <row r="4136" customFormat="false" ht="13.8" hidden="true" customHeight="false" outlineLevel="0" collapsed="false">
      <c r="A4136" s="0" t="s">
        <v>150</v>
      </c>
      <c r="B4136" s="0" t="s">
        <v>103</v>
      </c>
      <c r="C4136" s="0" t="s">
        <v>177</v>
      </c>
      <c r="D4136" s="0" t="s">
        <v>113</v>
      </c>
      <c r="E4136" s="0" t="s">
        <v>8</v>
      </c>
      <c r="F4136" s="0" t="s">
        <v>8</v>
      </c>
      <c r="G4136" s="0" t="s">
        <v>164</v>
      </c>
      <c r="H4136" s="0" t="n">
        <v>72927596.5743336</v>
      </c>
      <c r="I4136" s="0" t="n">
        <v>3405781.75</v>
      </c>
      <c r="J4136" s="0" t="n">
        <v>7976738.0726875</v>
      </c>
      <c r="K4136" s="0" t="n">
        <v>119202361.25</v>
      </c>
      <c r="L4136" s="0" t="n">
        <v>153260178.75</v>
      </c>
      <c r="M4136" s="0" t="n">
        <v>74075754.0842345</v>
      </c>
      <c r="N4136" s="0" t="n">
        <v>105822505.83462</v>
      </c>
      <c r="O4136" s="0" t="n">
        <v>251328447.951442</v>
      </c>
      <c r="P4136" s="0" t="n">
        <v>321700413.377846</v>
      </c>
      <c r="Q4136" s="0" t="n">
        <v>272462540</v>
      </c>
      <c r="R4136" s="0" t="n">
        <v>306520357.5</v>
      </c>
    </row>
    <row r="4137" customFormat="false" ht="13.8" hidden="true" customHeight="false" outlineLevel="0" collapsed="false">
      <c r="A4137" s="0" t="s">
        <v>155</v>
      </c>
      <c r="B4137" s="0" t="s">
        <v>103</v>
      </c>
      <c r="C4137" s="0" t="s">
        <v>179</v>
      </c>
      <c r="D4137" s="0" t="s">
        <v>115</v>
      </c>
      <c r="E4137" s="0" t="s">
        <v>8</v>
      </c>
      <c r="F4137" s="0" t="s">
        <v>8</v>
      </c>
      <c r="G4137" s="0" t="s">
        <v>164</v>
      </c>
      <c r="H4137" s="0" t="n">
        <v>45776804.9665916</v>
      </c>
      <c r="I4137" s="0" t="n">
        <v>613029.105</v>
      </c>
      <c r="J4137" s="0" t="n">
        <v>917761.691875</v>
      </c>
      <c r="K4137" s="0" t="n">
        <v>0</v>
      </c>
      <c r="L4137" s="0" t="n">
        <v>0</v>
      </c>
      <c r="M4137" s="0" t="n">
        <v>11034523.89</v>
      </c>
      <c r="N4137" s="0" t="n">
        <v>16551785.835</v>
      </c>
      <c r="O4137" s="0" t="n">
        <v>57655387.32525</v>
      </c>
      <c r="P4137" s="0" t="n">
        <v>78620982.71625</v>
      </c>
      <c r="Q4137" s="0" t="n">
        <v>42912037.35</v>
      </c>
      <c r="R4137" s="0" t="n">
        <v>49042328.4</v>
      </c>
    </row>
    <row r="4138" customFormat="false" ht="13.8" hidden="true" customHeight="false" outlineLevel="0" collapsed="false">
      <c r="A4138" s="0" t="s">
        <v>159</v>
      </c>
      <c r="B4138" s="0" t="s">
        <v>103</v>
      </c>
      <c r="C4138" s="0" t="s">
        <v>179</v>
      </c>
      <c r="D4138" s="0" t="s">
        <v>115</v>
      </c>
      <c r="E4138" s="0" t="s">
        <v>13</v>
      </c>
      <c r="F4138" s="0" t="s">
        <v>13</v>
      </c>
      <c r="G4138" s="0" t="s">
        <v>153</v>
      </c>
      <c r="H4138" s="0" t="n">
        <v>5785134.2484212</v>
      </c>
      <c r="I4138" s="0" t="n">
        <v>125237.51</v>
      </c>
      <c r="J4138" s="0" t="n">
        <v>134160.70145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</row>
    <row r="4139" customFormat="false" ht="13.8" hidden="true" customHeight="false" outlineLevel="0" collapsed="false">
      <c r="A4139" s="0" t="s">
        <v>159</v>
      </c>
      <c r="B4139" s="0" t="s">
        <v>103</v>
      </c>
      <c r="C4139" s="0" t="s">
        <v>179</v>
      </c>
      <c r="D4139" s="0" t="s">
        <v>22</v>
      </c>
      <c r="E4139" s="0" t="s">
        <v>9</v>
      </c>
      <c r="F4139" s="0" t="s">
        <v>9</v>
      </c>
      <c r="G4139" s="0" t="s">
        <v>157</v>
      </c>
      <c r="H4139" s="0" t="n">
        <v>4046691.71311823</v>
      </c>
      <c r="I4139" s="0" t="n">
        <v>82650.000028475</v>
      </c>
      <c r="J4139" s="0" t="n">
        <v>43365.8785824236</v>
      </c>
      <c r="K4139" s="0" t="n">
        <v>3306000.001139</v>
      </c>
      <c r="L4139" s="0" t="n">
        <v>4132500.00142375</v>
      </c>
      <c r="M4139" s="0" t="n">
        <v>10599862.5036519</v>
      </c>
      <c r="N4139" s="0" t="n">
        <v>12831412.5044207</v>
      </c>
      <c r="O4139" s="0" t="n">
        <v>0</v>
      </c>
      <c r="P4139" s="0" t="n">
        <v>0</v>
      </c>
      <c r="Q4139" s="0" t="n">
        <v>0</v>
      </c>
      <c r="R4139" s="0" t="n">
        <v>0</v>
      </c>
    </row>
    <row r="4140" customFormat="false" ht="13.8" hidden="true" customHeight="false" outlineLevel="0" collapsed="false">
      <c r="A4140" s="0" t="s">
        <v>150</v>
      </c>
      <c r="B4140" s="0" t="s">
        <v>103</v>
      </c>
      <c r="C4140" s="0" t="s">
        <v>177</v>
      </c>
      <c r="D4140" s="0" t="s">
        <v>114</v>
      </c>
      <c r="E4140" s="0" t="s">
        <v>13</v>
      </c>
      <c r="F4140" s="0" t="s">
        <v>13</v>
      </c>
      <c r="G4140" s="0" t="s">
        <v>153</v>
      </c>
      <c r="H4140" s="0" t="n">
        <v>389424.234817485</v>
      </c>
      <c r="I4140" s="0" t="n">
        <v>121345.275</v>
      </c>
      <c r="J4140" s="0" t="n">
        <v>233985.073425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</row>
    <row r="4141" customFormat="false" ht="13.8" hidden="true" customHeight="false" outlineLevel="0" collapsed="false">
      <c r="A4141" s="0" t="s">
        <v>155</v>
      </c>
      <c r="B4141" s="0" t="s">
        <v>103</v>
      </c>
      <c r="C4141" s="0" t="s">
        <v>177</v>
      </c>
      <c r="D4141" s="0" t="s">
        <v>114</v>
      </c>
      <c r="E4141" s="0" t="s">
        <v>8</v>
      </c>
      <c r="F4141" s="0" t="s">
        <v>8</v>
      </c>
      <c r="G4141" s="0" t="s">
        <v>154</v>
      </c>
      <c r="H4141" s="0" t="n">
        <v>3016688.18182816</v>
      </c>
      <c r="I4141" s="0" t="n">
        <v>172103.355</v>
      </c>
      <c r="J4141" s="0" t="n">
        <v>231914.762425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</row>
    <row r="4142" customFormat="false" ht="13.8" hidden="true" customHeight="false" outlineLevel="0" collapsed="false">
      <c r="A4142" s="0" t="s">
        <v>155</v>
      </c>
      <c r="B4142" s="0" t="s">
        <v>103</v>
      </c>
      <c r="C4142" s="0" t="s">
        <v>193</v>
      </c>
      <c r="D4142" s="0" t="s">
        <v>107</v>
      </c>
      <c r="E4142" s="0" t="s">
        <v>13</v>
      </c>
      <c r="F4142" s="0" t="s">
        <v>13</v>
      </c>
      <c r="G4142" s="0" t="s">
        <v>153</v>
      </c>
      <c r="H4142" s="0" t="n">
        <v>345733.768261418</v>
      </c>
      <c r="I4142" s="0" t="n">
        <v>41655.446442185</v>
      </c>
      <c r="J4142" s="0" t="n">
        <v>26783.1708432012</v>
      </c>
      <c r="K4142" s="0" t="n">
        <v>0</v>
      </c>
      <c r="L4142" s="0" t="n">
        <v>0</v>
      </c>
      <c r="M4142" s="0" t="n">
        <v>3998922.85844976</v>
      </c>
      <c r="N4142" s="0" t="n">
        <v>5598492.00182966</v>
      </c>
      <c r="O4142" s="0" t="n">
        <v>1379628.38616516</v>
      </c>
      <c r="P4142" s="0" t="n">
        <v>1859499.12917913</v>
      </c>
      <c r="Q4142" s="0" t="n">
        <v>0</v>
      </c>
      <c r="R4142" s="0" t="n">
        <v>0</v>
      </c>
    </row>
    <row r="4143" customFormat="false" ht="13.8" hidden="true" customHeight="false" outlineLevel="0" collapsed="false">
      <c r="A4143" s="0" t="s">
        <v>150</v>
      </c>
      <c r="B4143" s="0" t="s">
        <v>103</v>
      </c>
      <c r="C4143" s="0" t="s">
        <v>179</v>
      </c>
      <c r="D4143" s="0" t="s">
        <v>116</v>
      </c>
      <c r="E4143" s="0" t="s">
        <v>8</v>
      </c>
      <c r="F4143" s="0" t="s">
        <v>8</v>
      </c>
      <c r="G4143" s="0" t="s">
        <v>164</v>
      </c>
      <c r="H4143" s="0" t="n">
        <v>545231.188928276</v>
      </c>
      <c r="I4143" s="0" t="n">
        <v>10538.7490682299</v>
      </c>
      <c r="J4143" s="0" t="n">
        <v>22236.5562880649</v>
      </c>
      <c r="K4143" s="0" t="n">
        <v>368856.217388049</v>
      </c>
      <c r="L4143" s="0" t="n">
        <v>474243.708070349</v>
      </c>
      <c r="M4143" s="0" t="n">
        <v>0</v>
      </c>
      <c r="N4143" s="0" t="n">
        <v>0</v>
      </c>
      <c r="O4143" s="0" t="n">
        <v>1599631.55462281</v>
      </c>
      <c r="P4143" s="0" t="n">
        <v>2047528.3899172</v>
      </c>
      <c r="Q4143" s="0" t="n">
        <v>843099.925458399</v>
      </c>
      <c r="R4143" s="0" t="n">
        <v>948487.416140699</v>
      </c>
    </row>
    <row r="4144" customFormat="false" ht="13.8" hidden="true" customHeight="false" outlineLevel="0" collapsed="false">
      <c r="A4144" s="0" t="s">
        <v>155</v>
      </c>
      <c r="B4144" s="0" t="s">
        <v>117</v>
      </c>
      <c r="C4144" s="0" t="s">
        <v>182</v>
      </c>
      <c r="D4144" s="0" t="s">
        <v>109</v>
      </c>
      <c r="E4144" s="0" t="s">
        <v>13</v>
      </c>
      <c r="F4144" s="0" t="s">
        <v>13</v>
      </c>
      <c r="G4144" s="0" t="s">
        <v>157</v>
      </c>
      <c r="H4144" s="0" t="n">
        <v>756770.467447813</v>
      </c>
      <c r="I4144" s="0" t="n">
        <v>13357.6828247604</v>
      </c>
      <c r="J4144" s="0" t="n">
        <v>16024.5686194032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</row>
    <row r="4145" customFormat="false" ht="13.8" hidden="true" customHeight="false" outlineLevel="0" collapsed="false">
      <c r="A4145" s="0" t="s">
        <v>159</v>
      </c>
      <c r="B4145" s="0" t="s">
        <v>103</v>
      </c>
      <c r="C4145" s="0" t="s">
        <v>177</v>
      </c>
      <c r="D4145" s="0" t="s">
        <v>110</v>
      </c>
      <c r="E4145" s="0" t="s">
        <v>9</v>
      </c>
      <c r="F4145" s="0" t="s">
        <v>9</v>
      </c>
      <c r="G4145" s="0" t="s">
        <v>153</v>
      </c>
      <c r="H4145" s="0" t="n">
        <v>210865.905766532</v>
      </c>
      <c r="I4145" s="0" t="n">
        <v>21521.195</v>
      </c>
      <c r="J4145" s="0" t="n">
        <v>19473.366475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</row>
    <row r="4146" customFormat="false" ht="13.8" hidden="true" customHeight="false" outlineLevel="0" collapsed="false">
      <c r="A4146" s="0" t="s">
        <v>159</v>
      </c>
      <c r="B4146" s="0" t="s">
        <v>103</v>
      </c>
      <c r="C4146" s="0" t="s">
        <v>177</v>
      </c>
      <c r="D4146" s="0" t="s">
        <v>22</v>
      </c>
      <c r="E4146" s="0" t="s">
        <v>8</v>
      </c>
      <c r="F4146" s="0" t="s">
        <v>8</v>
      </c>
      <c r="G4146" s="0" t="s">
        <v>153</v>
      </c>
      <c r="H4146" s="0" t="n">
        <v>312439.157761115</v>
      </c>
      <c r="I4146" s="0" t="n">
        <v>4141.8</v>
      </c>
      <c r="J4146" s="0" t="n">
        <v>3030.846</v>
      </c>
      <c r="K4146" s="0" t="n">
        <v>165672</v>
      </c>
      <c r="L4146" s="0" t="n">
        <v>207090</v>
      </c>
      <c r="M4146" s="0" t="n">
        <v>531185.85</v>
      </c>
      <c r="N4146" s="0" t="n">
        <v>643014.45</v>
      </c>
      <c r="O4146" s="0" t="n">
        <v>0</v>
      </c>
      <c r="P4146" s="0" t="n">
        <v>0</v>
      </c>
      <c r="Q4146" s="0" t="n">
        <v>0</v>
      </c>
      <c r="R4146" s="0" t="n">
        <v>0</v>
      </c>
    </row>
    <row r="4147" customFormat="false" ht="13.8" hidden="true" customHeight="false" outlineLevel="0" collapsed="false">
      <c r="A4147" s="0" t="s">
        <v>159</v>
      </c>
      <c r="B4147" s="0" t="s">
        <v>52</v>
      </c>
      <c r="C4147" s="0" t="s">
        <v>158</v>
      </c>
      <c r="D4147" s="0" t="s">
        <v>56</v>
      </c>
      <c r="E4147" s="0" t="s">
        <v>13</v>
      </c>
      <c r="F4147" s="0" t="s">
        <v>13</v>
      </c>
      <c r="G4147" s="0" t="s">
        <v>172</v>
      </c>
      <c r="H4147" s="0" t="n">
        <v>3251628.10539642</v>
      </c>
      <c r="I4147" s="0" t="n">
        <v>42400.086205271</v>
      </c>
      <c r="J4147" s="0" t="n">
        <v>28243.3101150576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3604007.32744804</v>
      </c>
      <c r="R4147" s="0" t="n">
        <v>4028008.18950075</v>
      </c>
    </row>
    <row r="4148" customFormat="false" ht="13.8" hidden="true" customHeight="false" outlineLevel="0" collapsed="false">
      <c r="A4148" s="0" t="s">
        <v>150</v>
      </c>
      <c r="B4148" s="0" t="s">
        <v>90</v>
      </c>
      <c r="C4148" s="0" t="s">
        <v>94</v>
      </c>
      <c r="D4148" s="0" t="s">
        <v>94</v>
      </c>
      <c r="E4148" s="0" t="s">
        <v>152</v>
      </c>
      <c r="F4148" s="0" t="s">
        <v>8</v>
      </c>
      <c r="G4148" s="0" t="s">
        <v>154</v>
      </c>
      <c r="H4148" s="0" t="n">
        <v>955454.774879662</v>
      </c>
      <c r="I4148" s="0" t="n">
        <v>110664.487611142</v>
      </c>
      <c r="J4148" s="0" t="n">
        <v>243205.532416726</v>
      </c>
      <c r="K4148" s="0" t="n">
        <v>968314.266597495</v>
      </c>
      <c r="L4148" s="0" t="n">
        <v>1244975.48562535</v>
      </c>
      <c r="M4148" s="0" t="n">
        <v>12543969.2005786</v>
      </c>
      <c r="N4148" s="0" t="n">
        <v>17247957.6507956</v>
      </c>
      <c r="O4148" s="0" t="n">
        <v>4573322.10898865</v>
      </c>
      <c r="P4148" s="0" t="n">
        <v>5853852.29950547</v>
      </c>
      <c r="Q4148" s="0" t="n">
        <v>2213289.75222284</v>
      </c>
      <c r="R4148" s="0" t="n">
        <v>2489950.9712507</v>
      </c>
    </row>
    <row r="4149" customFormat="false" ht="13.8" hidden="true" customHeight="false" outlineLevel="0" collapsed="false">
      <c r="A4149" s="0" t="s">
        <v>150</v>
      </c>
      <c r="B4149" s="0" t="s">
        <v>103</v>
      </c>
      <c r="C4149" s="0" t="s">
        <v>178</v>
      </c>
      <c r="D4149" s="0" t="s">
        <v>105</v>
      </c>
      <c r="E4149" s="0" t="s">
        <v>13</v>
      </c>
      <c r="F4149" s="0" t="s">
        <v>13</v>
      </c>
      <c r="G4149" s="0" t="s">
        <v>154</v>
      </c>
      <c r="H4149" s="0" t="n">
        <v>1279956.54414185</v>
      </c>
      <c r="I4149" s="0" t="n">
        <v>289510.729368</v>
      </c>
      <c r="J4149" s="0" t="n">
        <v>207747.29597024</v>
      </c>
      <c r="K4149" s="0" t="n">
        <v>5066437.76394</v>
      </c>
      <c r="L4149" s="0" t="n">
        <v>6513991.41078</v>
      </c>
      <c r="M4149" s="0" t="n">
        <v>15731289.2570337</v>
      </c>
      <c r="N4149" s="0" t="n">
        <v>19151134.7476932</v>
      </c>
      <c r="O4149" s="0" t="n">
        <v>8526814.75671102</v>
      </c>
      <c r="P4149" s="0" t="n">
        <v>9301979.73459384</v>
      </c>
      <c r="Q4149" s="0" t="n">
        <v>17370643.76208</v>
      </c>
      <c r="R4149" s="0" t="n">
        <v>18818197.40892</v>
      </c>
    </row>
    <row r="4150" customFormat="false" ht="13.8" hidden="true" customHeight="false" outlineLevel="0" collapsed="false">
      <c r="A4150" s="0" t="s">
        <v>159</v>
      </c>
      <c r="B4150" s="0" t="s">
        <v>72</v>
      </c>
      <c r="C4150" s="0" t="s">
        <v>171</v>
      </c>
      <c r="D4150" s="0" t="s">
        <v>74</v>
      </c>
      <c r="E4150" s="0" t="s">
        <v>174</v>
      </c>
      <c r="F4150" s="0" t="s">
        <v>8</v>
      </c>
      <c r="G4150" s="0" t="s">
        <v>153</v>
      </c>
      <c r="H4150" s="0" t="n">
        <v>309900.101499102</v>
      </c>
      <c r="I4150" s="0" t="n">
        <v>1940.59012042115</v>
      </c>
      <c r="J4150" s="0" t="n">
        <v>1940.59012042115</v>
      </c>
      <c r="K4150" s="0" t="n">
        <v>58217.7036126346</v>
      </c>
      <c r="L4150" s="0" t="n">
        <v>77623.6048168462</v>
      </c>
      <c r="M4150" s="0" t="n">
        <v>155338.53157308</v>
      </c>
      <c r="N4150" s="0" t="n">
        <v>207118.042097441</v>
      </c>
      <c r="O4150" s="0" t="n">
        <v>69039.3473658137</v>
      </c>
      <c r="P4150" s="0" t="n">
        <v>96655.0863121392</v>
      </c>
      <c r="Q4150" s="0" t="n">
        <v>38811.8024084231</v>
      </c>
      <c r="R4150" s="0" t="n">
        <v>58217.7036126346</v>
      </c>
    </row>
    <row r="4151" customFormat="false" ht="13.8" hidden="true" customHeight="false" outlineLevel="0" collapsed="false">
      <c r="A4151" s="0" t="s">
        <v>155</v>
      </c>
      <c r="B4151" s="0" t="s">
        <v>21</v>
      </c>
      <c r="C4151" s="0" t="s">
        <v>173</v>
      </c>
      <c r="D4151" s="0" t="s">
        <v>27</v>
      </c>
      <c r="E4151" s="0" t="s">
        <v>8</v>
      </c>
      <c r="F4151" s="0" t="s">
        <v>8</v>
      </c>
      <c r="G4151" s="0" t="s">
        <v>172</v>
      </c>
      <c r="H4151" s="0" t="n">
        <v>155372.675541527</v>
      </c>
      <c r="I4151" s="0" t="n">
        <v>10542.5125</v>
      </c>
      <c r="J4151" s="0" t="n">
        <v>8047.1593125</v>
      </c>
      <c r="K4151" s="0" t="n">
        <v>0</v>
      </c>
      <c r="L4151" s="0" t="n">
        <v>0</v>
      </c>
      <c r="M4151" s="0" t="n">
        <v>1685260.69732351</v>
      </c>
      <c r="N4151" s="0" t="n">
        <v>1966137.48021076</v>
      </c>
      <c r="O4151" s="0" t="n">
        <v>462529.616840138</v>
      </c>
      <c r="P4151" s="0" t="n">
        <v>565313.976137946</v>
      </c>
      <c r="Q4151" s="0" t="n">
        <v>210850.25</v>
      </c>
      <c r="R4151" s="0" t="n">
        <v>237206.53125</v>
      </c>
    </row>
    <row r="4152" customFormat="false" ht="13.8" hidden="true" customHeight="false" outlineLevel="0" collapsed="false">
      <c r="A4152" s="0" t="s">
        <v>150</v>
      </c>
      <c r="B4152" s="0" t="s">
        <v>90</v>
      </c>
      <c r="C4152" s="0" t="s">
        <v>94</v>
      </c>
      <c r="D4152" s="0" t="s">
        <v>94</v>
      </c>
      <c r="E4152" s="0" t="s">
        <v>195</v>
      </c>
      <c r="F4152" s="0" t="s">
        <v>8</v>
      </c>
      <c r="G4152" s="0" t="s">
        <v>154</v>
      </c>
      <c r="H4152" s="0" t="n">
        <v>251038.885661155</v>
      </c>
      <c r="I4152" s="0" t="n">
        <v>26180.7943262315</v>
      </c>
      <c r="J4152" s="0" t="n">
        <v>38091.1643654736</v>
      </c>
      <c r="K4152" s="0" t="n">
        <v>229081.950354525</v>
      </c>
      <c r="L4152" s="0" t="n">
        <v>294533.936170104</v>
      </c>
      <c r="M4152" s="0" t="n">
        <v>2967628.41236763</v>
      </c>
      <c r="N4152" s="0" t="n">
        <v>4080489.0670055</v>
      </c>
      <c r="O4152" s="0" t="n">
        <v>1081947.85976656</v>
      </c>
      <c r="P4152" s="0" t="n">
        <v>1384893.2605012</v>
      </c>
      <c r="Q4152" s="0" t="n">
        <v>196355.957446736</v>
      </c>
      <c r="R4152" s="0" t="n">
        <v>261807.943262315</v>
      </c>
    </row>
    <row r="4153" customFormat="false" ht="13.8" hidden="true" customHeight="false" outlineLevel="0" collapsed="false">
      <c r="A4153" s="0" t="s">
        <v>155</v>
      </c>
      <c r="B4153" s="0" t="s">
        <v>52</v>
      </c>
      <c r="C4153" s="0" t="s">
        <v>169</v>
      </c>
      <c r="D4153" s="0" t="s">
        <v>55</v>
      </c>
      <c r="E4153" s="0" t="s">
        <v>9</v>
      </c>
      <c r="F4153" s="0" t="s">
        <v>9</v>
      </c>
      <c r="G4153" s="0" t="s">
        <v>172</v>
      </c>
      <c r="H4153" s="0" t="n">
        <v>52219.3172862776</v>
      </c>
      <c r="I4153" s="0" t="n">
        <v>1730.749426</v>
      </c>
      <c r="J4153" s="0" t="n">
        <v>949.561382122561</v>
      </c>
      <c r="K4153" s="0" t="n">
        <v>0</v>
      </c>
      <c r="L4153" s="0" t="n">
        <v>0</v>
      </c>
      <c r="M4153" s="0" t="n">
        <v>137883.037835433</v>
      </c>
      <c r="N4153" s="0" t="n">
        <v>206824.556753149</v>
      </c>
      <c r="O4153" s="0" t="n">
        <v>20826.6847364566</v>
      </c>
      <c r="P4153" s="0" t="n">
        <v>26033.3559205708</v>
      </c>
      <c r="Q4153" s="0" t="n">
        <v>8653.74713</v>
      </c>
      <c r="R4153" s="0" t="n">
        <v>14422.9118833333</v>
      </c>
    </row>
    <row r="4154" customFormat="false" ht="13.8" hidden="true" customHeight="false" outlineLevel="0" collapsed="false">
      <c r="A4154" s="0" t="s">
        <v>150</v>
      </c>
      <c r="B4154" s="0" t="s">
        <v>72</v>
      </c>
      <c r="C4154" s="0" t="s">
        <v>171</v>
      </c>
      <c r="D4154" s="0" t="s">
        <v>74</v>
      </c>
      <c r="E4154" s="0" t="s">
        <v>170</v>
      </c>
      <c r="F4154" s="0" t="s">
        <v>13</v>
      </c>
      <c r="G4154" s="0" t="s">
        <v>164</v>
      </c>
      <c r="H4154" s="0" t="n">
        <v>4492994.37946346</v>
      </c>
      <c r="I4154" s="0" t="n">
        <v>83300.8281665231</v>
      </c>
      <c r="J4154" s="0" t="n">
        <v>150264.721067557</v>
      </c>
      <c r="K4154" s="0" t="n">
        <v>2915528.9858283</v>
      </c>
      <c r="L4154" s="0" t="n">
        <v>3748537.26749353</v>
      </c>
      <c r="M4154" s="0" t="n">
        <v>11854197.8568878</v>
      </c>
      <c r="N4154" s="0" t="n">
        <v>16299522.0532207</v>
      </c>
      <c r="O4154" s="0" t="n">
        <v>3704436.83027745</v>
      </c>
      <c r="P4154" s="0" t="n">
        <v>4741679.14275513</v>
      </c>
      <c r="Q4154" s="0" t="n">
        <v>6664066.25332184</v>
      </c>
      <c r="R4154" s="0" t="n">
        <v>7497074.53498707</v>
      </c>
    </row>
    <row r="4155" customFormat="false" ht="13.8" hidden="true" customHeight="false" outlineLevel="0" collapsed="false">
      <c r="A4155" s="0" t="s">
        <v>159</v>
      </c>
      <c r="B4155" s="0" t="s">
        <v>72</v>
      </c>
      <c r="C4155" s="0" t="s">
        <v>171</v>
      </c>
      <c r="D4155" s="0" t="s">
        <v>80</v>
      </c>
      <c r="E4155" s="0" t="s">
        <v>152</v>
      </c>
      <c r="F4155" s="0" t="s">
        <v>8</v>
      </c>
      <c r="G4155" s="0" t="s">
        <v>154</v>
      </c>
      <c r="H4155" s="0" t="n">
        <v>233662919.27425</v>
      </c>
      <c r="I4155" s="0" t="n">
        <v>5910974.09126047</v>
      </c>
      <c r="J4155" s="0" t="n">
        <v>11654588.8083442</v>
      </c>
      <c r="K4155" s="0" t="n">
        <v>0</v>
      </c>
      <c r="L4155" s="0" t="n">
        <v>0</v>
      </c>
      <c r="M4155" s="0" t="n">
        <v>367697359.781493</v>
      </c>
      <c r="N4155" s="0" t="n">
        <v>514776303.69409</v>
      </c>
      <c r="O4155" s="0" t="n">
        <v>171592101.03433</v>
      </c>
      <c r="P4155" s="0" t="n">
        <v>240228941.448063</v>
      </c>
      <c r="Q4155" s="0" t="n">
        <v>0</v>
      </c>
      <c r="R4155" s="0" t="n">
        <v>0</v>
      </c>
    </row>
    <row r="4156" customFormat="false" ht="13.8" hidden="true" customHeight="false" outlineLevel="0" collapsed="false">
      <c r="A4156" s="0" t="s">
        <v>150</v>
      </c>
      <c r="B4156" s="0" t="s">
        <v>96</v>
      </c>
      <c r="C4156" s="0" t="s">
        <v>184</v>
      </c>
      <c r="D4156" s="0" t="s">
        <v>101</v>
      </c>
      <c r="E4156" s="0" t="s">
        <v>197</v>
      </c>
      <c r="F4156" s="0" t="s">
        <v>8</v>
      </c>
      <c r="G4156" s="0" t="s">
        <v>154</v>
      </c>
      <c r="H4156" s="0" t="n">
        <v>77798273.0649474</v>
      </c>
      <c r="I4156" s="0" t="n">
        <v>3360604.16501431</v>
      </c>
      <c r="J4156" s="0" t="n">
        <v>2712476.16829573</v>
      </c>
      <c r="K4156" s="0" t="n">
        <v>31090420.9949291</v>
      </c>
      <c r="L4156" s="0" t="n">
        <v>39973398.4220517</v>
      </c>
      <c r="M4156" s="0" t="n">
        <v>168619190.425159</v>
      </c>
      <c r="N4156" s="0" t="n">
        <v>231851386.834594</v>
      </c>
      <c r="O4156" s="0" t="n">
        <v>69459609.9976916</v>
      </c>
      <c r="P4156" s="0" t="n">
        <v>88908300.7970452</v>
      </c>
      <c r="Q4156" s="0" t="n">
        <v>71063819.4169808</v>
      </c>
      <c r="R4156" s="0" t="n">
        <v>79946796.8441034</v>
      </c>
    </row>
    <row r="4157" customFormat="false" ht="13.8" hidden="true" customHeight="false" outlineLevel="0" collapsed="false">
      <c r="A4157" s="0" t="s">
        <v>150</v>
      </c>
      <c r="B4157" s="0" t="s">
        <v>6</v>
      </c>
      <c r="C4157" s="0" t="s">
        <v>162</v>
      </c>
      <c r="D4157" s="0" t="s">
        <v>17</v>
      </c>
      <c r="E4157" s="0" t="s">
        <v>9</v>
      </c>
      <c r="F4157" s="0" t="s">
        <v>9</v>
      </c>
      <c r="G4157" s="0" t="s">
        <v>172</v>
      </c>
      <c r="H4157" s="0" t="n">
        <v>31461845.5701766</v>
      </c>
      <c r="I4157" s="0" t="n">
        <v>229116.368343542</v>
      </c>
      <c r="J4157" s="0" t="n">
        <v>939008.884171205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</row>
    <row r="4158" customFormat="false" ht="13.8" hidden="true" customHeight="false" outlineLevel="0" collapsed="false">
      <c r="A4158" s="0" t="s">
        <v>150</v>
      </c>
      <c r="B4158" s="0" t="s">
        <v>52</v>
      </c>
      <c r="C4158" s="0" t="s">
        <v>165</v>
      </c>
      <c r="D4158" s="0" t="s">
        <v>62</v>
      </c>
      <c r="E4158" s="0" t="s">
        <v>8</v>
      </c>
      <c r="F4158" s="0" t="s">
        <v>8</v>
      </c>
      <c r="G4158" s="0" t="s">
        <v>157</v>
      </c>
      <c r="H4158" s="0" t="n">
        <v>18115542.988239</v>
      </c>
      <c r="I4158" s="0" t="n">
        <v>591569.899999999</v>
      </c>
      <c r="J4158" s="0" t="n">
        <v>663796.225549326</v>
      </c>
      <c r="K4158" s="0" t="n">
        <v>26620645.4999999</v>
      </c>
      <c r="L4158" s="0" t="n">
        <v>32536344.4999999</v>
      </c>
      <c r="M4158" s="0" t="n">
        <v>144564894.312499</v>
      </c>
      <c r="N4158" s="0" t="n">
        <v>175992045.249999</v>
      </c>
      <c r="O4158" s="0" t="n">
        <v>1331032.27499999</v>
      </c>
      <c r="P4158" s="0" t="n">
        <v>1996548.41249999</v>
      </c>
      <c r="Q4158" s="0" t="n">
        <v>0</v>
      </c>
      <c r="R4158" s="0" t="n">
        <v>0</v>
      </c>
    </row>
    <row r="4159" customFormat="false" ht="13.8" hidden="true" customHeight="false" outlineLevel="0" collapsed="false">
      <c r="A4159" s="0" t="s">
        <v>159</v>
      </c>
      <c r="B4159" s="0" t="s">
        <v>52</v>
      </c>
      <c r="C4159" s="0" t="s">
        <v>165</v>
      </c>
      <c r="D4159" s="0" t="s">
        <v>62</v>
      </c>
      <c r="E4159" s="0" t="s">
        <v>13</v>
      </c>
      <c r="F4159" s="0" t="s">
        <v>13</v>
      </c>
      <c r="G4159" s="0" t="s">
        <v>164</v>
      </c>
      <c r="H4159" s="0" t="n">
        <v>14611715.0012883</v>
      </c>
      <c r="I4159" s="0" t="n">
        <v>171710.499999999</v>
      </c>
      <c r="J4159" s="0" t="n">
        <v>197513.8217639</v>
      </c>
      <c r="K4159" s="0" t="n">
        <v>6868419.99999999</v>
      </c>
      <c r="L4159" s="0" t="n">
        <v>8585524.99999999</v>
      </c>
      <c r="M4159" s="0" t="n">
        <v>34664057.1874999</v>
      </c>
      <c r="N4159" s="0" t="n">
        <v>41961753.4374999</v>
      </c>
      <c r="O4159" s="0" t="n">
        <v>0</v>
      </c>
      <c r="P4159" s="0" t="n">
        <v>0</v>
      </c>
      <c r="Q4159" s="0" t="n">
        <v>0</v>
      </c>
      <c r="R4159" s="0" t="n">
        <v>0</v>
      </c>
    </row>
    <row r="4160" customFormat="false" ht="13.8" hidden="true" customHeight="false" outlineLevel="0" collapsed="false">
      <c r="A4160" s="0" t="s">
        <v>159</v>
      </c>
      <c r="B4160" s="0" t="s">
        <v>52</v>
      </c>
      <c r="C4160" s="0" t="s">
        <v>165</v>
      </c>
      <c r="D4160" s="0" t="s">
        <v>62</v>
      </c>
      <c r="E4160" s="0" t="s">
        <v>8</v>
      </c>
      <c r="F4160" s="0" t="s">
        <v>8</v>
      </c>
      <c r="G4160" s="0" t="s">
        <v>154</v>
      </c>
      <c r="H4160" s="0" t="n">
        <v>27336045.9533372</v>
      </c>
      <c r="I4160" s="0" t="n">
        <v>351088.299999999</v>
      </c>
      <c r="J4160" s="0" t="n">
        <v>585920.999516636</v>
      </c>
      <c r="K4160" s="0" t="n">
        <v>14043531.9999999</v>
      </c>
      <c r="L4160" s="0" t="n">
        <v>17554414.9999999</v>
      </c>
      <c r="M4160" s="0" t="n">
        <v>70875950.5624999</v>
      </c>
      <c r="N4160" s="0" t="n">
        <v>85797203.3124999</v>
      </c>
      <c r="O4160" s="0" t="n">
        <v>0</v>
      </c>
      <c r="P4160" s="0" t="n">
        <v>0</v>
      </c>
      <c r="Q4160" s="0" t="n">
        <v>0</v>
      </c>
      <c r="R4160" s="0" t="n">
        <v>0</v>
      </c>
    </row>
    <row r="4161" customFormat="false" ht="13.8" hidden="true" customHeight="false" outlineLevel="0" collapsed="false">
      <c r="A4161" s="0" t="s">
        <v>150</v>
      </c>
      <c r="B4161" s="0" t="s">
        <v>72</v>
      </c>
      <c r="C4161" s="0" t="s">
        <v>151</v>
      </c>
      <c r="D4161" s="0" t="s">
        <v>81</v>
      </c>
      <c r="E4161" s="0" t="s">
        <v>152</v>
      </c>
      <c r="F4161" s="0" t="s">
        <v>8</v>
      </c>
      <c r="G4161" s="0" t="s">
        <v>153</v>
      </c>
      <c r="H4161" s="0" t="n">
        <v>65851.8594010854</v>
      </c>
      <c r="I4161" s="0" t="n">
        <v>4992.68223475765</v>
      </c>
      <c r="J4161" s="0" t="n">
        <v>4992.68223475765</v>
      </c>
      <c r="K4161" s="0" t="n">
        <v>58247.9594055059</v>
      </c>
      <c r="L4161" s="0" t="n">
        <v>74890.2335213647</v>
      </c>
      <c r="M4161" s="0" t="n">
        <v>391060.810882978</v>
      </c>
      <c r="N4161" s="0" t="n">
        <v>537708.614964095</v>
      </c>
      <c r="O4161" s="0" t="n">
        <v>122206.502776845</v>
      </c>
      <c r="P4161" s="0" t="n">
        <v>156424.323554362</v>
      </c>
      <c r="Q4161" s="0" t="n">
        <v>133138.19292687</v>
      </c>
      <c r="R4161" s="0" t="n">
        <v>149780.467042729</v>
      </c>
    </row>
    <row r="4162" customFormat="false" ht="13.8" hidden="true" customHeight="false" outlineLevel="0" collapsed="false">
      <c r="A4162" s="0" t="s">
        <v>155</v>
      </c>
      <c r="B4162" s="0" t="s">
        <v>52</v>
      </c>
      <c r="C4162" s="0" t="s">
        <v>165</v>
      </c>
      <c r="D4162" s="0" t="s">
        <v>62</v>
      </c>
      <c r="E4162" s="0" t="s">
        <v>8</v>
      </c>
      <c r="F4162" s="0" t="s">
        <v>8</v>
      </c>
      <c r="G4162" s="0" t="s">
        <v>153</v>
      </c>
      <c r="H4162" s="0" t="n">
        <v>4435424.88416571</v>
      </c>
      <c r="I4162" s="0" t="n">
        <v>106613.199999999</v>
      </c>
      <c r="J4162" s="0" t="n">
        <v>139237.86596412</v>
      </c>
      <c r="K4162" s="0" t="n">
        <v>4797593.99999999</v>
      </c>
      <c r="L4162" s="0" t="n">
        <v>5863725.99999999</v>
      </c>
      <c r="M4162" s="0" t="n">
        <v>21522539.7499999</v>
      </c>
      <c r="N4162" s="0" t="n">
        <v>26053600.7499999</v>
      </c>
      <c r="O4162" s="0" t="n">
        <v>199899.749999999</v>
      </c>
      <c r="P4162" s="0" t="n">
        <v>319839.599999999</v>
      </c>
      <c r="Q4162" s="0" t="n">
        <v>0</v>
      </c>
      <c r="R4162" s="0" t="n">
        <v>0</v>
      </c>
    </row>
    <row r="4163" customFormat="false" ht="13.8" hidden="true" customHeight="false" outlineLevel="0" collapsed="false">
      <c r="A4163" s="0" t="s">
        <v>150</v>
      </c>
      <c r="B4163" s="0" t="s">
        <v>52</v>
      </c>
      <c r="C4163" s="0" t="s">
        <v>183</v>
      </c>
      <c r="D4163" s="0" t="s">
        <v>64</v>
      </c>
      <c r="E4163" s="0" t="s">
        <v>8</v>
      </c>
      <c r="F4163" s="0" t="s">
        <v>8</v>
      </c>
      <c r="G4163" s="0" t="s">
        <v>164</v>
      </c>
      <c r="H4163" s="0" t="n">
        <v>130712513.508023</v>
      </c>
      <c r="I4163" s="0" t="n">
        <v>8734041.07389456</v>
      </c>
      <c r="J4163" s="0" t="n">
        <v>66076253.8413571</v>
      </c>
      <c r="K4163" s="0" t="n">
        <v>305691437.586309</v>
      </c>
      <c r="L4163" s="0" t="n">
        <v>393031848.325255</v>
      </c>
      <c r="M4163" s="0" t="n">
        <v>301324417.049362</v>
      </c>
      <c r="N4163" s="0" t="n">
        <v>366829725.103571</v>
      </c>
      <c r="O4163" s="0" t="n">
        <v>291425836.845367</v>
      </c>
      <c r="P4163" s="0" t="n">
        <v>317919094.7404</v>
      </c>
      <c r="Q4163" s="0" t="n">
        <v>1048084928.86734</v>
      </c>
      <c r="R4163" s="0" t="n">
        <v>1135425339.60629</v>
      </c>
    </row>
    <row r="4164" customFormat="false" ht="13.8" hidden="true" customHeight="false" outlineLevel="0" collapsed="false">
      <c r="A4164" s="0" t="s">
        <v>150</v>
      </c>
      <c r="B4164" s="0" t="s">
        <v>21</v>
      </c>
      <c r="C4164" s="0" t="s">
        <v>166</v>
      </c>
      <c r="D4164" s="0" t="s">
        <v>43</v>
      </c>
      <c r="E4164" s="0" t="s">
        <v>9</v>
      </c>
      <c r="F4164" s="0" t="s">
        <v>9</v>
      </c>
      <c r="G4164" s="0" t="s">
        <v>164</v>
      </c>
      <c r="H4164" s="0" t="n">
        <v>176776.857731786</v>
      </c>
      <c r="I4164" s="0" t="n">
        <v>12480.2001849283</v>
      </c>
      <c r="J4164" s="0" t="n">
        <v>7843.58577669902</v>
      </c>
      <c r="K4164" s="0" t="n">
        <v>156002.502311604</v>
      </c>
      <c r="L4164" s="0" t="n">
        <v>171602.752542764</v>
      </c>
      <c r="M4164" s="0" t="n">
        <v>6163832.20133581</v>
      </c>
      <c r="N4164" s="0" t="n">
        <v>6934311.22650278</v>
      </c>
      <c r="O4164" s="0" t="n">
        <v>1615275.90987141</v>
      </c>
      <c r="P4164" s="0" t="n">
        <v>2067553.1646354</v>
      </c>
      <c r="Q4164" s="0" t="n">
        <v>140402.252080443</v>
      </c>
      <c r="R4164" s="0" t="n">
        <v>171602.752542764</v>
      </c>
    </row>
    <row r="4165" customFormat="false" ht="13.8" hidden="true" customHeight="false" outlineLevel="0" collapsed="false">
      <c r="A4165" s="0" t="s">
        <v>159</v>
      </c>
      <c r="B4165" s="0" t="s">
        <v>21</v>
      </c>
      <c r="C4165" s="0" t="s">
        <v>173</v>
      </c>
      <c r="D4165" s="0" t="s">
        <v>47</v>
      </c>
      <c r="E4165" s="0" t="s">
        <v>8</v>
      </c>
      <c r="F4165" s="0" t="s">
        <v>8</v>
      </c>
      <c r="G4165" s="0" t="s">
        <v>157</v>
      </c>
      <c r="H4165" s="0" t="n">
        <v>2066946.43625673</v>
      </c>
      <c r="I4165" s="0" t="n">
        <v>18938.9999999999</v>
      </c>
      <c r="J4165" s="0" t="n">
        <v>5073.43333333333</v>
      </c>
      <c r="K4165" s="0" t="n">
        <v>0</v>
      </c>
      <c r="L4165" s="0" t="n">
        <v>0</v>
      </c>
      <c r="M4165" s="0" t="n">
        <v>4151849.67003359</v>
      </c>
      <c r="N4165" s="0" t="n">
        <v>5189812.08754199</v>
      </c>
      <c r="O4165" s="0" t="n">
        <v>0</v>
      </c>
      <c r="P4165" s="0" t="n">
        <v>0</v>
      </c>
      <c r="Q4165" s="0" t="n">
        <v>165716.249999999</v>
      </c>
      <c r="R4165" s="0" t="n">
        <v>213063.749999999</v>
      </c>
    </row>
    <row r="4166" customFormat="false" ht="13.8" hidden="true" customHeight="false" outlineLevel="0" collapsed="false">
      <c r="A4166" s="0" t="s">
        <v>159</v>
      </c>
      <c r="B4166" s="0" t="s">
        <v>72</v>
      </c>
      <c r="C4166" s="0" t="s">
        <v>175</v>
      </c>
      <c r="D4166" s="0" t="s">
        <v>88</v>
      </c>
      <c r="E4166" s="0" t="s">
        <v>152</v>
      </c>
      <c r="F4166" s="0" t="s">
        <v>8</v>
      </c>
      <c r="G4166" s="0" t="s">
        <v>157</v>
      </c>
      <c r="H4166" s="0" t="n">
        <v>7045956.03193919</v>
      </c>
      <c r="I4166" s="0" t="n">
        <v>219771.255079325</v>
      </c>
      <c r="J4166" s="0" t="n">
        <v>387394.488508181</v>
      </c>
      <c r="K4166" s="0" t="n">
        <v>3277776.49140375</v>
      </c>
      <c r="L4166" s="0" t="n">
        <v>4370368.655205</v>
      </c>
      <c r="M4166" s="0" t="n">
        <v>18680556.6817426</v>
      </c>
      <c r="N4166" s="0" t="n">
        <v>26152779.3544396</v>
      </c>
      <c r="O4166" s="0" t="n">
        <v>7472222.67269705</v>
      </c>
      <c r="P4166" s="0" t="n">
        <v>10461111.7417758</v>
      </c>
      <c r="Q4166" s="0" t="n">
        <v>0</v>
      </c>
      <c r="R4166" s="0" t="n">
        <v>0</v>
      </c>
    </row>
    <row r="4167" customFormat="false" ht="13.8" hidden="true" customHeight="false" outlineLevel="0" collapsed="false">
      <c r="A4167" s="0" t="s">
        <v>155</v>
      </c>
      <c r="B4167" s="0" t="s">
        <v>21</v>
      </c>
      <c r="C4167" s="0" t="s">
        <v>173</v>
      </c>
      <c r="D4167" s="0" t="s">
        <v>26</v>
      </c>
      <c r="E4167" s="0" t="s">
        <v>13</v>
      </c>
      <c r="F4167" s="0" t="s">
        <v>13</v>
      </c>
      <c r="G4167" s="0" t="s">
        <v>154</v>
      </c>
      <c r="H4167" s="0" t="n">
        <v>529025.325630116</v>
      </c>
      <c r="I4167" s="0" t="n">
        <v>30900.8560738195</v>
      </c>
      <c r="J4167" s="0" t="n">
        <v>19123.5163639226</v>
      </c>
      <c r="K4167" s="0" t="n">
        <v>0</v>
      </c>
      <c r="L4167" s="0" t="n">
        <v>0</v>
      </c>
      <c r="M4167" s="0" t="n">
        <v>5353859.43199579</v>
      </c>
      <c r="N4167" s="0" t="n">
        <v>6246169.33732842</v>
      </c>
      <c r="O4167" s="0" t="n">
        <v>1473284.14786329</v>
      </c>
      <c r="P4167" s="0" t="n">
        <v>1800680.62516625</v>
      </c>
      <c r="Q4167" s="0" t="n">
        <v>618017.12147639</v>
      </c>
      <c r="R4167" s="0" t="n">
        <v>695269.261660939</v>
      </c>
    </row>
    <row r="4168" customFormat="false" ht="13.8" hidden="true" customHeight="false" outlineLevel="0" collapsed="false">
      <c r="A4168" s="0" t="s">
        <v>159</v>
      </c>
      <c r="B4168" s="0" t="s">
        <v>21</v>
      </c>
      <c r="C4168" s="0" t="s">
        <v>166</v>
      </c>
      <c r="D4168" s="0" t="s">
        <v>36</v>
      </c>
      <c r="E4168" s="0" t="s">
        <v>13</v>
      </c>
      <c r="F4168" s="0" t="s">
        <v>13</v>
      </c>
      <c r="G4168" s="0" t="s">
        <v>164</v>
      </c>
      <c r="H4168" s="0" t="n">
        <v>10714763.9112162</v>
      </c>
      <c r="I4168" s="0" t="n">
        <v>98299.6741149839</v>
      </c>
      <c r="J4168" s="0" t="n">
        <v>82847.7821048514</v>
      </c>
      <c r="K4168" s="0" t="n">
        <v>982996.741149839</v>
      </c>
      <c r="L4168" s="0" t="n">
        <v>1228745.92643729</v>
      </c>
      <c r="M4168" s="0" t="n">
        <v>13582345.1042219</v>
      </c>
      <c r="N4168" s="0" t="n">
        <v>16977931.3802774</v>
      </c>
      <c r="O4168" s="0" t="n">
        <v>0</v>
      </c>
      <c r="P4168" s="0" t="n">
        <v>0</v>
      </c>
      <c r="Q4168" s="0" t="n">
        <v>0</v>
      </c>
      <c r="R4168" s="0" t="n">
        <v>0</v>
      </c>
    </row>
    <row r="4169" customFormat="false" ht="13.8" hidden="true" customHeight="false" outlineLevel="0" collapsed="false">
      <c r="A4169" s="0" t="s">
        <v>150</v>
      </c>
      <c r="B4169" s="0" t="s">
        <v>21</v>
      </c>
      <c r="C4169" s="0" t="s">
        <v>166</v>
      </c>
      <c r="D4169" s="0" t="s">
        <v>38</v>
      </c>
      <c r="E4169" s="0" t="s">
        <v>9</v>
      </c>
      <c r="F4169" s="0" t="s">
        <v>9</v>
      </c>
      <c r="G4169" s="0" t="s">
        <v>153</v>
      </c>
      <c r="H4169" s="0" t="n">
        <v>985164.5688007</v>
      </c>
      <c r="I4169" s="0" t="n">
        <v>18317.7777777777</v>
      </c>
      <c r="J4169" s="0" t="n">
        <v>11637.2361111111</v>
      </c>
      <c r="K4169" s="0" t="n">
        <v>0</v>
      </c>
      <c r="L4169" s="0" t="n">
        <v>0</v>
      </c>
      <c r="M4169" s="0" t="n">
        <v>6363731.68344355</v>
      </c>
      <c r="N4169" s="0" t="n">
        <v>7727388.47275288</v>
      </c>
      <c r="O4169" s="0" t="n">
        <v>0</v>
      </c>
      <c r="P4169" s="0" t="n">
        <v>0</v>
      </c>
      <c r="Q4169" s="0" t="n">
        <v>183177.777777777</v>
      </c>
      <c r="R4169" s="0" t="n">
        <v>228972.222222222</v>
      </c>
    </row>
    <row r="4170" customFormat="false" ht="13.8" hidden="true" customHeight="false" outlineLevel="0" collapsed="false">
      <c r="A4170" s="0" t="s">
        <v>150</v>
      </c>
      <c r="B4170" s="0" t="s">
        <v>72</v>
      </c>
      <c r="C4170" s="0" t="s">
        <v>151</v>
      </c>
      <c r="D4170" s="0" t="s">
        <v>73</v>
      </c>
      <c r="E4170" s="0" t="s">
        <v>174</v>
      </c>
      <c r="F4170" s="0" t="s">
        <v>8</v>
      </c>
      <c r="G4170" s="0" t="s">
        <v>172</v>
      </c>
      <c r="H4170" s="0" t="n">
        <v>3501490.49307869</v>
      </c>
      <c r="I4170" s="0" t="n">
        <v>47676.6863434321</v>
      </c>
      <c r="J4170" s="0" t="n">
        <v>53573.8979418183</v>
      </c>
      <c r="K4170" s="0" t="n">
        <v>1668684.02202012</v>
      </c>
      <c r="L4170" s="0" t="n">
        <v>2145450.88545444</v>
      </c>
      <c r="M4170" s="0" t="n">
        <v>5112062.57387998</v>
      </c>
      <c r="N4170" s="0" t="n">
        <v>6596209.77274836</v>
      </c>
      <c r="O4170" s="0" t="n">
        <v>1649052.44318709</v>
      </c>
      <c r="P4170" s="0" t="n">
        <v>2110787.12727947</v>
      </c>
      <c r="Q4170" s="0" t="n">
        <v>3814134.90747456</v>
      </c>
      <c r="R4170" s="0" t="n">
        <v>4290901.77090888</v>
      </c>
    </row>
    <row r="4171" customFormat="false" ht="13.8" hidden="true" customHeight="false" outlineLevel="0" collapsed="false">
      <c r="A4171" s="0" t="s">
        <v>150</v>
      </c>
      <c r="B4171" s="0" t="s">
        <v>72</v>
      </c>
      <c r="C4171" s="0" t="s">
        <v>175</v>
      </c>
      <c r="D4171" s="0" t="s">
        <v>79</v>
      </c>
      <c r="E4171" s="0" t="s">
        <v>152</v>
      </c>
      <c r="F4171" s="0" t="s">
        <v>8</v>
      </c>
      <c r="G4171" s="0" t="s">
        <v>157</v>
      </c>
      <c r="H4171" s="0" t="n">
        <v>1982544.67959407</v>
      </c>
      <c r="I4171" s="0" t="n">
        <v>233072.846786092</v>
      </c>
      <c r="J4171" s="0" t="n">
        <v>101520.606137193</v>
      </c>
      <c r="K4171" s="0" t="n">
        <v>4078774.81875661</v>
      </c>
      <c r="L4171" s="0" t="n">
        <v>5244139.05268707</v>
      </c>
      <c r="M4171" s="0" t="n">
        <v>29946991.778498</v>
      </c>
      <c r="N4171" s="0" t="n">
        <v>41177113.6954348</v>
      </c>
      <c r="O4171" s="0" t="n">
        <v>9358434.93078064</v>
      </c>
      <c r="P4171" s="0" t="n">
        <v>11978796.7113992</v>
      </c>
      <c r="Q4171" s="0" t="n">
        <v>9322913.87144369</v>
      </c>
      <c r="R4171" s="0" t="n">
        <v>10488278.1053741</v>
      </c>
    </row>
    <row r="4172" customFormat="false" ht="13.8" hidden="true" customHeight="false" outlineLevel="0" collapsed="false">
      <c r="A4172" s="0" t="s">
        <v>155</v>
      </c>
      <c r="B4172" s="0" t="s">
        <v>96</v>
      </c>
      <c r="C4172" s="0" t="s">
        <v>99</v>
      </c>
      <c r="D4172" s="0" t="s">
        <v>99</v>
      </c>
      <c r="E4172" s="0" t="s">
        <v>197</v>
      </c>
      <c r="F4172" s="0" t="s">
        <v>8</v>
      </c>
      <c r="G4172" s="0" t="s">
        <v>154</v>
      </c>
      <c r="H4172" s="0" t="n">
        <v>7888341.68984019</v>
      </c>
      <c r="I4172" s="0" t="n">
        <v>490062.127045127</v>
      </c>
      <c r="J4172" s="0" t="n">
        <v>622237.412802991</v>
      </c>
      <c r="K4172" s="0" t="n">
        <v>0</v>
      </c>
      <c r="L4172" s="0" t="n">
        <v>0</v>
      </c>
      <c r="M4172" s="0" t="n">
        <v>25218020.4751467</v>
      </c>
      <c r="N4172" s="0" t="n">
        <v>30822025.0251793</v>
      </c>
      <c r="O4172" s="0" t="n">
        <v>14383611.678417</v>
      </c>
      <c r="P4172" s="0" t="n">
        <v>19614015.9251141</v>
      </c>
      <c r="Q4172" s="0" t="n">
        <v>11777635.8987039</v>
      </c>
      <c r="R4172" s="0" t="n">
        <v>13460155.3128045</v>
      </c>
    </row>
    <row r="4173" customFormat="false" ht="13.8" hidden="true" customHeight="false" outlineLevel="0" collapsed="false">
      <c r="A4173" s="0" t="s">
        <v>155</v>
      </c>
      <c r="B4173" s="0" t="s">
        <v>21</v>
      </c>
      <c r="C4173" s="0" t="s">
        <v>166</v>
      </c>
      <c r="D4173" s="0" t="s">
        <v>37</v>
      </c>
      <c r="E4173" s="0" t="s">
        <v>13</v>
      </c>
      <c r="F4173" s="0" t="s">
        <v>13</v>
      </c>
      <c r="G4173" s="0" t="s">
        <v>153</v>
      </c>
      <c r="H4173" s="0" t="n">
        <v>170485.598103504</v>
      </c>
      <c r="I4173" s="0" t="n">
        <v>11572.1008158508</v>
      </c>
      <c r="J4173" s="0" t="n">
        <v>6735.92498543123</v>
      </c>
      <c r="K4173" s="0" t="n">
        <v>130186.134178321</v>
      </c>
      <c r="L4173" s="0" t="n">
        <v>159116.386217948</v>
      </c>
      <c r="M4173" s="0" t="n">
        <v>1451813.66101524</v>
      </c>
      <c r="N4173" s="0" t="n">
        <v>1814767.07626905</v>
      </c>
      <c r="O4173" s="0" t="n">
        <v>345809.562557598</v>
      </c>
      <c r="P4173" s="0" t="n">
        <v>553295.300092157</v>
      </c>
      <c r="Q4173" s="0" t="n">
        <v>231442.016317016</v>
      </c>
      <c r="R4173" s="0" t="n">
        <v>260372.268356643</v>
      </c>
    </row>
    <row r="4174" customFormat="false" ht="13.8" hidden="true" customHeight="false" outlineLevel="0" collapsed="false">
      <c r="A4174" s="0" t="s">
        <v>159</v>
      </c>
      <c r="B4174" s="0" t="s">
        <v>6</v>
      </c>
      <c r="C4174" s="0" t="s">
        <v>162</v>
      </c>
      <c r="D4174" s="0" t="s">
        <v>20</v>
      </c>
      <c r="E4174" s="0" t="s">
        <v>9</v>
      </c>
      <c r="F4174" s="0" t="s">
        <v>9</v>
      </c>
      <c r="G4174" s="0" t="s">
        <v>154</v>
      </c>
      <c r="H4174" s="0" t="n">
        <v>42667446.5971657</v>
      </c>
      <c r="I4174" s="0" t="n">
        <v>525723.473593168</v>
      </c>
      <c r="J4174" s="0" t="n">
        <v>288205.102290595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</row>
    <row r="4175" customFormat="false" ht="13.8" hidden="true" customHeight="false" outlineLevel="0" collapsed="false">
      <c r="A4175" s="0" t="s">
        <v>150</v>
      </c>
      <c r="B4175" s="0" t="s">
        <v>72</v>
      </c>
      <c r="C4175" s="0" t="s">
        <v>151</v>
      </c>
      <c r="D4175" s="0" t="s">
        <v>75</v>
      </c>
      <c r="E4175" s="0" t="s">
        <v>170</v>
      </c>
      <c r="F4175" s="0" t="s">
        <v>13</v>
      </c>
      <c r="G4175" s="0" t="s">
        <v>154</v>
      </c>
      <c r="H4175" s="0" t="n">
        <v>290008.935469407</v>
      </c>
      <c r="I4175" s="0" t="n">
        <v>4659.26781818377</v>
      </c>
      <c r="J4175" s="0" t="n">
        <v>4659.26781818377</v>
      </c>
      <c r="K4175" s="0" t="n">
        <v>163074.373636432</v>
      </c>
      <c r="L4175" s="0" t="n">
        <v>209667.051818269</v>
      </c>
      <c r="M4175" s="0" t="n">
        <v>515698.724441902</v>
      </c>
      <c r="N4175" s="0" t="n">
        <v>709085.746107616</v>
      </c>
      <c r="O4175" s="0" t="n">
        <v>161155.851388094</v>
      </c>
      <c r="P4175" s="0" t="n">
        <v>206279.489776761</v>
      </c>
      <c r="Q4175" s="0" t="n">
        <v>372741.425454701</v>
      </c>
      <c r="R4175" s="0" t="n">
        <v>419334.103636539</v>
      </c>
    </row>
    <row r="4176" customFormat="false" ht="13.8" hidden="true" customHeight="false" outlineLevel="0" collapsed="false">
      <c r="A4176" s="0" t="s">
        <v>155</v>
      </c>
      <c r="B4176" s="0" t="s">
        <v>72</v>
      </c>
      <c r="C4176" s="0" t="s">
        <v>151</v>
      </c>
      <c r="D4176" s="0" t="s">
        <v>84</v>
      </c>
      <c r="E4176" s="0" t="s">
        <v>174</v>
      </c>
      <c r="F4176" s="0" t="s">
        <v>8</v>
      </c>
      <c r="G4176" s="0" t="s">
        <v>157</v>
      </c>
      <c r="H4176" s="0" t="n">
        <v>3925635.63855516</v>
      </c>
      <c r="I4176" s="0" t="n">
        <v>590459.135485845</v>
      </c>
      <c r="J4176" s="0" t="n">
        <v>418280.928803448</v>
      </c>
      <c r="K4176" s="0" t="n">
        <v>8848976.91668625</v>
      </c>
      <c r="L4176" s="0" t="n">
        <v>11377256.0357394</v>
      </c>
      <c r="M4176" s="0" t="n">
        <v>24364566.0640564</v>
      </c>
      <c r="N4176" s="0" t="n">
        <v>30097405.137952</v>
      </c>
      <c r="O4176" s="0" t="n">
        <v>12612245.9625704</v>
      </c>
      <c r="P4176" s="0" t="n">
        <v>17198517.2216869</v>
      </c>
      <c r="Q4176" s="0" t="n">
        <v>17697953.8333725</v>
      </c>
      <c r="R4176" s="0" t="n">
        <v>20226232.9524257</v>
      </c>
    </row>
    <row r="4177" customFormat="false" ht="13.8" hidden="true" customHeight="false" outlineLevel="0" collapsed="false">
      <c r="A4177" s="0" t="s">
        <v>159</v>
      </c>
      <c r="B4177" s="0" t="s">
        <v>72</v>
      </c>
      <c r="C4177" s="0" t="s">
        <v>151</v>
      </c>
      <c r="D4177" s="0" t="s">
        <v>82</v>
      </c>
      <c r="E4177" s="0" t="s">
        <v>170</v>
      </c>
      <c r="F4177" s="0" t="s">
        <v>13</v>
      </c>
      <c r="G4177" s="0" t="s">
        <v>157</v>
      </c>
      <c r="H4177" s="0" t="n">
        <v>252347.258991446</v>
      </c>
      <c r="I4177" s="0" t="n">
        <v>2501.58292526185</v>
      </c>
      <c r="J4177" s="0" t="n">
        <v>1250.79146263092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</row>
    <row r="4178" customFormat="false" ht="13.8" hidden="true" customHeight="false" outlineLevel="0" collapsed="false">
      <c r="A4178" s="0" t="s">
        <v>150</v>
      </c>
      <c r="B4178" s="0" t="s">
        <v>103</v>
      </c>
      <c r="C4178" s="0" t="s">
        <v>193</v>
      </c>
      <c r="D4178" s="0" t="s">
        <v>107</v>
      </c>
      <c r="E4178" s="0" t="s">
        <v>9</v>
      </c>
      <c r="F4178" s="0" t="s">
        <v>9</v>
      </c>
      <c r="G4178" s="0" t="s">
        <v>154</v>
      </c>
      <c r="H4178" s="0" t="n">
        <v>2138220.37259332</v>
      </c>
      <c r="I4178" s="0" t="n">
        <v>247007.10539346</v>
      </c>
      <c r="J4178" s="0" t="n">
        <v>228327.705840255</v>
      </c>
      <c r="K4178" s="0" t="n">
        <v>0</v>
      </c>
      <c r="L4178" s="0" t="n">
        <v>0</v>
      </c>
      <c r="M4178" s="0" t="n">
        <v>37940291.3884354</v>
      </c>
      <c r="N4178" s="0" t="n">
        <v>52167900.6590987</v>
      </c>
      <c r="O4178" s="0" t="n">
        <v>8892255.79416456</v>
      </c>
      <c r="P4178" s="0" t="n">
        <v>11382087.4165306</v>
      </c>
      <c r="Q4178" s="0" t="n">
        <v>7015437.56357767</v>
      </c>
      <c r="R4178" s="0" t="n">
        <v>7892367.25902489</v>
      </c>
    </row>
    <row r="4179" customFormat="false" ht="13.8" hidden="true" customHeight="false" outlineLevel="0" collapsed="false">
      <c r="A4179" s="0" t="s">
        <v>155</v>
      </c>
      <c r="B4179" s="0" t="s">
        <v>103</v>
      </c>
      <c r="C4179" s="0" t="s">
        <v>178</v>
      </c>
      <c r="D4179" s="0" t="s">
        <v>107</v>
      </c>
      <c r="E4179" s="0" t="s">
        <v>9</v>
      </c>
      <c r="F4179" s="0" t="s">
        <v>9</v>
      </c>
      <c r="G4179" s="0" t="s">
        <v>164</v>
      </c>
      <c r="H4179" s="0" t="n">
        <v>882974.402695565</v>
      </c>
      <c r="I4179" s="0" t="n">
        <v>85582.501783065</v>
      </c>
      <c r="J4179" s="0" t="n">
        <v>90229.197644495</v>
      </c>
      <c r="K4179" s="0" t="n">
        <v>0</v>
      </c>
      <c r="L4179" s="0" t="n">
        <v>0</v>
      </c>
      <c r="M4179" s="0" t="n">
        <v>8215920.17117424</v>
      </c>
      <c r="N4179" s="0" t="n">
        <v>11502288.2396439</v>
      </c>
      <c r="O4179" s="0" t="n">
        <v>2711253.65648749</v>
      </c>
      <c r="P4179" s="0" t="n">
        <v>3697164.0770284</v>
      </c>
      <c r="Q4179" s="0" t="n">
        <v>1476627.79350426</v>
      </c>
      <c r="R4179" s="0" t="n">
        <v>1687574.62114772</v>
      </c>
    </row>
    <row r="4180" customFormat="false" ht="13.8" hidden="true" customHeight="false" outlineLevel="0" collapsed="false">
      <c r="A4180" s="0" t="s">
        <v>159</v>
      </c>
      <c r="B4180" s="0" t="s">
        <v>103</v>
      </c>
      <c r="C4180" s="0" t="s">
        <v>177</v>
      </c>
      <c r="D4180" s="0" t="s">
        <v>116</v>
      </c>
      <c r="E4180" s="0" t="s">
        <v>13</v>
      </c>
      <c r="F4180" s="0" t="s">
        <v>13</v>
      </c>
      <c r="G4180" s="0" t="s">
        <v>172</v>
      </c>
      <c r="H4180" s="0" t="n">
        <v>4670543.79145748</v>
      </c>
      <c r="I4180" s="0" t="n">
        <v>65596.825</v>
      </c>
      <c r="J4180" s="0" t="n">
        <v>192086.605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</row>
    <row r="4181" customFormat="false" ht="13.8" hidden="true" customHeight="false" outlineLevel="0" collapsed="false">
      <c r="A4181" s="0" t="s">
        <v>150</v>
      </c>
      <c r="B4181" s="0" t="s">
        <v>103</v>
      </c>
      <c r="C4181" s="0" t="s">
        <v>178</v>
      </c>
      <c r="D4181" s="0" t="s">
        <v>104</v>
      </c>
      <c r="E4181" s="0" t="s">
        <v>13</v>
      </c>
      <c r="F4181" s="0" t="s">
        <v>13</v>
      </c>
      <c r="G4181" s="0" t="s">
        <v>157</v>
      </c>
      <c r="H4181" s="0" t="n">
        <v>869511.674851019</v>
      </c>
      <c r="I4181" s="0" t="n">
        <v>190489.250245466</v>
      </c>
      <c r="J4181" s="0" t="n">
        <v>43693.5191190831</v>
      </c>
      <c r="K4181" s="0" t="n">
        <v>2019267.09285019</v>
      </c>
      <c r="L4181" s="0" t="n">
        <v>2596200.54795025</v>
      </c>
      <c r="M4181" s="0" t="n">
        <v>31545019.8406492</v>
      </c>
      <c r="N4181" s="0" t="n">
        <v>38402632.8494861</v>
      </c>
      <c r="O4181" s="0" t="n">
        <v>7040482.68907245</v>
      </c>
      <c r="P4181" s="0" t="n">
        <v>7680526.56989722</v>
      </c>
      <c r="Q4181" s="0" t="n">
        <v>6923201.46120067</v>
      </c>
      <c r="R4181" s="0" t="n">
        <v>7500134.91630073</v>
      </c>
    </row>
    <row r="4182" customFormat="false" ht="13.8" hidden="true" customHeight="false" outlineLevel="0" collapsed="false">
      <c r="A4182" s="0" t="s">
        <v>155</v>
      </c>
      <c r="B4182" s="0" t="s">
        <v>21</v>
      </c>
      <c r="C4182" s="0" t="s">
        <v>168</v>
      </c>
      <c r="D4182" s="0" t="s">
        <v>50</v>
      </c>
      <c r="E4182" s="0" t="s">
        <v>9</v>
      </c>
      <c r="F4182" s="0" t="s">
        <v>9</v>
      </c>
      <c r="G4182" s="0" t="s">
        <v>172</v>
      </c>
      <c r="H4182" s="0" t="n">
        <v>1772551.38247911</v>
      </c>
      <c r="I4182" s="0" t="n">
        <v>70625</v>
      </c>
      <c r="J4182" s="0" t="n">
        <v>448340.275</v>
      </c>
      <c r="K4182" s="0" t="n">
        <v>3178125</v>
      </c>
      <c r="L4182" s="0" t="n">
        <v>3884375</v>
      </c>
      <c r="M4182" s="0" t="n">
        <v>12580078.125</v>
      </c>
      <c r="N4182" s="0" t="n">
        <v>15228515.625</v>
      </c>
      <c r="O4182" s="0" t="n">
        <v>662109.375</v>
      </c>
      <c r="P4182" s="0" t="n">
        <v>1059375</v>
      </c>
      <c r="Q4182" s="0" t="n">
        <v>0</v>
      </c>
      <c r="R4182" s="0" t="n">
        <v>0</v>
      </c>
    </row>
    <row r="4183" customFormat="false" ht="13.8" hidden="true" customHeight="false" outlineLevel="0" collapsed="false">
      <c r="A4183" s="0" t="s">
        <v>155</v>
      </c>
      <c r="B4183" s="0" t="s">
        <v>103</v>
      </c>
      <c r="C4183" s="0" t="s">
        <v>178</v>
      </c>
      <c r="D4183" s="0" t="s">
        <v>105</v>
      </c>
      <c r="E4183" s="0" t="s">
        <v>13</v>
      </c>
      <c r="F4183" s="0" t="s">
        <v>13</v>
      </c>
      <c r="G4183" s="0" t="s">
        <v>157</v>
      </c>
      <c r="H4183" s="0" t="n">
        <v>1324945.52788692</v>
      </c>
      <c r="I4183" s="0" t="n">
        <v>120520.390836</v>
      </c>
      <c r="J4183" s="0" t="n">
        <v>38305.10408428</v>
      </c>
      <c r="K4183" s="0" t="n">
        <v>0</v>
      </c>
      <c r="L4183" s="0" t="n">
        <v>0</v>
      </c>
      <c r="M4183" s="0" t="n">
        <v>5409859.04365095</v>
      </c>
      <c r="N4183" s="0" t="n">
        <v>6548776.73705115</v>
      </c>
      <c r="O4183" s="0" t="n">
        <v>3065586.7914022</v>
      </c>
      <c r="P4183" s="0" t="n">
        <v>3388280.13786559</v>
      </c>
      <c r="Q4183" s="0" t="n">
        <v>6628621.49598</v>
      </c>
      <c r="R4183" s="0" t="n">
        <v>7231223.45016</v>
      </c>
    </row>
    <row r="4184" customFormat="false" ht="13.8" hidden="true" customHeight="false" outlineLevel="0" collapsed="false">
      <c r="A4184" s="0" t="s">
        <v>155</v>
      </c>
      <c r="B4184" s="0" t="s">
        <v>103</v>
      </c>
      <c r="C4184" s="0" t="s">
        <v>177</v>
      </c>
      <c r="D4184" s="0" t="s">
        <v>110</v>
      </c>
      <c r="E4184" s="0" t="s">
        <v>8</v>
      </c>
      <c r="F4184" s="0" t="s">
        <v>8</v>
      </c>
      <c r="G4184" s="0" t="s">
        <v>154</v>
      </c>
      <c r="H4184" s="0" t="n">
        <v>747885.880010157</v>
      </c>
      <c r="I4184" s="0" t="n">
        <v>33825.225</v>
      </c>
      <c r="J4184" s="0" t="n">
        <v>33635.1216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</row>
    <row r="4185" customFormat="false" ht="13.8" hidden="true" customHeight="false" outlineLevel="0" collapsed="false">
      <c r="A4185" s="0" t="s">
        <v>159</v>
      </c>
      <c r="B4185" s="0" t="s">
        <v>72</v>
      </c>
      <c r="C4185" s="0" t="s">
        <v>175</v>
      </c>
      <c r="D4185" s="0" t="s">
        <v>88</v>
      </c>
      <c r="E4185" s="0" t="s">
        <v>152</v>
      </c>
      <c r="F4185" s="0" t="s">
        <v>8</v>
      </c>
      <c r="G4185" s="0" t="s">
        <v>153</v>
      </c>
      <c r="H4185" s="0" t="n">
        <v>1945390.72839765</v>
      </c>
      <c r="I4185" s="0" t="n">
        <v>51642.7216884512</v>
      </c>
      <c r="J4185" s="0" t="n">
        <v>100069.793561613</v>
      </c>
      <c r="K4185" s="0" t="n">
        <v>766615.825325644</v>
      </c>
      <c r="L4185" s="0" t="n">
        <v>1022154.43376752</v>
      </c>
      <c r="M4185" s="0" t="n">
        <v>4389631.34351836</v>
      </c>
      <c r="N4185" s="0" t="n">
        <v>6145483.8809257</v>
      </c>
      <c r="O4185" s="0" t="n">
        <v>1755852.53740734</v>
      </c>
      <c r="P4185" s="0" t="n">
        <v>2458193.55237028</v>
      </c>
      <c r="Q4185" s="0" t="n">
        <v>0</v>
      </c>
      <c r="R4185" s="0" t="n">
        <v>0</v>
      </c>
    </row>
    <row r="4186" customFormat="false" ht="13.8" hidden="true" customHeight="false" outlineLevel="0" collapsed="false">
      <c r="A4186" s="0" t="s">
        <v>155</v>
      </c>
      <c r="B4186" s="0" t="s">
        <v>52</v>
      </c>
      <c r="C4186" s="0" t="s">
        <v>158</v>
      </c>
      <c r="D4186" s="0" t="s">
        <v>53</v>
      </c>
      <c r="E4186" s="0" t="s">
        <v>9</v>
      </c>
      <c r="F4186" s="0" t="s">
        <v>9</v>
      </c>
      <c r="G4186" s="0" t="s">
        <v>172</v>
      </c>
      <c r="H4186" s="0" t="n">
        <v>730982.010949238</v>
      </c>
      <c r="I4186" s="0" t="n">
        <v>38087.5187273512</v>
      </c>
      <c r="J4186" s="0" t="n">
        <v>23273.0146325656</v>
      </c>
      <c r="K4186" s="0" t="n">
        <v>0</v>
      </c>
      <c r="L4186" s="0" t="n">
        <v>0</v>
      </c>
      <c r="M4186" s="0" t="n">
        <v>799837.881848119</v>
      </c>
      <c r="N4186" s="0" t="n">
        <v>977579.633369923</v>
      </c>
      <c r="O4186" s="0" t="n">
        <v>971231.72640483</v>
      </c>
      <c r="P4186" s="0" t="n">
        <v>1079146.36267203</v>
      </c>
      <c r="Q4186" s="0" t="n">
        <v>1269583.95757837</v>
      </c>
      <c r="R4186" s="0" t="n">
        <v>1396542.35333621</v>
      </c>
    </row>
    <row r="4187" customFormat="false" ht="13.8" hidden="true" customHeight="false" outlineLevel="0" collapsed="false">
      <c r="A4187" s="0" t="s">
        <v>150</v>
      </c>
      <c r="B4187" s="0" t="s">
        <v>21</v>
      </c>
      <c r="C4187" s="0" t="s">
        <v>173</v>
      </c>
      <c r="D4187" s="0" t="s">
        <v>47</v>
      </c>
      <c r="E4187" s="0" t="s">
        <v>9</v>
      </c>
      <c r="F4187" s="0" t="s">
        <v>9</v>
      </c>
      <c r="G4187" s="0" t="s">
        <v>157</v>
      </c>
      <c r="H4187" s="0" t="n">
        <v>5836.05134346449</v>
      </c>
      <c r="I4187" s="0" t="n">
        <v>770.333333333333</v>
      </c>
      <c r="J4187" s="0" t="n">
        <v>184.176666666666</v>
      </c>
      <c r="K4187" s="0" t="n">
        <v>9629.16666666666</v>
      </c>
      <c r="L4187" s="0" t="n">
        <v>10592.0833333333</v>
      </c>
      <c r="M4187" s="0" t="n">
        <v>337748.370644266</v>
      </c>
      <c r="N4187" s="0" t="n">
        <v>379966.9169748</v>
      </c>
      <c r="O4187" s="0" t="n">
        <v>88187.1180234583</v>
      </c>
      <c r="P4187" s="0" t="n">
        <v>112879.511070026</v>
      </c>
      <c r="Q4187" s="0" t="n">
        <v>8666.25</v>
      </c>
      <c r="R4187" s="0" t="n">
        <v>10592.0833333333</v>
      </c>
    </row>
    <row r="4188" customFormat="false" ht="13.8" hidden="true" customHeight="false" outlineLevel="0" collapsed="false">
      <c r="A4188" s="0" t="s">
        <v>150</v>
      </c>
      <c r="B4188" s="0" t="s">
        <v>72</v>
      </c>
      <c r="C4188" s="0" t="s">
        <v>175</v>
      </c>
      <c r="D4188" s="0" t="s">
        <v>87</v>
      </c>
      <c r="E4188" s="0" t="s">
        <v>174</v>
      </c>
      <c r="F4188" s="0" t="s">
        <v>8</v>
      </c>
      <c r="G4188" s="0" t="s">
        <v>157</v>
      </c>
      <c r="H4188" s="0" t="n">
        <v>100712.934704525</v>
      </c>
      <c r="I4188" s="0" t="n">
        <v>11908.3445425276</v>
      </c>
      <c r="J4188" s="0" t="n">
        <v>21280.7133209098</v>
      </c>
      <c r="K4188" s="0" t="n">
        <v>207958.529494234</v>
      </c>
      <c r="L4188" s="0" t="n">
        <v>267375.252206872</v>
      </c>
      <c r="M4188" s="0" t="n">
        <v>1619534.85778376</v>
      </c>
      <c r="N4188" s="0" t="n">
        <v>2226860.42945267</v>
      </c>
      <c r="O4188" s="0" t="n">
        <v>506104.643057425</v>
      </c>
      <c r="P4188" s="0" t="n">
        <v>647813.943113505</v>
      </c>
      <c r="Q4188" s="0" t="n">
        <v>178250.168137914</v>
      </c>
      <c r="R4188" s="0" t="n">
        <v>237666.890850553</v>
      </c>
    </row>
    <row r="4189" customFormat="false" ht="13.8" hidden="true" customHeight="false" outlineLevel="0" collapsed="false">
      <c r="A4189" s="0" t="s">
        <v>159</v>
      </c>
      <c r="B4189" s="0" t="s">
        <v>72</v>
      </c>
      <c r="C4189" s="0" t="s">
        <v>151</v>
      </c>
      <c r="D4189" s="0" t="s">
        <v>73</v>
      </c>
      <c r="E4189" s="0" t="s">
        <v>152</v>
      </c>
      <c r="F4189" s="0" t="s">
        <v>8</v>
      </c>
      <c r="G4189" s="0" t="s">
        <v>164</v>
      </c>
      <c r="H4189" s="0" t="n">
        <v>46683263.3859521</v>
      </c>
      <c r="I4189" s="0" t="n">
        <v>253361.858784803</v>
      </c>
      <c r="J4189" s="0" t="n">
        <v>463682.234293825</v>
      </c>
      <c r="K4189" s="0" t="n">
        <v>7600855.76354411</v>
      </c>
      <c r="L4189" s="0" t="n">
        <v>10134474.3513921</v>
      </c>
      <c r="M4189" s="0" t="n">
        <v>17526679.1500521</v>
      </c>
      <c r="N4189" s="0" t="n">
        <v>24537350.810073</v>
      </c>
      <c r="O4189" s="0" t="n">
        <v>7010671.66002086</v>
      </c>
      <c r="P4189" s="0" t="n">
        <v>9814940.3240292</v>
      </c>
      <c r="Q4189" s="0" t="n">
        <v>0</v>
      </c>
      <c r="R4189" s="0" t="n">
        <v>0</v>
      </c>
    </row>
    <row r="4190" customFormat="false" ht="13.8" hidden="true" customHeight="false" outlineLevel="0" collapsed="false">
      <c r="A4190" s="0" t="s">
        <v>150</v>
      </c>
      <c r="B4190" s="0" t="s">
        <v>96</v>
      </c>
      <c r="C4190" s="0" t="s">
        <v>98</v>
      </c>
      <c r="D4190" s="0" t="s">
        <v>98</v>
      </c>
      <c r="E4190" s="0" t="s">
        <v>156</v>
      </c>
      <c r="F4190" s="0" t="s">
        <v>9</v>
      </c>
      <c r="G4190" s="0" t="s">
        <v>164</v>
      </c>
      <c r="H4190" s="0" t="n">
        <v>17325641.3280999</v>
      </c>
      <c r="I4190" s="0" t="n">
        <v>3724423.53474391</v>
      </c>
      <c r="J4190" s="0" t="n">
        <v>9067548.69572294</v>
      </c>
      <c r="K4190" s="0" t="n">
        <v>40898879.5467544</v>
      </c>
      <c r="L4190" s="0" t="n">
        <v>52584273.70297</v>
      </c>
      <c r="M4190" s="0" t="n">
        <v>345818211.276839</v>
      </c>
      <c r="N4190" s="0" t="n">
        <v>414981853.532207</v>
      </c>
      <c r="O4190" s="0" t="n">
        <v>134484860.251361</v>
      </c>
      <c r="P4190" s="0" t="n">
        <v>172140621.121742</v>
      </c>
      <c r="Q4190" s="0" t="n">
        <v>93483153.2497245</v>
      </c>
      <c r="R4190" s="0" t="n">
        <v>105168547.40594</v>
      </c>
    </row>
    <row r="4191" customFormat="false" ht="13.8" hidden="true" customHeight="false" outlineLevel="0" collapsed="false">
      <c r="A4191" s="0" t="s">
        <v>159</v>
      </c>
      <c r="B4191" s="0" t="s">
        <v>72</v>
      </c>
      <c r="C4191" s="0" t="s">
        <v>175</v>
      </c>
      <c r="D4191" s="0" t="s">
        <v>79</v>
      </c>
      <c r="E4191" s="0" t="s">
        <v>156</v>
      </c>
      <c r="F4191" s="0" t="s">
        <v>9</v>
      </c>
      <c r="G4191" s="0" t="s">
        <v>153</v>
      </c>
      <c r="H4191" s="0" t="n">
        <v>8132652.45976853</v>
      </c>
      <c r="I4191" s="0" t="n">
        <v>132771.512818702</v>
      </c>
      <c r="J4191" s="0" t="n">
        <v>73901.8369682659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</row>
    <row r="4192" customFormat="false" ht="13.8" hidden="true" customHeight="false" outlineLevel="0" collapsed="false">
      <c r="A4192" s="0" t="s">
        <v>150</v>
      </c>
      <c r="B4192" s="0" t="s">
        <v>72</v>
      </c>
      <c r="C4192" s="0" t="s">
        <v>175</v>
      </c>
      <c r="D4192" s="0" t="s">
        <v>79</v>
      </c>
      <c r="E4192" s="0" t="s">
        <v>156</v>
      </c>
      <c r="F4192" s="0" t="s">
        <v>9</v>
      </c>
      <c r="G4192" s="0" t="s">
        <v>153</v>
      </c>
      <c r="H4192" s="0" t="n">
        <v>1204822.68459507</v>
      </c>
      <c r="I4192" s="0" t="n">
        <v>132771.512818702</v>
      </c>
      <c r="J4192" s="0" t="n">
        <v>73901.8369682659</v>
      </c>
      <c r="K4192" s="0" t="n">
        <v>2323501.47432729</v>
      </c>
      <c r="L4192" s="0" t="n">
        <v>2987359.03842081</v>
      </c>
      <c r="M4192" s="0" t="n">
        <v>17059505.0329891</v>
      </c>
      <c r="N4192" s="0" t="n">
        <v>23456819.42036</v>
      </c>
      <c r="O4192" s="0" t="n">
        <v>5331095.32280909</v>
      </c>
      <c r="P4192" s="0" t="n">
        <v>6823802.01319564</v>
      </c>
      <c r="Q4192" s="0" t="n">
        <v>5310860.51274811</v>
      </c>
      <c r="R4192" s="0" t="n">
        <v>5974718.07684162</v>
      </c>
    </row>
    <row r="4193" customFormat="false" ht="13.8" hidden="true" customHeight="false" outlineLevel="0" collapsed="false">
      <c r="A4193" s="0" t="s">
        <v>159</v>
      </c>
      <c r="B4193" s="0" t="s">
        <v>90</v>
      </c>
      <c r="C4193" s="0" t="s">
        <v>160</v>
      </c>
      <c r="D4193" s="0" t="s">
        <v>91</v>
      </c>
      <c r="E4193" s="0" t="s">
        <v>8</v>
      </c>
      <c r="F4193" s="0" t="s">
        <v>8</v>
      </c>
      <c r="G4193" s="0" t="s">
        <v>164</v>
      </c>
      <c r="H4193" s="0" t="n">
        <v>167207392.038595</v>
      </c>
      <c r="I4193" s="0" t="n">
        <v>3915279.51151223</v>
      </c>
      <c r="J4193" s="0" t="n">
        <v>15561874.7211184</v>
      </c>
      <c r="K4193" s="0" t="n">
        <v>37455756.5854131</v>
      </c>
      <c r="L4193" s="0" t="n">
        <v>49941008.7805508</v>
      </c>
      <c r="M4193" s="0" t="n">
        <v>245368534.173349</v>
      </c>
      <c r="N4193" s="0" t="n">
        <v>306710667.716686</v>
      </c>
      <c r="O4193" s="0" t="n">
        <v>143131644.803944</v>
      </c>
      <c r="P4193" s="0" t="n">
        <v>200384302.725522</v>
      </c>
      <c r="Q4193" s="0" t="n">
        <v>0</v>
      </c>
      <c r="R4193" s="0" t="n">
        <v>0</v>
      </c>
    </row>
    <row r="4194" customFormat="false" ht="13.8" hidden="true" customHeight="false" outlineLevel="0" collapsed="false">
      <c r="A4194" s="0" t="s">
        <v>155</v>
      </c>
      <c r="B4194" s="0" t="s">
        <v>90</v>
      </c>
      <c r="C4194" s="0" t="s">
        <v>160</v>
      </c>
      <c r="D4194" s="0" t="s">
        <v>91</v>
      </c>
      <c r="E4194" s="0" t="s">
        <v>201</v>
      </c>
      <c r="F4194" s="0" t="s">
        <v>9</v>
      </c>
      <c r="G4194" s="0" t="s">
        <v>154</v>
      </c>
      <c r="H4194" s="0" t="n">
        <v>53334797.0432519</v>
      </c>
      <c r="I4194" s="0" t="n">
        <v>2913892.12613375</v>
      </c>
      <c r="J4194" s="0" t="n">
        <v>6354022.58767929</v>
      </c>
      <c r="K4194" s="0" t="n">
        <v>32816419.4961151</v>
      </c>
      <c r="L4194" s="0" t="n">
        <v>42192539.352148</v>
      </c>
      <c r="M4194" s="0" t="n">
        <v>182612106.65201</v>
      </c>
      <c r="N4194" s="0" t="n">
        <v>228265133.315013</v>
      </c>
      <c r="O4194" s="0" t="n">
        <v>0</v>
      </c>
      <c r="P4194" s="0" t="n">
        <v>0</v>
      </c>
      <c r="Q4194" s="0" t="n">
        <v>0</v>
      </c>
      <c r="R4194" s="0" t="n">
        <v>0</v>
      </c>
    </row>
    <row r="4195" customFormat="false" ht="13.8" hidden="true" customHeight="false" outlineLevel="0" collapsed="false">
      <c r="A4195" s="0" t="s">
        <v>155</v>
      </c>
      <c r="B4195" s="0" t="s">
        <v>52</v>
      </c>
      <c r="C4195" s="0" t="s">
        <v>158</v>
      </c>
      <c r="D4195" s="0" t="s">
        <v>56</v>
      </c>
      <c r="E4195" s="0" t="s">
        <v>9</v>
      </c>
      <c r="F4195" s="0" t="s">
        <v>9</v>
      </c>
      <c r="G4195" s="0" t="s">
        <v>164</v>
      </c>
      <c r="H4195" s="0" t="n">
        <v>113182362.158635</v>
      </c>
      <c r="I4195" s="0" t="n">
        <v>2448384.18334902</v>
      </c>
      <c r="J4195" s="0" t="n">
        <v>1567684.71282556</v>
      </c>
      <c r="K4195" s="0" t="n">
        <v>0</v>
      </c>
      <c r="L4195" s="0" t="n">
        <v>0</v>
      </c>
      <c r="M4195" s="0" t="n">
        <v>62433795.9408847</v>
      </c>
      <c r="N4195" s="0" t="n">
        <v>76307972.8166369</v>
      </c>
      <c r="O4195" s="0" t="n">
        <v>61332023.7194414</v>
      </c>
      <c r="P4195" s="0" t="n">
        <v>68146693.0216016</v>
      </c>
      <c r="Q4195" s="0" t="n">
        <v>244838418.334902</v>
      </c>
      <c r="R4195" s="0" t="n">
        <v>269322260.168392</v>
      </c>
    </row>
    <row r="4196" customFormat="false" ht="13.8" hidden="true" customHeight="false" outlineLevel="0" collapsed="false">
      <c r="A4196" s="0" t="s">
        <v>150</v>
      </c>
      <c r="B4196" s="0" t="s">
        <v>52</v>
      </c>
      <c r="C4196" s="0" t="s">
        <v>158</v>
      </c>
      <c r="D4196" s="0" t="s">
        <v>58</v>
      </c>
      <c r="E4196" s="0" t="s">
        <v>13</v>
      </c>
      <c r="F4196" s="0" t="s">
        <v>13</v>
      </c>
      <c r="G4196" s="0" t="s">
        <v>154</v>
      </c>
      <c r="H4196" s="0" t="n">
        <v>2586111.4115526</v>
      </c>
      <c r="I4196" s="0" t="n">
        <v>262653.4863332</v>
      </c>
      <c r="J4196" s="0" t="n">
        <v>163810.310870214</v>
      </c>
      <c r="K4196" s="0" t="n">
        <v>3502046.48444267</v>
      </c>
      <c r="L4196" s="0" t="n">
        <v>5253069.72666401</v>
      </c>
      <c r="M4196" s="0" t="n">
        <v>47080637.5040222</v>
      </c>
      <c r="N4196" s="0" t="n">
        <v>62774183.3386963</v>
      </c>
      <c r="O4196" s="0" t="n">
        <v>3160596.94870746</v>
      </c>
      <c r="P4196" s="0" t="n">
        <v>3950746.18588433</v>
      </c>
      <c r="Q4196" s="0" t="n">
        <v>1313267.431666</v>
      </c>
      <c r="R4196" s="0" t="n">
        <v>2188779.05277667</v>
      </c>
    </row>
    <row r="4197" customFormat="false" ht="13.8" hidden="true" customHeight="false" outlineLevel="0" collapsed="false">
      <c r="A4197" s="0" t="s">
        <v>159</v>
      </c>
      <c r="B4197" s="0" t="s">
        <v>21</v>
      </c>
      <c r="C4197" s="0" t="s">
        <v>168</v>
      </c>
      <c r="D4197" s="0" t="s">
        <v>29</v>
      </c>
      <c r="E4197" s="0" t="s">
        <v>8</v>
      </c>
      <c r="F4197" s="0" t="s">
        <v>8</v>
      </c>
      <c r="G4197" s="0" t="s">
        <v>157</v>
      </c>
      <c r="H4197" s="0" t="n">
        <v>121159754.368093</v>
      </c>
      <c r="I4197" s="0" t="n">
        <v>910800</v>
      </c>
      <c r="J4197" s="0" t="n">
        <v>1273872.05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81972000</v>
      </c>
      <c r="R4197" s="0" t="n">
        <v>91080000</v>
      </c>
    </row>
    <row r="4198" customFormat="false" ht="13.8" hidden="true" customHeight="false" outlineLevel="0" collapsed="false">
      <c r="A4198" s="0" t="s">
        <v>159</v>
      </c>
      <c r="B4198" s="0" t="s">
        <v>21</v>
      </c>
      <c r="C4198" s="0" t="s">
        <v>168</v>
      </c>
      <c r="D4198" s="0" t="s">
        <v>29</v>
      </c>
      <c r="E4198" s="0" t="s">
        <v>9</v>
      </c>
      <c r="F4198" s="0" t="s">
        <v>9</v>
      </c>
      <c r="G4198" s="0" t="s">
        <v>157</v>
      </c>
      <c r="H4198" s="0" t="n">
        <v>27515238.1752041</v>
      </c>
      <c r="I4198" s="0" t="n">
        <v>212900</v>
      </c>
      <c r="J4198" s="0" t="n">
        <v>85905.54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n">
        <v>19161000</v>
      </c>
      <c r="R4198" s="0" t="n">
        <v>21290000</v>
      </c>
    </row>
    <row r="4199" customFormat="false" ht="13.8" hidden="true" customHeight="false" outlineLevel="0" collapsed="false">
      <c r="A4199" s="0" t="s">
        <v>150</v>
      </c>
      <c r="B4199" s="0" t="s">
        <v>52</v>
      </c>
      <c r="C4199" s="0" t="s">
        <v>169</v>
      </c>
      <c r="D4199" s="0" t="s">
        <v>61</v>
      </c>
      <c r="E4199" s="0" t="s">
        <v>8</v>
      </c>
      <c r="F4199" s="0" t="s">
        <v>8</v>
      </c>
      <c r="G4199" s="0" t="s">
        <v>164</v>
      </c>
      <c r="H4199" s="0" t="n">
        <v>30529483.5155965</v>
      </c>
      <c r="I4199" s="0" t="n">
        <v>1539885.32398399</v>
      </c>
      <c r="J4199" s="0" t="n">
        <v>1022751.45984495</v>
      </c>
      <c r="K4199" s="0" t="n">
        <v>53895986.3394399</v>
      </c>
      <c r="L4199" s="0" t="n">
        <v>69294839.5792799</v>
      </c>
      <c r="M4199" s="0" t="n">
        <v>50617313.2468346</v>
      </c>
      <c r="N4199" s="0" t="n">
        <v>61621076.9961465</v>
      </c>
      <c r="O4199" s="0" t="n">
        <v>38634439.4845261</v>
      </c>
      <c r="P4199" s="0" t="n">
        <v>42146661.2558466</v>
      </c>
      <c r="Q4199" s="0" t="n">
        <v>184786238.878079</v>
      </c>
      <c r="R4199" s="0" t="n">
        <v>200185092.117919</v>
      </c>
    </row>
    <row r="4200" customFormat="false" ht="13.8" hidden="true" customHeight="false" outlineLevel="0" collapsed="false">
      <c r="A4200" s="0" t="s">
        <v>155</v>
      </c>
      <c r="B4200" s="0" t="s">
        <v>52</v>
      </c>
      <c r="C4200" s="0" t="s">
        <v>169</v>
      </c>
      <c r="D4200" s="0" t="s">
        <v>61</v>
      </c>
      <c r="E4200" s="0" t="s">
        <v>8</v>
      </c>
      <c r="F4200" s="0" t="s">
        <v>8</v>
      </c>
      <c r="G4200" s="0" t="s">
        <v>164</v>
      </c>
      <c r="H4200" s="0" t="n">
        <v>80989734.3121195</v>
      </c>
      <c r="I4200" s="0" t="n">
        <v>1539885.32398399</v>
      </c>
      <c r="J4200" s="0" t="n">
        <v>1022751.45984495</v>
      </c>
      <c r="K4200" s="0" t="n">
        <v>0</v>
      </c>
      <c r="L4200" s="0" t="n">
        <v>0</v>
      </c>
      <c r="M4200" s="0" t="n">
        <v>41814302.2473851</v>
      </c>
      <c r="N4200" s="0" t="n">
        <v>50617313.2468346</v>
      </c>
      <c r="O4200" s="0" t="n">
        <v>33366106.8275452</v>
      </c>
      <c r="P4200" s="0" t="n">
        <v>36878328.5988658</v>
      </c>
      <c r="Q4200" s="0" t="n">
        <v>169387385.638239</v>
      </c>
      <c r="R4200" s="0" t="n">
        <v>184786238.878079</v>
      </c>
    </row>
    <row r="4201" customFormat="false" ht="13.8" hidden="true" customHeight="false" outlineLevel="0" collapsed="false">
      <c r="A4201" s="0" t="s">
        <v>159</v>
      </c>
      <c r="B4201" s="0" t="s">
        <v>6</v>
      </c>
      <c r="C4201" s="0" t="s">
        <v>162</v>
      </c>
      <c r="D4201" s="0" t="s">
        <v>7</v>
      </c>
      <c r="E4201" s="0" t="s">
        <v>9</v>
      </c>
      <c r="F4201" s="0" t="s">
        <v>9</v>
      </c>
      <c r="G4201" s="0" t="s">
        <v>172</v>
      </c>
      <c r="H4201" s="0" t="n">
        <v>31619801.8205337</v>
      </c>
      <c r="I4201" s="0" t="n">
        <v>600567.267590214</v>
      </c>
      <c r="J4201" s="0" t="n">
        <v>1205293.97471548</v>
      </c>
      <c r="K4201" s="0" t="n">
        <v>0</v>
      </c>
      <c r="L4201" s="0" t="n">
        <v>0</v>
      </c>
      <c r="M4201" s="0" t="n">
        <v>51477194.2361825</v>
      </c>
      <c r="N4201" s="0" t="n">
        <v>72068071.9306556</v>
      </c>
      <c r="O4201" s="0" t="n">
        <v>0</v>
      </c>
      <c r="P4201" s="0" t="n">
        <v>0</v>
      </c>
      <c r="Q4201" s="0" t="n">
        <v>0</v>
      </c>
      <c r="R4201" s="0" t="n">
        <v>0</v>
      </c>
    </row>
    <row r="4202" customFormat="false" ht="13.8" hidden="true" customHeight="false" outlineLevel="0" collapsed="false">
      <c r="A4202" s="0" t="s">
        <v>150</v>
      </c>
      <c r="B4202" s="0" t="s">
        <v>6</v>
      </c>
      <c r="C4202" s="0" t="s">
        <v>162</v>
      </c>
      <c r="D4202" s="0" t="s">
        <v>15</v>
      </c>
      <c r="E4202" s="0" t="s">
        <v>13</v>
      </c>
      <c r="F4202" s="0" t="s">
        <v>13</v>
      </c>
      <c r="G4202" s="0" t="s">
        <v>157</v>
      </c>
      <c r="H4202" s="0" t="n">
        <v>18545480.5924947</v>
      </c>
      <c r="I4202" s="0" t="n">
        <v>3313012.78477138</v>
      </c>
      <c r="J4202" s="0" t="n">
        <v>3827289.67195157</v>
      </c>
      <c r="K4202" s="0" t="n">
        <v>0</v>
      </c>
      <c r="L4202" s="0" t="n">
        <v>0</v>
      </c>
      <c r="M4202" s="0" t="n">
        <v>208719805.440597</v>
      </c>
      <c r="N4202" s="0" t="n">
        <v>298171150.629424</v>
      </c>
      <c r="O4202" s="0" t="n">
        <v>99390383.5431416</v>
      </c>
      <c r="P4202" s="0" t="n">
        <v>127219690.935221</v>
      </c>
      <c r="Q4202" s="0" t="n">
        <v>65448305.1449564</v>
      </c>
      <c r="R4202" s="0" t="n">
        <v>73629343.288076</v>
      </c>
    </row>
    <row r="4203" customFormat="false" ht="13.8" hidden="true" customHeight="false" outlineLevel="0" collapsed="false">
      <c r="A4203" s="0" t="s">
        <v>159</v>
      </c>
      <c r="B4203" s="0" t="s">
        <v>21</v>
      </c>
      <c r="C4203" s="0" t="s">
        <v>166</v>
      </c>
      <c r="D4203" s="0" t="s">
        <v>38</v>
      </c>
      <c r="E4203" s="0" t="s">
        <v>8</v>
      </c>
      <c r="F4203" s="0" t="s">
        <v>8</v>
      </c>
      <c r="G4203" s="0" t="s">
        <v>154</v>
      </c>
      <c r="H4203" s="0" t="n">
        <v>72779521.2290573</v>
      </c>
      <c r="I4203" s="0" t="n">
        <v>653213.795974941</v>
      </c>
      <c r="J4203" s="0" t="n">
        <v>647263.223023485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</row>
    <row r="4204" customFormat="false" ht="13.8" hidden="true" customHeight="false" outlineLevel="0" collapsed="false">
      <c r="A4204" s="0" t="s">
        <v>159</v>
      </c>
      <c r="B4204" s="0" t="s">
        <v>21</v>
      </c>
      <c r="C4204" s="0" t="s">
        <v>181</v>
      </c>
      <c r="D4204" s="0" t="s">
        <v>42</v>
      </c>
      <c r="E4204" s="0" t="s">
        <v>13</v>
      </c>
      <c r="F4204" s="0" t="s">
        <v>13</v>
      </c>
      <c r="G4204" s="0" t="s">
        <v>164</v>
      </c>
      <c r="H4204" s="0" t="n">
        <v>5787521.7735995</v>
      </c>
      <c r="I4204" s="0" t="n">
        <v>81550</v>
      </c>
      <c r="J4204" s="0" t="n">
        <v>54604.65</v>
      </c>
      <c r="K4204" s="0" t="n">
        <v>3262000</v>
      </c>
      <c r="L4204" s="0" t="n">
        <v>4077500</v>
      </c>
      <c r="M4204" s="0" t="n">
        <v>26146968.75</v>
      </c>
      <c r="N4204" s="0" t="n">
        <v>31651593.75</v>
      </c>
      <c r="O4204" s="0" t="n">
        <v>0</v>
      </c>
      <c r="P4204" s="0" t="n">
        <v>0</v>
      </c>
      <c r="Q4204" s="0" t="n">
        <v>0</v>
      </c>
      <c r="R4204" s="0" t="n">
        <v>0</v>
      </c>
    </row>
    <row r="4205" customFormat="false" ht="13.8" hidden="true" customHeight="false" outlineLevel="0" collapsed="false">
      <c r="A4205" s="0" t="s">
        <v>155</v>
      </c>
      <c r="B4205" s="0" t="s">
        <v>21</v>
      </c>
      <c r="C4205" s="0" t="s">
        <v>181</v>
      </c>
      <c r="D4205" s="0" t="s">
        <v>42</v>
      </c>
      <c r="E4205" s="0" t="s">
        <v>9</v>
      </c>
      <c r="F4205" s="0" t="s">
        <v>9</v>
      </c>
      <c r="G4205" s="0" t="s">
        <v>164</v>
      </c>
      <c r="H4205" s="0" t="n">
        <v>2562273.67520689</v>
      </c>
      <c r="I4205" s="0" t="n">
        <v>194130</v>
      </c>
      <c r="J4205" s="0" t="n">
        <v>242799.15</v>
      </c>
      <c r="K4205" s="0" t="n">
        <v>8735850</v>
      </c>
      <c r="L4205" s="0" t="n">
        <v>10677150</v>
      </c>
      <c r="M4205" s="0" t="n">
        <v>62242931.25</v>
      </c>
      <c r="N4205" s="0" t="n">
        <v>75346706.25</v>
      </c>
      <c r="O4205" s="0" t="n">
        <v>3275943.75</v>
      </c>
      <c r="P4205" s="0" t="n">
        <v>5241510</v>
      </c>
      <c r="Q4205" s="0" t="n">
        <v>0</v>
      </c>
      <c r="R4205" s="0" t="n">
        <v>0</v>
      </c>
    </row>
    <row r="4206" customFormat="false" ht="13.8" hidden="true" customHeight="false" outlineLevel="0" collapsed="false">
      <c r="A4206" s="0" t="s">
        <v>159</v>
      </c>
      <c r="B4206" s="0" t="s">
        <v>90</v>
      </c>
      <c r="C4206" s="0" t="s">
        <v>92</v>
      </c>
      <c r="D4206" s="0" t="s">
        <v>92</v>
      </c>
      <c r="E4206" s="0" t="s">
        <v>185</v>
      </c>
      <c r="F4206" s="0" t="s">
        <v>9</v>
      </c>
      <c r="G4206" s="0" t="s">
        <v>154</v>
      </c>
      <c r="H4206" s="0" t="n">
        <v>11697880.8806311</v>
      </c>
      <c r="I4206" s="0" t="n">
        <v>203776.979166666</v>
      </c>
      <c r="J4206" s="0" t="n">
        <v>228947.36875</v>
      </c>
      <c r="K4206" s="0" t="n">
        <v>0</v>
      </c>
      <c r="L4206" s="0" t="n">
        <v>0</v>
      </c>
      <c r="M4206" s="0" t="n">
        <v>12770597.4833674</v>
      </c>
      <c r="N4206" s="0" t="n">
        <v>15963246.8542092</v>
      </c>
      <c r="O4206" s="0" t="n">
        <v>0</v>
      </c>
      <c r="P4206" s="0" t="n">
        <v>0</v>
      </c>
      <c r="Q4206" s="0" t="n">
        <v>0</v>
      </c>
      <c r="R4206" s="0" t="n">
        <v>0</v>
      </c>
    </row>
    <row r="4207" customFormat="false" ht="13.8" hidden="true" customHeight="false" outlineLevel="0" collapsed="false">
      <c r="A4207" s="0" t="s">
        <v>155</v>
      </c>
      <c r="B4207" s="0" t="s">
        <v>21</v>
      </c>
      <c r="C4207" s="0" t="s">
        <v>173</v>
      </c>
      <c r="D4207" s="0" t="s">
        <v>40</v>
      </c>
      <c r="E4207" s="0" t="s">
        <v>8</v>
      </c>
      <c r="F4207" s="0" t="s">
        <v>8</v>
      </c>
      <c r="G4207" s="0" t="s">
        <v>157</v>
      </c>
      <c r="H4207" s="0" t="n">
        <v>3157790.45085557</v>
      </c>
      <c r="I4207" s="0" t="n">
        <v>306555.995055932</v>
      </c>
      <c r="J4207" s="0" t="n">
        <v>253408.595928893</v>
      </c>
      <c r="K4207" s="0" t="n">
        <v>3448754.94437923</v>
      </c>
      <c r="L4207" s="0" t="n">
        <v>4215144.93201906</v>
      </c>
      <c r="M4207" s="0" t="n">
        <v>38459929.4951442</v>
      </c>
      <c r="N4207" s="0" t="n">
        <v>48074911.8689303</v>
      </c>
      <c r="O4207" s="0" t="n">
        <v>9160825.35372441</v>
      </c>
      <c r="P4207" s="0" t="n">
        <v>14657320.565959</v>
      </c>
      <c r="Q4207" s="0" t="n">
        <v>6131119.90111864</v>
      </c>
      <c r="R4207" s="0" t="n">
        <v>6897509.88875847</v>
      </c>
    </row>
    <row r="4208" customFormat="false" ht="13.8" hidden="true" customHeight="false" outlineLevel="0" collapsed="false">
      <c r="A4208" s="0" t="s">
        <v>150</v>
      </c>
      <c r="B4208" s="0" t="s">
        <v>21</v>
      </c>
      <c r="C4208" s="0" t="s">
        <v>173</v>
      </c>
      <c r="D4208" s="0" t="s">
        <v>46</v>
      </c>
      <c r="E4208" s="0" t="s">
        <v>8</v>
      </c>
      <c r="F4208" s="0" t="s">
        <v>8</v>
      </c>
      <c r="G4208" s="0" t="s">
        <v>157</v>
      </c>
      <c r="H4208" s="0" t="n">
        <v>3083377.09794673</v>
      </c>
      <c r="I4208" s="0" t="n">
        <v>246952.917387452</v>
      </c>
      <c r="J4208" s="0" t="n">
        <v>244050.182192288</v>
      </c>
      <c r="K4208" s="0" t="n">
        <v>3086911.46734315</v>
      </c>
      <c r="L4208" s="0" t="n">
        <v>3395602.61407747</v>
      </c>
      <c r="M4208" s="0" t="n">
        <v>121967301.954407</v>
      </c>
      <c r="N4208" s="0" t="n">
        <v>137213214.698707</v>
      </c>
      <c r="O4208" s="0" t="n">
        <v>31962395.8284052</v>
      </c>
      <c r="P4208" s="0" t="n">
        <v>40911866.6603587</v>
      </c>
      <c r="Q4208" s="0" t="n">
        <v>2778220.32060884</v>
      </c>
      <c r="R4208" s="0" t="n">
        <v>3395602.61407747</v>
      </c>
    </row>
    <row r="4209" customFormat="false" ht="13.8" hidden="true" customHeight="false" outlineLevel="0" collapsed="false">
      <c r="A4209" s="0" t="s">
        <v>155</v>
      </c>
      <c r="B4209" s="0" t="s">
        <v>52</v>
      </c>
      <c r="C4209" s="0" t="s">
        <v>158</v>
      </c>
      <c r="D4209" s="0" t="s">
        <v>66</v>
      </c>
      <c r="E4209" s="0" t="s">
        <v>8</v>
      </c>
      <c r="F4209" s="0" t="s">
        <v>8</v>
      </c>
      <c r="G4209" s="0" t="s">
        <v>157</v>
      </c>
      <c r="H4209" s="0" t="n">
        <v>5833490.78515704</v>
      </c>
      <c r="I4209" s="0" t="n">
        <v>580770.80738112</v>
      </c>
      <c r="J4209" s="0" t="n">
        <v>2514750.53278704</v>
      </c>
      <c r="K4209" s="0" t="n">
        <v>26134686.3321504</v>
      </c>
      <c r="L4209" s="0" t="n">
        <v>31942394.4059616</v>
      </c>
      <c r="M4209" s="0" t="n">
        <v>117243106.740063</v>
      </c>
      <c r="N4209" s="0" t="n">
        <v>141925866.053761</v>
      </c>
      <c r="O4209" s="0" t="n">
        <v>1088945.2638396</v>
      </c>
      <c r="P4209" s="0" t="n">
        <v>1742312.42214336</v>
      </c>
      <c r="Q4209" s="0" t="n">
        <v>0</v>
      </c>
      <c r="R4209" s="0" t="n">
        <v>0</v>
      </c>
    </row>
    <row r="4210" customFormat="false" ht="13.8" hidden="true" customHeight="false" outlineLevel="0" collapsed="false">
      <c r="A4210" s="0" t="s">
        <v>155</v>
      </c>
      <c r="B4210" s="0" t="s">
        <v>21</v>
      </c>
      <c r="C4210" s="0" t="s">
        <v>181</v>
      </c>
      <c r="D4210" s="0" t="s">
        <v>51</v>
      </c>
      <c r="E4210" s="0" t="s">
        <v>8</v>
      </c>
      <c r="F4210" s="0" t="s">
        <v>8</v>
      </c>
      <c r="G4210" s="0" t="s">
        <v>164</v>
      </c>
      <c r="H4210" s="0" t="n">
        <v>72629984.7855043</v>
      </c>
      <c r="I4210" s="0" t="n">
        <v>2377460</v>
      </c>
      <c r="J4210" s="0" t="n">
        <v>4891372.8</v>
      </c>
      <c r="K4210" s="0" t="n">
        <v>106985700</v>
      </c>
      <c r="L4210" s="0" t="n">
        <v>130760300</v>
      </c>
      <c r="M4210" s="0" t="n">
        <v>423485062.5</v>
      </c>
      <c r="N4210" s="0" t="n">
        <v>512639812.5</v>
      </c>
      <c r="O4210" s="0" t="n">
        <v>22288687.5</v>
      </c>
      <c r="P4210" s="0" t="n">
        <v>35661900</v>
      </c>
      <c r="Q4210" s="0" t="n">
        <v>0</v>
      </c>
      <c r="R4210" s="0" t="n">
        <v>0</v>
      </c>
    </row>
    <row r="4211" customFormat="false" ht="13.8" hidden="true" customHeight="false" outlineLevel="0" collapsed="false">
      <c r="A4211" s="0" t="s">
        <v>150</v>
      </c>
      <c r="B4211" s="0" t="s">
        <v>72</v>
      </c>
      <c r="C4211" s="0" t="s">
        <v>175</v>
      </c>
      <c r="D4211" s="0" t="s">
        <v>88</v>
      </c>
      <c r="E4211" s="0" t="s">
        <v>152</v>
      </c>
      <c r="F4211" s="0" t="s">
        <v>8</v>
      </c>
      <c r="G4211" s="0" t="s">
        <v>164</v>
      </c>
      <c r="H4211" s="0" t="n">
        <v>2782888.9287701</v>
      </c>
      <c r="I4211" s="0" t="n">
        <v>457632.312531033</v>
      </c>
      <c r="J4211" s="0" t="n">
        <v>1249545.9525641</v>
      </c>
      <c r="K4211" s="0" t="n">
        <v>7880231.76542164</v>
      </c>
      <c r="L4211" s="0" t="n">
        <v>10131726.5555421</v>
      </c>
      <c r="M4211" s="0" t="n">
        <v>62237994.5042205</v>
      </c>
      <c r="N4211" s="0" t="n">
        <v>85577242.4433032</v>
      </c>
      <c r="O4211" s="0" t="n">
        <v>19449373.2825689</v>
      </c>
      <c r="P4211" s="0" t="n">
        <v>24895197.8016882</v>
      </c>
      <c r="Q4211" s="0" t="n">
        <v>18011958.3209637</v>
      </c>
      <c r="R4211" s="0" t="n">
        <v>20263453.1110842</v>
      </c>
    </row>
    <row r="4212" customFormat="false" ht="13.8" hidden="true" customHeight="false" outlineLevel="0" collapsed="false">
      <c r="A4212" s="0" t="s">
        <v>150</v>
      </c>
      <c r="B4212" s="0" t="s">
        <v>72</v>
      </c>
      <c r="C4212" s="0" t="s">
        <v>151</v>
      </c>
      <c r="D4212" s="0" t="s">
        <v>83</v>
      </c>
      <c r="E4212" s="0" t="s">
        <v>152</v>
      </c>
      <c r="F4212" s="0" t="s">
        <v>8</v>
      </c>
      <c r="G4212" s="0" t="s">
        <v>164</v>
      </c>
      <c r="H4212" s="0" t="n">
        <v>402889.742205324</v>
      </c>
      <c r="I4212" s="0" t="n">
        <v>34139.0689108482</v>
      </c>
      <c r="J4212" s="0" t="n">
        <v>42546.0541106997</v>
      </c>
      <c r="K4212" s="0" t="n">
        <v>398289.137293229</v>
      </c>
      <c r="L4212" s="0" t="n">
        <v>512086.033662724</v>
      </c>
      <c r="M4212" s="0" t="n">
        <v>2674003.94083246</v>
      </c>
      <c r="N4212" s="0" t="n">
        <v>3676755.41864463</v>
      </c>
      <c r="O4212" s="0" t="n">
        <v>835626.227242761</v>
      </c>
      <c r="P4212" s="0" t="n">
        <v>1069601.57087073</v>
      </c>
      <c r="Q4212" s="0" t="n">
        <v>910375.170955953</v>
      </c>
      <c r="R4212" s="0" t="n">
        <v>1024172.06732544</v>
      </c>
    </row>
    <row r="4213" customFormat="false" ht="13.8" hidden="true" customHeight="false" outlineLevel="0" collapsed="false">
      <c r="A4213" s="0" t="s">
        <v>159</v>
      </c>
      <c r="B4213" s="0" t="s">
        <v>52</v>
      </c>
      <c r="C4213" s="0" t="s">
        <v>169</v>
      </c>
      <c r="D4213" s="0" t="s">
        <v>69</v>
      </c>
      <c r="E4213" s="0" t="s">
        <v>13</v>
      </c>
      <c r="F4213" s="0" t="s">
        <v>13</v>
      </c>
      <c r="G4213" s="0" t="s">
        <v>172</v>
      </c>
      <c r="H4213" s="0" t="n">
        <v>1440463.55568126</v>
      </c>
      <c r="I4213" s="0" t="n">
        <v>43107.9099436</v>
      </c>
      <c r="J4213" s="0" t="n">
        <v>64341.2931422405</v>
      </c>
      <c r="K4213" s="0" t="n">
        <v>1724316.397744</v>
      </c>
      <c r="L4213" s="0" t="n">
        <v>2155395.49718</v>
      </c>
      <c r="M4213" s="0" t="n">
        <v>11603212.4128348</v>
      </c>
      <c r="N4213" s="0" t="n">
        <v>14045993.9734316</v>
      </c>
      <c r="O4213" s="0" t="n">
        <v>0</v>
      </c>
      <c r="P4213" s="0" t="n">
        <v>0</v>
      </c>
      <c r="Q4213" s="0" t="n">
        <v>0</v>
      </c>
      <c r="R4213" s="0" t="n">
        <v>0</v>
      </c>
    </row>
    <row r="4214" customFormat="false" ht="13.8" hidden="true" customHeight="false" outlineLevel="0" collapsed="false">
      <c r="A4214" s="0" t="s">
        <v>159</v>
      </c>
      <c r="B4214" s="0" t="s">
        <v>21</v>
      </c>
      <c r="C4214" s="0" t="s">
        <v>166</v>
      </c>
      <c r="D4214" s="0" t="s">
        <v>33</v>
      </c>
      <c r="E4214" s="0" t="s">
        <v>9</v>
      </c>
      <c r="F4214" s="0" t="s">
        <v>9</v>
      </c>
      <c r="G4214" s="0" t="s">
        <v>172</v>
      </c>
      <c r="H4214" s="0" t="n">
        <v>5519943.91890412</v>
      </c>
      <c r="I4214" s="0" t="n">
        <v>58970.7738095238</v>
      </c>
      <c r="J4214" s="0" t="n">
        <v>35087.6104166666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</row>
    <row r="4215" customFormat="false" ht="13.8" hidden="true" customHeight="false" outlineLevel="0" collapsed="false">
      <c r="A4215" s="0" t="s">
        <v>159</v>
      </c>
      <c r="B4215" s="0" t="s">
        <v>72</v>
      </c>
      <c r="C4215" s="0" t="s">
        <v>171</v>
      </c>
      <c r="D4215" s="0" t="s">
        <v>74</v>
      </c>
      <c r="E4215" s="0" t="s">
        <v>170</v>
      </c>
      <c r="F4215" s="0" t="s">
        <v>13</v>
      </c>
      <c r="G4215" s="0" t="s">
        <v>153</v>
      </c>
      <c r="H4215" s="0" t="n">
        <v>696982.52736676</v>
      </c>
      <c r="I4215" s="0" t="n">
        <v>3362.83911611172</v>
      </c>
      <c r="J4215" s="0" t="n">
        <v>3362.83911611172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</row>
    <row r="4216" customFormat="false" ht="13.8" hidden="true" customHeight="false" outlineLevel="0" collapsed="false">
      <c r="A4216" s="0" t="s">
        <v>150</v>
      </c>
      <c r="B4216" s="0" t="s">
        <v>72</v>
      </c>
      <c r="C4216" s="0" t="s">
        <v>151</v>
      </c>
      <c r="D4216" s="0" t="s">
        <v>83</v>
      </c>
      <c r="E4216" s="0" t="s">
        <v>174</v>
      </c>
      <c r="F4216" s="0" t="s">
        <v>8</v>
      </c>
      <c r="G4216" s="0" t="s">
        <v>172</v>
      </c>
      <c r="H4216" s="0" t="n">
        <v>45864.4208990536</v>
      </c>
      <c r="I4216" s="0" t="n">
        <v>2565.65487397156</v>
      </c>
      <c r="J4216" s="0" t="n">
        <v>2565.65487397156</v>
      </c>
      <c r="K4216" s="0" t="n">
        <v>29932.6401963349</v>
      </c>
      <c r="L4216" s="0" t="n">
        <v>38484.8231095734</v>
      </c>
      <c r="M4216" s="0" t="n">
        <v>194679.544711742</v>
      </c>
      <c r="N4216" s="0" t="n">
        <v>251199.41253128</v>
      </c>
      <c r="O4216" s="0" t="n">
        <v>62799.8528121132</v>
      </c>
      <c r="P4216" s="0" t="n">
        <v>80383.8115995049</v>
      </c>
      <c r="Q4216" s="0" t="n">
        <v>68417.4633059084</v>
      </c>
      <c r="R4216" s="0" t="n">
        <v>76969.6462191469</v>
      </c>
    </row>
    <row r="4217" customFormat="false" ht="13.8" hidden="true" customHeight="false" outlineLevel="0" collapsed="false">
      <c r="A4217" s="0" t="s">
        <v>150</v>
      </c>
      <c r="B4217" s="0" t="s">
        <v>117</v>
      </c>
      <c r="C4217" s="0" t="s">
        <v>187</v>
      </c>
      <c r="D4217" s="0" t="s">
        <v>109</v>
      </c>
      <c r="E4217" s="0" t="s">
        <v>8</v>
      </c>
      <c r="F4217" s="0" t="s">
        <v>8</v>
      </c>
      <c r="G4217" s="0" t="s">
        <v>154</v>
      </c>
      <c r="H4217" s="0" t="n">
        <v>645332308.347629</v>
      </c>
      <c r="I4217" s="0" t="n">
        <v>3125965.07911098</v>
      </c>
      <c r="J4217" s="0" t="n">
        <v>7255274.42300003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</row>
    <row r="4218" customFormat="false" ht="13.8" hidden="true" customHeight="false" outlineLevel="0" collapsed="false">
      <c r="A4218" s="0" t="s">
        <v>155</v>
      </c>
      <c r="B4218" s="0" t="s">
        <v>103</v>
      </c>
      <c r="C4218" s="0" t="s">
        <v>179</v>
      </c>
      <c r="D4218" s="0" t="s">
        <v>115</v>
      </c>
      <c r="E4218" s="0" t="s">
        <v>9</v>
      </c>
      <c r="F4218" s="0" t="s">
        <v>9</v>
      </c>
      <c r="G4218" s="0" t="s">
        <v>153</v>
      </c>
      <c r="H4218" s="0" t="n">
        <v>6854636.89668665</v>
      </c>
      <c r="I4218" s="0" t="n">
        <v>292453.58</v>
      </c>
      <c r="J4218" s="0" t="n">
        <v>280054.0749</v>
      </c>
      <c r="K4218" s="0" t="n">
        <v>0</v>
      </c>
      <c r="L4218" s="0" t="n">
        <v>0</v>
      </c>
      <c r="M4218" s="0" t="n">
        <v>5264164.44</v>
      </c>
      <c r="N4218" s="0" t="n">
        <v>7896246.66</v>
      </c>
      <c r="O4218" s="0" t="n">
        <v>27505259.199</v>
      </c>
      <c r="P4218" s="0" t="n">
        <v>37507171.635</v>
      </c>
      <c r="Q4218" s="0" t="n">
        <v>20471750.6</v>
      </c>
      <c r="R4218" s="0" t="n">
        <v>23396286.4</v>
      </c>
    </row>
    <row r="4219" customFormat="false" ht="13.8" hidden="true" customHeight="false" outlineLevel="0" collapsed="false">
      <c r="A4219" s="0" t="s">
        <v>155</v>
      </c>
      <c r="B4219" s="0" t="s">
        <v>103</v>
      </c>
      <c r="C4219" s="0" t="s">
        <v>177</v>
      </c>
      <c r="D4219" s="0" t="s">
        <v>22</v>
      </c>
      <c r="E4219" s="0" t="s">
        <v>8</v>
      </c>
      <c r="F4219" s="0" t="s">
        <v>8</v>
      </c>
      <c r="G4219" s="0" t="s">
        <v>154</v>
      </c>
      <c r="H4219" s="0" t="n">
        <v>265439.957341915</v>
      </c>
      <c r="I4219" s="0" t="n">
        <v>22227.2</v>
      </c>
      <c r="J4219" s="0" t="n">
        <v>20062.2165</v>
      </c>
      <c r="K4219" s="0" t="n">
        <v>1000224</v>
      </c>
      <c r="L4219" s="0" t="n">
        <v>1222496</v>
      </c>
      <c r="M4219" s="0" t="n">
        <v>2850638.4</v>
      </c>
      <c r="N4219" s="0" t="n">
        <v>3450772.8</v>
      </c>
      <c r="O4219" s="0" t="n">
        <v>150033.6</v>
      </c>
      <c r="P4219" s="0" t="n">
        <v>240053.76</v>
      </c>
      <c r="Q4219" s="0" t="n">
        <v>0</v>
      </c>
      <c r="R4219" s="0" t="n">
        <v>0</v>
      </c>
    </row>
    <row r="4220" customFormat="false" ht="13.8" hidden="true" customHeight="false" outlineLevel="0" collapsed="false">
      <c r="A4220" s="0" t="s">
        <v>150</v>
      </c>
      <c r="B4220" s="0" t="s">
        <v>103</v>
      </c>
      <c r="C4220" s="0" t="s">
        <v>177</v>
      </c>
      <c r="D4220" s="0" t="s">
        <v>115</v>
      </c>
      <c r="E4220" s="0" t="s">
        <v>8</v>
      </c>
      <c r="F4220" s="0" t="s">
        <v>8</v>
      </c>
      <c r="G4220" s="0" t="s">
        <v>154</v>
      </c>
      <c r="H4220" s="0" t="n">
        <v>4850557.55052106</v>
      </c>
      <c r="I4220" s="0" t="n">
        <v>269144.155</v>
      </c>
      <c r="J4220" s="0" t="n">
        <v>439071.2312</v>
      </c>
      <c r="K4220" s="0" t="n">
        <v>9420045.425</v>
      </c>
      <c r="L4220" s="0" t="n">
        <v>12111486.975</v>
      </c>
      <c r="M4220" s="0" t="n">
        <v>8478040.8825</v>
      </c>
      <c r="N4220" s="0" t="n">
        <v>12111486.975</v>
      </c>
      <c r="O4220" s="0" t="n">
        <v>28764781.565625</v>
      </c>
      <c r="P4220" s="0" t="n">
        <v>36818920.404</v>
      </c>
      <c r="Q4220" s="0" t="n">
        <v>21531532.4</v>
      </c>
      <c r="R4220" s="0" t="n">
        <v>24222973.95</v>
      </c>
    </row>
    <row r="4221" customFormat="false" ht="13.8" hidden="true" customHeight="false" outlineLevel="0" collapsed="false">
      <c r="A4221" s="0" t="s">
        <v>159</v>
      </c>
      <c r="B4221" s="0" t="s">
        <v>103</v>
      </c>
      <c r="C4221" s="0" t="s">
        <v>193</v>
      </c>
      <c r="D4221" s="0" t="s">
        <v>107</v>
      </c>
      <c r="E4221" s="0" t="s">
        <v>13</v>
      </c>
      <c r="F4221" s="0" t="s">
        <v>13</v>
      </c>
      <c r="G4221" s="0" t="s">
        <v>164</v>
      </c>
      <c r="H4221" s="0" t="n">
        <v>13413433.5003792</v>
      </c>
      <c r="I4221" s="0" t="n">
        <v>325351.189332905</v>
      </c>
      <c r="J4221" s="0" t="n">
        <v>309387.462611997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</row>
    <row r="4222" customFormat="false" ht="13.8" hidden="true" customHeight="false" outlineLevel="0" collapsed="false">
      <c r="A4222" s="0" t="s">
        <v>159</v>
      </c>
      <c r="B4222" s="0" t="s">
        <v>103</v>
      </c>
      <c r="C4222" s="0" t="s">
        <v>193</v>
      </c>
      <c r="D4222" s="0" t="s">
        <v>107</v>
      </c>
      <c r="E4222" s="0" t="s">
        <v>8</v>
      </c>
      <c r="F4222" s="0" t="s">
        <v>8</v>
      </c>
      <c r="G4222" s="0" t="s">
        <v>153</v>
      </c>
      <c r="H4222" s="0" t="n">
        <v>3982358.75332195</v>
      </c>
      <c r="I4222" s="0" t="n">
        <v>127286.31702292</v>
      </c>
      <c r="J4222" s="0" t="n">
        <v>86475.8978695145</v>
      </c>
      <c r="K4222" s="0" t="n">
        <v>0</v>
      </c>
      <c r="L4222" s="0" t="n">
        <v>0</v>
      </c>
      <c r="M4222" s="0" t="n">
        <v>9775589.14736025</v>
      </c>
      <c r="N4222" s="0" t="n">
        <v>14663383.7210403</v>
      </c>
      <c r="O4222" s="0" t="n">
        <v>3665845.93026009</v>
      </c>
      <c r="P4222" s="0" t="n">
        <v>5132184.30236413</v>
      </c>
      <c r="Q4222" s="0" t="n">
        <v>531917.819900853</v>
      </c>
      <c r="R4222" s="0" t="n">
        <v>797876.72985128</v>
      </c>
    </row>
    <row r="4223" customFormat="false" ht="13.8" hidden="true" customHeight="false" outlineLevel="0" collapsed="false">
      <c r="A4223" s="0" t="s">
        <v>155</v>
      </c>
      <c r="B4223" s="0" t="s">
        <v>103</v>
      </c>
      <c r="C4223" s="0" t="s">
        <v>178</v>
      </c>
      <c r="D4223" s="0" t="s">
        <v>108</v>
      </c>
      <c r="E4223" s="0" t="s">
        <v>9</v>
      </c>
      <c r="F4223" s="0" t="s">
        <v>9</v>
      </c>
      <c r="G4223" s="0" t="s">
        <v>157</v>
      </c>
      <c r="H4223" s="0" t="n">
        <v>6349224.15455214</v>
      </c>
      <c r="I4223" s="0" t="n">
        <v>517516.5517078</v>
      </c>
      <c r="J4223" s="0" t="n">
        <v>396329.508156199</v>
      </c>
      <c r="K4223" s="0" t="n">
        <v>0</v>
      </c>
      <c r="L4223" s="0" t="n">
        <v>0</v>
      </c>
      <c r="M4223" s="0" t="n">
        <v>10350331.034156</v>
      </c>
      <c r="N4223" s="0" t="n">
        <v>15525496.551234</v>
      </c>
      <c r="O4223" s="0" t="n">
        <v>9315297.9307404</v>
      </c>
      <c r="P4223" s="0" t="n">
        <v>11644122.4134255</v>
      </c>
      <c r="Q4223" s="0" t="n">
        <v>1853335.63092745</v>
      </c>
      <c r="R4223" s="0" t="n">
        <v>3088892.71821241</v>
      </c>
    </row>
    <row r="4224" customFormat="false" ht="13.8" hidden="true" customHeight="false" outlineLevel="0" collapsed="false">
      <c r="A4224" s="0" t="s">
        <v>150</v>
      </c>
      <c r="B4224" s="0" t="s">
        <v>103</v>
      </c>
      <c r="C4224" s="0" t="s">
        <v>178</v>
      </c>
      <c r="D4224" s="0" t="s">
        <v>111</v>
      </c>
      <c r="E4224" s="0" t="s">
        <v>13</v>
      </c>
      <c r="F4224" s="0" t="s">
        <v>13</v>
      </c>
      <c r="G4224" s="0" t="s">
        <v>157</v>
      </c>
      <c r="H4224" s="0" t="n">
        <v>361399.776922642</v>
      </c>
      <c r="I4224" s="0" t="n">
        <v>38834.7580637493</v>
      </c>
      <c r="J4224" s="0" t="n">
        <v>10313.2712682194</v>
      </c>
      <c r="K4224" s="0" t="n">
        <v>0</v>
      </c>
      <c r="L4224" s="0" t="n">
        <v>0</v>
      </c>
      <c r="M4224" s="0" t="n">
        <v>6524239.35470988</v>
      </c>
      <c r="N4224" s="0" t="n">
        <v>9320341.93529984</v>
      </c>
      <c r="O4224" s="0" t="n">
        <v>2718433.06446245</v>
      </c>
      <c r="P4224" s="0" t="n">
        <v>3479594.32251194</v>
      </c>
      <c r="Q4224" s="0" t="n">
        <v>3106780.64509994</v>
      </c>
      <c r="R4224" s="0" t="n">
        <v>3495128.22573744</v>
      </c>
    </row>
    <row r="4225" customFormat="false" ht="13.8" hidden="true" customHeight="false" outlineLevel="0" collapsed="false">
      <c r="A4225" s="0" t="s">
        <v>155</v>
      </c>
      <c r="B4225" s="0" t="s">
        <v>103</v>
      </c>
      <c r="C4225" s="0" t="s">
        <v>178</v>
      </c>
      <c r="D4225" s="0" t="s">
        <v>108</v>
      </c>
      <c r="E4225" s="0" t="s">
        <v>9</v>
      </c>
      <c r="F4225" s="0" t="s">
        <v>9</v>
      </c>
      <c r="G4225" s="0" t="s">
        <v>172</v>
      </c>
      <c r="H4225" s="0" t="n">
        <v>5811243.10024324</v>
      </c>
      <c r="I4225" s="0" t="n">
        <v>467523.8125014</v>
      </c>
      <c r="J4225" s="0" t="n">
        <v>460691.503537096</v>
      </c>
      <c r="K4225" s="0" t="n">
        <v>0</v>
      </c>
      <c r="L4225" s="0" t="n">
        <v>0</v>
      </c>
      <c r="M4225" s="0" t="n">
        <v>9350476.250028</v>
      </c>
      <c r="N4225" s="0" t="n">
        <v>14025714.375042</v>
      </c>
      <c r="O4225" s="0" t="n">
        <v>8415428.6250252</v>
      </c>
      <c r="P4225" s="0" t="n">
        <v>10519285.7812815</v>
      </c>
      <c r="Q4225" s="0" t="n">
        <v>1297521.172698</v>
      </c>
      <c r="R4225" s="0" t="n">
        <v>2162535.28783</v>
      </c>
    </row>
    <row r="4226" customFormat="false" ht="13.8" hidden="true" customHeight="false" outlineLevel="0" collapsed="false">
      <c r="A4226" s="0" t="s">
        <v>150</v>
      </c>
      <c r="B4226" s="0" t="s">
        <v>103</v>
      </c>
      <c r="C4226" s="0" t="s">
        <v>179</v>
      </c>
      <c r="D4226" s="0" t="s">
        <v>116</v>
      </c>
      <c r="E4226" s="0" t="s">
        <v>8</v>
      </c>
      <c r="F4226" s="0" t="s">
        <v>8</v>
      </c>
      <c r="G4226" s="0" t="s">
        <v>172</v>
      </c>
      <c r="H4226" s="0" t="n">
        <v>308629.064586837</v>
      </c>
      <c r="I4226" s="0" t="n">
        <v>10160.945032045</v>
      </c>
      <c r="J4226" s="0" t="n">
        <v>72908.31378303</v>
      </c>
      <c r="K4226" s="0" t="n">
        <v>355633.076121575</v>
      </c>
      <c r="L4226" s="0" t="n">
        <v>457242.526442025</v>
      </c>
      <c r="M4226" s="0" t="n">
        <v>0</v>
      </c>
      <c r="N4226" s="0" t="n">
        <v>0</v>
      </c>
      <c r="O4226" s="0" t="n">
        <v>1542286.29914393</v>
      </c>
      <c r="P4226" s="0" t="n">
        <v>1974126.46290424</v>
      </c>
      <c r="Q4226" s="0" t="n">
        <v>812875.6025636</v>
      </c>
      <c r="R4226" s="0" t="n">
        <v>914485.05288405</v>
      </c>
    </row>
    <row r="4227" customFormat="false" ht="13.8" hidden="true" customHeight="false" outlineLevel="0" collapsed="false">
      <c r="A4227" s="0" t="s">
        <v>150</v>
      </c>
      <c r="B4227" s="0" t="s">
        <v>103</v>
      </c>
      <c r="C4227" s="0" t="s">
        <v>177</v>
      </c>
      <c r="D4227" s="0" t="s">
        <v>110</v>
      </c>
      <c r="E4227" s="0" t="s">
        <v>9</v>
      </c>
      <c r="F4227" s="0" t="s">
        <v>9</v>
      </c>
      <c r="G4227" s="0" t="s">
        <v>153</v>
      </c>
      <c r="H4227" s="0" t="n">
        <v>80976.2818786917</v>
      </c>
      <c r="I4227" s="0" t="n">
        <v>21521.195</v>
      </c>
      <c r="J4227" s="0" t="n">
        <v>19473.366475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</row>
    <row r="4228" customFormat="false" ht="13.8" hidden="true" customHeight="false" outlineLevel="0" collapsed="false">
      <c r="A4228" s="0" t="s">
        <v>150</v>
      </c>
      <c r="B4228" s="0" t="s">
        <v>90</v>
      </c>
      <c r="C4228" s="0" t="s">
        <v>94</v>
      </c>
      <c r="D4228" s="0" t="s">
        <v>94</v>
      </c>
      <c r="E4228" s="0" t="s">
        <v>170</v>
      </c>
      <c r="F4228" s="0" t="s">
        <v>13</v>
      </c>
      <c r="G4228" s="0" t="s">
        <v>164</v>
      </c>
      <c r="H4228" s="0" t="n">
        <v>3653922.9814597</v>
      </c>
      <c r="I4228" s="0" t="n">
        <v>446785.997418351</v>
      </c>
      <c r="J4228" s="0" t="n">
        <v>3390074.08068353</v>
      </c>
      <c r="K4228" s="0" t="n">
        <v>3909377.47741057</v>
      </c>
      <c r="L4228" s="0" t="n">
        <v>5026342.47095645</v>
      </c>
      <c r="M4228" s="0" t="n">
        <v>50643796.5046098</v>
      </c>
      <c r="N4228" s="0" t="n">
        <v>69635220.1938385</v>
      </c>
      <c r="O4228" s="0" t="n">
        <v>18463884.1609217</v>
      </c>
      <c r="P4228" s="0" t="n">
        <v>23633771.7259798</v>
      </c>
      <c r="Q4228" s="0" t="n">
        <v>8935719.94836702</v>
      </c>
      <c r="R4228" s="0" t="n">
        <v>10052684.9419129</v>
      </c>
    </row>
    <row r="4229" customFormat="false" ht="13.8" hidden="true" customHeight="false" outlineLevel="0" collapsed="false">
      <c r="A4229" s="0" t="s">
        <v>155</v>
      </c>
      <c r="B4229" s="0" t="s">
        <v>72</v>
      </c>
      <c r="C4229" s="0" t="s">
        <v>151</v>
      </c>
      <c r="D4229" s="0" t="s">
        <v>76</v>
      </c>
      <c r="E4229" s="0" t="s">
        <v>170</v>
      </c>
      <c r="F4229" s="0" t="s">
        <v>13</v>
      </c>
      <c r="G4229" s="0" t="s">
        <v>153</v>
      </c>
      <c r="H4229" s="0" t="n">
        <v>150223.457830048</v>
      </c>
      <c r="I4229" s="0" t="n">
        <v>1941.99058293981</v>
      </c>
      <c r="J4229" s="0" t="n">
        <v>1941.99058293981</v>
      </c>
      <c r="K4229" s="0" t="n">
        <v>0</v>
      </c>
      <c r="L4229" s="0" t="n">
        <v>0</v>
      </c>
      <c r="M4229" s="0" t="n">
        <v>120906.048844812</v>
      </c>
      <c r="N4229" s="0" t="n">
        <v>147774.059699215</v>
      </c>
      <c r="O4229" s="0" t="n">
        <v>59109.623879686</v>
      </c>
      <c r="P4229" s="0" t="n">
        <v>80604.0325632082</v>
      </c>
      <c r="Q4229" s="0" t="n">
        <v>135939.340805786</v>
      </c>
      <c r="R4229" s="0" t="n">
        <v>155359.246635185</v>
      </c>
    </row>
    <row r="4230" customFormat="false" ht="13.8" hidden="true" customHeight="false" outlineLevel="0" collapsed="false">
      <c r="A4230" s="0" t="s">
        <v>150</v>
      </c>
      <c r="B4230" s="0" t="s">
        <v>117</v>
      </c>
      <c r="C4230" s="0" t="s">
        <v>196</v>
      </c>
      <c r="D4230" s="0" t="s">
        <v>109</v>
      </c>
      <c r="E4230" s="0" t="s">
        <v>9</v>
      </c>
      <c r="F4230" s="0" t="s">
        <v>9</v>
      </c>
      <c r="G4230" s="0" t="s">
        <v>164</v>
      </c>
      <c r="H4230" s="0" t="n">
        <v>1796612.90591663</v>
      </c>
      <c r="I4230" s="0" t="n">
        <v>9591.29877190494</v>
      </c>
      <c r="J4230" s="0" t="n">
        <v>19166.1613328018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</row>
    <row r="4231" customFormat="false" ht="13.8" hidden="true" customHeight="false" outlineLevel="0" collapsed="false">
      <c r="A4231" s="0" t="s">
        <v>155</v>
      </c>
      <c r="B4231" s="0" t="s">
        <v>72</v>
      </c>
      <c r="C4231" s="0" t="s">
        <v>151</v>
      </c>
      <c r="D4231" s="0" t="s">
        <v>83</v>
      </c>
      <c r="E4231" s="0" t="s">
        <v>156</v>
      </c>
      <c r="F4231" s="0" t="s">
        <v>9</v>
      </c>
      <c r="G4231" s="0" t="s">
        <v>154</v>
      </c>
      <c r="H4231" s="0" t="n">
        <v>199587.782583786</v>
      </c>
      <c r="I4231" s="0" t="n">
        <v>10640.1650583635</v>
      </c>
      <c r="J4231" s="0" t="n">
        <v>11563.805625416</v>
      </c>
      <c r="K4231" s="0" t="n">
        <v>0</v>
      </c>
      <c r="L4231" s="0" t="n">
        <v>0</v>
      </c>
      <c r="M4231" s="0" t="n">
        <v>468793.155913331</v>
      </c>
      <c r="N4231" s="0" t="n">
        <v>572969.41278296</v>
      </c>
      <c r="O4231" s="0" t="n">
        <v>229187.763942766</v>
      </c>
      <c r="P4231" s="0" t="n">
        <v>312528.769012862</v>
      </c>
      <c r="Q4231" s="0" t="n">
        <v>248270.518028482</v>
      </c>
      <c r="R4231" s="0" t="n">
        <v>283737.734889694</v>
      </c>
    </row>
    <row r="4232" customFormat="false" ht="13.8" hidden="true" customHeight="false" outlineLevel="0" collapsed="false">
      <c r="A4232" s="0" t="s">
        <v>150</v>
      </c>
      <c r="B4232" s="0" t="s">
        <v>72</v>
      </c>
      <c r="C4232" s="0" t="s">
        <v>151</v>
      </c>
      <c r="D4232" s="0" t="s">
        <v>84</v>
      </c>
      <c r="E4232" s="0" t="s">
        <v>174</v>
      </c>
      <c r="F4232" s="0" t="s">
        <v>8</v>
      </c>
      <c r="G4232" s="0" t="s">
        <v>153</v>
      </c>
      <c r="H4232" s="0" t="n">
        <v>1836430.44439736</v>
      </c>
      <c r="I4232" s="0" t="n">
        <v>323692.065212498</v>
      </c>
      <c r="J4232" s="0" t="n">
        <v>323692.065212498</v>
      </c>
      <c r="K4232" s="0" t="n">
        <v>4794836.75233282</v>
      </c>
      <c r="L4232" s="0" t="n">
        <v>6164790.1101422</v>
      </c>
      <c r="M4232" s="0" t="n">
        <v>24356431.5644096</v>
      </c>
      <c r="N4232" s="0" t="n">
        <v>31427653.6314962</v>
      </c>
      <c r="O4232" s="0" t="n">
        <v>7856913.40787407</v>
      </c>
      <c r="P4232" s="0" t="n">
        <v>10056849.1620788</v>
      </c>
      <c r="Q4232" s="0" t="n">
        <v>10959626.862475</v>
      </c>
      <c r="R4232" s="0" t="n">
        <v>12329580.2202844</v>
      </c>
    </row>
    <row r="4233" customFormat="false" ht="13.8" hidden="true" customHeight="false" outlineLevel="0" collapsed="false">
      <c r="A4233" s="0" t="s">
        <v>159</v>
      </c>
      <c r="B4233" s="0" t="s">
        <v>103</v>
      </c>
      <c r="C4233" s="0" t="s">
        <v>177</v>
      </c>
      <c r="D4233" s="0" t="s">
        <v>115</v>
      </c>
      <c r="E4233" s="0" t="s">
        <v>13</v>
      </c>
      <c r="F4233" s="0" t="s">
        <v>13</v>
      </c>
      <c r="G4233" s="0" t="s">
        <v>172</v>
      </c>
      <c r="H4233" s="0" t="n">
        <v>452818.864198857</v>
      </c>
      <c r="I4233" s="0" t="n">
        <v>9030.5</v>
      </c>
      <c r="J4233" s="0" t="n">
        <v>9620.381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</row>
    <row r="4234" customFormat="false" ht="13.8" hidden="true" customHeight="false" outlineLevel="0" collapsed="false">
      <c r="A4234" s="0" t="s">
        <v>159</v>
      </c>
      <c r="B4234" s="0" t="s">
        <v>103</v>
      </c>
      <c r="C4234" s="0" t="s">
        <v>178</v>
      </c>
      <c r="D4234" s="0" t="s">
        <v>105</v>
      </c>
      <c r="E4234" s="0" t="s">
        <v>9</v>
      </c>
      <c r="F4234" s="0" t="s">
        <v>9</v>
      </c>
      <c r="G4234" s="0" t="s">
        <v>154</v>
      </c>
      <c r="H4234" s="0" t="n">
        <v>5573386.63876984</v>
      </c>
      <c r="I4234" s="0" t="n">
        <v>237005.101427</v>
      </c>
      <c r="J4234" s="0" t="n">
        <v>277192.141427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10665229.564215</v>
      </c>
      <c r="R4234" s="0" t="n">
        <v>11850255.07135</v>
      </c>
    </row>
    <row r="4235" customFormat="false" ht="13.8" hidden="true" customHeight="false" outlineLevel="0" collapsed="false">
      <c r="A4235" s="0" t="s">
        <v>155</v>
      </c>
      <c r="B4235" s="0" t="s">
        <v>72</v>
      </c>
      <c r="C4235" s="0" t="s">
        <v>175</v>
      </c>
      <c r="D4235" s="0" t="s">
        <v>88</v>
      </c>
      <c r="E4235" s="0" t="s">
        <v>152</v>
      </c>
      <c r="F4235" s="0" t="s">
        <v>8</v>
      </c>
      <c r="G4235" s="0" t="s">
        <v>153</v>
      </c>
      <c r="H4235" s="0" t="n">
        <v>579510.382959201</v>
      </c>
      <c r="I4235" s="0" t="n">
        <v>51642.7216884512</v>
      </c>
      <c r="J4235" s="0" t="n">
        <v>100069.793561613</v>
      </c>
      <c r="K4235" s="0" t="n">
        <v>894385.129546585</v>
      </c>
      <c r="L4235" s="0" t="n">
        <v>1149923.73798846</v>
      </c>
      <c r="M4235" s="0" t="n">
        <v>3950668.20916652</v>
      </c>
      <c r="N4235" s="0" t="n">
        <v>4828594.47787019</v>
      </c>
      <c r="O4235" s="0" t="n">
        <v>1931437.79114807</v>
      </c>
      <c r="P4235" s="0" t="n">
        <v>2633778.80611101</v>
      </c>
      <c r="Q4235" s="0" t="n">
        <v>1788770.25909317</v>
      </c>
      <c r="R4235" s="0" t="n">
        <v>2044308.86753505</v>
      </c>
    </row>
    <row r="4236" customFormat="false" ht="13.8" hidden="true" customHeight="false" outlineLevel="0" collapsed="false">
      <c r="A4236" s="0" t="s">
        <v>150</v>
      </c>
      <c r="B4236" s="0" t="s">
        <v>72</v>
      </c>
      <c r="C4236" s="0" t="s">
        <v>175</v>
      </c>
      <c r="D4236" s="0" t="s">
        <v>88</v>
      </c>
      <c r="E4236" s="0" t="s">
        <v>156</v>
      </c>
      <c r="F4236" s="0" t="s">
        <v>9</v>
      </c>
      <c r="G4236" s="0" t="s">
        <v>153</v>
      </c>
      <c r="H4236" s="0" t="n">
        <v>366063.176616227</v>
      </c>
      <c r="I4236" s="0" t="n">
        <v>86887.4413847367</v>
      </c>
      <c r="J4236" s="0" t="n">
        <v>168898.529350085</v>
      </c>
      <c r="K4236" s="0" t="n">
        <v>1449473.76217473</v>
      </c>
      <c r="L4236" s="0" t="n">
        <v>1863609.12279608</v>
      </c>
      <c r="M4236" s="0" t="n">
        <v>11816692.0283241</v>
      </c>
      <c r="N4236" s="0" t="n">
        <v>16247951.5389457</v>
      </c>
      <c r="O4236" s="0" t="n">
        <v>3692716.25885131</v>
      </c>
      <c r="P4236" s="0" t="n">
        <v>4726676.81132967</v>
      </c>
      <c r="Q4236" s="0" t="n">
        <v>3313082.88497081</v>
      </c>
      <c r="R4236" s="0" t="n">
        <v>3727218.24559217</v>
      </c>
    </row>
    <row r="4237" customFormat="false" ht="13.8" hidden="true" customHeight="false" outlineLevel="0" collapsed="false">
      <c r="A4237" s="0" t="s">
        <v>150</v>
      </c>
      <c r="B4237" s="0" t="s">
        <v>21</v>
      </c>
      <c r="C4237" s="0" t="s">
        <v>166</v>
      </c>
      <c r="D4237" s="0" t="s">
        <v>24</v>
      </c>
      <c r="E4237" s="0" t="s">
        <v>9</v>
      </c>
      <c r="F4237" s="0" t="s">
        <v>9</v>
      </c>
      <c r="G4237" s="0" t="s">
        <v>172</v>
      </c>
      <c r="H4237" s="0" t="n">
        <v>360313.311186175</v>
      </c>
      <c r="I4237" s="0" t="n">
        <v>23912.2305481874</v>
      </c>
      <c r="J4237" s="0" t="n">
        <v>19356.2155382404</v>
      </c>
      <c r="K4237" s="0" t="n">
        <v>298902.881852343</v>
      </c>
      <c r="L4237" s="0" t="n">
        <v>328793.170037577</v>
      </c>
      <c r="M4237" s="0" t="n">
        <v>3822460.94829852</v>
      </c>
      <c r="N4237" s="0" t="n">
        <v>4459537.77301494</v>
      </c>
      <c r="O4237" s="0" t="n">
        <v>1398795.56961982</v>
      </c>
      <c r="P4237" s="0" t="n">
        <v>1631928.16455645</v>
      </c>
      <c r="Q4237" s="0" t="n">
        <v>597805.763704686</v>
      </c>
      <c r="R4237" s="0" t="n">
        <v>657586.340075154</v>
      </c>
    </row>
    <row r="4238" customFormat="false" ht="13.8" hidden="true" customHeight="false" outlineLevel="0" collapsed="false">
      <c r="A4238" s="0" t="s">
        <v>150</v>
      </c>
      <c r="B4238" s="0" t="s">
        <v>117</v>
      </c>
      <c r="C4238" s="0" t="s">
        <v>189</v>
      </c>
      <c r="D4238" s="0" t="s">
        <v>109</v>
      </c>
      <c r="E4238" s="0" t="s">
        <v>9</v>
      </c>
      <c r="F4238" s="0" t="s">
        <v>9</v>
      </c>
      <c r="G4238" s="0" t="s">
        <v>154</v>
      </c>
      <c r="H4238" s="0" t="n">
        <v>2003354.44213073</v>
      </c>
      <c r="I4238" s="0" t="n">
        <v>9609.04123646403</v>
      </c>
      <c r="J4238" s="0" t="n">
        <v>9609.04123646403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</row>
    <row r="4239" customFormat="false" ht="13.8" hidden="true" customHeight="false" outlineLevel="0" collapsed="false">
      <c r="A4239" s="0" t="s">
        <v>155</v>
      </c>
      <c r="B4239" s="0" t="s">
        <v>72</v>
      </c>
      <c r="C4239" s="0" t="s">
        <v>151</v>
      </c>
      <c r="D4239" s="0" t="s">
        <v>76</v>
      </c>
      <c r="E4239" s="0" t="s">
        <v>152</v>
      </c>
      <c r="F4239" s="0" t="s">
        <v>8</v>
      </c>
      <c r="G4239" s="0" t="s">
        <v>154</v>
      </c>
      <c r="H4239" s="0" t="n">
        <v>965019.907904899</v>
      </c>
      <c r="I4239" s="0" t="n">
        <v>14501.7780615382</v>
      </c>
      <c r="J4239" s="0" t="n">
        <v>22502.0067007933</v>
      </c>
      <c r="K4239" s="0" t="n">
        <v>507562.23215384</v>
      </c>
      <c r="L4239" s="0" t="n">
        <v>652580.012769223</v>
      </c>
      <c r="M4239" s="0" t="n">
        <v>902863.640044395</v>
      </c>
      <c r="N4239" s="0" t="n">
        <v>1103500.0044987</v>
      </c>
      <c r="O4239" s="0" t="n">
        <v>441400.001799482</v>
      </c>
      <c r="P4239" s="0" t="n">
        <v>601909.09336293</v>
      </c>
      <c r="Q4239" s="0" t="n">
        <v>1015124.46430768</v>
      </c>
      <c r="R4239" s="0" t="n">
        <v>1160142.24492306</v>
      </c>
    </row>
    <row r="4240" customFormat="false" ht="13.8" hidden="true" customHeight="false" outlineLevel="0" collapsed="false">
      <c r="A4240" s="0" t="s">
        <v>155</v>
      </c>
      <c r="B4240" s="0" t="s">
        <v>72</v>
      </c>
      <c r="C4240" s="0" t="s">
        <v>171</v>
      </c>
      <c r="D4240" s="0" t="s">
        <v>74</v>
      </c>
      <c r="E4240" s="0" t="s">
        <v>156</v>
      </c>
      <c r="F4240" s="0" t="s">
        <v>9</v>
      </c>
      <c r="G4240" s="0" t="s">
        <v>157</v>
      </c>
      <c r="H4240" s="0" t="n">
        <v>5582557.00089987</v>
      </c>
      <c r="I4240" s="0" t="n">
        <v>65065.5635476548</v>
      </c>
      <c r="J4240" s="0" t="n">
        <v>53004.7962859989</v>
      </c>
      <c r="K4240" s="0" t="n">
        <v>0</v>
      </c>
      <c r="L4240" s="0" t="n">
        <v>0</v>
      </c>
      <c r="M4240" s="0" t="n">
        <v>5208306.99440753</v>
      </c>
      <c r="N4240" s="0" t="n">
        <v>6365708.54872032</v>
      </c>
      <c r="O4240" s="0" t="n">
        <v>2546283.41948813</v>
      </c>
      <c r="P4240" s="0" t="n">
        <v>3472204.66293835</v>
      </c>
      <c r="Q4240" s="0" t="n">
        <v>4554589.44833583</v>
      </c>
      <c r="R4240" s="0" t="n">
        <v>5205245.08381238</v>
      </c>
    </row>
    <row r="4241" customFormat="false" ht="13.8" hidden="true" customHeight="false" outlineLevel="0" collapsed="false">
      <c r="A4241" s="0" t="s">
        <v>155</v>
      </c>
      <c r="B4241" s="0" t="s">
        <v>72</v>
      </c>
      <c r="C4241" s="0" t="s">
        <v>151</v>
      </c>
      <c r="D4241" s="0" t="s">
        <v>78</v>
      </c>
      <c r="E4241" s="0" t="s">
        <v>152</v>
      </c>
      <c r="F4241" s="0" t="s">
        <v>8</v>
      </c>
      <c r="G4241" s="0" t="s">
        <v>164</v>
      </c>
      <c r="H4241" s="0" t="n">
        <v>89629150.9688232</v>
      </c>
      <c r="I4241" s="0" t="n">
        <v>11569481.2952743</v>
      </c>
      <c r="J4241" s="0" t="n">
        <v>17480659.9970052</v>
      </c>
      <c r="K4241" s="0" t="n">
        <v>169349185.651866</v>
      </c>
      <c r="L4241" s="0" t="n">
        <v>217734667.266685</v>
      </c>
      <c r="M4241" s="0" t="n">
        <v>505482711.701217</v>
      </c>
      <c r="N4241" s="0" t="n">
        <v>617812203.190376</v>
      </c>
      <c r="O4241" s="0" t="n">
        <v>247124881.27615</v>
      </c>
      <c r="P4241" s="0" t="n">
        <v>336988474.467478</v>
      </c>
      <c r="Q4241" s="0" t="n">
        <v>338698371.303732</v>
      </c>
      <c r="R4241" s="0" t="n">
        <v>387083852.918551</v>
      </c>
    </row>
    <row r="4242" customFormat="false" ht="13.8" hidden="true" customHeight="false" outlineLevel="0" collapsed="false">
      <c r="A4242" s="0" t="s">
        <v>159</v>
      </c>
      <c r="B4242" s="0" t="s">
        <v>90</v>
      </c>
      <c r="C4242" s="0" t="s">
        <v>160</v>
      </c>
      <c r="D4242" s="0" t="s">
        <v>91</v>
      </c>
      <c r="E4242" s="0" t="s">
        <v>170</v>
      </c>
      <c r="F4242" s="0" t="s">
        <v>13</v>
      </c>
      <c r="G4242" s="0" t="s">
        <v>154</v>
      </c>
      <c r="H4242" s="0" t="n">
        <v>86106275.0907172</v>
      </c>
      <c r="I4242" s="0" t="n">
        <v>1325994.1648182</v>
      </c>
      <c r="J4242" s="0" t="n">
        <v>1863018.93288129</v>
      </c>
      <c r="K4242" s="0" t="n">
        <v>0</v>
      </c>
      <c r="L4242" s="0" t="n">
        <v>0</v>
      </c>
      <c r="M4242" s="0" t="n">
        <v>83099365.8529866</v>
      </c>
      <c r="N4242" s="0" t="n">
        <v>103874207.316233</v>
      </c>
      <c r="O4242" s="0" t="n">
        <v>0</v>
      </c>
      <c r="P4242" s="0" t="n">
        <v>0</v>
      </c>
      <c r="Q4242" s="0" t="n">
        <v>0</v>
      </c>
      <c r="R4242" s="0" t="n">
        <v>0</v>
      </c>
    </row>
    <row r="4243" customFormat="false" ht="13.8" hidden="true" customHeight="false" outlineLevel="0" collapsed="false">
      <c r="A4243" s="0" t="s">
        <v>159</v>
      </c>
      <c r="B4243" s="0" t="s">
        <v>90</v>
      </c>
      <c r="C4243" s="0" t="s">
        <v>160</v>
      </c>
      <c r="D4243" s="0" t="s">
        <v>91</v>
      </c>
      <c r="E4243" s="0" t="s">
        <v>201</v>
      </c>
      <c r="F4243" s="0" t="s">
        <v>9</v>
      </c>
      <c r="G4243" s="0" t="s">
        <v>172</v>
      </c>
      <c r="H4243" s="0" t="n">
        <v>23376845.5211316</v>
      </c>
      <c r="I4243" s="0" t="n">
        <v>366172.753825749</v>
      </c>
      <c r="J4243" s="0" t="n">
        <v>943054.132259526</v>
      </c>
      <c r="K4243" s="0" t="n">
        <v>0</v>
      </c>
      <c r="L4243" s="0" t="n">
        <v>0</v>
      </c>
      <c r="M4243" s="0" t="n">
        <v>22947856.3653659</v>
      </c>
      <c r="N4243" s="0" t="n">
        <v>28684820.4567074</v>
      </c>
      <c r="O4243" s="0" t="n">
        <v>0</v>
      </c>
      <c r="P4243" s="0" t="n">
        <v>0</v>
      </c>
      <c r="Q4243" s="0" t="n">
        <v>0</v>
      </c>
      <c r="R4243" s="0" t="n">
        <v>0</v>
      </c>
    </row>
    <row r="4244" customFormat="false" ht="13.8" hidden="true" customHeight="false" outlineLevel="0" collapsed="false">
      <c r="A4244" s="0" t="s">
        <v>155</v>
      </c>
      <c r="B4244" s="0" t="s">
        <v>52</v>
      </c>
      <c r="C4244" s="0" t="s">
        <v>161</v>
      </c>
      <c r="D4244" s="0" t="s">
        <v>58</v>
      </c>
      <c r="E4244" s="0" t="s">
        <v>13</v>
      </c>
      <c r="F4244" s="0" t="s">
        <v>13</v>
      </c>
      <c r="G4244" s="0" t="s">
        <v>157</v>
      </c>
      <c r="H4244" s="0" t="n">
        <v>2715182.1776276</v>
      </c>
      <c r="I4244" s="0" t="n">
        <v>125249.095509569</v>
      </c>
      <c r="J4244" s="0" t="n">
        <v>42767.0708557297</v>
      </c>
      <c r="K4244" s="0" t="n">
        <v>0</v>
      </c>
      <c r="L4244" s="0" t="n">
        <v>0</v>
      </c>
      <c r="M4244" s="0" t="n">
        <v>9978177.95896225</v>
      </c>
      <c r="N4244" s="0" t="n">
        <v>14967266.9384433</v>
      </c>
      <c r="O4244" s="0" t="n">
        <v>1507164.11429516</v>
      </c>
      <c r="P4244" s="0" t="n">
        <v>1883955.14286895</v>
      </c>
      <c r="Q4244" s="0" t="n">
        <v>626245.477547847</v>
      </c>
      <c r="R4244" s="0" t="n">
        <v>1043742.46257974</v>
      </c>
    </row>
    <row r="4245" customFormat="false" ht="13.8" hidden="true" customHeight="false" outlineLevel="0" collapsed="false">
      <c r="A4245" s="0" t="s">
        <v>159</v>
      </c>
      <c r="B4245" s="0" t="s">
        <v>6</v>
      </c>
      <c r="C4245" s="0" t="s">
        <v>163</v>
      </c>
      <c r="D4245" s="0" t="s">
        <v>7</v>
      </c>
      <c r="E4245" s="0" t="s">
        <v>8</v>
      </c>
      <c r="F4245" s="0" t="s">
        <v>8</v>
      </c>
      <c r="G4245" s="0" t="s">
        <v>157</v>
      </c>
      <c r="H4245" s="0" t="n">
        <v>135263175.356345</v>
      </c>
      <c r="I4245" s="0" t="n">
        <v>2882257.47108212</v>
      </c>
      <c r="J4245" s="0" t="n">
        <v>1760048.88471339</v>
      </c>
      <c r="K4245" s="0" t="n">
        <v>0</v>
      </c>
      <c r="L4245" s="0" t="n">
        <v>0</v>
      </c>
      <c r="M4245" s="0" t="n">
        <v>197640511.808673</v>
      </c>
      <c r="N4245" s="0" t="n">
        <v>296460767.713009</v>
      </c>
      <c r="O4245" s="0" t="n">
        <v>74115192.0723653</v>
      </c>
      <c r="P4245" s="0" t="n">
        <v>103761268.901311</v>
      </c>
      <c r="Q4245" s="0" t="n">
        <v>20547271.8393849</v>
      </c>
      <c r="R4245" s="0" t="n">
        <v>30820907.7590774</v>
      </c>
    </row>
    <row r="4246" customFormat="false" ht="13.8" hidden="true" customHeight="false" outlineLevel="0" collapsed="false">
      <c r="A4246" s="0" t="s">
        <v>159</v>
      </c>
      <c r="B4246" s="0" t="s">
        <v>52</v>
      </c>
      <c r="C4246" s="0" t="s">
        <v>169</v>
      </c>
      <c r="D4246" s="0" t="s">
        <v>61</v>
      </c>
      <c r="E4246" s="0" t="s">
        <v>9</v>
      </c>
      <c r="F4246" s="0" t="s">
        <v>9</v>
      </c>
      <c r="G4246" s="0" t="s">
        <v>157</v>
      </c>
      <c r="H4246" s="0" t="n">
        <v>56382354.1816969</v>
      </c>
      <c r="I4246" s="0" t="n">
        <v>712348.163898</v>
      </c>
      <c r="J4246" s="0" t="n">
        <v>222109.175070847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n">
        <v>64111334.75082</v>
      </c>
      <c r="R4246" s="0" t="n">
        <v>71234816.3898</v>
      </c>
    </row>
    <row r="4247" customFormat="false" ht="13.8" hidden="true" customHeight="false" outlineLevel="0" collapsed="false">
      <c r="A4247" s="0" t="s">
        <v>155</v>
      </c>
      <c r="B4247" s="0" t="s">
        <v>52</v>
      </c>
      <c r="C4247" s="0" t="s">
        <v>165</v>
      </c>
      <c r="D4247" s="0" t="s">
        <v>62</v>
      </c>
      <c r="E4247" s="0" t="s">
        <v>13</v>
      </c>
      <c r="F4247" s="0" t="s">
        <v>13</v>
      </c>
      <c r="G4247" s="0" t="s">
        <v>164</v>
      </c>
      <c r="H4247" s="0" t="n">
        <v>8128328.25905644</v>
      </c>
      <c r="I4247" s="0" t="n">
        <v>171710.499999999</v>
      </c>
      <c r="J4247" s="0" t="n">
        <v>197513.8217639</v>
      </c>
      <c r="K4247" s="0" t="n">
        <v>7726972.49999999</v>
      </c>
      <c r="L4247" s="0" t="n">
        <v>9444077.49999999</v>
      </c>
      <c r="M4247" s="0" t="n">
        <v>34664057.1874999</v>
      </c>
      <c r="N4247" s="0" t="n">
        <v>41961753.4374999</v>
      </c>
      <c r="O4247" s="0" t="n">
        <v>321957.187499999</v>
      </c>
      <c r="P4247" s="0" t="n">
        <v>515131.499999999</v>
      </c>
      <c r="Q4247" s="0" t="n">
        <v>0</v>
      </c>
      <c r="R4247" s="0" t="n">
        <v>0</v>
      </c>
    </row>
    <row r="4248" customFormat="false" ht="13.8" hidden="true" customHeight="false" outlineLevel="0" collapsed="false">
      <c r="A4248" s="0" t="s">
        <v>150</v>
      </c>
      <c r="B4248" s="0" t="s">
        <v>21</v>
      </c>
      <c r="C4248" s="0" t="s">
        <v>173</v>
      </c>
      <c r="D4248" s="0" t="s">
        <v>39</v>
      </c>
      <c r="E4248" s="0" t="s">
        <v>8</v>
      </c>
      <c r="F4248" s="0" t="s">
        <v>8</v>
      </c>
      <c r="G4248" s="0" t="s">
        <v>164</v>
      </c>
      <c r="H4248" s="0" t="n">
        <v>3315389.06698432</v>
      </c>
      <c r="I4248" s="0" t="n">
        <v>348860.759824952</v>
      </c>
      <c r="J4248" s="0" t="n">
        <v>829119.16484668</v>
      </c>
      <c r="K4248" s="0" t="n">
        <v>3924683.54803071</v>
      </c>
      <c r="L4248" s="0" t="n">
        <v>4796835.44759309</v>
      </c>
      <c r="M4248" s="0" t="n">
        <v>96406163.6200545</v>
      </c>
      <c r="N4248" s="0" t="n">
        <v>108456934.072561</v>
      </c>
      <c r="O4248" s="0" t="n">
        <v>28867151.1603872</v>
      </c>
      <c r="P4248" s="0" t="n">
        <v>36949953.4852956</v>
      </c>
      <c r="Q4248" s="0" t="n">
        <v>7849367.09606143</v>
      </c>
      <c r="R4248" s="0" t="n">
        <v>8721518.99562381</v>
      </c>
    </row>
    <row r="4249" customFormat="false" ht="13.8" hidden="true" customHeight="false" outlineLevel="0" collapsed="false">
      <c r="A4249" s="0" t="s">
        <v>159</v>
      </c>
      <c r="B4249" s="0" t="s">
        <v>72</v>
      </c>
      <c r="C4249" s="0" t="s">
        <v>151</v>
      </c>
      <c r="D4249" s="0" t="s">
        <v>85</v>
      </c>
      <c r="E4249" s="0" t="s">
        <v>174</v>
      </c>
      <c r="F4249" s="0" t="s">
        <v>8</v>
      </c>
      <c r="G4249" s="0" t="s">
        <v>172</v>
      </c>
      <c r="H4249" s="0" t="n">
        <v>7499554.23301892</v>
      </c>
      <c r="I4249" s="0" t="n">
        <v>175729.273202352</v>
      </c>
      <c r="J4249" s="0" t="n">
        <v>175729.273202352</v>
      </c>
      <c r="K4249" s="0" t="n">
        <v>0</v>
      </c>
      <c r="L4249" s="0" t="n">
        <v>0</v>
      </c>
      <c r="M4249" s="0" t="n">
        <v>7677795.33728028</v>
      </c>
      <c r="N4249" s="0" t="n">
        <v>10237060.449707</v>
      </c>
      <c r="O4249" s="0" t="n">
        <v>3412353.48323568</v>
      </c>
      <c r="P4249" s="0" t="n">
        <v>4777294.87652995</v>
      </c>
      <c r="Q4249" s="0" t="n">
        <v>4818714.91436294</v>
      </c>
      <c r="R4249" s="0" t="n">
        <v>5621834.06675676</v>
      </c>
    </row>
    <row r="4250" customFormat="false" ht="13.8" hidden="true" customHeight="false" outlineLevel="0" collapsed="false">
      <c r="A4250" s="0" t="s">
        <v>159</v>
      </c>
      <c r="B4250" s="0" t="s">
        <v>52</v>
      </c>
      <c r="C4250" s="0" t="s">
        <v>183</v>
      </c>
      <c r="D4250" s="0" t="s">
        <v>64</v>
      </c>
      <c r="E4250" s="0" t="s">
        <v>9</v>
      </c>
      <c r="F4250" s="0" t="s">
        <v>9</v>
      </c>
      <c r="G4250" s="0" t="s">
        <v>154</v>
      </c>
      <c r="H4250" s="0" t="n">
        <v>101304031.40583</v>
      </c>
      <c r="I4250" s="0" t="n">
        <v>1629695.5040882</v>
      </c>
      <c r="J4250" s="0" t="n">
        <v>1261403.0521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146672595.367938</v>
      </c>
      <c r="R4250" s="0" t="n">
        <v>162969550.40882</v>
      </c>
    </row>
    <row r="4251" customFormat="false" ht="13.8" hidden="true" customHeight="false" outlineLevel="0" collapsed="false">
      <c r="A4251" s="0" t="s">
        <v>150</v>
      </c>
      <c r="B4251" s="0" t="s">
        <v>52</v>
      </c>
      <c r="C4251" s="0" t="s">
        <v>165</v>
      </c>
      <c r="D4251" s="0" t="s">
        <v>65</v>
      </c>
      <c r="E4251" s="0" t="s">
        <v>13</v>
      </c>
      <c r="F4251" s="0" t="s">
        <v>13</v>
      </c>
      <c r="G4251" s="0" t="s">
        <v>154</v>
      </c>
      <c r="H4251" s="0" t="n">
        <v>216647.221127632</v>
      </c>
      <c r="I4251" s="0" t="n">
        <v>29431.6999999999</v>
      </c>
      <c r="J4251" s="0" t="n">
        <v>19242.3798834529</v>
      </c>
      <c r="K4251" s="0" t="n">
        <v>1324426.49999999</v>
      </c>
      <c r="L4251" s="0" t="n">
        <v>1618743.49999999</v>
      </c>
      <c r="M4251" s="0" t="n">
        <v>7192371.68749999</v>
      </c>
      <c r="N4251" s="0" t="n">
        <v>8755930.74999999</v>
      </c>
      <c r="O4251" s="0" t="n">
        <v>66221.3249999999</v>
      </c>
      <c r="P4251" s="0" t="n">
        <v>99331.9874999999</v>
      </c>
      <c r="Q4251" s="0" t="n">
        <v>0</v>
      </c>
      <c r="R4251" s="0" t="n">
        <v>0</v>
      </c>
    </row>
    <row r="4252" customFormat="false" ht="13.8" hidden="true" customHeight="false" outlineLevel="0" collapsed="false">
      <c r="A4252" s="0" t="s">
        <v>150</v>
      </c>
      <c r="B4252" s="0" t="s">
        <v>21</v>
      </c>
      <c r="C4252" s="0" t="s">
        <v>168</v>
      </c>
      <c r="D4252" s="0" t="s">
        <v>49</v>
      </c>
      <c r="E4252" s="0" t="s">
        <v>8</v>
      </c>
      <c r="F4252" s="0" t="s">
        <v>8</v>
      </c>
      <c r="G4252" s="0" t="s">
        <v>153</v>
      </c>
      <c r="H4252" s="0" t="n">
        <v>249472.853920893</v>
      </c>
      <c r="I4252" s="0" t="n">
        <v>10295</v>
      </c>
      <c r="J4252" s="0" t="n">
        <v>21825.875</v>
      </c>
      <c r="K4252" s="0" t="n">
        <v>463275</v>
      </c>
      <c r="L4252" s="0" t="n">
        <v>566225</v>
      </c>
      <c r="M4252" s="0" t="n">
        <v>2219859.375</v>
      </c>
      <c r="N4252" s="0" t="n">
        <v>2702437.5</v>
      </c>
      <c r="O4252" s="0" t="n">
        <v>115818.75</v>
      </c>
      <c r="P4252" s="0" t="n">
        <v>173728.125</v>
      </c>
      <c r="Q4252" s="0" t="n">
        <v>0</v>
      </c>
      <c r="R4252" s="0" t="n">
        <v>0</v>
      </c>
    </row>
    <row r="4253" customFormat="false" ht="13.8" hidden="true" customHeight="false" outlineLevel="0" collapsed="false">
      <c r="A4253" s="0" t="s">
        <v>155</v>
      </c>
      <c r="B4253" s="0" t="s">
        <v>90</v>
      </c>
      <c r="C4253" s="0" t="s">
        <v>186</v>
      </c>
      <c r="D4253" s="0" t="s">
        <v>95</v>
      </c>
      <c r="E4253" s="0" t="s">
        <v>9</v>
      </c>
      <c r="F4253" s="0" t="s">
        <v>9</v>
      </c>
      <c r="G4253" s="0" t="s">
        <v>154</v>
      </c>
      <c r="H4253" s="0" t="n">
        <v>24502456.4086874</v>
      </c>
      <c r="I4253" s="0" t="n">
        <v>383969.281404633</v>
      </c>
      <c r="J4253" s="0" t="n">
        <v>484630.193685335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0</v>
      </c>
    </row>
    <row r="4254" customFormat="false" ht="13.8" hidden="true" customHeight="false" outlineLevel="0" collapsed="false">
      <c r="A4254" s="0" t="s">
        <v>150</v>
      </c>
      <c r="B4254" s="0" t="s">
        <v>96</v>
      </c>
      <c r="C4254" s="0" t="s">
        <v>99</v>
      </c>
      <c r="D4254" s="0" t="s">
        <v>99</v>
      </c>
      <c r="E4254" s="0" t="s">
        <v>191</v>
      </c>
      <c r="F4254" s="0" t="s">
        <v>9</v>
      </c>
      <c r="G4254" s="0" t="s">
        <v>172</v>
      </c>
      <c r="H4254" s="0" t="n">
        <v>2285313.79648867</v>
      </c>
      <c r="I4254" s="0" t="n">
        <v>195658.602730849</v>
      </c>
      <c r="J4254" s="0" t="n">
        <v>504090.918495705</v>
      </c>
      <c r="K4254" s="0" t="n">
        <v>2320752.05448946</v>
      </c>
      <c r="L4254" s="0" t="n">
        <v>2320752.05448946</v>
      </c>
      <c r="M4254" s="0" t="n">
        <v>17899309.3233786</v>
      </c>
      <c r="N4254" s="0" t="n">
        <v>24611550.3196455</v>
      </c>
      <c r="O4254" s="0" t="n">
        <v>6525789.85748178</v>
      </c>
      <c r="P4254" s="0" t="n">
        <v>8353011.01757668</v>
      </c>
      <c r="Q4254" s="0" t="n">
        <v>4125781.43020349</v>
      </c>
      <c r="R4254" s="0" t="n">
        <v>4641504.10897893</v>
      </c>
    </row>
    <row r="4255" customFormat="false" ht="13.8" hidden="true" customHeight="false" outlineLevel="0" collapsed="false">
      <c r="A4255" s="0" t="s">
        <v>150</v>
      </c>
      <c r="B4255" s="0" t="s">
        <v>90</v>
      </c>
      <c r="C4255" s="0" t="s">
        <v>93</v>
      </c>
      <c r="D4255" s="0" t="s">
        <v>93</v>
      </c>
      <c r="E4255" s="0" t="s">
        <v>170</v>
      </c>
      <c r="F4255" s="0" t="s">
        <v>13</v>
      </c>
      <c r="G4255" s="0" t="s">
        <v>164</v>
      </c>
      <c r="H4255" s="0" t="n">
        <v>8713582.0116256</v>
      </c>
      <c r="I4255" s="0" t="n">
        <v>1310497.1540404</v>
      </c>
      <c r="J4255" s="0" t="n">
        <v>2494295.25593434</v>
      </c>
      <c r="K4255" s="0" t="n">
        <v>11653291.7171717</v>
      </c>
      <c r="L4255" s="0" t="n">
        <v>14982803.6363636</v>
      </c>
      <c r="M4255" s="0" t="n">
        <v>139262459.207094</v>
      </c>
      <c r="N4255" s="0" t="n">
        <v>167114951.048513</v>
      </c>
      <c r="O4255" s="0" t="n">
        <v>54157623.0795853</v>
      </c>
      <c r="P4255" s="0" t="n">
        <v>69321757.5418692</v>
      </c>
      <c r="Q4255" s="0" t="n">
        <v>26636095.3535353</v>
      </c>
      <c r="R4255" s="0" t="n">
        <v>29965607.2727272</v>
      </c>
    </row>
    <row r="4256" customFormat="false" ht="13.8" hidden="true" customHeight="false" outlineLevel="0" collapsed="false">
      <c r="A4256" s="0" t="s">
        <v>159</v>
      </c>
      <c r="B4256" s="0" t="s">
        <v>21</v>
      </c>
      <c r="C4256" s="0" t="s">
        <v>173</v>
      </c>
      <c r="D4256" s="0" t="s">
        <v>46</v>
      </c>
      <c r="E4256" s="0" t="s">
        <v>9</v>
      </c>
      <c r="F4256" s="0" t="s">
        <v>9</v>
      </c>
      <c r="G4256" s="0" t="s">
        <v>172</v>
      </c>
      <c r="H4256" s="0" t="n">
        <v>2582491.14213481</v>
      </c>
      <c r="I4256" s="0" t="n">
        <v>16585.2026404967</v>
      </c>
      <c r="J4256" s="0" t="n">
        <v>43528.5814685314</v>
      </c>
      <c r="K4256" s="0" t="n">
        <v>0</v>
      </c>
      <c r="L4256" s="0" t="n">
        <v>0</v>
      </c>
      <c r="M4256" s="0" t="n">
        <v>4095623.65131888</v>
      </c>
      <c r="N4256" s="0" t="n">
        <v>5119529.5641486</v>
      </c>
      <c r="O4256" s="0" t="n">
        <v>0</v>
      </c>
      <c r="P4256" s="0" t="n">
        <v>0</v>
      </c>
      <c r="Q4256" s="0" t="n">
        <v>145120.523104346</v>
      </c>
      <c r="R4256" s="0" t="n">
        <v>186583.529705588</v>
      </c>
    </row>
    <row r="4257" customFormat="false" ht="13.8" hidden="true" customHeight="false" outlineLevel="0" collapsed="false">
      <c r="A4257" s="0" t="s">
        <v>150</v>
      </c>
      <c r="B4257" s="0" t="s">
        <v>21</v>
      </c>
      <c r="C4257" s="0" t="s">
        <v>168</v>
      </c>
      <c r="D4257" s="0" t="s">
        <v>49</v>
      </c>
      <c r="E4257" s="0" t="s">
        <v>13</v>
      </c>
      <c r="F4257" s="0" t="s">
        <v>13</v>
      </c>
      <c r="G4257" s="0" t="s">
        <v>172</v>
      </c>
      <c r="H4257" s="0" t="n">
        <v>224344.466621077</v>
      </c>
      <c r="I4257" s="0" t="n">
        <v>10120</v>
      </c>
      <c r="J4257" s="0" t="n">
        <v>11072.95</v>
      </c>
      <c r="K4257" s="0" t="n">
        <v>455400</v>
      </c>
      <c r="L4257" s="0" t="n">
        <v>556600</v>
      </c>
      <c r="M4257" s="0" t="n">
        <v>2182125</v>
      </c>
      <c r="N4257" s="0" t="n">
        <v>2656500</v>
      </c>
      <c r="O4257" s="0" t="n">
        <v>113850</v>
      </c>
      <c r="P4257" s="0" t="n">
        <v>170775</v>
      </c>
      <c r="Q4257" s="0" t="n">
        <v>0</v>
      </c>
      <c r="R4257" s="0" t="n">
        <v>0</v>
      </c>
    </row>
    <row r="4258" customFormat="false" ht="13.8" hidden="true" customHeight="false" outlineLevel="0" collapsed="false">
      <c r="A4258" s="0" t="s">
        <v>150</v>
      </c>
      <c r="B4258" s="0" t="s">
        <v>52</v>
      </c>
      <c r="C4258" s="0" t="s">
        <v>169</v>
      </c>
      <c r="D4258" s="0" t="s">
        <v>69</v>
      </c>
      <c r="E4258" s="0" t="s">
        <v>8</v>
      </c>
      <c r="F4258" s="0" t="s">
        <v>8</v>
      </c>
      <c r="G4258" s="0" t="s">
        <v>153</v>
      </c>
      <c r="H4258" s="0" t="n">
        <v>282765.129047988</v>
      </c>
      <c r="I4258" s="0" t="n">
        <v>49948.3666872</v>
      </c>
      <c r="J4258" s="0" t="n">
        <v>45729.8488240332</v>
      </c>
      <c r="K4258" s="0" t="n">
        <v>2247676.500924</v>
      </c>
      <c r="L4258" s="0" t="n">
        <v>2747160.167796</v>
      </c>
      <c r="M4258" s="0" t="n">
        <v>16274842.7930991</v>
      </c>
      <c r="N4258" s="0" t="n">
        <v>19812852.0959467</v>
      </c>
      <c r="O4258" s="0" t="n">
        <v>149845.1000616</v>
      </c>
      <c r="P4258" s="0" t="n">
        <v>224767.6500924</v>
      </c>
      <c r="Q4258" s="0" t="n">
        <v>0</v>
      </c>
      <c r="R4258" s="0" t="n">
        <v>0</v>
      </c>
    </row>
    <row r="4259" customFormat="false" ht="13.8" hidden="true" customHeight="false" outlineLevel="0" collapsed="false">
      <c r="A4259" s="0" t="s">
        <v>150</v>
      </c>
      <c r="B4259" s="0" t="s">
        <v>21</v>
      </c>
      <c r="C4259" s="0" t="s">
        <v>166</v>
      </c>
      <c r="D4259" s="0" t="s">
        <v>45</v>
      </c>
      <c r="E4259" s="0" t="s">
        <v>8</v>
      </c>
      <c r="F4259" s="0" t="s">
        <v>8</v>
      </c>
      <c r="G4259" s="0" t="s">
        <v>164</v>
      </c>
      <c r="H4259" s="0" t="n">
        <v>5470541.44204319</v>
      </c>
      <c r="I4259" s="0" t="n">
        <v>71327.5</v>
      </c>
      <c r="J4259" s="0" t="n">
        <v>48914.5925</v>
      </c>
      <c r="K4259" s="0" t="n">
        <v>0</v>
      </c>
      <c r="L4259" s="0" t="n">
        <v>0</v>
      </c>
      <c r="M4259" s="0" t="n">
        <v>42573007.1333805</v>
      </c>
      <c r="N4259" s="0" t="n">
        <v>51695794.3762477</v>
      </c>
      <c r="O4259" s="0" t="n">
        <v>0</v>
      </c>
      <c r="P4259" s="0" t="n">
        <v>0</v>
      </c>
      <c r="Q4259" s="0" t="n">
        <v>713275</v>
      </c>
      <c r="R4259" s="0" t="n">
        <v>891593.75</v>
      </c>
    </row>
    <row r="4260" customFormat="false" ht="13.8" hidden="true" customHeight="false" outlineLevel="0" collapsed="false">
      <c r="A4260" s="0" t="s">
        <v>159</v>
      </c>
      <c r="B4260" s="0" t="s">
        <v>96</v>
      </c>
      <c r="C4260" s="0" t="s">
        <v>184</v>
      </c>
      <c r="D4260" s="0" t="s">
        <v>101</v>
      </c>
      <c r="E4260" s="0" t="s">
        <v>197</v>
      </c>
      <c r="F4260" s="0" t="s">
        <v>8</v>
      </c>
      <c r="G4260" s="0" t="s">
        <v>172</v>
      </c>
      <c r="H4260" s="0" t="n">
        <v>77938201.8970125</v>
      </c>
      <c r="I4260" s="0" t="n">
        <v>774880.749788634</v>
      </c>
      <c r="J4260" s="0" t="n">
        <v>533128.879153988</v>
      </c>
      <c r="K4260" s="0" t="n">
        <v>0</v>
      </c>
      <c r="L4260" s="0" t="n">
        <v>0</v>
      </c>
      <c r="M4260" s="0" t="n">
        <v>24299902.3184651</v>
      </c>
      <c r="N4260" s="0" t="n">
        <v>34019863.2458512</v>
      </c>
      <c r="O4260" s="0" t="n">
        <v>12812675.8242729</v>
      </c>
      <c r="P4260" s="0" t="n">
        <v>17937746.1539821</v>
      </c>
      <c r="Q4260" s="0" t="n">
        <v>0</v>
      </c>
      <c r="R4260" s="0" t="n">
        <v>0</v>
      </c>
    </row>
    <row r="4261" customFormat="false" ht="13.8" hidden="true" customHeight="false" outlineLevel="0" collapsed="false">
      <c r="A4261" s="0" t="s">
        <v>150</v>
      </c>
      <c r="B4261" s="0" t="s">
        <v>72</v>
      </c>
      <c r="C4261" s="0" t="s">
        <v>151</v>
      </c>
      <c r="D4261" s="0" t="s">
        <v>81</v>
      </c>
      <c r="E4261" s="0" t="s">
        <v>156</v>
      </c>
      <c r="F4261" s="0" t="s">
        <v>9</v>
      </c>
      <c r="G4261" s="0" t="s">
        <v>154</v>
      </c>
      <c r="H4261" s="0" t="n">
        <v>95200.5317671222</v>
      </c>
      <c r="I4261" s="0" t="n">
        <v>6912.95880029</v>
      </c>
      <c r="J4261" s="0" t="n">
        <v>8013.69101933066</v>
      </c>
      <c r="K4261" s="0" t="n">
        <v>80651.1860033833</v>
      </c>
      <c r="L4261" s="0" t="n">
        <v>103694.38200435</v>
      </c>
      <c r="M4261" s="0" t="n">
        <v>541469.924767453</v>
      </c>
      <c r="N4261" s="0" t="n">
        <v>744521.146555249</v>
      </c>
      <c r="O4261" s="0" t="n">
        <v>169209.350625709</v>
      </c>
      <c r="P4261" s="0" t="n">
        <v>216587.968800908</v>
      </c>
      <c r="Q4261" s="0" t="n">
        <v>184345.568007733</v>
      </c>
      <c r="R4261" s="0" t="n">
        <v>207388.7640087</v>
      </c>
    </row>
    <row r="4262" customFormat="false" ht="13.8" hidden="true" customHeight="false" outlineLevel="0" collapsed="false">
      <c r="A4262" s="0" t="s">
        <v>150</v>
      </c>
      <c r="B4262" s="0" t="s">
        <v>72</v>
      </c>
      <c r="C4262" s="0" t="s">
        <v>171</v>
      </c>
      <c r="D4262" s="0" t="s">
        <v>86</v>
      </c>
      <c r="E4262" s="0" t="s">
        <v>174</v>
      </c>
      <c r="F4262" s="0" t="s">
        <v>8</v>
      </c>
      <c r="G4262" s="0" t="s">
        <v>157</v>
      </c>
      <c r="H4262" s="0" t="n">
        <v>930310.064379329</v>
      </c>
      <c r="I4262" s="0" t="n">
        <v>101292.974005976</v>
      </c>
      <c r="J4262" s="0" t="n">
        <v>54941.4048224681</v>
      </c>
      <c r="K4262" s="0" t="n">
        <v>1502354.68676052</v>
      </c>
      <c r="L4262" s="0" t="n">
        <v>1931598.88297781</v>
      </c>
      <c r="M4262" s="0" t="n">
        <v>9766579.20059154</v>
      </c>
      <c r="N4262" s="0" t="n">
        <v>12602037.6781826</v>
      </c>
      <c r="O4262" s="0" t="n">
        <v>3675594.31858272</v>
      </c>
      <c r="P4262" s="0" t="n">
        <v>4704760.72778589</v>
      </c>
      <c r="Q4262" s="0" t="n">
        <v>1287732.58865187</v>
      </c>
      <c r="R4262" s="0" t="n">
        <v>1716976.78486917</v>
      </c>
    </row>
    <row r="4263" customFormat="false" ht="13.8" hidden="true" customHeight="false" outlineLevel="0" collapsed="false">
      <c r="A4263" s="0" t="s">
        <v>150</v>
      </c>
      <c r="B4263" s="0" t="s">
        <v>6</v>
      </c>
      <c r="C4263" s="0" t="s">
        <v>162</v>
      </c>
      <c r="D4263" s="0" t="s">
        <v>19</v>
      </c>
      <c r="E4263" s="0" t="s">
        <v>13</v>
      </c>
      <c r="F4263" s="0" t="s">
        <v>13</v>
      </c>
      <c r="G4263" s="0" t="s">
        <v>172</v>
      </c>
      <c r="H4263" s="0" t="n">
        <v>1386300.40303607</v>
      </c>
      <c r="I4263" s="0" t="n">
        <v>257433.70375</v>
      </c>
      <c r="J4263" s="0" t="n">
        <v>132500.67589823</v>
      </c>
      <c r="K4263" s="0" t="n">
        <v>644574.307125</v>
      </c>
      <c r="L4263" s="0" t="n">
        <v>828738.394875</v>
      </c>
      <c r="M4263" s="0" t="n">
        <v>62127608.434284</v>
      </c>
      <c r="N4263" s="0" t="n">
        <v>75633610.267824</v>
      </c>
      <c r="O4263" s="0" t="n">
        <v>62127608.434284</v>
      </c>
      <c r="P4263" s="0" t="n">
        <v>75633610.267824</v>
      </c>
      <c r="Q4263" s="0" t="n">
        <v>1473312.702</v>
      </c>
      <c r="R4263" s="0" t="n">
        <v>1657476.78975</v>
      </c>
    </row>
    <row r="4264" customFormat="false" ht="13.8" hidden="true" customHeight="false" outlineLevel="0" collapsed="false">
      <c r="A4264" s="0" t="s">
        <v>155</v>
      </c>
      <c r="B4264" s="0" t="s">
        <v>117</v>
      </c>
      <c r="C4264" s="0" t="s">
        <v>176</v>
      </c>
      <c r="D4264" s="0" t="s">
        <v>109</v>
      </c>
      <c r="E4264" s="0" t="s">
        <v>9</v>
      </c>
      <c r="F4264" s="0" t="s">
        <v>9</v>
      </c>
      <c r="G4264" s="0" t="s">
        <v>172</v>
      </c>
      <c r="H4264" s="0" t="n">
        <v>343877.790098957</v>
      </c>
      <c r="I4264" s="0" t="n">
        <v>1975.15212843726</v>
      </c>
      <c r="J4264" s="0" t="n">
        <v>1975.15212843726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</row>
    <row r="4265" customFormat="false" ht="13.8" hidden="true" customHeight="false" outlineLevel="0" collapsed="false">
      <c r="A4265" s="0" t="s">
        <v>155</v>
      </c>
      <c r="B4265" s="0" t="s">
        <v>103</v>
      </c>
      <c r="C4265" s="0" t="s">
        <v>177</v>
      </c>
      <c r="D4265" s="0" t="s">
        <v>113</v>
      </c>
      <c r="E4265" s="0" t="s">
        <v>8</v>
      </c>
      <c r="F4265" s="0" t="s">
        <v>8</v>
      </c>
      <c r="G4265" s="0" t="s">
        <v>157</v>
      </c>
      <c r="H4265" s="0" t="n">
        <v>21457264.1938405</v>
      </c>
      <c r="I4265" s="0" t="n">
        <v>475526.86</v>
      </c>
      <c r="J4265" s="0" t="n">
        <v>299765.45723</v>
      </c>
      <c r="K4265" s="0" t="n">
        <v>0</v>
      </c>
      <c r="L4265" s="0" t="n">
        <v>0</v>
      </c>
      <c r="M4265" s="0" t="n">
        <v>5910119.62723317</v>
      </c>
      <c r="N4265" s="0" t="n">
        <v>8865179.44084976</v>
      </c>
      <c r="O4265" s="0" t="n">
        <v>30880374.6338297</v>
      </c>
      <c r="P4265" s="0" t="n">
        <v>42109601.7734041</v>
      </c>
      <c r="Q4265" s="0" t="n">
        <v>33286880.2</v>
      </c>
      <c r="R4265" s="0" t="n">
        <v>38042148.8</v>
      </c>
    </row>
    <row r="4266" customFormat="false" ht="13.8" hidden="true" customHeight="false" outlineLevel="0" collapsed="false">
      <c r="A4266" s="0" t="s">
        <v>159</v>
      </c>
      <c r="B4266" s="0" t="s">
        <v>103</v>
      </c>
      <c r="C4266" s="0" t="s">
        <v>179</v>
      </c>
      <c r="D4266" s="0" t="s">
        <v>116</v>
      </c>
      <c r="E4266" s="0" t="s">
        <v>9</v>
      </c>
      <c r="F4266" s="0" t="s">
        <v>9</v>
      </c>
      <c r="G4266" s="0" t="s">
        <v>157</v>
      </c>
      <c r="H4266" s="0" t="n">
        <v>668898.147240209</v>
      </c>
      <c r="I4266" s="0" t="n">
        <v>14454.86507824</v>
      </c>
      <c r="J4266" s="0" t="n">
        <v>7948.592383497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1755233.61623043</v>
      </c>
      <c r="P4266" s="0" t="n">
        <v>2457327.0627226</v>
      </c>
      <c r="Q4266" s="0" t="n">
        <v>0</v>
      </c>
      <c r="R4266" s="0" t="n">
        <v>0</v>
      </c>
    </row>
    <row r="4267" customFormat="false" ht="13.8" hidden="true" customHeight="false" outlineLevel="0" collapsed="false">
      <c r="A4267" s="0" t="s">
        <v>159</v>
      </c>
      <c r="B4267" s="0" t="s">
        <v>103</v>
      </c>
      <c r="C4267" s="0" t="s">
        <v>177</v>
      </c>
      <c r="D4267" s="0" t="s">
        <v>22</v>
      </c>
      <c r="E4267" s="0" t="s">
        <v>9</v>
      </c>
      <c r="F4267" s="0" t="s">
        <v>9</v>
      </c>
      <c r="G4267" s="0" t="s">
        <v>157</v>
      </c>
      <c r="H4267" s="0" t="n">
        <v>2376122.46966671</v>
      </c>
      <c r="I4267" s="0" t="n">
        <v>45925.3000117439</v>
      </c>
      <c r="J4267" s="0" t="n">
        <v>29773.0183472126</v>
      </c>
      <c r="K4267" s="0" t="n">
        <v>1837012.00046975</v>
      </c>
      <c r="L4267" s="0" t="n">
        <v>2296265.00058719</v>
      </c>
      <c r="M4267" s="0" t="n">
        <v>5889919.72650615</v>
      </c>
      <c r="N4267" s="0" t="n">
        <v>7129902.82682324</v>
      </c>
      <c r="O4267" s="0" t="n">
        <v>0</v>
      </c>
      <c r="P4267" s="0" t="n">
        <v>0</v>
      </c>
      <c r="Q4267" s="0" t="n">
        <v>0</v>
      </c>
      <c r="R4267" s="0" t="n">
        <v>0</v>
      </c>
    </row>
    <row r="4268" customFormat="false" ht="13.8" hidden="true" customHeight="false" outlineLevel="0" collapsed="false">
      <c r="A4268" s="0" t="s">
        <v>159</v>
      </c>
      <c r="B4268" s="0" t="s">
        <v>103</v>
      </c>
      <c r="C4268" s="0" t="s">
        <v>179</v>
      </c>
      <c r="D4268" s="0" t="s">
        <v>116</v>
      </c>
      <c r="E4268" s="0" t="s">
        <v>8</v>
      </c>
      <c r="F4268" s="0" t="s">
        <v>8</v>
      </c>
      <c r="G4268" s="0" t="s">
        <v>157</v>
      </c>
      <c r="H4268" s="0" t="n">
        <v>28337346.951822</v>
      </c>
      <c r="I4268" s="0" t="n">
        <v>411310.444199179</v>
      </c>
      <c r="J4268" s="0" t="n">
        <v>163355.259205677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49944839.6410058</v>
      </c>
      <c r="P4268" s="0" t="n">
        <v>69922775.4974081</v>
      </c>
      <c r="Q4268" s="0" t="n">
        <v>24678626.6519507</v>
      </c>
      <c r="R4268" s="0" t="n">
        <v>28791731.0939425</v>
      </c>
    </row>
    <row r="4269" customFormat="false" ht="13.8" hidden="true" customHeight="false" outlineLevel="0" collapsed="false">
      <c r="A4269" s="0" t="s">
        <v>155</v>
      </c>
      <c r="B4269" s="0" t="s">
        <v>103</v>
      </c>
      <c r="C4269" s="0" t="s">
        <v>179</v>
      </c>
      <c r="D4269" s="0" t="s">
        <v>22</v>
      </c>
      <c r="E4269" s="0" t="s">
        <v>8</v>
      </c>
      <c r="F4269" s="0" t="s">
        <v>8</v>
      </c>
      <c r="G4269" s="0" t="s">
        <v>157</v>
      </c>
      <c r="H4269" s="0" t="n">
        <v>2075109.65331707</v>
      </c>
      <c r="I4269" s="0" t="n">
        <v>167025.0000419</v>
      </c>
      <c r="J4269" s="0" t="n">
        <v>83685.4604136409</v>
      </c>
      <c r="K4269" s="0" t="n">
        <v>7516125.0018855</v>
      </c>
      <c r="L4269" s="0" t="n">
        <v>9186375.0023045</v>
      </c>
      <c r="M4269" s="0" t="n">
        <v>21420956.2553736</v>
      </c>
      <c r="N4269" s="0" t="n">
        <v>25930631.2565049</v>
      </c>
      <c r="O4269" s="0" t="n">
        <v>1127418.75028282</v>
      </c>
      <c r="P4269" s="0" t="n">
        <v>1803870.00045252</v>
      </c>
      <c r="Q4269" s="0" t="n">
        <v>0</v>
      </c>
      <c r="R4269" s="0" t="n">
        <v>0</v>
      </c>
    </row>
    <row r="4270" customFormat="false" ht="13.8" hidden="true" customHeight="false" outlineLevel="0" collapsed="false">
      <c r="A4270" s="0" t="s">
        <v>159</v>
      </c>
      <c r="B4270" s="0" t="s">
        <v>103</v>
      </c>
      <c r="C4270" s="0" t="s">
        <v>178</v>
      </c>
      <c r="D4270" s="0" t="s">
        <v>111</v>
      </c>
      <c r="E4270" s="0" t="s">
        <v>8</v>
      </c>
      <c r="F4270" s="0" t="s">
        <v>8</v>
      </c>
      <c r="G4270" s="0" t="s">
        <v>157</v>
      </c>
      <c r="H4270" s="0" t="n">
        <v>1707025.56597839</v>
      </c>
      <c r="I4270" s="0" t="n">
        <v>78266.5536895857</v>
      </c>
      <c r="J4270" s="0" t="n">
        <v>21160.6614164218</v>
      </c>
      <c r="K4270" s="0" t="n">
        <v>2347996.61068757</v>
      </c>
      <c r="L4270" s="0" t="n">
        <v>3130662.14758342</v>
      </c>
      <c r="M4270" s="0" t="n">
        <v>7513589.15420022</v>
      </c>
      <c r="N4270" s="0" t="n">
        <v>11270383.7313003</v>
      </c>
      <c r="O4270" s="0" t="n">
        <v>1534024.45231587</v>
      </c>
      <c r="P4270" s="0" t="n">
        <v>1972317.15297755</v>
      </c>
      <c r="Q4270" s="0" t="n">
        <v>3130662.14758342</v>
      </c>
      <c r="R4270" s="0" t="n">
        <v>3913327.68447928</v>
      </c>
    </row>
    <row r="4271" customFormat="false" ht="13.8" hidden="true" customHeight="false" outlineLevel="0" collapsed="false">
      <c r="A4271" s="0" t="s">
        <v>159</v>
      </c>
      <c r="B4271" s="0" t="s">
        <v>103</v>
      </c>
      <c r="C4271" s="0" t="s">
        <v>178</v>
      </c>
      <c r="D4271" s="0" t="s">
        <v>112</v>
      </c>
      <c r="E4271" s="0" t="s">
        <v>13</v>
      </c>
      <c r="F4271" s="0" t="s">
        <v>13</v>
      </c>
      <c r="G4271" s="0" t="s">
        <v>172</v>
      </c>
      <c r="H4271" s="0" t="n">
        <v>2509100.59441863</v>
      </c>
      <c r="I4271" s="0" t="n">
        <v>68024.0222737</v>
      </c>
      <c r="J4271" s="0" t="n">
        <v>57446.420419744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</row>
    <row r="4272" customFormat="false" ht="13.8" hidden="true" customHeight="false" outlineLevel="0" collapsed="false">
      <c r="A4272" s="0" t="s">
        <v>150</v>
      </c>
      <c r="B4272" s="0" t="s">
        <v>103</v>
      </c>
      <c r="C4272" s="0" t="s">
        <v>178</v>
      </c>
      <c r="D4272" s="0" t="s">
        <v>105</v>
      </c>
      <c r="E4272" s="0" t="s">
        <v>13</v>
      </c>
      <c r="F4272" s="0" t="s">
        <v>13</v>
      </c>
      <c r="G4272" s="0" t="s">
        <v>164</v>
      </c>
      <c r="H4272" s="0" t="n">
        <v>876211.985383146</v>
      </c>
      <c r="I4272" s="0" t="n">
        <v>261514.099417</v>
      </c>
      <c r="J4272" s="0" t="n">
        <v>230500.99269988</v>
      </c>
      <c r="K4272" s="0" t="n">
        <v>4576496.7397975</v>
      </c>
      <c r="L4272" s="0" t="n">
        <v>5884067.2368825</v>
      </c>
      <c r="M4272" s="0" t="n">
        <v>14210022.3770712</v>
      </c>
      <c r="N4272" s="0" t="n">
        <v>17299157.6764345</v>
      </c>
      <c r="O4272" s="0" t="n">
        <v>7702244.01307919</v>
      </c>
      <c r="P4272" s="0" t="n">
        <v>8402448.01426821</v>
      </c>
      <c r="Q4272" s="0" t="n">
        <v>15690845.96502</v>
      </c>
      <c r="R4272" s="0" t="n">
        <v>16998416.462105</v>
      </c>
    </row>
    <row r="4273" customFormat="false" ht="13.8" hidden="true" customHeight="false" outlineLevel="0" collapsed="false">
      <c r="A4273" s="0" t="s">
        <v>155</v>
      </c>
      <c r="B4273" s="0" t="s">
        <v>103</v>
      </c>
      <c r="C4273" s="0" t="s">
        <v>177</v>
      </c>
      <c r="D4273" s="0" t="s">
        <v>110</v>
      </c>
      <c r="E4273" s="0" t="s">
        <v>8</v>
      </c>
      <c r="F4273" s="0" t="s">
        <v>8</v>
      </c>
      <c r="G4273" s="0" t="s">
        <v>157</v>
      </c>
      <c r="H4273" s="0" t="n">
        <v>188754.721501406</v>
      </c>
      <c r="I4273" s="0" t="n">
        <v>8345.99</v>
      </c>
      <c r="J4273" s="0" t="n">
        <v>2037.088972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</row>
    <row r="4274" customFormat="false" ht="13.8" hidden="true" customHeight="false" outlineLevel="0" collapsed="false">
      <c r="A4274" s="0" t="s">
        <v>155</v>
      </c>
      <c r="B4274" s="0" t="s">
        <v>72</v>
      </c>
      <c r="C4274" s="0" t="s">
        <v>151</v>
      </c>
      <c r="D4274" s="0" t="s">
        <v>82</v>
      </c>
      <c r="E4274" s="0" t="s">
        <v>174</v>
      </c>
      <c r="F4274" s="0" t="s">
        <v>8</v>
      </c>
      <c r="G4274" s="0" t="s">
        <v>154</v>
      </c>
      <c r="H4274" s="0" t="n">
        <v>151719.755514926</v>
      </c>
      <c r="I4274" s="0" t="n">
        <v>9254.14982814328</v>
      </c>
      <c r="J4274" s="0" t="n">
        <v>10500.2094235872</v>
      </c>
      <c r="K4274" s="0" t="n">
        <v>107965.081328338</v>
      </c>
      <c r="L4274" s="0" t="n">
        <v>138812.247422149</v>
      </c>
      <c r="M4274" s="0" t="n">
        <v>385075.457791684</v>
      </c>
      <c r="N4274" s="0" t="n">
        <v>475681.447860316</v>
      </c>
      <c r="O4274" s="0" t="n">
        <v>199333.177133033</v>
      </c>
      <c r="P4274" s="0" t="n">
        <v>271817.968817772</v>
      </c>
      <c r="Q4274" s="0" t="n">
        <v>215930.162656676</v>
      </c>
      <c r="R4274" s="0" t="n">
        <v>246777.328750487</v>
      </c>
    </row>
    <row r="4275" customFormat="false" ht="13.8" hidden="true" customHeight="false" outlineLevel="0" collapsed="false">
      <c r="A4275" s="0" t="s">
        <v>155</v>
      </c>
      <c r="B4275" s="0" t="s">
        <v>21</v>
      </c>
      <c r="C4275" s="0" t="s">
        <v>181</v>
      </c>
      <c r="D4275" s="0" t="s">
        <v>31</v>
      </c>
      <c r="E4275" s="0" t="s">
        <v>13</v>
      </c>
      <c r="F4275" s="0" t="s">
        <v>13</v>
      </c>
      <c r="G4275" s="0" t="s">
        <v>164</v>
      </c>
      <c r="H4275" s="0" t="n">
        <v>509730.960343477</v>
      </c>
      <c r="I4275" s="0" t="n">
        <v>10725</v>
      </c>
      <c r="J4275" s="0" t="n">
        <v>6197.625</v>
      </c>
      <c r="K4275" s="0" t="n">
        <v>0</v>
      </c>
      <c r="L4275" s="0" t="n">
        <v>0</v>
      </c>
      <c r="M4275" s="0" t="n">
        <v>592020</v>
      </c>
      <c r="N4275" s="0" t="n">
        <v>888030</v>
      </c>
      <c r="O4275" s="0" t="n">
        <v>69498</v>
      </c>
      <c r="P4275" s="0" t="n">
        <v>86872.5</v>
      </c>
      <c r="Q4275" s="0" t="n">
        <v>0</v>
      </c>
      <c r="R4275" s="0" t="n">
        <v>0</v>
      </c>
    </row>
    <row r="4276" customFormat="false" ht="13.8" hidden="true" customHeight="false" outlineLevel="0" collapsed="false">
      <c r="A4276" s="0" t="s">
        <v>155</v>
      </c>
      <c r="B4276" s="0" t="s">
        <v>21</v>
      </c>
      <c r="C4276" s="0" t="s">
        <v>173</v>
      </c>
      <c r="D4276" s="0" t="s">
        <v>40</v>
      </c>
      <c r="E4276" s="0" t="s">
        <v>9</v>
      </c>
      <c r="F4276" s="0" t="s">
        <v>9</v>
      </c>
      <c r="G4276" s="0" t="s">
        <v>164</v>
      </c>
      <c r="H4276" s="0" t="n">
        <v>865329.694632905</v>
      </c>
      <c r="I4276" s="0" t="n">
        <v>75024.8616560403</v>
      </c>
      <c r="J4276" s="0" t="n">
        <v>74944.5779409197</v>
      </c>
      <c r="K4276" s="0" t="n">
        <v>844029.693630453</v>
      </c>
      <c r="L4276" s="0" t="n">
        <v>1031591.84777055</v>
      </c>
      <c r="M4276" s="0" t="n">
        <v>9412475.81587111</v>
      </c>
      <c r="N4276" s="0" t="n">
        <v>11765594.7698388</v>
      </c>
      <c r="O4276" s="0" t="n">
        <v>2241971.01313553</v>
      </c>
      <c r="P4276" s="0" t="n">
        <v>3587153.62101686</v>
      </c>
      <c r="Q4276" s="0" t="n">
        <v>1500497.2331208</v>
      </c>
      <c r="R4276" s="0" t="n">
        <v>1688059.3872609</v>
      </c>
    </row>
    <row r="4277" customFormat="false" ht="13.8" hidden="true" customHeight="false" outlineLevel="0" collapsed="false">
      <c r="A4277" s="0" t="s">
        <v>159</v>
      </c>
      <c r="B4277" s="0" t="s">
        <v>21</v>
      </c>
      <c r="C4277" s="0" t="s">
        <v>166</v>
      </c>
      <c r="D4277" s="0" t="s">
        <v>38</v>
      </c>
      <c r="E4277" s="0" t="s">
        <v>13</v>
      </c>
      <c r="F4277" s="0" t="s">
        <v>13</v>
      </c>
      <c r="G4277" s="0" t="s">
        <v>153</v>
      </c>
      <c r="H4277" s="0" t="n">
        <v>2527795.27094124</v>
      </c>
      <c r="I4277" s="0" t="n">
        <v>17874.8533834586</v>
      </c>
      <c r="J4277" s="0" t="n">
        <v>10518.3719736842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</row>
    <row r="4278" customFormat="false" ht="13.8" hidden="true" customHeight="false" outlineLevel="0" collapsed="false">
      <c r="A4278" s="0" t="s">
        <v>159</v>
      </c>
      <c r="B4278" s="0" t="s">
        <v>21</v>
      </c>
      <c r="C4278" s="0" t="s">
        <v>173</v>
      </c>
      <c r="D4278" s="0" t="s">
        <v>34</v>
      </c>
      <c r="E4278" s="0" t="s">
        <v>8</v>
      </c>
      <c r="F4278" s="0" t="s">
        <v>8</v>
      </c>
      <c r="G4278" s="0" t="s">
        <v>164</v>
      </c>
      <c r="H4278" s="0" t="n">
        <v>1192141.23884064</v>
      </c>
      <c r="I4278" s="0" t="n">
        <v>12146</v>
      </c>
      <c r="J4278" s="0" t="n">
        <v>7226.87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</row>
    <row r="4279" customFormat="false" ht="13.8" hidden="true" customHeight="false" outlineLevel="0" collapsed="false">
      <c r="A4279" s="0" t="s">
        <v>155</v>
      </c>
      <c r="B4279" s="0" t="s">
        <v>117</v>
      </c>
      <c r="C4279" s="0" t="s">
        <v>189</v>
      </c>
      <c r="D4279" s="0" t="s">
        <v>109</v>
      </c>
      <c r="E4279" s="0" t="s">
        <v>9</v>
      </c>
      <c r="F4279" s="0" t="s">
        <v>9</v>
      </c>
      <c r="G4279" s="0" t="s">
        <v>153</v>
      </c>
      <c r="H4279" s="0" t="n">
        <v>40290.4629423622</v>
      </c>
      <c r="I4279" s="0" t="n">
        <v>261.312532430043</v>
      </c>
      <c r="J4279" s="0" t="n">
        <v>261.312532430043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</row>
    <row r="4280" customFormat="false" ht="13.8" hidden="true" customHeight="false" outlineLevel="0" collapsed="false">
      <c r="A4280" s="0" t="s">
        <v>150</v>
      </c>
      <c r="B4280" s="0" t="s">
        <v>21</v>
      </c>
      <c r="C4280" s="0" t="s">
        <v>173</v>
      </c>
      <c r="D4280" s="0" t="s">
        <v>35</v>
      </c>
      <c r="E4280" s="0" t="s">
        <v>8</v>
      </c>
      <c r="F4280" s="0" t="s">
        <v>8</v>
      </c>
      <c r="G4280" s="0" t="s">
        <v>164</v>
      </c>
      <c r="H4280" s="0" t="n">
        <v>76526.2311889418</v>
      </c>
      <c r="I4280" s="0" t="n">
        <v>8736</v>
      </c>
      <c r="J4280" s="0" t="n">
        <v>5197.92</v>
      </c>
      <c r="K4280" s="0" t="n">
        <v>0</v>
      </c>
      <c r="L4280" s="0" t="n">
        <v>0</v>
      </c>
      <c r="M4280" s="0" t="n">
        <v>5040641.6655504</v>
      </c>
      <c r="N4280" s="0" t="n">
        <v>6136433.3319744</v>
      </c>
      <c r="O4280" s="0" t="n">
        <v>889525.0033488</v>
      </c>
      <c r="P4280" s="0" t="n">
        <v>0</v>
      </c>
      <c r="Q4280" s="0" t="n">
        <v>174720</v>
      </c>
      <c r="R4280" s="0" t="n">
        <v>196560</v>
      </c>
    </row>
    <row r="4281" customFormat="false" ht="13.8" hidden="true" customHeight="false" outlineLevel="0" collapsed="false">
      <c r="A4281" s="0" t="s">
        <v>155</v>
      </c>
      <c r="B4281" s="0" t="s">
        <v>21</v>
      </c>
      <c r="C4281" s="0" t="s">
        <v>166</v>
      </c>
      <c r="D4281" s="0" t="s">
        <v>33</v>
      </c>
      <c r="E4281" s="0" t="s">
        <v>9</v>
      </c>
      <c r="F4281" s="0" t="s">
        <v>9</v>
      </c>
      <c r="G4281" s="0" t="s">
        <v>153</v>
      </c>
      <c r="H4281" s="0" t="n">
        <v>233628.578143193</v>
      </c>
      <c r="I4281" s="0" t="n">
        <v>6868.66666666666</v>
      </c>
      <c r="J4281" s="0" t="n">
        <v>4086.85666666666</v>
      </c>
      <c r="K4281" s="0" t="n">
        <v>0</v>
      </c>
      <c r="L4281" s="0" t="n">
        <v>0</v>
      </c>
      <c r="M4281" s="0" t="n">
        <v>3273945.19603423</v>
      </c>
      <c r="N4281" s="0" t="n">
        <v>3963196.81625196</v>
      </c>
      <c r="O4281" s="0" t="n">
        <v>577755.0368973</v>
      </c>
      <c r="P4281" s="0" t="n">
        <v>699387.6762441</v>
      </c>
      <c r="Q4281" s="0" t="n">
        <v>120201.666666666</v>
      </c>
      <c r="R4281" s="0" t="n">
        <v>137373.333333333</v>
      </c>
    </row>
    <row r="4282" customFormat="false" ht="13.8" hidden="true" customHeight="false" outlineLevel="0" collapsed="false">
      <c r="A4282" s="0" t="s">
        <v>159</v>
      </c>
      <c r="B4282" s="0" t="s">
        <v>72</v>
      </c>
      <c r="C4282" s="0" t="s">
        <v>151</v>
      </c>
      <c r="D4282" s="0" t="s">
        <v>81</v>
      </c>
      <c r="E4282" s="0" t="s">
        <v>174</v>
      </c>
      <c r="F4282" s="0" t="s">
        <v>8</v>
      </c>
      <c r="G4282" s="0" t="s">
        <v>172</v>
      </c>
      <c r="H4282" s="0" t="n">
        <v>20004.7711662056</v>
      </c>
      <c r="I4282" s="0" t="n">
        <v>185.322633807906</v>
      </c>
      <c r="J4282" s="0" t="n">
        <v>185.322633807906</v>
      </c>
      <c r="K4282" s="0" t="n">
        <v>0</v>
      </c>
      <c r="L4282" s="0" t="n">
        <v>0</v>
      </c>
      <c r="M4282" s="0" t="n">
        <v>8165.09724129608</v>
      </c>
      <c r="N4282" s="0" t="n">
        <v>10886.7963217281</v>
      </c>
      <c r="O4282" s="0" t="n">
        <v>3628.93208871044</v>
      </c>
      <c r="P4282" s="0" t="n">
        <v>5080.50492419461</v>
      </c>
      <c r="Q4282" s="0" t="n">
        <v>3706.45267615813</v>
      </c>
      <c r="R4282" s="0" t="n">
        <v>4324.19478885115</v>
      </c>
    </row>
    <row r="4283" customFormat="false" ht="13.8" hidden="true" customHeight="false" outlineLevel="0" collapsed="false">
      <c r="A4283" s="0" t="s">
        <v>150</v>
      </c>
      <c r="B4283" s="0" t="s">
        <v>72</v>
      </c>
      <c r="C4283" s="0" t="s">
        <v>171</v>
      </c>
      <c r="D4283" s="0" t="s">
        <v>74</v>
      </c>
      <c r="E4283" s="0" t="s">
        <v>152</v>
      </c>
      <c r="F4283" s="0" t="s">
        <v>8</v>
      </c>
      <c r="G4283" s="0" t="s">
        <v>153</v>
      </c>
      <c r="H4283" s="0" t="n">
        <v>966199.737500247</v>
      </c>
      <c r="I4283" s="0" t="n">
        <v>14462.2007274239</v>
      </c>
      <c r="J4283" s="0" t="n">
        <v>21086.6569323144</v>
      </c>
      <c r="K4283" s="0" t="n">
        <v>506177.025459839</v>
      </c>
      <c r="L4283" s="0" t="n">
        <v>650799.032734079</v>
      </c>
      <c r="M4283" s="0" t="n">
        <v>2058056.23596199</v>
      </c>
      <c r="N4283" s="0" t="n">
        <v>2829827.32444774</v>
      </c>
      <c r="O4283" s="0" t="n">
        <v>643142.573738123</v>
      </c>
      <c r="P4283" s="0" t="n">
        <v>823222.494384797</v>
      </c>
      <c r="Q4283" s="0" t="n">
        <v>1156976.05819391</v>
      </c>
      <c r="R4283" s="0" t="n">
        <v>1301598.06546815</v>
      </c>
    </row>
    <row r="4284" customFormat="false" ht="13.8" hidden="true" customHeight="false" outlineLevel="0" collapsed="false">
      <c r="A4284" s="0" t="s">
        <v>159</v>
      </c>
      <c r="B4284" s="0" t="s">
        <v>72</v>
      </c>
      <c r="C4284" s="0" t="s">
        <v>171</v>
      </c>
      <c r="D4284" s="0" t="s">
        <v>80</v>
      </c>
      <c r="E4284" s="0" t="s">
        <v>152</v>
      </c>
      <c r="F4284" s="0" t="s">
        <v>8</v>
      </c>
      <c r="G4284" s="0" t="s">
        <v>153</v>
      </c>
      <c r="H4284" s="0" t="n">
        <v>14372411.2491519</v>
      </c>
      <c r="I4284" s="0" t="n">
        <v>349136.061273935</v>
      </c>
      <c r="J4284" s="0" t="n">
        <v>413513.781238734</v>
      </c>
      <c r="K4284" s="0" t="n">
        <v>0</v>
      </c>
      <c r="L4284" s="0" t="n">
        <v>0</v>
      </c>
      <c r="M4284" s="0" t="n">
        <v>21718316.8041192</v>
      </c>
      <c r="N4284" s="0" t="n">
        <v>30405643.5257669</v>
      </c>
      <c r="O4284" s="0" t="n">
        <v>10135214.4969511</v>
      </c>
      <c r="P4284" s="0" t="n">
        <v>14189300.2957315</v>
      </c>
      <c r="Q4284" s="0" t="n">
        <v>0</v>
      </c>
      <c r="R4284" s="0" t="n">
        <v>0</v>
      </c>
    </row>
    <row r="4285" customFormat="false" ht="13.8" hidden="true" customHeight="false" outlineLevel="0" collapsed="false">
      <c r="A4285" s="0" t="s">
        <v>150</v>
      </c>
      <c r="B4285" s="0" t="s">
        <v>96</v>
      </c>
      <c r="C4285" s="0" t="s">
        <v>99</v>
      </c>
      <c r="D4285" s="0" t="s">
        <v>99</v>
      </c>
      <c r="E4285" s="0" t="s">
        <v>170</v>
      </c>
      <c r="F4285" s="0" t="s">
        <v>13</v>
      </c>
      <c r="G4285" s="0" t="s">
        <v>157</v>
      </c>
      <c r="H4285" s="0" t="n">
        <v>894099.226983815</v>
      </c>
      <c r="I4285" s="0" t="n">
        <v>87929.579950407</v>
      </c>
      <c r="J4285" s="0" t="n">
        <v>83430.3359020796</v>
      </c>
      <c r="K4285" s="0" t="n">
        <v>1296574.30495909</v>
      </c>
      <c r="L4285" s="0" t="n">
        <v>1296574.30495909</v>
      </c>
      <c r="M4285" s="0" t="n">
        <v>8044004.85457894</v>
      </c>
      <c r="N4285" s="0" t="n">
        <v>11060506.675046</v>
      </c>
      <c r="O4285" s="0" t="n">
        <v>2932710.1032319</v>
      </c>
      <c r="P4285" s="0" t="n">
        <v>3753868.93213684</v>
      </c>
      <c r="Q4285" s="0" t="n">
        <v>2305020.98659394</v>
      </c>
      <c r="R4285" s="0" t="n">
        <v>2593148.60991818</v>
      </c>
    </row>
    <row r="4286" customFormat="false" ht="13.8" hidden="true" customHeight="false" outlineLevel="0" collapsed="false">
      <c r="A4286" s="0" t="s">
        <v>159</v>
      </c>
      <c r="B4286" s="0" t="s">
        <v>52</v>
      </c>
      <c r="C4286" s="0" t="s">
        <v>183</v>
      </c>
      <c r="D4286" s="0" t="s">
        <v>57</v>
      </c>
      <c r="E4286" s="0" t="s">
        <v>8</v>
      </c>
      <c r="F4286" s="0" t="s">
        <v>8</v>
      </c>
      <c r="G4286" s="0" t="s">
        <v>154</v>
      </c>
      <c r="H4286" s="0" t="n">
        <v>190385654.108658</v>
      </c>
      <c r="I4286" s="0" t="n">
        <v>2929754.29464285</v>
      </c>
      <c r="J4286" s="0" t="n">
        <v>2101131.58652436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n">
        <v>263677886.517857</v>
      </c>
      <c r="R4286" s="0" t="n">
        <v>292975429.464285</v>
      </c>
    </row>
    <row r="4287" customFormat="false" ht="13.8" hidden="true" customHeight="false" outlineLevel="0" collapsed="false">
      <c r="A4287" s="0" t="s">
        <v>159</v>
      </c>
      <c r="B4287" s="0" t="s">
        <v>52</v>
      </c>
      <c r="C4287" s="0" t="s">
        <v>158</v>
      </c>
      <c r="D4287" s="0" t="s">
        <v>58</v>
      </c>
      <c r="E4287" s="0" t="s">
        <v>9</v>
      </c>
      <c r="F4287" s="0" t="s">
        <v>9</v>
      </c>
      <c r="G4287" s="0" t="s">
        <v>154</v>
      </c>
      <c r="H4287" s="0" t="n">
        <v>12190501.547752</v>
      </c>
      <c r="I4287" s="0" t="n">
        <v>290639.579309989</v>
      </c>
      <c r="J4287" s="0" t="n">
        <v>178841.156860781</v>
      </c>
      <c r="K4287" s="0" t="n">
        <v>0</v>
      </c>
      <c r="L4287" s="0" t="n">
        <v>0</v>
      </c>
      <c r="M4287" s="0" t="n">
        <v>23154286.5237811</v>
      </c>
      <c r="N4287" s="0" t="n">
        <v>34731429.7856717</v>
      </c>
      <c r="O4287" s="0" t="n">
        <v>3060192.56709397</v>
      </c>
      <c r="P4287" s="0" t="n">
        <v>3934533.30054939</v>
      </c>
      <c r="Q4287" s="0" t="n">
        <v>968798.597699966</v>
      </c>
      <c r="R4287" s="0" t="n">
        <v>1937597.19539993</v>
      </c>
    </row>
    <row r="4288" customFormat="false" ht="13.8" hidden="true" customHeight="false" outlineLevel="0" collapsed="false">
      <c r="A4288" s="0" t="s">
        <v>150</v>
      </c>
      <c r="B4288" s="0" t="s">
        <v>6</v>
      </c>
      <c r="C4288" s="0" t="s">
        <v>163</v>
      </c>
      <c r="D4288" s="0" t="s">
        <v>7</v>
      </c>
      <c r="E4288" s="0" t="s">
        <v>8</v>
      </c>
      <c r="F4288" s="0" t="s">
        <v>8</v>
      </c>
      <c r="G4288" s="0" t="s">
        <v>154</v>
      </c>
      <c r="H4288" s="0" t="n">
        <v>11136900.9994301</v>
      </c>
      <c r="I4288" s="0" t="n">
        <v>1339123.24519013</v>
      </c>
      <c r="J4288" s="0" t="n">
        <v>840778.033574586</v>
      </c>
      <c r="K4288" s="0" t="n">
        <v>17139416.6241027</v>
      </c>
      <c r="L4288" s="0" t="n">
        <v>22036392.8024177</v>
      </c>
      <c r="M4288" s="0" t="n">
        <v>160694789.021078</v>
      </c>
      <c r="N4288" s="0" t="n">
        <v>229563984.315826</v>
      </c>
      <c r="O4288" s="0" t="n">
        <v>43043247.1429127</v>
      </c>
      <c r="P4288" s="0" t="n">
        <v>55095356.3429283</v>
      </c>
      <c r="Q4288" s="0" t="n">
        <v>14690928.5349451</v>
      </c>
      <c r="R4288" s="0" t="n">
        <v>19587904.7132602</v>
      </c>
    </row>
    <row r="4289" customFormat="false" ht="13.8" hidden="true" customHeight="false" outlineLevel="0" collapsed="false">
      <c r="A4289" s="0" t="s">
        <v>150</v>
      </c>
      <c r="B4289" s="0" t="s">
        <v>6</v>
      </c>
      <c r="C4289" s="0" t="s">
        <v>162</v>
      </c>
      <c r="D4289" s="0" t="s">
        <v>15</v>
      </c>
      <c r="E4289" s="0" t="s">
        <v>9</v>
      </c>
      <c r="F4289" s="0" t="s">
        <v>9</v>
      </c>
      <c r="G4289" s="0" t="s">
        <v>153</v>
      </c>
      <c r="H4289" s="0" t="n">
        <v>1233957.91765811</v>
      </c>
      <c r="I4289" s="0" t="n">
        <v>240508.323204838</v>
      </c>
      <c r="J4289" s="0" t="n">
        <v>177521.319308184</v>
      </c>
      <c r="K4289" s="0" t="n">
        <v>2440905.06011145</v>
      </c>
      <c r="L4289" s="0" t="n">
        <v>3661357.59016718</v>
      </c>
      <c r="M4289" s="0" t="n">
        <v>19481174.1795919</v>
      </c>
      <c r="N4289" s="0" t="n">
        <v>25974898.9061225</v>
      </c>
      <c r="O4289" s="0" t="n">
        <v>2308879.90276644</v>
      </c>
      <c r="P4289" s="0" t="n">
        <v>2886099.87845806</v>
      </c>
      <c r="Q4289" s="0" t="n">
        <v>915339.397541795</v>
      </c>
      <c r="R4289" s="0" t="n">
        <v>1525565.66256965</v>
      </c>
    </row>
    <row r="4290" customFormat="false" ht="13.8" hidden="true" customHeight="false" outlineLevel="0" collapsed="false">
      <c r="A4290" s="0" t="s">
        <v>159</v>
      </c>
      <c r="B4290" s="0" t="s">
        <v>6</v>
      </c>
      <c r="C4290" s="0" t="s">
        <v>162</v>
      </c>
      <c r="D4290" s="0" t="s">
        <v>17</v>
      </c>
      <c r="E4290" s="0" t="s">
        <v>13</v>
      </c>
      <c r="F4290" s="0" t="s">
        <v>13</v>
      </c>
      <c r="G4290" s="0" t="s">
        <v>154</v>
      </c>
      <c r="H4290" s="0" t="n">
        <v>22006649.8415635</v>
      </c>
      <c r="I4290" s="0" t="n">
        <v>138080.063191517</v>
      </c>
      <c r="J4290" s="0" t="n">
        <v>150518.767628018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</row>
    <row r="4291" customFormat="false" ht="13.8" hidden="true" customHeight="false" outlineLevel="0" collapsed="false">
      <c r="A4291" s="0" t="s">
        <v>155</v>
      </c>
      <c r="B4291" s="0" t="s">
        <v>6</v>
      </c>
      <c r="C4291" s="0" t="s">
        <v>162</v>
      </c>
      <c r="D4291" s="0" t="s">
        <v>17</v>
      </c>
      <c r="E4291" s="0" t="s">
        <v>9</v>
      </c>
      <c r="F4291" s="0" t="s">
        <v>9</v>
      </c>
      <c r="G4291" s="0" t="s">
        <v>154</v>
      </c>
      <c r="H4291" s="0" t="n">
        <v>38109863.5151969</v>
      </c>
      <c r="I4291" s="0" t="n">
        <v>316260.759810394</v>
      </c>
      <c r="J4291" s="0" t="n">
        <v>437994.194882421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</row>
    <row r="4292" customFormat="false" ht="13.8" hidden="true" customHeight="false" outlineLevel="0" collapsed="false">
      <c r="A4292" s="0" t="s">
        <v>159</v>
      </c>
      <c r="B4292" s="0" t="s">
        <v>21</v>
      </c>
      <c r="C4292" s="0" t="s">
        <v>166</v>
      </c>
      <c r="D4292" s="0" t="s">
        <v>38</v>
      </c>
      <c r="E4292" s="0" t="s">
        <v>8</v>
      </c>
      <c r="F4292" s="0" t="s">
        <v>8</v>
      </c>
      <c r="G4292" s="0" t="s">
        <v>157</v>
      </c>
      <c r="H4292" s="0" t="n">
        <v>119262347.180995</v>
      </c>
      <c r="I4292" s="0" t="n">
        <v>1203393.49913588</v>
      </c>
      <c r="J4292" s="0" t="n">
        <v>679208.87581809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</row>
    <row r="4293" customFormat="false" ht="13.8" hidden="true" customHeight="false" outlineLevel="0" collapsed="false">
      <c r="A4293" s="0" t="s">
        <v>159</v>
      </c>
      <c r="B4293" s="0" t="s">
        <v>21</v>
      </c>
      <c r="C4293" s="0" t="s">
        <v>166</v>
      </c>
      <c r="D4293" s="0" t="s">
        <v>38</v>
      </c>
      <c r="E4293" s="0" t="s">
        <v>8</v>
      </c>
      <c r="F4293" s="0" t="s">
        <v>8</v>
      </c>
      <c r="G4293" s="0" t="s">
        <v>164</v>
      </c>
      <c r="H4293" s="0" t="n">
        <v>77821158.7888623</v>
      </c>
      <c r="I4293" s="0" t="n">
        <v>680646.820991925</v>
      </c>
      <c r="J4293" s="0" t="n">
        <v>801531.965609414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</row>
    <row r="4294" customFormat="false" ht="13.8" hidden="true" customHeight="false" outlineLevel="0" collapsed="false">
      <c r="A4294" s="0" t="s">
        <v>150</v>
      </c>
      <c r="B4294" s="0" t="s">
        <v>90</v>
      </c>
      <c r="C4294" s="0" t="s">
        <v>92</v>
      </c>
      <c r="D4294" s="0" t="s">
        <v>92</v>
      </c>
      <c r="E4294" s="0" t="s">
        <v>194</v>
      </c>
      <c r="F4294" s="0" t="s">
        <v>8</v>
      </c>
      <c r="G4294" s="0" t="s">
        <v>164</v>
      </c>
      <c r="H4294" s="0" t="n">
        <v>14325123.3494763</v>
      </c>
      <c r="I4294" s="0" t="n">
        <v>1478590.75243506</v>
      </c>
      <c r="J4294" s="0" t="n">
        <v>3054681.68332792</v>
      </c>
      <c r="K4294" s="0" t="n">
        <v>16422037.1117424</v>
      </c>
      <c r="L4294" s="0" t="n">
        <v>21114047.7150974</v>
      </c>
      <c r="M4294" s="0" t="n">
        <v>173742215.195225</v>
      </c>
      <c r="N4294" s="0" t="n">
        <v>208490658.23427</v>
      </c>
      <c r="O4294" s="0" t="n">
        <v>67566416.9587574</v>
      </c>
      <c r="P4294" s="0" t="n">
        <v>86485013.7072095</v>
      </c>
      <c r="Q4294" s="0" t="n">
        <v>37536084.8268398</v>
      </c>
      <c r="R4294" s="0" t="n">
        <v>42228095.4301948</v>
      </c>
    </row>
    <row r="4295" customFormat="false" ht="13.8" hidden="true" customHeight="false" outlineLevel="0" collapsed="false">
      <c r="A4295" s="0" t="s">
        <v>155</v>
      </c>
      <c r="B4295" s="0" t="s">
        <v>90</v>
      </c>
      <c r="C4295" s="0" t="s">
        <v>92</v>
      </c>
      <c r="D4295" s="0" t="s">
        <v>92</v>
      </c>
      <c r="E4295" s="0" t="s">
        <v>194</v>
      </c>
      <c r="F4295" s="0" t="s">
        <v>8</v>
      </c>
      <c r="G4295" s="0" t="s">
        <v>157</v>
      </c>
      <c r="H4295" s="0" t="n">
        <v>9511806.31887021</v>
      </c>
      <c r="I4295" s="0" t="n">
        <v>378659.842081529</v>
      </c>
      <c r="J4295" s="0" t="n">
        <v>301825.765872799</v>
      </c>
      <c r="K4295" s="0" t="n">
        <v>0</v>
      </c>
      <c r="L4295" s="0" t="n">
        <v>0</v>
      </c>
      <c r="M4295" s="0" t="n">
        <v>23730415.7030594</v>
      </c>
      <c r="N4295" s="0" t="n">
        <v>29663019.6288243</v>
      </c>
      <c r="O4295" s="0" t="n">
        <v>15227016.7289122</v>
      </c>
      <c r="P4295" s="0" t="n">
        <v>20764113.721244</v>
      </c>
      <c r="Q4295" s="0" t="n">
        <v>8508301.87079124</v>
      </c>
      <c r="R4295" s="0" t="n">
        <v>9723773.56661856</v>
      </c>
    </row>
    <row r="4296" customFormat="false" ht="13.8" hidden="true" customHeight="false" outlineLevel="0" collapsed="false">
      <c r="A4296" s="0" t="s">
        <v>150</v>
      </c>
      <c r="B4296" s="0" t="s">
        <v>52</v>
      </c>
      <c r="C4296" s="0" t="s">
        <v>183</v>
      </c>
      <c r="D4296" s="0" t="s">
        <v>64</v>
      </c>
      <c r="E4296" s="0" t="s">
        <v>13</v>
      </c>
      <c r="F4296" s="0" t="s">
        <v>13</v>
      </c>
      <c r="G4296" s="0" t="s">
        <v>157</v>
      </c>
      <c r="H4296" s="0" t="n">
        <v>33686622.2991009</v>
      </c>
      <c r="I4296" s="0" t="n">
        <v>2570332.16510711</v>
      </c>
      <c r="J4296" s="0" t="n">
        <v>1547745.87078861</v>
      </c>
      <c r="K4296" s="0" t="n">
        <v>89961625.7787491</v>
      </c>
      <c r="L4296" s="0" t="n">
        <v>115664947.42982</v>
      </c>
      <c r="M4296" s="0" t="n">
        <v>88676459.6961955</v>
      </c>
      <c r="N4296" s="0" t="n">
        <v>107953950.934498</v>
      </c>
      <c r="O4296" s="0" t="n">
        <v>85763416.4814953</v>
      </c>
      <c r="P4296" s="0" t="n">
        <v>93560090.7070858</v>
      </c>
      <c r="Q4296" s="0" t="n">
        <v>308439859.812854</v>
      </c>
      <c r="R4296" s="0" t="n">
        <v>334143181.463925</v>
      </c>
    </row>
    <row r="4297" customFormat="false" ht="13.8" hidden="true" customHeight="false" outlineLevel="0" collapsed="false">
      <c r="A4297" s="0" t="s">
        <v>150</v>
      </c>
      <c r="B4297" s="0" t="s">
        <v>21</v>
      </c>
      <c r="C4297" s="0" t="s">
        <v>166</v>
      </c>
      <c r="D4297" s="0" t="s">
        <v>44</v>
      </c>
      <c r="E4297" s="0" t="s">
        <v>13</v>
      </c>
      <c r="F4297" s="0" t="s">
        <v>13</v>
      </c>
      <c r="G4297" s="0" t="s">
        <v>164</v>
      </c>
      <c r="H4297" s="0" t="n">
        <v>421304.270015644</v>
      </c>
      <c r="I4297" s="0" t="n">
        <v>33347.2666666666</v>
      </c>
      <c r="J4297" s="0" t="n">
        <v>29851.9596666666</v>
      </c>
      <c r="K4297" s="0" t="n">
        <v>416840.833333333</v>
      </c>
      <c r="L4297" s="0" t="n">
        <v>458524.916666666</v>
      </c>
      <c r="M4297" s="0" t="n">
        <v>14620923.8192642</v>
      </c>
      <c r="N4297" s="0" t="n">
        <v>16448539.2966722</v>
      </c>
      <c r="O4297" s="0" t="n">
        <v>3817567.29722164</v>
      </c>
      <c r="P4297" s="0" t="n">
        <v>4886486.1404437</v>
      </c>
      <c r="Q4297" s="0" t="n">
        <v>375156.75</v>
      </c>
      <c r="R4297" s="0" t="n">
        <v>458524.916666666</v>
      </c>
    </row>
    <row r="4298" customFormat="false" ht="13.8" hidden="true" customHeight="false" outlineLevel="0" collapsed="false">
      <c r="A4298" s="0" t="s">
        <v>159</v>
      </c>
      <c r="B4298" s="0" t="s">
        <v>21</v>
      </c>
      <c r="C4298" s="0" t="s">
        <v>168</v>
      </c>
      <c r="D4298" s="0" t="s">
        <v>50</v>
      </c>
      <c r="E4298" s="0" t="s">
        <v>13</v>
      </c>
      <c r="F4298" s="0" t="s">
        <v>13</v>
      </c>
      <c r="G4298" s="0" t="s">
        <v>157</v>
      </c>
      <c r="H4298" s="0" t="n">
        <v>7095046.60498407</v>
      </c>
      <c r="I4298" s="0" t="n">
        <v>90190</v>
      </c>
      <c r="J4298" s="0" t="n">
        <v>35277.542</v>
      </c>
      <c r="K4298" s="0" t="n">
        <v>3607600</v>
      </c>
      <c r="L4298" s="0" t="n">
        <v>4509500</v>
      </c>
      <c r="M4298" s="0" t="n">
        <v>16065093.75</v>
      </c>
      <c r="N4298" s="0" t="n">
        <v>19447218.75</v>
      </c>
      <c r="O4298" s="0" t="n">
        <v>0</v>
      </c>
      <c r="P4298" s="0" t="n">
        <v>0</v>
      </c>
      <c r="Q4298" s="0" t="n">
        <v>0</v>
      </c>
      <c r="R4298" s="0" t="n">
        <v>0</v>
      </c>
    </row>
    <row r="4299" customFormat="false" ht="13.8" hidden="true" customHeight="false" outlineLevel="0" collapsed="false">
      <c r="A4299" s="0" t="s">
        <v>159</v>
      </c>
      <c r="B4299" s="0" t="s">
        <v>21</v>
      </c>
      <c r="C4299" s="0" t="s">
        <v>168</v>
      </c>
      <c r="D4299" s="0" t="s">
        <v>49</v>
      </c>
      <c r="E4299" s="0" t="s">
        <v>9</v>
      </c>
      <c r="F4299" s="0" t="s">
        <v>9</v>
      </c>
      <c r="G4299" s="0" t="s">
        <v>172</v>
      </c>
      <c r="H4299" s="0" t="n">
        <v>3198547.76241797</v>
      </c>
      <c r="I4299" s="0" t="n">
        <v>40830</v>
      </c>
      <c r="J4299" s="0" t="n">
        <v>133119.3</v>
      </c>
      <c r="K4299" s="0" t="n">
        <v>1633200</v>
      </c>
      <c r="L4299" s="0" t="n">
        <v>2041500</v>
      </c>
      <c r="M4299" s="0" t="n">
        <v>7272843.75</v>
      </c>
      <c r="N4299" s="0" t="n">
        <v>8803968.75</v>
      </c>
      <c r="O4299" s="0" t="n">
        <v>0</v>
      </c>
      <c r="P4299" s="0" t="n">
        <v>0</v>
      </c>
      <c r="Q4299" s="0" t="n">
        <v>0</v>
      </c>
      <c r="R4299" s="0" t="n">
        <v>0</v>
      </c>
    </row>
    <row r="4300" customFormat="false" ht="13.8" hidden="true" customHeight="false" outlineLevel="0" collapsed="false">
      <c r="A4300" s="0" t="s">
        <v>159</v>
      </c>
      <c r="B4300" s="0" t="s">
        <v>21</v>
      </c>
      <c r="C4300" s="0" t="s">
        <v>173</v>
      </c>
      <c r="D4300" s="0" t="s">
        <v>27</v>
      </c>
      <c r="E4300" s="0" t="s">
        <v>8</v>
      </c>
      <c r="F4300" s="0" t="s">
        <v>8</v>
      </c>
      <c r="G4300" s="0" t="s">
        <v>157</v>
      </c>
      <c r="H4300" s="0" t="n">
        <v>3147097.43397008</v>
      </c>
      <c r="I4300" s="0" t="n">
        <v>61597.65</v>
      </c>
      <c r="J4300" s="0" t="n">
        <v>25915.00675</v>
      </c>
      <c r="K4300" s="0" t="n">
        <v>0</v>
      </c>
      <c r="L4300" s="0" t="n">
        <v>0</v>
      </c>
      <c r="M4300" s="0" t="n">
        <v>9846618.49748718</v>
      </c>
      <c r="N4300" s="0" t="n">
        <v>11487721.5804017</v>
      </c>
      <c r="O4300" s="0" t="n">
        <v>0</v>
      </c>
      <c r="P4300" s="0" t="n">
        <v>0</v>
      </c>
      <c r="Q4300" s="0" t="n">
        <v>0</v>
      </c>
      <c r="R4300" s="0" t="n">
        <v>0</v>
      </c>
    </row>
    <row r="4301" customFormat="false" ht="13.8" hidden="true" customHeight="false" outlineLevel="0" collapsed="false">
      <c r="A4301" s="0" t="s">
        <v>155</v>
      </c>
      <c r="B4301" s="0" t="s">
        <v>21</v>
      </c>
      <c r="C4301" s="0" t="s">
        <v>173</v>
      </c>
      <c r="D4301" s="0" t="s">
        <v>27</v>
      </c>
      <c r="E4301" s="0" t="s">
        <v>8</v>
      </c>
      <c r="F4301" s="0" t="s">
        <v>8</v>
      </c>
      <c r="G4301" s="0" t="s">
        <v>157</v>
      </c>
      <c r="H4301" s="0" t="n">
        <v>868918.139863343</v>
      </c>
      <c r="I4301" s="0" t="n">
        <v>61597.65</v>
      </c>
      <c r="J4301" s="0" t="n">
        <v>25915.00675</v>
      </c>
      <c r="K4301" s="0" t="n">
        <v>0</v>
      </c>
      <c r="L4301" s="0" t="n">
        <v>0</v>
      </c>
      <c r="M4301" s="0" t="n">
        <v>9846618.49748718</v>
      </c>
      <c r="N4301" s="0" t="n">
        <v>11487721.5804017</v>
      </c>
      <c r="O4301" s="0" t="n">
        <v>2702461.8137994</v>
      </c>
      <c r="P4301" s="0" t="n">
        <v>3303008.88353261</v>
      </c>
      <c r="Q4301" s="0" t="n">
        <v>1231953</v>
      </c>
      <c r="R4301" s="0" t="n">
        <v>1385947.125</v>
      </c>
    </row>
    <row r="4302" customFormat="false" ht="13.8" hidden="true" customHeight="false" outlineLevel="0" collapsed="false">
      <c r="A4302" s="0" t="s">
        <v>159</v>
      </c>
      <c r="B4302" s="0" t="s">
        <v>21</v>
      </c>
      <c r="C4302" s="0" t="s">
        <v>166</v>
      </c>
      <c r="D4302" s="0" t="s">
        <v>44</v>
      </c>
      <c r="E4302" s="0" t="s">
        <v>8</v>
      </c>
      <c r="F4302" s="0" t="s">
        <v>8</v>
      </c>
      <c r="G4302" s="0" t="s">
        <v>154</v>
      </c>
      <c r="H4302" s="0" t="n">
        <v>23254593.2432079</v>
      </c>
      <c r="I4302" s="0" t="n">
        <v>165807.666666666</v>
      </c>
      <c r="J4302" s="0" t="n">
        <v>107144.163333333</v>
      </c>
      <c r="K4302" s="0" t="n">
        <v>0</v>
      </c>
      <c r="L4302" s="0" t="n">
        <v>0</v>
      </c>
      <c r="M4302" s="0" t="n">
        <v>36348725.177625</v>
      </c>
      <c r="N4302" s="0" t="n">
        <v>45435906.4720313</v>
      </c>
      <c r="O4302" s="0" t="n">
        <v>0</v>
      </c>
      <c r="P4302" s="0" t="n">
        <v>0</v>
      </c>
      <c r="Q4302" s="0" t="n">
        <v>1450817.08333333</v>
      </c>
      <c r="R4302" s="0" t="n">
        <v>1865336.24999999</v>
      </c>
    </row>
    <row r="4303" customFormat="false" ht="13.8" hidden="true" customHeight="false" outlineLevel="0" collapsed="false">
      <c r="A4303" s="0" t="s">
        <v>150</v>
      </c>
      <c r="B4303" s="0" t="s">
        <v>72</v>
      </c>
      <c r="C4303" s="0" t="s">
        <v>151</v>
      </c>
      <c r="D4303" s="0" t="s">
        <v>73</v>
      </c>
      <c r="E4303" s="0" t="s">
        <v>174</v>
      </c>
      <c r="F4303" s="0" t="s">
        <v>8</v>
      </c>
      <c r="G4303" s="0" t="s">
        <v>153</v>
      </c>
      <c r="H4303" s="0" t="n">
        <v>1293213.67448708</v>
      </c>
      <c r="I4303" s="0" t="n">
        <v>19670.4305030716</v>
      </c>
      <c r="J4303" s="0" t="n">
        <v>19670.4305030716</v>
      </c>
      <c r="K4303" s="0" t="n">
        <v>688465.067607506</v>
      </c>
      <c r="L4303" s="0" t="n">
        <v>885169.372638222</v>
      </c>
      <c r="M4303" s="0" t="n">
        <v>2109132.98089795</v>
      </c>
      <c r="N4303" s="0" t="n">
        <v>2721461.91083606</v>
      </c>
      <c r="O4303" s="0" t="n">
        <v>680365.477709016</v>
      </c>
      <c r="P4303" s="0" t="n">
        <v>870867.811467541</v>
      </c>
      <c r="Q4303" s="0" t="n">
        <v>1573634.44024572</v>
      </c>
      <c r="R4303" s="0" t="n">
        <v>1770338.74527644</v>
      </c>
    </row>
    <row r="4304" customFormat="false" ht="13.8" hidden="true" customHeight="false" outlineLevel="0" collapsed="false">
      <c r="A4304" s="0" t="s">
        <v>155</v>
      </c>
      <c r="B4304" s="0" t="s">
        <v>52</v>
      </c>
      <c r="C4304" s="0" t="s">
        <v>169</v>
      </c>
      <c r="D4304" s="0" t="s">
        <v>61</v>
      </c>
      <c r="E4304" s="0" t="s">
        <v>13</v>
      </c>
      <c r="F4304" s="0" t="s">
        <v>13</v>
      </c>
      <c r="G4304" s="0" t="s">
        <v>154</v>
      </c>
      <c r="H4304" s="0" t="n">
        <v>30043184.5191832</v>
      </c>
      <c r="I4304" s="0" t="n">
        <v>601742.365696999</v>
      </c>
      <c r="J4304" s="0" t="n">
        <v>348136.397306245</v>
      </c>
      <c r="K4304" s="0" t="n">
        <v>0</v>
      </c>
      <c r="L4304" s="0" t="n">
        <v>0</v>
      </c>
      <c r="M4304" s="0" t="n">
        <v>16339812.2979788</v>
      </c>
      <c r="N4304" s="0" t="n">
        <v>19779772.7817638</v>
      </c>
      <c r="O4304" s="0" t="n">
        <v>13038503.4156702</v>
      </c>
      <c r="P4304" s="0" t="n">
        <v>14410977.459425</v>
      </c>
      <c r="Q4304" s="0" t="n">
        <v>66191660.2266699</v>
      </c>
      <c r="R4304" s="0" t="n">
        <v>72209083.8836399</v>
      </c>
    </row>
    <row r="4305" customFormat="false" ht="13.8" hidden="true" customHeight="false" outlineLevel="0" collapsed="false">
      <c r="A4305" s="0" t="s">
        <v>155</v>
      </c>
      <c r="B4305" s="0" t="s">
        <v>21</v>
      </c>
      <c r="C4305" s="0" t="s">
        <v>166</v>
      </c>
      <c r="D4305" s="0" t="s">
        <v>24</v>
      </c>
      <c r="E4305" s="0" t="s">
        <v>13</v>
      </c>
      <c r="F4305" s="0" t="s">
        <v>13</v>
      </c>
      <c r="G4305" s="0" t="s">
        <v>164</v>
      </c>
      <c r="H4305" s="0" t="n">
        <v>1107474.88850424</v>
      </c>
      <c r="I4305" s="0" t="n">
        <v>76576.0260550998</v>
      </c>
      <c r="J4305" s="0" t="n">
        <v>51913.9972527844</v>
      </c>
      <c r="K4305" s="0" t="n">
        <v>0</v>
      </c>
      <c r="L4305" s="0" t="n">
        <v>0</v>
      </c>
      <c r="M4305" s="0" t="n">
        <v>12240968.8456979</v>
      </c>
      <c r="N4305" s="0" t="n">
        <v>14281130.3199809</v>
      </c>
      <c r="O4305" s="0" t="n">
        <v>3359605.21653693</v>
      </c>
      <c r="P4305" s="0" t="n">
        <v>4106184.15354513</v>
      </c>
      <c r="Q4305" s="0" t="n">
        <v>1531520.52110199</v>
      </c>
      <c r="R4305" s="0" t="n">
        <v>1722960.58623974</v>
      </c>
    </row>
    <row r="4306" customFormat="false" ht="13.8" hidden="true" customHeight="false" outlineLevel="0" collapsed="false">
      <c r="A4306" s="0" t="s">
        <v>155</v>
      </c>
      <c r="B4306" s="0" t="s">
        <v>90</v>
      </c>
      <c r="C4306" s="0" t="s">
        <v>93</v>
      </c>
      <c r="D4306" s="0" t="s">
        <v>93</v>
      </c>
      <c r="E4306" s="0" t="s">
        <v>170</v>
      </c>
      <c r="F4306" s="0" t="s">
        <v>13</v>
      </c>
      <c r="G4306" s="0" t="s">
        <v>153</v>
      </c>
      <c r="H4306" s="0" t="n">
        <v>875970.870413519</v>
      </c>
      <c r="I4306" s="0" t="n">
        <v>59024.1666666666</v>
      </c>
      <c r="J4306" s="0" t="n">
        <v>48294.0916666666</v>
      </c>
      <c r="K4306" s="0" t="n">
        <v>502535.833333333</v>
      </c>
      <c r="L4306" s="0" t="n">
        <v>646117.499999999</v>
      </c>
      <c r="M4306" s="0" t="n">
        <v>3345234.52256033</v>
      </c>
      <c r="N4306" s="0" t="n">
        <v>4181543.15320041</v>
      </c>
      <c r="O4306" s="0" t="n">
        <v>0</v>
      </c>
      <c r="P4306" s="0" t="n">
        <v>0</v>
      </c>
      <c r="Q4306" s="0" t="n">
        <v>0</v>
      </c>
      <c r="R4306" s="0" t="n">
        <v>0</v>
      </c>
    </row>
    <row r="4307" customFormat="false" ht="13.8" hidden="true" customHeight="false" outlineLevel="0" collapsed="false">
      <c r="A4307" s="0" t="s">
        <v>150</v>
      </c>
      <c r="B4307" s="0" t="s">
        <v>21</v>
      </c>
      <c r="C4307" s="0" t="s">
        <v>166</v>
      </c>
      <c r="D4307" s="0" t="s">
        <v>44</v>
      </c>
      <c r="E4307" s="0" t="s">
        <v>9</v>
      </c>
      <c r="F4307" s="0" t="s">
        <v>9</v>
      </c>
      <c r="G4307" s="0" t="s">
        <v>172</v>
      </c>
      <c r="H4307" s="0" t="n">
        <v>31689.611703943</v>
      </c>
      <c r="I4307" s="0" t="n">
        <v>1405</v>
      </c>
      <c r="J4307" s="0" t="n">
        <v>835.975</v>
      </c>
      <c r="K4307" s="0" t="n">
        <v>17562.5</v>
      </c>
      <c r="L4307" s="0" t="n">
        <v>19318.75</v>
      </c>
      <c r="M4307" s="0" t="n">
        <v>616014.444944</v>
      </c>
      <c r="N4307" s="0" t="n">
        <v>693016.250562</v>
      </c>
      <c r="O4307" s="0" t="n">
        <v>160843.229108125</v>
      </c>
      <c r="P4307" s="0" t="n">
        <v>205879.3332584</v>
      </c>
      <c r="Q4307" s="0" t="n">
        <v>15806.25</v>
      </c>
      <c r="R4307" s="0" t="n">
        <v>19318.75</v>
      </c>
    </row>
    <row r="4308" customFormat="false" ht="13.8" hidden="true" customHeight="false" outlineLevel="0" collapsed="false">
      <c r="A4308" s="0" t="s">
        <v>159</v>
      </c>
      <c r="B4308" s="0" t="s">
        <v>6</v>
      </c>
      <c r="C4308" s="0" t="s">
        <v>162</v>
      </c>
      <c r="D4308" s="0" t="s">
        <v>18</v>
      </c>
      <c r="E4308" s="0" t="s">
        <v>13</v>
      </c>
      <c r="F4308" s="0" t="s">
        <v>13</v>
      </c>
      <c r="G4308" s="0" t="s">
        <v>157</v>
      </c>
      <c r="H4308" s="0" t="n">
        <v>46911682.6298997</v>
      </c>
      <c r="I4308" s="0" t="n">
        <v>944022.199378666</v>
      </c>
      <c r="J4308" s="0" t="n">
        <v>762941.212055333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</row>
    <row r="4309" customFormat="false" ht="13.8" hidden="true" customHeight="false" outlineLevel="0" collapsed="false">
      <c r="A4309" s="0" t="s">
        <v>155</v>
      </c>
      <c r="B4309" s="0" t="s">
        <v>72</v>
      </c>
      <c r="C4309" s="0" t="s">
        <v>175</v>
      </c>
      <c r="D4309" s="0" t="s">
        <v>89</v>
      </c>
      <c r="E4309" s="0" t="s">
        <v>170</v>
      </c>
      <c r="F4309" s="0" t="s">
        <v>13</v>
      </c>
      <c r="G4309" s="0" t="s">
        <v>172</v>
      </c>
      <c r="H4309" s="0" t="n">
        <v>10731038.5760585</v>
      </c>
      <c r="I4309" s="0" t="n">
        <v>661343.588325558</v>
      </c>
      <c r="J4309" s="0" t="n">
        <v>596069.477606214</v>
      </c>
      <c r="K4309" s="0" t="n">
        <v>0</v>
      </c>
      <c r="L4309" s="0" t="n">
        <v>0</v>
      </c>
      <c r="M4309" s="0" t="n">
        <v>47798162.0014496</v>
      </c>
      <c r="N4309" s="0" t="n">
        <v>58419975.7795496</v>
      </c>
      <c r="O4309" s="0" t="n">
        <v>23367990.3118198</v>
      </c>
      <c r="P4309" s="0" t="n">
        <v>31865441.3342997</v>
      </c>
      <c r="Q4309" s="0" t="n">
        <v>0</v>
      </c>
      <c r="R4309" s="0" t="n">
        <v>0</v>
      </c>
    </row>
    <row r="4310" customFormat="false" ht="13.8" hidden="true" customHeight="false" outlineLevel="0" collapsed="false">
      <c r="A4310" s="0" t="s">
        <v>150</v>
      </c>
      <c r="B4310" s="0" t="s">
        <v>117</v>
      </c>
      <c r="C4310" s="0" t="s">
        <v>187</v>
      </c>
      <c r="D4310" s="0" t="s">
        <v>109</v>
      </c>
      <c r="E4310" s="0" t="s">
        <v>8</v>
      </c>
      <c r="F4310" s="0" t="s">
        <v>8</v>
      </c>
      <c r="G4310" s="0" t="s">
        <v>157</v>
      </c>
      <c r="H4310" s="0" t="n">
        <v>172589768.053785</v>
      </c>
      <c r="I4310" s="0" t="n">
        <v>2957147.53412449</v>
      </c>
      <c r="J4310" s="0" t="n">
        <v>5061551.27339667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</row>
    <row r="4311" customFormat="false" ht="13.8" hidden="true" customHeight="false" outlineLevel="0" collapsed="false">
      <c r="A4311" s="0" t="s">
        <v>150</v>
      </c>
      <c r="B4311" s="0" t="s">
        <v>117</v>
      </c>
      <c r="C4311" s="0" t="s">
        <v>196</v>
      </c>
      <c r="D4311" s="0" t="s">
        <v>109</v>
      </c>
      <c r="E4311" s="0" t="s">
        <v>8</v>
      </c>
      <c r="F4311" s="0" t="s">
        <v>8</v>
      </c>
      <c r="G4311" s="0" t="s">
        <v>153</v>
      </c>
      <c r="H4311" s="0" t="n">
        <v>8418568.94394313</v>
      </c>
      <c r="I4311" s="0" t="n">
        <v>55989.8805060809</v>
      </c>
      <c r="J4311" s="0" t="n">
        <v>74698.8093935563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</row>
    <row r="4312" customFormat="false" ht="13.8" hidden="true" customHeight="false" outlineLevel="0" collapsed="false">
      <c r="A4312" s="0" t="s">
        <v>159</v>
      </c>
      <c r="B4312" s="0" t="s">
        <v>103</v>
      </c>
      <c r="C4312" s="0" t="s">
        <v>177</v>
      </c>
      <c r="D4312" s="0" t="s">
        <v>115</v>
      </c>
      <c r="E4312" s="0" t="s">
        <v>13</v>
      </c>
      <c r="F4312" s="0" t="s">
        <v>13</v>
      </c>
      <c r="G4312" s="0" t="s">
        <v>154</v>
      </c>
      <c r="H4312" s="0" t="n">
        <v>7794534.96140367</v>
      </c>
      <c r="I4312" s="0" t="n">
        <v>195863.725</v>
      </c>
      <c r="J4312" s="0" t="n">
        <v>275290.8404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</row>
    <row r="4313" customFormat="false" ht="13.8" hidden="true" customHeight="false" outlineLevel="0" collapsed="false">
      <c r="A4313" s="0" t="s">
        <v>150</v>
      </c>
      <c r="B4313" s="0" t="s">
        <v>103</v>
      </c>
      <c r="C4313" s="0" t="s">
        <v>193</v>
      </c>
      <c r="D4313" s="0" t="s">
        <v>107</v>
      </c>
      <c r="E4313" s="0" t="s">
        <v>9</v>
      </c>
      <c r="F4313" s="0" t="s">
        <v>9</v>
      </c>
      <c r="G4313" s="0" t="s">
        <v>157</v>
      </c>
      <c r="H4313" s="0" t="n">
        <v>1941307.7570815</v>
      </c>
      <c r="I4313" s="0" t="n">
        <v>289343.203440633</v>
      </c>
      <c r="J4313" s="0" t="n">
        <v>193203.013404169</v>
      </c>
      <c r="K4313" s="0" t="n">
        <v>0</v>
      </c>
      <c r="L4313" s="0" t="n">
        <v>0</v>
      </c>
      <c r="M4313" s="0" t="n">
        <v>44443116.0484812</v>
      </c>
      <c r="N4313" s="0" t="n">
        <v>61109284.5666617</v>
      </c>
      <c r="O4313" s="0" t="n">
        <v>10416355.3238627</v>
      </c>
      <c r="P4313" s="0" t="n">
        <v>13332934.8145443</v>
      </c>
      <c r="Q4313" s="0" t="n">
        <v>6487367.23994263</v>
      </c>
      <c r="R4313" s="0" t="n">
        <v>7298288.14493545</v>
      </c>
    </row>
    <row r="4314" customFormat="false" ht="13.8" hidden="true" customHeight="false" outlineLevel="0" collapsed="false">
      <c r="A4314" s="0" t="s">
        <v>159</v>
      </c>
      <c r="B4314" s="0" t="s">
        <v>103</v>
      </c>
      <c r="C4314" s="0" t="s">
        <v>178</v>
      </c>
      <c r="D4314" s="0" t="s">
        <v>104</v>
      </c>
      <c r="E4314" s="0" t="s">
        <v>13</v>
      </c>
      <c r="F4314" s="0" t="s">
        <v>13</v>
      </c>
      <c r="G4314" s="0" t="s">
        <v>164</v>
      </c>
      <c r="H4314" s="0" t="n">
        <v>17720241.7479659</v>
      </c>
      <c r="I4314" s="0" t="n">
        <v>359734.209067782</v>
      </c>
      <c r="J4314" s="0" t="n">
        <v>216343.613986559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12553405.3897755</v>
      </c>
      <c r="R4314" s="0" t="n">
        <v>13948228.2108616</v>
      </c>
    </row>
    <row r="4315" customFormat="false" ht="13.8" hidden="true" customHeight="false" outlineLevel="0" collapsed="false">
      <c r="A4315" s="0" t="s">
        <v>150</v>
      </c>
      <c r="B4315" s="0" t="s">
        <v>103</v>
      </c>
      <c r="C4315" s="0" t="s">
        <v>178</v>
      </c>
      <c r="D4315" s="0" t="s">
        <v>108</v>
      </c>
      <c r="E4315" s="0" t="s">
        <v>13</v>
      </c>
      <c r="F4315" s="0" t="s">
        <v>13</v>
      </c>
      <c r="G4315" s="0" t="s">
        <v>172</v>
      </c>
      <c r="H4315" s="0" t="n">
        <v>768620.206029252</v>
      </c>
      <c r="I4315" s="0" t="n">
        <v>129833.32864</v>
      </c>
      <c r="J4315" s="0" t="n">
        <v>116042.431903836</v>
      </c>
      <c r="K4315" s="0" t="n">
        <v>0</v>
      </c>
      <c r="L4315" s="0" t="n">
        <v>0</v>
      </c>
      <c r="M4315" s="0" t="n">
        <v>4544166.5024</v>
      </c>
      <c r="N4315" s="0" t="n">
        <v>6491666.432</v>
      </c>
      <c r="O4315" s="0" t="n">
        <v>7303124.736</v>
      </c>
      <c r="P4315" s="0" t="n">
        <v>9347999.66208</v>
      </c>
      <c r="Q4315" s="0" t="n">
        <v>2472637.59498933</v>
      </c>
      <c r="R4315" s="0" t="n">
        <v>2781717.294363</v>
      </c>
    </row>
    <row r="4316" customFormat="false" ht="13.8" hidden="true" customHeight="false" outlineLevel="0" collapsed="false">
      <c r="A4316" s="0" t="s">
        <v>150</v>
      </c>
      <c r="B4316" s="0" t="s">
        <v>52</v>
      </c>
      <c r="C4316" s="0" t="s">
        <v>158</v>
      </c>
      <c r="D4316" s="0" t="s">
        <v>58</v>
      </c>
      <c r="E4316" s="0" t="s">
        <v>8</v>
      </c>
      <c r="F4316" s="0" t="s">
        <v>8</v>
      </c>
      <c r="G4316" s="0" t="s">
        <v>153</v>
      </c>
      <c r="H4316" s="0" t="n">
        <v>818025.292611965</v>
      </c>
      <c r="I4316" s="0" t="n">
        <v>76630.9977263847</v>
      </c>
      <c r="J4316" s="0" t="n">
        <v>49194.5202738238</v>
      </c>
      <c r="K4316" s="0" t="n">
        <v>1021746.63635179</v>
      </c>
      <c r="L4316" s="0" t="n">
        <v>1532619.95452769</v>
      </c>
      <c r="M4316" s="0" t="n">
        <v>13736106.3654437</v>
      </c>
      <c r="N4316" s="0" t="n">
        <v>18314808.4872583</v>
      </c>
      <c r="O4316" s="0" t="n">
        <v>922126.338285749</v>
      </c>
      <c r="P4316" s="0" t="n">
        <v>1152657.92285718</v>
      </c>
      <c r="Q4316" s="0" t="n">
        <v>383154.988631923</v>
      </c>
      <c r="R4316" s="0" t="n">
        <v>638591.647719872</v>
      </c>
    </row>
    <row r="4317" customFormat="false" ht="13.8" hidden="true" customHeight="false" outlineLevel="0" collapsed="false">
      <c r="A4317" s="0" t="s">
        <v>150</v>
      </c>
      <c r="B4317" s="0" t="s">
        <v>103</v>
      </c>
      <c r="C4317" s="0" t="s">
        <v>177</v>
      </c>
      <c r="D4317" s="0" t="s">
        <v>110</v>
      </c>
      <c r="E4317" s="0" t="s">
        <v>8</v>
      </c>
      <c r="F4317" s="0" t="s">
        <v>8</v>
      </c>
      <c r="G4317" s="0" t="s">
        <v>172</v>
      </c>
      <c r="H4317" s="0" t="n">
        <v>39770.6907978579</v>
      </c>
      <c r="I4317" s="0" t="n">
        <v>9984.3</v>
      </c>
      <c r="J4317" s="0" t="n">
        <v>8965.221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</row>
    <row r="4318" customFormat="false" ht="13.8" hidden="true" customHeight="false" outlineLevel="0" collapsed="false">
      <c r="A4318" s="0" t="s">
        <v>155</v>
      </c>
      <c r="B4318" s="0" t="s">
        <v>6</v>
      </c>
      <c r="C4318" s="0" t="s">
        <v>162</v>
      </c>
      <c r="D4318" s="0" t="s">
        <v>19</v>
      </c>
      <c r="E4318" s="0" t="s">
        <v>8</v>
      </c>
      <c r="F4318" s="0" t="s">
        <v>8</v>
      </c>
      <c r="G4318" s="0" t="s">
        <v>153</v>
      </c>
      <c r="H4318" s="0" t="n">
        <v>1151522.08819163</v>
      </c>
      <c r="I4318" s="0" t="n">
        <v>131865.331333333</v>
      </c>
      <c r="J4318" s="0" t="n">
        <v>74471.62445314</v>
      </c>
      <c r="K4318" s="0" t="n">
        <v>385920.890027777</v>
      </c>
      <c r="L4318" s="0" t="n">
        <v>496184.001464285</v>
      </c>
      <c r="M4318" s="0" t="n">
        <v>13836365.486144</v>
      </c>
      <c r="N4318" s="0" t="n">
        <v>19370911.6806016</v>
      </c>
      <c r="O4318" s="0" t="n">
        <v>3044000.40695168</v>
      </c>
      <c r="P4318" s="0" t="n">
        <v>4150909.6458432</v>
      </c>
      <c r="Q4318" s="0" t="n">
        <v>771841.780055555</v>
      </c>
      <c r="R4318" s="0" t="n">
        <v>882104.891492063</v>
      </c>
    </row>
    <row r="4319" customFormat="false" ht="13.8" hidden="true" customHeight="false" outlineLevel="0" collapsed="false">
      <c r="A4319" s="0" t="s">
        <v>159</v>
      </c>
      <c r="B4319" s="0" t="s">
        <v>72</v>
      </c>
      <c r="C4319" s="0" t="s">
        <v>151</v>
      </c>
      <c r="D4319" s="0" t="s">
        <v>81</v>
      </c>
      <c r="E4319" s="0" t="s">
        <v>170</v>
      </c>
      <c r="F4319" s="0" t="s">
        <v>13</v>
      </c>
      <c r="G4319" s="0" t="s">
        <v>164</v>
      </c>
      <c r="H4319" s="0" t="n">
        <v>756392.90773368</v>
      </c>
      <c r="I4319" s="0" t="n">
        <v>11396.2566674031</v>
      </c>
      <c r="J4319" s="0" t="n">
        <v>11396.2566674031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</row>
    <row r="4320" customFormat="false" ht="13.8" hidden="true" customHeight="false" outlineLevel="0" collapsed="false">
      <c r="A4320" s="0" t="s">
        <v>159</v>
      </c>
      <c r="B4320" s="0" t="s">
        <v>21</v>
      </c>
      <c r="C4320" s="0" t="s">
        <v>173</v>
      </c>
      <c r="D4320" s="0" t="s">
        <v>28</v>
      </c>
      <c r="E4320" s="0" t="s">
        <v>8</v>
      </c>
      <c r="F4320" s="0" t="s">
        <v>8</v>
      </c>
      <c r="G4320" s="0" t="s">
        <v>164</v>
      </c>
      <c r="H4320" s="0" t="n">
        <v>629136.496913547</v>
      </c>
      <c r="I4320" s="0" t="n">
        <v>7494</v>
      </c>
      <c r="J4320" s="0" t="n">
        <v>4202.73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</row>
    <row r="4321" customFormat="false" ht="13.8" hidden="true" customHeight="false" outlineLevel="0" collapsed="false">
      <c r="A4321" s="0" t="s">
        <v>150</v>
      </c>
      <c r="B4321" s="0" t="s">
        <v>21</v>
      </c>
      <c r="C4321" s="0" t="s">
        <v>173</v>
      </c>
      <c r="D4321" s="0" t="s">
        <v>28</v>
      </c>
      <c r="E4321" s="0" t="s">
        <v>8</v>
      </c>
      <c r="F4321" s="0" t="s">
        <v>8</v>
      </c>
      <c r="G4321" s="0" t="s">
        <v>164</v>
      </c>
      <c r="H4321" s="0" t="n">
        <v>237168.019606753</v>
      </c>
      <c r="I4321" s="0" t="n">
        <v>7494</v>
      </c>
      <c r="J4321" s="0" t="n">
        <v>4202.73</v>
      </c>
      <c r="K4321" s="0" t="n">
        <v>0</v>
      </c>
      <c r="L4321" s="0" t="n">
        <v>0</v>
      </c>
      <c r="M4321" s="0" t="n">
        <v>2231893.6060596</v>
      </c>
      <c r="N4321" s="0" t="n">
        <v>2710156.5216438</v>
      </c>
      <c r="O4321" s="0" t="n">
        <v>0</v>
      </c>
      <c r="P4321" s="0" t="n">
        <v>0</v>
      </c>
      <c r="Q4321" s="0" t="n">
        <v>74940</v>
      </c>
      <c r="R4321" s="0" t="n">
        <v>93675</v>
      </c>
    </row>
    <row r="4322" customFormat="false" ht="13.8" hidden="true" customHeight="false" outlineLevel="0" collapsed="false">
      <c r="A4322" s="0" t="s">
        <v>159</v>
      </c>
      <c r="B4322" s="0" t="s">
        <v>117</v>
      </c>
      <c r="C4322" s="0" t="s">
        <v>196</v>
      </c>
      <c r="D4322" s="0" t="s">
        <v>109</v>
      </c>
      <c r="E4322" s="0" t="s">
        <v>13</v>
      </c>
      <c r="F4322" s="0" t="s">
        <v>13</v>
      </c>
      <c r="G4322" s="0" t="s">
        <v>157</v>
      </c>
      <c r="H4322" s="0" t="n">
        <v>862375.803082114</v>
      </c>
      <c r="I4322" s="0" t="n">
        <v>16129.722103635</v>
      </c>
      <c r="J4322" s="0" t="n">
        <v>16129.722103635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</row>
    <row r="4323" customFormat="false" ht="13.8" hidden="true" customHeight="false" outlineLevel="0" collapsed="false">
      <c r="A4323" s="0" t="s">
        <v>155</v>
      </c>
      <c r="B4323" s="0" t="s">
        <v>21</v>
      </c>
      <c r="C4323" s="0" t="s">
        <v>166</v>
      </c>
      <c r="D4323" s="0" t="s">
        <v>36</v>
      </c>
      <c r="E4323" s="0" t="s">
        <v>9</v>
      </c>
      <c r="F4323" s="0" t="s">
        <v>9</v>
      </c>
      <c r="G4323" s="0" t="s">
        <v>172</v>
      </c>
      <c r="H4323" s="0" t="n">
        <v>408197.801020208</v>
      </c>
      <c r="I4323" s="0" t="n">
        <v>19737.4931006085</v>
      </c>
      <c r="J4323" s="0" t="n">
        <v>19924.4437794774</v>
      </c>
      <c r="K4323" s="0" t="n">
        <v>222046.797381846</v>
      </c>
      <c r="L4323" s="0" t="n">
        <v>271390.530133367</v>
      </c>
      <c r="M4323" s="0" t="n">
        <v>2727185.46829648</v>
      </c>
      <c r="N4323" s="0" t="n">
        <v>3408981.83537061</v>
      </c>
      <c r="O4323" s="0" t="n">
        <v>653286.654708035</v>
      </c>
      <c r="P4323" s="0" t="n">
        <v>1045258.64753285</v>
      </c>
      <c r="Q4323" s="0" t="n">
        <v>394749.86201217</v>
      </c>
      <c r="R4323" s="0" t="n">
        <v>444093.594763692</v>
      </c>
    </row>
    <row r="4324" customFormat="false" ht="13.8" hidden="true" customHeight="false" outlineLevel="0" collapsed="false">
      <c r="A4324" s="0" t="s">
        <v>159</v>
      </c>
      <c r="B4324" s="0" t="s">
        <v>72</v>
      </c>
      <c r="C4324" s="0" t="s">
        <v>151</v>
      </c>
      <c r="D4324" s="0" t="s">
        <v>75</v>
      </c>
      <c r="E4324" s="0" t="s">
        <v>156</v>
      </c>
      <c r="F4324" s="0" t="s">
        <v>9</v>
      </c>
      <c r="G4324" s="0" t="s">
        <v>172</v>
      </c>
      <c r="H4324" s="0" t="n">
        <v>30038149.9953663</v>
      </c>
      <c r="I4324" s="0" t="n">
        <v>112224.106725761</v>
      </c>
      <c r="J4324" s="0" t="n">
        <v>193177.96948368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</row>
    <row r="4325" customFormat="false" ht="13.8" hidden="true" customHeight="false" outlineLevel="0" collapsed="false">
      <c r="A4325" s="0" t="s">
        <v>159</v>
      </c>
      <c r="B4325" s="0" t="s">
        <v>72</v>
      </c>
      <c r="C4325" s="0" t="s">
        <v>171</v>
      </c>
      <c r="D4325" s="0" t="s">
        <v>80</v>
      </c>
      <c r="E4325" s="0" t="s">
        <v>152</v>
      </c>
      <c r="F4325" s="0" t="s">
        <v>8</v>
      </c>
      <c r="G4325" s="0" t="s">
        <v>164</v>
      </c>
      <c r="H4325" s="0" t="n">
        <v>342118276.509152</v>
      </c>
      <c r="I4325" s="0" t="n">
        <v>8517780.24004595</v>
      </c>
      <c r="J4325" s="0" t="n">
        <v>31330146.6723281</v>
      </c>
      <c r="K4325" s="0" t="n">
        <v>0</v>
      </c>
      <c r="L4325" s="0" t="n">
        <v>0</v>
      </c>
      <c r="M4325" s="0" t="n">
        <v>529856036.77312</v>
      </c>
      <c r="N4325" s="0" t="n">
        <v>741798451.482368</v>
      </c>
      <c r="O4325" s="0" t="n">
        <v>247266150.210196</v>
      </c>
      <c r="P4325" s="0" t="n">
        <v>346172610.294275</v>
      </c>
      <c r="Q4325" s="0" t="n">
        <v>0</v>
      </c>
      <c r="R4325" s="0" t="n">
        <v>0</v>
      </c>
    </row>
    <row r="4326" customFormat="false" ht="13.8" hidden="true" customHeight="false" outlineLevel="0" collapsed="false">
      <c r="A4326" s="0" t="s">
        <v>155</v>
      </c>
      <c r="B4326" s="0" t="s">
        <v>72</v>
      </c>
      <c r="C4326" s="0" t="s">
        <v>171</v>
      </c>
      <c r="D4326" s="0" t="s">
        <v>80</v>
      </c>
      <c r="E4326" s="0" t="s">
        <v>156</v>
      </c>
      <c r="F4326" s="0" t="s">
        <v>9</v>
      </c>
      <c r="G4326" s="0" t="s">
        <v>164</v>
      </c>
      <c r="H4326" s="0" t="n">
        <v>64578504.3567318</v>
      </c>
      <c r="I4326" s="0" t="n">
        <v>5190305.05593481</v>
      </c>
      <c r="J4326" s="0" t="n">
        <v>14881213.0781002</v>
      </c>
      <c r="K4326" s="0" t="n">
        <v>0</v>
      </c>
      <c r="L4326" s="0" t="n">
        <v>0</v>
      </c>
      <c r="M4326" s="0" t="n">
        <v>290580755.803773</v>
      </c>
      <c r="N4326" s="0" t="n">
        <v>355154257.0935</v>
      </c>
      <c r="O4326" s="0" t="n">
        <v>165738653.119989</v>
      </c>
      <c r="P4326" s="0" t="n">
        <v>226007254.25453</v>
      </c>
      <c r="Q4326" s="0" t="n">
        <v>158352822.984336</v>
      </c>
      <c r="R4326" s="0" t="n">
        <v>180974654.839241</v>
      </c>
    </row>
    <row r="4327" customFormat="false" ht="13.8" hidden="true" customHeight="false" outlineLevel="0" collapsed="false">
      <c r="A4327" s="0" t="s">
        <v>159</v>
      </c>
      <c r="B4327" s="0" t="s">
        <v>21</v>
      </c>
      <c r="C4327" s="0" t="s">
        <v>181</v>
      </c>
      <c r="D4327" s="0" t="s">
        <v>22</v>
      </c>
      <c r="E4327" s="0" t="s">
        <v>9</v>
      </c>
      <c r="F4327" s="0" t="s">
        <v>9</v>
      </c>
      <c r="G4327" s="0" t="s">
        <v>164</v>
      </c>
      <c r="H4327" s="0" t="n">
        <v>9038278.92962292</v>
      </c>
      <c r="I4327" s="0" t="n">
        <v>174250</v>
      </c>
      <c r="J4327" s="0" t="n">
        <v>135519</v>
      </c>
      <c r="K4327" s="0" t="n">
        <v>6970000</v>
      </c>
      <c r="L4327" s="0" t="n">
        <v>8712500</v>
      </c>
      <c r="M4327" s="0" t="n">
        <v>22347562.5</v>
      </c>
      <c r="N4327" s="0" t="n">
        <v>27052312.5</v>
      </c>
      <c r="O4327" s="0" t="n">
        <v>0</v>
      </c>
      <c r="P4327" s="0" t="n">
        <v>0</v>
      </c>
      <c r="Q4327" s="0" t="n">
        <v>0</v>
      </c>
      <c r="R4327" s="0" t="n">
        <v>0</v>
      </c>
    </row>
    <row r="4328" customFormat="false" ht="13.8" hidden="true" customHeight="false" outlineLevel="0" collapsed="false">
      <c r="A4328" s="0" t="s">
        <v>150</v>
      </c>
      <c r="B4328" s="0" t="s">
        <v>21</v>
      </c>
      <c r="C4328" s="0" t="s">
        <v>166</v>
      </c>
      <c r="D4328" s="0" t="s">
        <v>24</v>
      </c>
      <c r="E4328" s="0" t="s">
        <v>8</v>
      </c>
      <c r="F4328" s="0" t="s">
        <v>8</v>
      </c>
      <c r="G4328" s="0" t="s">
        <v>157</v>
      </c>
      <c r="H4328" s="0" t="n">
        <v>2708346.96765043</v>
      </c>
      <c r="I4328" s="0" t="n">
        <v>312018.844864936</v>
      </c>
      <c r="J4328" s="0" t="n">
        <v>85571.6052362508</v>
      </c>
      <c r="K4328" s="0" t="n">
        <v>3900235.5608117</v>
      </c>
      <c r="L4328" s="0" t="n">
        <v>4290259.11689287</v>
      </c>
      <c r="M4328" s="0" t="n">
        <v>49877398.3976931</v>
      </c>
      <c r="N4328" s="0" t="n">
        <v>58190298.1306419</v>
      </c>
      <c r="O4328" s="0" t="n">
        <v>18252190.1064578</v>
      </c>
      <c r="P4328" s="0" t="n">
        <v>21294221.7908675</v>
      </c>
      <c r="Q4328" s="0" t="n">
        <v>7800471.1216234</v>
      </c>
      <c r="R4328" s="0" t="n">
        <v>8580518.23378574</v>
      </c>
    </row>
    <row r="4329" customFormat="false" ht="13.8" hidden="true" customHeight="false" outlineLevel="0" collapsed="false">
      <c r="A4329" s="0" t="s">
        <v>159</v>
      </c>
      <c r="B4329" s="0" t="s">
        <v>21</v>
      </c>
      <c r="C4329" s="0" t="s">
        <v>173</v>
      </c>
      <c r="D4329" s="0" t="s">
        <v>26</v>
      </c>
      <c r="E4329" s="0" t="s">
        <v>8</v>
      </c>
      <c r="F4329" s="0" t="s">
        <v>8</v>
      </c>
      <c r="G4329" s="0" t="s">
        <v>154</v>
      </c>
      <c r="H4329" s="0" t="n">
        <v>11765097.8095687</v>
      </c>
      <c r="I4329" s="0" t="n">
        <v>195581.463335963</v>
      </c>
      <c r="J4329" s="0" t="n">
        <v>243296.710220119</v>
      </c>
      <c r="K4329" s="0" t="n">
        <v>0</v>
      </c>
      <c r="L4329" s="0" t="n">
        <v>0</v>
      </c>
      <c r="M4329" s="0" t="n">
        <v>33886299.4508409</v>
      </c>
      <c r="N4329" s="0" t="n">
        <v>39534016.025981</v>
      </c>
      <c r="O4329" s="0" t="n">
        <v>0</v>
      </c>
      <c r="P4329" s="0" t="n">
        <v>0</v>
      </c>
      <c r="Q4329" s="0" t="n">
        <v>0</v>
      </c>
      <c r="R4329" s="0" t="n">
        <v>0</v>
      </c>
    </row>
    <row r="4330" customFormat="false" ht="13.8" hidden="true" customHeight="false" outlineLevel="0" collapsed="false">
      <c r="A4330" s="0" t="s">
        <v>150</v>
      </c>
      <c r="B4330" s="0" t="s">
        <v>52</v>
      </c>
      <c r="C4330" s="0" t="s">
        <v>161</v>
      </c>
      <c r="D4330" s="0" t="s">
        <v>60</v>
      </c>
      <c r="E4330" s="0" t="s">
        <v>8</v>
      </c>
      <c r="F4330" s="0" t="s">
        <v>8</v>
      </c>
      <c r="G4330" s="0" t="s">
        <v>154</v>
      </c>
      <c r="H4330" s="0" t="n">
        <v>25614639.4429976</v>
      </c>
      <c r="I4330" s="0" t="n">
        <v>1422251.15300274</v>
      </c>
      <c r="J4330" s="0" t="n">
        <v>1188452.03872171</v>
      </c>
      <c r="K4330" s="0" t="n">
        <v>18963348.7067032</v>
      </c>
      <c r="L4330" s="0" t="n">
        <v>28445023.0600549</v>
      </c>
      <c r="M4330" s="0" t="n">
        <v>254938519.602417</v>
      </c>
      <c r="N4330" s="0" t="n">
        <v>339918026.136557</v>
      </c>
      <c r="O4330" s="0" t="n">
        <v>17114422.1888363</v>
      </c>
      <c r="P4330" s="0" t="n">
        <v>21393027.7360454</v>
      </c>
      <c r="Q4330" s="0" t="n">
        <v>7111255.76501373</v>
      </c>
      <c r="R4330" s="0" t="n">
        <v>11852092.9416895</v>
      </c>
    </row>
    <row r="4331" customFormat="false" ht="13.8" hidden="true" customHeight="false" outlineLevel="0" collapsed="false">
      <c r="A4331" s="0" t="s">
        <v>155</v>
      </c>
      <c r="B4331" s="0" t="s">
        <v>52</v>
      </c>
      <c r="C4331" s="0" t="s">
        <v>161</v>
      </c>
      <c r="D4331" s="0" t="s">
        <v>60</v>
      </c>
      <c r="E4331" s="0" t="s">
        <v>8</v>
      </c>
      <c r="F4331" s="0" t="s">
        <v>8</v>
      </c>
      <c r="G4331" s="0" t="s">
        <v>157</v>
      </c>
      <c r="H4331" s="0" t="n">
        <v>57724166.1354562</v>
      </c>
      <c r="I4331" s="0" t="n">
        <v>1702479.90110081</v>
      </c>
      <c r="J4331" s="0" t="n">
        <v>772029.852874692</v>
      </c>
      <c r="K4331" s="0" t="n">
        <v>0</v>
      </c>
      <c r="L4331" s="0" t="n">
        <v>0</v>
      </c>
      <c r="M4331" s="0" t="n">
        <v>135630899.014695</v>
      </c>
      <c r="N4331" s="0" t="n">
        <v>203446348.522043</v>
      </c>
      <c r="O4331" s="0" t="n">
        <v>20486508.1205467</v>
      </c>
      <c r="P4331" s="0" t="n">
        <v>25608135.1506834</v>
      </c>
      <c r="Q4331" s="0" t="n">
        <v>8512399.50550407</v>
      </c>
      <c r="R4331" s="0" t="n">
        <v>14187332.5091734</v>
      </c>
    </row>
    <row r="4332" customFormat="false" ht="13.8" hidden="true" customHeight="false" outlineLevel="0" collapsed="false">
      <c r="A4332" s="0" t="s">
        <v>159</v>
      </c>
      <c r="B4332" s="0" t="s">
        <v>52</v>
      </c>
      <c r="C4332" s="0" t="s">
        <v>158</v>
      </c>
      <c r="D4332" s="0" t="s">
        <v>59</v>
      </c>
      <c r="E4332" s="0" t="s">
        <v>9</v>
      </c>
      <c r="F4332" s="0" t="s">
        <v>9</v>
      </c>
      <c r="G4332" s="0" t="s">
        <v>164</v>
      </c>
      <c r="H4332" s="0" t="n">
        <v>6076740.74585769</v>
      </c>
      <c r="I4332" s="0" t="n">
        <v>135348.478748331</v>
      </c>
      <c r="J4332" s="0" t="n">
        <v>99344.462981336</v>
      </c>
      <c r="K4332" s="0" t="n">
        <v>0</v>
      </c>
      <c r="L4332" s="0" t="n">
        <v>0</v>
      </c>
      <c r="M4332" s="0" t="n">
        <v>10782762.1583302</v>
      </c>
      <c r="N4332" s="0" t="n">
        <v>16174143.2374953</v>
      </c>
      <c r="O4332" s="0" t="n">
        <v>1425106.68924191</v>
      </c>
      <c r="P4332" s="0" t="n">
        <v>1832280.02902531</v>
      </c>
      <c r="Q4332" s="0" t="n">
        <v>451161.595827773</v>
      </c>
      <c r="R4332" s="0" t="n">
        <v>902323.191655546</v>
      </c>
    </row>
    <row r="4333" customFormat="false" ht="13.8" hidden="true" customHeight="false" outlineLevel="0" collapsed="false">
      <c r="A4333" s="0" t="s">
        <v>159</v>
      </c>
      <c r="B4333" s="0" t="s">
        <v>21</v>
      </c>
      <c r="C4333" s="0" t="s">
        <v>168</v>
      </c>
      <c r="D4333" s="0" t="s">
        <v>29</v>
      </c>
      <c r="E4333" s="0" t="s">
        <v>8</v>
      </c>
      <c r="F4333" s="0" t="s">
        <v>8</v>
      </c>
      <c r="G4333" s="0" t="s">
        <v>164</v>
      </c>
      <c r="H4333" s="0" t="n">
        <v>152321811.539722</v>
      </c>
      <c r="I4333" s="0" t="n">
        <v>988250</v>
      </c>
      <c r="J4333" s="0" t="n">
        <v>2632211.75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88942500</v>
      </c>
      <c r="R4333" s="0" t="n">
        <v>98825000</v>
      </c>
    </row>
    <row r="4334" customFormat="false" ht="13.8" hidden="true" customHeight="false" outlineLevel="0" collapsed="false">
      <c r="A4334" s="0" t="s">
        <v>155</v>
      </c>
      <c r="B4334" s="0" t="s">
        <v>21</v>
      </c>
      <c r="C4334" s="0" t="s">
        <v>166</v>
      </c>
      <c r="D4334" s="0" t="s">
        <v>38</v>
      </c>
      <c r="E4334" s="0" t="s">
        <v>9</v>
      </c>
      <c r="F4334" s="0" t="s">
        <v>9</v>
      </c>
      <c r="G4334" s="0" t="s">
        <v>154</v>
      </c>
      <c r="H4334" s="0" t="n">
        <v>14233432.9489017</v>
      </c>
      <c r="I4334" s="0" t="n">
        <v>159514.473705728</v>
      </c>
      <c r="J4334" s="0" t="n">
        <v>126960.945917166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</row>
    <row r="4335" customFormat="false" ht="13.8" hidden="true" customHeight="false" outlineLevel="0" collapsed="false">
      <c r="A4335" s="0" t="s">
        <v>159</v>
      </c>
      <c r="B4335" s="0" t="s">
        <v>72</v>
      </c>
      <c r="C4335" s="0" t="s">
        <v>151</v>
      </c>
      <c r="D4335" s="0" t="s">
        <v>85</v>
      </c>
      <c r="E4335" s="0" t="s">
        <v>174</v>
      </c>
      <c r="F4335" s="0" t="s">
        <v>8</v>
      </c>
      <c r="G4335" s="0" t="s">
        <v>154</v>
      </c>
      <c r="H4335" s="0" t="n">
        <v>22824794.819442</v>
      </c>
      <c r="I4335" s="0" t="n">
        <v>657409.121418399</v>
      </c>
      <c r="J4335" s="0" t="n">
        <v>664069.845027534</v>
      </c>
      <c r="K4335" s="0" t="n">
        <v>0</v>
      </c>
      <c r="L4335" s="0" t="n">
        <v>0</v>
      </c>
      <c r="M4335" s="0" t="n">
        <v>28722890.586929</v>
      </c>
      <c r="N4335" s="0" t="n">
        <v>38297187.4492386</v>
      </c>
      <c r="O4335" s="0" t="n">
        <v>12765729.1497462</v>
      </c>
      <c r="P4335" s="0" t="n">
        <v>17872020.8096447</v>
      </c>
      <c r="Q4335" s="0" t="n">
        <v>16738249.7373372</v>
      </c>
      <c r="R4335" s="0" t="n">
        <v>19527958.0268935</v>
      </c>
    </row>
    <row r="4336" customFormat="false" ht="13.8" hidden="true" customHeight="false" outlineLevel="0" collapsed="false">
      <c r="A4336" s="0" t="s">
        <v>155</v>
      </c>
      <c r="B4336" s="0" t="s">
        <v>52</v>
      </c>
      <c r="C4336" s="0" t="s">
        <v>158</v>
      </c>
      <c r="D4336" s="0" t="s">
        <v>63</v>
      </c>
      <c r="E4336" s="0" t="s">
        <v>9</v>
      </c>
      <c r="F4336" s="0" t="s">
        <v>9</v>
      </c>
      <c r="G4336" s="0" t="s">
        <v>157</v>
      </c>
      <c r="H4336" s="0" t="n">
        <v>15797414.6051727</v>
      </c>
      <c r="I4336" s="0" t="n">
        <v>1506709.49200999</v>
      </c>
      <c r="J4336" s="0" t="n">
        <v>871859.776156375</v>
      </c>
      <c r="K4336" s="0" t="n">
        <v>67801927.1404499</v>
      </c>
      <c r="L4336" s="0" t="n">
        <v>82869022.0605499</v>
      </c>
      <c r="M4336" s="0" t="n">
        <v>304166978.699518</v>
      </c>
      <c r="N4336" s="0" t="n">
        <v>368202132.109943</v>
      </c>
      <c r="O4336" s="0" t="n">
        <v>2825080.29751874</v>
      </c>
      <c r="P4336" s="0" t="n">
        <v>4520128.47602999</v>
      </c>
      <c r="Q4336" s="0" t="n">
        <v>0</v>
      </c>
      <c r="R4336" s="0" t="n">
        <v>0</v>
      </c>
    </row>
    <row r="4337" customFormat="false" ht="13.8" hidden="true" customHeight="false" outlineLevel="0" collapsed="false">
      <c r="A4337" s="0" t="s">
        <v>159</v>
      </c>
      <c r="B4337" s="0" t="s">
        <v>52</v>
      </c>
      <c r="C4337" s="0" t="s">
        <v>183</v>
      </c>
      <c r="D4337" s="0" t="s">
        <v>64</v>
      </c>
      <c r="E4337" s="0" t="s">
        <v>9</v>
      </c>
      <c r="F4337" s="0" t="s">
        <v>9</v>
      </c>
      <c r="G4337" s="0" t="s">
        <v>172</v>
      </c>
      <c r="H4337" s="0" t="n">
        <v>13875288.0604919</v>
      </c>
      <c r="I4337" s="0" t="n">
        <v>222563.021245908</v>
      </c>
      <c r="J4337" s="0" t="n">
        <v>492453.823512791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20030671.9121317</v>
      </c>
      <c r="R4337" s="0" t="n">
        <v>22256302.1245908</v>
      </c>
    </row>
    <row r="4338" customFormat="false" ht="13.8" hidden="true" customHeight="false" outlineLevel="0" collapsed="false">
      <c r="A4338" s="0" t="s">
        <v>155</v>
      </c>
      <c r="B4338" s="0" t="s">
        <v>52</v>
      </c>
      <c r="C4338" s="0" t="s">
        <v>165</v>
      </c>
      <c r="D4338" s="0" t="s">
        <v>65</v>
      </c>
      <c r="E4338" s="0" t="s">
        <v>8</v>
      </c>
      <c r="F4338" s="0" t="s">
        <v>8</v>
      </c>
      <c r="G4338" s="0" t="s">
        <v>157</v>
      </c>
      <c r="H4338" s="0" t="n">
        <v>1557762.17485503</v>
      </c>
      <c r="I4338" s="0" t="n">
        <v>175402.199999999</v>
      </c>
      <c r="J4338" s="0" t="n">
        <v>177807.600558188</v>
      </c>
      <c r="K4338" s="0" t="n">
        <v>7893098.99999999</v>
      </c>
      <c r="L4338" s="0" t="n">
        <v>9647120.99999999</v>
      </c>
      <c r="M4338" s="0" t="n">
        <v>35409319.1249999</v>
      </c>
      <c r="N4338" s="0" t="n">
        <v>42863912.6249999</v>
      </c>
      <c r="O4338" s="0" t="n">
        <v>328879.124999999</v>
      </c>
      <c r="P4338" s="0" t="n">
        <v>526206.599999999</v>
      </c>
      <c r="Q4338" s="0" t="n">
        <v>0</v>
      </c>
      <c r="R4338" s="0" t="n">
        <v>0</v>
      </c>
    </row>
    <row r="4339" customFormat="false" ht="13.8" hidden="true" customHeight="false" outlineLevel="0" collapsed="false">
      <c r="A4339" s="0" t="s">
        <v>150</v>
      </c>
      <c r="B4339" s="0" t="s">
        <v>52</v>
      </c>
      <c r="C4339" s="0" t="s">
        <v>158</v>
      </c>
      <c r="D4339" s="0" t="s">
        <v>66</v>
      </c>
      <c r="E4339" s="0" t="s">
        <v>9</v>
      </c>
      <c r="F4339" s="0" t="s">
        <v>9</v>
      </c>
      <c r="G4339" s="0" t="s">
        <v>172</v>
      </c>
      <c r="H4339" s="0" t="n">
        <v>567408.493809737</v>
      </c>
      <c r="I4339" s="0" t="n">
        <v>53769.23488032</v>
      </c>
      <c r="J4339" s="0" t="n">
        <v>211115.387575033</v>
      </c>
      <c r="K4339" s="0" t="n">
        <v>2419615.5696144</v>
      </c>
      <c r="L4339" s="0" t="n">
        <v>2957307.9184176</v>
      </c>
      <c r="M4339" s="0" t="n">
        <v>13139856.7738782</v>
      </c>
      <c r="N4339" s="0" t="n">
        <v>15996347.3768952</v>
      </c>
      <c r="O4339" s="0" t="n">
        <v>120980.77848072</v>
      </c>
      <c r="P4339" s="0" t="n">
        <v>181471.16772108</v>
      </c>
      <c r="Q4339" s="0" t="n">
        <v>0</v>
      </c>
      <c r="R4339" s="0" t="n">
        <v>0</v>
      </c>
    </row>
    <row r="4340" customFormat="false" ht="13.8" hidden="true" customHeight="false" outlineLevel="0" collapsed="false">
      <c r="A4340" s="0" t="s">
        <v>155</v>
      </c>
      <c r="B4340" s="0" t="s">
        <v>21</v>
      </c>
      <c r="C4340" s="0" t="s">
        <v>181</v>
      </c>
      <c r="D4340" s="0" t="s">
        <v>51</v>
      </c>
      <c r="E4340" s="0" t="s">
        <v>9</v>
      </c>
      <c r="F4340" s="0" t="s">
        <v>9</v>
      </c>
      <c r="G4340" s="0" t="s">
        <v>154</v>
      </c>
      <c r="H4340" s="0" t="n">
        <v>12262268.9021028</v>
      </c>
      <c r="I4340" s="0" t="n">
        <v>422800</v>
      </c>
      <c r="J4340" s="0" t="n">
        <v>315955.75</v>
      </c>
      <c r="K4340" s="0" t="n">
        <v>19026000</v>
      </c>
      <c r="L4340" s="0" t="n">
        <v>23254000</v>
      </c>
      <c r="M4340" s="0" t="n">
        <v>75311250</v>
      </c>
      <c r="N4340" s="0" t="n">
        <v>91166250</v>
      </c>
      <c r="O4340" s="0" t="n">
        <v>3963750</v>
      </c>
      <c r="P4340" s="0" t="n">
        <v>6342000</v>
      </c>
      <c r="Q4340" s="0" t="n">
        <v>0</v>
      </c>
      <c r="R4340" s="0" t="n">
        <v>0</v>
      </c>
    </row>
    <row r="4341" customFormat="false" ht="13.8" hidden="true" customHeight="false" outlineLevel="0" collapsed="false">
      <c r="A4341" s="0" t="s">
        <v>150</v>
      </c>
      <c r="B4341" s="0" t="s">
        <v>6</v>
      </c>
      <c r="C4341" s="0" t="s">
        <v>162</v>
      </c>
      <c r="D4341" s="0" t="s">
        <v>20</v>
      </c>
      <c r="E4341" s="0" t="s">
        <v>9</v>
      </c>
      <c r="F4341" s="0" t="s">
        <v>9</v>
      </c>
      <c r="G4341" s="0" t="s">
        <v>157</v>
      </c>
      <c r="H4341" s="0" t="n">
        <v>8039753.65659263</v>
      </c>
      <c r="I4341" s="0" t="n">
        <v>1530222.07145119</v>
      </c>
      <c r="J4341" s="0" t="n">
        <v>1167837.84718193</v>
      </c>
      <c r="K4341" s="0" t="n">
        <v>0</v>
      </c>
      <c r="L4341" s="0" t="n">
        <v>0</v>
      </c>
      <c r="M4341" s="0" t="n">
        <v>353136644.751806</v>
      </c>
      <c r="N4341" s="0" t="n">
        <v>485562886.533733</v>
      </c>
      <c r="O4341" s="0" t="n">
        <v>55177600.7424697</v>
      </c>
      <c r="P4341" s="0" t="n">
        <v>70627328.9503612</v>
      </c>
      <c r="Q4341" s="0" t="n">
        <v>9704387.38476121</v>
      </c>
      <c r="R4341" s="0" t="n">
        <v>10917435.8078563</v>
      </c>
    </row>
    <row r="4342" customFormat="false" ht="13.8" hidden="true" customHeight="false" outlineLevel="0" collapsed="false">
      <c r="A4342" s="0" t="s">
        <v>159</v>
      </c>
      <c r="B4342" s="0" t="s">
        <v>90</v>
      </c>
      <c r="C4342" s="0" t="s">
        <v>186</v>
      </c>
      <c r="D4342" s="0" t="s">
        <v>95</v>
      </c>
      <c r="E4342" s="0" t="s">
        <v>9</v>
      </c>
      <c r="F4342" s="0" t="s">
        <v>9</v>
      </c>
      <c r="G4342" s="0" t="s">
        <v>154</v>
      </c>
      <c r="H4342" s="0" t="n">
        <v>33750891.4886326</v>
      </c>
      <c r="I4342" s="0" t="n">
        <v>383969.281404633</v>
      </c>
      <c r="J4342" s="0" t="n">
        <v>484630.193685335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</row>
    <row r="4343" customFormat="false" ht="13.8" hidden="true" customHeight="false" outlineLevel="0" collapsed="false">
      <c r="A4343" s="0" t="s">
        <v>159</v>
      </c>
      <c r="B4343" s="0" t="s">
        <v>52</v>
      </c>
      <c r="C4343" s="0" t="s">
        <v>169</v>
      </c>
      <c r="D4343" s="0" t="s">
        <v>70</v>
      </c>
      <c r="E4343" s="0" t="s">
        <v>9</v>
      </c>
      <c r="F4343" s="0" t="s">
        <v>9</v>
      </c>
      <c r="G4343" s="0" t="s">
        <v>153</v>
      </c>
      <c r="H4343" s="0" t="n">
        <v>15151326.6824459</v>
      </c>
      <c r="I4343" s="0" t="n">
        <v>213667.523684999</v>
      </c>
      <c r="J4343" s="0" t="n">
        <v>137687.625555508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n">
        <v>19230077.1316499</v>
      </c>
      <c r="R4343" s="0" t="n">
        <v>21366752.3684999</v>
      </c>
    </row>
    <row r="4344" customFormat="false" ht="13.8" hidden="true" customHeight="false" outlineLevel="0" collapsed="false">
      <c r="A4344" s="0" t="s">
        <v>150</v>
      </c>
      <c r="B4344" s="0" t="s">
        <v>21</v>
      </c>
      <c r="C4344" s="0" t="s">
        <v>181</v>
      </c>
      <c r="D4344" s="0" t="s">
        <v>22</v>
      </c>
      <c r="E4344" s="0" t="s">
        <v>9</v>
      </c>
      <c r="F4344" s="0" t="s">
        <v>9</v>
      </c>
      <c r="G4344" s="0" t="s">
        <v>154</v>
      </c>
      <c r="H4344" s="0" t="n">
        <v>827991.438676748</v>
      </c>
      <c r="I4344" s="0" t="n">
        <v>105975</v>
      </c>
      <c r="J4344" s="0" t="n">
        <v>64858.375</v>
      </c>
      <c r="K4344" s="0" t="n">
        <v>4768875</v>
      </c>
      <c r="L4344" s="0" t="n">
        <v>5828625</v>
      </c>
      <c r="M4344" s="0" t="n">
        <v>16452618.75</v>
      </c>
      <c r="N4344" s="0" t="n">
        <v>20029275</v>
      </c>
      <c r="O4344" s="0" t="n">
        <v>858397.5</v>
      </c>
      <c r="P4344" s="0" t="n">
        <v>1287596.25</v>
      </c>
      <c r="Q4344" s="0" t="n">
        <v>0</v>
      </c>
      <c r="R4344" s="0" t="n">
        <v>0</v>
      </c>
    </row>
    <row r="4345" customFormat="false" ht="13.8" hidden="true" customHeight="false" outlineLevel="0" collapsed="false">
      <c r="A4345" s="0" t="s">
        <v>155</v>
      </c>
      <c r="B4345" s="0" t="s">
        <v>21</v>
      </c>
      <c r="C4345" s="0" t="s">
        <v>166</v>
      </c>
      <c r="D4345" s="0" t="s">
        <v>38</v>
      </c>
      <c r="E4345" s="0" t="s">
        <v>9</v>
      </c>
      <c r="F4345" s="0" t="s">
        <v>9</v>
      </c>
      <c r="G4345" s="0" t="s">
        <v>153</v>
      </c>
      <c r="H4345" s="0" t="n">
        <v>1638972.52310338</v>
      </c>
      <c r="I4345" s="0" t="n">
        <v>18317.7777777777</v>
      </c>
      <c r="J4345" s="0" t="n">
        <v>11637.2361111111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</row>
    <row r="4346" customFormat="false" ht="13.8" hidden="true" customHeight="false" outlineLevel="0" collapsed="false">
      <c r="A4346" s="0" t="s">
        <v>159</v>
      </c>
      <c r="B4346" s="0" t="s">
        <v>21</v>
      </c>
      <c r="C4346" s="0" t="s">
        <v>168</v>
      </c>
      <c r="D4346" s="0" t="s">
        <v>49</v>
      </c>
      <c r="E4346" s="0" t="s">
        <v>13</v>
      </c>
      <c r="F4346" s="0" t="s">
        <v>13</v>
      </c>
      <c r="G4346" s="0" t="s">
        <v>172</v>
      </c>
      <c r="H4346" s="0" t="n">
        <v>795974.461045691</v>
      </c>
      <c r="I4346" s="0" t="n">
        <v>10120</v>
      </c>
      <c r="J4346" s="0" t="n">
        <v>11072.95</v>
      </c>
      <c r="K4346" s="0" t="n">
        <v>404800</v>
      </c>
      <c r="L4346" s="0" t="n">
        <v>506000</v>
      </c>
      <c r="M4346" s="0" t="n">
        <v>1802625</v>
      </c>
      <c r="N4346" s="0" t="n">
        <v>2182125</v>
      </c>
      <c r="O4346" s="0" t="n">
        <v>0</v>
      </c>
      <c r="P4346" s="0" t="n">
        <v>0</v>
      </c>
      <c r="Q4346" s="0" t="n">
        <v>0</v>
      </c>
      <c r="R4346" s="0" t="n">
        <v>0</v>
      </c>
    </row>
    <row r="4347" customFormat="false" ht="13.8" hidden="true" customHeight="false" outlineLevel="0" collapsed="false">
      <c r="A4347" s="0" t="s">
        <v>159</v>
      </c>
      <c r="B4347" s="0" t="s">
        <v>21</v>
      </c>
      <c r="C4347" s="0" t="s">
        <v>166</v>
      </c>
      <c r="D4347" s="0" t="s">
        <v>37</v>
      </c>
      <c r="E4347" s="0" t="s">
        <v>8</v>
      </c>
      <c r="F4347" s="0" t="s">
        <v>8</v>
      </c>
      <c r="G4347" s="0" t="s">
        <v>172</v>
      </c>
      <c r="H4347" s="0" t="n">
        <v>7057762.25882787</v>
      </c>
      <c r="I4347" s="0" t="n">
        <v>55025.4568919128</v>
      </c>
      <c r="J4347" s="0" t="n">
        <v>40083.7609801268</v>
      </c>
      <c r="K4347" s="0" t="n">
        <v>550254.568919128</v>
      </c>
      <c r="L4347" s="0" t="n">
        <v>687818.21114891</v>
      </c>
      <c r="M4347" s="0" t="n">
        <v>6903388.70102653</v>
      </c>
      <c r="N4347" s="0" t="n">
        <v>8629235.87628316</v>
      </c>
      <c r="O4347" s="0" t="n">
        <v>0</v>
      </c>
      <c r="P4347" s="0" t="n">
        <v>0</v>
      </c>
      <c r="Q4347" s="0" t="n">
        <v>0</v>
      </c>
      <c r="R4347" s="0" t="n">
        <v>0</v>
      </c>
    </row>
    <row r="4348" customFormat="false" ht="13.8" hidden="true" customHeight="false" outlineLevel="0" collapsed="false">
      <c r="A4348" s="0" t="s">
        <v>155</v>
      </c>
      <c r="B4348" s="0" t="s">
        <v>72</v>
      </c>
      <c r="C4348" s="0" t="s">
        <v>151</v>
      </c>
      <c r="D4348" s="0" t="s">
        <v>81</v>
      </c>
      <c r="E4348" s="0" t="s">
        <v>156</v>
      </c>
      <c r="F4348" s="0" t="s">
        <v>9</v>
      </c>
      <c r="G4348" s="0" t="s">
        <v>157</v>
      </c>
      <c r="H4348" s="0" t="n">
        <v>101317.411889711</v>
      </c>
      <c r="I4348" s="0" t="n">
        <v>5224.74878344852</v>
      </c>
      <c r="J4348" s="0" t="n">
        <v>2990.61073146876</v>
      </c>
      <c r="K4348" s="0" t="n">
        <v>0</v>
      </c>
      <c r="L4348" s="0" t="n">
        <v>0</v>
      </c>
      <c r="M4348" s="0" t="n">
        <v>230196.28526551</v>
      </c>
      <c r="N4348" s="0" t="n">
        <v>281351.015324512</v>
      </c>
      <c r="O4348" s="0" t="n">
        <v>112540.405555082</v>
      </c>
      <c r="P4348" s="0" t="n">
        <v>153464.189393294</v>
      </c>
      <c r="Q4348" s="0" t="n">
        <v>121910.804947132</v>
      </c>
      <c r="R4348" s="0" t="n">
        <v>139326.634225293</v>
      </c>
    </row>
    <row r="4349" customFormat="false" ht="13.8" hidden="true" customHeight="false" outlineLevel="0" collapsed="false">
      <c r="A4349" s="0" t="s">
        <v>155</v>
      </c>
      <c r="B4349" s="0" t="s">
        <v>72</v>
      </c>
      <c r="C4349" s="0" t="s">
        <v>171</v>
      </c>
      <c r="D4349" s="0" t="s">
        <v>74</v>
      </c>
      <c r="E4349" s="0" t="s">
        <v>170</v>
      </c>
      <c r="F4349" s="0" t="s">
        <v>13</v>
      </c>
      <c r="G4349" s="0" t="s">
        <v>153</v>
      </c>
      <c r="H4349" s="0" t="n">
        <v>255210.409602027</v>
      </c>
      <c r="I4349" s="0" t="n">
        <v>3362.83911611172</v>
      </c>
      <c r="J4349" s="0" t="n">
        <v>3362.83911611172</v>
      </c>
      <c r="K4349" s="0" t="n">
        <v>0</v>
      </c>
      <c r="L4349" s="0" t="n">
        <v>0</v>
      </c>
      <c r="M4349" s="0" t="n">
        <v>269185.380630477</v>
      </c>
      <c r="N4349" s="0" t="n">
        <v>329004.354103916</v>
      </c>
      <c r="O4349" s="0" t="n">
        <v>131601.741641566</v>
      </c>
      <c r="P4349" s="0" t="n">
        <v>179456.920420318</v>
      </c>
      <c r="Q4349" s="0" t="n">
        <v>235398.73812782</v>
      </c>
      <c r="R4349" s="0" t="n">
        <v>269027.129288937</v>
      </c>
    </row>
    <row r="4350" customFormat="false" ht="13.8" hidden="true" customHeight="false" outlineLevel="0" collapsed="false">
      <c r="A4350" s="0" t="s">
        <v>150</v>
      </c>
      <c r="B4350" s="0" t="s">
        <v>52</v>
      </c>
      <c r="C4350" s="0" t="s">
        <v>169</v>
      </c>
      <c r="D4350" s="0" t="s">
        <v>69</v>
      </c>
      <c r="E4350" s="0" t="s">
        <v>9</v>
      </c>
      <c r="F4350" s="0" t="s">
        <v>9</v>
      </c>
      <c r="G4350" s="0" t="s">
        <v>153</v>
      </c>
      <c r="H4350" s="0" t="n">
        <v>90691.9910080662</v>
      </c>
      <c r="I4350" s="0" t="n">
        <v>17849.9127877</v>
      </c>
      <c r="J4350" s="0" t="n">
        <v>13155.9452833013</v>
      </c>
      <c r="K4350" s="0" t="n">
        <v>803246.0754465</v>
      </c>
      <c r="L4350" s="0" t="n">
        <v>981745.2033235</v>
      </c>
      <c r="M4350" s="0" t="n">
        <v>5816096.57648311</v>
      </c>
      <c r="N4350" s="0" t="n">
        <v>7080465.3974577</v>
      </c>
      <c r="O4350" s="0" t="n">
        <v>53549.7383631</v>
      </c>
      <c r="P4350" s="0" t="n">
        <v>80324.60754465</v>
      </c>
      <c r="Q4350" s="0" t="n">
        <v>0</v>
      </c>
      <c r="R4350" s="0" t="n">
        <v>0</v>
      </c>
    </row>
    <row r="4351" customFormat="false" ht="13.8" hidden="true" customHeight="false" outlineLevel="0" collapsed="false">
      <c r="A4351" s="0" t="s">
        <v>150</v>
      </c>
      <c r="B4351" s="0" t="s">
        <v>21</v>
      </c>
      <c r="C4351" s="0" t="s">
        <v>166</v>
      </c>
      <c r="D4351" s="0" t="s">
        <v>33</v>
      </c>
      <c r="E4351" s="0" t="s">
        <v>9</v>
      </c>
      <c r="F4351" s="0" t="s">
        <v>9</v>
      </c>
      <c r="G4351" s="0" t="s">
        <v>154</v>
      </c>
      <c r="H4351" s="0" t="n">
        <v>596212.335884931</v>
      </c>
      <c r="I4351" s="0" t="n">
        <v>82351.4984320557</v>
      </c>
      <c r="J4351" s="0" t="n">
        <v>48999.1415670731</v>
      </c>
      <c r="K4351" s="0" t="n">
        <v>0</v>
      </c>
      <c r="L4351" s="0" t="n">
        <v>0</v>
      </c>
      <c r="M4351" s="0" t="n">
        <v>47516528.6420705</v>
      </c>
      <c r="N4351" s="0" t="n">
        <v>57846208.7816511</v>
      </c>
      <c r="O4351" s="0" t="n">
        <v>8385269.79379041</v>
      </c>
      <c r="P4351" s="0" t="n">
        <v>0</v>
      </c>
      <c r="Q4351" s="0" t="n">
        <v>1647029.96864111</v>
      </c>
      <c r="R4351" s="0" t="n">
        <v>1852908.71472125</v>
      </c>
    </row>
    <row r="4352" customFormat="false" ht="13.8" hidden="true" customHeight="false" outlineLevel="0" collapsed="false">
      <c r="A4352" s="0" t="s">
        <v>155</v>
      </c>
      <c r="B4352" s="0" t="s">
        <v>72</v>
      </c>
      <c r="C4352" s="0" t="s">
        <v>151</v>
      </c>
      <c r="D4352" s="0" t="s">
        <v>76</v>
      </c>
      <c r="E4352" s="0" t="s">
        <v>156</v>
      </c>
      <c r="F4352" s="0" t="s">
        <v>9</v>
      </c>
      <c r="G4352" s="0" t="s">
        <v>154</v>
      </c>
      <c r="H4352" s="0" t="n">
        <v>769982.602045104</v>
      </c>
      <c r="I4352" s="0" t="n">
        <v>10204.6035665419</v>
      </c>
      <c r="J4352" s="0" t="n">
        <v>12874.5735397389</v>
      </c>
      <c r="K4352" s="0" t="n">
        <v>0</v>
      </c>
      <c r="L4352" s="0" t="n">
        <v>0</v>
      </c>
      <c r="M4352" s="0" t="n">
        <v>635326.611826575</v>
      </c>
      <c r="N4352" s="0" t="n">
        <v>776510.303343592</v>
      </c>
      <c r="O4352" s="0" t="n">
        <v>310604.121337436</v>
      </c>
      <c r="P4352" s="0" t="n">
        <v>423551.07455105</v>
      </c>
      <c r="Q4352" s="0" t="n">
        <v>714322.249657936</v>
      </c>
      <c r="R4352" s="0" t="n">
        <v>816368.285323355</v>
      </c>
    </row>
    <row r="4353" customFormat="false" ht="13.8" hidden="true" customHeight="false" outlineLevel="0" collapsed="false">
      <c r="A4353" s="0" t="s">
        <v>155</v>
      </c>
      <c r="B4353" s="0" t="s">
        <v>72</v>
      </c>
      <c r="C4353" s="0" t="s">
        <v>151</v>
      </c>
      <c r="D4353" s="0" t="s">
        <v>73</v>
      </c>
      <c r="E4353" s="0" t="s">
        <v>170</v>
      </c>
      <c r="F4353" s="0" t="s">
        <v>13</v>
      </c>
      <c r="G4353" s="0" t="s">
        <v>157</v>
      </c>
      <c r="H4353" s="0" t="n">
        <v>2274418.70357809</v>
      </c>
      <c r="I4353" s="0" t="n">
        <v>27612.6196929153</v>
      </c>
      <c r="J4353" s="0" t="n">
        <v>14566.9008295844</v>
      </c>
      <c r="K4353" s="0" t="n">
        <v>0</v>
      </c>
      <c r="L4353" s="0" t="n">
        <v>0</v>
      </c>
      <c r="M4353" s="0" t="n">
        <v>1719129.21445321</v>
      </c>
      <c r="N4353" s="0" t="n">
        <v>2101157.92877614</v>
      </c>
      <c r="O4353" s="0" t="n">
        <v>840463.171510459</v>
      </c>
      <c r="P4353" s="0" t="n">
        <v>1146086.1429688</v>
      </c>
      <c r="Q4353" s="0" t="n">
        <v>1932883.37850407</v>
      </c>
      <c r="R4353" s="0" t="n">
        <v>2209009.57543323</v>
      </c>
    </row>
    <row r="4354" customFormat="false" ht="13.8" hidden="true" customHeight="false" outlineLevel="0" collapsed="false">
      <c r="A4354" s="0" t="s">
        <v>150</v>
      </c>
      <c r="B4354" s="0" t="s">
        <v>117</v>
      </c>
      <c r="C4354" s="0" t="s">
        <v>187</v>
      </c>
      <c r="D4354" s="0" t="s">
        <v>109</v>
      </c>
      <c r="E4354" s="0" t="s">
        <v>8</v>
      </c>
      <c r="F4354" s="0" t="s">
        <v>8</v>
      </c>
      <c r="G4354" s="0" t="s">
        <v>172</v>
      </c>
      <c r="H4354" s="0" t="n">
        <v>56246569.7239838</v>
      </c>
      <c r="I4354" s="0" t="n">
        <v>328071.907464255</v>
      </c>
      <c r="J4354" s="0" t="n">
        <v>5017994.9228032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</row>
    <row r="4355" customFormat="false" ht="13.8" hidden="true" customHeight="false" outlineLevel="0" collapsed="false">
      <c r="A4355" s="0" t="s">
        <v>150</v>
      </c>
      <c r="B4355" s="0" t="s">
        <v>117</v>
      </c>
      <c r="C4355" s="0" t="s">
        <v>196</v>
      </c>
      <c r="D4355" s="0" t="s">
        <v>109</v>
      </c>
      <c r="E4355" s="0" t="s">
        <v>9</v>
      </c>
      <c r="F4355" s="0" t="s">
        <v>9</v>
      </c>
      <c r="G4355" s="0" t="s">
        <v>157</v>
      </c>
      <c r="H4355" s="0" t="n">
        <v>73719.8792866119</v>
      </c>
      <c r="I4355" s="0" t="n">
        <v>1191.73006949176</v>
      </c>
      <c r="J4355" s="0" t="n">
        <v>1191.73006949176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</row>
    <row r="4356" customFormat="false" ht="13.8" hidden="true" customHeight="false" outlineLevel="0" collapsed="false">
      <c r="A4356" s="0" t="s">
        <v>155</v>
      </c>
      <c r="B4356" s="0" t="s">
        <v>117</v>
      </c>
      <c r="C4356" s="0" t="s">
        <v>190</v>
      </c>
      <c r="D4356" s="0" t="s">
        <v>109</v>
      </c>
      <c r="E4356" s="0" t="s">
        <v>8</v>
      </c>
      <c r="F4356" s="0" t="s">
        <v>8</v>
      </c>
      <c r="G4356" s="0" t="s">
        <v>153</v>
      </c>
      <c r="H4356" s="0" t="n">
        <v>20245854.5512599</v>
      </c>
      <c r="I4356" s="0" t="n">
        <v>108971.851172453</v>
      </c>
      <c r="J4356" s="0" t="n">
        <v>131208.599624936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</row>
    <row r="4357" customFormat="false" ht="13.8" hidden="true" customHeight="false" outlineLevel="0" collapsed="false">
      <c r="A4357" s="0" t="s">
        <v>155</v>
      </c>
      <c r="B4357" s="0" t="s">
        <v>117</v>
      </c>
      <c r="C4357" s="0" t="s">
        <v>188</v>
      </c>
      <c r="D4357" s="0" t="s">
        <v>109</v>
      </c>
      <c r="E4357" s="0" t="s">
        <v>8</v>
      </c>
      <c r="F4357" s="0" t="s">
        <v>8</v>
      </c>
      <c r="G4357" s="0" t="s">
        <v>153</v>
      </c>
      <c r="H4357" s="0" t="n">
        <v>306328.808499801</v>
      </c>
      <c r="I4357" s="0" t="n">
        <v>1736.76941821022</v>
      </c>
      <c r="J4357" s="0" t="n">
        <v>1736.76941821022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</row>
    <row r="4358" customFormat="false" ht="13.8" hidden="true" customHeight="false" outlineLevel="0" collapsed="false">
      <c r="A4358" s="0" t="s">
        <v>150</v>
      </c>
      <c r="B4358" s="0" t="s">
        <v>117</v>
      </c>
      <c r="C4358" s="0" t="s">
        <v>176</v>
      </c>
      <c r="D4358" s="0" t="s">
        <v>109</v>
      </c>
      <c r="E4358" s="0" t="s">
        <v>9</v>
      </c>
      <c r="F4358" s="0" t="s">
        <v>9</v>
      </c>
      <c r="G4358" s="0" t="s">
        <v>172</v>
      </c>
      <c r="H4358" s="0" t="n">
        <v>343877.790098957</v>
      </c>
      <c r="I4358" s="0" t="n">
        <v>1975.15212843726</v>
      </c>
      <c r="J4358" s="0" t="n">
        <v>1975.15212843726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</row>
    <row r="4359" customFormat="false" ht="13.8" hidden="true" customHeight="false" outlineLevel="0" collapsed="false">
      <c r="A4359" s="0" t="s">
        <v>159</v>
      </c>
      <c r="B4359" s="0" t="s">
        <v>103</v>
      </c>
      <c r="C4359" s="0" t="s">
        <v>179</v>
      </c>
      <c r="D4359" s="0" t="s">
        <v>115</v>
      </c>
      <c r="E4359" s="0" t="s">
        <v>8</v>
      </c>
      <c r="F4359" s="0" t="s">
        <v>8</v>
      </c>
      <c r="G4359" s="0" t="s">
        <v>164</v>
      </c>
      <c r="H4359" s="0" t="n">
        <v>63692273.6366345</v>
      </c>
      <c r="I4359" s="0" t="n">
        <v>613029.105</v>
      </c>
      <c r="J4359" s="0" t="n">
        <v>917761.691875</v>
      </c>
      <c r="K4359" s="0" t="n">
        <v>0</v>
      </c>
      <c r="L4359" s="0" t="n">
        <v>0</v>
      </c>
      <c r="M4359" s="0" t="n">
        <v>11034523.89</v>
      </c>
      <c r="N4359" s="0" t="n">
        <v>16551785.835</v>
      </c>
      <c r="O4359" s="0" t="n">
        <v>52413988.4775</v>
      </c>
      <c r="P4359" s="0" t="n">
        <v>73379583.8685</v>
      </c>
      <c r="Q4359" s="0" t="n">
        <v>36781746.3</v>
      </c>
      <c r="R4359" s="0" t="n">
        <v>42912037.35</v>
      </c>
    </row>
    <row r="4360" customFormat="false" ht="13.8" hidden="true" customHeight="false" outlineLevel="0" collapsed="false">
      <c r="A4360" s="0" t="s">
        <v>159</v>
      </c>
      <c r="B4360" s="0" t="s">
        <v>103</v>
      </c>
      <c r="C4360" s="0" t="s">
        <v>177</v>
      </c>
      <c r="D4360" s="0" t="s">
        <v>113</v>
      </c>
      <c r="E4360" s="0" t="s">
        <v>13</v>
      </c>
      <c r="F4360" s="0" t="s">
        <v>13</v>
      </c>
      <c r="G4360" s="0" t="s">
        <v>157</v>
      </c>
      <c r="H4360" s="0" t="n">
        <v>11913429.7701103</v>
      </c>
      <c r="I4360" s="0" t="n">
        <v>380696.76</v>
      </c>
      <c r="J4360" s="0" t="n">
        <v>203786.67586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</row>
    <row r="4361" customFormat="false" ht="13.8" hidden="true" customHeight="false" outlineLevel="0" collapsed="false">
      <c r="A4361" s="0" t="s">
        <v>150</v>
      </c>
      <c r="B4361" s="0" t="s">
        <v>103</v>
      </c>
      <c r="C4361" s="0" t="s">
        <v>177</v>
      </c>
      <c r="D4361" s="0" t="s">
        <v>116</v>
      </c>
      <c r="E4361" s="0" t="s">
        <v>8</v>
      </c>
      <c r="F4361" s="0" t="s">
        <v>8</v>
      </c>
      <c r="G4361" s="0" t="s">
        <v>154</v>
      </c>
      <c r="H4361" s="0" t="n">
        <v>17355080.8898984</v>
      </c>
      <c r="I4361" s="0" t="n">
        <v>745706.985</v>
      </c>
      <c r="J4361" s="0" t="n">
        <v>1822914.46</v>
      </c>
      <c r="K4361" s="0" t="n">
        <v>26099744.475</v>
      </c>
      <c r="L4361" s="0" t="n">
        <v>33556814.325</v>
      </c>
      <c r="M4361" s="0" t="n">
        <v>0</v>
      </c>
      <c r="N4361" s="0" t="n">
        <v>0</v>
      </c>
      <c r="O4361" s="0" t="n">
        <v>113187667.339439</v>
      </c>
      <c r="P4361" s="0" t="n">
        <v>144880214.194481</v>
      </c>
      <c r="Q4361" s="0" t="n">
        <v>59656558.8</v>
      </c>
      <c r="R4361" s="0" t="n">
        <v>67113628.65</v>
      </c>
    </row>
    <row r="4362" customFormat="false" ht="13.8" hidden="true" customHeight="false" outlineLevel="0" collapsed="false">
      <c r="A4362" s="0" t="s">
        <v>159</v>
      </c>
      <c r="B4362" s="0" t="s">
        <v>103</v>
      </c>
      <c r="C4362" s="0" t="s">
        <v>177</v>
      </c>
      <c r="D4362" s="0" t="s">
        <v>113</v>
      </c>
      <c r="E4362" s="0" t="s">
        <v>13</v>
      </c>
      <c r="F4362" s="0" t="s">
        <v>13</v>
      </c>
      <c r="G4362" s="0" t="s">
        <v>172</v>
      </c>
      <c r="H4362" s="0" t="n">
        <v>441069.305041238</v>
      </c>
      <c r="I4362" s="0" t="n">
        <v>11937.68</v>
      </c>
      <c r="J4362" s="0" t="n">
        <v>12180.712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</row>
    <row r="4363" customFormat="false" ht="13.8" hidden="true" customHeight="false" outlineLevel="0" collapsed="false">
      <c r="A4363" s="0" t="s">
        <v>150</v>
      </c>
      <c r="B4363" s="0" t="s">
        <v>103</v>
      </c>
      <c r="C4363" s="0" t="s">
        <v>179</v>
      </c>
      <c r="D4363" s="0" t="s">
        <v>22</v>
      </c>
      <c r="E4363" s="0" t="s">
        <v>13</v>
      </c>
      <c r="F4363" s="0" t="s">
        <v>13</v>
      </c>
      <c r="G4363" s="0" t="s">
        <v>164</v>
      </c>
      <c r="H4363" s="0" t="n">
        <v>655474.844671346</v>
      </c>
      <c r="I4363" s="0" t="n">
        <v>75000</v>
      </c>
      <c r="J4363" s="0" t="n">
        <v>93317</v>
      </c>
      <c r="K4363" s="0" t="n">
        <v>3375000</v>
      </c>
      <c r="L4363" s="0" t="n">
        <v>4125000</v>
      </c>
      <c r="M4363" s="0" t="n">
        <v>11643750</v>
      </c>
      <c r="N4363" s="0" t="n">
        <v>14175000</v>
      </c>
      <c r="O4363" s="0" t="n">
        <v>607500</v>
      </c>
      <c r="P4363" s="0" t="n">
        <v>911250</v>
      </c>
      <c r="Q4363" s="0" t="n">
        <v>0</v>
      </c>
      <c r="R4363" s="0" t="n">
        <v>0</v>
      </c>
    </row>
    <row r="4364" customFormat="false" ht="13.8" hidden="true" customHeight="false" outlineLevel="0" collapsed="false">
      <c r="A4364" s="0" t="s">
        <v>150</v>
      </c>
      <c r="B4364" s="0" t="s">
        <v>103</v>
      </c>
      <c r="C4364" s="0" t="s">
        <v>178</v>
      </c>
      <c r="D4364" s="0" t="s">
        <v>107</v>
      </c>
      <c r="E4364" s="0" t="s">
        <v>9</v>
      </c>
      <c r="F4364" s="0" t="s">
        <v>9</v>
      </c>
      <c r="G4364" s="0" t="s">
        <v>164</v>
      </c>
      <c r="H4364" s="0" t="n">
        <v>543788.245344172</v>
      </c>
      <c r="I4364" s="0" t="n">
        <v>85582.501783065</v>
      </c>
      <c r="J4364" s="0" t="n">
        <v>90229.197644495</v>
      </c>
      <c r="K4364" s="0" t="n">
        <v>0</v>
      </c>
      <c r="L4364" s="0" t="n">
        <v>0</v>
      </c>
      <c r="M4364" s="0" t="n">
        <v>13145472.2738787</v>
      </c>
      <c r="N4364" s="0" t="n">
        <v>18075024.3765833</v>
      </c>
      <c r="O4364" s="0" t="n">
        <v>3080970.06419034</v>
      </c>
      <c r="P4364" s="0" t="n">
        <v>3943641.68216363</v>
      </c>
      <c r="Q4364" s="0" t="n">
        <v>1687574.62114772</v>
      </c>
      <c r="R4364" s="0" t="n">
        <v>1898521.44879119</v>
      </c>
    </row>
    <row r="4365" customFormat="false" ht="13.8" hidden="true" customHeight="false" outlineLevel="0" collapsed="false">
      <c r="A4365" s="0" t="s">
        <v>155</v>
      </c>
      <c r="B4365" s="0" t="s">
        <v>6</v>
      </c>
      <c r="C4365" s="0" t="s">
        <v>162</v>
      </c>
      <c r="D4365" s="0" t="s">
        <v>19</v>
      </c>
      <c r="E4365" s="0" t="s">
        <v>8</v>
      </c>
      <c r="F4365" s="0" t="s">
        <v>8</v>
      </c>
      <c r="G4365" s="0" t="s">
        <v>172</v>
      </c>
      <c r="H4365" s="0" t="n">
        <v>3610203.80556498</v>
      </c>
      <c r="I4365" s="0" t="n">
        <v>399464.4785</v>
      </c>
      <c r="J4365" s="0" t="n">
        <v>210676.160937861</v>
      </c>
      <c r="K4365" s="0" t="n">
        <v>1089255.29632638</v>
      </c>
      <c r="L4365" s="0" t="n">
        <v>1400471.09527678</v>
      </c>
      <c r="M4365" s="0" t="n">
        <v>41915008.800048</v>
      </c>
      <c r="N4365" s="0" t="n">
        <v>58681012.3200672</v>
      </c>
      <c r="O4365" s="0" t="n">
        <v>9221301.93601056</v>
      </c>
      <c r="P4365" s="0" t="n">
        <v>12574502.6400144</v>
      </c>
      <c r="Q4365" s="0" t="n">
        <v>2178510.59265277</v>
      </c>
      <c r="R4365" s="0" t="n">
        <v>2489726.39160317</v>
      </c>
    </row>
    <row r="4366" customFormat="false" ht="13.8" hidden="true" customHeight="false" outlineLevel="0" collapsed="false">
      <c r="A4366" s="0" t="s">
        <v>155</v>
      </c>
      <c r="B4366" s="0" t="s">
        <v>72</v>
      </c>
      <c r="C4366" s="0" t="s">
        <v>151</v>
      </c>
      <c r="D4366" s="0" t="s">
        <v>76</v>
      </c>
      <c r="E4366" s="0" t="s">
        <v>170</v>
      </c>
      <c r="F4366" s="0" t="s">
        <v>13</v>
      </c>
      <c r="G4366" s="0" t="s">
        <v>172</v>
      </c>
      <c r="H4366" s="0" t="n">
        <v>631515.512988256</v>
      </c>
      <c r="I4366" s="0" t="n">
        <v>7349.05236685441</v>
      </c>
      <c r="J4366" s="0" t="n">
        <v>7895.59069305773</v>
      </c>
      <c r="K4366" s="0" t="n">
        <v>0</v>
      </c>
      <c r="L4366" s="0" t="n">
        <v>0</v>
      </c>
      <c r="M4366" s="0" t="n">
        <v>457543.353832793</v>
      </c>
      <c r="N4366" s="0" t="n">
        <v>559219.654684525</v>
      </c>
      <c r="O4366" s="0" t="n">
        <v>223687.86187381</v>
      </c>
      <c r="P4366" s="0" t="n">
        <v>305028.902555195</v>
      </c>
      <c r="Q4366" s="0" t="n">
        <v>514433.665679809</v>
      </c>
      <c r="R4366" s="0" t="n">
        <v>587924.189348353</v>
      </c>
    </row>
    <row r="4367" customFormat="false" ht="13.8" hidden="true" customHeight="false" outlineLevel="0" collapsed="false">
      <c r="A4367" s="0" t="s">
        <v>150</v>
      </c>
      <c r="B4367" s="0" t="s">
        <v>21</v>
      </c>
      <c r="C4367" s="0" t="s">
        <v>181</v>
      </c>
      <c r="D4367" s="0" t="s">
        <v>22</v>
      </c>
      <c r="E4367" s="0" t="s">
        <v>13</v>
      </c>
      <c r="F4367" s="0" t="s">
        <v>13</v>
      </c>
      <c r="G4367" s="0" t="s">
        <v>172</v>
      </c>
      <c r="H4367" s="0" t="n">
        <v>43105.7902578004</v>
      </c>
      <c r="I4367" s="0" t="n">
        <v>3500</v>
      </c>
      <c r="J4367" s="0" t="n">
        <v>2052.5</v>
      </c>
      <c r="K4367" s="0" t="n">
        <v>157500</v>
      </c>
      <c r="L4367" s="0" t="n">
        <v>192500</v>
      </c>
      <c r="M4367" s="0" t="n">
        <v>543375</v>
      </c>
      <c r="N4367" s="0" t="n">
        <v>661500</v>
      </c>
      <c r="O4367" s="0" t="n">
        <v>28350</v>
      </c>
      <c r="P4367" s="0" t="n">
        <v>42525</v>
      </c>
      <c r="Q4367" s="0" t="n">
        <v>0</v>
      </c>
      <c r="R4367" s="0" t="n">
        <v>0</v>
      </c>
    </row>
    <row r="4368" customFormat="false" ht="13.8" hidden="true" customHeight="false" outlineLevel="0" collapsed="false">
      <c r="A4368" s="0" t="s">
        <v>159</v>
      </c>
      <c r="B4368" s="0" t="s">
        <v>90</v>
      </c>
      <c r="C4368" s="0" t="s">
        <v>94</v>
      </c>
      <c r="D4368" s="0" t="s">
        <v>94</v>
      </c>
      <c r="E4368" s="0" t="s">
        <v>152</v>
      </c>
      <c r="F4368" s="0" t="s">
        <v>8</v>
      </c>
      <c r="G4368" s="0" t="s">
        <v>157</v>
      </c>
      <c r="H4368" s="0" t="n">
        <v>2658094.24573753</v>
      </c>
      <c r="I4368" s="0" t="n">
        <v>70754.8926050712</v>
      </c>
      <c r="J4368" s="0" t="n">
        <v>117364.130346768</v>
      </c>
      <c r="K4368" s="0" t="n">
        <v>530661.694538034</v>
      </c>
      <c r="L4368" s="0" t="n">
        <v>707548.926050712</v>
      </c>
      <c r="M4368" s="0" t="n">
        <v>5012601.67549732</v>
      </c>
      <c r="N4368" s="0" t="n">
        <v>7017642.34569624</v>
      </c>
      <c r="O4368" s="0" t="n">
        <v>2339214.11759057</v>
      </c>
      <c r="P4368" s="0" t="n">
        <v>3274899.76462681</v>
      </c>
      <c r="Q4368" s="0" t="n">
        <v>0</v>
      </c>
      <c r="R4368" s="0" t="n">
        <v>0</v>
      </c>
    </row>
    <row r="4369" customFormat="false" ht="13.8" hidden="true" customHeight="false" outlineLevel="0" collapsed="false">
      <c r="A4369" s="0" t="s">
        <v>159</v>
      </c>
      <c r="B4369" s="0" t="s">
        <v>72</v>
      </c>
      <c r="C4369" s="0" t="s">
        <v>175</v>
      </c>
      <c r="D4369" s="0" t="s">
        <v>87</v>
      </c>
      <c r="E4369" s="0" t="s">
        <v>170</v>
      </c>
      <c r="F4369" s="0" t="s">
        <v>13</v>
      </c>
      <c r="G4369" s="0" t="s">
        <v>153</v>
      </c>
      <c r="H4369" s="0" t="n">
        <v>224719.734383217</v>
      </c>
      <c r="I4369" s="0" t="n">
        <v>5694.13194422065</v>
      </c>
      <c r="J4369" s="0" t="n">
        <v>9198.81944406909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</row>
    <row r="4370" customFormat="false" ht="13.8" hidden="true" customHeight="false" outlineLevel="0" collapsed="false">
      <c r="A4370" s="0" t="s">
        <v>159</v>
      </c>
      <c r="B4370" s="0" t="s">
        <v>52</v>
      </c>
      <c r="C4370" s="0" t="s">
        <v>54</v>
      </c>
      <c r="D4370" s="0" t="s">
        <v>54</v>
      </c>
      <c r="E4370" s="0" t="s">
        <v>13</v>
      </c>
      <c r="F4370" s="0" t="s">
        <v>13</v>
      </c>
      <c r="G4370" s="0" t="s">
        <v>157</v>
      </c>
      <c r="H4370" s="0" t="n">
        <v>5134553.8</v>
      </c>
      <c r="I4370" s="0" t="n">
        <v>122400</v>
      </c>
      <c r="J4370" s="0" t="n">
        <v>63327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11016000</v>
      </c>
      <c r="R4370" s="0" t="n">
        <v>12240000</v>
      </c>
    </row>
    <row r="4371" customFormat="false" ht="13.8" hidden="true" customHeight="false" outlineLevel="0" collapsed="false">
      <c r="A4371" s="0" t="s">
        <v>150</v>
      </c>
      <c r="B4371" s="0" t="s">
        <v>21</v>
      </c>
      <c r="C4371" s="0" t="s">
        <v>181</v>
      </c>
      <c r="D4371" s="0" t="s">
        <v>22</v>
      </c>
      <c r="E4371" s="0" t="s">
        <v>8</v>
      </c>
      <c r="F4371" s="0" t="s">
        <v>8</v>
      </c>
      <c r="G4371" s="0" t="s">
        <v>154</v>
      </c>
      <c r="H4371" s="0" t="n">
        <v>4176353.98443371</v>
      </c>
      <c r="I4371" s="0" t="n">
        <v>484500</v>
      </c>
      <c r="J4371" s="0" t="n">
        <v>481247.75</v>
      </c>
      <c r="K4371" s="0" t="n">
        <v>21802500</v>
      </c>
      <c r="L4371" s="0" t="n">
        <v>26647500</v>
      </c>
      <c r="M4371" s="0" t="n">
        <v>75218625</v>
      </c>
      <c r="N4371" s="0" t="n">
        <v>91570500</v>
      </c>
      <c r="O4371" s="0" t="n">
        <v>3924450</v>
      </c>
      <c r="P4371" s="0" t="n">
        <v>5886675</v>
      </c>
      <c r="Q4371" s="0" t="n">
        <v>0</v>
      </c>
      <c r="R4371" s="0" t="n">
        <v>0</v>
      </c>
    </row>
    <row r="4372" customFormat="false" ht="13.8" hidden="true" customHeight="false" outlineLevel="0" collapsed="false">
      <c r="A4372" s="0" t="s">
        <v>155</v>
      </c>
      <c r="B4372" s="0" t="s">
        <v>52</v>
      </c>
      <c r="C4372" s="0" t="s">
        <v>183</v>
      </c>
      <c r="D4372" s="0" t="s">
        <v>57</v>
      </c>
      <c r="E4372" s="0" t="s">
        <v>13</v>
      </c>
      <c r="F4372" s="0" t="s">
        <v>13</v>
      </c>
      <c r="G4372" s="0" t="s">
        <v>157</v>
      </c>
      <c r="H4372" s="0" t="n">
        <v>23684475.0142353</v>
      </c>
      <c r="I4372" s="0" t="n">
        <v>713225.78845238</v>
      </c>
      <c r="J4372" s="0" t="n">
        <v>269168.845481668</v>
      </c>
      <c r="K4372" s="0" t="n">
        <v>0</v>
      </c>
      <c r="L4372" s="0" t="n">
        <v>0</v>
      </c>
      <c r="M4372" s="0" t="n">
        <v>23319511.7341291</v>
      </c>
      <c r="N4372" s="0" t="n">
        <v>28228882.6255247</v>
      </c>
      <c r="O4372" s="0" t="n">
        <v>22963790.1688691</v>
      </c>
      <c r="P4372" s="0" t="n">
        <v>25381031.2392764</v>
      </c>
      <c r="Q4372" s="0" t="n">
        <v>78454836.7297619</v>
      </c>
      <c r="R4372" s="0" t="n">
        <v>85587094.6142857</v>
      </c>
    </row>
    <row r="4373" customFormat="false" ht="13.8" hidden="true" customHeight="false" outlineLevel="0" collapsed="false">
      <c r="A4373" s="0" t="s">
        <v>159</v>
      </c>
      <c r="B4373" s="0" t="s">
        <v>52</v>
      </c>
      <c r="C4373" s="0" t="s">
        <v>161</v>
      </c>
      <c r="D4373" s="0" t="s">
        <v>58</v>
      </c>
      <c r="E4373" s="0" t="s">
        <v>13</v>
      </c>
      <c r="F4373" s="0" t="s">
        <v>13</v>
      </c>
      <c r="G4373" s="0" t="s">
        <v>164</v>
      </c>
      <c r="H4373" s="0" t="n">
        <v>6307131.79121933</v>
      </c>
      <c r="I4373" s="0" t="n">
        <v>135443.778357832</v>
      </c>
      <c r="J4373" s="0" t="n">
        <v>88898.6717278238</v>
      </c>
      <c r="K4373" s="0" t="n">
        <v>0</v>
      </c>
      <c r="L4373" s="0" t="n">
        <v>0</v>
      </c>
      <c r="M4373" s="0" t="n">
        <v>10790354.3605664</v>
      </c>
      <c r="N4373" s="0" t="n">
        <v>16185531.5408497</v>
      </c>
      <c r="O4373" s="0" t="n">
        <v>1426110.11471249</v>
      </c>
      <c r="P4373" s="0" t="n">
        <v>1833570.14748749</v>
      </c>
      <c r="Q4373" s="0" t="n">
        <v>451479.261192774</v>
      </c>
      <c r="R4373" s="0" t="n">
        <v>902958.522385548</v>
      </c>
    </row>
    <row r="4374" customFormat="false" ht="13.8" hidden="true" customHeight="false" outlineLevel="0" collapsed="false">
      <c r="A4374" s="0" t="s">
        <v>159</v>
      </c>
      <c r="B4374" s="0" t="s">
        <v>21</v>
      </c>
      <c r="C4374" s="0" t="s">
        <v>168</v>
      </c>
      <c r="D4374" s="0" t="s">
        <v>30</v>
      </c>
      <c r="E4374" s="0" t="s">
        <v>8</v>
      </c>
      <c r="F4374" s="0" t="s">
        <v>8</v>
      </c>
      <c r="G4374" s="0" t="s">
        <v>157</v>
      </c>
      <c r="H4374" s="0" t="n">
        <v>329889107.456502</v>
      </c>
      <c r="I4374" s="0" t="n">
        <v>3712399.99999999</v>
      </c>
      <c r="J4374" s="0" t="n">
        <v>12397600.6199999</v>
      </c>
      <c r="K4374" s="0" t="n">
        <v>0</v>
      </c>
      <c r="L4374" s="0" t="n">
        <v>0</v>
      </c>
      <c r="M4374" s="0" t="n">
        <v>204924479.999999</v>
      </c>
      <c r="N4374" s="0" t="n">
        <v>307386719.999999</v>
      </c>
      <c r="O4374" s="0" t="n">
        <v>21049307.9999999</v>
      </c>
      <c r="P4374" s="0" t="n">
        <v>27063395.9999999</v>
      </c>
      <c r="Q4374" s="0" t="n">
        <v>0</v>
      </c>
      <c r="R4374" s="0" t="n">
        <v>0</v>
      </c>
    </row>
    <row r="4375" customFormat="false" ht="13.8" hidden="true" customHeight="false" outlineLevel="0" collapsed="false">
      <c r="A4375" s="0" t="s">
        <v>159</v>
      </c>
      <c r="B4375" s="0" t="s">
        <v>96</v>
      </c>
      <c r="C4375" s="0" t="s">
        <v>184</v>
      </c>
      <c r="D4375" s="0" t="s">
        <v>101</v>
      </c>
      <c r="E4375" s="0" t="s">
        <v>191</v>
      </c>
      <c r="F4375" s="0" t="s">
        <v>9</v>
      </c>
      <c r="G4375" s="0" t="s">
        <v>154</v>
      </c>
      <c r="H4375" s="0" t="n">
        <v>331986167.526322</v>
      </c>
      <c r="I4375" s="0" t="n">
        <v>3301417.94991074</v>
      </c>
      <c r="J4375" s="0" t="n">
        <v>2943342.04213701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</row>
    <row r="4376" customFormat="false" ht="13.8" hidden="true" customHeight="false" outlineLevel="0" collapsed="false">
      <c r="A4376" s="0" t="s">
        <v>155</v>
      </c>
      <c r="B4376" s="0" t="s">
        <v>21</v>
      </c>
      <c r="C4376" s="0" t="s">
        <v>173</v>
      </c>
      <c r="D4376" s="0" t="s">
        <v>40</v>
      </c>
      <c r="E4376" s="0" t="s">
        <v>9</v>
      </c>
      <c r="F4376" s="0" t="s">
        <v>9</v>
      </c>
      <c r="G4376" s="0" t="s">
        <v>157</v>
      </c>
      <c r="H4376" s="0" t="n">
        <v>749359.66282721</v>
      </c>
      <c r="I4376" s="0" t="n">
        <v>77994.805374291</v>
      </c>
      <c r="J4376" s="0" t="n">
        <v>29558.4878135232</v>
      </c>
      <c r="K4376" s="0" t="n">
        <v>877441.560460773</v>
      </c>
      <c r="L4376" s="0" t="n">
        <v>1072428.5738965</v>
      </c>
      <c r="M4376" s="0" t="n">
        <v>9785079.28098236</v>
      </c>
      <c r="N4376" s="0" t="n">
        <v>12231349.1012279</v>
      </c>
      <c r="O4376" s="0" t="n">
        <v>2330721.96288721</v>
      </c>
      <c r="P4376" s="0" t="n">
        <v>3729155.14061954</v>
      </c>
      <c r="Q4376" s="0" t="n">
        <v>1559896.10748582</v>
      </c>
      <c r="R4376" s="0" t="n">
        <v>1754883.12092154</v>
      </c>
    </row>
    <row r="4377" customFormat="false" ht="13.8" hidden="true" customHeight="false" outlineLevel="0" collapsed="false">
      <c r="A4377" s="0" t="s">
        <v>159</v>
      </c>
      <c r="B4377" s="0" t="s">
        <v>21</v>
      </c>
      <c r="C4377" s="0" t="s">
        <v>181</v>
      </c>
      <c r="D4377" s="0" t="s">
        <v>42</v>
      </c>
      <c r="E4377" s="0" t="s">
        <v>8</v>
      </c>
      <c r="F4377" s="0" t="s">
        <v>8</v>
      </c>
      <c r="G4377" s="0" t="s">
        <v>153</v>
      </c>
      <c r="H4377" s="0" t="n">
        <v>10946761.5222463</v>
      </c>
      <c r="I4377" s="0" t="n">
        <v>110300</v>
      </c>
      <c r="J4377" s="0" t="n">
        <v>146506.8</v>
      </c>
      <c r="K4377" s="0" t="n">
        <v>4412000</v>
      </c>
      <c r="L4377" s="0" t="n">
        <v>5515000</v>
      </c>
      <c r="M4377" s="0" t="n">
        <v>35364937.5</v>
      </c>
      <c r="N4377" s="0" t="n">
        <v>42810187.5</v>
      </c>
      <c r="O4377" s="0" t="n">
        <v>0</v>
      </c>
      <c r="P4377" s="0" t="n">
        <v>0</v>
      </c>
      <c r="Q4377" s="0" t="n">
        <v>0</v>
      </c>
      <c r="R4377" s="0" t="n">
        <v>0</v>
      </c>
    </row>
    <row r="4378" customFormat="false" ht="13.8" hidden="true" customHeight="false" outlineLevel="0" collapsed="false">
      <c r="A4378" s="0" t="s">
        <v>159</v>
      </c>
      <c r="B4378" s="0" t="s">
        <v>21</v>
      </c>
      <c r="C4378" s="0" t="s">
        <v>173</v>
      </c>
      <c r="D4378" s="0" t="s">
        <v>46</v>
      </c>
      <c r="E4378" s="0" t="s">
        <v>13</v>
      </c>
      <c r="F4378" s="0" t="s">
        <v>13</v>
      </c>
      <c r="G4378" s="0" t="s">
        <v>157</v>
      </c>
      <c r="H4378" s="0" t="n">
        <v>7985884.97109551</v>
      </c>
      <c r="I4378" s="0" t="n">
        <v>55326.2747465322</v>
      </c>
      <c r="J4378" s="0" t="n">
        <v>26191.4047735005</v>
      </c>
      <c r="K4378" s="0" t="n">
        <v>0</v>
      </c>
      <c r="L4378" s="0" t="n">
        <v>0</v>
      </c>
      <c r="M4378" s="0" t="n">
        <v>13662516.1780041</v>
      </c>
      <c r="N4378" s="0" t="n">
        <v>17078145.2225051</v>
      </c>
      <c r="O4378" s="0" t="n">
        <v>0</v>
      </c>
      <c r="P4378" s="0" t="n">
        <v>0</v>
      </c>
      <c r="Q4378" s="0" t="n">
        <v>484104.904032157</v>
      </c>
      <c r="R4378" s="0" t="n">
        <v>622420.590898487</v>
      </c>
    </row>
    <row r="4379" customFormat="false" ht="13.8" hidden="true" customHeight="false" outlineLevel="0" collapsed="false">
      <c r="A4379" s="0" t="s">
        <v>155</v>
      </c>
      <c r="B4379" s="0" t="s">
        <v>52</v>
      </c>
      <c r="C4379" s="0" t="s">
        <v>165</v>
      </c>
      <c r="D4379" s="0" t="s">
        <v>67</v>
      </c>
      <c r="E4379" s="0" t="s">
        <v>13</v>
      </c>
      <c r="F4379" s="0" t="s">
        <v>13</v>
      </c>
      <c r="G4379" s="0" t="s">
        <v>153</v>
      </c>
      <c r="H4379" s="0" t="n">
        <v>1813167.06035266</v>
      </c>
      <c r="I4379" s="0" t="n">
        <v>39677.4999999999</v>
      </c>
      <c r="J4379" s="0" t="n">
        <v>29343.2448239951</v>
      </c>
      <c r="K4379" s="0" t="n">
        <v>1785487.49999999</v>
      </c>
      <c r="L4379" s="0" t="n">
        <v>2182262.49999999</v>
      </c>
      <c r="M4379" s="0" t="n">
        <v>8009895.31249999</v>
      </c>
      <c r="N4379" s="0" t="n">
        <v>9696189.06249999</v>
      </c>
      <c r="O4379" s="0" t="n">
        <v>74395.3124999999</v>
      </c>
      <c r="P4379" s="0" t="n">
        <v>119032.499999999</v>
      </c>
      <c r="Q4379" s="0" t="n">
        <v>0</v>
      </c>
      <c r="R4379" s="0" t="n">
        <v>0</v>
      </c>
    </row>
    <row r="4380" customFormat="false" ht="13.8" hidden="true" customHeight="false" outlineLevel="0" collapsed="false">
      <c r="A4380" s="0" t="s">
        <v>155</v>
      </c>
      <c r="B4380" s="0" t="s">
        <v>52</v>
      </c>
      <c r="C4380" s="0" t="s">
        <v>165</v>
      </c>
      <c r="D4380" s="0" t="s">
        <v>67</v>
      </c>
      <c r="E4380" s="0" t="s">
        <v>8</v>
      </c>
      <c r="F4380" s="0" t="s">
        <v>8</v>
      </c>
      <c r="G4380" s="0" t="s">
        <v>154</v>
      </c>
      <c r="H4380" s="0" t="n">
        <v>14403680.4756738</v>
      </c>
      <c r="I4380" s="0" t="n">
        <v>283164.299999999</v>
      </c>
      <c r="J4380" s="0" t="n">
        <v>383735.121320521</v>
      </c>
      <c r="K4380" s="0" t="n">
        <v>12742393.4999999</v>
      </c>
      <c r="L4380" s="0" t="n">
        <v>15574036.4999999</v>
      </c>
      <c r="M4380" s="0" t="n">
        <v>57163793.0624999</v>
      </c>
      <c r="N4380" s="0" t="n">
        <v>69198275.8124999</v>
      </c>
      <c r="O4380" s="0" t="n">
        <v>530933.062499999</v>
      </c>
      <c r="P4380" s="0" t="n">
        <v>849492.899999999</v>
      </c>
      <c r="Q4380" s="0" t="n">
        <v>0</v>
      </c>
      <c r="R4380" s="0" t="n">
        <v>0</v>
      </c>
    </row>
    <row r="4381" customFormat="false" ht="13.8" hidden="true" customHeight="false" outlineLevel="0" collapsed="false">
      <c r="A4381" s="0" t="s">
        <v>150</v>
      </c>
      <c r="B4381" s="0" t="s">
        <v>52</v>
      </c>
      <c r="C4381" s="0" t="s">
        <v>161</v>
      </c>
      <c r="D4381" s="0" t="s">
        <v>68</v>
      </c>
      <c r="E4381" s="0" t="s">
        <v>8</v>
      </c>
      <c r="F4381" s="0" t="s">
        <v>8</v>
      </c>
      <c r="G4381" s="0" t="s">
        <v>164</v>
      </c>
      <c r="H4381" s="0" t="n">
        <v>55096148.1157199</v>
      </c>
      <c r="I4381" s="0" t="n">
        <v>3041211.48896158</v>
      </c>
      <c r="J4381" s="0" t="n">
        <v>10243231.1100189</v>
      </c>
      <c r="K4381" s="0" t="n">
        <v>136854517.003271</v>
      </c>
      <c r="L4381" s="0" t="n">
        <v>167266631.892887</v>
      </c>
      <c r="M4381" s="0" t="n">
        <v>743196057.614987</v>
      </c>
      <c r="N4381" s="0" t="n">
        <v>904760417.966071</v>
      </c>
      <c r="O4381" s="0" t="n">
        <v>6842725.85016356</v>
      </c>
      <c r="P4381" s="0" t="n">
        <v>10264088.7752453</v>
      </c>
      <c r="Q4381" s="0" t="n">
        <v>0</v>
      </c>
      <c r="R4381" s="0" t="n">
        <v>0</v>
      </c>
    </row>
    <row r="4382" customFormat="false" ht="13.8" hidden="true" customHeight="false" outlineLevel="0" collapsed="false">
      <c r="A4382" s="0" t="s">
        <v>155</v>
      </c>
      <c r="B4382" s="0" t="s">
        <v>6</v>
      </c>
      <c r="C4382" s="0" t="s">
        <v>163</v>
      </c>
      <c r="D4382" s="0" t="s">
        <v>19</v>
      </c>
      <c r="E4382" s="0" t="s">
        <v>13</v>
      </c>
      <c r="F4382" s="0" t="s">
        <v>13</v>
      </c>
      <c r="G4382" s="0" t="s">
        <v>164</v>
      </c>
      <c r="H4382" s="0" t="n">
        <v>59456552.7101082</v>
      </c>
      <c r="I4382" s="0" t="n">
        <v>3804274.45267735</v>
      </c>
      <c r="J4382" s="0" t="n">
        <v>2320355.58604401</v>
      </c>
      <c r="K4382" s="0" t="n">
        <v>0</v>
      </c>
      <c r="L4382" s="0" t="n">
        <v>0</v>
      </c>
      <c r="M4382" s="0" t="n">
        <v>758432328.564005</v>
      </c>
      <c r="N4382" s="0" t="n">
        <v>918102292.472217</v>
      </c>
      <c r="O4382" s="0" t="n">
        <v>758432328.564005</v>
      </c>
      <c r="P4382" s="0" t="n">
        <v>918102292.472217</v>
      </c>
      <c r="Q4382" s="0" t="n">
        <v>25034618.6329844</v>
      </c>
      <c r="R4382" s="0" t="n">
        <v>28610992.7234108</v>
      </c>
    </row>
    <row r="4383" customFormat="false" ht="13.8" hidden="true" customHeight="false" outlineLevel="0" collapsed="false">
      <c r="A4383" s="0" t="s">
        <v>159</v>
      </c>
      <c r="B4383" s="0" t="s">
        <v>72</v>
      </c>
      <c r="C4383" s="0" t="s">
        <v>171</v>
      </c>
      <c r="D4383" s="0" t="s">
        <v>77</v>
      </c>
      <c r="E4383" s="0" t="s">
        <v>152</v>
      </c>
      <c r="F4383" s="0" t="s">
        <v>8</v>
      </c>
      <c r="G4383" s="0" t="s">
        <v>153</v>
      </c>
      <c r="H4383" s="0" t="n">
        <v>948341.097887708</v>
      </c>
      <c r="I4383" s="0" t="n">
        <v>4377.31564386384</v>
      </c>
      <c r="J4383" s="0" t="n">
        <v>4849.27668836623</v>
      </c>
      <c r="K4383" s="0" t="n">
        <v>0</v>
      </c>
      <c r="L4383" s="0" t="n">
        <v>0</v>
      </c>
      <c r="M4383" s="0" t="n">
        <v>389323.603277105</v>
      </c>
      <c r="N4383" s="0" t="n">
        <v>545053.044587947</v>
      </c>
      <c r="O4383" s="0" t="n">
        <v>155729.441310842</v>
      </c>
      <c r="P4383" s="0" t="n">
        <v>218021.217835178</v>
      </c>
      <c r="Q4383" s="0" t="n">
        <v>0</v>
      </c>
      <c r="R4383" s="0" t="n">
        <v>0</v>
      </c>
    </row>
    <row r="4384" customFormat="false" ht="13.8" hidden="true" customHeight="false" outlineLevel="0" collapsed="false">
      <c r="A4384" s="0" t="s">
        <v>159</v>
      </c>
      <c r="B4384" s="0" t="s">
        <v>90</v>
      </c>
      <c r="C4384" s="0" t="s">
        <v>92</v>
      </c>
      <c r="D4384" s="0" t="s">
        <v>92</v>
      </c>
      <c r="E4384" s="0" t="s">
        <v>200</v>
      </c>
      <c r="F4384" s="0" t="s">
        <v>8</v>
      </c>
      <c r="G4384" s="0" t="s">
        <v>153</v>
      </c>
      <c r="H4384" s="0" t="n">
        <v>1382602.82774494</v>
      </c>
      <c r="I4384" s="0" t="n">
        <v>64514.7109328579</v>
      </c>
      <c r="J4384" s="0" t="n">
        <v>73867.6470730413</v>
      </c>
      <c r="K4384" s="0" t="n">
        <v>593271.109328579</v>
      </c>
      <c r="L4384" s="0" t="n">
        <v>791028.145771439</v>
      </c>
      <c r="M4384" s="0" t="n">
        <v>4043103.43812429</v>
      </c>
      <c r="N4384" s="0" t="n">
        <v>5053879.29765536</v>
      </c>
      <c r="O4384" s="0" t="n">
        <v>2358477.00342201</v>
      </c>
      <c r="P4384" s="0" t="n">
        <v>3301867.80479082</v>
      </c>
      <c r="Q4384" s="0" t="n">
        <v>0</v>
      </c>
      <c r="R4384" s="0" t="n">
        <v>0</v>
      </c>
    </row>
    <row r="4385" customFormat="false" ht="13.8" hidden="true" customHeight="false" outlineLevel="0" collapsed="false">
      <c r="A4385" s="0" t="s">
        <v>159</v>
      </c>
      <c r="B4385" s="0" t="s">
        <v>21</v>
      </c>
      <c r="C4385" s="0" t="s">
        <v>173</v>
      </c>
      <c r="D4385" s="0" t="s">
        <v>39</v>
      </c>
      <c r="E4385" s="0" t="s">
        <v>13</v>
      </c>
      <c r="F4385" s="0" t="s">
        <v>13</v>
      </c>
      <c r="G4385" s="0" t="s">
        <v>153</v>
      </c>
      <c r="H4385" s="0" t="n">
        <v>888259.711173842</v>
      </c>
      <c r="I4385" s="0" t="n">
        <v>8035.74177827332</v>
      </c>
      <c r="J4385" s="0" t="n">
        <v>10266.3654489817</v>
      </c>
      <c r="K4385" s="0" t="n">
        <v>80357.4177827332</v>
      </c>
      <c r="L4385" s="0" t="n">
        <v>100446.772228416</v>
      </c>
      <c r="M4385" s="0" t="n">
        <v>1110321.25979637</v>
      </c>
      <c r="N4385" s="0" t="n">
        <v>1387901.57474547</v>
      </c>
      <c r="O4385" s="0" t="n">
        <v>0</v>
      </c>
      <c r="P4385" s="0" t="n">
        <v>0</v>
      </c>
      <c r="Q4385" s="0" t="n">
        <v>0</v>
      </c>
      <c r="R4385" s="0" t="n">
        <v>0</v>
      </c>
    </row>
    <row r="4386" customFormat="false" ht="13.8" hidden="true" customHeight="false" outlineLevel="0" collapsed="false">
      <c r="A4386" s="0" t="s">
        <v>150</v>
      </c>
      <c r="B4386" s="0" t="s">
        <v>72</v>
      </c>
      <c r="C4386" s="0" t="s">
        <v>151</v>
      </c>
      <c r="D4386" s="0" t="s">
        <v>85</v>
      </c>
      <c r="E4386" s="0" t="s">
        <v>156</v>
      </c>
      <c r="F4386" s="0" t="s">
        <v>9</v>
      </c>
      <c r="G4386" s="0" t="s">
        <v>153</v>
      </c>
      <c r="H4386" s="0" t="n">
        <v>2026990.67827879</v>
      </c>
      <c r="I4386" s="0" t="n">
        <v>287860.975297975</v>
      </c>
      <c r="J4386" s="0" t="n">
        <v>312124.770080326</v>
      </c>
      <c r="K4386" s="0" t="n">
        <v>4314233.13981063</v>
      </c>
      <c r="L4386" s="0" t="n">
        <v>5546871.17975653</v>
      </c>
      <c r="M4386" s="0" t="n">
        <v>22359015.8621908</v>
      </c>
      <c r="N4386" s="0" t="n">
        <v>30743646.8105124</v>
      </c>
      <c r="O4386" s="0" t="n">
        <v>6987192.45693464</v>
      </c>
      <c r="P4386" s="0" t="n">
        <v>8943606.34487634</v>
      </c>
      <c r="Q4386" s="0" t="n">
        <v>9861104.31956716</v>
      </c>
      <c r="R4386" s="0" t="n">
        <v>11093742.359513</v>
      </c>
    </row>
    <row r="4387" customFormat="false" ht="13.8" hidden="true" customHeight="false" outlineLevel="0" collapsed="false">
      <c r="A4387" s="0" t="s">
        <v>159</v>
      </c>
      <c r="B4387" s="0" t="s">
        <v>72</v>
      </c>
      <c r="C4387" s="0" t="s">
        <v>171</v>
      </c>
      <c r="D4387" s="0" t="s">
        <v>80</v>
      </c>
      <c r="E4387" s="0" t="s">
        <v>152</v>
      </c>
      <c r="F4387" s="0" t="s">
        <v>8</v>
      </c>
      <c r="G4387" s="0" t="s">
        <v>172</v>
      </c>
      <c r="H4387" s="0" t="n">
        <v>14637755.407828</v>
      </c>
      <c r="I4387" s="0" t="n">
        <v>350460.768460371</v>
      </c>
      <c r="J4387" s="0" t="n">
        <v>520582.895297175</v>
      </c>
      <c r="K4387" s="0" t="n">
        <v>0</v>
      </c>
      <c r="L4387" s="0" t="n">
        <v>0</v>
      </c>
      <c r="M4387" s="0" t="n">
        <v>21800721.3837055</v>
      </c>
      <c r="N4387" s="0" t="n">
        <v>30521009.9371877</v>
      </c>
      <c r="O4387" s="0" t="n">
        <v>10173669.9673805</v>
      </c>
      <c r="P4387" s="0" t="n">
        <v>14243137.9543327</v>
      </c>
      <c r="Q4387" s="0" t="n">
        <v>0</v>
      </c>
      <c r="R4387" s="0" t="n">
        <v>0</v>
      </c>
    </row>
    <row r="4388" customFormat="false" ht="13.8" hidden="true" customHeight="false" outlineLevel="0" collapsed="false">
      <c r="A4388" s="0" t="s">
        <v>150</v>
      </c>
      <c r="B4388" s="0" t="s">
        <v>90</v>
      </c>
      <c r="C4388" s="0" t="s">
        <v>92</v>
      </c>
      <c r="D4388" s="0" t="s">
        <v>92</v>
      </c>
      <c r="E4388" s="0" t="s">
        <v>167</v>
      </c>
      <c r="F4388" s="0" t="s">
        <v>9</v>
      </c>
      <c r="G4388" s="0" t="s">
        <v>172</v>
      </c>
      <c r="H4388" s="0" t="n">
        <v>270357.638012585</v>
      </c>
      <c r="I4388" s="0" t="n">
        <v>35082.5</v>
      </c>
      <c r="J4388" s="0" t="n">
        <v>45637.7</v>
      </c>
      <c r="K4388" s="0" t="n">
        <v>405679.166666666</v>
      </c>
      <c r="L4388" s="0" t="n">
        <v>521587.5</v>
      </c>
      <c r="M4388" s="0" t="n">
        <v>4122378.86281125</v>
      </c>
      <c r="N4388" s="0" t="n">
        <v>4946854.6353735</v>
      </c>
      <c r="O4388" s="0" t="n">
        <v>1603147.33407593</v>
      </c>
      <c r="P4388" s="0" t="n">
        <v>2052028.5876172</v>
      </c>
      <c r="Q4388" s="0" t="n">
        <v>927266.666666666</v>
      </c>
      <c r="R4388" s="0" t="n">
        <v>1043175</v>
      </c>
    </row>
    <row r="4389" customFormat="false" ht="13.8" hidden="true" customHeight="false" outlineLevel="0" collapsed="false">
      <c r="A4389" s="0" t="s">
        <v>159</v>
      </c>
      <c r="B4389" s="0" t="s">
        <v>103</v>
      </c>
      <c r="C4389" s="0" t="s">
        <v>178</v>
      </c>
      <c r="D4389" s="0" t="s">
        <v>112</v>
      </c>
      <c r="E4389" s="0" t="s">
        <v>9</v>
      </c>
      <c r="F4389" s="0" t="s">
        <v>9</v>
      </c>
      <c r="G4389" s="0" t="s">
        <v>154</v>
      </c>
      <c r="H4389" s="0" t="n">
        <v>9439393.36422277</v>
      </c>
      <c r="I4389" s="0" t="n">
        <v>226654.3421834</v>
      </c>
      <c r="J4389" s="0" t="n">
        <v>181636.001640858</v>
      </c>
      <c r="K4389" s="0" t="n">
        <v>0</v>
      </c>
      <c r="L4389" s="0" t="n">
        <v>0</v>
      </c>
      <c r="M4389" s="0" t="n">
        <v>2357205.15870736</v>
      </c>
      <c r="N4389" s="0" t="n">
        <v>3535807.73806104</v>
      </c>
      <c r="O4389" s="0" t="n">
        <v>3918853.57635098</v>
      </c>
      <c r="P4389" s="0" t="n">
        <v>5038526.02673698</v>
      </c>
      <c r="Q4389" s="0" t="n">
        <v>2266543.421834</v>
      </c>
      <c r="R4389" s="0" t="n">
        <v>4533086.843668</v>
      </c>
    </row>
    <row r="4390" customFormat="false" ht="13.8" hidden="true" customHeight="false" outlineLevel="0" collapsed="false">
      <c r="A4390" s="0" t="s">
        <v>150</v>
      </c>
      <c r="B4390" s="0" t="s">
        <v>103</v>
      </c>
      <c r="C4390" s="0" t="s">
        <v>177</v>
      </c>
      <c r="D4390" s="0" t="s">
        <v>116</v>
      </c>
      <c r="E4390" s="0" t="s">
        <v>13</v>
      </c>
      <c r="F4390" s="0" t="s">
        <v>13</v>
      </c>
      <c r="G4390" s="0" t="s">
        <v>157</v>
      </c>
      <c r="H4390" s="0" t="n">
        <v>9994390.81629946</v>
      </c>
      <c r="I4390" s="0" t="n">
        <v>427689.145</v>
      </c>
      <c r="J4390" s="0" t="n">
        <v>323642.4678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64917102.3507968</v>
      </c>
      <c r="P4390" s="0" t="n">
        <v>83093891.0090199</v>
      </c>
      <c r="Q4390" s="0" t="n">
        <v>34215131.6</v>
      </c>
      <c r="R4390" s="0" t="n">
        <v>38492023.05</v>
      </c>
    </row>
    <row r="4391" customFormat="false" ht="13.8" hidden="true" customHeight="false" outlineLevel="0" collapsed="false">
      <c r="A4391" s="0" t="s">
        <v>150</v>
      </c>
      <c r="B4391" s="0" t="s">
        <v>103</v>
      </c>
      <c r="C4391" s="0" t="s">
        <v>177</v>
      </c>
      <c r="D4391" s="0" t="s">
        <v>106</v>
      </c>
      <c r="E4391" s="0" t="s">
        <v>13</v>
      </c>
      <c r="F4391" s="0" t="s">
        <v>13</v>
      </c>
      <c r="G4391" s="0" t="s">
        <v>164</v>
      </c>
      <c r="H4391" s="0" t="n">
        <v>3514156.39476214</v>
      </c>
      <c r="I4391" s="0" t="n">
        <v>1426814.275</v>
      </c>
      <c r="J4391" s="0" t="n">
        <v>981720.1557975</v>
      </c>
      <c r="K4391" s="0" t="n">
        <v>0</v>
      </c>
      <c r="L4391" s="0" t="n">
        <v>0</v>
      </c>
      <c r="M4391" s="0" t="n">
        <v>24917641.3694475</v>
      </c>
      <c r="N4391" s="0" t="n">
        <v>34261756.8829903</v>
      </c>
      <c r="O4391" s="0" t="n">
        <v>125886001.976476</v>
      </c>
      <c r="P4391" s="0" t="n">
        <v>161134082.529889</v>
      </c>
      <c r="Q4391" s="0" t="n">
        <v>39478332.4533333</v>
      </c>
      <c r="R4391" s="0" t="n">
        <v>44413124.01</v>
      </c>
    </row>
    <row r="4392" customFormat="false" ht="13.8" hidden="true" customHeight="false" outlineLevel="0" collapsed="false">
      <c r="A4392" s="0" t="s">
        <v>159</v>
      </c>
      <c r="B4392" s="0" t="s">
        <v>103</v>
      </c>
      <c r="C4392" s="0" t="s">
        <v>177</v>
      </c>
      <c r="D4392" s="0" t="s">
        <v>114</v>
      </c>
      <c r="E4392" s="0" t="s">
        <v>8</v>
      </c>
      <c r="F4392" s="0" t="s">
        <v>8</v>
      </c>
      <c r="G4392" s="0" t="s">
        <v>153</v>
      </c>
      <c r="H4392" s="0" t="n">
        <v>6869094.40626377</v>
      </c>
      <c r="I4392" s="0" t="n">
        <v>236518.12</v>
      </c>
      <c r="J4392" s="0" t="n">
        <v>419132.55435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</row>
    <row r="4393" customFormat="false" ht="13.8" hidden="true" customHeight="false" outlineLevel="0" collapsed="false">
      <c r="A4393" s="0" t="s">
        <v>159</v>
      </c>
      <c r="B4393" s="0" t="s">
        <v>103</v>
      </c>
      <c r="C4393" s="0" t="s">
        <v>177</v>
      </c>
      <c r="D4393" s="0" t="s">
        <v>22</v>
      </c>
      <c r="E4393" s="0" t="s">
        <v>13</v>
      </c>
      <c r="F4393" s="0" t="s">
        <v>13</v>
      </c>
      <c r="G4393" s="0" t="s">
        <v>172</v>
      </c>
      <c r="H4393" s="0" t="n">
        <v>61473.5169468786</v>
      </c>
      <c r="I4393" s="0" t="n">
        <v>791.6</v>
      </c>
      <c r="J4393" s="0" t="n">
        <v>742.304</v>
      </c>
      <c r="K4393" s="0" t="n">
        <v>31664</v>
      </c>
      <c r="L4393" s="0" t="n">
        <v>39580</v>
      </c>
      <c r="M4393" s="0" t="n">
        <v>101522.7</v>
      </c>
      <c r="N4393" s="0" t="n">
        <v>122895.9</v>
      </c>
      <c r="O4393" s="0" t="n">
        <v>0</v>
      </c>
      <c r="P4393" s="0" t="n">
        <v>0</v>
      </c>
      <c r="Q4393" s="0" t="n">
        <v>0</v>
      </c>
      <c r="R4393" s="0" t="n">
        <v>0</v>
      </c>
    </row>
    <row r="4394" customFormat="false" ht="13.8" hidden="true" customHeight="false" outlineLevel="0" collapsed="false">
      <c r="A4394" s="0" t="s">
        <v>155</v>
      </c>
      <c r="B4394" s="0" t="s">
        <v>103</v>
      </c>
      <c r="C4394" s="0" t="s">
        <v>177</v>
      </c>
      <c r="D4394" s="0" t="s">
        <v>115</v>
      </c>
      <c r="E4394" s="0" t="s">
        <v>8</v>
      </c>
      <c r="F4394" s="0" t="s">
        <v>8</v>
      </c>
      <c r="G4394" s="0" t="s">
        <v>154</v>
      </c>
      <c r="H4394" s="0" t="n">
        <v>13573189.3037625</v>
      </c>
      <c r="I4394" s="0" t="n">
        <v>269144.155</v>
      </c>
      <c r="J4394" s="0" t="n">
        <v>439071.2312</v>
      </c>
      <c r="K4394" s="0" t="n">
        <v>0</v>
      </c>
      <c r="L4394" s="0" t="n">
        <v>0</v>
      </c>
      <c r="M4394" s="0" t="n">
        <v>4844594.79</v>
      </c>
      <c r="N4394" s="0" t="n">
        <v>7266892.185</v>
      </c>
      <c r="O4394" s="0" t="n">
        <v>25313007.77775</v>
      </c>
      <c r="P4394" s="0" t="n">
        <v>34517737.87875</v>
      </c>
      <c r="Q4394" s="0" t="n">
        <v>18840090.85</v>
      </c>
      <c r="R4394" s="0" t="n">
        <v>21531532.4</v>
      </c>
    </row>
    <row r="4395" customFormat="false" ht="13.8" hidden="true" customHeight="false" outlineLevel="0" collapsed="false">
      <c r="A4395" s="0" t="s">
        <v>155</v>
      </c>
      <c r="B4395" s="0" t="s">
        <v>103</v>
      </c>
      <c r="C4395" s="0" t="s">
        <v>177</v>
      </c>
      <c r="D4395" s="0" t="s">
        <v>115</v>
      </c>
      <c r="E4395" s="0" t="s">
        <v>9</v>
      </c>
      <c r="F4395" s="0" t="s">
        <v>9</v>
      </c>
      <c r="G4395" s="0" t="s">
        <v>153</v>
      </c>
      <c r="H4395" s="0" t="n">
        <v>7141306.26736467</v>
      </c>
      <c r="I4395" s="0" t="n">
        <v>255844.405</v>
      </c>
      <c r="J4395" s="0" t="n">
        <v>491448.207275</v>
      </c>
      <c r="K4395" s="0" t="n">
        <v>0</v>
      </c>
      <c r="L4395" s="0" t="n">
        <v>0</v>
      </c>
      <c r="M4395" s="0" t="n">
        <v>4605199.29</v>
      </c>
      <c r="N4395" s="0" t="n">
        <v>6907798.935</v>
      </c>
      <c r="O4395" s="0" t="n">
        <v>24062166.29025</v>
      </c>
      <c r="P4395" s="0" t="n">
        <v>32812044.94125</v>
      </c>
      <c r="Q4395" s="0" t="n">
        <v>17909108.35</v>
      </c>
      <c r="R4395" s="0" t="n">
        <v>20467552.4</v>
      </c>
    </row>
    <row r="4396" customFormat="false" ht="13.8" hidden="true" customHeight="false" outlineLevel="0" collapsed="false">
      <c r="A4396" s="0" t="s">
        <v>150</v>
      </c>
      <c r="B4396" s="0" t="s">
        <v>103</v>
      </c>
      <c r="C4396" s="0" t="s">
        <v>178</v>
      </c>
      <c r="D4396" s="0" t="s">
        <v>111</v>
      </c>
      <c r="E4396" s="0" t="s">
        <v>8</v>
      </c>
      <c r="F4396" s="0" t="s">
        <v>8</v>
      </c>
      <c r="G4396" s="0" t="s">
        <v>154</v>
      </c>
      <c r="H4396" s="0" t="n">
        <v>921755.768011459</v>
      </c>
      <c r="I4396" s="0" t="n">
        <v>78134.7206415622</v>
      </c>
      <c r="J4396" s="0" t="n">
        <v>48238.1205227666</v>
      </c>
      <c r="K4396" s="0" t="n">
        <v>2344041.61924686</v>
      </c>
      <c r="L4396" s="0" t="n">
        <v>3125388.82566249</v>
      </c>
      <c r="M4396" s="0" t="n">
        <v>16877099.6585774</v>
      </c>
      <c r="N4396" s="0" t="n">
        <v>22502799.5447699</v>
      </c>
      <c r="O4396" s="0" t="n">
        <v>1750217.74237099</v>
      </c>
      <c r="P4396" s="0" t="n">
        <v>2187772.17796374</v>
      </c>
      <c r="Q4396" s="0" t="n">
        <v>3516062.4288703</v>
      </c>
      <c r="R4396" s="0" t="n">
        <v>4297409.63528592</v>
      </c>
    </row>
    <row r="4397" customFormat="false" ht="13.8" hidden="true" customHeight="false" outlineLevel="0" collapsed="false">
      <c r="A4397" s="0" t="s">
        <v>159</v>
      </c>
      <c r="B4397" s="0" t="s">
        <v>21</v>
      </c>
      <c r="C4397" s="0" t="s">
        <v>173</v>
      </c>
      <c r="D4397" s="0" t="s">
        <v>26</v>
      </c>
      <c r="E4397" s="0" t="s">
        <v>8</v>
      </c>
      <c r="F4397" s="0" t="s">
        <v>8</v>
      </c>
      <c r="G4397" s="0" t="s">
        <v>153</v>
      </c>
      <c r="H4397" s="0" t="n">
        <v>1229381.81811293</v>
      </c>
      <c r="I4397" s="0" t="n">
        <v>20931.921018981</v>
      </c>
      <c r="J4397" s="0" t="n">
        <v>13227.7680062937</v>
      </c>
      <c r="K4397" s="0" t="n">
        <v>0</v>
      </c>
      <c r="L4397" s="0" t="n">
        <v>0</v>
      </c>
      <c r="M4397" s="0" t="n">
        <v>3626649.12938156</v>
      </c>
      <c r="N4397" s="0" t="n">
        <v>4231090.65094515</v>
      </c>
      <c r="O4397" s="0" t="n">
        <v>0</v>
      </c>
      <c r="P4397" s="0" t="n">
        <v>0</v>
      </c>
      <c r="Q4397" s="0" t="n">
        <v>0</v>
      </c>
      <c r="R4397" s="0" t="n">
        <v>0</v>
      </c>
    </row>
    <row r="4398" customFormat="false" ht="13.8" hidden="true" customHeight="false" outlineLevel="0" collapsed="false">
      <c r="A4398" s="0" t="s">
        <v>155</v>
      </c>
      <c r="B4398" s="0" t="s">
        <v>103</v>
      </c>
      <c r="C4398" s="0" t="s">
        <v>178</v>
      </c>
      <c r="D4398" s="0" t="s">
        <v>104</v>
      </c>
      <c r="E4398" s="0" t="s">
        <v>13</v>
      </c>
      <c r="F4398" s="0" t="s">
        <v>13</v>
      </c>
      <c r="G4398" s="0" t="s">
        <v>172</v>
      </c>
      <c r="H4398" s="0" t="n">
        <v>1073545.19393993</v>
      </c>
      <c r="I4398" s="0" t="n">
        <v>65698.8604935524</v>
      </c>
      <c r="J4398" s="0" t="n">
        <v>45359.3184399072</v>
      </c>
      <c r="K4398" s="0" t="n">
        <v>0</v>
      </c>
      <c r="L4398" s="0" t="n">
        <v>0</v>
      </c>
      <c r="M4398" s="0" t="n">
        <v>8987604.11551798</v>
      </c>
      <c r="N4398" s="0" t="n">
        <v>10879731.2977322</v>
      </c>
      <c r="O4398" s="0" t="n">
        <v>2097107.62695419</v>
      </c>
      <c r="P4398" s="0" t="n">
        <v>2317855.79821253</v>
      </c>
      <c r="Q4398" s="0" t="n">
        <v>2019695.67148513</v>
      </c>
      <c r="R4398" s="0" t="n">
        <v>2203304.36889287</v>
      </c>
    </row>
    <row r="4399" customFormat="false" ht="13.8" hidden="true" customHeight="false" outlineLevel="0" collapsed="false">
      <c r="A4399" s="0" t="s">
        <v>155</v>
      </c>
      <c r="B4399" s="0" t="s">
        <v>103</v>
      </c>
      <c r="C4399" s="0" t="s">
        <v>178</v>
      </c>
      <c r="D4399" s="0" t="s">
        <v>111</v>
      </c>
      <c r="E4399" s="0" t="s">
        <v>9</v>
      </c>
      <c r="F4399" s="0" t="s">
        <v>9</v>
      </c>
      <c r="G4399" s="0" t="s">
        <v>172</v>
      </c>
      <c r="H4399" s="0" t="n">
        <v>294556.887989008</v>
      </c>
      <c r="I4399" s="0" t="n">
        <v>9215.86952236054</v>
      </c>
      <c r="J4399" s="0" t="n">
        <v>5393.63660718368</v>
      </c>
      <c r="K4399" s="0" t="n">
        <v>0</v>
      </c>
      <c r="L4399" s="0" t="n">
        <v>0</v>
      </c>
      <c r="M4399" s="0" t="n">
        <v>884723.474146612</v>
      </c>
      <c r="N4399" s="0" t="n">
        <v>1327085.21121991</v>
      </c>
      <c r="O4399" s="0" t="n">
        <v>206435.477300876</v>
      </c>
      <c r="P4399" s="0" t="n">
        <v>258044.346626095</v>
      </c>
      <c r="Q4399" s="0" t="n">
        <v>138238.042835408</v>
      </c>
      <c r="R4399" s="0" t="n">
        <v>230396.738059013</v>
      </c>
    </row>
    <row r="4400" customFormat="false" ht="13.8" hidden="true" customHeight="false" outlineLevel="0" collapsed="false">
      <c r="A4400" s="0" t="s">
        <v>150</v>
      </c>
      <c r="B4400" s="0" t="s">
        <v>21</v>
      </c>
      <c r="C4400" s="0" t="s">
        <v>166</v>
      </c>
      <c r="D4400" s="0" t="s">
        <v>24</v>
      </c>
      <c r="E4400" s="0" t="s">
        <v>9</v>
      </c>
      <c r="F4400" s="0" t="s">
        <v>9</v>
      </c>
      <c r="G4400" s="0" t="s">
        <v>154</v>
      </c>
      <c r="H4400" s="0" t="n">
        <v>622743.816355667</v>
      </c>
      <c r="I4400" s="0" t="n">
        <v>57754.0186434255</v>
      </c>
      <c r="J4400" s="0" t="n">
        <v>34363.6410928381</v>
      </c>
      <c r="K4400" s="0" t="n">
        <v>721925.233042819</v>
      </c>
      <c r="L4400" s="0" t="n">
        <v>794117.756347101</v>
      </c>
      <c r="M4400" s="0" t="n">
        <v>9232199.41472723</v>
      </c>
      <c r="N4400" s="0" t="n">
        <v>10770899.3171817</v>
      </c>
      <c r="O4400" s="0" t="n">
        <v>3378441.2225102</v>
      </c>
      <c r="P4400" s="0" t="n">
        <v>3941514.75959523</v>
      </c>
      <c r="Q4400" s="0" t="n">
        <v>1443850.46608563</v>
      </c>
      <c r="R4400" s="0" t="n">
        <v>1588235.5126942</v>
      </c>
    </row>
    <row r="4401" customFormat="false" ht="13.8" hidden="true" customHeight="false" outlineLevel="0" collapsed="false">
      <c r="A4401" s="0" t="s">
        <v>155</v>
      </c>
      <c r="B4401" s="0" t="s">
        <v>21</v>
      </c>
      <c r="C4401" s="0" t="s">
        <v>181</v>
      </c>
      <c r="D4401" s="0" t="s">
        <v>31</v>
      </c>
      <c r="E4401" s="0" t="s">
        <v>9</v>
      </c>
      <c r="F4401" s="0" t="s">
        <v>9</v>
      </c>
      <c r="G4401" s="0" t="s">
        <v>172</v>
      </c>
      <c r="H4401" s="0" t="n">
        <v>284242.183292792</v>
      </c>
      <c r="I4401" s="0" t="n">
        <v>4500</v>
      </c>
      <c r="J4401" s="0" t="n">
        <v>2640</v>
      </c>
      <c r="K4401" s="0" t="n">
        <v>0</v>
      </c>
      <c r="L4401" s="0" t="n">
        <v>0</v>
      </c>
      <c r="M4401" s="0" t="n">
        <v>248400</v>
      </c>
      <c r="N4401" s="0" t="n">
        <v>372600</v>
      </c>
      <c r="O4401" s="0" t="n">
        <v>29160</v>
      </c>
      <c r="P4401" s="0" t="n">
        <v>36450</v>
      </c>
      <c r="Q4401" s="0" t="n">
        <v>0</v>
      </c>
      <c r="R4401" s="0" t="n">
        <v>0</v>
      </c>
    </row>
    <row r="4402" customFormat="false" ht="13.8" hidden="true" customHeight="false" outlineLevel="0" collapsed="false">
      <c r="A4402" s="0" t="s">
        <v>159</v>
      </c>
      <c r="B4402" s="0" t="s">
        <v>72</v>
      </c>
      <c r="C4402" s="0" t="s">
        <v>175</v>
      </c>
      <c r="D4402" s="0" t="s">
        <v>87</v>
      </c>
      <c r="E4402" s="0" t="s">
        <v>152</v>
      </c>
      <c r="F4402" s="0" t="s">
        <v>8</v>
      </c>
      <c r="G4402" s="0" t="s">
        <v>157</v>
      </c>
      <c r="H4402" s="0" t="n">
        <v>2087705.21133361</v>
      </c>
      <c r="I4402" s="0" t="n">
        <v>56848.3240860394</v>
      </c>
      <c r="J4402" s="0" t="n">
        <v>61263.8987661927</v>
      </c>
      <c r="K4402" s="0" t="n">
        <v>852349.861290591</v>
      </c>
      <c r="L4402" s="0" t="n">
        <v>1136466.48172078</v>
      </c>
      <c r="M4402" s="0" t="n">
        <v>4832107.54731335</v>
      </c>
      <c r="N4402" s="0" t="n">
        <v>6764950.56623869</v>
      </c>
      <c r="O4402" s="0" t="n">
        <v>1932843.01892534</v>
      </c>
      <c r="P4402" s="0" t="n">
        <v>2705980.22649547</v>
      </c>
      <c r="Q4402" s="0" t="n">
        <v>0</v>
      </c>
      <c r="R4402" s="0" t="n">
        <v>0</v>
      </c>
    </row>
    <row r="4403" customFormat="false" ht="13.8" hidden="true" customHeight="false" outlineLevel="0" collapsed="false">
      <c r="A4403" s="0" t="s">
        <v>155</v>
      </c>
      <c r="B4403" s="0" t="s">
        <v>72</v>
      </c>
      <c r="C4403" s="0" t="s">
        <v>175</v>
      </c>
      <c r="D4403" s="0" t="s">
        <v>79</v>
      </c>
      <c r="E4403" s="0" t="s">
        <v>152</v>
      </c>
      <c r="F4403" s="0" t="s">
        <v>8</v>
      </c>
      <c r="G4403" s="0" t="s">
        <v>154</v>
      </c>
      <c r="H4403" s="0" t="n">
        <v>577592.993446928</v>
      </c>
      <c r="I4403" s="0" t="n">
        <v>48280.147433722</v>
      </c>
      <c r="J4403" s="0" t="n">
        <v>25560.1034929804</v>
      </c>
      <c r="K4403" s="0" t="n">
        <v>844902.580090135</v>
      </c>
      <c r="L4403" s="0" t="n">
        <v>1086303.31725874</v>
      </c>
      <c r="M4403" s="0" t="n">
        <v>3489415.10771086</v>
      </c>
      <c r="N4403" s="0" t="n">
        <v>4264840.68720216</v>
      </c>
      <c r="O4403" s="0" t="n">
        <v>1705936.27488086</v>
      </c>
      <c r="P4403" s="0" t="n">
        <v>2326276.73847391</v>
      </c>
      <c r="Q4403" s="0" t="n">
        <v>1689805.16018027</v>
      </c>
      <c r="R4403" s="0" t="n">
        <v>1931205.89734888</v>
      </c>
    </row>
    <row r="4404" customFormat="false" ht="13.8" hidden="true" customHeight="false" outlineLevel="0" collapsed="false">
      <c r="A4404" s="0" t="s">
        <v>159</v>
      </c>
      <c r="B4404" s="0" t="s">
        <v>117</v>
      </c>
      <c r="C4404" s="0" t="s">
        <v>189</v>
      </c>
      <c r="D4404" s="0" t="s">
        <v>109</v>
      </c>
      <c r="E4404" s="0" t="s">
        <v>9</v>
      </c>
      <c r="F4404" s="0" t="s">
        <v>9</v>
      </c>
      <c r="G4404" s="0" t="s">
        <v>154</v>
      </c>
      <c r="H4404" s="0" t="n">
        <v>2003354.44213073</v>
      </c>
      <c r="I4404" s="0" t="n">
        <v>9609.04123646403</v>
      </c>
      <c r="J4404" s="0" t="n">
        <v>9609.04123646403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0</v>
      </c>
    </row>
    <row r="4405" customFormat="false" ht="13.8" hidden="true" customHeight="false" outlineLevel="0" collapsed="false">
      <c r="A4405" s="0" t="s">
        <v>155</v>
      </c>
      <c r="B4405" s="0" t="s">
        <v>117</v>
      </c>
      <c r="C4405" s="0" t="s">
        <v>189</v>
      </c>
      <c r="D4405" s="0" t="s">
        <v>109</v>
      </c>
      <c r="E4405" s="0" t="s">
        <v>9</v>
      </c>
      <c r="F4405" s="0" t="s">
        <v>9</v>
      </c>
      <c r="G4405" s="0" t="s">
        <v>172</v>
      </c>
      <c r="H4405" s="0" t="n">
        <v>4434.14756104873</v>
      </c>
      <c r="I4405" s="0" t="n">
        <v>25.4686875546396</v>
      </c>
      <c r="J4405" s="0" t="n">
        <v>25.4686875546396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</row>
    <row r="4406" customFormat="false" ht="13.8" hidden="true" customHeight="false" outlineLevel="0" collapsed="false">
      <c r="A4406" s="0" t="s">
        <v>150</v>
      </c>
      <c r="B4406" s="0" t="s">
        <v>52</v>
      </c>
      <c r="C4406" s="0" t="s">
        <v>169</v>
      </c>
      <c r="D4406" s="0" t="s">
        <v>55</v>
      </c>
      <c r="E4406" s="0" t="s">
        <v>9</v>
      </c>
      <c r="F4406" s="0" t="s">
        <v>9</v>
      </c>
      <c r="G4406" s="0" t="s">
        <v>172</v>
      </c>
      <c r="H4406" s="0" t="n">
        <v>25892.0027035866</v>
      </c>
      <c r="I4406" s="0" t="n">
        <v>1730.749426</v>
      </c>
      <c r="J4406" s="0" t="n">
        <v>949.561382122561</v>
      </c>
      <c r="K4406" s="0" t="n">
        <v>23076.6590133333</v>
      </c>
      <c r="L4406" s="0" t="n">
        <v>34614.98852</v>
      </c>
      <c r="M4406" s="0" t="n">
        <v>310236.835129724</v>
      </c>
      <c r="N4406" s="0" t="n">
        <v>413649.113506299</v>
      </c>
      <c r="O4406" s="0" t="n">
        <v>20826.6847364566</v>
      </c>
      <c r="P4406" s="0" t="n">
        <v>26033.3559205708</v>
      </c>
      <c r="Q4406" s="0" t="n">
        <v>8653.74713</v>
      </c>
      <c r="R4406" s="0" t="n">
        <v>14422.9118833333</v>
      </c>
    </row>
    <row r="4407" customFormat="false" ht="13.8" hidden="true" customHeight="false" outlineLevel="0" collapsed="false">
      <c r="A4407" s="0" t="s">
        <v>155</v>
      </c>
      <c r="B4407" s="0" t="s">
        <v>72</v>
      </c>
      <c r="C4407" s="0" t="s">
        <v>151</v>
      </c>
      <c r="D4407" s="0" t="s">
        <v>75</v>
      </c>
      <c r="E4407" s="0" t="s">
        <v>156</v>
      </c>
      <c r="F4407" s="0" t="s">
        <v>9</v>
      </c>
      <c r="G4407" s="0" t="s">
        <v>157</v>
      </c>
      <c r="H4407" s="0" t="n">
        <v>1624767.37248385</v>
      </c>
      <c r="I4407" s="0" t="n">
        <v>21090.7360787463</v>
      </c>
      <c r="J4407" s="0" t="n">
        <v>11055.1043677117</v>
      </c>
      <c r="K4407" s="0" t="n">
        <v>0</v>
      </c>
      <c r="L4407" s="0" t="n">
        <v>0</v>
      </c>
      <c r="M4407" s="0" t="n">
        <v>1313084.41395721</v>
      </c>
      <c r="N4407" s="0" t="n">
        <v>1604880.95039215</v>
      </c>
      <c r="O4407" s="0" t="n">
        <v>641952.38015686</v>
      </c>
      <c r="P4407" s="0" t="n">
        <v>875389.609304809</v>
      </c>
      <c r="Q4407" s="0" t="n">
        <v>1476351.52551224</v>
      </c>
      <c r="R4407" s="0" t="n">
        <v>1687258.8862997</v>
      </c>
    </row>
    <row r="4408" customFormat="false" ht="13.8" hidden="true" customHeight="false" outlineLevel="0" collapsed="false">
      <c r="A4408" s="0" t="s">
        <v>155</v>
      </c>
      <c r="B4408" s="0" t="s">
        <v>72</v>
      </c>
      <c r="C4408" s="0" t="s">
        <v>171</v>
      </c>
      <c r="D4408" s="0" t="s">
        <v>80</v>
      </c>
      <c r="E4408" s="0" t="s">
        <v>170</v>
      </c>
      <c r="F4408" s="0" t="s">
        <v>13</v>
      </c>
      <c r="G4408" s="0" t="s">
        <v>154</v>
      </c>
      <c r="H4408" s="0" t="n">
        <v>17908387.9617332</v>
      </c>
      <c r="I4408" s="0" t="n">
        <v>1434065.78495574</v>
      </c>
      <c r="J4408" s="0" t="n">
        <v>1674863.98107412</v>
      </c>
      <c r="K4408" s="0" t="n">
        <v>0</v>
      </c>
      <c r="L4408" s="0" t="n">
        <v>0</v>
      </c>
      <c r="M4408" s="0" t="n">
        <v>80286594.9446046</v>
      </c>
      <c r="N4408" s="0" t="n">
        <v>98128060.48785</v>
      </c>
      <c r="O4408" s="0" t="n">
        <v>45793094.8417476</v>
      </c>
      <c r="P4408" s="0" t="n">
        <v>62445129.3296558</v>
      </c>
      <c r="Q4408" s="0" t="n">
        <v>42404717.8916083</v>
      </c>
      <c r="R4408" s="0" t="n">
        <v>48462534.7332666</v>
      </c>
    </row>
    <row r="4409" customFormat="false" ht="13.8" hidden="false" customHeight="false" outlineLevel="0" collapsed="false">
      <c r="A4409" s="0" t="s">
        <v>155</v>
      </c>
      <c r="B4409" s="0" t="s">
        <v>52</v>
      </c>
      <c r="C4409" s="0" t="s">
        <v>54</v>
      </c>
      <c r="D4409" s="0" t="s">
        <v>54</v>
      </c>
      <c r="E4409" s="0" t="s">
        <v>9</v>
      </c>
      <c r="F4409" s="0" t="s">
        <v>9</v>
      </c>
      <c r="G4409" s="0" t="s">
        <v>164</v>
      </c>
      <c r="H4409" s="0" t="n">
        <v>21460605.7</v>
      </c>
      <c r="I4409" s="0" t="n">
        <v>663000</v>
      </c>
      <c r="J4409" s="0" t="n">
        <v>820400</v>
      </c>
      <c r="K4409" s="0" t="n">
        <v>0</v>
      </c>
      <c r="L4409" s="0" t="n">
        <v>0</v>
      </c>
      <c r="M4409" s="0" t="n">
        <v>2099499.79005</v>
      </c>
      <c r="N4409" s="0" t="n">
        <v>2541499.74585</v>
      </c>
      <c r="O4409" s="0" t="n">
        <v>13226850</v>
      </c>
      <c r="P4409" s="0" t="n">
        <v>14619150</v>
      </c>
      <c r="Q4409" s="0" t="n">
        <v>72930000</v>
      </c>
      <c r="R4409" s="0" t="n">
        <v>79560000</v>
      </c>
    </row>
    <row r="4410" customFormat="false" ht="13.8" hidden="true" customHeight="false" outlineLevel="0" collapsed="false">
      <c r="A4410" s="0" t="s">
        <v>150</v>
      </c>
      <c r="B4410" s="0" t="s">
        <v>72</v>
      </c>
      <c r="C4410" s="0" t="s">
        <v>171</v>
      </c>
      <c r="D4410" s="0" t="s">
        <v>80</v>
      </c>
      <c r="E4410" s="0" t="s">
        <v>170</v>
      </c>
      <c r="F4410" s="0" t="s">
        <v>13</v>
      </c>
      <c r="G4410" s="0" t="s">
        <v>157</v>
      </c>
      <c r="H4410" s="0" t="n">
        <v>2092818.51315035</v>
      </c>
      <c r="I4410" s="0" t="n">
        <v>261837.27802337</v>
      </c>
      <c r="J4410" s="0" t="n">
        <v>150905.779498508</v>
      </c>
      <c r="K4410" s="0" t="n">
        <v>3812074.33104653</v>
      </c>
      <c r="L4410" s="0" t="n">
        <v>4901238.42563125</v>
      </c>
      <c r="M4410" s="0" t="n">
        <v>26060510.3213465</v>
      </c>
      <c r="N4410" s="0" t="n">
        <v>35833201.6918515</v>
      </c>
      <c r="O4410" s="0" t="n">
        <v>9501227.71041437</v>
      </c>
      <c r="P4410" s="0" t="n">
        <v>12161571.4693304</v>
      </c>
      <c r="Q4410" s="0" t="n">
        <v>8713312.75667779</v>
      </c>
      <c r="R4410" s="0" t="n">
        <v>9802476.85126251</v>
      </c>
    </row>
    <row r="4411" customFormat="false" ht="13.8" hidden="true" customHeight="false" outlineLevel="0" collapsed="false">
      <c r="A4411" s="0" t="s">
        <v>150</v>
      </c>
      <c r="B4411" s="0" t="s">
        <v>21</v>
      </c>
      <c r="C4411" s="0" t="s">
        <v>166</v>
      </c>
      <c r="D4411" s="0" t="s">
        <v>23</v>
      </c>
      <c r="E4411" s="0" t="s">
        <v>8</v>
      </c>
      <c r="F4411" s="0" t="s">
        <v>8</v>
      </c>
      <c r="G4411" s="0" t="s">
        <v>157</v>
      </c>
      <c r="H4411" s="0" t="n">
        <v>6097841.17882409</v>
      </c>
      <c r="I4411" s="0" t="n">
        <v>642316.975103762</v>
      </c>
      <c r="J4411" s="0" t="n">
        <v>238708.749593004</v>
      </c>
      <c r="K4411" s="0" t="n">
        <v>8028962.18879702</v>
      </c>
      <c r="L4411" s="0" t="n">
        <v>8831858.40767673</v>
      </c>
      <c r="M4411" s="0" t="n">
        <v>111287363.278062</v>
      </c>
      <c r="N4411" s="0" t="n">
        <v>129835257.157739</v>
      </c>
      <c r="O4411" s="0" t="n">
        <v>40832327.9701683</v>
      </c>
      <c r="P4411" s="0" t="n">
        <v>47637715.9651964</v>
      </c>
      <c r="Q4411" s="0" t="n">
        <v>16057924.377594</v>
      </c>
      <c r="R4411" s="0" t="n">
        <v>17663716.8153534</v>
      </c>
    </row>
    <row r="4412" customFormat="false" ht="13.8" hidden="true" customHeight="false" outlineLevel="0" collapsed="false">
      <c r="A4412" s="0" t="s">
        <v>150</v>
      </c>
      <c r="B4412" s="0" t="s">
        <v>21</v>
      </c>
      <c r="C4412" s="0" t="s">
        <v>168</v>
      </c>
      <c r="D4412" s="0" t="s">
        <v>29</v>
      </c>
      <c r="E4412" s="0" t="s">
        <v>8</v>
      </c>
      <c r="F4412" s="0" t="s">
        <v>8</v>
      </c>
      <c r="G4412" s="0" t="s">
        <v>157</v>
      </c>
      <c r="H4412" s="0" t="n">
        <v>27956353.4087634</v>
      </c>
      <c r="I4412" s="0" t="n">
        <v>910800</v>
      </c>
      <c r="J4412" s="0" t="n">
        <v>1273872.05</v>
      </c>
      <c r="K4412" s="0" t="n">
        <v>31878000</v>
      </c>
      <c r="L4412" s="0" t="n">
        <v>40986000</v>
      </c>
      <c r="M4412" s="0" t="n">
        <v>263949840</v>
      </c>
      <c r="N4412" s="0" t="n">
        <v>321330240</v>
      </c>
      <c r="O4412" s="0" t="n">
        <v>34865424</v>
      </c>
      <c r="P4412" s="0" t="n">
        <v>38035008</v>
      </c>
      <c r="Q4412" s="0" t="n">
        <v>109296000</v>
      </c>
      <c r="R4412" s="0" t="n">
        <v>118404000</v>
      </c>
    </row>
    <row r="4413" customFormat="false" ht="13.8" hidden="true" customHeight="false" outlineLevel="0" collapsed="false">
      <c r="A4413" s="0" t="s">
        <v>150</v>
      </c>
      <c r="B4413" s="0" t="s">
        <v>96</v>
      </c>
      <c r="C4413" s="0" t="s">
        <v>184</v>
      </c>
      <c r="D4413" s="0" t="s">
        <v>101</v>
      </c>
      <c r="E4413" s="0" t="s">
        <v>170</v>
      </c>
      <c r="F4413" s="0" t="s">
        <v>13</v>
      </c>
      <c r="G4413" s="0" t="s">
        <v>153</v>
      </c>
      <c r="H4413" s="0" t="n">
        <v>3066804.78425252</v>
      </c>
      <c r="I4413" s="0" t="n">
        <v>118808.758325828</v>
      </c>
      <c r="J4413" s="0" t="n">
        <v>105476.810745086</v>
      </c>
      <c r="K4413" s="0" t="n">
        <v>1002354.33963761</v>
      </c>
      <c r="L4413" s="0" t="n">
        <v>1288741.29381979</v>
      </c>
      <c r="M4413" s="0" t="n">
        <v>5961260.43432263</v>
      </c>
      <c r="N4413" s="0" t="n">
        <v>8196733.09719362</v>
      </c>
      <c r="O4413" s="0" t="n">
        <v>2455632.86016665</v>
      </c>
      <c r="P4413" s="0" t="n">
        <v>3143210.06101331</v>
      </c>
      <c r="Q4413" s="0" t="n">
        <v>2291095.63345741</v>
      </c>
      <c r="R4413" s="0" t="n">
        <v>2577482.58763958</v>
      </c>
    </row>
    <row r="4414" customFormat="false" ht="13.8" hidden="true" customHeight="false" outlineLevel="0" collapsed="false">
      <c r="A4414" s="0" t="s">
        <v>150</v>
      </c>
      <c r="B4414" s="0" t="s">
        <v>21</v>
      </c>
      <c r="C4414" s="0" t="s">
        <v>173</v>
      </c>
      <c r="D4414" s="0" t="s">
        <v>40</v>
      </c>
      <c r="E4414" s="0" t="s">
        <v>9</v>
      </c>
      <c r="F4414" s="0" t="s">
        <v>9</v>
      </c>
      <c r="G4414" s="0" t="s">
        <v>157</v>
      </c>
      <c r="H4414" s="0" t="n">
        <v>567594.270860682</v>
      </c>
      <c r="I4414" s="0" t="n">
        <v>77994.805374291</v>
      </c>
      <c r="J4414" s="0" t="n">
        <v>29558.4878135232</v>
      </c>
      <c r="K4414" s="0" t="n">
        <v>877441.560460773</v>
      </c>
      <c r="L4414" s="0" t="n">
        <v>1072428.5738965</v>
      </c>
      <c r="M4414" s="0" t="n">
        <v>19570158.5619647</v>
      </c>
      <c r="N4414" s="0" t="n">
        <v>22016428.3822103</v>
      </c>
      <c r="O4414" s="0" t="n">
        <v>5826804.90721804</v>
      </c>
      <c r="P4414" s="0" t="n">
        <v>7458310.28123909</v>
      </c>
      <c r="Q4414" s="0" t="n">
        <v>1754883.12092154</v>
      </c>
      <c r="R4414" s="0" t="n">
        <v>1949870.13435727</v>
      </c>
    </row>
    <row r="4415" customFormat="false" ht="13.8" hidden="true" customHeight="false" outlineLevel="0" collapsed="false">
      <c r="A4415" s="0" t="s">
        <v>159</v>
      </c>
      <c r="B4415" s="0" t="s">
        <v>52</v>
      </c>
      <c r="C4415" s="0" t="s">
        <v>158</v>
      </c>
      <c r="D4415" s="0" t="s">
        <v>63</v>
      </c>
      <c r="E4415" s="0" t="s">
        <v>13</v>
      </c>
      <c r="F4415" s="0" t="s">
        <v>13</v>
      </c>
      <c r="G4415" s="0" t="s">
        <v>154</v>
      </c>
      <c r="H4415" s="0" t="n">
        <v>42204283.2679063</v>
      </c>
      <c r="I4415" s="0" t="n">
        <v>1302768.66911258</v>
      </c>
      <c r="J4415" s="0" t="n">
        <v>999391.79835899</v>
      </c>
      <c r="K4415" s="0" t="n">
        <v>52110746.7645034</v>
      </c>
      <c r="L4415" s="0" t="n">
        <v>65138433.4556293</v>
      </c>
      <c r="M4415" s="0" t="n">
        <v>262996425.077103</v>
      </c>
      <c r="N4415" s="0" t="n">
        <v>318364093.514388</v>
      </c>
      <c r="O4415" s="0" t="n">
        <v>0</v>
      </c>
      <c r="P4415" s="0" t="n">
        <v>0</v>
      </c>
      <c r="Q4415" s="0" t="n">
        <v>0</v>
      </c>
      <c r="R4415" s="0" t="n">
        <v>0</v>
      </c>
    </row>
    <row r="4416" customFormat="false" ht="13.8" hidden="true" customHeight="false" outlineLevel="0" collapsed="false">
      <c r="A4416" s="0" t="s">
        <v>159</v>
      </c>
      <c r="B4416" s="0" t="s">
        <v>21</v>
      </c>
      <c r="C4416" s="0" t="s">
        <v>173</v>
      </c>
      <c r="D4416" s="0" t="s">
        <v>46</v>
      </c>
      <c r="E4416" s="0" t="s">
        <v>13</v>
      </c>
      <c r="F4416" s="0" t="s">
        <v>13</v>
      </c>
      <c r="G4416" s="0" t="s">
        <v>172</v>
      </c>
      <c r="H4416" s="0" t="n">
        <v>2942433.06032975</v>
      </c>
      <c r="I4416" s="0" t="n">
        <v>18858.4988475576</v>
      </c>
      <c r="J4416" s="0" t="n">
        <v>57460.4298912198</v>
      </c>
      <c r="K4416" s="0" t="n">
        <v>0</v>
      </c>
      <c r="L4416" s="0" t="n">
        <v>0</v>
      </c>
      <c r="M4416" s="0" t="n">
        <v>4657001.52012816</v>
      </c>
      <c r="N4416" s="0" t="n">
        <v>5821251.90016021</v>
      </c>
      <c r="O4416" s="0" t="n">
        <v>0</v>
      </c>
      <c r="P4416" s="0" t="n">
        <v>0</v>
      </c>
      <c r="Q4416" s="0" t="n">
        <v>165011.864916129</v>
      </c>
      <c r="R4416" s="0" t="n">
        <v>212158.112035023</v>
      </c>
    </row>
    <row r="4417" customFormat="false" ht="13.8" hidden="true" customHeight="false" outlineLevel="0" collapsed="false">
      <c r="A4417" s="0" t="s">
        <v>150</v>
      </c>
      <c r="B4417" s="0" t="s">
        <v>52</v>
      </c>
      <c r="C4417" s="0" t="s">
        <v>158</v>
      </c>
      <c r="D4417" s="0" t="s">
        <v>66</v>
      </c>
      <c r="E4417" s="0" t="s">
        <v>8</v>
      </c>
      <c r="F4417" s="0" t="s">
        <v>8</v>
      </c>
      <c r="G4417" s="0" t="s">
        <v>153</v>
      </c>
      <c r="H4417" s="0" t="n">
        <v>385566.710198709</v>
      </c>
      <c r="I4417" s="0" t="n">
        <v>47394.1522379527</v>
      </c>
      <c r="J4417" s="0" t="n">
        <v>165326.242976329</v>
      </c>
      <c r="K4417" s="0" t="n">
        <v>2132736.85070787</v>
      </c>
      <c r="L4417" s="0" t="n">
        <v>2606678.3730874</v>
      </c>
      <c r="M4417" s="0" t="n">
        <v>11581945.9531497</v>
      </c>
      <c r="N4417" s="0" t="n">
        <v>14099760.2907909</v>
      </c>
      <c r="O4417" s="0" t="n">
        <v>106636.842535393</v>
      </c>
      <c r="P4417" s="0" t="n">
        <v>159955.26380309</v>
      </c>
      <c r="Q4417" s="0" t="n">
        <v>0</v>
      </c>
      <c r="R4417" s="0" t="n">
        <v>0</v>
      </c>
    </row>
    <row r="4418" customFormat="false" ht="13.8" hidden="true" customHeight="false" outlineLevel="0" collapsed="false">
      <c r="A4418" s="0" t="s">
        <v>155</v>
      </c>
      <c r="B4418" s="0" t="s">
        <v>21</v>
      </c>
      <c r="C4418" s="0" t="s">
        <v>181</v>
      </c>
      <c r="D4418" s="0" t="s">
        <v>51</v>
      </c>
      <c r="E4418" s="0" t="s">
        <v>13</v>
      </c>
      <c r="F4418" s="0" t="s">
        <v>13</v>
      </c>
      <c r="G4418" s="0" t="s">
        <v>157</v>
      </c>
      <c r="H4418" s="0" t="n">
        <v>2262440.23580855</v>
      </c>
      <c r="I4418" s="0" t="n">
        <v>97025</v>
      </c>
      <c r="J4418" s="0" t="n">
        <v>22935.85</v>
      </c>
      <c r="K4418" s="0" t="n">
        <v>4366125</v>
      </c>
      <c r="L4418" s="0" t="n">
        <v>5336375</v>
      </c>
      <c r="M4418" s="0" t="n">
        <v>17282578.125</v>
      </c>
      <c r="N4418" s="0" t="n">
        <v>20921015.625</v>
      </c>
      <c r="O4418" s="0" t="n">
        <v>909609.375</v>
      </c>
      <c r="P4418" s="0" t="n">
        <v>1455375</v>
      </c>
      <c r="Q4418" s="0" t="n">
        <v>0</v>
      </c>
      <c r="R4418" s="0" t="n">
        <v>0</v>
      </c>
    </row>
    <row r="4419" customFormat="false" ht="13.8" hidden="true" customHeight="false" outlineLevel="0" collapsed="false">
      <c r="A4419" s="0" t="s">
        <v>159</v>
      </c>
      <c r="B4419" s="0" t="s">
        <v>52</v>
      </c>
      <c r="C4419" s="0" t="s">
        <v>169</v>
      </c>
      <c r="D4419" s="0" t="s">
        <v>69</v>
      </c>
      <c r="E4419" s="0" t="s">
        <v>9</v>
      </c>
      <c r="F4419" s="0" t="s">
        <v>9</v>
      </c>
      <c r="G4419" s="0" t="s">
        <v>172</v>
      </c>
      <c r="H4419" s="0" t="n">
        <v>2484784.25474327</v>
      </c>
      <c r="I4419" s="0" t="n">
        <v>77191.7058428</v>
      </c>
      <c r="J4419" s="0" t="n">
        <v>205166.25303196</v>
      </c>
      <c r="K4419" s="0" t="n">
        <v>3087668.233712</v>
      </c>
      <c r="L4419" s="0" t="n">
        <v>3859585.29214</v>
      </c>
      <c r="M4419" s="0" t="n">
        <v>20777434.1315762</v>
      </c>
      <c r="N4419" s="0" t="n">
        <v>25151630.7908555</v>
      </c>
      <c r="O4419" s="0" t="n">
        <v>0</v>
      </c>
      <c r="P4419" s="0" t="n">
        <v>0</v>
      </c>
      <c r="Q4419" s="0" t="n">
        <v>0</v>
      </c>
      <c r="R4419" s="0" t="n">
        <v>0</v>
      </c>
    </row>
    <row r="4420" customFormat="false" ht="13.8" hidden="true" customHeight="false" outlineLevel="0" collapsed="false">
      <c r="A4420" s="0" t="s">
        <v>155</v>
      </c>
      <c r="B4420" s="0" t="s">
        <v>72</v>
      </c>
      <c r="C4420" s="0" t="s">
        <v>171</v>
      </c>
      <c r="D4420" s="0" t="s">
        <v>86</v>
      </c>
      <c r="E4420" s="0" t="s">
        <v>170</v>
      </c>
      <c r="F4420" s="0" t="s">
        <v>13</v>
      </c>
      <c r="G4420" s="0" t="s">
        <v>164</v>
      </c>
      <c r="H4420" s="0" t="n">
        <v>16081849.7095411</v>
      </c>
      <c r="I4420" s="0" t="n">
        <v>1260444.45481076</v>
      </c>
      <c r="J4420" s="0" t="n">
        <v>2187331.56703745</v>
      </c>
      <c r="K4420" s="0" t="n">
        <v>0</v>
      </c>
      <c r="L4420" s="0" t="n">
        <v>0</v>
      </c>
      <c r="M4420" s="0" t="n">
        <v>70566353.6883614</v>
      </c>
      <c r="N4420" s="0" t="n">
        <v>86247765.6191084</v>
      </c>
      <c r="O4420" s="0" t="n">
        <v>40248957.2427009</v>
      </c>
      <c r="P4420" s="0" t="n">
        <v>54884941.6945922</v>
      </c>
      <c r="Q4420" s="0" t="n">
        <v>39009824.3272423</v>
      </c>
      <c r="R4420" s="0" t="n">
        <v>44582656.3739912</v>
      </c>
    </row>
    <row r="4421" customFormat="false" ht="13.8" hidden="true" customHeight="false" outlineLevel="0" collapsed="false">
      <c r="A4421" s="0" t="s">
        <v>150</v>
      </c>
      <c r="B4421" s="0" t="s">
        <v>72</v>
      </c>
      <c r="C4421" s="0" t="s">
        <v>151</v>
      </c>
      <c r="D4421" s="0" t="s">
        <v>75</v>
      </c>
      <c r="E4421" s="0" t="s">
        <v>156</v>
      </c>
      <c r="F4421" s="0" t="s">
        <v>9</v>
      </c>
      <c r="G4421" s="0" t="s">
        <v>154</v>
      </c>
      <c r="H4421" s="0" t="n">
        <v>1771432.44789646</v>
      </c>
      <c r="I4421" s="0" t="n">
        <v>28354.0947190813</v>
      </c>
      <c r="J4421" s="0" t="n">
        <v>31240.42578549</v>
      </c>
      <c r="K4421" s="0" t="n">
        <v>992393.315167846</v>
      </c>
      <c r="L4421" s="0" t="n">
        <v>1275934.26235866</v>
      </c>
      <c r="M4421" s="0" t="n">
        <v>3138297.91502197</v>
      </c>
      <c r="N4421" s="0" t="n">
        <v>4315159.63315521</v>
      </c>
      <c r="O4421" s="0" t="n">
        <v>980718.098444368</v>
      </c>
      <c r="P4421" s="0" t="n">
        <v>1255319.16600879</v>
      </c>
      <c r="Q4421" s="0" t="n">
        <v>2268327.5775265</v>
      </c>
      <c r="R4421" s="0" t="n">
        <v>2551868.52471732</v>
      </c>
    </row>
    <row r="4422" customFormat="false" ht="13.8" hidden="true" customHeight="false" outlineLevel="0" collapsed="false">
      <c r="A4422" s="0" t="s">
        <v>155</v>
      </c>
      <c r="B4422" s="0" t="s">
        <v>21</v>
      </c>
      <c r="C4422" s="0" t="s">
        <v>166</v>
      </c>
      <c r="D4422" s="0" t="s">
        <v>33</v>
      </c>
      <c r="E4422" s="0" t="s">
        <v>9</v>
      </c>
      <c r="F4422" s="0" t="s">
        <v>9</v>
      </c>
      <c r="G4422" s="0" t="s">
        <v>172</v>
      </c>
      <c r="H4422" s="0" t="n">
        <v>1669245.0771301</v>
      </c>
      <c r="I4422" s="0" t="n">
        <v>58970.7738095238</v>
      </c>
      <c r="J4422" s="0" t="n">
        <v>35087.6104166666</v>
      </c>
      <c r="K4422" s="0" t="n">
        <v>0</v>
      </c>
      <c r="L4422" s="0" t="n">
        <v>0</v>
      </c>
      <c r="M4422" s="0" t="n">
        <v>28108378.3781585</v>
      </c>
      <c r="N4422" s="0" t="n">
        <v>34025931.7209288</v>
      </c>
      <c r="O4422" s="0" t="n">
        <v>4960302.08650641</v>
      </c>
      <c r="P4422" s="0" t="n">
        <v>6004576.20998145</v>
      </c>
      <c r="Q4422" s="0" t="n">
        <v>1031988.54166666</v>
      </c>
      <c r="R4422" s="0" t="n">
        <v>1179415.47619047</v>
      </c>
    </row>
    <row r="4423" customFormat="false" ht="13.8" hidden="true" customHeight="false" outlineLevel="0" collapsed="false">
      <c r="A4423" s="0" t="s">
        <v>159</v>
      </c>
      <c r="B4423" s="0" t="s">
        <v>21</v>
      </c>
      <c r="C4423" s="0" t="s">
        <v>181</v>
      </c>
      <c r="D4423" s="0" t="s">
        <v>31</v>
      </c>
      <c r="E4423" s="0" t="s">
        <v>8</v>
      </c>
      <c r="F4423" s="0" t="s">
        <v>8</v>
      </c>
      <c r="G4423" s="0" t="s">
        <v>154</v>
      </c>
      <c r="H4423" s="0" t="n">
        <v>5734307.20179129</v>
      </c>
      <c r="I4423" s="0" t="n">
        <v>72300</v>
      </c>
      <c r="J4423" s="0" t="n">
        <v>45476.25</v>
      </c>
      <c r="K4423" s="0" t="n">
        <v>0</v>
      </c>
      <c r="L4423" s="0" t="n">
        <v>0</v>
      </c>
      <c r="M4423" s="0" t="n">
        <v>3990960</v>
      </c>
      <c r="N4423" s="0" t="n">
        <v>5986440</v>
      </c>
      <c r="O4423" s="0" t="n">
        <v>409941</v>
      </c>
      <c r="P4423" s="0" t="n">
        <v>527067</v>
      </c>
      <c r="Q4423" s="0" t="n">
        <v>0</v>
      </c>
      <c r="R4423" s="0" t="n">
        <v>0</v>
      </c>
    </row>
    <row r="4424" customFormat="false" ht="13.8" hidden="true" customHeight="false" outlineLevel="0" collapsed="false">
      <c r="A4424" s="0" t="s">
        <v>159</v>
      </c>
      <c r="B4424" s="0" t="s">
        <v>21</v>
      </c>
      <c r="C4424" s="0" t="s">
        <v>173</v>
      </c>
      <c r="D4424" s="0" t="s">
        <v>48</v>
      </c>
      <c r="E4424" s="0" t="s">
        <v>8</v>
      </c>
      <c r="F4424" s="0" t="s">
        <v>8</v>
      </c>
      <c r="G4424" s="0" t="s">
        <v>157</v>
      </c>
      <c r="H4424" s="0" t="n">
        <v>667923.237391781</v>
      </c>
      <c r="I4424" s="0" t="n">
        <v>5179</v>
      </c>
      <c r="J4424" s="0" t="n">
        <v>1218.47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</row>
    <row r="4425" customFormat="false" ht="13.8" hidden="true" customHeight="false" outlineLevel="0" collapsed="false">
      <c r="A4425" s="0" t="s">
        <v>155</v>
      </c>
      <c r="B4425" s="0" t="s">
        <v>52</v>
      </c>
      <c r="C4425" s="0" t="s">
        <v>158</v>
      </c>
      <c r="D4425" s="0" t="s">
        <v>53</v>
      </c>
      <c r="E4425" s="0" t="s">
        <v>13</v>
      </c>
      <c r="F4425" s="0" t="s">
        <v>13</v>
      </c>
      <c r="G4425" s="0" t="s">
        <v>153</v>
      </c>
      <c r="H4425" s="0" t="n">
        <v>1059433.84043625</v>
      </c>
      <c r="I4425" s="0" t="n">
        <v>56442.2460185391</v>
      </c>
      <c r="J4425" s="0" t="n">
        <v>33364.5754297467</v>
      </c>
      <c r="K4425" s="0" t="n">
        <v>0</v>
      </c>
      <c r="L4425" s="0" t="n">
        <v>0</v>
      </c>
      <c r="M4425" s="0" t="n">
        <v>1185287.14945664</v>
      </c>
      <c r="N4425" s="0" t="n">
        <v>1448684.29378034</v>
      </c>
      <c r="O4425" s="0" t="n">
        <v>1439277.27177948</v>
      </c>
      <c r="P4425" s="0" t="n">
        <v>1599196.96864386</v>
      </c>
      <c r="Q4425" s="0" t="n">
        <v>1881408.20061797</v>
      </c>
      <c r="R4425" s="0" t="n">
        <v>2069549.02067977</v>
      </c>
    </row>
    <row r="4426" customFormat="false" ht="13.8" hidden="true" customHeight="false" outlineLevel="0" collapsed="false">
      <c r="A4426" s="0" t="s">
        <v>159</v>
      </c>
      <c r="B4426" s="0" t="s">
        <v>117</v>
      </c>
      <c r="C4426" s="0" t="s">
        <v>190</v>
      </c>
      <c r="D4426" s="0" t="s">
        <v>109</v>
      </c>
      <c r="E4426" s="0" t="s">
        <v>8</v>
      </c>
      <c r="F4426" s="0" t="s">
        <v>8</v>
      </c>
      <c r="G4426" s="0" t="s">
        <v>164</v>
      </c>
      <c r="H4426" s="0" t="n">
        <v>171573550.982194</v>
      </c>
      <c r="I4426" s="0" t="n">
        <v>1055484.63363047</v>
      </c>
      <c r="J4426" s="0" t="n">
        <v>2199678.60781216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</row>
    <row r="4427" customFormat="false" ht="13.8" hidden="true" customHeight="false" outlineLevel="0" collapsed="false">
      <c r="A4427" s="0" t="s">
        <v>150</v>
      </c>
      <c r="B4427" s="0" t="s">
        <v>103</v>
      </c>
      <c r="C4427" s="0" t="s">
        <v>193</v>
      </c>
      <c r="D4427" s="0" t="s">
        <v>107</v>
      </c>
      <c r="E4427" s="0" t="s">
        <v>13</v>
      </c>
      <c r="F4427" s="0" t="s">
        <v>13</v>
      </c>
      <c r="G4427" s="0" t="s">
        <v>172</v>
      </c>
      <c r="H4427" s="0" t="n">
        <v>651984.851608193</v>
      </c>
      <c r="I4427" s="0" t="n">
        <v>101234.3829096</v>
      </c>
      <c r="J4427" s="0" t="n">
        <v>90296.7624987939</v>
      </c>
      <c r="K4427" s="0" t="n">
        <v>0</v>
      </c>
      <c r="L4427" s="0" t="n">
        <v>0</v>
      </c>
      <c r="M4427" s="0" t="n">
        <v>15549601.2149145</v>
      </c>
      <c r="N4427" s="0" t="n">
        <v>21380701.6705075</v>
      </c>
      <c r="O4427" s="0" t="n">
        <v>3644437.7847456</v>
      </c>
      <c r="P4427" s="0" t="n">
        <v>4664880.36447436</v>
      </c>
      <c r="Q4427" s="0" t="n">
        <v>2239801.10551113</v>
      </c>
      <c r="R4427" s="0" t="n">
        <v>2519776.24370002</v>
      </c>
    </row>
    <row r="4428" customFormat="false" ht="13.8" hidden="true" customHeight="false" outlineLevel="0" collapsed="false">
      <c r="A4428" s="0" t="s">
        <v>150</v>
      </c>
      <c r="B4428" s="0" t="s">
        <v>117</v>
      </c>
      <c r="C4428" s="0" t="s">
        <v>190</v>
      </c>
      <c r="D4428" s="0" t="s">
        <v>109</v>
      </c>
      <c r="E4428" s="0" t="s">
        <v>13</v>
      </c>
      <c r="F4428" s="0" t="s">
        <v>13</v>
      </c>
      <c r="G4428" s="0" t="s">
        <v>157</v>
      </c>
      <c r="H4428" s="0" t="n">
        <v>2143933.86792998</v>
      </c>
      <c r="I4428" s="0" t="n">
        <v>37656.9048774059</v>
      </c>
      <c r="J4428" s="0" t="n">
        <v>43166.5828471871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</row>
    <row r="4429" customFormat="false" ht="13.8" hidden="true" customHeight="false" outlineLevel="0" collapsed="false">
      <c r="A4429" s="0" t="s">
        <v>155</v>
      </c>
      <c r="B4429" s="0" t="s">
        <v>21</v>
      </c>
      <c r="C4429" s="0" t="s">
        <v>173</v>
      </c>
      <c r="D4429" s="0" t="s">
        <v>41</v>
      </c>
      <c r="E4429" s="0" t="s">
        <v>9</v>
      </c>
      <c r="F4429" s="0" t="s">
        <v>9</v>
      </c>
      <c r="G4429" s="0" t="s">
        <v>157</v>
      </c>
      <c r="H4429" s="0" t="n">
        <v>294213.378350459</v>
      </c>
      <c r="I4429" s="0" t="n">
        <v>3649.55555555555</v>
      </c>
      <c r="J4429" s="0" t="n">
        <v>839.397777777777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</v>
      </c>
    </row>
    <row r="4430" customFormat="false" ht="13.8" hidden="true" customHeight="false" outlineLevel="0" collapsed="false">
      <c r="A4430" s="0" t="s">
        <v>159</v>
      </c>
      <c r="B4430" s="0" t="s">
        <v>103</v>
      </c>
      <c r="C4430" s="0" t="s">
        <v>178</v>
      </c>
      <c r="D4430" s="0" t="s">
        <v>105</v>
      </c>
      <c r="E4430" s="0" t="s">
        <v>8</v>
      </c>
      <c r="F4430" s="0" t="s">
        <v>8</v>
      </c>
      <c r="G4430" s="0" t="s">
        <v>154</v>
      </c>
      <c r="H4430" s="0" t="n">
        <v>10083654.774051</v>
      </c>
      <c r="I4430" s="0" t="n">
        <v>334801.833157</v>
      </c>
      <c r="J4430" s="0" t="n">
        <v>241397.10801044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15066082.492065</v>
      </c>
      <c r="R4430" s="0" t="n">
        <v>16740091.65785</v>
      </c>
    </row>
    <row r="4431" customFormat="false" ht="13.8" hidden="true" customHeight="false" outlineLevel="0" collapsed="false">
      <c r="A4431" s="0" t="s">
        <v>159</v>
      </c>
      <c r="B4431" s="0" t="s">
        <v>52</v>
      </c>
      <c r="C4431" s="0" t="s">
        <v>158</v>
      </c>
      <c r="D4431" s="0" t="s">
        <v>59</v>
      </c>
      <c r="E4431" s="0" t="s">
        <v>13</v>
      </c>
      <c r="F4431" s="0" t="s">
        <v>13</v>
      </c>
      <c r="G4431" s="0" t="s">
        <v>172</v>
      </c>
      <c r="H4431" s="0" t="n">
        <v>375766.133888001</v>
      </c>
      <c r="I4431" s="0" t="n">
        <v>8044.90883299204</v>
      </c>
      <c r="J4431" s="0" t="n">
        <v>4830.79488857775</v>
      </c>
      <c r="K4431" s="0" t="n">
        <v>0</v>
      </c>
      <c r="L4431" s="0" t="n">
        <v>0</v>
      </c>
      <c r="M4431" s="0" t="n">
        <v>640911.071434354</v>
      </c>
      <c r="N4431" s="0" t="n">
        <v>961366.607151531</v>
      </c>
      <c r="O4431" s="0" t="n">
        <v>84706.1858268548</v>
      </c>
      <c r="P4431" s="0" t="n">
        <v>108907.953205956</v>
      </c>
      <c r="Q4431" s="0" t="n">
        <v>26816.3627766401</v>
      </c>
      <c r="R4431" s="0" t="n">
        <v>53632.7255532803</v>
      </c>
    </row>
    <row r="4432" customFormat="false" ht="13.8" hidden="true" customHeight="false" outlineLevel="0" collapsed="false">
      <c r="A4432" s="0" t="s">
        <v>159</v>
      </c>
      <c r="B4432" s="0" t="s">
        <v>21</v>
      </c>
      <c r="C4432" s="0" t="s">
        <v>166</v>
      </c>
      <c r="D4432" s="0" t="s">
        <v>23</v>
      </c>
      <c r="E4432" s="0" t="s">
        <v>9</v>
      </c>
      <c r="F4432" s="0" t="s">
        <v>9</v>
      </c>
      <c r="G4432" s="0" t="s">
        <v>172</v>
      </c>
      <c r="H4432" s="0" t="n">
        <v>2061029.3974963</v>
      </c>
      <c r="I4432" s="0" t="n">
        <v>28077.0998373311</v>
      </c>
      <c r="J4432" s="0" t="n">
        <v>18146.143303212</v>
      </c>
      <c r="K4432" s="0" t="n">
        <v>0</v>
      </c>
      <c r="L4432" s="0" t="n">
        <v>0</v>
      </c>
      <c r="M4432" s="0" t="n">
        <v>4864617.51830043</v>
      </c>
      <c r="N4432" s="0" t="n">
        <v>5675387.10468383</v>
      </c>
      <c r="O4432" s="0" t="n">
        <v>0</v>
      </c>
      <c r="P4432" s="0" t="n">
        <v>0</v>
      </c>
      <c r="Q4432" s="0" t="n">
        <v>0</v>
      </c>
      <c r="R4432" s="0" t="n">
        <v>0</v>
      </c>
    </row>
    <row r="4433" customFormat="false" ht="13.8" hidden="true" customHeight="false" outlineLevel="0" collapsed="false">
      <c r="A4433" s="0" t="s">
        <v>150</v>
      </c>
      <c r="B4433" s="0" t="s">
        <v>117</v>
      </c>
      <c r="C4433" s="0" t="s">
        <v>188</v>
      </c>
      <c r="D4433" s="0" t="s">
        <v>109</v>
      </c>
      <c r="E4433" s="0" t="s">
        <v>13</v>
      </c>
      <c r="F4433" s="0" t="s">
        <v>13</v>
      </c>
      <c r="G4433" s="0" t="s">
        <v>164</v>
      </c>
      <c r="H4433" s="0" t="n">
        <v>86911.8192548326</v>
      </c>
      <c r="I4433" s="0" t="n">
        <v>452.617759716497</v>
      </c>
      <c r="J4433" s="0" t="n">
        <v>452.617759716497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</row>
    <row r="4434" customFormat="false" ht="13.8" hidden="true" customHeight="false" outlineLevel="0" collapsed="false">
      <c r="A4434" s="0" t="s">
        <v>159</v>
      </c>
      <c r="B4434" s="0" t="s">
        <v>103</v>
      </c>
      <c r="C4434" s="0" t="s">
        <v>177</v>
      </c>
      <c r="D4434" s="0" t="s">
        <v>110</v>
      </c>
      <c r="E4434" s="0" t="s">
        <v>13</v>
      </c>
      <c r="F4434" s="0" t="s">
        <v>13</v>
      </c>
      <c r="G4434" s="0" t="s">
        <v>172</v>
      </c>
      <c r="H4434" s="0" t="n">
        <v>2177.83811168181</v>
      </c>
      <c r="I4434" s="0" t="n">
        <v>202.8</v>
      </c>
      <c r="J4434" s="0" t="n">
        <v>183.534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</row>
    <row r="4435" customFormat="false" ht="13.8" hidden="true" customHeight="false" outlineLevel="0" collapsed="false">
      <c r="A4435" s="0" t="s">
        <v>150</v>
      </c>
      <c r="B4435" s="0" t="s">
        <v>72</v>
      </c>
      <c r="C4435" s="0" t="s">
        <v>151</v>
      </c>
      <c r="D4435" s="0" t="s">
        <v>73</v>
      </c>
      <c r="E4435" s="0" t="s">
        <v>152</v>
      </c>
      <c r="F4435" s="0" t="s">
        <v>8</v>
      </c>
      <c r="G4435" s="0" t="s">
        <v>154</v>
      </c>
      <c r="H4435" s="0" t="n">
        <v>6675432.64997177</v>
      </c>
      <c r="I4435" s="0" t="n">
        <v>107134.686192781</v>
      </c>
      <c r="J4435" s="0" t="n">
        <v>118500.050062405</v>
      </c>
      <c r="K4435" s="0" t="n">
        <v>3749714.01674735</v>
      </c>
      <c r="L4435" s="0" t="n">
        <v>4821060.87867517</v>
      </c>
      <c r="M4435" s="0" t="n">
        <v>11857919.1343067</v>
      </c>
      <c r="N4435" s="0" t="n">
        <v>16304638.8096717</v>
      </c>
      <c r="O4435" s="0" t="n">
        <v>3705599.72947086</v>
      </c>
      <c r="P4435" s="0" t="n">
        <v>4743167.6537227</v>
      </c>
      <c r="Q4435" s="0" t="n">
        <v>8570774.89542253</v>
      </c>
      <c r="R4435" s="0" t="n">
        <v>9642121.75735035</v>
      </c>
    </row>
    <row r="4436" customFormat="false" ht="13.8" hidden="true" customHeight="false" outlineLevel="0" collapsed="false">
      <c r="A4436" s="0" t="s">
        <v>159</v>
      </c>
      <c r="B4436" s="0" t="s">
        <v>72</v>
      </c>
      <c r="C4436" s="0" t="s">
        <v>151</v>
      </c>
      <c r="D4436" s="0" t="s">
        <v>75</v>
      </c>
      <c r="E4436" s="0" t="s">
        <v>174</v>
      </c>
      <c r="F4436" s="0" t="s">
        <v>8</v>
      </c>
      <c r="G4436" s="0" t="s">
        <v>164</v>
      </c>
      <c r="H4436" s="0" t="n">
        <v>16918964.3200955</v>
      </c>
      <c r="I4436" s="0" t="n">
        <v>78676.400982076</v>
      </c>
      <c r="J4436" s="0" t="n">
        <v>87716.8847851268</v>
      </c>
      <c r="K4436" s="0" t="n">
        <v>0</v>
      </c>
      <c r="L4436" s="0" t="n">
        <v>0</v>
      </c>
      <c r="M4436" s="0" t="n">
        <v>4898300.15842448</v>
      </c>
      <c r="N4436" s="0" t="n">
        <v>6531066.8778993</v>
      </c>
      <c r="O4436" s="0" t="n">
        <v>2177022.2926331</v>
      </c>
      <c r="P4436" s="0" t="n">
        <v>3047831.20968634</v>
      </c>
      <c r="Q4436" s="0" t="n">
        <v>4720584.05892456</v>
      </c>
      <c r="R4436" s="0" t="n">
        <v>5507348.06874532</v>
      </c>
    </row>
    <row r="4437" customFormat="false" ht="13.8" hidden="true" customHeight="false" outlineLevel="0" collapsed="false">
      <c r="A4437" s="0" t="s">
        <v>159</v>
      </c>
      <c r="B4437" s="0" t="s">
        <v>52</v>
      </c>
      <c r="C4437" s="0" t="s">
        <v>158</v>
      </c>
      <c r="D4437" s="0" t="s">
        <v>53</v>
      </c>
      <c r="E4437" s="0" t="s">
        <v>9</v>
      </c>
      <c r="F4437" s="0" t="s">
        <v>9</v>
      </c>
      <c r="G4437" s="0" t="s">
        <v>164</v>
      </c>
      <c r="H4437" s="0" t="n">
        <v>21310310.589109</v>
      </c>
      <c r="I4437" s="0" t="n">
        <v>470713.413420802</v>
      </c>
      <c r="J4437" s="0" t="n">
        <v>285672.241654389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n">
        <v>13336880.0469227</v>
      </c>
      <c r="R4437" s="0" t="n">
        <v>14905924.7583254</v>
      </c>
    </row>
    <row r="4438" customFormat="false" ht="13.8" hidden="true" customHeight="false" outlineLevel="0" collapsed="false">
      <c r="A4438" s="0" t="s">
        <v>150</v>
      </c>
      <c r="B4438" s="0" t="s">
        <v>52</v>
      </c>
      <c r="C4438" s="0" t="s">
        <v>161</v>
      </c>
      <c r="D4438" s="0" t="s">
        <v>60</v>
      </c>
      <c r="E4438" s="0" t="s">
        <v>9</v>
      </c>
      <c r="F4438" s="0" t="s">
        <v>9</v>
      </c>
      <c r="G4438" s="0" t="s">
        <v>154</v>
      </c>
      <c r="H4438" s="0" t="n">
        <v>8566985.56197009</v>
      </c>
      <c r="I4438" s="0" t="n">
        <v>534210.66421645</v>
      </c>
      <c r="J4438" s="0" t="n">
        <v>421931.649682663</v>
      </c>
      <c r="K4438" s="0" t="n">
        <v>7122808.85621933</v>
      </c>
      <c r="L4438" s="0" t="n">
        <v>10684213.284329</v>
      </c>
      <c r="M4438" s="0" t="n">
        <v>95757261.7210619</v>
      </c>
      <c r="N4438" s="0" t="n">
        <v>127676348.961415</v>
      </c>
      <c r="O4438" s="0" t="n">
        <v>6428334.98561514</v>
      </c>
      <c r="P4438" s="0" t="n">
        <v>8035418.73201892</v>
      </c>
      <c r="Q4438" s="0" t="n">
        <v>2671053.32108225</v>
      </c>
      <c r="R4438" s="0" t="n">
        <v>4451755.53513708</v>
      </c>
    </row>
    <row r="4439" customFormat="false" ht="13.8" hidden="true" customHeight="false" outlineLevel="0" collapsed="false">
      <c r="A4439" s="0" t="s">
        <v>150</v>
      </c>
      <c r="B4439" s="0" t="s">
        <v>21</v>
      </c>
      <c r="C4439" s="0" t="s">
        <v>168</v>
      </c>
      <c r="D4439" s="0" t="s">
        <v>29</v>
      </c>
      <c r="E4439" s="0" t="s">
        <v>8</v>
      </c>
      <c r="F4439" s="0" t="s">
        <v>8</v>
      </c>
      <c r="G4439" s="0" t="s">
        <v>154</v>
      </c>
      <c r="H4439" s="0" t="n">
        <v>17814487.7780328</v>
      </c>
      <c r="I4439" s="0" t="n">
        <v>473550</v>
      </c>
      <c r="J4439" s="0" t="n">
        <v>943203.75</v>
      </c>
      <c r="K4439" s="0" t="n">
        <v>16574250</v>
      </c>
      <c r="L4439" s="0" t="n">
        <v>21309750</v>
      </c>
      <c r="M4439" s="0" t="n">
        <v>137234790</v>
      </c>
      <c r="N4439" s="0" t="n">
        <v>167068440</v>
      </c>
      <c r="O4439" s="0" t="n">
        <v>18127494</v>
      </c>
      <c r="P4439" s="0" t="n">
        <v>19775448</v>
      </c>
      <c r="Q4439" s="0" t="n">
        <v>56826000</v>
      </c>
      <c r="R4439" s="0" t="n">
        <v>61561500</v>
      </c>
    </row>
    <row r="4440" customFormat="false" ht="13.8" hidden="true" customHeight="false" outlineLevel="0" collapsed="false">
      <c r="A4440" s="0" t="s">
        <v>150</v>
      </c>
      <c r="B4440" s="0" t="s">
        <v>72</v>
      </c>
      <c r="C4440" s="0" t="s">
        <v>151</v>
      </c>
      <c r="D4440" s="0" t="s">
        <v>82</v>
      </c>
      <c r="E4440" s="0" t="s">
        <v>174</v>
      </c>
      <c r="F4440" s="0" t="s">
        <v>8</v>
      </c>
      <c r="G4440" s="0" t="s">
        <v>153</v>
      </c>
      <c r="H4440" s="0" t="n">
        <v>154622.770330849</v>
      </c>
      <c r="I4440" s="0" t="n">
        <v>9034.53711751067</v>
      </c>
      <c r="J4440" s="0" t="n">
        <v>9034.53711751067</v>
      </c>
      <c r="K4440" s="0" t="n">
        <v>105402.933037624</v>
      </c>
      <c r="L4440" s="0" t="n">
        <v>135518.05676266</v>
      </c>
      <c r="M4440" s="0" t="n">
        <v>685532.411456291</v>
      </c>
      <c r="N4440" s="0" t="n">
        <v>884557.950266183</v>
      </c>
      <c r="O4440" s="0" t="n">
        <v>221139.486437228</v>
      </c>
      <c r="P4440" s="0" t="n">
        <v>283058.542639652</v>
      </c>
      <c r="Q4440" s="0" t="n">
        <v>240920.989800284</v>
      </c>
      <c r="R4440" s="0" t="n">
        <v>271036.11352532</v>
      </c>
    </row>
    <row r="4441" customFormat="false" ht="13.8" hidden="true" customHeight="false" outlineLevel="0" collapsed="false">
      <c r="A4441" s="0" t="s">
        <v>150</v>
      </c>
      <c r="B4441" s="0" t="s">
        <v>90</v>
      </c>
      <c r="C4441" s="0" t="s">
        <v>93</v>
      </c>
      <c r="D4441" s="0" t="s">
        <v>93</v>
      </c>
      <c r="E4441" s="0" t="s">
        <v>185</v>
      </c>
      <c r="F4441" s="0" t="s">
        <v>9</v>
      </c>
      <c r="G4441" s="0" t="s">
        <v>154</v>
      </c>
      <c r="H4441" s="0" t="n">
        <v>6080703.08173217</v>
      </c>
      <c r="I4441" s="0" t="n">
        <v>866863.736111111</v>
      </c>
      <c r="J4441" s="0" t="n">
        <v>1212438.38083333</v>
      </c>
      <c r="K4441" s="0" t="n">
        <v>7518644.82638888</v>
      </c>
      <c r="L4441" s="0" t="n">
        <v>9666829.06249999</v>
      </c>
      <c r="M4441" s="0" t="n">
        <v>92118914.80732</v>
      </c>
      <c r="N4441" s="0" t="n">
        <v>110542697.768784</v>
      </c>
      <c r="O4441" s="0" t="n">
        <v>35824022.4611882</v>
      </c>
      <c r="P4441" s="0" t="n">
        <v>45854748.7503209</v>
      </c>
      <c r="Q4441" s="0" t="n">
        <v>17185473.8888888</v>
      </c>
      <c r="R4441" s="0" t="n">
        <v>19333658.1249999</v>
      </c>
    </row>
    <row r="4442" customFormat="false" ht="13.8" hidden="true" customHeight="false" outlineLevel="0" collapsed="false">
      <c r="A4442" s="0" t="s">
        <v>155</v>
      </c>
      <c r="B4442" s="0" t="s">
        <v>21</v>
      </c>
      <c r="C4442" s="0" t="s">
        <v>166</v>
      </c>
      <c r="D4442" s="0" t="s">
        <v>36</v>
      </c>
      <c r="E4442" s="0" t="s">
        <v>13</v>
      </c>
      <c r="F4442" s="0" t="s">
        <v>13</v>
      </c>
      <c r="G4442" s="0" t="s">
        <v>157</v>
      </c>
      <c r="H4442" s="0" t="n">
        <v>353782.530364918</v>
      </c>
      <c r="I4442" s="0" t="n">
        <v>34665.6877798903</v>
      </c>
      <c r="J4442" s="0" t="n">
        <v>11811.3454112367</v>
      </c>
      <c r="K4442" s="0" t="n">
        <v>389988.987523766</v>
      </c>
      <c r="L4442" s="0" t="n">
        <v>476653.206973492</v>
      </c>
      <c r="M4442" s="0" t="n">
        <v>4789856.51723447</v>
      </c>
      <c r="N4442" s="0" t="n">
        <v>5987320.64654308</v>
      </c>
      <c r="O4442" s="0" t="n">
        <v>1147391.46898952</v>
      </c>
      <c r="P4442" s="0" t="n">
        <v>1835826.35038323</v>
      </c>
      <c r="Q4442" s="0" t="n">
        <v>693313.755597807</v>
      </c>
      <c r="R4442" s="0" t="n">
        <v>779977.975047533</v>
      </c>
    </row>
    <row r="4443" customFormat="false" ht="13.8" hidden="true" customHeight="false" outlineLevel="0" collapsed="false">
      <c r="A4443" s="0" t="s">
        <v>150</v>
      </c>
      <c r="B4443" s="0" t="s">
        <v>52</v>
      </c>
      <c r="C4443" s="0" t="s">
        <v>183</v>
      </c>
      <c r="D4443" s="0" t="s">
        <v>64</v>
      </c>
      <c r="E4443" s="0" t="s">
        <v>9</v>
      </c>
      <c r="F4443" s="0" t="s">
        <v>9</v>
      </c>
      <c r="G4443" s="0" t="s">
        <v>164</v>
      </c>
      <c r="H4443" s="0" t="n">
        <v>43256771.2181813</v>
      </c>
      <c r="I4443" s="0" t="n">
        <v>2995292.39094301</v>
      </c>
      <c r="J4443" s="0" t="n">
        <v>3360666.88879168</v>
      </c>
      <c r="K4443" s="0" t="n">
        <v>104835233.683005</v>
      </c>
      <c r="L4443" s="0" t="n">
        <v>134788157.592435</v>
      </c>
      <c r="M4443" s="0" t="n">
        <v>103337587.487534</v>
      </c>
      <c r="N4443" s="0" t="n">
        <v>125802280.419606</v>
      </c>
      <c r="O4443" s="0" t="n">
        <v>99942922.6679713</v>
      </c>
      <c r="P4443" s="0" t="n">
        <v>109028642.910514</v>
      </c>
      <c r="Q4443" s="0" t="n">
        <v>359435086.913162</v>
      </c>
      <c r="R4443" s="0" t="n">
        <v>389388010.822592</v>
      </c>
    </row>
    <row r="4444" customFormat="false" ht="13.8" hidden="true" customHeight="false" outlineLevel="0" collapsed="false">
      <c r="A4444" s="0" t="s">
        <v>155</v>
      </c>
      <c r="B4444" s="0" t="s">
        <v>21</v>
      </c>
      <c r="C4444" s="0" t="s">
        <v>173</v>
      </c>
      <c r="D4444" s="0" t="s">
        <v>46</v>
      </c>
      <c r="E4444" s="0" t="s">
        <v>8</v>
      </c>
      <c r="F4444" s="0" t="s">
        <v>8</v>
      </c>
      <c r="G4444" s="0" t="s">
        <v>164</v>
      </c>
      <c r="H4444" s="0" t="n">
        <v>3063638.18065946</v>
      </c>
      <c r="I4444" s="0" t="n">
        <v>114697.442982685</v>
      </c>
      <c r="J4444" s="0" t="n">
        <v>191332.999590815</v>
      </c>
      <c r="K4444" s="0" t="n">
        <v>0</v>
      </c>
      <c r="L4444" s="0" t="n">
        <v>0</v>
      </c>
      <c r="M4444" s="0" t="n">
        <v>28323896.3314598</v>
      </c>
      <c r="N4444" s="0" t="n">
        <v>35404870.4143248</v>
      </c>
      <c r="O4444" s="0" t="n">
        <v>5937982.20632772</v>
      </c>
      <c r="P4444" s="0" t="n">
        <v>9500771.53012435</v>
      </c>
      <c r="Q4444" s="0" t="n">
        <v>1146974.42982685</v>
      </c>
      <c r="R4444" s="0" t="n">
        <v>1433718.03728356</v>
      </c>
    </row>
    <row r="4445" customFormat="false" ht="13.8" hidden="true" customHeight="false" outlineLevel="0" collapsed="false">
      <c r="A4445" s="0" t="s">
        <v>159</v>
      </c>
      <c r="B4445" s="0" t="s">
        <v>21</v>
      </c>
      <c r="C4445" s="0" t="s">
        <v>173</v>
      </c>
      <c r="D4445" s="0" t="s">
        <v>46</v>
      </c>
      <c r="E4445" s="0" t="s">
        <v>9</v>
      </c>
      <c r="F4445" s="0" t="s">
        <v>9</v>
      </c>
      <c r="G4445" s="0" t="s">
        <v>157</v>
      </c>
      <c r="H4445" s="0" t="n">
        <v>10683826.0828742</v>
      </c>
      <c r="I4445" s="0" t="n">
        <v>70823.0246940814</v>
      </c>
      <c r="J4445" s="0" t="n">
        <v>58635.335227531</v>
      </c>
      <c r="K4445" s="0" t="n">
        <v>0</v>
      </c>
      <c r="L4445" s="0" t="n">
        <v>0</v>
      </c>
      <c r="M4445" s="0" t="n">
        <v>17489352.4838074</v>
      </c>
      <c r="N4445" s="0" t="n">
        <v>21861690.6047592</v>
      </c>
      <c r="O4445" s="0" t="n">
        <v>0</v>
      </c>
      <c r="P4445" s="0" t="n">
        <v>0</v>
      </c>
      <c r="Q4445" s="0" t="n">
        <v>619701.466073212</v>
      </c>
      <c r="R4445" s="0" t="n">
        <v>796759.027808415</v>
      </c>
    </row>
    <row r="4446" customFormat="false" ht="13.8" hidden="true" customHeight="false" outlineLevel="0" collapsed="false">
      <c r="A4446" s="0" t="s">
        <v>150</v>
      </c>
      <c r="B4446" s="0" t="s">
        <v>21</v>
      </c>
      <c r="C4446" s="0" t="s">
        <v>166</v>
      </c>
      <c r="D4446" s="0" t="s">
        <v>44</v>
      </c>
      <c r="E4446" s="0" t="s">
        <v>8</v>
      </c>
      <c r="F4446" s="0" t="s">
        <v>8</v>
      </c>
      <c r="G4446" s="0" t="s">
        <v>153</v>
      </c>
      <c r="H4446" s="0" t="n">
        <v>334027.087686192</v>
      </c>
      <c r="I4446" s="0" t="n">
        <v>22125</v>
      </c>
      <c r="J4446" s="0" t="n">
        <v>12976.9125</v>
      </c>
      <c r="K4446" s="0" t="n">
        <v>276562.5</v>
      </c>
      <c r="L4446" s="0" t="n">
        <v>304218.75</v>
      </c>
      <c r="M4446" s="0" t="n">
        <v>9700583.3412</v>
      </c>
      <c r="N4446" s="0" t="n">
        <v>10913156.25885</v>
      </c>
      <c r="O4446" s="0" t="n">
        <v>2532851.56157812</v>
      </c>
      <c r="P4446" s="0" t="n">
        <v>3242049.99882</v>
      </c>
      <c r="Q4446" s="0" t="n">
        <v>248906.25</v>
      </c>
      <c r="R4446" s="0" t="n">
        <v>304218.75</v>
      </c>
    </row>
    <row r="4447" customFormat="false" ht="13.8" hidden="true" customHeight="false" outlineLevel="0" collapsed="false">
      <c r="A4447" s="0" t="s">
        <v>155</v>
      </c>
      <c r="B4447" s="0" t="s">
        <v>52</v>
      </c>
      <c r="C4447" s="0" t="s">
        <v>165</v>
      </c>
      <c r="D4447" s="0" t="s">
        <v>67</v>
      </c>
      <c r="E4447" s="0" t="s">
        <v>9</v>
      </c>
      <c r="F4447" s="0" t="s">
        <v>9</v>
      </c>
      <c r="G4447" s="0" t="s">
        <v>164</v>
      </c>
      <c r="H4447" s="0" t="n">
        <v>8404993.63142975</v>
      </c>
      <c r="I4447" s="0" t="n">
        <v>144983.799999999</v>
      </c>
      <c r="J4447" s="0" t="n">
        <v>150608.543191142</v>
      </c>
      <c r="K4447" s="0" t="n">
        <v>6524270.99999999</v>
      </c>
      <c r="L4447" s="0" t="n">
        <v>7974108.99999999</v>
      </c>
      <c r="M4447" s="0" t="n">
        <v>29268604.6249999</v>
      </c>
      <c r="N4447" s="0" t="n">
        <v>35430416.1249999</v>
      </c>
      <c r="O4447" s="0" t="n">
        <v>271844.624999999</v>
      </c>
      <c r="P4447" s="0" t="n">
        <v>434951.399999999</v>
      </c>
      <c r="Q4447" s="0" t="n">
        <v>0</v>
      </c>
      <c r="R4447" s="0" t="n">
        <v>0</v>
      </c>
    </row>
    <row r="4448" customFormat="false" ht="13.8" hidden="true" customHeight="false" outlineLevel="0" collapsed="false">
      <c r="A4448" s="0" t="s">
        <v>159</v>
      </c>
      <c r="B4448" s="0" t="s">
        <v>52</v>
      </c>
      <c r="C4448" s="0" t="s">
        <v>161</v>
      </c>
      <c r="D4448" s="0" t="s">
        <v>68</v>
      </c>
      <c r="E4448" s="0" t="s">
        <v>13</v>
      </c>
      <c r="F4448" s="0" t="s">
        <v>13</v>
      </c>
      <c r="G4448" s="0" t="s">
        <v>172</v>
      </c>
      <c r="H4448" s="0" t="n">
        <v>4789198.53491485</v>
      </c>
      <c r="I4448" s="0" t="n">
        <v>90520.117350127</v>
      </c>
      <c r="J4448" s="0" t="n">
        <v>191538.91194184</v>
      </c>
      <c r="K4448" s="0" t="n">
        <v>3620804.69400508</v>
      </c>
      <c r="L4448" s="0" t="n">
        <v>4526005.86750635</v>
      </c>
      <c r="M4448" s="0" t="n">
        <v>18273748.6900569</v>
      </c>
      <c r="N4448" s="0" t="n">
        <v>22120853.6774373</v>
      </c>
      <c r="O4448" s="0" t="n">
        <v>0</v>
      </c>
      <c r="P4448" s="0" t="n">
        <v>0</v>
      </c>
      <c r="Q4448" s="0" t="n">
        <v>0</v>
      </c>
      <c r="R4448" s="0" t="n">
        <v>0</v>
      </c>
    </row>
    <row r="4449" customFormat="false" ht="13.8" hidden="true" customHeight="false" outlineLevel="0" collapsed="false">
      <c r="A4449" s="0" t="s">
        <v>150</v>
      </c>
      <c r="B4449" s="0" t="s">
        <v>52</v>
      </c>
      <c r="C4449" s="0" t="s">
        <v>169</v>
      </c>
      <c r="D4449" s="0" t="s">
        <v>69</v>
      </c>
      <c r="E4449" s="0" t="s">
        <v>8</v>
      </c>
      <c r="F4449" s="0" t="s">
        <v>8</v>
      </c>
      <c r="G4449" s="0" t="s">
        <v>157</v>
      </c>
      <c r="H4449" s="0" t="n">
        <v>1830838.31270726</v>
      </c>
      <c r="I4449" s="0" t="n">
        <v>359183.5498081</v>
      </c>
      <c r="J4449" s="0" t="n">
        <v>559932.120559853</v>
      </c>
      <c r="K4449" s="0" t="n">
        <v>16163259.7413645</v>
      </c>
      <c r="L4449" s="0" t="n">
        <v>19755095.2394455</v>
      </c>
      <c r="M4449" s="0" t="n">
        <v>117033973.174785</v>
      </c>
      <c r="N4449" s="0" t="n">
        <v>142476141.25626</v>
      </c>
      <c r="O4449" s="0" t="n">
        <v>1077550.6494243</v>
      </c>
      <c r="P4449" s="0" t="n">
        <v>1616325.97413645</v>
      </c>
      <c r="Q4449" s="0" t="n">
        <v>0</v>
      </c>
      <c r="R4449" s="0" t="n">
        <v>0</v>
      </c>
    </row>
    <row r="4450" customFormat="false" ht="13.8" hidden="true" customHeight="false" outlineLevel="0" collapsed="false">
      <c r="A4450" s="0" t="s">
        <v>150</v>
      </c>
      <c r="B4450" s="0" t="s">
        <v>6</v>
      </c>
      <c r="C4450" s="0" t="s">
        <v>162</v>
      </c>
      <c r="D4450" s="0" t="s">
        <v>18</v>
      </c>
      <c r="E4450" s="0" t="s">
        <v>8</v>
      </c>
      <c r="F4450" s="0" t="s">
        <v>8</v>
      </c>
      <c r="G4450" s="0" t="s">
        <v>164</v>
      </c>
      <c r="H4450" s="0" t="n">
        <v>7042403.09974781</v>
      </c>
      <c r="I4450" s="0" t="n">
        <v>2732300.59083619</v>
      </c>
      <c r="J4450" s="0" t="n">
        <v>1671979.32321851</v>
      </c>
      <c r="K4450" s="0" t="n">
        <v>7901433.94251615</v>
      </c>
      <c r="L4450" s="0" t="n">
        <v>10158986.4975207</v>
      </c>
      <c r="M4450" s="0" t="n">
        <v>405763195.480755</v>
      </c>
      <c r="N4450" s="0" t="n">
        <v>557924393.786038</v>
      </c>
      <c r="O4450" s="0" t="n">
        <v>63400499.2938679</v>
      </c>
      <c r="P4450" s="0" t="n">
        <v>81152639.096151</v>
      </c>
      <c r="Q4450" s="0" t="n">
        <v>18060420.4400369</v>
      </c>
      <c r="R4450" s="0" t="n">
        <v>20317972.9950415</v>
      </c>
    </row>
    <row r="4451" customFormat="false" ht="13.8" hidden="true" customHeight="false" outlineLevel="0" collapsed="false">
      <c r="A4451" s="0" t="s">
        <v>155</v>
      </c>
      <c r="B4451" s="0" t="s">
        <v>72</v>
      </c>
      <c r="C4451" s="0" t="s">
        <v>171</v>
      </c>
      <c r="D4451" s="0" t="s">
        <v>86</v>
      </c>
      <c r="E4451" s="0" t="s">
        <v>156</v>
      </c>
      <c r="F4451" s="0" t="s">
        <v>9</v>
      </c>
      <c r="G4451" s="0" t="s">
        <v>154</v>
      </c>
      <c r="H4451" s="0" t="n">
        <v>22612378.7961711</v>
      </c>
      <c r="I4451" s="0" t="n">
        <v>1728426.0967245</v>
      </c>
      <c r="J4451" s="0" t="n">
        <v>3003895.51962149</v>
      </c>
      <c r="K4451" s="0" t="n">
        <v>0</v>
      </c>
      <c r="L4451" s="0" t="n">
        <v>0</v>
      </c>
      <c r="M4451" s="0" t="n">
        <v>96766443.6145001</v>
      </c>
      <c r="N4451" s="0" t="n">
        <v>118270097.751055</v>
      </c>
      <c r="O4451" s="0" t="n">
        <v>55192712.2204503</v>
      </c>
      <c r="P4451" s="0" t="n">
        <v>75262789.3915232</v>
      </c>
      <c r="Q4451" s="0" t="n">
        <v>51633849.9250818</v>
      </c>
      <c r="R4451" s="0" t="n">
        <v>59010114.2000935</v>
      </c>
    </row>
    <row r="4452" customFormat="false" ht="13.8" hidden="true" customHeight="false" outlineLevel="0" collapsed="false">
      <c r="A4452" s="0" t="s">
        <v>155</v>
      </c>
      <c r="B4452" s="0" t="s">
        <v>72</v>
      </c>
      <c r="C4452" s="0" t="s">
        <v>171</v>
      </c>
      <c r="D4452" s="0" t="s">
        <v>86</v>
      </c>
      <c r="E4452" s="0" t="s">
        <v>152</v>
      </c>
      <c r="F4452" s="0" t="s">
        <v>8</v>
      </c>
      <c r="G4452" s="0" t="s">
        <v>154</v>
      </c>
      <c r="H4452" s="0" t="n">
        <v>62508167.3463575</v>
      </c>
      <c r="I4452" s="0" t="n">
        <v>2935276.73377311</v>
      </c>
      <c r="J4452" s="0" t="n">
        <v>7243738.46894679</v>
      </c>
      <c r="K4452" s="0" t="n">
        <v>0</v>
      </c>
      <c r="L4452" s="0" t="n">
        <v>0</v>
      </c>
      <c r="M4452" s="0" t="n">
        <v>164332331.645466</v>
      </c>
      <c r="N4452" s="0" t="n">
        <v>200850627.566681</v>
      </c>
      <c r="O4452" s="0" t="n">
        <v>93730292.7568245</v>
      </c>
      <c r="P4452" s="0" t="n">
        <v>127814035.577488</v>
      </c>
      <c r="Q4452" s="0" t="n">
        <v>86241057.8642529</v>
      </c>
      <c r="R4452" s="0" t="n">
        <v>98561208.9877176</v>
      </c>
    </row>
    <row r="4453" customFormat="false" ht="13.8" hidden="true" customHeight="false" outlineLevel="0" collapsed="false">
      <c r="A4453" s="0" t="s">
        <v>150</v>
      </c>
      <c r="B4453" s="0" t="s">
        <v>6</v>
      </c>
      <c r="C4453" s="0" t="s">
        <v>162</v>
      </c>
      <c r="D4453" s="0" t="s">
        <v>18</v>
      </c>
      <c r="E4453" s="0" t="s">
        <v>13</v>
      </c>
      <c r="F4453" s="0" t="s">
        <v>13</v>
      </c>
      <c r="G4453" s="0" t="s">
        <v>154</v>
      </c>
      <c r="H4453" s="0" t="n">
        <v>1107113.37584559</v>
      </c>
      <c r="I4453" s="0" t="n">
        <v>497349.425052906</v>
      </c>
      <c r="J4453" s="0" t="n">
        <v>277811.879836565</v>
      </c>
      <c r="K4453" s="0" t="n">
        <v>1417973.68284181</v>
      </c>
      <c r="L4453" s="0" t="n">
        <v>1823109.02079661</v>
      </c>
      <c r="M4453" s="0" t="n">
        <v>106172892.614441</v>
      </c>
      <c r="N4453" s="0" t="n">
        <v>129253956.226276</v>
      </c>
      <c r="O4453" s="0" t="n">
        <v>106172892.614441</v>
      </c>
      <c r="P4453" s="0" t="n">
        <v>129253956.226276</v>
      </c>
      <c r="Q4453" s="0" t="n">
        <v>3241082.70363842</v>
      </c>
      <c r="R4453" s="0" t="n">
        <v>3646218.04159322</v>
      </c>
    </row>
    <row r="4454" customFormat="false" ht="13.8" hidden="true" customHeight="false" outlineLevel="0" collapsed="false">
      <c r="A4454" s="0" t="s">
        <v>150</v>
      </c>
      <c r="B4454" s="0" t="s">
        <v>72</v>
      </c>
      <c r="C4454" s="0" t="s">
        <v>151</v>
      </c>
      <c r="D4454" s="0" t="s">
        <v>76</v>
      </c>
      <c r="E4454" s="0" t="s">
        <v>174</v>
      </c>
      <c r="F4454" s="0" t="s">
        <v>8</v>
      </c>
      <c r="G4454" s="0" t="s">
        <v>157</v>
      </c>
      <c r="H4454" s="0" t="n">
        <v>345423.836212546</v>
      </c>
      <c r="I4454" s="0" t="n">
        <v>4715.48228367758</v>
      </c>
      <c r="J4454" s="0" t="n">
        <v>2377.3238280665</v>
      </c>
      <c r="K4454" s="0" t="n">
        <v>165041.879928715</v>
      </c>
      <c r="L4454" s="0" t="n">
        <v>212196.702765491</v>
      </c>
      <c r="M4454" s="0" t="n">
        <v>505610.652689647</v>
      </c>
      <c r="N4454" s="0" t="n">
        <v>652400.84218019</v>
      </c>
      <c r="O4454" s="0" t="n">
        <v>163100.210545047</v>
      </c>
      <c r="P4454" s="0" t="n">
        <v>208768.269497661</v>
      </c>
      <c r="Q4454" s="0" t="n">
        <v>377238.582694207</v>
      </c>
      <c r="R4454" s="0" t="n">
        <v>424393.405530983</v>
      </c>
    </row>
    <row r="4455" customFormat="false" ht="13.8" hidden="true" customHeight="false" outlineLevel="0" collapsed="false">
      <c r="A4455" s="0" t="s">
        <v>150</v>
      </c>
      <c r="B4455" s="0" t="s">
        <v>21</v>
      </c>
      <c r="C4455" s="0" t="s">
        <v>173</v>
      </c>
      <c r="D4455" s="0" t="s">
        <v>26</v>
      </c>
      <c r="E4455" s="0" t="s">
        <v>9</v>
      </c>
      <c r="F4455" s="0" t="s">
        <v>9</v>
      </c>
      <c r="G4455" s="0" t="s">
        <v>153</v>
      </c>
      <c r="H4455" s="0" t="n">
        <v>49603.3659216506</v>
      </c>
      <c r="I4455" s="0" t="n">
        <v>4091.24761904761</v>
      </c>
      <c r="J4455" s="0" t="n">
        <v>2434.29233333333</v>
      </c>
      <c r="K4455" s="0" t="n">
        <v>51140.5952380952</v>
      </c>
      <c r="L4455" s="0" t="n">
        <v>56254.6547619047</v>
      </c>
      <c r="M4455" s="0" t="n">
        <v>708846.531679954</v>
      </c>
      <c r="N4455" s="0" t="n">
        <v>826987.62029328</v>
      </c>
      <c r="O4455" s="0" t="n">
        <v>260082.126213675</v>
      </c>
      <c r="P4455" s="0" t="n">
        <v>303429.147249288</v>
      </c>
      <c r="Q4455" s="0" t="n">
        <v>102281.19047619</v>
      </c>
      <c r="R4455" s="0" t="n">
        <v>112509.309523809</v>
      </c>
    </row>
    <row r="4456" customFormat="false" ht="13.8" hidden="true" customHeight="false" outlineLevel="0" collapsed="false">
      <c r="A4456" s="0" t="s">
        <v>159</v>
      </c>
      <c r="B4456" s="0" t="s">
        <v>52</v>
      </c>
      <c r="C4456" s="0" t="s">
        <v>158</v>
      </c>
      <c r="D4456" s="0" t="s">
        <v>59</v>
      </c>
      <c r="E4456" s="0" t="s">
        <v>9</v>
      </c>
      <c r="F4456" s="0" t="s">
        <v>9</v>
      </c>
      <c r="G4456" s="0" t="s">
        <v>154</v>
      </c>
      <c r="H4456" s="0" t="n">
        <v>3748942.50330421</v>
      </c>
      <c r="I4456" s="0" t="n">
        <v>87000.6421118517</v>
      </c>
      <c r="J4456" s="0" t="n">
        <v>55054.1784624658</v>
      </c>
      <c r="K4456" s="0" t="n">
        <v>0</v>
      </c>
      <c r="L4456" s="0" t="n">
        <v>0</v>
      </c>
      <c r="M4456" s="0" t="n">
        <v>6931051.16651093</v>
      </c>
      <c r="N4456" s="0" t="n">
        <v>10396576.7497664</v>
      </c>
      <c r="O4456" s="0" t="n">
        <v>916044.259887697</v>
      </c>
      <c r="P4456" s="0" t="n">
        <v>1177771.19128418</v>
      </c>
      <c r="Q4456" s="0" t="n">
        <v>290002.140372839</v>
      </c>
      <c r="R4456" s="0" t="n">
        <v>580004.280745678</v>
      </c>
    </row>
    <row r="4457" customFormat="false" ht="13.8" hidden="true" customHeight="false" outlineLevel="0" collapsed="false">
      <c r="A4457" s="0" t="s">
        <v>159</v>
      </c>
      <c r="B4457" s="0" t="s">
        <v>21</v>
      </c>
      <c r="C4457" s="0" t="s">
        <v>166</v>
      </c>
      <c r="D4457" s="0" t="s">
        <v>43</v>
      </c>
      <c r="E4457" s="0" t="s">
        <v>13</v>
      </c>
      <c r="F4457" s="0" t="s">
        <v>13</v>
      </c>
      <c r="G4457" s="0" t="s">
        <v>172</v>
      </c>
      <c r="H4457" s="0" t="n">
        <v>1882937.91960784</v>
      </c>
      <c r="I4457" s="0" t="n">
        <v>8772.71678321678</v>
      </c>
      <c r="J4457" s="0" t="n">
        <v>14747.1668356643</v>
      </c>
      <c r="K4457" s="0" t="n">
        <v>0</v>
      </c>
      <c r="L4457" s="0" t="n">
        <v>0</v>
      </c>
      <c r="M4457" s="0" t="n">
        <v>2166373.67191002</v>
      </c>
      <c r="N4457" s="0" t="n">
        <v>2707967.08988752</v>
      </c>
      <c r="O4457" s="0" t="n">
        <v>0</v>
      </c>
      <c r="P4457" s="0" t="n">
        <v>0</v>
      </c>
      <c r="Q4457" s="0" t="n">
        <v>76761.2718531468</v>
      </c>
      <c r="R4457" s="0" t="n">
        <v>98693.0638111888</v>
      </c>
    </row>
    <row r="4458" customFormat="false" ht="13.8" hidden="true" customHeight="false" outlineLevel="0" collapsed="false">
      <c r="A4458" s="0" t="s">
        <v>150</v>
      </c>
      <c r="B4458" s="0" t="s">
        <v>6</v>
      </c>
      <c r="C4458" s="0" t="s">
        <v>163</v>
      </c>
      <c r="D4458" s="0" t="s">
        <v>19</v>
      </c>
      <c r="E4458" s="0" t="s">
        <v>13</v>
      </c>
      <c r="F4458" s="0" t="s">
        <v>13</v>
      </c>
      <c r="G4458" s="0" t="s">
        <v>157</v>
      </c>
      <c r="H4458" s="0" t="n">
        <v>12330926.1158229</v>
      </c>
      <c r="I4458" s="0" t="n">
        <v>3069034.60421291</v>
      </c>
      <c r="J4458" s="0" t="n">
        <v>2384751.04740637</v>
      </c>
      <c r="K4458" s="0" t="n">
        <v>10010956.6403415</v>
      </c>
      <c r="L4458" s="0" t="n">
        <v>12871229.9661534</v>
      </c>
      <c r="M4458" s="0" t="n">
        <v>740663624.786961</v>
      </c>
      <c r="N4458" s="0" t="n">
        <v>901677456.262388</v>
      </c>
      <c r="O4458" s="0" t="n">
        <v>740663624.786961</v>
      </c>
      <c r="P4458" s="0" t="n">
        <v>901677456.262388</v>
      </c>
      <c r="Q4458" s="0" t="n">
        <v>22882186.606495</v>
      </c>
      <c r="R4458" s="0" t="n">
        <v>25742459.9323069</v>
      </c>
    </row>
    <row r="4459" customFormat="false" ht="13.8" hidden="true" customHeight="false" outlineLevel="0" collapsed="false">
      <c r="A4459" s="0" t="s">
        <v>159</v>
      </c>
      <c r="B4459" s="0" t="s">
        <v>96</v>
      </c>
      <c r="C4459" s="0" t="s">
        <v>99</v>
      </c>
      <c r="D4459" s="0" t="s">
        <v>99</v>
      </c>
      <c r="E4459" s="0" t="s">
        <v>192</v>
      </c>
      <c r="F4459" s="0" t="s">
        <v>8</v>
      </c>
      <c r="G4459" s="0" t="s">
        <v>164</v>
      </c>
      <c r="H4459" s="0" t="n">
        <v>6894487.70648926</v>
      </c>
      <c r="I4459" s="0" t="n">
        <v>132020.171790698</v>
      </c>
      <c r="J4459" s="0" t="n">
        <v>172577.755123854</v>
      </c>
      <c r="K4459" s="0" t="n">
        <v>1282886.49401691</v>
      </c>
      <c r="L4459" s="0" t="n">
        <v>1710515.32535588</v>
      </c>
      <c r="M4459" s="0" t="n">
        <v>6038757.96623662</v>
      </c>
      <c r="N4459" s="0" t="n">
        <v>7548447.45779578</v>
      </c>
      <c r="O4459" s="0" t="n">
        <v>3522608.81363803</v>
      </c>
      <c r="P4459" s="0" t="n">
        <v>4931652.33909324</v>
      </c>
      <c r="Q4459" s="0" t="n">
        <v>855257.66267794</v>
      </c>
      <c r="R4459" s="0" t="n">
        <v>1282886.49401691</v>
      </c>
    </row>
    <row r="4460" customFormat="false" ht="13.8" hidden="true" customHeight="false" outlineLevel="0" collapsed="false">
      <c r="A4460" s="0" t="s">
        <v>155</v>
      </c>
      <c r="B4460" s="0" t="s">
        <v>52</v>
      </c>
      <c r="C4460" s="0" t="s">
        <v>169</v>
      </c>
      <c r="D4460" s="0" t="s">
        <v>55</v>
      </c>
      <c r="E4460" s="0" t="s">
        <v>13</v>
      </c>
      <c r="F4460" s="0" t="s">
        <v>13</v>
      </c>
      <c r="G4460" s="0" t="s">
        <v>164</v>
      </c>
      <c r="H4460" s="0" t="n">
        <v>1061982.05436412</v>
      </c>
      <c r="I4460" s="0" t="n">
        <v>37662.245084</v>
      </c>
      <c r="J4460" s="0" t="n">
        <v>22056.7013291439</v>
      </c>
      <c r="K4460" s="0" t="n">
        <v>0</v>
      </c>
      <c r="L4460" s="0" t="n">
        <v>0</v>
      </c>
      <c r="M4460" s="0" t="n">
        <v>3000425.53004696</v>
      </c>
      <c r="N4460" s="0" t="n">
        <v>4500638.29507044</v>
      </c>
      <c r="O4460" s="0" t="n">
        <v>453202.348675303</v>
      </c>
      <c r="P4460" s="0" t="n">
        <v>566502.935844129</v>
      </c>
      <c r="Q4460" s="0" t="n">
        <v>188311.22542</v>
      </c>
      <c r="R4460" s="0" t="n">
        <v>313852.042366666</v>
      </c>
    </row>
    <row r="4461" customFormat="false" ht="13.8" hidden="true" customHeight="false" outlineLevel="0" collapsed="false">
      <c r="A4461" s="0" t="s">
        <v>159</v>
      </c>
      <c r="B4461" s="0" t="s">
        <v>72</v>
      </c>
      <c r="C4461" s="0" t="s">
        <v>151</v>
      </c>
      <c r="D4461" s="0" t="s">
        <v>84</v>
      </c>
      <c r="E4461" s="0" t="s">
        <v>156</v>
      </c>
      <c r="F4461" s="0" t="s">
        <v>9</v>
      </c>
      <c r="G4461" s="0" t="s">
        <v>172</v>
      </c>
      <c r="H4461" s="0" t="n">
        <v>29156836.2917156</v>
      </c>
      <c r="I4461" s="0" t="n">
        <v>563170.428369022</v>
      </c>
      <c r="J4461" s="0" t="n">
        <v>764385.612792193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</row>
    <row r="4462" customFormat="false" ht="13.8" hidden="true" customHeight="false" outlineLevel="0" collapsed="false">
      <c r="A4462" s="0" t="s">
        <v>159</v>
      </c>
      <c r="B4462" s="0" t="s">
        <v>72</v>
      </c>
      <c r="C4462" s="0" t="s">
        <v>151</v>
      </c>
      <c r="D4462" s="0" t="s">
        <v>76</v>
      </c>
      <c r="E4462" s="0" t="s">
        <v>174</v>
      </c>
      <c r="F4462" s="0" t="s">
        <v>8</v>
      </c>
      <c r="G4462" s="0" t="s">
        <v>154</v>
      </c>
      <c r="H4462" s="0" t="n">
        <v>890348.932497414</v>
      </c>
      <c r="I4462" s="0" t="n">
        <v>3773.00384343576</v>
      </c>
      <c r="J4462" s="0" t="n">
        <v>3773.00384343576</v>
      </c>
      <c r="K4462" s="0" t="n">
        <v>0</v>
      </c>
      <c r="L4462" s="0" t="n">
        <v>0</v>
      </c>
      <c r="M4462" s="0" t="n">
        <v>234902.780164638</v>
      </c>
      <c r="N4462" s="0" t="n">
        <v>313203.706886185</v>
      </c>
      <c r="O4462" s="0" t="n">
        <v>104401.235628728</v>
      </c>
      <c r="P4462" s="0" t="n">
        <v>146161.729880219</v>
      </c>
      <c r="Q4462" s="0" t="n">
        <v>226380.230606145</v>
      </c>
      <c r="R4462" s="0" t="n">
        <v>264110.269040503</v>
      </c>
    </row>
    <row r="4463" customFormat="false" ht="13.8" hidden="true" customHeight="false" outlineLevel="0" collapsed="false">
      <c r="A4463" s="0" t="s">
        <v>155</v>
      </c>
      <c r="B4463" s="0" t="s">
        <v>117</v>
      </c>
      <c r="C4463" s="0" t="s">
        <v>196</v>
      </c>
      <c r="D4463" s="0" t="s">
        <v>109</v>
      </c>
      <c r="E4463" s="0" t="s">
        <v>8</v>
      </c>
      <c r="F4463" s="0" t="s">
        <v>8</v>
      </c>
      <c r="G4463" s="0" t="s">
        <v>154</v>
      </c>
      <c r="H4463" s="0" t="n">
        <v>18503344.2674429</v>
      </c>
      <c r="I4463" s="0" t="n">
        <v>92973.7219245034</v>
      </c>
      <c r="J4463" s="0" t="n">
        <v>185543.215276059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</row>
    <row r="4464" customFormat="false" ht="13.8" hidden="true" customHeight="false" outlineLevel="0" collapsed="false">
      <c r="A4464" s="0" t="s">
        <v>159</v>
      </c>
      <c r="B4464" s="0" t="s">
        <v>103</v>
      </c>
      <c r="C4464" s="0" t="s">
        <v>178</v>
      </c>
      <c r="D4464" s="0" t="s">
        <v>112</v>
      </c>
      <c r="E4464" s="0" t="s">
        <v>8</v>
      </c>
      <c r="F4464" s="0" t="s">
        <v>8</v>
      </c>
      <c r="G4464" s="0" t="s">
        <v>154</v>
      </c>
      <c r="H4464" s="0" t="n">
        <v>14847319.3436685</v>
      </c>
      <c r="I4464" s="0" t="n">
        <v>562660.5139443</v>
      </c>
      <c r="J4464" s="0" t="n">
        <v>446389.347981566</v>
      </c>
      <c r="K4464" s="0" t="n">
        <v>16879815.418329</v>
      </c>
      <c r="L4464" s="0" t="n">
        <v>22506420.557772</v>
      </c>
      <c r="M4464" s="0" t="n">
        <v>5851669.34502072</v>
      </c>
      <c r="N4464" s="0" t="n">
        <v>8777504.01753108</v>
      </c>
      <c r="O4464" s="0" t="n">
        <v>9728400.28609694</v>
      </c>
      <c r="P4464" s="0" t="n">
        <v>12507943.2249817</v>
      </c>
      <c r="Q4464" s="0" t="n">
        <v>22506420.557772</v>
      </c>
      <c r="R4464" s="0" t="n">
        <v>28133025.697215</v>
      </c>
    </row>
    <row r="4465" customFormat="false" ht="13.8" hidden="true" customHeight="false" outlineLevel="0" collapsed="false">
      <c r="A4465" s="0" t="s">
        <v>159</v>
      </c>
      <c r="B4465" s="0" t="s">
        <v>103</v>
      </c>
      <c r="C4465" s="0" t="s">
        <v>177</v>
      </c>
      <c r="D4465" s="0" t="s">
        <v>106</v>
      </c>
      <c r="E4465" s="0" t="s">
        <v>8</v>
      </c>
      <c r="F4465" s="0" t="s">
        <v>8</v>
      </c>
      <c r="G4465" s="0" t="s">
        <v>164</v>
      </c>
      <c r="H4465" s="0" t="n">
        <v>64158908.7973666</v>
      </c>
      <c r="I4465" s="0" t="n">
        <v>2367722.395</v>
      </c>
      <c r="J4465" s="0" t="n">
        <v>2262850.608705</v>
      </c>
      <c r="K4465" s="0" t="n">
        <v>0</v>
      </c>
      <c r="L4465" s="0" t="n">
        <v>0</v>
      </c>
      <c r="M4465" s="0" t="n">
        <v>20674750.2231919</v>
      </c>
      <c r="N4465" s="0" t="n">
        <v>31012125.3347879</v>
      </c>
      <c r="O4465" s="0" t="n">
        <v>167120899.373797</v>
      </c>
      <c r="P4465" s="0" t="n">
        <v>233969259.123317</v>
      </c>
      <c r="Q4465" s="0" t="n">
        <v>46781169.68</v>
      </c>
      <c r="R4465" s="0" t="n">
        <v>54578031.2933333</v>
      </c>
    </row>
    <row r="4466" customFormat="false" ht="13.8" hidden="true" customHeight="false" outlineLevel="0" collapsed="false">
      <c r="A4466" s="0" t="s">
        <v>150</v>
      </c>
      <c r="B4466" s="0" t="s">
        <v>103</v>
      </c>
      <c r="C4466" s="0" t="s">
        <v>177</v>
      </c>
      <c r="D4466" s="0" t="s">
        <v>113</v>
      </c>
      <c r="E4466" s="0" t="s">
        <v>13</v>
      </c>
      <c r="F4466" s="0" t="s">
        <v>13</v>
      </c>
      <c r="G4466" s="0" t="s">
        <v>153</v>
      </c>
      <c r="H4466" s="0" t="n">
        <v>3212215.85709869</v>
      </c>
      <c r="I4466" s="0" t="n">
        <v>268160.51</v>
      </c>
      <c r="J4466" s="0" t="n">
        <v>297451.929225</v>
      </c>
      <c r="K4466" s="0" t="n">
        <v>0</v>
      </c>
      <c r="L4466" s="0" t="n">
        <v>0</v>
      </c>
      <c r="M4466" s="0" t="n">
        <v>6665704.19765503</v>
      </c>
      <c r="N4466" s="0" t="n">
        <v>9165343.27177566</v>
      </c>
      <c r="O4466" s="0" t="n">
        <v>19788809.0686278</v>
      </c>
      <c r="P4466" s="0" t="n">
        <v>25329675.6078436</v>
      </c>
      <c r="Q4466" s="0" t="n">
        <v>21452840.8</v>
      </c>
      <c r="R4466" s="0" t="n">
        <v>24134445.9</v>
      </c>
    </row>
    <row r="4467" customFormat="false" ht="13.8" hidden="true" customHeight="false" outlineLevel="0" collapsed="false">
      <c r="A4467" s="0" t="s">
        <v>155</v>
      </c>
      <c r="B4467" s="0" t="s">
        <v>103</v>
      </c>
      <c r="C4467" s="0" t="s">
        <v>178</v>
      </c>
      <c r="D4467" s="0" t="s">
        <v>108</v>
      </c>
      <c r="E4467" s="0" t="s">
        <v>8</v>
      </c>
      <c r="F4467" s="0" t="s">
        <v>8</v>
      </c>
      <c r="G4467" s="0" t="s">
        <v>164</v>
      </c>
      <c r="H4467" s="0" t="n">
        <v>3625912.33638421</v>
      </c>
      <c r="I4467" s="0" t="n">
        <v>502775.996521199</v>
      </c>
      <c r="J4467" s="0" t="n">
        <v>424109.919592953</v>
      </c>
      <c r="K4467" s="0" t="n">
        <v>4705606.80518689</v>
      </c>
      <c r="L4467" s="0" t="n">
        <v>6274142.40691586</v>
      </c>
      <c r="M4467" s="0" t="n">
        <v>10055519.9304239</v>
      </c>
      <c r="N4467" s="0" t="n">
        <v>15083279.8956359</v>
      </c>
      <c r="O4467" s="0" t="n">
        <v>9049967.93738159</v>
      </c>
      <c r="P4467" s="0" t="n">
        <v>11312459.9217269</v>
      </c>
      <c r="Q4467" s="0" t="n">
        <v>7058410.20778034</v>
      </c>
      <c r="R4467" s="0" t="n">
        <v>8626945.80950931</v>
      </c>
    </row>
    <row r="4468" customFormat="false" ht="13.8" hidden="true" customHeight="false" outlineLevel="0" collapsed="false">
      <c r="A4468" s="0" t="s">
        <v>150</v>
      </c>
      <c r="B4468" s="0" t="s">
        <v>103</v>
      </c>
      <c r="C4468" s="0" t="s">
        <v>177</v>
      </c>
      <c r="D4468" s="0" t="s">
        <v>116</v>
      </c>
      <c r="E4468" s="0" t="s">
        <v>9</v>
      </c>
      <c r="F4468" s="0" t="s">
        <v>9</v>
      </c>
      <c r="G4468" s="0" t="s">
        <v>153</v>
      </c>
      <c r="H4468" s="0" t="n">
        <v>4455964.50003987</v>
      </c>
      <c r="I4468" s="0" t="n">
        <v>158437.935</v>
      </c>
      <c r="J4468" s="0" t="n">
        <v>229867.035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24048615.12827</v>
      </c>
      <c r="P4468" s="0" t="n">
        <v>30782227.3641856</v>
      </c>
      <c r="Q4468" s="0" t="n">
        <v>12675034.8</v>
      </c>
      <c r="R4468" s="0" t="n">
        <v>14259414.15</v>
      </c>
    </row>
    <row r="4469" customFormat="false" ht="13.8" hidden="true" customHeight="false" outlineLevel="0" collapsed="false">
      <c r="A4469" s="0" t="s">
        <v>159</v>
      </c>
      <c r="B4469" s="0" t="s">
        <v>103</v>
      </c>
      <c r="C4469" s="0" t="s">
        <v>177</v>
      </c>
      <c r="D4469" s="0" t="s">
        <v>106</v>
      </c>
      <c r="E4469" s="0" t="s">
        <v>9</v>
      </c>
      <c r="F4469" s="0" t="s">
        <v>9</v>
      </c>
      <c r="G4469" s="0" t="s">
        <v>154</v>
      </c>
      <c r="H4469" s="0" t="n">
        <v>1449316.9171728</v>
      </c>
      <c r="I4469" s="0" t="n">
        <v>221519.91</v>
      </c>
      <c r="J4469" s="0" t="n">
        <v>173665.6434</v>
      </c>
      <c r="K4469" s="0" t="n">
        <v>0</v>
      </c>
      <c r="L4469" s="0" t="n">
        <v>0</v>
      </c>
      <c r="M4469" s="0" t="n">
        <v>1934292.98062366</v>
      </c>
      <c r="N4469" s="0" t="n">
        <v>2901439.4709355</v>
      </c>
      <c r="O4469" s="0" t="n">
        <v>15635535.0891559</v>
      </c>
      <c r="P4469" s="0" t="n">
        <v>21889749.1248182</v>
      </c>
      <c r="Q4469" s="0" t="n">
        <v>0</v>
      </c>
      <c r="R4469" s="0" t="n">
        <v>0</v>
      </c>
    </row>
    <row r="4470" customFormat="false" ht="13.8" hidden="true" customHeight="false" outlineLevel="0" collapsed="false">
      <c r="A4470" s="0" t="s">
        <v>150</v>
      </c>
      <c r="B4470" s="0" t="s">
        <v>72</v>
      </c>
      <c r="C4470" s="0" t="s">
        <v>151</v>
      </c>
      <c r="D4470" s="0" t="s">
        <v>85</v>
      </c>
      <c r="E4470" s="0" t="s">
        <v>170</v>
      </c>
      <c r="F4470" s="0" t="s">
        <v>13</v>
      </c>
      <c r="G4470" s="0" t="s">
        <v>172</v>
      </c>
      <c r="H4470" s="0" t="n">
        <v>337603.108965554</v>
      </c>
      <c r="I4470" s="0" t="n">
        <v>37693.9937767056</v>
      </c>
      <c r="J4470" s="0" t="n">
        <v>37693.9937767056</v>
      </c>
      <c r="K4470" s="0" t="n">
        <v>626658.537205447</v>
      </c>
      <c r="L4470" s="0" t="n">
        <v>805703.833549861</v>
      </c>
      <c r="M4470" s="0" t="n">
        <v>2927804.31209987</v>
      </c>
      <c r="N4470" s="0" t="n">
        <v>4025730.92913732</v>
      </c>
      <c r="O4470" s="0" t="n">
        <v>914938.847531209</v>
      </c>
      <c r="P4470" s="0" t="n">
        <v>1171121.72483994</v>
      </c>
      <c r="Q4470" s="0" t="n">
        <v>1432362.3707553</v>
      </c>
      <c r="R4470" s="0" t="n">
        <v>1611407.66709972</v>
      </c>
    </row>
    <row r="4471" customFormat="false" ht="13.8" hidden="true" customHeight="false" outlineLevel="0" collapsed="false">
      <c r="A4471" s="0" t="s">
        <v>159</v>
      </c>
      <c r="B4471" s="0" t="s">
        <v>117</v>
      </c>
      <c r="C4471" s="0" t="s">
        <v>176</v>
      </c>
      <c r="D4471" s="0" t="s">
        <v>109</v>
      </c>
      <c r="E4471" s="0" t="s">
        <v>9</v>
      </c>
      <c r="F4471" s="0" t="s">
        <v>9</v>
      </c>
      <c r="G4471" s="0" t="s">
        <v>157</v>
      </c>
      <c r="H4471" s="0" t="n">
        <v>423810.669692384</v>
      </c>
      <c r="I4471" s="0" t="n">
        <v>6977.05076624029</v>
      </c>
      <c r="J4471" s="0" t="n">
        <v>8244.73063648565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</row>
    <row r="4472" customFormat="false" ht="13.8" hidden="true" customHeight="false" outlineLevel="0" collapsed="false">
      <c r="A4472" s="0" t="s">
        <v>150</v>
      </c>
      <c r="B4472" s="0" t="s">
        <v>21</v>
      </c>
      <c r="C4472" s="0" t="s">
        <v>166</v>
      </c>
      <c r="D4472" s="0" t="s">
        <v>32</v>
      </c>
      <c r="E4472" s="0" t="s">
        <v>8</v>
      </c>
      <c r="F4472" s="0" t="s">
        <v>8</v>
      </c>
      <c r="G4472" s="0" t="s">
        <v>154</v>
      </c>
      <c r="H4472" s="0" t="n">
        <v>529678.123834208</v>
      </c>
      <c r="I4472" s="0" t="n">
        <v>49256.6666666666</v>
      </c>
      <c r="J4472" s="0" t="n">
        <v>37250.9666666666</v>
      </c>
      <c r="K4472" s="0" t="n">
        <v>0</v>
      </c>
      <c r="L4472" s="0" t="n">
        <v>0</v>
      </c>
      <c r="M4472" s="0" t="n">
        <v>36299006.7691066</v>
      </c>
      <c r="N4472" s="0" t="n">
        <v>44190095.1971733</v>
      </c>
      <c r="O4472" s="0" t="n">
        <v>6405707.06024083</v>
      </c>
      <c r="P4472" s="0" t="n">
        <v>7798252.07333666</v>
      </c>
      <c r="Q4472" s="0" t="n">
        <v>985133.333333333</v>
      </c>
      <c r="R4472" s="0" t="n">
        <v>1108275</v>
      </c>
    </row>
    <row r="4473" customFormat="false" ht="13.8" hidden="true" customHeight="false" outlineLevel="0" collapsed="false">
      <c r="A4473" s="0" t="s">
        <v>150</v>
      </c>
      <c r="B4473" s="0" t="s">
        <v>72</v>
      </c>
      <c r="C4473" s="0" t="s">
        <v>151</v>
      </c>
      <c r="D4473" s="0" t="s">
        <v>78</v>
      </c>
      <c r="E4473" s="0" t="s">
        <v>174</v>
      </c>
      <c r="F4473" s="0" t="s">
        <v>8</v>
      </c>
      <c r="G4473" s="0" t="s">
        <v>153</v>
      </c>
      <c r="H4473" s="0" t="n">
        <v>786700.477164929</v>
      </c>
      <c r="I4473" s="0" t="n">
        <v>157431.307930353</v>
      </c>
      <c r="J4473" s="0" t="n">
        <v>157431.307930353</v>
      </c>
      <c r="K4473" s="0" t="n">
        <v>2333088.78087679</v>
      </c>
      <c r="L4473" s="0" t="n">
        <v>2999685.57541302</v>
      </c>
      <c r="M4473" s="0" t="n">
        <v>11846026.7945829</v>
      </c>
      <c r="N4473" s="0" t="n">
        <v>15285195.863978</v>
      </c>
      <c r="O4473" s="0" t="n">
        <v>3821298.9659945</v>
      </c>
      <c r="P4473" s="0" t="n">
        <v>4891262.67647297</v>
      </c>
      <c r="Q4473" s="0" t="n">
        <v>5332774.35628982</v>
      </c>
      <c r="R4473" s="0" t="n">
        <v>5999371.15082604</v>
      </c>
    </row>
    <row r="4474" customFormat="false" ht="13.8" hidden="true" customHeight="false" outlineLevel="0" collapsed="false">
      <c r="A4474" s="0" t="s">
        <v>159</v>
      </c>
      <c r="B4474" s="0" t="s">
        <v>21</v>
      </c>
      <c r="C4474" s="0" t="s">
        <v>173</v>
      </c>
      <c r="D4474" s="0" t="s">
        <v>26</v>
      </c>
      <c r="E4474" s="0" t="s">
        <v>13</v>
      </c>
      <c r="F4474" s="0" t="s">
        <v>13</v>
      </c>
      <c r="G4474" s="0" t="s">
        <v>153</v>
      </c>
      <c r="H4474" s="0" t="n">
        <v>295458.346245448</v>
      </c>
      <c r="I4474" s="0" t="n">
        <v>5875.66666666666</v>
      </c>
      <c r="J4474" s="0" t="n">
        <v>3496.02166666666</v>
      </c>
      <c r="K4474" s="0" t="n">
        <v>0</v>
      </c>
      <c r="L4474" s="0" t="n">
        <v>0</v>
      </c>
      <c r="M4474" s="0" t="n">
        <v>1018013.6539728</v>
      </c>
      <c r="N4474" s="0" t="n">
        <v>1187682.5963016</v>
      </c>
      <c r="O4474" s="0" t="n">
        <v>0</v>
      </c>
      <c r="P4474" s="0" t="n">
        <v>0</v>
      </c>
      <c r="Q4474" s="0" t="n">
        <v>0</v>
      </c>
      <c r="R4474" s="0" t="n">
        <v>0</v>
      </c>
    </row>
    <row r="4475" customFormat="false" ht="13.8" hidden="true" customHeight="false" outlineLevel="0" collapsed="false">
      <c r="A4475" s="0" t="s">
        <v>159</v>
      </c>
      <c r="B4475" s="0" t="s">
        <v>21</v>
      </c>
      <c r="C4475" s="0" t="s">
        <v>173</v>
      </c>
      <c r="D4475" s="0" t="s">
        <v>48</v>
      </c>
      <c r="E4475" s="0" t="s">
        <v>8</v>
      </c>
      <c r="F4475" s="0" t="s">
        <v>8</v>
      </c>
      <c r="G4475" s="0" t="s">
        <v>154</v>
      </c>
      <c r="H4475" s="0" t="n">
        <v>292557.292665965</v>
      </c>
      <c r="I4475" s="0" t="n">
        <v>1818</v>
      </c>
      <c r="J4475" s="0" t="n">
        <v>1081.71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</row>
    <row r="4476" customFormat="false" ht="13.8" hidden="true" customHeight="false" outlineLevel="0" collapsed="false">
      <c r="A4476" s="0" t="s">
        <v>155</v>
      </c>
      <c r="B4476" s="0" t="s">
        <v>103</v>
      </c>
      <c r="C4476" s="0" t="s">
        <v>178</v>
      </c>
      <c r="D4476" s="0" t="s">
        <v>105</v>
      </c>
      <c r="E4476" s="0" t="s">
        <v>13</v>
      </c>
      <c r="F4476" s="0" t="s">
        <v>13</v>
      </c>
      <c r="G4476" s="0" t="s">
        <v>154</v>
      </c>
      <c r="H4476" s="0" t="n">
        <v>4947498.91044328</v>
      </c>
      <c r="I4476" s="0" t="n">
        <v>289510.729368</v>
      </c>
      <c r="J4476" s="0" t="n">
        <v>207747.29597024</v>
      </c>
      <c r="K4476" s="0" t="n">
        <v>0</v>
      </c>
      <c r="L4476" s="0" t="n">
        <v>0</v>
      </c>
      <c r="M4476" s="0" t="n">
        <v>12995412.8645061</v>
      </c>
      <c r="N4476" s="0" t="n">
        <v>15731289.2570337</v>
      </c>
      <c r="O4476" s="0" t="n">
        <v>7364067.28988679</v>
      </c>
      <c r="P4476" s="0" t="n">
        <v>8139232.26776961</v>
      </c>
      <c r="Q4476" s="0" t="n">
        <v>15923090.11524</v>
      </c>
      <c r="R4476" s="0" t="n">
        <v>17370643.76208</v>
      </c>
    </row>
    <row r="4477" customFormat="false" ht="13.8" hidden="true" customHeight="false" outlineLevel="0" collapsed="false">
      <c r="A4477" s="0" t="s">
        <v>155</v>
      </c>
      <c r="B4477" s="0" t="s">
        <v>72</v>
      </c>
      <c r="C4477" s="0" t="s">
        <v>151</v>
      </c>
      <c r="D4477" s="0" t="s">
        <v>81</v>
      </c>
      <c r="E4477" s="0" t="s">
        <v>170</v>
      </c>
      <c r="F4477" s="0" t="s">
        <v>13</v>
      </c>
      <c r="G4477" s="0" t="s">
        <v>153</v>
      </c>
      <c r="H4477" s="0" t="n">
        <v>78502.6713351331</v>
      </c>
      <c r="I4477" s="0" t="n">
        <v>3602.66423530653</v>
      </c>
      <c r="J4477" s="0" t="n">
        <v>3602.66423530653</v>
      </c>
      <c r="K4477" s="0" t="n">
        <v>0</v>
      </c>
      <c r="L4477" s="0" t="n">
        <v>0</v>
      </c>
      <c r="M4477" s="0" t="n">
        <v>158729.148213532</v>
      </c>
      <c r="N4477" s="0" t="n">
        <v>194002.292260984</v>
      </c>
      <c r="O4477" s="0" t="n">
        <v>77600.9165081007</v>
      </c>
      <c r="P4477" s="0" t="n">
        <v>105819.431601955</v>
      </c>
      <c r="Q4477" s="0" t="n">
        <v>84062.1654904858</v>
      </c>
      <c r="R4477" s="0" t="n">
        <v>96071.0462748409</v>
      </c>
    </row>
    <row r="4478" customFormat="false" ht="13.8" hidden="true" customHeight="false" outlineLevel="0" collapsed="false">
      <c r="A4478" s="0" t="s">
        <v>155</v>
      </c>
      <c r="B4478" s="0" t="s">
        <v>117</v>
      </c>
      <c r="C4478" s="0" t="s">
        <v>182</v>
      </c>
      <c r="D4478" s="0" t="s">
        <v>109</v>
      </c>
      <c r="E4478" s="0" t="s">
        <v>13</v>
      </c>
      <c r="F4478" s="0" t="s">
        <v>13</v>
      </c>
      <c r="G4478" s="0" t="s">
        <v>153</v>
      </c>
      <c r="H4478" s="0" t="n">
        <v>963629.856677918</v>
      </c>
      <c r="I4478" s="0" t="n">
        <v>5904.16239209878</v>
      </c>
      <c r="J4478" s="0" t="n">
        <v>5904.16239209878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</row>
    <row r="4479" customFormat="false" ht="13.8" hidden="true" customHeight="false" outlineLevel="0" collapsed="false">
      <c r="A4479" s="0" t="s">
        <v>150</v>
      </c>
      <c r="B4479" s="0" t="s">
        <v>72</v>
      </c>
      <c r="C4479" s="0" t="s">
        <v>175</v>
      </c>
      <c r="D4479" s="0" t="s">
        <v>79</v>
      </c>
      <c r="E4479" s="0" t="s">
        <v>170</v>
      </c>
      <c r="F4479" s="0" t="s">
        <v>13</v>
      </c>
      <c r="G4479" s="0" t="s">
        <v>164</v>
      </c>
      <c r="H4479" s="0" t="n">
        <v>12475676.2116323</v>
      </c>
      <c r="I4479" s="0" t="n">
        <v>1554980.25042644</v>
      </c>
      <c r="J4479" s="0" t="n">
        <v>3550811.84407526</v>
      </c>
      <c r="K4479" s="0" t="n">
        <v>27212154.3824627</v>
      </c>
      <c r="L4479" s="0" t="n">
        <v>34987055.6345949</v>
      </c>
      <c r="M4479" s="0" t="n">
        <v>199795820.994907</v>
      </c>
      <c r="N4479" s="0" t="n">
        <v>274719253.867997</v>
      </c>
      <c r="O4479" s="0" t="n">
        <v>62436194.0609084</v>
      </c>
      <c r="P4479" s="0" t="n">
        <v>79918328.3979628</v>
      </c>
      <c r="Q4479" s="0" t="n">
        <v>62199210.0170576</v>
      </c>
      <c r="R4479" s="0" t="n">
        <v>69974111.2691898</v>
      </c>
    </row>
    <row r="4480" customFormat="false" ht="13.8" hidden="true" customHeight="false" outlineLevel="0" collapsed="false">
      <c r="A4480" s="0" t="s">
        <v>155</v>
      </c>
      <c r="B4480" s="0" t="s">
        <v>90</v>
      </c>
      <c r="C4480" s="0" t="s">
        <v>160</v>
      </c>
      <c r="D4480" s="0" t="s">
        <v>91</v>
      </c>
      <c r="E4480" s="0" t="s">
        <v>201</v>
      </c>
      <c r="F4480" s="0" t="s">
        <v>9</v>
      </c>
      <c r="G4480" s="0" t="s">
        <v>157</v>
      </c>
      <c r="H4480" s="0" t="n">
        <v>30443569.5861631</v>
      </c>
      <c r="I4480" s="0" t="n">
        <v>1704690.5659273</v>
      </c>
      <c r="J4480" s="0" t="n">
        <v>1717966.03257093</v>
      </c>
      <c r="K4480" s="0" t="n">
        <v>19214536.3616098</v>
      </c>
      <c r="L4480" s="0" t="n">
        <v>24704403.8934984</v>
      </c>
      <c r="M4480" s="0" t="n">
        <v>106832072.691322</v>
      </c>
      <c r="N4480" s="0" t="n">
        <v>133540090.864153</v>
      </c>
      <c r="O4480" s="0" t="n">
        <v>0</v>
      </c>
      <c r="P4480" s="0" t="n">
        <v>0</v>
      </c>
      <c r="Q4480" s="0" t="n">
        <v>0</v>
      </c>
      <c r="R4480" s="0" t="n">
        <v>0</v>
      </c>
    </row>
    <row r="4481" customFormat="false" ht="13.8" hidden="true" customHeight="false" outlineLevel="0" collapsed="false">
      <c r="A4481" s="0" t="s">
        <v>150</v>
      </c>
      <c r="B4481" s="0" t="s">
        <v>52</v>
      </c>
      <c r="C4481" s="0" t="s">
        <v>183</v>
      </c>
      <c r="D4481" s="0" t="s">
        <v>57</v>
      </c>
      <c r="E4481" s="0" t="s">
        <v>9</v>
      </c>
      <c r="F4481" s="0" t="s">
        <v>9</v>
      </c>
      <c r="G4481" s="0" t="s">
        <v>154</v>
      </c>
      <c r="H4481" s="0" t="n">
        <v>10680834.7986309</v>
      </c>
      <c r="I4481" s="0" t="n">
        <v>752721.274999999</v>
      </c>
      <c r="J4481" s="0" t="n">
        <v>519825.209575891</v>
      </c>
      <c r="K4481" s="0" t="n">
        <v>26345244.6249999</v>
      </c>
      <c r="L4481" s="0" t="n">
        <v>33872457.3749999</v>
      </c>
      <c r="M4481" s="0" t="n">
        <v>29792081.0853139</v>
      </c>
      <c r="N4481" s="0" t="n">
        <v>36268620.4516865</v>
      </c>
      <c r="O4481" s="0" t="n">
        <v>28062076.4273289</v>
      </c>
      <c r="P4481" s="0" t="n">
        <v>30613174.2843588</v>
      </c>
      <c r="Q4481" s="0" t="n">
        <v>90326552.9999999</v>
      </c>
      <c r="R4481" s="0" t="n">
        <v>97853765.7499999</v>
      </c>
    </row>
    <row r="4482" customFormat="false" ht="13.8" hidden="true" customHeight="false" outlineLevel="0" collapsed="false">
      <c r="A4482" s="0" t="s">
        <v>155</v>
      </c>
      <c r="B4482" s="0" t="s">
        <v>21</v>
      </c>
      <c r="C4482" s="0" t="s">
        <v>166</v>
      </c>
      <c r="D4482" s="0" t="s">
        <v>25</v>
      </c>
      <c r="E4482" s="0" t="s">
        <v>8</v>
      </c>
      <c r="F4482" s="0" t="s">
        <v>8</v>
      </c>
      <c r="G4482" s="0" t="s">
        <v>164</v>
      </c>
      <c r="H4482" s="0" t="n">
        <v>55826476.434562</v>
      </c>
      <c r="I4482" s="0" t="n">
        <v>792502.259220056</v>
      </c>
      <c r="J4482" s="0" t="n">
        <v>877375.891553694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</row>
    <row r="4483" customFormat="false" ht="13.8" hidden="true" customHeight="false" outlineLevel="0" collapsed="false">
      <c r="A4483" s="0" t="s">
        <v>155</v>
      </c>
      <c r="B4483" s="0" t="s">
        <v>21</v>
      </c>
      <c r="C4483" s="0" t="s">
        <v>173</v>
      </c>
      <c r="D4483" s="0" t="s">
        <v>26</v>
      </c>
      <c r="E4483" s="0" t="s">
        <v>13</v>
      </c>
      <c r="F4483" s="0" t="s">
        <v>13</v>
      </c>
      <c r="G4483" s="0" t="s">
        <v>157</v>
      </c>
      <c r="H4483" s="0" t="n">
        <v>1023732.37333259</v>
      </c>
      <c r="I4483" s="0" t="n">
        <v>76095.9579230373</v>
      </c>
      <c r="J4483" s="0" t="n">
        <v>22879.7533423303</v>
      </c>
      <c r="K4483" s="0" t="n">
        <v>0</v>
      </c>
      <c r="L4483" s="0" t="n">
        <v>0</v>
      </c>
      <c r="M4483" s="0" t="n">
        <v>13184329.2978598</v>
      </c>
      <c r="N4483" s="0" t="n">
        <v>15381717.5141697</v>
      </c>
      <c r="O4483" s="0" t="n">
        <v>3628086.16876696</v>
      </c>
      <c r="P4483" s="0" t="n">
        <v>4434327.53960406</v>
      </c>
      <c r="Q4483" s="0" t="n">
        <v>1521919.15846074</v>
      </c>
      <c r="R4483" s="0" t="n">
        <v>1712159.05326834</v>
      </c>
    </row>
    <row r="4484" customFormat="false" ht="13.8" hidden="true" customHeight="false" outlineLevel="0" collapsed="false">
      <c r="A4484" s="0" t="s">
        <v>155</v>
      </c>
      <c r="B4484" s="0" t="s">
        <v>52</v>
      </c>
      <c r="C4484" s="0" t="s">
        <v>161</v>
      </c>
      <c r="D4484" s="0" t="s">
        <v>60</v>
      </c>
      <c r="E4484" s="0" t="s">
        <v>9</v>
      </c>
      <c r="F4484" s="0" t="s">
        <v>9</v>
      </c>
      <c r="G4484" s="0" t="s">
        <v>154</v>
      </c>
      <c r="H4484" s="0" t="n">
        <v>17304026.797461</v>
      </c>
      <c r="I4484" s="0" t="n">
        <v>534210.66421645</v>
      </c>
      <c r="J4484" s="0" t="n">
        <v>421931.649682663</v>
      </c>
      <c r="K4484" s="0" t="n">
        <v>0</v>
      </c>
      <c r="L4484" s="0" t="n">
        <v>0</v>
      </c>
      <c r="M4484" s="0" t="n">
        <v>42558782.9871386</v>
      </c>
      <c r="N4484" s="0" t="n">
        <v>63838174.4807079</v>
      </c>
      <c r="O4484" s="0" t="n">
        <v>6428334.98561514</v>
      </c>
      <c r="P4484" s="0" t="n">
        <v>8035418.73201892</v>
      </c>
      <c r="Q4484" s="0" t="n">
        <v>2671053.32108225</v>
      </c>
      <c r="R4484" s="0" t="n">
        <v>4451755.53513708</v>
      </c>
    </row>
    <row r="4485" customFormat="false" ht="13.8" hidden="true" customHeight="false" outlineLevel="0" collapsed="false">
      <c r="A4485" s="0" t="s">
        <v>150</v>
      </c>
      <c r="B4485" s="0" t="s">
        <v>52</v>
      </c>
      <c r="C4485" s="0" t="s">
        <v>158</v>
      </c>
      <c r="D4485" s="0" t="s">
        <v>59</v>
      </c>
      <c r="E4485" s="0" t="s">
        <v>8</v>
      </c>
      <c r="F4485" s="0" t="s">
        <v>8</v>
      </c>
      <c r="G4485" s="0" t="s">
        <v>164</v>
      </c>
      <c r="H4485" s="0" t="n">
        <v>3843555.04713621</v>
      </c>
      <c r="I4485" s="0" t="n">
        <v>331071.794662222</v>
      </c>
      <c r="J4485" s="0" t="n">
        <v>438575.161609015</v>
      </c>
      <c r="K4485" s="0" t="n">
        <v>4414290.59549629</v>
      </c>
      <c r="L4485" s="0" t="n">
        <v>6621435.89324444</v>
      </c>
      <c r="M4485" s="0" t="n">
        <v>59344619.2925249</v>
      </c>
      <c r="N4485" s="0" t="n">
        <v>79126159.0566998</v>
      </c>
      <c r="O4485" s="0" t="n">
        <v>3983897.25802111</v>
      </c>
      <c r="P4485" s="0" t="n">
        <v>4979871.57252639</v>
      </c>
      <c r="Q4485" s="0" t="n">
        <v>1655358.97331111</v>
      </c>
      <c r="R4485" s="0" t="n">
        <v>2758931.62218518</v>
      </c>
    </row>
    <row r="4486" customFormat="false" ht="13.8" hidden="true" customHeight="false" outlineLevel="0" collapsed="false">
      <c r="A4486" s="0" t="s">
        <v>159</v>
      </c>
      <c r="B4486" s="0" t="s">
        <v>21</v>
      </c>
      <c r="C4486" s="0" t="s">
        <v>168</v>
      </c>
      <c r="D4486" s="0" t="s">
        <v>29</v>
      </c>
      <c r="E4486" s="0" t="s">
        <v>8</v>
      </c>
      <c r="F4486" s="0" t="s">
        <v>8</v>
      </c>
      <c r="G4486" s="0" t="s">
        <v>154</v>
      </c>
      <c r="H4486" s="0" t="n">
        <v>73467877.3433706</v>
      </c>
      <c r="I4486" s="0" t="n">
        <v>473550</v>
      </c>
      <c r="J4486" s="0" t="n">
        <v>943203.75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42619500</v>
      </c>
      <c r="R4486" s="0" t="n">
        <v>47355000</v>
      </c>
    </row>
    <row r="4487" customFormat="false" ht="13.8" hidden="true" customHeight="false" outlineLevel="0" collapsed="false">
      <c r="A4487" s="0" t="s">
        <v>155</v>
      </c>
      <c r="B4487" s="0" t="s">
        <v>6</v>
      </c>
      <c r="C4487" s="0" t="s">
        <v>163</v>
      </c>
      <c r="D4487" s="0" t="s">
        <v>7</v>
      </c>
      <c r="E4487" s="0" t="s">
        <v>13</v>
      </c>
      <c r="F4487" s="0" t="s">
        <v>13</v>
      </c>
      <c r="G4487" s="0" t="s">
        <v>157</v>
      </c>
      <c r="H4487" s="0" t="n">
        <v>8306154.93167027</v>
      </c>
      <c r="I4487" s="0" t="n">
        <v>666113.484102644</v>
      </c>
      <c r="J4487" s="0" t="n">
        <v>366649.789932268</v>
      </c>
      <c r="K4487" s="0" t="n">
        <v>0</v>
      </c>
      <c r="L4487" s="0" t="n">
        <v>0</v>
      </c>
      <c r="M4487" s="0" t="n">
        <v>57095441.3517737</v>
      </c>
      <c r="N4487" s="0" t="n">
        <v>79933617.8924832</v>
      </c>
      <c r="O4487" s="0" t="n">
        <v>19697927.3046634</v>
      </c>
      <c r="P4487" s="0" t="n">
        <v>26549380.2801985</v>
      </c>
      <c r="Q4487" s="0" t="n">
        <v>0</v>
      </c>
      <c r="R4487" s="0" t="n">
        <v>0</v>
      </c>
    </row>
    <row r="4488" customFormat="false" ht="13.8" hidden="true" customHeight="false" outlineLevel="0" collapsed="false">
      <c r="A4488" s="0" t="s">
        <v>155</v>
      </c>
      <c r="B4488" s="0" t="s">
        <v>6</v>
      </c>
      <c r="C4488" s="0" t="s">
        <v>162</v>
      </c>
      <c r="D4488" s="0" t="s">
        <v>15</v>
      </c>
      <c r="E4488" s="0" t="s">
        <v>13</v>
      </c>
      <c r="F4488" s="0" t="s">
        <v>13</v>
      </c>
      <c r="G4488" s="0" t="s">
        <v>153</v>
      </c>
      <c r="H4488" s="0" t="n">
        <v>1425649.52146273</v>
      </c>
      <c r="I4488" s="0" t="n">
        <v>196230.142066341</v>
      </c>
      <c r="J4488" s="0" t="n">
        <v>139042.279914555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5180475.75055141</v>
      </c>
      <c r="P4488" s="0" t="n">
        <v>7064285.11438829</v>
      </c>
      <c r="Q4488" s="0" t="n">
        <v>3467055.31420116</v>
      </c>
      <c r="R4488" s="0" t="n">
        <v>3962348.93051561</v>
      </c>
    </row>
    <row r="4489" customFormat="false" ht="13.8" hidden="true" customHeight="false" outlineLevel="0" collapsed="false">
      <c r="A4489" s="0" t="s">
        <v>159</v>
      </c>
      <c r="B4489" s="0" t="s">
        <v>6</v>
      </c>
      <c r="C4489" s="0" t="s">
        <v>162</v>
      </c>
      <c r="D4489" s="0" t="s">
        <v>17</v>
      </c>
      <c r="E4489" s="0" t="s">
        <v>8</v>
      </c>
      <c r="F4489" s="0" t="s">
        <v>8</v>
      </c>
      <c r="G4489" s="0" t="s">
        <v>164</v>
      </c>
      <c r="H4489" s="0" t="n">
        <v>1035361603.68503</v>
      </c>
      <c r="I4489" s="0" t="n">
        <v>6028181.75299669</v>
      </c>
      <c r="J4489" s="0" t="n">
        <v>122644844.694876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0</v>
      </c>
    </row>
    <row r="4490" customFormat="false" ht="13.8" hidden="true" customHeight="false" outlineLevel="0" collapsed="false">
      <c r="A4490" s="0" t="s">
        <v>155</v>
      </c>
      <c r="B4490" s="0" t="s">
        <v>21</v>
      </c>
      <c r="C4490" s="0" t="s">
        <v>168</v>
      </c>
      <c r="D4490" s="0" t="s">
        <v>49</v>
      </c>
      <c r="E4490" s="0" t="s">
        <v>8</v>
      </c>
      <c r="F4490" s="0" t="s">
        <v>8</v>
      </c>
      <c r="G4490" s="0" t="s">
        <v>157</v>
      </c>
      <c r="H4490" s="0" t="n">
        <v>5892563.03601991</v>
      </c>
      <c r="I4490" s="0" t="n">
        <v>298720</v>
      </c>
      <c r="J4490" s="0" t="n">
        <v>1050608.832</v>
      </c>
      <c r="K4490" s="0" t="n">
        <v>13442400</v>
      </c>
      <c r="L4490" s="0" t="n">
        <v>16429600</v>
      </c>
      <c r="M4490" s="0" t="n">
        <v>53209500</v>
      </c>
      <c r="N4490" s="0" t="n">
        <v>64411500</v>
      </c>
      <c r="O4490" s="0" t="n">
        <v>2800500</v>
      </c>
      <c r="P4490" s="0" t="n">
        <v>4480800</v>
      </c>
      <c r="Q4490" s="0" t="n">
        <v>0</v>
      </c>
      <c r="R4490" s="0" t="n">
        <v>0</v>
      </c>
    </row>
    <row r="4491" customFormat="false" ht="13.8" hidden="true" customHeight="false" outlineLevel="0" collapsed="false">
      <c r="A4491" s="0" t="s">
        <v>150</v>
      </c>
      <c r="B4491" s="0" t="s">
        <v>21</v>
      </c>
      <c r="C4491" s="0" t="s">
        <v>168</v>
      </c>
      <c r="D4491" s="0" t="s">
        <v>50</v>
      </c>
      <c r="E4491" s="0" t="s">
        <v>8</v>
      </c>
      <c r="F4491" s="0" t="s">
        <v>8</v>
      </c>
      <c r="G4491" s="0" t="s">
        <v>172</v>
      </c>
      <c r="H4491" s="0" t="n">
        <v>10020763.7430162</v>
      </c>
      <c r="I4491" s="0" t="n">
        <v>457985</v>
      </c>
      <c r="J4491" s="0" t="n">
        <v>20958970.575</v>
      </c>
      <c r="K4491" s="0" t="n">
        <v>20609325</v>
      </c>
      <c r="L4491" s="0" t="n">
        <v>25189175</v>
      </c>
      <c r="M4491" s="0" t="n">
        <v>98753015.625</v>
      </c>
      <c r="N4491" s="0" t="n">
        <v>120221062.5</v>
      </c>
      <c r="O4491" s="0" t="n">
        <v>5152331.25</v>
      </c>
      <c r="P4491" s="0" t="n">
        <v>7728496.875</v>
      </c>
      <c r="Q4491" s="0" t="n">
        <v>0</v>
      </c>
      <c r="R4491" s="0" t="n">
        <v>0</v>
      </c>
    </row>
    <row r="4492" customFormat="false" ht="13.8" hidden="true" customHeight="false" outlineLevel="0" collapsed="false">
      <c r="A4492" s="0" t="s">
        <v>159</v>
      </c>
      <c r="B4492" s="0" t="s">
        <v>6</v>
      </c>
      <c r="C4492" s="0" t="s">
        <v>162</v>
      </c>
      <c r="D4492" s="0" t="s">
        <v>20</v>
      </c>
      <c r="E4492" s="0" t="s">
        <v>9</v>
      </c>
      <c r="F4492" s="0" t="s">
        <v>9</v>
      </c>
      <c r="G4492" s="0" t="s">
        <v>153</v>
      </c>
      <c r="H4492" s="0" t="n">
        <v>7050712.33973722</v>
      </c>
      <c r="I4492" s="0" t="n">
        <v>81472.18624715</v>
      </c>
      <c r="J4492" s="0" t="n">
        <v>43195.5298405397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</row>
    <row r="4493" customFormat="false" ht="13.8" hidden="true" customHeight="false" outlineLevel="0" collapsed="false">
      <c r="A4493" s="0" t="s">
        <v>150</v>
      </c>
      <c r="B4493" s="0" t="s">
        <v>52</v>
      </c>
      <c r="C4493" s="0" t="s">
        <v>169</v>
      </c>
      <c r="D4493" s="0" t="s">
        <v>70</v>
      </c>
      <c r="E4493" s="0" t="s">
        <v>8</v>
      </c>
      <c r="F4493" s="0" t="s">
        <v>8</v>
      </c>
      <c r="G4493" s="0" t="s">
        <v>154</v>
      </c>
      <c r="H4493" s="0" t="n">
        <v>23645115.2722115</v>
      </c>
      <c r="I4493" s="0" t="n">
        <v>1367789.53973079</v>
      </c>
      <c r="J4493" s="0" t="n">
        <v>1052488.72613312</v>
      </c>
      <c r="K4493" s="0" t="n">
        <v>47872633.8905779</v>
      </c>
      <c r="L4493" s="0" t="n">
        <v>61550529.2878859</v>
      </c>
      <c r="M4493" s="0" t="n">
        <v>47188739.1207125</v>
      </c>
      <c r="N4493" s="0" t="n">
        <v>57447160.6686935</v>
      </c>
      <c r="O4493" s="0" t="n">
        <v>45638577.5921987</v>
      </c>
      <c r="P4493" s="0" t="n">
        <v>49787539.1914895</v>
      </c>
      <c r="Q4493" s="0" t="n">
        <v>164134744.767695</v>
      </c>
      <c r="R4493" s="0" t="n">
        <v>177812640.165003</v>
      </c>
    </row>
    <row r="4494" customFormat="false" ht="13.8" hidden="true" customHeight="false" outlineLevel="0" collapsed="false">
      <c r="A4494" s="0" t="s">
        <v>150</v>
      </c>
      <c r="B4494" s="0" t="s">
        <v>72</v>
      </c>
      <c r="C4494" s="0" t="s">
        <v>171</v>
      </c>
      <c r="D4494" s="0" t="s">
        <v>74</v>
      </c>
      <c r="E4494" s="0" t="s">
        <v>156</v>
      </c>
      <c r="F4494" s="0" t="s">
        <v>9</v>
      </c>
      <c r="G4494" s="0" t="s">
        <v>172</v>
      </c>
      <c r="H4494" s="0" t="n">
        <v>10886583.1458265</v>
      </c>
      <c r="I4494" s="0" t="n">
        <v>149450.4551047</v>
      </c>
      <c r="J4494" s="0" t="n">
        <v>752085.48010997</v>
      </c>
      <c r="K4494" s="0" t="n">
        <v>5230765.9286645</v>
      </c>
      <c r="L4494" s="0" t="n">
        <v>6725270.4797115</v>
      </c>
      <c r="M4494" s="0" t="n">
        <v>21267678.8887559</v>
      </c>
      <c r="N4494" s="0" t="n">
        <v>29243058.4720393</v>
      </c>
      <c r="O4494" s="0" t="n">
        <v>6646149.65273622</v>
      </c>
      <c r="P4494" s="0" t="n">
        <v>8507071.55550236</v>
      </c>
      <c r="Q4494" s="0" t="n">
        <v>11956036.408376</v>
      </c>
      <c r="R4494" s="0" t="n">
        <v>13450540.959423</v>
      </c>
    </row>
    <row r="4495" customFormat="false" ht="13.8" hidden="true" customHeight="false" outlineLevel="0" collapsed="false">
      <c r="A4495" s="0" t="s">
        <v>150</v>
      </c>
      <c r="B4495" s="0" t="s">
        <v>21</v>
      </c>
      <c r="C4495" s="0" t="s">
        <v>181</v>
      </c>
      <c r="D4495" s="0" t="s">
        <v>51</v>
      </c>
      <c r="E4495" s="0" t="s">
        <v>9</v>
      </c>
      <c r="F4495" s="0" t="s">
        <v>9</v>
      </c>
      <c r="G4495" s="0" t="s">
        <v>153</v>
      </c>
      <c r="H4495" s="0" t="n">
        <v>1404259.70032144</v>
      </c>
      <c r="I4495" s="0" t="n">
        <v>46800</v>
      </c>
      <c r="J4495" s="0" t="n">
        <v>27547.5</v>
      </c>
      <c r="K4495" s="0" t="n">
        <v>2106000</v>
      </c>
      <c r="L4495" s="0" t="n">
        <v>2574000</v>
      </c>
      <c r="M4495" s="0" t="n">
        <v>10091250</v>
      </c>
      <c r="N4495" s="0" t="n">
        <v>12285000</v>
      </c>
      <c r="O4495" s="0" t="n">
        <v>526500</v>
      </c>
      <c r="P4495" s="0" t="n">
        <v>789750</v>
      </c>
      <c r="Q4495" s="0" t="n">
        <v>0</v>
      </c>
      <c r="R4495" s="0" t="n">
        <v>0</v>
      </c>
    </row>
    <row r="4496" customFormat="false" ht="13.8" hidden="true" customHeight="false" outlineLevel="0" collapsed="false">
      <c r="A4496" s="0" t="s">
        <v>150</v>
      </c>
      <c r="B4496" s="0" t="s">
        <v>72</v>
      </c>
      <c r="C4496" s="0" t="s">
        <v>175</v>
      </c>
      <c r="D4496" s="0" t="s">
        <v>88</v>
      </c>
      <c r="E4496" s="0" t="s">
        <v>156</v>
      </c>
      <c r="F4496" s="0" t="s">
        <v>9</v>
      </c>
      <c r="G4496" s="0" t="s">
        <v>164</v>
      </c>
      <c r="H4496" s="0" t="n">
        <v>1519502.60685799</v>
      </c>
      <c r="I4496" s="0" t="n">
        <v>321283.289153676</v>
      </c>
      <c r="J4496" s="0" t="n">
        <v>901990.828940139</v>
      </c>
      <c r="K4496" s="0" t="n">
        <v>5366710.7033017</v>
      </c>
      <c r="L4496" s="0" t="n">
        <v>6900056.61853076</v>
      </c>
      <c r="M4496" s="0" t="n">
        <v>43694527.3249</v>
      </c>
      <c r="N4496" s="0" t="n">
        <v>60079975.0717375</v>
      </c>
      <c r="O4496" s="0" t="n">
        <v>13654539.7890312</v>
      </c>
      <c r="P4496" s="0" t="n">
        <v>17477810.92996</v>
      </c>
      <c r="Q4496" s="0" t="n">
        <v>12266767.3218324</v>
      </c>
      <c r="R4496" s="0" t="n">
        <v>13800113.2370615</v>
      </c>
    </row>
    <row r="4497" customFormat="false" ht="13.8" hidden="true" customHeight="false" outlineLevel="0" collapsed="false">
      <c r="A4497" s="0" t="s">
        <v>159</v>
      </c>
      <c r="B4497" s="0" t="s">
        <v>72</v>
      </c>
      <c r="C4497" s="0" t="s">
        <v>175</v>
      </c>
      <c r="D4497" s="0" t="s">
        <v>89</v>
      </c>
      <c r="E4497" s="0" t="s">
        <v>156</v>
      </c>
      <c r="F4497" s="0" t="s">
        <v>9</v>
      </c>
      <c r="G4497" s="0" t="s">
        <v>157</v>
      </c>
      <c r="H4497" s="0" t="n">
        <v>32348060.3588079</v>
      </c>
      <c r="I4497" s="0" t="n">
        <v>742758.865370108</v>
      </c>
      <c r="J4497" s="0" t="n">
        <v>653415.457403349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0</v>
      </c>
      <c r="R4497" s="0" t="n">
        <v>0</v>
      </c>
    </row>
    <row r="4498" customFormat="false" ht="13.8" hidden="true" customHeight="false" outlineLevel="0" collapsed="false">
      <c r="A4498" s="0" t="s">
        <v>159</v>
      </c>
      <c r="B4498" s="0" t="s">
        <v>21</v>
      </c>
      <c r="C4498" s="0" t="s">
        <v>166</v>
      </c>
      <c r="D4498" s="0" t="s">
        <v>44</v>
      </c>
      <c r="E4498" s="0" t="s">
        <v>9</v>
      </c>
      <c r="F4498" s="0" t="s">
        <v>9</v>
      </c>
      <c r="G4498" s="0" t="s">
        <v>164</v>
      </c>
      <c r="H4498" s="0" t="n">
        <v>5593595.50785728</v>
      </c>
      <c r="I4498" s="0" t="n">
        <v>38645.1833333333</v>
      </c>
      <c r="J4498" s="0" t="n">
        <v>32391.77025</v>
      </c>
      <c r="K4498" s="0" t="n">
        <v>0</v>
      </c>
      <c r="L4498" s="0" t="n">
        <v>0</v>
      </c>
      <c r="M4498" s="0" t="n">
        <v>8471882.97538877</v>
      </c>
      <c r="N4498" s="0" t="n">
        <v>10589853.7192359</v>
      </c>
      <c r="O4498" s="0" t="n">
        <v>0</v>
      </c>
      <c r="P4498" s="0" t="n">
        <v>0</v>
      </c>
      <c r="Q4498" s="0" t="n">
        <v>338145.354166666</v>
      </c>
      <c r="R4498" s="0" t="n">
        <v>434758.3125</v>
      </c>
    </row>
    <row r="4499" customFormat="false" ht="13.8" hidden="true" customHeight="false" outlineLevel="0" collapsed="false">
      <c r="A4499" s="0" t="s">
        <v>155</v>
      </c>
      <c r="B4499" s="0" t="s">
        <v>21</v>
      </c>
      <c r="C4499" s="0" t="s">
        <v>166</v>
      </c>
      <c r="D4499" s="0" t="s">
        <v>24</v>
      </c>
      <c r="E4499" s="0" t="s">
        <v>13</v>
      </c>
      <c r="F4499" s="0" t="s">
        <v>13</v>
      </c>
      <c r="G4499" s="0" t="s">
        <v>154</v>
      </c>
      <c r="H4499" s="0" t="n">
        <v>780678.342369688</v>
      </c>
      <c r="I4499" s="0" t="n">
        <v>55210.2361473065</v>
      </c>
      <c r="J4499" s="0" t="n">
        <v>32527.3842576473</v>
      </c>
      <c r="K4499" s="0" t="n">
        <v>0</v>
      </c>
      <c r="L4499" s="0" t="n">
        <v>0</v>
      </c>
      <c r="M4499" s="0" t="n">
        <v>8825566.11329659</v>
      </c>
      <c r="N4499" s="0" t="n">
        <v>10296493.798846</v>
      </c>
      <c r="O4499" s="0" t="n">
        <v>2422228.03822781</v>
      </c>
      <c r="P4499" s="0" t="n">
        <v>2960500.93561177</v>
      </c>
      <c r="Q4499" s="0" t="n">
        <v>1104204.72294613</v>
      </c>
      <c r="R4499" s="0" t="n">
        <v>1242230.31331439</v>
      </c>
    </row>
    <row r="4500" customFormat="false" ht="13.8" hidden="true" customHeight="false" outlineLevel="0" collapsed="false">
      <c r="A4500" s="0" t="s">
        <v>159</v>
      </c>
      <c r="B4500" s="0" t="s">
        <v>52</v>
      </c>
      <c r="C4500" s="0" t="s">
        <v>54</v>
      </c>
      <c r="D4500" s="0" t="s">
        <v>54</v>
      </c>
      <c r="E4500" s="0" t="s">
        <v>8</v>
      </c>
      <c r="F4500" s="0" t="s">
        <v>8</v>
      </c>
      <c r="G4500" s="0" t="s">
        <v>172</v>
      </c>
      <c r="H4500" s="0" t="n">
        <v>7634836.1</v>
      </c>
      <c r="I4500" s="0" t="n">
        <v>188300</v>
      </c>
      <c r="J4500" s="0" t="n">
        <v>347300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16947000</v>
      </c>
      <c r="R4500" s="0" t="n">
        <v>18830000</v>
      </c>
    </row>
    <row r="4501" customFormat="false" ht="13.8" hidden="true" customHeight="false" outlineLevel="0" collapsed="false">
      <c r="A4501" s="0" t="s">
        <v>155</v>
      </c>
      <c r="B4501" s="0" t="s">
        <v>103</v>
      </c>
      <c r="C4501" s="0" t="s">
        <v>177</v>
      </c>
      <c r="D4501" s="0" t="s">
        <v>116</v>
      </c>
      <c r="E4501" s="0" t="s">
        <v>9</v>
      </c>
      <c r="F4501" s="0" t="s">
        <v>9</v>
      </c>
      <c r="G4501" s="0" t="s">
        <v>154</v>
      </c>
      <c r="H4501" s="0" t="n">
        <v>7739720.85086362</v>
      </c>
      <c r="I4501" s="0" t="n">
        <v>310962.93</v>
      </c>
      <c r="J4501" s="0" t="n">
        <v>471410.63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41535762.783084</v>
      </c>
      <c r="P4501" s="0" t="n">
        <v>56639676.5223873</v>
      </c>
      <c r="Q4501" s="0" t="n">
        <v>21767405.1</v>
      </c>
      <c r="R4501" s="0" t="n">
        <v>24877034.4</v>
      </c>
    </row>
    <row r="4502" customFormat="false" ht="13.8" hidden="true" customHeight="false" outlineLevel="0" collapsed="false">
      <c r="A4502" s="0" t="s">
        <v>155</v>
      </c>
      <c r="B4502" s="0" t="s">
        <v>103</v>
      </c>
      <c r="C4502" s="0" t="s">
        <v>178</v>
      </c>
      <c r="D4502" s="0" t="s">
        <v>112</v>
      </c>
      <c r="E4502" s="0" t="s">
        <v>13</v>
      </c>
      <c r="F4502" s="0" t="s">
        <v>13</v>
      </c>
      <c r="G4502" s="0" t="s">
        <v>157</v>
      </c>
      <c r="H4502" s="0" t="n">
        <v>3551545.27980146</v>
      </c>
      <c r="I4502" s="0" t="n">
        <v>253643.6095173</v>
      </c>
      <c r="J4502" s="0" t="n">
        <v>97310.496615431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13782993.74117</v>
      </c>
      <c r="P4502" s="0" t="n">
        <v>18794991.4652319</v>
      </c>
      <c r="Q4502" s="0" t="n">
        <v>17755052.666211</v>
      </c>
      <c r="R4502" s="0" t="n">
        <v>20291488.761384</v>
      </c>
    </row>
    <row r="4503" customFormat="false" ht="13.8" hidden="true" customHeight="false" outlineLevel="0" collapsed="false">
      <c r="A4503" s="0" t="s">
        <v>155</v>
      </c>
      <c r="B4503" s="0" t="s">
        <v>103</v>
      </c>
      <c r="C4503" s="0" t="s">
        <v>177</v>
      </c>
      <c r="D4503" s="0" t="s">
        <v>22</v>
      </c>
      <c r="E4503" s="0" t="s">
        <v>13</v>
      </c>
      <c r="F4503" s="0" t="s">
        <v>13</v>
      </c>
      <c r="G4503" s="0" t="s">
        <v>172</v>
      </c>
      <c r="H4503" s="0" t="n">
        <v>13737.5142961329</v>
      </c>
      <c r="I4503" s="0" t="n">
        <v>791.6</v>
      </c>
      <c r="J4503" s="0" t="n">
        <v>742.304</v>
      </c>
      <c r="K4503" s="0" t="n">
        <v>35622</v>
      </c>
      <c r="L4503" s="0" t="n">
        <v>43538</v>
      </c>
      <c r="M4503" s="0" t="n">
        <v>101522.7</v>
      </c>
      <c r="N4503" s="0" t="n">
        <v>122895.9</v>
      </c>
      <c r="O4503" s="0" t="n">
        <v>5343.3</v>
      </c>
      <c r="P4503" s="0" t="n">
        <v>8549.28</v>
      </c>
      <c r="Q4503" s="0" t="n">
        <v>0</v>
      </c>
      <c r="R4503" s="0" t="n">
        <v>0</v>
      </c>
    </row>
    <row r="4504" customFormat="false" ht="13.8" hidden="true" customHeight="false" outlineLevel="0" collapsed="false">
      <c r="A4504" s="0" t="s">
        <v>155</v>
      </c>
      <c r="B4504" s="0" t="s">
        <v>103</v>
      </c>
      <c r="C4504" s="0" t="s">
        <v>178</v>
      </c>
      <c r="D4504" s="0" t="s">
        <v>107</v>
      </c>
      <c r="E4504" s="0" t="s">
        <v>8</v>
      </c>
      <c r="F4504" s="0" t="s">
        <v>8</v>
      </c>
      <c r="G4504" s="0" t="s">
        <v>153</v>
      </c>
      <c r="H4504" s="0" t="n">
        <v>1956204.75803011</v>
      </c>
      <c r="I4504" s="0" t="n">
        <v>130567.280114394</v>
      </c>
      <c r="J4504" s="0" t="n">
        <v>307278.949441938</v>
      </c>
      <c r="K4504" s="0" t="n">
        <v>0</v>
      </c>
      <c r="L4504" s="0" t="n">
        <v>0</v>
      </c>
      <c r="M4504" s="0" t="n">
        <v>10027567.1127855</v>
      </c>
      <c r="N4504" s="0" t="n">
        <v>15041350.6691783</v>
      </c>
      <c r="O4504" s="0" t="n">
        <v>4136371.43402403</v>
      </c>
      <c r="P4504" s="0" t="n">
        <v>5640506.50094186</v>
      </c>
      <c r="Q4504" s="0" t="n">
        <v>514470.16380833</v>
      </c>
      <c r="R4504" s="0" t="n">
        <v>720258.229331662</v>
      </c>
    </row>
    <row r="4505" customFormat="false" ht="13.8" hidden="true" customHeight="false" outlineLevel="0" collapsed="false">
      <c r="A4505" s="0" t="s">
        <v>155</v>
      </c>
      <c r="B4505" s="0" t="s">
        <v>103</v>
      </c>
      <c r="C4505" s="0" t="s">
        <v>177</v>
      </c>
      <c r="D4505" s="0" t="s">
        <v>110</v>
      </c>
      <c r="E4505" s="0" t="s">
        <v>8</v>
      </c>
      <c r="F4505" s="0" t="s">
        <v>8</v>
      </c>
      <c r="G4505" s="0" t="s">
        <v>153</v>
      </c>
      <c r="H4505" s="0" t="n">
        <v>370632.796535451</v>
      </c>
      <c r="I4505" s="0" t="n">
        <v>13448.045</v>
      </c>
      <c r="J4505" s="0" t="n">
        <v>11117.8184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</row>
    <row r="4506" customFormat="false" ht="13.8" hidden="true" customHeight="false" outlineLevel="0" collapsed="false">
      <c r="A4506" s="0" t="s">
        <v>159</v>
      </c>
      <c r="B4506" s="0" t="s">
        <v>103</v>
      </c>
      <c r="C4506" s="0" t="s">
        <v>178</v>
      </c>
      <c r="D4506" s="0" t="s">
        <v>108</v>
      </c>
      <c r="E4506" s="0" t="s">
        <v>9</v>
      </c>
      <c r="F4506" s="0" t="s">
        <v>9</v>
      </c>
      <c r="G4506" s="0" t="s">
        <v>154</v>
      </c>
      <c r="H4506" s="0" t="n">
        <v>4997883.09595329</v>
      </c>
      <c r="I4506" s="0" t="n">
        <v>178653.4235261</v>
      </c>
      <c r="J4506" s="0" t="n">
        <v>105190.508109846</v>
      </c>
      <c r="K4506" s="0" t="n">
        <v>0</v>
      </c>
      <c r="L4506" s="0" t="n">
        <v>0</v>
      </c>
      <c r="M4506" s="0" t="n">
        <v>3573068.470522</v>
      </c>
      <c r="N4506" s="0" t="n">
        <v>5359602.705783</v>
      </c>
      <c r="O4506" s="0" t="n">
        <v>2813791.42053607</v>
      </c>
      <c r="P4506" s="0" t="n">
        <v>3617731.82640352</v>
      </c>
      <c r="Q4506" s="0" t="n">
        <v>617737.4937188</v>
      </c>
      <c r="R4506" s="0" t="n">
        <v>1235474.98743759</v>
      </c>
    </row>
    <row r="4507" customFormat="false" ht="13.8" hidden="true" customHeight="false" outlineLevel="0" collapsed="false">
      <c r="A4507" s="0" t="s">
        <v>159</v>
      </c>
      <c r="B4507" s="0" t="s">
        <v>103</v>
      </c>
      <c r="C4507" s="0" t="s">
        <v>179</v>
      </c>
      <c r="D4507" s="0" t="s">
        <v>22</v>
      </c>
      <c r="E4507" s="0" t="s">
        <v>8</v>
      </c>
      <c r="F4507" s="0" t="s">
        <v>8</v>
      </c>
      <c r="G4507" s="0" t="s">
        <v>164</v>
      </c>
      <c r="H4507" s="0" t="n">
        <v>8732319.74418514</v>
      </c>
      <c r="I4507" s="0" t="n">
        <v>140775</v>
      </c>
      <c r="J4507" s="0" t="n">
        <v>166685.375</v>
      </c>
      <c r="K4507" s="0" t="n">
        <v>5631000</v>
      </c>
      <c r="L4507" s="0" t="n">
        <v>7038750</v>
      </c>
      <c r="M4507" s="0" t="n">
        <v>18054393.75</v>
      </c>
      <c r="N4507" s="0" t="n">
        <v>21855318.75</v>
      </c>
      <c r="O4507" s="0" t="n">
        <v>0</v>
      </c>
      <c r="P4507" s="0" t="n">
        <v>0</v>
      </c>
      <c r="Q4507" s="0" t="n">
        <v>0</v>
      </c>
      <c r="R4507" s="0" t="n">
        <v>0</v>
      </c>
    </row>
    <row r="4508" customFormat="false" ht="13.8" hidden="true" customHeight="false" outlineLevel="0" collapsed="false">
      <c r="A4508" s="0" t="s">
        <v>159</v>
      </c>
      <c r="B4508" s="0" t="s">
        <v>103</v>
      </c>
      <c r="C4508" s="0" t="s">
        <v>178</v>
      </c>
      <c r="D4508" s="0" t="s">
        <v>111</v>
      </c>
      <c r="E4508" s="0" t="s">
        <v>9</v>
      </c>
      <c r="F4508" s="0" t="s">
        <v>9</v>
      </c>
      <c r="G4508" s="0" t="s">
        <v>164</v>
      </c>
      <c r="H4508" s="0" t="n">
        <v>3582457.71187413</v>
      </c>
      <c r="I4508" s="0" t="n">
        <v>54154.5049470238</v>
      </c>
      <c r="J4508" s="0" t="n">
        <v>32643.4336326014</v>
      </c>
      <c r="K4508" s="0" t="n">
        <v>0</v>
      </c>
      <c r="L4508" s="0" t="n">
        <v>0</v>
      </c>
      <c r="M4508" s="0" t="n">
        <v>5198832.47491428</v>
      </c>
      <c r="N4508" s="0" t="n">
        <v>7798248.71237143</v>
      </c>
      <c r="O4508" s="0" t="n">
        <v>1061428.29696166</v>
      </c>
      <c r="P4508" s="0" t="n">
        <v>1364693.524665</v>
      </c>
      <c r="Q4508" s="0" t="n">
        <v>541545.049470238</v>
      </c>
      <c r="R4508" s="0" t="n">
        <v>1083090.09894047</v>
      </c>
    </row>
    <row r="4509" customFormat="false" ht="13.8" hidden="true" customHeight="false" outlineLevel="0" collapsed="false">
      <c r="A4509" s="0" t="s">
        <v>150</v>
      </c>
      <c r="B4509" s="0" t="s">
        <v>103</v>
      </c>
      <c r="C4509" s="0" t="s">
        <v>177</v>
      </c>
      <c r="D4509" s="0" t="s">
        <v>110</v>
      </c>
      <c r="E4509" s="0" t="s">
        <v>13</v>
      </c>
      <c r="F4509" s="0" t="s">
        <v>13</v>
      </c>
      <c r="G4509" s="0" t="s">
        <v>157</v>
      </c>
      <c r="H4509" s="0" t="n">
        <v>41258.3220897413</v>
      </c>
      <c r="I4509" s="0" t="n">
        <v>13386.49</v>
      </c>
      <c r="J4509" s="0" t="n">
        <v>4941.398384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</row>
    <row r="4510" customFormat="false" ht="13.8" hidden="true" customHeight="false" outlineLevel="0" collapsed="false">
      <c r="A4510" s="0" t="s">
        <v>150</v>
      </c>
      <c r="B4510" s="0" t="s">
        <v>103</v>
      </c>
      <c r="C4510" s="0" t="s">
        <v>179</v>
      </c>
      <c r="D4510" s="0" t="s">
        <v>116</v>
      </c>
      <c r="E4510" s="0" t="s">
        <v>9</v>
      </c>
      <c r="F4510" s="0" t="s">
        <v>9</v>
      </c>
      <c r="G4510" s="0" t="s">
        <v>153</v>
      </c>
      <c r="H4510" s="0" t="n">
        <v>89655.8189691065</v>
      </c>
      <c r="I4510" s="0" t="n">
        <v>4023.950942675</v>
      </c>
      <c r="J4510" s="0" t="n">
        <v>4845.938037935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610778.267940885</v>
      </c>
      <c r="P4510" s="0" t="n">
        <v>781796.182964333</v>
      </c>
      <c r="Q4510" s="0" t="n">
        <v>321916.075414</v>
      </c>
      <c r="R4510" s="0" t="n">
        <v>362155.58484075</v>
      </c>
    </row>
    <row r="4511" customFormat="false" ht="13.8" hidden="true" customHeight="false" outlineLevel="0" collapsed="false">
      <c r="A4511" s="0" t="s">
        <v>150</v>
      </c>
      <c r="B4511" s="0" t="s">
        <v>103</v>
      </c>
      <c r="C4511" s="0" t="s">
        <v>179</v>
      </c>
      <c r="D4511" s="0" t="s">
        <v>116</v>
      </c>
      <c r="E4511" s="0" t="s">
        <v>8</v>
      </c>
      <c r="F4511" s="0" t="s">
        <v>8</v>
      </c>
      <c r="G4511" s="0" t="s">
        <v>153</v>
      </c>
      <c r="H4511" s="0" t="n">
        <v>133014.11751226</v>
      </c>
      <c r="I4511" s="0" t="n">
        <v>6199.556473005</v>
      </c>
      <c r="J4511" s="0" t="n">
        <v>14436.25156862</v>
      </c>
      <c r="K4511" s="0" t="n">
        <v>216984.476555175</v>
      </c>
      <c r="L4511" s="0" t="n">
        <v>278980.041285225</v>
      </c>
      <c r="M4511" s="0" t="n">
        <v>0</v>
      </c>
      <c r="N4511" s="0" t="n">
        <v>0</v>
      </c>
      <c r="O4511" s="0" t="n">
        <v>941004.107288274</v>
      </c>
      <c r="P4511" s="0" t="n">
        <v>1204485.25732899</v>
      </c>
      <c r="Q4511" s="0" t="n">
        <v>495964.5178404</v>
      </c>
      <c r="R4511" s="0" t="n">
        <v>557960.08257045</v>
      </c>
    </row>
    <row r="4512" customFormat="false" ht="13.8" hidden="true" customHeight="false" outlineLevel="0" collapsed="false">
      <c r="A4512" s="0" t="s">
        <v>155</v>
      </c>
      <c r="B4512" s="0" t="s">
        <v>6</v>
      </c>
      <c r="C4512" s="0" t="s">
        <v>163</v>
      </c>
      <c r="D4512" s="0" t="s">
        <v>19</v>
      </c>
      <c r="E4512" s="0" t="s">
        <v>13</v>
      </c>
      <c r="F4512" s="0" t="s">
        <v>13</v>
      </c>
      <c r="G4512" s="0" t="s">
        <v>172</v>
      </c>
      <c r="H4512" s="0" t="n">
        <v>7258493.00927021</v>
      </c>
      <c r="I4512" s="0" t="n">
        <v>417272.183034722</v>
      </c>
      <c r="J4512" s="0" t="n">
        <v>232422.806988862</v>
      </c>
      <c r="K4512" s="0" t="n">
        <v>0</v>
      </c>
      <c r="L4512" s="0" t="n">
        <v>0</v>
      </c>
      <c r="M4512" s="0" t="n">
        <v>83188717.6807879</v>
      </c>
      <c r="N4512" s="0" t="n">
        <v>100702131.929374</v>
      </c>
      <c r="O4512" s="0" t="n">
        <v>83188717.6807879</v>
      </c>
      <c r="P4512" s="0" t="n">
        <v>100702131.929374</v>
      </c>
      <c r="Q4512" s="0" t="n">
        <v>2336450.38742476</v>
      </c>
      <c r="R4512" s="0" t="n">
        <v>2670229.01419973</v>
      </c>
    </row>
    <row r="4513" customFormat="false" ht="13.8" hidden="true" customHeight="false" outlineLevel="0" collapsed="false">
      <c r="A4513" s="0" t="s">
        <v>159</v>
      </c>
      <c r="B4513" s="0" t="s">
        <v>52</v>
      </c>
      <c r="C4513" s="0" t="s">
        <v>169</v>
      </c>
      <c r="D4513" s="0" t="s">
        <v>61</v>
      </c>
      <c r="E4513" s="0" t="s">
        <v>9</v>
      </c>
      <c r="F4513" s="0" t="s">
        <v>9</v>
      </c>
      <c r="G4513" s="0" t="s">
        <v>153</v>
      </c>
      <c r="H4513" s="0" t="n">
        <v>6507507.80226515</v>
      </c>
      <c r="I4513" s="0" t="n">
        <v>85044.954356</v>
      </c>
      <c r="J4513" s="0" t="n">
        <v>49726.0394070107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n">
        <v>7654045.89204</v>
      </c>
      <c r="R4513" s="0" t="n">
        <v>8504495.4356</v>
      </c>
    </row>
    <row r="4514" customFormat="false" ht="13.8" hidden="true" customHeight="false" outlineLevel="0" collapsed="false">
      <c r="A4514" s="0" t="s">
        <v>150</v>
      </c>
      <c r="B4514" s="0" t="s">
        <v>21</v>
      </c>
      <c r="C4514" s="0" t="s">
        <v>166</v>
      </c>
      <c r="D4514" s="0" t="s">
        <v>37</v>
      </c>
      <c r="E4514" s="0" t="s">
        <v>13</v>
      </c>
      <c r="F4514" s="0" t="s">
        <v>13</v>
      </c>
      <c r="G4514" s="0" t="s">
        <v>172</v>
      </c>
      <c r="H4514" s="0" t="n">
        <v>83962.3540809081</v>
      </c>
      <c r="I4514" s="0" t="n">
        <v>6333.41923076923</v>
      </c>
      <c r="J4514" s="0" t="n">
        <v>4453.31619230769</v>
      </c>
      <c r="K4514" s="0" t="n">
        <v>71250.9663461538</v>
      </c>
      <c r="L4514" s="0" t="n">
        <v>87084.5144230769</v>
      </c>
      <c r="M4514" s="0" t="n">
        <v>1589157.35465641</v>
      </c>
      <c r="N4514" s="0" t="n">
        <v>1787802.02398847</v>
      </c>
      <c r="O4514" s="0" t="n">
        <v>473154.565566486</v>
      </c>
      <c r="P4514" s="0" t="n">
        <v>605637.843925102</v>
      </c>
      <c r="Q4514" s="0" t="n">
        <v>142501.932692307</v>
      </c>
      <c r="R4514" s="0" t="n">
        <v>158335.48076923</v>
      </c>
    </row>
    <row r="4515" customFormat="false" ht="13.8" hidden="true" customHeight="false" outlineLevel="0" collapsed="false">
      <c r="A4515" s="0" t="s">
        <v>150</v>
      </c>
      <c r="B4515" s="0" t="s">
        <v>117</v>
      </c>
      <c r="C4515" s="0" t="s">
        <v>190</v>
      </c>
      <c r="D4515" s="0" t="s">
        <v>109</v>
      </c>
      <c r="E4515" s="0" t="s">
        <v>13</v>
      </c>
      <c r="F4515" s="0" t="s">
        <v>13</v>
      </c>
      <c r="G4515" s="0" t="s">
        <v>172</v>
      </c>
      <c r="H4515" s="0" t="n">
        <v>391480.46733681</v>
      </c>
      <c r="I4515" s="0" t="n">
        <v>2262.11500559058</v>
      </c>
      <c r="J4515" s="0" t="n">
        <v>2435.59878187607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</row>
    <row r="4516" customFormat="false" ht="13.8" hidden="true" customHeight="false" outlineLevel="0" collapsed="false">
      <c r="A4516" s="0" t="s">
        <v>159</v>
      </c>
      <c r="B4516" s="0" t="s">
        <v>6</v>
      </c>
      <c r="C4516" s="0" t="s">
        <v>162</v>
      </c>
      <c r="D4516" s="0" t="s">
        <v>20</v>
      </c>
      <c r="E4516" s="0" t="s">
        <v>8</v>
      </c>
      <c r="F4516" s="0" t="s">
        <v>8</v>
      </c>
      <c r="G4516" s="0" t="s">
        <v>153</v>
      </c>
      <c r="H4516" s="0" t="n">
        <v>2952473.12647975</v>
      </c>
      <c r="I4516" s="0" t="n">
        <v>65425.58703125</v>
      </c>
      <c r="J4516" s="0" t="n">
        <v>38487.9185850471</v>
      </c>
      <c r="K4516" s="0" t="n">
        <v>161718.4653125</v>
      </c>
      <c r="L4516" s="0" t="n">
        <v>215624.620416666</v>
      </c>
      <c r="M4516" s="0" t="n">
        <v>0</v>
      </c>
      <c r="N4516" s="0" t="n">
        <v>0</v>
      </c>
      <c r="O4516" s="0" t="n">
        <v>1887321.84009262</v>
      </c>
      <c r="P4516" s="0" t="n">
        <v>2642250.57612967</v>
      </c>
      <c r="Q4516" s="0" t="n">
        <v>323436.930625</v>
      </c>
      <c r="R4516" s="0" t="n">
        <v>377343.085729166</v>
      </c>
    </row>
    <row r="4517" customFormat="false" ht="13.8" hidden="true" customHeight="false" outlineLevel="0" collapsed="false">
      <c r="A4517" s="0" t="s">
        <v>159</v>
      </c>
      <c r="B4517" s="0" t="s">
        <v>21</v>
      </c>
      <c r="C4517" s="0" t="s">
        <v>173</v>
      </c>
      <c r="D4517" s="0" t="s">
        <v>47</v>
      </c>
      <c r="E4517" s="0" t="s">
        <v>9</v>
      </c>
      <c r="F4517" s="0" t="s">
        <v>9</v>
      </c>
      <c r="G4517" s="0" t="s">
        <v>157</v>
      </c>
      <c r="H4517" s="0" t="n">
        <v>85187.057081864</v>
      </c>
      <c r="I4517" s="0" t="n">
        <v>770.333333333333</v>
      </c>
      <c r="J4517" s="0" t="n">
        <v>184.176666666666</v>
      </c>
      <c r="K4517" s="0" t="n">
        <v>0</v>
      </c>
      <c r="L4517" s="0" t="n">
        <v>0</v>
      </c>
      <c r="M4517" s="0" t="n">
        <v>168874.185322133</v>
      </c>
      <c r="N4517" s="0" t="n">
        <v>211092.731652666</v>
      </c>
      <c r="O4517" s="0" t="n">
        <v>0</v>
      </c>
      <c r="P4517" s="0" t="n">
        <v>0</v>
      </c>
      <c r="Q4517" s="0" t="n">
        <v>6740.41666666666</v>
      </c>
      <c r="R4517" s="0" t="n">
        <v>8666.25</v>
      </c>
    </row>
    <row r="4518" customFormat="false" ht="13.8" hidden="true" customHeight="false" outlineLevel="0" collapsed="false">
      <c r="A4518" s="0" t="s">
        <v>159</v>
      </c>
      <c r="B4518" s="0" t="s">
        <v>90</v>
      </c>
      <c r="C4518" s="0" t="s">
        <v>94</v>
      </c>
      <c r="D4518" s="0" t="s">
        <v>94</v>
      </c>
      <c r="E4518" s="0" t="s">
        <v>195</v>
      </c>
      <c r="F4518" s="0" t="s">
        <v>8</v>
      </c>
      <c r="G4518" s="0" t="s">
        <v>172</v>
      </c>
      <c r="H4518" s="0" t="n">
        <v>486059.682521901</v>
      </c>
      <c r="I4518" s="0" t="n">
        <v>9980.06900013448</v>
      </c>
      <c r="J4518" s="0" t="n">
        <v>22909.8631045989</v>
      </c>
      <c r="K4518" s="0" t="n">
        <v>0</v>
      </c>
      <c r="L4518" s="0" t="n">
        <v>0</v>
      </c>
      <c r="M4518" s="0" t="n">
        <v>707033.941396547</v>
      </c>
      <c r="N4518" s="0" t="n">
        <v>989847.517955167</v>
      </c>
      <c r="O4518" s="0" t="n">
        <v>329949.172984391</v>
      </c>
      <c r="P4518" s="0" t="n">
        <v>461928.842178147</v>
      </c>
      <c r="Q4518" s="0" t="n">
        <v>49900.3450006724</v>
      </c>
      <c r="R4518" s="0" t="n">
        <v>74850.5175010086</v>
      </c>
    </row>
    <row r="4519" customFormat="false" ht="13.8" hidden="true" customHeight="false" outlineLevel="0" collapsed="false">
      <c r="A4519" s="0" t="s">
        <v>150</v>
      </c>
      <c r="B4519" s="0" t="s">
        <v>72</v>
      </c>
      <c r="C4519" s="0" t="s">
        <v>151</v>
      </c>
      <c r="D4519" s="0" t="s">
        <v>78</v>
      </c>
      <c r="E4519" s="0" t="s">
        <v>156</v>
      </c>
      <c r="F4519" s="0" t="s">
        <v>9</v>
      </c>
      <c r="G4519" s="0" t="s">
        <v>154</v>
      </c>
      <c r="H4519" s="0" t="n">
        <v>18338974.7384084</v>
      </c>
      <c r="I4519" s="0" t="n">
        <v>3103273.37051241</v>
      </c>
      <c r="J4519" s="0" t="n">
        <v>3244113.37721215</v>
      </c>
      <c r="K4519" s="0" t="n">
        <v>47479397.1117024</v>
      </c>
      <c r="L4519" s="0" t="n">
        <v>61044939.1436174</v>
      </c>
      <c r="M4519" s="0" t="n">
        <v>241040448.237825</v>
      </c>
      <c r="N4519" s="0" t="n">
        <v>331430616.32701</v>
      </c>
      <c r="O4519" s="0" t="n">
        <v>75325140.0743204</v>
      </c>
      <c r="P4519" s="0" t="n">
        <v>96416179.2951301</v>
      </c>
      <c r="Q4519" s="0" t="n">
        <v>108524336.255319</v>
      </c>
      <c r="R4519" s="0" t="n">
        <v>122089878.287234</v>
      </c>
    </row>
    <row r="4520" customFormat="false" ht="13.8" hidden="true" customHeight="false" outlineLevel="0" collapsed="false">
      <c r="A4520" s="0" t="s">
        <v>159</v>
      </c>
      <c r="B4520" s="0" t="s">
        <v>90</v>
      </c>
      <c r="C4520" s="0" t="s">
        <v>160</v>
      </c>
      <c r="D4520" s="0" t="s">
        <v>91</v>
      </c>
      <c r="E4520" s="0" t="s">
        <v>8</v>
      </c>
      <c r="F4520" s="0" t="s">
        <v>8</v>
      </c>
      <c r="G4520" s="0" t="s">
        <v>154</v>
      </c>
      <c r="H4520" s="0" t="n">
        <v>116526145.597479</v>
      </c>
      <c r="I4520" s="0" t="n">
        <v>2678625.31660435</v>
      </c>
      <c r="J4520" s="0" t="n">
        <v>5777143.43679574</v>
      </c>
      <c r="K4520" s="0" t="n">
        <v>25667102.8197548</v>
      </c>
      <c r="L4520" s="0" t="n">
        <v>34222803.7596731</v>
      </c>
      <c r="M4520" s="0" t="n">
        <v>167868057.84933</v>
      </c>
      <c r="N4520" s="0" t="n">
        <v>209835072.311663</v>
      </c>
      <c r="O4520" s="0" t="n">
        <v>97923033.6561552</v>
      </c>
      <c r="P4520" s="0" t="n">
        <v>137092247.118617</v>
      </c>
      <c r="Q4520" s="0" t="n">
        <v>0</v>
      </c>
      <c r="R4520" s="0" t="n">
        <v>0</v>
      </c>
    </row>
    <row r="4521" customFormat="false" ht="13.8" hidden="true" customHeight="false" outlineLevel="0" collapsed="false">
      <c r="A4521" s="0" t="s">
        <v>155</v>
      </c>
      <c r="B4521" s="0" t="s">
        <v>52</v>
      </c>
      <c r="C4521" s="0" t="s">
        <v>169</v>
      </c>
      <c r="D4521" s="0" t="s">
        <v>55</v>
      </c>
      <c r="E4521" s="0" t="s">
        <v>9</v>
      </c>
      <c r="F4521" s="0" t="s">
        <v>9</v>
      </c>
      <c r="G4521" s="0" t="s">
        <v>157</v>
      </c>
      <c r="H4521" s="0" t="n">
        <v>829881.276445559</v>
      </c>
      <c r="I4521" s="0" t="n">
        <v>30582.534822</v>
      </c>
      <c r="J4521" s="0" t="n">
        <v>9550.50100452756</v>
      </c>
      <c r="K4521" s="0" t="n">
        <v>0</v>
      </c>
      <c r="L4521" s="0" t="n">
        <v>0</v>
      </c>
      <c r="M4521" s="0" t="n">
        <v>2436408.61156367</v>
      </c>
      <c r="N4521" s="0" t="n">
        <v>3654612.9173455</v>
      </c>
      <c r="O4521" s="0" t="n">
        <v>368009.835283632</v>
      </c>
      <c r="P4521" s="0" t="n">
        <v>460012.294104541</v>
      </c>
      <c r="Q4521" s="0" t="n">
        <v>152912.67411</v>
      </c>
      <c r="R4521" s="0" t="n">
        <v>254854.45685</v>
      </c>
    </row>
    <row r="4522" customFormat="false" ht="13.8" hidden="true" customHeight="false" outlineLevel="0" collapsed="false">
      <c r="A4522" s="0" t="s">
        <v>159</v>
      </c>
      <c r="B4522" s="0" t="s">
        <v>52</v>
      </c>
      <c r="C4522" s="0" t="s">
        <v>183</v>
      </c>
      <c r="D4522" s="0" t="s">
        <v>57</v>
      </c>
      <c r="E4522" s="0" t="s">
        <v>9</v>
      </c>
      <c r="F4522" s="0" t="s">
        <v>9</v>
      </c>
      <c r="G4522" s="0" t="s">
        <v>164</v>
      </c>
      <c r="H4522" s="0" t="n">
        <v>75077137.7541888</v>
      </c>
      <c r="I4522" s="0" t="n">
        <v>1205487.91880952</v>
      </c>
      <c r="J4522" s="0" t="n">
        <v>832062.665120669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108493912.692857</v>
      </c>
      <c r="R4522" s="0" t="n">
        <v>120548791.880952</v>
      </c>
    </row>
    <row r="4523" customFormat="false" ht="13.8" hidden="true" customHeight="false" outlineLevel="0" collapsed="false">
      <c r="A4523" s="0" t="s">
        <v>159</v>
      </c>
      <c r="B4523" s="0" t="s">
        <v>21</v>
      </c>
      <c r="C4523" s="0" t="s">
        <v>168</v>
      </c>
      <c r="D4523" s="0" t="s">
        <v>29</v>
      </c>
      <c r="E4523" s="0" t="s">
        <v>8</v>
      </c>
      <c r="F4523" s="0" t="s">
        <v>8</v>
      </c>
      <c r="G4523" s="0" t="s">
        <v>153</v>
      </c>
      <c r="H4523" s="0" t="n">
        <v>3990842.21377873</v>
      </c>
      <c r="I4523" s="0" t="n">
        <v>32200</v>
      </c>
      <c r="J4523" s="0" t="n">
        <v>23055.5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2898000</v>
      </c>
      <c r="R4523" s="0" t="n">
        <v>3220000</v>
      </c>
    </row>
    <row r="4524" customFormat="false" ht="13.8" hidden="true" customHeight="false" outlineLevel="0" collapsed="false">
      <c r="A4524" s="0" t="s">
        <v>155</v>
      </c>
      <c r="B4524" s="0" t="s">
        <v>21</v>
      </c>
      <c r="C4524" s="0" t="s">
        <v>168</v>
      </c>
      <c r="D4524" s="0" t="s">
        <v>30</v>
      </c>
      <c r="E4524" s="0" t="s">
        <v>9</v>
      </c>
      <c r="F4524" s="0" t="s">
        <v>9</v>
      </c>
      <c r="G4524" s="0" t="s">
        <v>164</v>
      </c>
      <c r="H4524" s="0" t="n">
        <v>54631288.1237852</v>
      </c>
      <c r="I4524" s="0" t="n">
        <v>1000900</v>
      </c>
      <c r="J4524" s="0" t="n">
        <v>1590129</v>
      </c>
      <c r="K4524" s="0" t="n">
        <v>0</v>
      </c>
      <c r="L4524" s="0" t="n">
        <v>0</v>
      </c>
      <c r="M4524" s="0" t="n">
        <v>55249680</v>
      </c>
      <c r="N4524" s="0" t="n">
        <v>82874520</v>
      </c>
      <c r="O4524" s="0" t="n">
        <v>6485832</v>
      </c>
      <c r="P4524" s="0" t="n">
        <v>8107290</v>
      </c>
      <c r="Q4524" s="0" t="n">
        <v>0</v>
      </c>
      <c r="R4524" s="0" t="n">
        <v>0</v>
      </c>
    </row>
    <row r="4525" customFormat="false" ht="13.8" hidden="true" customHeight="false" outlineLevel="0" collapsed="false">
      <c r="A4525" s="0" t="s">
        <v>159</v>
      </c>
      <c r="B4525" s="0" t="s">
        <v>6</v>
      </c>
      <c r="C4525" s="0" t="s">
        <v>163</v>
      </c>
      <c r="D4525" s="0" t="s">
        <v>7</v>
      </c>
      <c r="E4525" s="0" t="s">
        <v>13</v>
      </c>
      <c r="F4525" s="0" t="s">
        <v>13</v>
      </c>
      <c r="G4525" s="0" t="s">
        <v>157</v>
      </c>
      <c r="H4525" s="0" t="n">
        <v>30789789.2333611</v>
      </c>
      <c r="I4525" s="0" t="n">
        <v>666113.484102644</v>
      </c>
      <c r="J4525" s="0" t="n">
        <v>366649.789932268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</row>
    <row r="4526" customFormat="false" ht="13.8" hidden="true" customHeight="false" outlineLevel="0" collapsed="false">
      <c r="A4526" s="0" t="s">
        <v>150</v>
      </c>
      <c r="B4526" s="0" t="s">
        <v>6</v>
      </c>
      <c r="C4526" s="0" t="s">
        <v>162</v>
      </c>
      <c r="D4526" s="0" t="s">
        <v>15</v>
      </c>
      <c r="E4526" s="0" t="s">
        <v>8</v>
      </c>
      <c r="F4526" s="0" t="s">
        <v>8</v>
      </c>
      <c r="G4526" s="0" t="s">
        <v>154</v>
      </c>
      <c r="H4526" s="0" t="n">
        <v>26622362.6836325</v>
      </c>
      <c r="I4526" s="0" t="n">
        <v>3286096.63171109</v>
      </c>
      <c r="J4526" s="0" t="n">
        <v>5156424.23642839</v>
      </c>
      <c r="K4526" s="0" t="n">
        <v>23850390.8559063</v>
      </c>
      <c r="L4526" s="0" t="n">
        <v>31800521.1412084</v>
      </c>
      <c r="M4526" s="0" t="n">
        <v>266173827.168599</v>
      </c>
      <c r="N4526" s="0" t="n">
        <v>354898436.224798</v>
      </c>
      <c r="O4526" s="0" t="n">
        <v>31546527.6644265</v>
      </c>
      <c r="P4526" s="0" t="n">
        <v>39433159.5805331</v>
      </c>
      <c r="Q4526" s="0" t="n">
        <v>35775586.2838595</v>
      </c>
      <c r="R4526" s="0" t="n">
        <v>43725716.5691616</v>
      </c>
    </row>
    <row r="4527" customFormat="false" ht="13.8" hidden="true" customHeight="false" outlineLevel="0" collapsed="false">
      <c r="A4527" s="0" t="s">
        <v>150</v>
      </c>
      <c r="B4527" s="0" t="s">
        <v>6</v>
      </c>
      <c r="C4527" s="0" t="s">
        <v>163</v>
      </c>
      <c r="D4527" s="0" t="s">
        <v>15</v>
      </c>
      <c r="E4527" s="0" t="s">
        <v>9</v>
      </c>
      <c r="F4527" s="0" t="s">
        <v>9</v>
      </c>
      <c r="G4527" s="0" t="s">
        <v>154</v>
      </c>
      <c r="H4527" s="0" t="n">
        <v>2071915.14597959</v>
      </c>
      <c r="I4527" s="0" t="n">
        <v>406312.875787424</v>
      </c>
      <c r="J4527" s="0" t="n">
        <v>302615.018147689</v>
      </c>
      <c r="K4527" s="0" t="n">
        <v>3908873.22385113</v>
      </c>
      <c r="L4527" s="0" t="n">
        <v>5863309.83577669</v>
      </c>
      <c r="M4527" s="0" t="n">
        <v>32911342.9387814</v>
      </c>
      <c r="N4527" s="0" t="n">
        <v>43881790.5850418</v>
      </c>
      <c r="O4527" s="0" t="n">
        <v>3900603.60755927</v>
      </c>
      <c r="P4527" s="0" t="n">
        <v>4875754.50944909</v>
      </c>
      <c r="Q4527" s="0" t="n">
        <v>1465827.45894417</v>
      </c>
      <c r="R4527" s="0" t="n">
        <v>2443045.76490695</v>
      </c>
    </row>
    <row r="4528" customFormat="false" ht="13.8" hidden="true" customHeight="false" outlineLevel="0" collapsed="false">
      <c r="A4528" s="0" t="s">
        <v>155</v>
      </c>
      <c r="B4528" s="0" t="s">
        <v>21</v>
      </c>
      <c r="C4528" s="0" t="s">
        <v>173</v>
      </c>
      <c r="D4528" s="0" t="s">
        <v>39</v>
      </c>
      <c r="E4528" s="0" t="s">
        <v>8</v>
      </c>
      <c r="F4528" s="0" t="s">
        <v>8</v>
      </c>
      <c r="G4528" s="0" t="s">
        <v>157</v>
      </c>
      <c r="H4528" s="0" t="n">
        <v>4545200.0136033</v>
      </c>
      <c r="I4528" s="0" t="n">
        <v>429261.22047831</v>
      </c>
      <c r="J4528" s="0" t="n">
        <v>505657.266373576</v>
      </c>
      <c r="K4528" s="0" t="n">
        <v>4829188.73038099</v>
      </c>
      <c r="L4528" s="0" t="n">
        <v>5902341.78157676</v>
      </c>
      <c r="M4528" s="0" t="n">
        <v>59312241.7636498</v>
      </c>
      <c r="N4528" s="0" t="n">
        <v>74140302.2045622</v>
      </c>
      <c r="O4528" s="0" t="n">
        <v>14208016.4533923</v>
      </c>
      <c r="P4528" s="0" t="n">
        <v>22732826.3254277</v>
      </c>
      <c r="Q4528" s="0" t="n">
        <v>8585224.4095662</v>
      </c>
      <c r="R4528" s="0" t="n">
        <v>9658377.46076198</v>
      </c>
    </row>
    <row r="4529" customFormat="false" ht="13.8" hidden="true" customHeight="false" outlineLevel="0" collapsed="false">
      <c r="A4529" s="0" t="s">
        <v>155</v>
      </c>
      <c r="B4529" s="0" t="s">
        <v>72</v>
      </c>
      <c r="C4529" s="0" t="s">
        <v>151</v>
      </c>
      <c r="D4529" s="0" t="s">
        <v>81</v>
      </c>
      <c r="E4529" s="0" t="s">
        <v>174</v>
      </c>
      <c r="F4529" s="0" t="s">
        <v>8</v>
      </c>
      <c r="G4529" s="0" t="s">
        <v>157</v>
      </c>
      <c r="H4529" s="0" t="n">
        <v>9681.96382990791</v>
      </c>
      <c r="I4529" s="0" t="n">
        <v>645.467883942734</v>
      </c>
      <c r="J4529" s="0" t="n">
        <v>322.733941971367</v>
      </c>
      <c r="K4529" s="0" t="n">
        <v>7530.45864599857</v>
      </c>
      <c r="L4529" s="0" t="n">
        <v>9682.01825914102</v>
      </c>
      <c r="M4529" s="0" t="n">
        <v>26858.6359109065</v>
      </c>
      <c r="N4529" s="0" t="n">
        <v>33178.3149487668</v>
      </c>
      <c r="O4529" s="0" t="n">
        <v>13903.2938122913</v>
      </c>
      <c r="P4529" s="0" t="n">
        <v>18959.0370167608</v>
      </c>
      <c r="Q4529" s="0" t="n">
        <v>15060.9172919971</v>
      </c>
      <c r="R4529" s="0" t="n">
        <v>17212.4769051395</v>
      </c>
    </row>
    <row r="4530" customFormat="false" ht="13.8" hidden="true" customHeight="false" outlineLevel="0" collapsed="false">
      <c r="A4530" s="0" t="s">
        <v>150</v>
      </c>
      <c r="B4530" s="0" t="s">
        <v>52</v>
      </c>
      <c r="C4530" s="0" t="s">
        <v>158</v>
      </c>
      <c r="D4530" s="0" t="s">
        <v>63</v>
      </c>
      <c r="E4530" s="0" t="s">
        <v>13</v>
      </c>
      <c r="F4530" s="0" t="s">
        <v>13</v>
      </c>
      <c r="G4530" s="0" t="s">
        <v>164</v>
      </c>
      <c r="H4530" s="0" t="n">
        <v>15591427.1338936</v>
      </c>
      <c r="I4530" s="0" t="n">
        <v>1531326.44177768</v>
      </c>
      <c r="J4530" s="0" t="n">
        <v>1297479.38455729</v>
      </c>
      <c r="K4530" s="0" t="n">
        <v>68909689.8799958</v>
      </c>
      <c r="L4530" s="0" t="n">
        <v>84222954.2977727</v>
      </c>
      <c r="M4530" s="0" t="n">
        <v>374217899.209421</v>
      </c>
      <c r="N4530" s="0" t="n">
        <v>455569616.428861</v>
      </c>
      <c r="O4530" s="0" t="n">
        <v>3445484.49399979</v>
      </c>
      <c r="P4530" s="0" t="n">
        <v>5168226.74099968</v>
      </c>
      <c r="Q4530" s="0" t="n">
        <v>0</v>
      </c>
      <c r="R4530" s="0" t="n">
        <v>0</v>
      </c>
    </row>
    <row r="4531" customFormat="false" ht="13.8" hidden="true" customHeight="false" outlineLevel="0" collapsed="false">
      <c r="A4531" s="0" t="s">
        <v>159</v>
      </c>
      <c r="B4531" s="0" t="s">
        <v>21</v>
      </c>
      <c r="C4531" s="0" t="s">
        <v>181</v>
      </c>
      <c r="D4531" s="0" t="s">
        <v>51</v>
      </c>
      <c r="E4531" s="0" t="s">
        <v>13</v>
      </c>
      <c r="F4531" s="0" t="s">
        <v>13</v>
      </c>
      <c r="G4531" s="0" t="s">
        <v>164</v>
      </c>
      <c r="H4531" s="0" t="n">
        <v>20416697.9482007</v>
      </c>
      <c r="I4531" s="0" t="n">
        <v>235795</v>
      </c>
      <c r="J4531" s="0" t="n">
        <v>150886.525</v>
      </c>
      <c r="K4531" s="0" t="n">
        <v>9431800</v>
      </c>
      <c r="L4531" s="0" t="n">
        <v>11789750</v>
      </c>
      <c r="M4531" s="0" t="n">
        <v>42000984.375</v>
      </c>
      <c r="N4531" s="0" t="n">
        <v>50843296.875</v>
      </c>
      <c r="O4531" s="0" t="n">
        <v>0</v>
      </c>
      <c r="P4531" s="0" t="n">
        <v>0</v>
      </c>
      <c r="Q4531" s="0" t="n">
        <v>0</v>
      </c>
      <c r="R4531" s="0" t="n">
        <v>0</v>
      </c>
    </row>
    <row r="4532" customFormat="false" ht="13.8" hidden="true" customHeight="false" outlineLevel="0" collapsed="false">
      <c r="A4532" s="0" t="s">
        <v>155</v>
      </c>
      <c r="B4532" s="0" t="s">
        <v>21</v>
      </c>
      <c r="C4532" s="0" t="s">
        <v>181</v>
      </c>
      <c r="D4532" s="0" t="s">
        <v>51</v>
      </c>
      <c r="E4532" s="0" t="s">
        <v>8</v>
      </c>
      <c r="F4532" s="0" t="s">
        <v>8</v>
      </c>
      <c r="G4532" s="0" t="s">
        <v>157</v>
      </c>
      <c r="H4532" s="0" t="n">
        <v>20805812.7034039</v>
      </c>
      <c r="I4532" s="0" t="n">
        <v>869800</v>
      </c>
      <c r="J4532" s="0" t="n">
        <v>398283.4</v>
      </c>
      <c r="K4532" s="0" t="n">
        <v>39141000</v>
      </c>
      <c r="L4532" s="0" t="n">
        <v>47839000</v>
      </c>
      <c r="M4532" s="0" t="n">
        <v>154933125</v>
      </c>
      <c r="N4532" s="0" t="n">
        <v>187550625</v>
      </c>
      <c r="O4532" s="0" t="n">
        <v>8154375</v>
      </c>
      <c r="P4532" s="0" t="n">
        <v>13047000</v>
      </c>
      <c r="Q4532" s="0" t="n">
        <v>0</v>
      </c>
      <c r="R4532" s="0" t="n">
        <v>0</v>
      </c>
    </row>
    <row r="4533" customFormat="false" ht="13.8" hidden="true" customHeight="false" outlineLevel="0" collapsed="false">
      <c r="A4533" s="0" t="s">
        <v>159</v>
      </c>
      <c r="B4533" s="0" t="s">
        <v>21</v>
      </c>
      <c r="C4533" s="0" t="s">
        <v>181</v>
      </c>
      <c r="D4533" s="0" t="s">
        <v>51</v>
      </c>
      <c r="E4533" s="0" t="s">
        <v>8</v>
      </c>
      <c r="F4533" s="0" t="s">
        <v>8</v>
      </c>
      <c r="G4533" s="0" t="s">
        <v>153</v>
      </c>
      <c r="H4533" s="0" t="n">
        <v>17211232.9613457</v>
      </c>
      <c r="I4533" s="0" t="n">
        <v>159605</v>
      </c>
      <c r="J4533" s="0" t="n">
        <v>110245.325</v>
      </c>
      <c r="K4533" s="0" t="n">
        <v>6384200</v>
      </c>
      <c r="L4533" s="0" t="n">
        <v>7980250</v>
      </c>
      <c r="M4533" s="0" t="n">
        <v>28429640.625</v>
      </c>
      <c r="N4533" s="0" t="n">
        <v>34414828.125</v>
      </c>
      <c r="O4533" s="0" t="n">
        <v>0</v>
      </c>
      <c r="P4533" s="0" t="n">
        <v>0</v>
      </c>
      <c r="Q4533" s="0" t="n">
        <v>0</v>
      </c>
      <c r="R4533" s="0" t="n">
        <v>0</v>
      </c>
    </row>
    <row r="4534" customFormat="false" ht="13.8" hidden="true" customHeight="false" outlineLevel="0" collapsed="false">
      <c r="A4534" s="0" t="s">
        <v>155</v>
      </c>
      <c r="B4534" s="0" t="s">
        <v>52</v>
      </c>
      <c r="C4534" s="0" t="s">
        <v>169</v>
      </c>
      <c r="D4534" s="0" t="s">
        <v>69</v>
      </c>
      <c r="E4534" s="0" t="s">
        <v>8</v>
      </c>
      <c r="F4534" s="0" t="s">
        <v>8</v>
      </c>
      <c r="G4534" s="0" t="s">
        <v>164</v>
      </c>
      <c r="H4534" s="0" t="n">
        <v>13001513.7738367</v>
      </c>
      <c r="I4534" s="0" t="n">
        <v>850516.499542199</v>
      </c>
      <c r="J4534" s="0" t="n">
        <v>1763667.56545544</v>
      </c>
      <c r="K4534" s="0" t="n">
        <v>38273242.4793989</v>
      </c>
      <c r="L4534" s="0" t="n">
        <v>46778407.4748209</v>
      </c>
      <c r="M4534" s="0" t="n">
        <v>228930690.857445</v>
      </c>
      <c r="N4534" s="0" t="n">
        <v>277126625.774802</v>
      </c>
      <c r="O4534" s="0" t="n">
        <v>2126291.24885549</v>
      </c>
      <c r="P4534" s="0" t="n">
        <v>3402065.99816879</v>
      </c>
      <c r="Q4534" s="0" t="n">
        <v>0</v>
      </c>
      <c r="R4534" s="0" t="n">
        <v>0</v>
      </c>
    </row>
    <row r="4535" customFormat="false" ht="13.8" hidden="true" customHeight="false" outlineLevel="0" collapsed="false">
      <c r="A4535" s="0" t="s">
        <v>150</v>
      </c>
      <c r="B4535" s="0" t="s">
        <v>72</v>
      </c>
      <c r="C4535" s="0" t="s">
        <v>171</v>
      </c>
      <c r="D4535" s="0" t="s">
        <v>86</v>
      </c>
      <c r="E4535" s="0" t="s">
        <v>174</v>
      </c>
      <c r="F4535" s="0" t="s">
        <v>8</v>
      </c>
      <c r="G4535" s="0" t="s">
        <v>154</v>
      </c>
      <c r="H4535" s="0" t="n">
        <v>5200385.38543061</v>
      </c>
      <c r="I4535" s="0" t="n">
        <v>608481.872291161</v>
      </c>
      <c r="J4535" s="0" t="n">
        <v>671243.243010384</v>
      </c>
      <c r="K4535" s="0" t="n">
        <v>9061728.07352932</v>
      </c>
      <c r="L4535" s="0" t="n">
        <v>11650793.2373948</v>
      </c>
      <c r="M4535" s="0" t="n">
        <v>58669285.3692422</v>
      </c>
      <c r="N4535" s="0" t="n">
        <v>75702303.702248</v>
      </c>
      <c r="O4535" s="0" t="n">
        <v>22079838.5544689</v>
      </c>
      <c r="P4535" s="0" t="n">
        <v>28262193.3497202</v>
      </c>
      <c r="Q4535" s="0" t="n">
        <v>7767195.49159656</v>
      </c>
      <c r="R4535" s="0" t="n">
        <v>10356260.655462</v>
      </c>
    </row>
    <row r="4536" customFormat="false" ht="13.8" hidden="true" customHeight="false" outlineLevel="0" collapsed="false">
      <c r="A4536" s="0" t="s">
        <v>159</v>
      </c>
      <c r="B4536" s="0" t="s">
        <v>52</v>
      </c>
      <c r="C4536" s="0" t="s">
        <v>158</v>
      </c>
      <c r="D4536" s="0" t="s">
        <v>53</v>
      </c>
      <c r="E4536" s="0" t="s">
        <v>13</v>
      </c>
      <c r="F4536" s="0" t="s">
        <v>13</v>
      </c>
      <c r="G4536" s="0" t="s">
        <v>154</v>
      </c>
      <c r="H4536" s="0" t="n">
        <v>12858343.1063372</v>
      </c>
      <c r="I4536" s="0" t="n">
        <v>290197.775961009</v>
      </c>
      <c r="J4536" s="0" t="n">
        <v>175498.974014841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8222270.31889527</v>
      </c>
      <c r="R4536" s="0" t="n">
        <v>9189596.2387653</v>
      </c>
    </row>
    <row r="4537" customFormat="false" ht="13.8" hidden="true" customHeight="false" outlineLevel="0" collapsed="false">
      <c r="A4537" s="0" t="s">
        <v>150</v>
      </c>
      <c r="B4537" s="0" t="s">
        <v>72</v>
      </c>
      <c r="C4537" s="0" t="s">
        <v>151</v>
      </c>
      <c r="D4537" s="0" t="s">
        <v>82</v>
      </c>
      <c r="E4537" s="0" t="s">
        <v>152</v>
      </c>
      <c r="F4537" s="0" t="s">
        <v>8</v>
      </c>
      <c r="G4537" s="0" t="s">
        <v>164</v>
      </c>
      <c r="H4537" s="0" t="n">
        <v>642454.286089338</v>
      </c>
      <c r="I4537" s="0" t="n">
        <v>51304.3417796896</v>
      </c>
      <c r="J4537" s="0" t="n">
        <v>71384.2834380912</v>
      </c>
      <c r="K4537" s="0" t="n">
        <v>598550.654096379</v>
      </c>
      <c r="L4537" s="0" t="n">
        <v>769565.126695345</v>
      </c>
      <c r="M4537" s="0" t="n">
        <v>4018504.79457897</v>
      </c>
      <c r="N4537" s="0" t="n">
        <v>5525444.09254609</v>
      </c>
      <c r="O4537" s="0" t="n">
        <v>1255782.74189288</v>
      </c>
      <c r="P4537" s="0" t="n">
        <v>1607401.90962289</v>
      </c>
      <c r="Q4537" s="0" t="n">
        <v>1368115.78079172</v>
      </c>
      <c r="R4537" s="0" t="n">
        <v>1539130.25339069</v>
      </c>
    </row>
    <row r="4538" customFormat="false" ht="13.8" hidden="true" customHeight="false" outlineLevel="0" collapsed="false">
      <c r="A4538" s="0" t="s">
        <v>150</v>
      </c>
      <c r="B4538" s="0" t="s">
        <v>90</v>
      </c>
      <c r="C4538" s="0" t="s">
        <v>186</v>
      </c>
      <c r="D4538" s="0" t="s">
        <v>95</v>
      </c>
      <c r="E4538" s="0" t="s">
        <v>13</v>
      </c>
      <c r="F4538" s="0" t="s">
        <v>13</v>
      </c>
      <c r="G4538" s="0" t="s">
        <v>157</v>
      </c>
      <c r="H4538" s="0" t="n">
        <v>4036372.43255957</v>
      </c>
      <c r="I4538" s="0" t="n">
        <v>65654.8044871794</v>
      </c>
      <c r="J4538" s="0" t="n">
        <v>45794.7535770461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</row>
    <row r="4539" customFormat="false" ht="13.8" hidden="true" customHeight="false" outlineLevel="0" collapsed="false">
      <c r="A4539" s="0" t="s">
        <v>150</v>
      </c>
      <c r="B4539" s="0" t="s">
        <v>52</v>
      </c>
      <c r="C4539" s="0" t="s">
        <v>158</v>
      </c>
      <c r="D4539" s="0" t="s">
        <v>58</v>
      </c>
      <c r="E4539" s="0" t="s">
        <v>13</v>
      </c>
      <c r="F4539" s="0" t="s">
        <v>13</v>
      </c>
      <c r="G4539" s="0" t="s">
        <v>153</v>
      </c>
      <c r="H4539" s="0" t="n">
        <v>232773.21525106</v>
      </c>
      <c r="I4539" s="0" t="n">
        <v>24101.1054147522</v>
      </c>
      <c r="J4539" s="0" t="n">
        <v>14015.8579984592</v>
      </c>
      <c r="K4539" s="0" t="n">
        <v>321348.072196696</v>
      </c>
      <c r="L4539" s="0" t="n">
        <v>482022.108295044</v>
      </c>
      <c r="M4539" s="0" t="n">
        <v>4320123.15282466</v>
      </c>
      <c r="N4539" s="0" t="n">
        <v>5760164.20376622</v>
      </c>
      <c r="O4539" s="0" t="n">
        <v>290016.63483617</v>
      </c>
      <c r="P4539" s="0" t="n">
        <v>362520.793545212</v>
      </c>
      <c r="Q4539" s="0" t="n">
        <v>120505.527073761</v>
      </c>
      <c r="R4539" s="0" t="n">
        <v>200842.545122935</v>
      </c>
    </row>
    <row r="4540" customFormat="false" ht="13.8" hidden="true" customHeight="false" outlineLevel="0" collapsed="false">
      <c r="A4540" s="0" t="s">
        <v>155</v>
      </c>
      <c r="B4540" s="0" t="s">
        <v>21</v>
      </c>
      <c r="C4540" s="0" t="s">
        <v>166</v>
      </c>
      <c r="D4540" s="0" t="s">
        <v>37</v>
      </c>
      <c r="E4540" s="0" t="s">
        <v>8</v>
      </c>
      <c r="F4540" s="0" t="s">
        <v>8</v>
      </c>
      <c r="G4540" s="0" t="s">
        <v>172</v>
      </c>
      <c r="H4540" s="0" t="n">
        <v>929827.289671382</v>
      </c>
      <c r="I4540" s="0" t="n">
        <v>55025.4568919128</v>
      </c>
      <c r="J4540" s="0" t="n">
        <v>40083.7609801268</v>
      </c>
      <c r="K4540" s="0" t="n">
        <v>619036.390034019</v>
      </c>
      <c r="L4540" s="0" t="n">
        <v>756600.032263801</v>
      </c>
      <c r="M4540" s="0" t="n">
        <v>6903388.70102653</v>
      </c>
      <c r="N4540" s="0" t="n">
        <v>8629235.87628316</v>
      </c>
      <c r="O4540" s="0" t="n">
        <v>1644327.98159349</v>
      </c>
      <c r="P4540" s="0" t="n">
        <v>2630924.77054958</v>
      </c>
      <c r="Q4540" s="0" t="n">
        <v>1100509.13783825</v>
      </c>
      <c r="R4540" s="0" t="n">
        <v>1238072.78006803</v>
      </c>
    </row>
    <row r="4541" customFormat="false" ht="13.8" hidden="true" customHeight="false" outlineLevel="0" collapsed="false">
      <c r="A4541" s="0" t="s">
        <v>159</v>
      </c>
      <c r="B4541" s="0" t="s">
        <v>21</v>
      </c>
      <c r="C4541" s="0" t="s">
        <v>166</v>
      </c>
      <c r="D4541" s="0" t="s">
        <v>43</v>
      </c>
      <c r="E4541" s="0" t="s">
        <v>13</v>
      </c>
      <c r="F4541" s="0" t="s">
        <v>13</v>
      </c>
      <c r="G4541" s="0" t="s">
        <v>164</v>
      </c>
      <c r="H4541" s="0" t="n">
        <v>945744.654265109</v>
      </c>
      <c r="I4541" s="0" t="n">
        <v>6723.7619047619</v>
      </c>
      <c r="J4541" s="0" t="n">
        <v>3931.23833333333</v>
      </c>
      <c r="K4541" s="0" t="n">
        <v>0</v>
      </c>
      <c r="L4541" s="0" t="n">
        <v>0</v>
      </c>
      <c r="M4541" s="0" t="n">
        <v>1660395.64784931</v>
      </c>
      <c r="N4541" s="0" t="n">
        <v>2075494.55981164</v>
      </c>
      <c r="O4541" s="0" t="n">
        <v>0</v>
      </c>
      <c r="P4541" s="0" t="n">
        <v>0</v>
      </c>
      <c r="Q4541" s="0" t="n">
        <v>58832.9166666666</v>
      </c>
      <c r="R4541" s="0" t="n">
        <v>75642.3214285714</v>
      </c>
    </row>
    <row r="4542" customFormat="false" ht="13.8" hidden="true" customHeight="false" outlineLevel="0" collapsed="false">
      <c r="A4542" s="0" t="s">
        <v>159</v>
      </c>
      <c r="B4542" s="0" t="s">
        <v>52</v>
      </c>
      <c r="C4542" s="0" t="s">
        <v>158</v>
      </c>
      <c r="D4542" s="0" t="s">
        <v>53</v>
      </c>
      <c r="E4542" s="0" t="s">
        <v>13</v>
      </c>
      <c r="F4542" s="0" t="s">
        <v>13</v>
      </c>
      <c r="G4542" s="0" t="s">
        <v>153</v>
      </c>
      <c r="H4542" s="0" t="n">
        <v>2464939.24072262</v>
      </c>
      <c r="I4542" s="0" t="n">
        <v>56442.2460185391</v>
      </c>
      <c r="J4542" s="0" t="n">
        <v>33364.5754297467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1599196.97052527</v>
      </c>
      <c r="R4542" s="0" t="n">
        <v>1787337.79058707</v>
      </c>
    </row>
    <row r="4543" customFormat="false" ht="13.8" hidden="true" customHeight="false" outlineLevel="0" collapsed="false">
      <c r="A4543" s="0" t="s">
        <v>159</v>
      </c>
      <c r="B4543" s="0" t="s">
        <v>72</v>
      </c>
      <c r="C4543" s="0" t="s">
        <v>151</v>
      </c>
      <c r="D4543" s="0" t="s">
        <v>78</v>
      </c>
      <c r="E4543" s="0" t="s">
        <v>170</v>
      </c>
      <c r="F4543" s="0" t="s">
        <v>13</v>
      </c>
      <c r="G4543" s="0" t="s">
        <v>157</v>
      </c>
      <c r="H4543" s="0" t="n">
        <v>16291371.4964923</v>
      </c>
      <c r="I4543" s="0" t="n">
        <v>456064.459424365</v>
      </c>
      <c r="J4543" s="0" t="n">
        <v>275148.446900668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</row>
    <row r="4544" customFormat="false" ht="13.8" hidden="true" customHeight="false" outlineLevel="0" collapsed="false">
      <c r="A4544" s="0" t="s">
        <v>155</v>
      </c>
      <c r="B4544" s="0" t="s">
        <v>21</v>
      </c>
      <c r="C4544" s="0" t="s">
        <v>166</v>
      </c>
      <c r="D4544" s="0" t="s">
        <v>45</v>
      </c>
      <c r="E4544" s="0" t="s">
        <v>9</v>
      </c>
      <c r="F4544" s="0" t="s">
        <v>9</v>
      </c>
      <c r="G4544" s="0" t="s">
        <v>164</v>
      </c>
      <c r="H4544" s="0" t="n">
        <v>2079653.01177616</v>
      </c>
      <c r="I4544" s="0" t="n">
        <v>17704</v>
      </c>
      <c r="J4544" s="0" t="n">
        <v>12244.12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</row>
    <row r="4545" customFormat="false" ht="13.8" hidden="true" customHeight="false" outlineLevel="0" collapsed="false">
      <c r="A4545" s="0" t="s">
        <v>155</v>
      </c>
      <c r="B4545" s="0" t="s">
        <v>117</v>
      </c>
      <c r="C4545" s="0" t="s">
        <v>187</v>
      </c>
      <c r="D4545" s="0" t="s">
        <v>109</v>
      </c>
      <c r="E4545" s="0" t="s">
        <v>8</v>
      </c>
      <c r="F4545" s="0" t="s">
        <v>8</v>
      </c>
      <c r="G4545" s="0" t="s">
        <v>157</v>
      </c>
      <c r="H4545" s="0" t="n">
        <v>172589768.053785</v>
      </c>
      <c r="I4545" s="0" t="n">
        <v>2957147.53412449</v>
      </c>
      <c r="J4545" s="0" t="n">
        <v>5061551.27339667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</row>
    <row r="4546" customFormat="false" ht="13.8" hidden="true" customHeight="false" outlineLevel="0" collapsed="false">
      <c r="A4546" s="0" t="s">
        <v>159</v>
      </c>
      <c r="B4546" s="0" t="s">
        <v>103</v>
      </c>
      <c r="C4546" s="0" t="s">
        <v>177</v>
      </c>
      <c r="D4546" s="0" t="s">
        <v>113</v>
      </c>
      <c r="E4546" s="0" t="s">
        <v>9</v>
      </c>
      <c r="F4546" s="0" t="s">
        <v>9</v>
      </c>
      <c r="G4546" s="0" t="s">
        <v>157</v>
      </c>
      <c r="H4546" s="0" t="n">
        <v>28445243.7880584</v>
      </c>
      <c r="I4546" s="0" t="n">
        <v>915579.04</v>
      </c>
      <c r="J4546" s="0" t="n">
        <v>495596.58806</v>
      </c>
      <c r="K4546" s="0" t="n">
        <v>0</v>
      </c>
      <c r="L4546" s="0" t="n">
        <v>0</v>
      </c>
      <c r="M4546" s="0" t="n">
        <v>11379339.6540992</v>
      </c>
      <c r="N4546" s="0" t="n">
        <v>17069009.4811488</v>
      </c>
      <c r="O4546" s="0" t="n">
        <v>54051862.6245082</v>
      </c>
      <c r="P4546" s="0" t="n">
        <v>75672607.6743115</v>
      </c>
      <c r="Q4546" s="0" t="n">
        <v>0</v>
      </c>
      <c r="R4546" s="0" t="n">
        <v>0</v>
      </c>
    </row>
    <row r="4547" customFormat="false" ht="13.8" hidden="true" customHeight="false" outlineLevel="0" collapsed="false">
      <c r="A4547" s="0" t="s">
        <v>159</v>
      </c>
      <c r="B4547" s="0" t="s">
        <v>103</v>
      </c>
      <c r="C4547" s="0" t="s">
        <v>178</v>
      </c>
      <c r="D4547" s="0" t="s">
        <v>112</v>
      </c>
      <c r="E4547" s="0" t="s">
        <v>13</v>
      </c>
      <c r="F4547" s="0" t="s">
        <v>13</v>
      </c>
      <c r="G4547" s="0" t="s">
        <v>157</v>
      </c>
      <c r="H4547" s="0" t="n">
        <v>7181411.29954232</v>
      </c>
      <c r="I4547" s="0" t="n">
        <v>253643.6095173</v>
      </c>
      <c r="J4547" s="0" t="n">
        <v>97310.496615431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</row>
    <row r="4548" customFormat="false" ht="13.8" hidden="true" customHeight="false" outlineLevel="0" collapsed="false">
      <c r="A4548" s="0" t="s">
        <v>150</v>
      </c>
      <c r="B4548" s="0" t="s">
        <v>103</v>
      </c>
      <c r="C4548" s="0" t="s">
        <v>179</v>
      </c>
      <c r="D4548" s="0" t="s">
        <v>116</v>
      </c>
      <c r="E4548" s="0" t="s">
        <v>13</v>
      </c>
      <c r="F4548" s="0" t="s">
        <v>13</v>
      </c>
      <c r="G4548" s="0" t="s">
        <v>172</v>
      </c>
      <c r="H4548" s="0" t="n">
        <v>166180.585836559</v>
      </c>
      <c r="I4548" s="0" t="n">
        <v>5050.82562075</v>
      </c>
      <c r="J4548" s="0" t="n">
        <v>6864.17101404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766643.174397738</v>
      </c>
      <c r="P4548" s="0" t="n">
        <v>981303.263229105</v>
      </c>
      <c r="Q4548" s="0" t="n">
        <v>404066.04966</v>
      </c>
      <c r="R4548" s="0" t="n">
        <v>454574.3058675</v>
      </c>
    </row>
    <row r="4549" customFormat="false" ht="13.8" hidden="true" customHeight="false" outlineLevel="0" collapsed="false">
      <c r="A4549" s="0" t="s">
        <v>155</v>
      </c>
      <c r="B4549" s="0" t="s">
        <v>103</v>
      </c>
      <c r="C4549" s="0" t="s">
        <v>178</v>
      </c>
      <c r="D4549" s="0" t="s">
        <v>111</v>
      </c>
      <c r="E4549" s="0" t="s">
        <v>13</v>
      </c>
      <c r="F4549" s="0" t="s">
        <v>13</v>
      </c>
      <c r="G4549" s="0" t="s">
        <v>157</v>
      </c>
      <c r="H4549" s="0" t="n">
        <v>438488.315688884</v>
      </c>
      <c r="I4549" s="0" t="n">
        <v>38834.7580637493</v>
      </c>
      <c r="J4549" s="0" t="n">
        <v>10313.2712682194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2392221.09672695</v>
      </c>
      <c r="P4549" s="0" t="n">
        <v>3262119.67735494</v>
      </c>
      <c r="Q4549" s="0" t="n">
        <v>2718433.06446245</v>
      </c>
      <c r="R4549" s="0" t="n">
        <v>3106780.64509994</v>
      </c>
    </row>
    <row r="4550" customFormat="false" ht="13.8" hidden="true" customHeight="false" outlineLevel="0" collapsed="false">
      <c r="A4550" s="0" t="s">
        <v>159</v>
      </c>
      <c r="B4550" s="0" t="s">
        <v>103</v>
      </c>
      <c r="C4550" s="0" t="s">
        <v>179</v>
      </c>
      <c r="D4550" s="0" t="s">
        <v>116</v>
      </c>
      <c r="E4550" s="0" t="s">
        <v>9</v>
      </c>
      <c r="F4550" s="0" t="s">
        <v>9</v>
      </c>
      <c r="G4550" s="0" t="s">
        <v>153</v>
      </c>
      <c r="H4550" s="0" t="n">
        <v>188234.917019524</v>
      </c>
      <c r="I4550" s="0" t="n">
        <v>4023.950942675</v>
      </c>
      <c r="J4550" s="0" t="n">
        <v>4845.938037935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488622.614352708</v>
      </c>
      <c r="P4550" s="0" t="n">
        <v>684071.660093791</v>
      </c>
      <c r="Q4550" s="0" t="n">
        <v>0</v>
      </c>
      <c r="R4550" s="0" t="n">
        <v>0</v>
      </c>
    </row>
    <row r="4551" customFormat="false" ht="13.8" hidden="true" customHeight="false" outlineLevel="0" collapsed="false">
      <c r="A4551" s="0" t="s">
        <v>159</v>
      </c>
      <c r="B4551" s="0" t="s">
        <v>103</v>
      </c>
      <c r="C4551" s="0" t="s">
        <v>178</v>
      </c>
      <c r="D4551" s="0" t="s">
        <v>104</v>
      </c>
      <c r="E4551" s="0" t="s">
        <v>9</v>
      </c>
      <c r="F4551" s="0" t="s">
        <v>9</v>
      </c>
      <c r="G4551" s="0" t="s">
        <v>164</v>
      </c>
      <c r="H4551" s="0" t="n">
        <v>18755940.6356629</v>
      </c>
      <c r="I4551" s="0" t="n">
        <v>396670.623815167</v>
      </c>
      <c r="J4551" s="0" t="n">
        <v>233610.196758992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13452096.2733636</v>
      </c>
      <c r="R4551" s="0" t="n">
        <v>14946773.6370706</v>
      </c>
    </row>
    <row r="4552" customFormat="false" ht="13.8" hidden="true" customHeight="false" outlineLevel="0" collapsed="false">
      <c r="A4552" s="0" t="s">
        <v>159</v>
      </c>
      <c r="B4552" s="0" t="s">
        <v>52</v>
      </c>
      <c r="C4552" s="0" t="s">
        <v>183</v>
      </c>
      <c r="D4552" s="0" t="s">
        <v>57</v>
      </c>
      <c r="E4552" s="0" t="s">
        <v>9</v>
      </c>
      <c r="F4552" s="0" t="s">
        <v>9</v>
      </c>
      <c r="G4552" s="0" t="s">
        <v>172</v>
      </c>
      <c r="H4552" s="0" t="n">
        <v>2694569.88054255</v>
      </c>
      <c r="I4552" s="0" t="n">
        <v>45106.9083333333</v>
      </c>
      <c r="J4552" s="0" t="n">
        <v>29989.3331475769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4059621.74999999</v>
      </c>
      <c r="R4552" s="0" t="n">
        <v>4510690.83333333</v>
      </c>
    </row>
    <row r="4553" customFormat="false" ht="13.8" hidden="true" customHeight="false" outlineLevel="0" collapsed="false">
      <c r="A4553" s="0" t="s">
        <v>150</v>
      </c>
      <c r="B4553" s="0" t="s">
        <v>72</v>
      </c>
      <c r="C4553" s="0" t="s">
        <v>151</v>
      </c>
      <c r="D4553" s="0" t="s">
        <v>78</v>
      </c>
      <c r="E4553" s="0" t="s">
        <v>156</v>
      </c>
      <c r="F4553" s="0" t="s">
        <v>9</v>
      </c>
      <c r="G4553" s="0" t="s">
        <v>172</v>
      </c>
      <c r="H4553" s="0" t="n">
        <v>3177391.55536644</v>
      </c>
      <c r="I4553" s="0" t="n">
        <v>492541.789482344</v>
      </c>
      <c r="J4553" s="0" t="n">
        <v>561871.318927308</v>
      </c>
      <c r="K4553" s="0" t="n">
        <v>6637869.55374619</v>
      </c>
      <c r="L4553" s="0" t="n">
        <v>8534403.71195939</v>
      </c>
      <c r="M4553" s="0" t="n">
        <v>38257181.8650579</v>
      </c>
      <c r="N4553" s="0" t="n">
        <v>52603625.0644547</v>
      </c>
      <c r="O4553" s="0" t="n">
        <v>11955369.3328306</v>
      </c>
      <c r="P4553" s="0" t="n">
        <v>15302872.7460231</v>
      </c>
      <c r="Q4553" s="0" t="n">
        <v>15172273.2657055</v>
      </c>
      <c r="R4553" s="0" t="n">
        <v>17068807.4239187</v>
      </c>
    </row>
    <row r="4554" customFormat="false" ht="13.8" hidden="true" customHeight="false" outlineLevel="0" collapsed="false">
      <c r="A4554" s="0" t="s">
        <v>155</v>
      </c>
      <c r="B4554" s="0" t="s">
        <v>103</v>
      </c>
      <c r="C4554" s="0" t="s">
        <v>178</v>
      </c>
      <c r="D4554" s="0" t="s">
        <v>111</v>
      </c>
      <c r="E4554" s="0" t="s">
        <v>13</v>
      </c>
      <c r="F4554" s="0" t="s">
        <v>13</v>
      </c>
      <c r="G4554" s="0" t="s">
        <v>172</v>
      </c>
      <c r="H4554" s="0" t="n">
        <v>132479.55547537</v>
      </c>
      <c r="I4554" s="0" t="n">
        <v>9981.45127078258</v>
      </c>
      <c r="J4554" s="0" t="n">
        <v>5873.25653924193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614857.398280207</v>
      </c>
      <c r="P4554" s="0" t="n">
        <v>838441.906745737</v>
      </c>
      <c r="Q4554" s="0" t="n">
        <v>698701.588954781</v>
      </c>
      <c r="R4554" s="0" t="n">
        <v>798516.101662607</v>
      </c>
    </row>
    <row r="4555" customFormat="false" ht="13.8" hidden="true" customHeight="false" outlineLevel="0" collapsed="false">
      <c r="A4555" s="0" t="s">
        <v>159</v>
      </c>
      <c r="B4555" s="0" t="s">
        <v>103</v>
      </c>
      <c r="C4555" s="0" t="s">
        <v>177</v>
      </c>
      <c r="D4555" s="0" t="s">
        <v>110</v>
      </c>
      <c r="E4555" s="0" t="s">
        <v>13</v>
      </c>
      <c r="F4555" s="0" t="s">
        <v>13</v>
      </c>
      <c r="G4555" s="0" t="s">
        <v>153</v>
      </c>
      <c r="H4555" s="0" t="n">
        <v>69816.4088326704</v>
      </c>
      <c r="I4555" s="0" t="n">
        <v>5076.6</v>
      </c>
      <c r="J4555" s="0" t="n">
        <v>9153.351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</row>
    <row r="4556" customFormat="false" ht="13.8" hidden="true" customHeight="false" outlineLevel="0" collapsed="false">
      <c r="A4556" s="0" t="s">
        <v>155</v>
      </c>
      <c r="B4556" s="0" t="s">
        <v>72</v>
      </c>
      <c r="C4556" s="0" t="s">
        <v>151</v>
      </c>
      <c r="D4556" s="0" t="s">
        <v>76</v>
      </c>
      <c r="E4556" s="0" t="s">
        <v>156</v>
      </c>
      <c r="F4556" s="0" t="s">
        <v>9</v>
      </c>
      <c r="G4556" s="0" t="s">
        <v>164</v>
      </c>
      <c r="H4556" s="0" t="n">
        <v>2242252.75477644</v>
      </c>
      <c r="I4556" s="0" t="n">
        <v>31446.9590143824</v>
      </c>
      <c r="J4556" s="0" t="n">
        <v>38857.5928936283</v>
      </c>
      <c r="K4556" s="0" t="n">
        <v>0</v>
      </c>
      <c r="L4556" s="0" t="n">
        <v>0</v>
      </c>
      <c r="M4556" s="0" t="n">
        <v>1957850.66931582</v>
      </c>
      <c r="N4556" s="0" t="n">
        <v>2392928.59583045</v>
      </c>
      <c r="O4556" s="0" t="n">
        <v>957171.438332181</v>
      </c>
      <c r="P4556" s="0" t="n">
        <v>1305233.77954388</v>
      </c>
      <c r="Q4556" s="0" t="n">
        <v>2201287.13100677</v>
      </c>
      <c r="R4556" s="0" t="n">
        <v>2515756.72115059</v>
      </c>
    </row>
    <row r="4557" customFormat="false" ht="13.8" hidden="true" customHeight="false" outlineLevel="0" collapsed="false">
      <c r="A4557" s="0" t="s">
        <v>159</v>
      </c>
      <c r="B4557" s="0" t="s">
        <v>72</v>
      </c>
      <c r="C4557" s="0" t="s">
        <v>151</v>
      </c>
      <c r="D4557" s="0" t="s">
        <v>78</v>
      </c>
      <c r="E4557" s="0" t="s">
        <v>152</v>
      </c>
      <c r="F4557" s="0" t="s">
        <v>8</v>
      </c>
      <c r="G4557" s="0" t="s">
        <v>154</v>
      </c>
      <c r="H4557" s="0" t="n">
        <v>146005455.533136</v>
      </c>
      <c r="I4557" s="0" t="n">
        <v>5165507.67874539</v>
      </c>
      <c r="J4557" s="0" t="n">
        <v>5993123.64705017</v>
      </c>
      <c r="K4557" s="0" t="n">
        <v>65437459.7447393</v>
      </c>
      <c r="L4557" s="0" t="n">
        <v>87249946.3263191</v>
      </c>
      <c r="M4557" s="0" t="n">
        <v>250762690.231332</v>
      </c>
      <c r="N4557" s="0" t="n">
        <v>351067766.323866</v>
      </c>
      <c r="O4557" s="0" t="n">
        <v>100305076.092533</v>
      </c>
      <c r="P4557" s="0" t="n">
        <v>140427106.529546</v>
      </c>
      <c r="Q4557" s="0" t="n">
        <v>0</v>
      </c>
      <c r="R4557" s="0" t="n">
        <v>0</v>
      </c>
    </row>
    <row r="4558" customFormat="false" ht="13.8" hidden="true" customHeight="false" outlineLevel="0" collapsed="false">
      <c r="A4558" s="0" t="s">
        <v>150</v>
      </c>
      <c r="B4558" s="0" t="s">
        <v>90</v>
      </c>
      <c r="C4558" s="0" t="s">
        <v>160</v>
      </c>
      <c r="D4558" s="0" t="s">
        <v>91</v>
      </c>
      <c r="E4558" s="0" t="s">
        <v>8</v>
      </c>
      <c r="F4558" s="0" t="s">
        <v>8</v>
      </c>
      <c r="G4558" s="0" t="s">
        <v>154</v>
      </c>
      <c r="H4558" s="0" t="n">
        <v>24989246.0640458</v>
      </c>
      <c r="I4558" s="0" t="n">
        <v>2678625.31660435</v>
      </c>
      <c r="J4558" s="0" t="n">
        <v>5777143.43679574</v>
      </c>
      <c r="K4558" s="0" t="n">
        <v>29944953.289714</v>
      </c>
      <c r="L4558" s="0" t="n">
        <v>38500654.2296322</v>
      </c>
      <c r="M4558" s="0" t="n">
        <v>314752608.467494</v>
      </c>
      <c r="N4558" s="0" t="n">
        <v>377703130.160993</v>
      </c>
      <c r="O4558" s="0" t="n">
        <v>122403792.070194</v>
      </c>
      <c r="P4558" s="0" t="n">
        <v>156676853.849848</v>
      </c>
      <c r="Q4558" s="0" t="n">
        <v>68445607.5193462</v>
      </c>
      <c r="R4558" s="0" t="n">
        <v>77001308.4592645</v>
      </c>
    </row>
    <row r="4559" customFormat="false" ht="13.8" hidden="true" customHeight="false" outlineLevel="0" collapsed="false">
      <c r="A4559" s="0" t="s">
        <v>155</v>
      </c>
      <c r="B4559" s="0" t="s">
        <v>90</v>
      </c>
      <c r="C4559" s="0" t="s">
        <v>160</v>
      </c>
      <c r="D4559" s="0" t="s">
        <v>91</v>
      </c>
      <c r="E4559" s="0" t="s">
        <v>170</v>
      </c>
      <c r="F4559" s="0" t="s">
        <v>13</v>
      </c>
      <c r="G4559" s="0" t="s">
        <v>164</v>
      </c>
      <c r="H4559" s="0" t="n">
        <v>30071923.6767854</v>
      </c>
      <c r="I4559" s="0" t="n">
        <v>1460464.27814313</v>
      </c>
      <c r="J4559" s="0" t="n">
        <v>2873676.18194901</v>
      </c>
      <c r="K4559" s="0" t="n">
        <v>16504402.3579415</v>
      </c>
      <c r="L4559" s="0" t="n">
        <v>21219945.8887819</v>
      </c>
      <c r="M4559" s="0" t="n">
        <v>91526538.0381767</v>
      </c>
      <c r="N4559" s="0" t="n">
        <v>114408172.54772</v>
      </c>
      <c r="O4559" s="0" t="n">
        <v>0</v>
      </c>
      <c r="P4559" s="0" t="n">
        <v>0</v>
      </c>
      <c r="Q4559" s="0" t="n">
        <v>0</v>
      </c>
      <c r="R4559" s="0" t="n">
        <v>0</v>
      </c>
    </row>
    <row r="4560" customFormat="false" ht="13.8" hidden="true" customHeight="false" outlineLevel="0" collapsed="false">
      <c r="A4560" s="0" t="s">
        <v>155</v>
      </c>
      <c r="B4560" s="0" t="s">
        <v>21</v>
      </c>
      <c r="C4560" s="0" t="s">
        <v>166</v>
      </c>
      <c r="D4560" s="0" t="s">
        <v>23</v>
      </c>
      <c r="E4560" s="0" t="s">
        <v>9</v>
      </c>
      <c r="F4560" s="0" t="s">
        <v>9</v>
      </c>
      <c r="G4560" s="0" t="s">
        <v>157</v>
      </c>
      <c r="H4560" s="0" t="n">
        <v>3163463.63242264</v>
      </c>
      <c r="I4560" s="0" t="n">
        <v>214473.970420062</v>
      </c>
      <c r="J4560" s="0" t="n">
        <v>69109.7240394918</v>
      </c>
      <c r="K4560" s="0" t="n">
        <v>0</v>
      </c>
      <c r="L4560" s="0" t="n">
        <v>0</v>
      </c>
      <c r="M4560" s="0" t="n">
        <v>37159601.2326627</v>
      </c>
      <c r="N4560" s="0" t="n">
        <v>43352868.1047732</v>
      </c>
      <c r="O4560" s="0" t="n">
        <v>10225642.292703</v>
      </c>
      <c r="P4560" s="0" t="n">
        <v>12498007.2466371</v>
      </c>
      <c r="Q4560" s="0" t="n">
        <v>4289479.40840125</v>
      </c>
      <c r="R4560" s="0" t="n">
        <v>4825664.33445141</v>
      </c>
    </row>
    <row r="4561" customFormat="false" ht="13.8" hidden="true" customHeight="false" outlineLevel="0" collapsed="false">
      <c r="A4561" s="0" t="s">
        <v>159</v>
      </c>
      <c r="B4561" s="0" t="s">
        <v>52</v>
      </c>
      <c r="C4561" s="0" t="s">
        <v>161</v>
      </c>
      <c r="D4561" s="0" t="s">
        <v>58</v>
      </c>
      <c r="E4561" s="0" t="s">
        <v>13</v>
      </c>
      <c r="F4561" s="0" t="s">
        <v>13</v>
      </c>
      <c r="G4561" s="0" t="s">
        <v>157</v>
      </c>
      <c r="H4561" s="0" t="n">
        <v>5475688.30205599</v>
      </c>
      <c r="I4561" s="0" t="n">
        <v>125249.095509569</v>
      </c>
      <c r="J4561" s="0" t="n">
        <v>42767.0708557297</v>
      </c>
      <c r="K4561" s="0" t="n">
        <v>0</v>
      </c>
      <c r="L4561" s="0" t="n">
        <v>0</v>
      </c>
      <c r="M4561" s="0" t="n">
        <v>9978177.95896225</v>
      </c>
      <c r="N4561" s="0" t="n">
        <v>14967266.9384433</v>
      </c>
      <c r="O4561" s="0" t="n">
        <v>1318768.60000826</v>
      </c>
      <c r="P4561" s="0" t="n">
        <v>1695559.62858206</v>
      </c>
      <c r="Q4561" s="0" t="n">
        <v>417496.985031898</v>
      </c>
      <c r="R4561" s="0" t="n">
        <v>834993.970063796</v>
      </c>
    </row>
    <row r="4562" customFormat="false" ht="13.8" hidden="true" customHeight="false" outlineLevel="0" collapsed="false">
      <c r="A4562" s="0" t="s">
        <v>155</v>
      </c>
      <c r="B4562" s="0" t="s">
        <v>52</v>
      </c>
      <c r="C4562" s="0" t="s">
        <v>161</v>
      </c>
      <c r="D4562" s="0" t="s">
        <v>58</v>
      </c>
      <c r="E4562" s="0" t="s">
        <v>9</v>
      </c>
      <c r="F4562" s="0" t="s">
        <v>9</v>
      </c>
      <c r="G4562" s="0" t="s">
        <v>164</v>
      </c>
      <c r="H4562" s="0" t="n">
        <v>3323292.59159232</v>
      </c>
      <c r="I4562" s="0" t="n">
        <v>136956.212324829</v>
      </c>
      <c r="J4562" s="0" t="n">
        <v>88302.455886069</v>
      </c>
      <c r="K4562" s="0" t="n">
        <v>0</v>
      </c>
      <c r="L4562" s="0" t="n">
        <v>0</v>
      </c>
      <c r="M4562" s="0" t="n">
        <v>10910844.9334722</v>
      </c>
      <c r="N4562" s="0" t="n">
        <v>16366267.4002083</v>
      </c>
      <c r="O4562" s="0" t="n">
        <v>1648039.75314936</v>
      </c>
      <c r="P4562" s="0" t="n">
        <v>2060049.6914367</v>
      </c>
      <c r="Q4562" s="0" t="n">
        <v>684781.061624147</v>
      </c>
      <c r="R4562" s="0" t="n">
        <v>1141301.76937357</v>
      </c>
    </row>
    <row r="4563" customFormat="false" ht="13.8" hidden="true" customHeight="false" outlineLevel="0" collapsed="false">
      <c r="A4563" s="0" t="s">
        <v>150</v>
      </c>
      <c r="B4563" s="0" t="s">
        <v>52</v>
      </c>
      <c r="C4563" s="0" t="s">
        <v>161</v>
      </c>
      <c r="D4563" s="0" t="s">
        <v>58</v>
      </c>
      <c r="E4563" s="0" t="s">
        <v>8</v>
      </c>
      <c r="F4563" s="0" t="s">
        <v>8</v>
      </c>
      <c r="G4563" s="0" t="s">
        <v>153</v>
      </c>
      <c r="H4563" s="0" t="n">
        <v>543357.740198782</v>
      </c>
      <c r="I4563" s="0" t="n">
        <v>49718.8314258351</v>
      </c>
      <c r="J4563" s="0" t="n">
        <v>33724.7101044649</v>
      </c>
      <c r="K4563" s="0" t="n">
        <v>662917.752344469</v>
      </c>
      <c r="L4563" s="0" t="n">
        <v>994376.628516703</v>
      </c>
      <c r="M4563" s="0" t="n">
        <v>8912100.5479966</v>
      </c>
      <c r="N4563" s="0" t="n">
        <v>11882800.7306621</v>
      </c>
      <c r="O4563" s="0" t="n">
        <v>598283.270827965</v>
      </c>
      <c r="P4563" s="0" t="n">
        <v>747854.088534956</v>
      </c>
      <c r="Q4563" s="0" t="n">
        <v>248594.157129175</v>
      </c>
      <c r="R4563" s="0" t="n">
        <v>414323.595215293</v>
      </c>
    </row>
    <row r="4564" customFormat="false" ht="13.8" hidden="true" customHeight="false" outlineLevel="0" collapsed="false">
      <c r="A4564" s="0" t="s">
        <v>155</v>
      </c>
      <c r="B4564" s="0" t="s">
        <v>6</v>
      </c>
      <c r="C4564" s="0" t="s">
        <v>163</v>
      </c>
      <c r="D4564" s="0" t="s">
        <v>7</v>
      </c>
      <c r="E4564" s="0" t="s">
        <v>8</v>
      </c>
      <c r="F4564" s="0" t="s">
        <v>8</v>
      </c>
      <c r="G4564" s="0" t="s">
        <v>157</v>
      </c>
      <c r="H4564" s="0" t="n">
        <v>72644250.015688</v>
      </c>
      <c r="I4564" s="0" t="n">
        <v>2882257.47108212</v>
      </c>
      <c r="J4564" s="0" t="n">
        <v>1760048.88471339</v>
      </c>
      <c r="K4564" s="0" t="n">
        <v>0</v>
      </c>
      <c r="L4564" s="0" t="n">
        <v>0</v>
      </c>
      <c r="M4564" s="0" t="n">
        <v>197640511.808673</v>
      </c>
      <c r="N4564" s="0" t="n">
        <v>296460767.713009</v>
      </c>
      <c r="O4564" s="0" t="n">
        <v>81526711.2796018</v>
      </c>
      <c r="P4564" s="0" t="n">
        <v>111172788.108547</v>
      </c>
      <c r="Q4564" s="0" t="n">
        <v>25684089.7992312</v>
      </c>
      <c r="R4564" s="0" t="n">
        <v>35957725.7189237</v>
      </c>
    </row>
    <row r="4565" customFormat="false" ht="13.8" hidden="true" customHeight="false" outlineLevel="0" collapsed="false">
      <c r="A4565" s="0" t="s">
        <v>150</v>
      </c>
      <c r="B4565" s="0" t="s">
        <v>6</v>
      </c>
      <c r="C4565" s="0" t="s">
        <v>162</v>
      </c>
      <c r="D4565" s="0" t="s">
        <v>7</v>
      </c>
      <c r="E4565" s="0" t="s">
        <v>13</v>
      </c>
      <c r="F4565" s="0" t="s">
        <v>13</v>
      </c>
      <c r="G4565" s="0" t="s">
        <v>154</v>
      </c>
      <c r="H4565" s="0" t="n">
        <v>5798373.3585541</v>
      </c>
      <c r="I4565" s="0" t="n">
        <v>718021.9377143</v>
      </c>
      <c r="J4565" s="0" t="n">
        <v>492495.959255898</v>
      </c>
      <c r="K4565" s="0" t="n">
        <v>0</v>
      </c>
      <c r="L4565" s="0" t="n">
        <v>0</v>
      </c>
      <c r="M4565" s="0" t="n">
        <v>98471579.7832108</v>
      </c>
      <c r="N4565" s="0" t="n">
        <v>135398422.201914</v>
      </c>
      <c r="O4565" s="0" t="n">
        <v>23079276.5565664</v>
      </c>
      <c r="P4565" s="0" t="n">
        <v>29541473.9924049</v>
      </c>
      <c r="Q4565" s="0" t="n">
        <v>23318710.0223652</v>
      </c>
      <c r="R4565" s="0" t="n">
        <v>26233548.7751608</v>
      </c>
    </row>
    <row r="4566" customFormat="false" ht="13.8" hidden="true" customHeight="false" outlineLevel="0" collapsed="false">
      <c r="A4566" s="0" t="s">
        <v>150</v>
      </c>
      <c r="B4566" s="0" t="s">
        <v>90</v>
      </c>
      <c r="C4566" s="0" t="s">
        <v>93</v>
      </c>
      <c r="D4566" s="0" t="s">
        <v>93</v>
      </c>
      <c r="E4566" s="0" t="s">
        <v>194</v>
      </c>
      <c r="F4566" s="0" t="s">
        <v>8</v>
      </c>
      <c r="G4566" s="0" t="s">
        <v>157</v>
      </c>
      <c r="H4566" s="0" t="n">
        <v>3365701.48937458</v>
      </c>
      <c r="I4566" s="0" t="n">
        <v>433513.499999999</v>
      </c>
      <c r="J4566" s="0" t="n">
        <v>356610.235333333</v>
      </c>
      <c r="K4566" s="0" t="n">
        <v>3689413.07291666</v>
      </c>
      <c r="L4566" s="0" t="n">
        <v>4743531.09374999</v>
      </c>
      <c r="M4566" s="0" t="n">
        <v>46068132.1766636</v>
      </c>
      <c r="N4566" s="0" t="n">
        <v>55281758.6119963</v>
      </c>
      <c r="O4566" s="0" t="n">
        <v>17915384.7534322</v>
      </c>
      <c r="P4566" s="0" t="n">
        <v>22931692.4843932</v>
      </c>
      <c r="Q4566" s="0" t="n">
        <v>8432944.16666666</v>
      </c>
      <c r="R4566" s="0" t="n">
        <v>9487062.18749999</v>
      </c>
    </row>
    <row r="4567" customFormat="false" ht="13.8" hidden="true" customHeight="false" outlineLevel="0" collapsed="false">
      <c r="A4567" s="0" t="s">
        <v>159</v>
      </c>
      <c r="B4567" s="0" t="s">
        <v>52</v>
      </c>
      <c r="C4567" s="0" t="s">
        <v>183</v>
      </c>
      <c r="D4567" s="0" t="s">
        <v>64</v>
      </c>
      <c r="E4567" s="0" t="s">
        <v>13</v>
      </c>
      <c r="F4567" s="0" t="s">
        <v>13</v>
      </c>
      <c r="G4567" s="0" t="s">
        <v>164</v>
      </c>
      <c r="H4567" s="0" t="n">
        <v>180349665.27825</v>
      </c>
      <c r="I4567" s="0" t="n">
        <v>2850016.74173173</v>
      </c>
      <c r="J4567" s="0" t="n">
        <v>2525123.98075679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256501506.755855</v>
      </c>
      <c r="R4567" s="0" t="n">
        <v>285001674.173173</v>
      </c>
    </row>
    <row r="4568" customFormat="false" ht="13.8" hidden="true" customHeight="false" outlineLevel="0" collapsed="false">
      <c r="A4568" s="0" t="s">
        <v>159</v>
      </c>
      <c r="B4568" s="0" t="s">
        <v>21</v>
      </c>
      <c r="C4568" s="0" t="s">
        <v>166</v>
      </c>
      <c r="D4568" s="0" t="s">
        <v>43</v>
      </c>
      <c r="E4568" s="0" t="s">
        <v>8</v>
      </c>
      <c r="F4568" s="0" t="s">
        <v>8</v>
      </c>
      <c r="G4568" s="0" t="s">
        <v>157</v>
      </c>
      <c r="H4568" s="0" t="n">
        <v>28119891.2345344</v>
      </c>
      <c r="I4568" s="0" t="n">
        <v>223508.291193488</v>
      </c>
      <c r="J4568" s="0" t="n">
        <v>62666.9050099231</v>
      </c>
      <c r="K4568" s="0" t="n">
        <v>0</v>
      </c>
      <c r="L4568" s="0" t="n">
        <v>0</v>
      </c>
      <c r="M4568" s="0" t="n">
        <v>55194130.7875693</v>
      </c>
      <c r="N4568" s="0" t="n">
        <v>68992663.4844617</v>
      </c>
      <c r="O4568" s="0" t="n">
        <v>0</v>
      </c>
      <c r="P4568" s="0" t="n">
        <v>0</v>
      </c>
      <c r="Q4568" s="0" t="n">
        <v>1955697.54794302</v>
      </c>
      <c r="R4568" s="0" t="n">
        <v>2514468.27592674</v>
      </c>
    </row>
    <row r="4569" customFormat="false" ht="13.8" hidden="true" customHeight="false" outlineLevel="0" collapsed="false">
      <c r="A4569" s="0" t="s">
        <v>159</v>
      </c>
      <c r="B4569" s="0" t="s">
        <v>52</v>
      </c>
      <c r="C4569" s="0" t="s">
        <v>165</v>
      </c>
      <c r="D4569" s="0" t="s">
        <v>65</v>
      </c>
      <c r="E4569" s="0" t="s">
        <v>8</v>
      </c>
      <c r="F4569" s="0" t="s">
        <v>8</v>
      </c>
      <c r="G4569" s="0" t="s">
        <v>172</v>
      </c>
      <c r="H4569" s="0" t="n">
        <v>1546813.56324426</v>
      </c>
      <c r="I4569" s="0" t="n">
        <v>42314.9999999999</v>
      </c>
      <c r="J4569" s="0" t="n">
        <v>174896.463073668</v>
      </c>
      <c r="K4569" s="0" t="n">
        <v>1692599.99999999</v>
      </c>
      <c r="L4569" s="0" t="n">
        <v>2115749.99999999</v>
      </c>
      <c r="M4569" s="0" t="n">
        <v>8542340.62499999</v>
      </c>
      <c r="N4569" s="0" t="n">
        <v>10340728.1249999</v>
      </c>
      <c r="O4569" s="0" t="n">
        <v>0</v>
      </c>
      <c r="P4569" s="0" t="n">
        <v>0</v>
      </c>
      <c r="Q4569" s="0" t="n">
        <v>0</v>
      </c>
      <c r="R4569" s="0" t="n">
        <v>0</v>
      </c>
    </row>
    <row r="4570" customFormat="false" ht="13.8" hidden="true" customHeight="false" outlineLevel="0" collapsed="false">
      <c r="A4570" s="0" t="s">
        <v>159</v>
      </c>
      <c r="B4570" s="0" t="s">
        <v>21</v>
      </c>
      <c r="C4570" s="0" t="s">
        <v>166</v>
      </c>
      <c r="D4570" s="0" t="s">
        <v>45</v>
      </c>
      <c r="E4570" s="0" t="s">
        <v>8</v>
      </c>
      <c r="F4570" s="0" t="s">
        <v>8</v>
      </c>
      <c r="G4570" s="0" t="s">
        <v>157</v>
      </c>
      <c r="H4570" s="0" t="n">
        <v>6257528.12974707</v>
      </c>
      <c r="I4570" s="0" t="n">
        <v>47795</v>
      </c>
      <c r="J4570" s="0" t="n">
        <v>11650.06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</row>
    <row r="4571" customFormat="false" ht="13.8" hidden="true" customHeight="false" outlineLevel="0" collapsed="false">
      <c r="A4571" s="0" t="s">
        <v>155</v>
      </c>
      <c r="B4571" s="0" t="s">
        <v>21</v>
      </c>
      <c r="C4571" s="0" t="s">
        <v>173</v>
      </c>
      <c r="D4571" s="0" t="s">
        <v>46</v>
      </c>
      <c r="E4571" s="0" t="s">
        <v>13</v>
      </c>
      <c r="F4571" s="0" t="s">
        <v>13</v>
      </c>
      <c r="G4571" s="0" t="s">
        <v>164</v>
      </c>
      <c r="H4571" s="0" t="n">
        <v>679064.181826141</v>
      </c>
      <c r="I4571" s="0" t="n">
        <v>25114.0980583743</v>
      </c>
      <c r="J4571" s="0" t="n">
        <v>19640.3164340776</v>
      </c>
      <c r="K4571" s="0" t="n">
        <v>0</v>
      </c>
      <c r="L4571" s="0" t="n">
        <v>0</v>
      </c>
      <c r="M4571" s="0" t="n">
        <v>6201786.99163237</v>
      </c>
      <c r="N4571" s="0" t="n">
        <v>7752233.73954047</v>
      </c>
      <c r="O4571" s="0" t="n">
        <v>1300177.78531565</v>
      </c>
      <c r="P4571" s="0" t="n">
        <v>2080284.45650505</v>
      </c>
      <c r="Q4571" s="0" t="n">
        <v>251140.980583743</v>
      </c>
      <c r="R4571" s="0" t="n">
        <v>313926.225729679</v>
      </c>
    </row>
    <row r="4572" customFormat="false" ht="13.8" hidden="true" customHeight="false" outlineLevel="0" collapsed="false">
      <c r="A4572" s="0" t="s">
        <v>150</v>
      </c>
      <c r="B4572" s="0" t="s">
        <v>52</v>
      </c>
      <c r="C4572" s="0" t="s">
        <v>161</v>
      </c>
      <c r="D4572" s="0" t="s">
        <v>68</v>
      </c>
      <c r="E4572" s="0" t="s">
        <v>9</v>
      </c>
      <c r="F4572" s="0" t="s">
        <v>9</v>
      </c>
      <c r="G4572" s="0" t="s">
        <v>172</v>
      </c>
      <c r="H4572" s="0" t="n">
        <v>2283737.01255592</v>
      </c>
      <c r="I4572" s="0" t="n">
        <v>126219.420117526</v>
      </c>
      <c r="J4572" s="0" t="n">
        <v>298064.918150759</v>
      </c>
      <c r="K4572" s="0" t="n">
        <v>5679873.90528869</v>
      </c>
      <c r="L4572" s="0" t="n">
        <v>6942068.10646396</v>
      </c>
      <c r="M4572" s="0" t="n">
        <v>30844870.7912205</v>
      </c>
      <c r="N4572" s="0" t="n">
        <v>37550277.4849641</v>
      </c>
      <c r="O4572" s="0" t="n">
        <v>283993.695264434</v>
      </c>
      <c r="P4572" s="0" t="n">
        <v>425990.542896652</v>
      </c>
      <c r="Q4572" s="0" t="n">
        <v>0</v>
      </c>
      <c r="R4572" s="0" t="n">
        <v>0</v>
      </c>
    </row>
    <row r="4573" customFormat="false" ht="13.8" hidden="true" customHeight="false" outlineLevel="0" collapsed="false">
      <c r="A4573" s="0" t="s">
        <v>150</v>
      </c>
      <c r="B4573" s="0" t="s">
        <v>52</v>
      </c>
      <c r="C4573" s="0" t="s">
        <v>165</v>
      </c>
      <c r="D4573" s="0" t="s">
        <v>67</v>
      </c>
      <c r="E4573" s="0" t="s">
        <v>9</v>
      </c>
      <c r="F4573" s="0" t="s">
        <v>9</v>
      </c>
      <c r="G4573" s="0" t="s">
        <v>172</v>
      </c>
      <c r="H4573" s="0" t="n">
        <v>1595590.82403613</v>
      </c>
      <c r="I4573" s="0" t="n">
        <v>30593.4999999999</v>
      </c>
      <c r="J4573" s="0" t="n">
        <v>37298.6458351846</v>
      </c>
      <c r="K4573" s="0" t="n">
        <v>1376707.49999999</v>
      </c>
      <c r="L4573" s="0" t="n">
        <v>1682642.49999999</v>
      </c>
      <c r="M4573" s="0" t="n">
        <v>7476286.56249999</v>
      </c>
      <c r="N4573" s="0" t="n">
        <v>9101566.24999999</v>
      </c>
      <c r="O4573" s="0" t="n">
        <v>68835.3749999999</v>
      </c>
      <c r="P4573" s="0" t="n">
        <v>103253.062499999</v>
      </c>
      <c r="Q4573" s="0" t="n">
        <v>0</v>
      </c>
      <c r="R4573" s="0" t="n">
        <v>0</v>
      </c>
    </row>
    <row r="4574" customFormat="false" ht="13.8" hidden="true" customHeight="false" outlineLevel="0" collapsed="false">
      <c r="A4574" s="0" t="s">
        <v>159</v>
      </c>
      <c r="B4574" s="0" t="s">
        <v>21</v>
      </c>
      <c r="C4574" s="0" t="s">
        <v>168</v>
      </c>
      <c r="D4574" s="0" t="s">
        <v>49</v>
      </c>
      <c r="E4574" s="0" t="s">
        <v>9</v>
      </c>
      <c r="F4574" s="0" t="s">
        <v>9</v>
      </c>
      <c r="G4574" s="0" t="s">
        <v>164</v>
      </c>
      <c r="H4574" s="0" t="n">
        <v>4314841.72575205</v>
      </c>
      <c r="I4574" s="0" t="n">
        <v>49385</v>
      </c>
      <c r="J4574" s="0" t="n">
        <v>85990.775</v>
      </c>
      <c r="K4574" s="0" t="n">
        <v>1975400</v>
      </c>
      <c r="L4574" s="0" t="n">
        <v>2469250</v>
      </c>
      <c r="M4574" s="0" t="n">
        <v>8796703.125</v>
      </c>
      <c r="N4574" s="0" t="n">
        <v>10648640.625</v>
      </c>
      <c r="O4574" s="0" t="n">
        <v>0</v>
      </c>
      <c r="P4574" s="0" t="n">
        <v>0</v>
      </c>
      <c r="Q4574" s="0" t="n">
        <v>0</v>
      </c>
      <c r="R4574" s="0" t="n">
        <v>0</v>
      </c>
    </row>
    <row r="4575" customFormat="false" ht="13.8" hidden="true" customHeight="false" outlineLevel="0" collapsed="false">
      <c r="A4575" s="0" t="s">
        <v>159</v>
      </c>
      <c r="B4575" s="0" t="s">
        <v>21</v>
      </c>
      <c r="C4575" s="0" t="s">
        <v>168</v>
      </c>
      <c r="D4575" s="0" t="s">
        <v>49</v>
      </c>
      <c r="E4575" s="0" t="s">
        <v>13</v>
      </c>
      <c r="F4575" s="0" t="s">
        <v>13</v>
      </c>
      <c r="G4575" s="0" t="s">
        <v>153</v>
      </c>
      <c r="H4575" s="0" t="n">
        <v>100019.359660124</v>
      </c>
      <c r="I4575" s="0" t="n">
        <v>1185</v>
      </c>
      <c r="J4575" s="0" t="n">
        <v>697.575</v>
      </c>
      <c r="K4575" s="0" t="n">
        <v>47400</v>
      </c>
      <c r="L4575" s="0" t="n">
        <v>59250</v>
      </c>
      <c r="M4575" s="0" t="n">
        <v>211078.125</v>
      </c>
      <c r="N4575" s="0" t="n">
        <v>255515.625</v>
      </c>
      <c r="O4575" s="0" t="n">
        <v>0</v>
      </c>
      <c r="P4575" s="0" t="n">
        <v>0</v>
      </c>
      <c r="Q4575" s="0" t="n">
        <v>0</v>
      </c>
      <c r="R4575" s="0" t="n">
        <v>0</v>
      </c>
    </row>
    <row r="4576" customFormat="false" ht="13.8" hidden="true" customHeight="false" outlineLevel="0" collapsed="false">
      <c r="A4576" s="0" t="s">
        <v>155</v>
      </c>
      <c r="B4576" s="0" t="s">
        <v>21</v>
      </c>
      <c r="C4576" s="0" t="s">
        <v>181</v>
      </c>
      <c r="D4576" s="0" t="s">
        <v>51</v>
      </c>
      <c r="E4576" s="0" t="s">
        <v>9</v>
      </c>
      <c r="F4576" s="0" t="s">
        <v>9</v>
      </c>
      <c r="G4576" s="0" t="s">
        <v>164</v>
      </c>
      <c r="H4576" s="0" t="n">
        <v>18426135.9550992</v>
      </c>
      <c r="I4576" s="0" t="n">
        <v>637295</v>
      </c>
      <c r="J4576" s="0" t="n">
        <v>573932.475</v>
      </c>
      <c r="K4576" s="0" t="n">
        <v>28678275</v>
      </c>
      <c r="L4576" s="0" t="n">
        <v>35051225</v>
      </c>
      <c r="M4576" s="0" t="n">
        <v>113518171.875</v>
      </c>
      <c r="N4576" s="0" t="n">
        <v>137416734.375</v>
      </c>
      <c r="O4576" s="0" t="n">
        <v>5974640.625</v>
      </c>
      <c r="P4576" s="0" t="n">
        <v>9559425</v>
      </c>
      <c r="Q4576" s="0" t="n">
        <v>0</v>
      </c>
      <c r="R4576" s="0" t="n">
        <v>0</v>
      </c>
    </row>
    <row r="4577" customFormat="false" ht="13.8" hidden="true" customHeight="false" outlineLevel="0" collapsed="false">
      <c r="A4577" s="0" t="s">
        <v>150</v>
      </c>
      <c r="B4577" s="0" t="s">
        <v>52</v>
      </c>
      <c r="C4577" s="0" t="s">
        <v>169</v>
      </c>
      <c r="D4577" s="0" t="s">
        <v>69</v>
      </c>
      <c r="E4577" s="0" t="s">
        <v>9</v>
      </c>
      <c r="F4577" s="0" t="s">
        <v>9</v>
      </c>
      <c r="G4577" s="0" t="s">
        <v>157</v>
      </c>
      <c r="H4577" s="0" t="n">
        <v>526186.189431411</v>
      </c>
      <c r="I4577" s="0" t="n">
        <v>117992.6700162</v>
      </c>
      <c r="J4577" s="0" t="n">
        <v>80934.115172974</v>
      </c>
      <c r="K4577" s="0" t="n">
        <v>5309670.150729</v>
      </c>
      <c r="L4577" s="0" t="n">
        <v>6489596.850891</v>
      </c>
      <c r="M4577" s="0" t="n">
        <v>38445944.9350479</v>
      </c>
      <c r="N4577" s="0" t="n">
        <v>46803759.0513627</v>
      </c>
      <c r="O4577" s="0" t="n">
        <v>353978.0100486</v>
      </c>
      <c r="P4577" s="0" t="n">
        <v>530967.0150729</v>
      </c>
      <c r="Q4577" s="0" t="n">
        <v>0</v>
      </c>
      <c r="R4577" s="0" t="n">
        <v>0</v>
      </c>
    </row>
    <row r="4578" customFormat="false" ht="13.8" hidden="true" customHeight="false" outlineLevel="0" collapsed="false">
      <c r="A4578" s="0" t="s">
        <v>159</v>
      </c>
      <c r="B4578" s="0" t="s">
        <v>6</v>
      </c>
      <c r="C4578" s="0" t="s">
        <v>162</v>
      </c>
      <c r="D4578" s="0" t="s">
        <v>18</v>
      </c>
      <c r="E4578" s="0" t="s">
        <v>8</v>
      </c>
      <c r="F4578" s="0" t="s">
        <v>8</v>
      </c>
      <c r="G4578" s="0" t="s">
        <v>154</v>
      </c>
      <c r="H4578" s="0" t="n">
        <v>33602446.6133979</v>
      </c>
      <c r="I4578" s="0" t="n">
        <v>909901.352966464</v>
      </c>
      <c r="J4578" s="0" t="n">
        <v>578078.482723965</v>
      </c>
      <c r="K4578" s="0" t="n">
        <v>2591077.0546839</v>
      </c>
      <c r="L4578" s="0" t="n">
        <v>3454769.40624521</v>
      </c>
      <c r="M4578" s="0" t="n">
        <v>0</v>
      </c>
      <c r="N4578" s="0" t="n">
        <v>0</v>
      </c>
      <c r="O4578" s="0" t="n">
        <v>16890733.1147148</v>
      </c>
      <c r="P4578" s="0" t="n">
        <v>23647026.3606008</v>
      </c>
      <c r="Q4578" s="0" t="n">
        <v>5182154.10936781</v>
      </c>
      <c r="R4578" s="0" t="n">
        <v>6045846.46092912</v>
      </c>
    </row>
    <row r="4579" customFormat="false" ht="13.8" hidden="true" customHeight="false" outlineLevel="0" collapsed="false">
      <c r="A4579" s="0" t="s">
        <v>155</v>
      </c>
      <c r="B4579" s="0" t="s">
        <v>72</v>
      </c>
      <c r="C4579" s="0" t="s">
        <v>171</v>
      </c>
      <c r="D4579" s="0" t="s">
        <v>86</v>
      </c>
      <c r="E4579" s="0" t="s">
        <v>156</v>
      </c>
      <c r="F4579" s="0" t="s">
        <v>9</v>
      </c>
      <c r="G4579" s="0" t="s">
        <v>164</v>
      </c>
      <c r="H4579" s="0" t="n">
        <v>44179816.8310607</v>
      </c>
      <c r="I4579" s="0" t="n">
        <v>3488725.82898926</v>
      </c>
      <c r="J4579" s="0" t="n">
        <v>11285133.7842679</v>
      </c>
      <c r="K4579" s="0" t="n">
        <v>0</v>
      </c>
      <c r="L4579" s="0" t="n">
        <v>0</v>
      </c>
      <c r="M4579" s="0" t="n">
        <v>195317342.093539</v>
      </c>
      <c r="N4579" s="0" t="n">
        <v>238721195.892103</v>
      </c>
      <c r="O4579" s="0" t="n">
        <v>111403224.621728</v>
      </c>
      <c r="P4579" s="0" t="n">
        <v>151913488.120538</v>
      </c>
      <c r="Q4579" s="0" t="n">
        <v>109022840.926928</v>
      </c>
      <c r="R4579" s="0" t="n">
        <v>124597532.487918</v>
      </c>
    </row>
    <row r="4580" customFormat="false" ht="13.8" hidden="true" customHeight="false" outlineLevel="0" collapsed="false">
      <c r="A4580" s="0" t="s">
        <v>159</v>
      </c>
      <c r="B4580" s="0" t="s">
        <v>6</v>
      </c>
      <c r="C4580" s="0" t="s">
        <v>162</v>
      </c>
      <c r="D4580" s="0" t="s">
        <v>19</v>
      </c>
      <c r="E4580" s="0" t="s">
        <v>9</v>
      </c>
      <c r="F4580" s="0" t="s">
        <v>9</v>
      </c>
      <c r="G4580" s="0" t="s">
        <v>157</v>
      </c>
      <c r="H4580" s="0" t="n">
        <v>59540876.3896115</v>
      </c>
      <c r="I4580" s="0" t="n">
        <v>982927.83025</v>
      </c>
      <c r="J4580" s="0" t="n">
        <v>717201.90763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</row>
    <row r="4581" customFormat="false" ht="13.8" hidden="true" customHeight="false" outlineLevel="0" collapsed="false">
      <c r="A4581" s="0" t="s">
        <v>159</v>
      </c>
      <c r="B4581" s="0" t="s">
        <v>6</v>
      </c>
      <c r="C4581" s="0" t="s">
        <v>162</v>
      </c>
      <c r="D4581" s="0" t="s">
        <v>19</v>
      </c>
      <c r="E4581" s="0" t="s">
        <v>8</v>
      </c>
      <c r="F4581" s="0" t="s">
        <v>8</v>
      </c>
      <c r="G4581" s="0" t="s">
        <v>164</v>
      </c>
      <c r="H4581" s="0" t="n">
        <v>100735505.212295</v>
      </c>
      <c r="I4581" s="0" t="n">
        <v>1906055.10015766</v>
      </c>
      <c r="J4581" s="0" t="n">
        <v>1171926.44387192</v>
      </c>
      <c r="K4581" s="0" t="n">
        <v>4945610.47847473</v>
      </c>
      <c r="L4581" s="0" t="n">
        <v>6594147.30463297</v>
      </c>
      <c r="M4581" s="0" t="n">
        <v>0</v>
      </c>
      <c r="N4581" s="0" t="n">
        <v>0</v>
      </c>
      <c r="O4581" s="0" t="n">
        <v>39999709.9098687</v>
      </c>
      <c r="P4581" s="0" t="n">
        <v>55999593.8738162</v>
      </c>
      <c r="Q4581" s="0" t="n">
        <v>9891220.95694946</v>
      </c>
      <c r="R4581" s="0" t="n">
        <v>11539757.7831077</v>
      </c>
    </row>
    <row r="4582" customFormat="false" ht="13.8" hidden="true" customHeight="false" outlineLevel="0" collapsed="false">
      <c r="A4582" s="0" t="s">
        <v>159</v>
      </c>
      <c r="B4582" s="0" t="s">
        <v>21</v>
      </c>
      <c r="C4582" s="0" t="s">
        <v>181</v>
      </c>
      <c r="D4582" s="0" t="s">
        <v>22</v>
      </c>
      <c r="E4582" s="0" t="s">
        <v>9</v>
      </c>
      <c r="F4582" s="0" t="s">
        <v>9</v>
      </c>
      <c r="G4582" s="0" t="s">
        <v>157</v>
      </c>
      <c r="H4582" s="0" t="n">
        <v>3517854.38916202</v>
      </c>
      <c r="I4582" s="0" t="n">
        <v>73425</v>
      </c>
      <c r="J4582" s="0" t="n">
        <v>18087.75</v>
      </c>
      <c r="K4582" s="0" t="n">
        <v>2937000</v>
      </c>
      <c r="L4582" s="0" t="n">
        <v>3671250</v>
      </c>
      <c r="M4582" s="0" t="n">
        <v>9416756.25</v>
      </c>
      <c r="N4582" s="0" t="n">
        <v>11399231.25</v>
      </c>
      <c r="O4582" s="0" t="n">
        <v>0</v>
      </c>
      <c r="P4582" s="0" t="n">
        <v>0</v>
      </c>
      <c r="Q4582" s="0" t="n">
        <v>0</v>
      </c>
      <c r="R4582" s="0" t="n">
        <v>0</v>
      </c>
    </row>
    <row r="4583" customFormat="false" ht="13.8" hidden="true" customHeight="false" outlineLevel="0" collapsed="false">
      <c r="A4583" s="0" t="s">
        <v>159</v>
      </c>
      <c r="B4583" s="0" t="s">
        <v>21</v>
      </c>
      <c r="C4583" s="0" t="s">
        <v>166</v>
      </c>
      <c r="D4583" s="0" t="s">
        <v>23</v>
      </c>
      <c r="E4583" s="0" t="s">
        <v>13</v>
      </c>
      <c r="F4583" s="0" t="s">
        <v>13</v>
      </c>
      <c r="G4583" s="0" t="s">
        <v>164</v>
      </c>
      <c r="H4583" s="0" t="n">
        <v>5328522.33407847</v>
      </c>
      <c r="I4583" s="0" t="n">
        <v>95783.932286422</v>
      </c>
      <c r="J4583" s="0" t="n">
        <v>66942.8553770878</v>
      </c>
      <c r="K4583" s="0" t="n">
        <v>0</v>
      </c>
      <c r="L4583" s="0" t="n">
        <v>0</v>
      </c>
      <c r="M4583" s="0" t="n">
        <v>16595453.1512084</v>
      </c>
      <c r="N4583" s="0" t="n">
        <v>19361362.0097431</v>
      </c>
      <c r="O4583" s="0" t="n">
        <v>0</v>
      </c>
      <c r="P4583" s="0" t="n">
        <v>0</v>
      </c>
      <c r="Q4583" s="0" t="n">
        <v>0</v>
      </c>
      <c r="R4583" s="0" t="n">
        <v>0</v>
      </c>
    </row>
    <row r="4584" customFormat="false" ht="13.8" hidden="true" customHeight="false" outlineLevel="0" collapsed="false">
      <c r="A4584" s="0" t="s">
        <v>150</v>
      </c>
      <c r="B4584" s="0" t="s">
        <v>6</v>
      </c>
      <c r="C4584" s="0" t="s">
        <v>163</v>
      </c>
      <c r="D4584" s="0" t="s">
        <v>15</v>
      </c>
      <c r="E4584" s="0" t="s">
        <v>13</v>
      </c>
      <c r="F4584" s="0" t="s">
        <v>13</v>
      </c>
      <c r="G4584" s="0" t="s">
        <v>153</v>
      </c>
      <c r="H4584" s="0" t="n">
        <v>260138.128287052</v>
      </c>
      <c r="I4584" s="0" t="n">
        <v>45295.4824314945</v>
      </c>
      <c r="J4584" s="0" t="n">
        <v>40858.3347208017</v>
      </c>
      <c r="K4584" s="0" t="n">
        <v>0</v>
      </c>
      <c r="L4584" s="0" t="n">
        <v>0</v>
      </c>
      <c r="M4584" s="0" t="n">
        <v>2853615.39318415</v>
      </c>
      <c r="N4584" s="0" t="n">
        <v>4076593.41883451</v>
      </c>
      <c r="O4584" s="0" t="n">
        <v>1358864.47294483</v>
      </c>
      <c r="P4584" s="0" t="n">
        <v>1739346.52536939</v>
      </c>
      <c r="Q4584" s="0" t="n">
        <v>916985.317439271</v>
      </c>
      <c r="R4584" s="0" t="n">
        <v>1031608.48211918</v>
      </c>
    </row>
    <row r="4585" customFormat="false" ht="13.8" hidden="true" customHeight="false" outlineLevel="0" collapsed="false">
      <c r="A4585" s="0" t="s">
        <v>159</v>
      </c>
      <c r="B4585" s="0" t="s">
        <v>52</v>
      </c>
      <c r="C4585" s="0" t="s">
        <v>158</v>
      </c>
      <c r="D4585" s="0" t="s">
        <v>66</v>
      </c>
      <c r="E4585" s="0" t="s">
        <v>8</v>
      </c>
      <c r="F4585" s="0" t="s">
        <v>8</v>
      </c>
      <c r="G4585" s="0" t="s">
        <v>172</v>
      </c>
      <c r="H4585" s="0" t="n">
        <v>11467215.403111</v>
      </c>
      <c r="I4585" s="0" t="n">
        <v>308588.374875474</v>
      </c>
      <c r="J4585" s="0" t="n">
        <v>9269069.33386902</v>
      </c>
      <c r="K4585" s="0" t="n">
        <v>12343534.9950189</v>
      </c>
      <c r="L4585" s="0" t="n">
        <v>15429418.7437737</v>
      </c>
      <c r="M4585" s="0" t="n">
        <v>62296278.1779864</v>
      </c>
      <c r="N4585" s="0" t="n">
        <v>75411284.1101941</v>
      </c>
      <c r="O4585" s="0" t="n">
        <v>0</v>
      </c>
      <c r="P4585" s="0" t="n">
        <v>0</v>
      </c>
      <c r="Q4585" s="0" t="n">
        <v>0</v>
      </c>
      <c r="R4585" s="0" t="n">
        <v>0</v>
      </c>
    </row>
    <row r="4586" customFormat="false" ht="13.8" hidden="true" customHeight="false" outlineLevel="0" collapsed="false">
      <c r="A4586" s="0" t="s">
        <v>150</v>
      </c>
      <c r="B4586" s="0" t="s">
        <v>72</v>
      </c>
      <c r="C4586" s="0" t="s">
        <v>175</v>
      </c>
      <c r="D4586" s="0" t="s">
        <v>89</v>
      </c>
      <c r="E4586" s="0" t="s">
        <v>170</v>
      </c>
      <c r="F4586" s="0" t="s">
        <v>13</v>
      </c>
      <c r="G4586" s="0" t="s">
        <v>153</v>
      </c>
      <c r="H4586" s="0" t="n">
        <v>1985971.8170364</v>
      </c>
      <c r="I4586" s="0" t="n">
        <v>315467.751256418</v>
      </c>
      <c r="J4586" s="0" t="n">
        <v>157733.875628209</v>
      </c>
      <c r="K4586" s="0" t="n">
        <v>3680457.09799155</v>
      </c>
      <c r="L4586" s="0" t="n">
        <v>4732016.26884628</v>
      </c>
      <c r="M4586" s="0" t="n">
        <v>40533722.7546189</v>
      </c>
      <c r="N4586" s="0" t="n">
        <v>55733868.787601</v>
      </c>
      <c r="O4586" s="0" t="n">
        <v>12666788.3608184</v>
      </c>
      <c r="P4586" s="0" t="n">
        <v>16213489.1018475</v>
      </c>
      <c r="Q4586" s="0" t="n">
        <v>8412473.36683783</v>
      </c>
      <c r="R4586" s="0" t="n">
        <v>9464032.53769256</v>
      </c>
    </row>
    <row r="4587" customFormat="false" ht="13.8" hidden="true" customHeight="false" outlineLevel="0" collapsed="false">
      <c r="A4587" s="0" t="s">
        <v>155</v>
      </c>
      <c r="B4587" s="0" t="s">
        <v>72</v>
      </c>
      <c r="C4587" s="0" t="s">
        <v>151</v>
      </c>
      <c r="D4587" s="0" t="s">
        <v>75</v>
      </c>
      <c r="E4587" s="0" t="s">
        <v>170</v>
      </c>
      <c r="F4587" s="0" t="s">
        <v>13</v>
      </c>
      <c r="G4587" s="0" t="s">
        <v>172</v>
      </c>
      <c r="H4587" s="0" t="n">
        <v>2187991.36267167</v>
      </c>
      <c r="I4587" s="0" t="n">
        <v>25703.9184337078</v>
      </c>
      <c r="J4587" s="0" t="n">
        <v>27430.5988978141</v>
      </c>
      <c r="K4587" s="0" t="n">
        <v>0</v>
      </c>
      <c r="L4587" s="0" t="n">
        <v>0</v>
      </c>
      <c r="M4587" s="0" t="n">
        <v>1600295.71973741</v>
      </c>
      <c r="N4587" s="0" t="n">
        <v>1955916.99079017</v>
      </c>
      <c r="O4587" s="0" t="n">
        <v>782366.79631607</v>
      </c>
      <c r="P4587" s="0" t="n">
        <v>1066863.81315827</v>
      </c>
      <c r="Q4587" s="0" t="n">
        <v>1799274.29035954</v>
      </c>
      <c r="R4587" s="0" t="n">
        <v>2056313.47469662</v>
      </c>
    </row>
    <row r="4588" customFormat="false" ht="13.8" hidden="true" customHeight="false" outlineLevel="0" collapsed="false">
      <c r="A4588" s="0" t="s">
        <v>155</v>
      </c>
      <c r="B4588" s="0" t="s">
        <v>6</v>
      </c>
      <c r="C4588" s="0" t="s">
        <v>162</v>
      </c>
      <c r="D4588" s="0" t="s">
        <v>20</v>
      </c>
      <c r="E4588" s="0" t="s">
        <v>13</v>
      </c>
      <c r="F4588" s="0" t="s">
        <v>13</v>
      </c>
      <c r="G4588" s="0" t="s">
        <v>154</v>
      </c>
      <c r="H4588" s="0" t="n">
        <v>8321855.79116996</v>
      </c>
      <c r="I4588" s="0" t="n">
        <v>389616.848048749</v>
      </c>
      <c r="J4588" s="0" t="n">
        <v>228664.711962617</v>
      </c>
      <c r="K4588" s="0" t="n">
        <v>0</v>
      </c>
      <c r="L4588" s="0" t="n">
        <v>0</v>
      </c>
      <c r="M4588" s="0" t="n">
        <v>106772563.909478</v>
      </c>
      <c r="N4588" s="0" t="n">
        <v>129250998.416737</v>
      </c>
      <c r="O4588" s="0" t="n">
        <v>106772563.909478</v>
      </c>
      <c r="P4588" s="0" t="n">
        <v>129250998.416737</v>
      </c>
      <c r="Q4588" s="0" t="n">
        <v>2442480.51005272</v>
      </c>
      <c r="R4588" s="0" t="n">
        <v>2791406.29720311</v>
      </c>
    </row>
    <row r="4589" customFormat="false" ht="13.8" hidden="true" customHeight="false" outlineLevel="0" collapsed="false">
      <c r="A4589" s="0" t="s">
        <v>155</v>
      </c>
      <c r="B4589" s="0" t="s">
        <v>72</v>
      </c>
      <c r="C4589" s="0" t="s">
        <v>175</v>
      </c>
      <c r="D4589" s="0" t="s">
        <v>79</v>
      </c>
      <c r="E4589" s="0" t="s">
        <v>156</v>
      </c>
      <c r="F4589" s="0" t="s">
        <v>9</v>
      </c>
      <c r="G4589" s="0" t="s">
        <v>157</v>
      </c>
      <c r="H4589" s="0" t="n">
        <v>2182940.69484887</v>
      </c>
      <c r="I4589" s="0" t="n">
        <v>179686.661249632</v>
      </c>
      <c r="J4589" s="0" t="n">
        <v>143184.737659835</v>
      </c>
      <c r="K4589" s="0" t="n">
        <v>0</v>
      </c>
      <c r="L4589" s="0" t="n">
        <v>0</v>
      </c>
      <c r="M4589" s="0" t="n">
        <v>12986732.3060545</v>
      </c>
      <c r="N4589" s="0" t="n">
        <v>15872672.818511</v>
      </c>
      <c r="O4589" s="0" t="n">
        <v>6349069.12740443</v>
      </c>
      <c r="P4589" s="0" t="n">
        <v>8657821.53736968</v>
      </c>
      <c r="Q4589" s="0" t="n">
        <v>0</v>
      </c>
      <c r="R4589" s="0" t="n">
        <v>0</v>
      </c>
    </row>
    <row r="4590" customFormat="false" ht="13.8" hidden="true" customHeight="false" outlineLevel="0" collapsed="false">
      <c r="A4590" s="0" t="s">
        <v>159</v>
      </c>
      <c r="B4590" s="0" t="s">
        <v>117</v>
      </c>
      <c r="C4590" s="0" t="s">
        <v>187</v>
      </c>
      <c r="D4590" s="0" t="s">
        <v>109</v>
      </c>
      <c r="E4590" s="0" t="s">
        <v>8</v>
      </c>
      <c r="F4590" s="0" t="s">
        <v>8</v>
      </c>
      <c r="G4590" s="0" t="s">
        <v>153</v>
      </c>
      <c r="H4590" s="0" t="n">
        <v>113875704.393308</v>
      </c>
      <c r="I4590" s="0" t="n">
        <v>652462.623999312</v>
      </c>
      <c r="J4590" s="0" t="n">
        <v>837419.981293055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</row>
    <row r="4591" customFormat="false" ht="13.8" hidden="true" customHeight="false" outlineLevel="0" collapsed="false">
      <c r="A4591" s="0" t="s">
        <v>159</v>
      </c>
      <c r="B4591" s="0" t="s">
        <v>72</v>
      </c>
      <c r="C4591" s="0" t="s">
        <v>171</v>
      </c>
      <c r="D4591" s="0" t="s">
        <v>86</v>
      </c>
      <c r="E4591" s="0" t="s">
        <v>170</v>
      </c>
      <c r="F4591" s="0" t="s">
        <v>13</v>
      </c>
      <c r="G4591" s="0" t="s">
        <v>153</v>
      </c>
      <c r="H4591" s="0" t="n">
        <v>1807262.39580756</v>
      </c>
      <c r="I4591" s="0" t="n">
        <v>43052.0157905523</v>
      </c>
      <c r="J4591" s="0" t="n">
        <v>43052.0157905523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</row>
    <row r="4592" customFormat="false" ht="13.8" hidden="true" customHeight="false" outlineLevel="0" collapsed="false">
      <c r="A4592" s="0" t="s">
        <v>159</v>
      </c>
      <c r="B4592" s="0" t="s">
        <v>72</v>
      </c>
      <c r="C4592" s="0" t="s">
        <v>175</v>
      </c>
      <c r="D4592" s="0" t="s">
        <v>87</v>
      </c>
      <c r="E4592" s="0" t="s">
        <v>152</v>
      </c>
      <c r="F4592" s="0" t="s">
        <v>8</v>
      </c>
      <c r="G4592" s="0" t="s">
        <v>153</v>
      </c>
      <c r="H4592" s="0" t="n">
        <v>761893.1322458</v>
      </c>
      <c r="I4592" s="0" t="n">
        <v>21973.5990090508</v>
      </c>
      <c r="J4592" s="0" t="n">
        <v>24489.2131291266</v>
      </c>
      <c r="K4592" s="0" t="n">
        <v>317378.458763262</v>
      </c>
      <c r="L4592" s="0" t="n">
        <v>423171.278351016</v>
      </c>
      <c r="M4592" s="0" t="n">
        <v>1867755.91576932</v>
      </c>
      <c r="N4592" s="0" t="n">
        <v>2614858.28207704</v>
      </c>
      <c r="O4592" s="0" t="n">
        <v>747102.366307728</v>
      </c>
      <c r="P4592" s="0" t="n">
        <v>1045943.31283081</v>
      </c>
      <c r="Q4592" s="0" t="n">
        <v>0</v>
      </c>
      <c r="R4592" s="0" t="n">
        <v>0</v>
      </c>
    </row>
    <row r="4593" customFormat="false" ht="13.8" hidden="true" customHeight="false" outlineLevel="0" collapsed="false">
      <c r="A4593" s="0" t="s">
        <v>155</v>
      </c>
      <c r="B4593" s="0" t="s">
        <v>72</v>
      </c>
      <c r="C4593" s="0" t="s">
        <v>175</v>
      </c>
      <c r="D4593" s="0" t="s">
        <v>87</v>
      </c>
      <c r="E4593" s="0" t="s">
        <v>152</v>
      </c>
      <c r="F4593" s="0" t="s">
        <v>8</v>
      </c>
      <c r="G4593" s="0" t="s">
        <v>153</v>
      </c>
      <c r="H4593" s="0" t="n">
        <v>196127.062927078</v>
      </c>
      <c r="I4593" s="0" t="n">
        <v>21973.5990090508</v>
      </c>
      <c r="J4593" s="0" t="n">
        <v>24489.2131291266</v>
      </c>
      <c r="K4593" s="0" t="n">
        <v>370274.868557139</v>
      </c>
      <c r="L4593" s="0" t="n">
        <v>476067.688144893</v>
      </c>
      <c r="M4593" s="0" t="n">
        <v>1680980.32419238</v>
      </c>
      <c r="N4593" s="0" t="n">
        <v>2054531.50734625</v>
      </c>
      <c r="O4593" s="0" t="n">
        <v>821812.602938501</v>
      </c>
      <c r="P4593" s="0" t="n">
        <v>1120653.54946159</v>
      </c>
      <c r="Q4593" s="0" t="n">
        <v>740549.737114279</v>
      </c>
      <c r="R4593" s="0" t="n">
        <v>846342.556702033</v>
      </c>
    </row>
    <row r="4594" customFormat="false" ht="13.8" hidden="true" customHeight="false" outlineLevel="0" collapsed="false">
      <c r="A4594" s="0" t="s">
        <v>155</v>
      </c>
      <c r="B4594" s="0" t="s">
        <v>103</v>
      </c>
      <c r="C4594" s="0" t="s">
        <v>179</v>
      </c>
      <c r="D4594" s="0" t="s">
        <v>115</v>
      </c>
      <c r="E4594" s="0" t="s">
        <v>9</v>
      </c>
      <c r="F4594" s="0" t="s">
        <v>9</v>
      </c>
      <c r="G4594" s="0" t="s">
        <v>157</v>
      </c>
      <c r="H4594" s="0" t="n">
        <v>19881374.2927914</v>
      </c>
      <c r="I4594" s="0" t="n">
        <v>959114.55</v>
      </c>
      <c r="J4594" s="0" t="n">
        <v>532134.667514</v>
      </c>
      <c r="K4594" s="0" t="n">
        <v>0</v>
      </c>
      <c r="L4594" s="0" t="n">
        <v>0</v>
      </c>
      <c r="M4594" s="0" t="n">
        <v>17264061.9</v>
      </c>
      <c r="N4594" s="0" t="n">
        <v>25896092.85</v>
      </c>
      <c r="O4594" s="0" t="n">
        <v>90204723.4275</v>
      </c>
      <c r="P4594" s="0" t="n">
        <v>123006441.0375</v>
      </c>
      <c r="Q4594" s="0" t="n">
        <v>67138018.5</v>
      </c>
      <c r="R4594" s="0" t="n">
        <v>76729164</v>
      </c>
    </row>
    <row r="4595" customFormat="false" ht="13.8" hidden="true" customHeight="false" outlineLevel="0" collapsed="false">
      <c r="A4595" s="0" t="s">
        <v>150</v>
      </c>
      <c r="B4595" s="0" t="s">
        <v>103</v>
      </c>
      <c r="C4595" s="0" t="s">
        <v>177</v>
      </c>
      <c r="D4595" s="0" t="s">
        <v>109</v>
      </c>
      <c r="E4595" s="0" t="s">
        <v>13</v>
      </c>
      <c r="F4595" s="0" t="s">
        <v>13</v>
      </c>
      <c r="G4595" s="0" t="s">
        <v>180</v>
      </c>
      <c r="H4595" s="0" t="n">
        <v>0</v>
      </c>
      <c r="I4595" s="0" t="n">
        <v>0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</row>
    <row r="4596" customFormat="false" ht="13.8" hidden="true" customHeight="false" outlineLevel="0" collapsed="false">
      <c r="A4596" s="0" t="s">
        <v>150</v>
      </c>
      <c r="B4596" s="0" t="s">
        <v>103</v>
      </c>
      <c r="C4596" s="0" t="s">
        <v>193</v>
      </c>
      <c r="D4596" s="0" t="s">
        <v>107</v>
      </c>
      <c r="E4596" s="0" t="s">
        <v>13</v>
      </c>
      <c r="F4596" s="0" t="s">
        <v>13</v>
      </c>
      <c r="G4596" s="0" t="s">
        <v>154</v>
      </c>
      <c r="H4596" s="0" t="n">
        <v>1927266.73796512</v>
      </c>
      <c r="I4596" s="0" t="n">
        <v>274915.161356435</v>
      </c>
      <c r="J4596" s="0" t="n">
        <v>248697.503358091</v>
      </c>
      <c r="K4596" s="0" t="n">
        <v>0</v>
      </c>
      <c r="L4596" s="0" t="n">
        <v>0</v>
      </c>
      <c r="M4596" s="0" t="n">
        <v>42226968.7843484</v>
      </c>
      <c r="N4596" s="0" t="n">
        <v>58062082.078479</v>
      </c>
      <c r="O4596" s="0" t="n">
        <v>9896945.80883166</v>
      </c>
      <c r="P4596" s="0" t="n">
        <v>12668090.6353045</v>
      </c>
      <c r="Q4596" s="0" t="n">
        <v>7877264.03221459</v>
      </c>
      <c r="R4596" s="0" t="n">
        <v>8861922.03624141</v>
      </c>
    </row>
    <row r="4597" customFormat="false" ht="13.8" hidden="true" customHeight="false" outlineLevel="0" collapsed="false">
      <c r="A4597" s="0" t="s">
        <v>150</v>
      </c>
      <c r="B4597" s="0" t="s">
        <v>103</v>
      </c>
      <c r="C4597" s="0" t="s">
        <v>178</v>
      </c>
      <c r="D4597" s="0" t="s">
        <v>105</v>
      </c>
      <c r="E4597" s="0" t="s">
        <v>8</v>
      </c>
      <c r="F4597" s="0" t="s">
        <v>8</v>
      </c>
      <c r="G4597" s="0" t="s">
        <v>157</v>
      </c>
      <c r="H4597" s="0" t="n">
        <v>2140601.66470694</v>
      </c>
      <c r="I4597" s="0" t="n">
        <v>462571.581158</v>
      </c>
      <c r="J4597" s="0" t="n">
        <v>132469.806818308</v>
      </c>
      <c r="K4597" s="0" t="n">
        <v>8095002.670265</v>
      </c>
      <c r="L4597" s="0" t="n">
        <v>10407860.576055</v>
      </c>
      <c r="M4597" s="0" t="n">
        <v>25134983.2911728</v>
      </c>
      <c r="N4597" s="0" t="n">
        <v>30599110.0936017</v>
      </c>
      <c r="O4597" s="0" t="n">
        <v>13623889.4940559</v>
      </c>
      <c r="P4597" s="0" t="n">
        <v>14862424.9026065</v>
      </c>
      <c r="Q4597" s="0" t="n">
        <v>27754294.86948</v>
      </c>
      <c r="R4597" s="0" t="n">
        <v>30067152.77527</v>
      </c>
    </row>
    <row r="4598" customFormat="false" ht="13.8" hidden="true" customHeight="false" outlineLevel="0" collapsed="false">
      <c r="A4598" s="0" t="s">
        <v>155</v>
      </c>
      <c r="B4598" s="0" t="s">
        <v>103</v>
      </c>
      <c r="C4598" s="0" t="s">
        <v>177</v>
      </c>
      <c r="D4598" s="0" t="s">
        <v>22</v>
      </c>
      <c r="E4598" s="0" t="s">
        <v>9</v>
      </c>
      <c r="F4598" s="0" t="s">
        <v>9</v>
      </c>
      <c r="G4598" s="0" t="s">
        <v>154</v>
      </c>
      <c r="H4598" s="0" t="n">
        <v>136313.097532918</v>
      </c>
      <c r="I4598" s="0" t="n">
        <v>11124.8</v>
      </c>
      <c r="J4598" s="0" t="n">
        <v>14086.5085</v>
      </c>
      <c r="K4598" s="0" t="n">
        <v>500616</v>
      </c>
      <c r="L4598" s="0" t="n">
        <v>611864</v>
      </c>
      <c r="M4598" s="0" t="n">
        <v>1426755.6</v>
      </c>
      <c r="N4598" s="0" t="n">
        <v>1727125.2</v>
      </c>
      <c r="O4598" s="0" t="n">
        <v>75092.4</v>
      </c>
      <c r="P4598" s="0" t="n">
        <v>120147.84</v>
      </c>
      <c r="Q4598" s="0" t="n">
        <v>0</v>
      </c>
      <c r="R4598" s="0" t="n">
        <v>0</v>
      </c>
    </row>
    <row r="4599" customFormat="false" ht="13.8" hidden="true" customHeight="false" outlineLevel="0" collapsed="false">
      <c r="A4599" s="0" t="s">
        <v>159</v>
      </c>
      <c r="B4599" s="0" t="s">
        <v>72</v>
      </c>
      <c r="C4599" s="0" t="s">
        <v>175</v>
      </c>
      <c r="D4599" s="0" t="s">
        <v>89</v>
      </c>
      <c r="E4599" s="0" t="s">
        <v>174</v>
      </c>
      <c r="F4599" s="0" t="s">
        <v>8</v>
      </c>
      <c r="G4599" s="0" t="s">
        <v>157</v>
      </c>
      <c r="H4599" s="0" t="n">
        <v>12002101.9393763</v>
      </c>
      <c r="I4599" s="0" t="n">
        <v>252120.777594018</v>
      </c>
      <c r="J4599" s="0" t="n">
        <v>181320.025919438</v>
      </c>
      <c r="K4599" s="0" t="n">
        <v>0</v>
      </c>
      <c r="L4599" s="0" t="n">
        <v>0</v>
      </c>
      <c r="M4599" s="0" t="n">
        <v>20246510.2593171</v>
      </c>
      <c r="N4599" s="0" t="n">
        <v>28345114.363044</v>
      </c>
      <c r="O4599" s="0" t="n">
        <v>8098604.10372687</v>
      </c>
      <c r="P4599" s="0" t="n">
        <v>11338045.7452176</v>
      </c>
      <c r="Q4599" s="0" t="n">
        <v>1680805.18396012</v>
      </c>
      <c r="R4599" s="0" t="n">
        <v>2521207.77594018</v>
      </c>
    </row>
    <row r="4600" customFormat="false" ht="13.8" hidden="true" customHeight="false" outlineLevel="0" collapsed="false">
      <c r="A4600" s="0" t="s">
        <v>150</v>
      </c>
      <c r="B4600" s="0" t="s">
        <v>21</v>
      </c>
      <c r="C4600" s="0" t="s">
        <v>173</v>
      </c>
      <c r="D4600" s="0" t="s">
        <v>26</v>
      </c>
      <c r="E4600" s="0" t="s">
        <v>8</v>
      </c>
      <c r="F4600" s="0" t="s">
        <v>8</v>
      </c>
      <c r="G4600" s="0" t="s">
        <v>153</v>
      </c>
      <c r="H4600" s="0" t="n">
        <v>265250.698373148</v>
      </c>
      <c r="I4600" s="0" t="n">
        <v>20931.921018981</v>
      </c>
      <c r="J4600" s="0" t="n">
        <v>13227.7680062937</v>
      </c>
      <c r="K4600" s="0" t="n">
        <v>261649.012737262</v>
      </c>
      <c r="L4600" s="0" t="n">
        <v>287813.914010989</v>
      </c>
      <c r="M4600" s="0" t="n">
        <v>3626649.12938156</v>
      </c>
      <c r="N4600" s="0" t="n">
        <v>4231090.65094515</v>
      </c>
      <c r="O4600" s="0" t="n">
        <v>1330649.97068561</v>
      </c>
      <c r="P4600" s="0" t="n">
        <v>1552424.96579988</v>
      </c>
      <c r="Q4600" s="0" t="n">
        <v>523298.025474525</v>
      </c>
      <c r="R4600" s="0" t="n">
        <v>575627.828021978</v>
      </c>
    </row>
    <row r="4601" customFormat="false" ht="13.8" hidden="true" customHeight="false" outlineLevel="0" collapsed="false">
      <c r="A4601" s="0" t="s">
        <v>159</v>
      </c>
      <c r="B4601" s="0" t="s">
        <v>103</v>
      </c>
      <c r="C4601" s="0" t="s">
        <v>178</v>
      </c>
      <c r="D4601" s="0" t="s">
        <v>111</v>
      </c>
      <c r="E4601" s="0" t="s">
        <v>8</v>
      </c>
      <c r="F4601" s="0" t="s">
        <v>8</v>
      </c>
      <c r="G4601" s="0" t="s">
        <v>172</v>
      </c>
      <c r="H4601" s="0" t="n">
        <v>613315.55032282</v>
      </c>
      <c r="I4601" s="0" t="n">
        <v>26052.5091300838</v>
      </c>
      <c r="J4601" s="0" t="n">
        <v>20549.1507388501</v>
      </c>
      <c r="K4601" s="0" t="n">
        <v>781575.273902516</v>
      </c>
      <c r="L4601" s="0" t="n">
        <v>1042100.36520335</v>
      </c>
      <c r="M4601" s="0" t="n">
        <v>2501040.87648805</v>
      </c>
      <c r="N4601" s="0" t="n">
        <v>3751561.31473207</v>
      </c>
      <c r="O4601" s="0" t="n">
        <v>510629.178949643</v>
      </c>
      <c r="P4601" s="0" t="n">
        <v>656523.230078113</v>
      </c>
      <c r="Q4601" s="0" t="n">
        <v>1042100.36520335</v>
      </c>
      <c r="R4601" s="0" t="n">
        <v>1302625.45650419</v>
      </c>
    </row>
    <row r="4602" customFormat="false" ht="13.8" hidden="true" customHeight="false" outlineLevel="0" collapsed="false">
      <c r="A4602" s="0" t="s">
        <v>155</v>
      </c>
      <c r="B4602" s="0" t="s">
        <v>52</v>
      </c>
      <c r="C4602" s="0" t="s">
        <v>158</v>
      </c>
      <c r="D4602" s="0" t="s">
        <v>59</v>
      </c>
      <c r="E4602" s="0" t="s">
        <v>13</v>
      </c>
      <c r="F4602" s="0" t="s">
        <v>13</v>
      </c>
      <c r="G4602" s="0" t="s">
        <v>153</v>
      </c>
      <c r="H4602" s="0" t="n">
        <v>190314.996300966</v>
      </c>
      <c r="I4602" s="0" t="n">
        <v>8343.87699185782</v>
      </c>
      <c r="J4602" s="0" t="n">
        <v>4909.11868987472</v>
      </c>
      <c r="K4602" s="0" t="n">
        <v>0</v>
      </c>
      <c r="L4602" s="0" t="n">
        <v>0</v>
      </c>
      <c r="M4602" s="0" t="n">
        <v>664728.868130523</v>
      </c>
      <c r="N4602" s="0" t="n">
        <v>997093.302195785</v>
      </c>
      <c r="O4602" s="0" t="n">
        <v>100404.653024104</v>
      </c>
      <c r="P4602" s="0" t="n">
        <v>125505.81628013</v>
      </c>
      <c r="Q4602" s="0" t="n">
        <v>41719.3849592891</v>
      </c>
      <c r="R4602" s="0" t="n">
        <v>69532.3082654819</v>
      </c>
    </row>
    <row r="4603" customFormat="false" ht="13.8" hidden="true" customHeight="false" outlineLevel="0" collapsed="false">
      <c r="A4603" s="0" t="s">
        <v>155</v>
      </c>
      <c r="B4603" s="0" t="s">
        <v>21</v>
      </c>
      <c r="C4603" s="0" t="s">
        <v>173</v>
      </c>
      <c r="D4603" s="0" t="s">
        <v>34</v>
      </c>
      <c r="E4603" s="0" t="s">
        <v>8</v>
      </c>
      <c r="F4603" s="0" t="s">
        <v>8</v>
      </c>
      <c r="G4603" s="0" t="s">
        <v>164</v>
      </c>
      <c r="H4603" s="0" t="n">
        <v>348069.552633439</v>
      </c>
      <c r="I4603" s="0" t="n">
        <v>12146</v>
      </c>
      <c r="J4603" s="0" t="n">
        <v>7226.87</v>
      </c>
      <c r="K4603" s="0" t="n">
        <v>0</v>
      </c>
      <c r="L4603" s="0" t="n">
        <v>0</v>
      </c>
      <c r="M4603" s="0" t="n">
        <v>7394158.655608</v>
      </c>
      <c r="N4603" s="0" t="n">
        <v>8950823.635736</v>
      </c>
      <c r="O4603" s="0" t="n">
        <v>1304851.5240665</v>
      </c>
      <c r="P4603" s="0" t="n">
        <v>1579557.1080805</v>
      </c>
      <c r="Q4603" s="0" t="n">
        <v>212555</v>
      </c>
      <c r="R4603" s="0" t="n">
        <v>242920</v>
      </c>
    </row>
    <row r="4604" customFormat="false" ht="13.8" hidden="true" customHeight="false" outlineLevel="0" collapsed="false">
      <c r="A4604" s="0" t="s">
        <v>150</v>
      </c>
      <c r="B4604" s="0" t="s">
        <v>21</v>
      </c>
      <c r="C4604" s="0" t="s">
        <v>173</v>
      </c>
      <c r="D4604" s="0" t="s">
        <v>26</v>
      </c>
      <c r="E4604" s="0" t="s">
        <v>8</v>
      </c>
      <c r="F4604" s="0" t="s">
        <v>8</v>
      </c>
      <c r="G4604" s="0" t="s">
        <v>172</v>
      </c>
      <c r="H4604" s="0" t="n">
        <v>993963.357652311</v>
      </c>
      <c r="I4604" s="0" t="n">
        <v>82012.4110575704</v>
      </c>
      <c r="J4604" s="0" t="n">
        <v>130126.254775271</v>
      </c>
      <c r="K4604" s="0" t="n">
        <v>1025155.13821963</v>
      </c>
      <c r="L4604" s="0" t="n">
        <v>1127670.65204159</v>
      </c>
      <c r="M4604" s="0" t="n">
        <v>14209409.5850405</v>
      </c>
      <c r="N4604" s="0" t="n">
        <v>16577644.5158806</v>
      </c>
      <c r="O4604" s="0" t="n">
        <v>5213559.34176581</v>
      </c>
      <c r="P4604" s="0" t="n">
        <v>6082485.89872678</v>
      </c>
      <c r="Q4604" s="0" t="n">
        <v>2050310.27643926</v>
      </c>
      <c r="R4604" s="0" t="n">
        <v>2255341.30408318</v>
      </c>
    </row>
    <row r="4605" customFormat="false" ht="13.8" hidden="true" customHeight="false" outlineLevel="0" collapsed="false">
      <c r="A4605" s="0" t="s">
        <v>150</v>
      </c>
      <c r="B4605" s="0" t="s">
        <v>96</v>
      </c>
      <c r="C4605" s="0" t="s">
        <v>97</v>
      </c>
      <c r="D4605" s="0" t="s">
        <v>97</v>
      </c>
      <c r="E4605" s="0" t="s">
        <v>156</v>
      </c>
      <c r="F4605" s="0" t="s">
        <v>9</v>
      </c>
      <c r="G4605" s="0" t="s">
        <v>154</v>
      </c>
      <c r="H4605" s="0" t="n">
        <v>10232004.3248018</v>
      </c>
      <c r="I4605" s="0" t="n">
        <v>1269967.96881781</v>
      </c>
      <c r="J4605" s="0" t="n">
        <v>4019127.02493834</v>
      </c>
      <c r="K4605" s="0" t="n">
        <v>15450283.493214</v>
      </c>
      <c r="L4605" s="0" t="n">
        <v>23175425.239821</v>
      </c>
      <c r="M4605" s="0" t="n">
        <v>108918429.72907</v>
      </c>
      <c r="N4605" s="0" t="n">
        <v>145224572.972093</v>
      </c>
      <c r="O4605" s="0" t="n">
        <v>11295244.5136974</v>
      </c>
      <c r="P4605" s="0" t="n">
        <v>14119055.6421218</v>
      </c>
      <c r="Q4605" s="0" t="n">
        <v>5793856.30995527</v>
      </c>
      <c r="R4605" s="0" t="n">
        <v>9656427.18325878</v>
      </c>
    </row>
    <row r="4606" customFormat="false" ht="13.8" hidden="true" customHeight="false" outlineLevel="0" collapsed="false">
      <c r="A4606" s="0" t="s">
        <v>150</v>
      </c>
      <c r="B4606" s="0" t="s">
        <v>72</v>
      </c>
      <c r="C4606" s="0" t="s">
        <v>151</v>
      </c>
      <c r="D4606" s="0" t="s">
        <v>73</v>
      </c>
      <c r="E4606" s="0" t="s">
        <v>152</v>
      </c>
      <c r="F4606" s="0" t="s">
        <v>8</v>
      </c>
      <c r="G4606" s="0" t="s">
        <v>164</v>
      </c>
      <c r="H4606" s="0" t="n">
        <v>13767412.4398676</v>
      </c>
      <c r="I4606" s="0" t="n">
        <v>253361.858784803</v>
      </c>
      <c r="J4606" s="0" t="n">
        <v>463682.234293825</v>
      </c>
      <c r="K4606" s="0" t="n">
        <v>8867665.05746813</v>
      </c>
      <c r="L4606" s="0" t="n">
        <v>11401283.6453161</v>
      </c>
      <c r="M4606" s="0" t="n">
        <v>28042686.6400834</v>
      </c>
      <c r="N4606" s="0" t="n">
        <v>38558694.1301147</v>
      </c>
      <c r="O4606" s="0" t="n">
        <v>8763339.57502607</v>
      </c>
      <c r="P4606" s="0" t="n">
        <v>11217074.6560333</v>
      </c>
      <c r="Q4606" s="0" t="n">
        <v>20268948.7027843</v>
      </c>
      <c r="R4606" s="0" t="n">
        <v>22802567.2906323</v>
      </c>
    </row>
    <row r="4607" customFormat="false" ht="13.8" hidden="true" customHeight="false" outlineLevel="0" collapsed="false">
      <c r="A4607" s="0" t="s">
        <v>150</v>
      </c>
      <c r="B4607" s="0" t="s">
        <v>96</v>
      </c>
      <c r="C4607" s="0" t="s">
        <v>98</v>
      </c>
      <c r="D4607" s="0" t="s">
        <v>98</v>
      </c>
      <c r="E4607" s="0" t="s">
        <v>156</v>
      </c>
      <c r="F4607" s="0" t="s">
        <v>9</v>
      </c>
      <c r="G4607" s="0" t="s">
        <v>153</v>
      </c>
      <c r="H4607" s="0" t="n">
        <v>452716.92215566</v>
      </c>
      <c r="I4607" s="0" t="n">
        <v>89272.2407319052</v>
      </c>
      <c r="J4607" s="0" t="n">
        <v>95589.4515079177</v>
      </c>
      <c r="K4607" s="0" t="n">
        <v>962312.717667384</v>
      </c>
      <c r="L4607" s="0" t="n">
        <v>1237259.20842949</v>
      </c>
      <c r="M4607" s="0" t="n">
        <v>8289059.049968</v>
      </c>
      <c r="N4607" s="0" t="n">
        <v>9946870.8599616</v>
      </c>
      <c r="O4607" s="0" t="n">
        <v>3223522.97131579</v>
      </c>
      <c r="P4607" s="0" t="n">
        <v>4126109.40328422</v>
      </c>
      <c r="Q4607" s="0" t="n">
        <v>2199571.92609687</v>
      </c>
      <c r="R4607" s="0" t="n">
        <v>2474518.41685898</v>
      </c>
    </row>
    <row r="4608" customFormat="false" ht="13.8" hidden="true" customHeight="false" outlineLevel="0" collapsed="false">
      <c r="A4608" s="0" t="s">
        <v>159</v>
      </c>
      <c r="B4608" s="0" t="s">
        <v>21</v>
      </c>
      <c r="C4608" s="0" t="s">
        <v>181</v>
      </c>
      <c r="D4608" s="0" t="s">
        <v>22</v>
      </c>
      <c r="E4608" s="0" t="s">
        <v>13</v>
      </c>
      <c r="F4608" s="0" t="s">
        <v>13</v>
      </c>
      <c r="G4608" s="0" t="s">
        <v>157</v>
      </c>
      <c r="H4608" s="0" t="n">
        <v>1061764.78163141</v>
      </c>
      <c r="I4608" s="0" t="n">
        <v>22750</v>
      </c>
      <c r="J4608" s="0" t="n">
        <v>5424.5</v>
      </c>
      <c r="K4608" s="0" t="n">
        <v>910000</v>
      </c>
      <c r="L4608" s="0" t="n">
        <v>1137500</v>
      </c>
      <c r="M4608" s="0" t="n">
        <v>2917687.5</v>
      </c>
      <c r="N4608" s="0" t="n">
        <v>3531937.5</v>
      </c>
      <c r="O4608" s="0" t="n">
        <v>0</v>
      </c>
      <c r="P4608" s="0" t="n">
        <v>0</v>
      </c>
      <c r="Q4608" s="0" t="n">
        <v>0</v>
      </c>
      <c r="R4608" s="0" t="n">
        <v>0</v>
      </c>
    </row>
    <row r="4609" customFormat="false" ht="13.8" hidden="true" customHeight="false" outlineLevel="0" collapsed="false">
      <c r="A4609" s="0" t="s">
        <v>150</v>
      </c>
      <c r="B4609" s="0" t="s">
        <v>6</v>
      </c>
      <c r="C4609" s="0" t="s">
        <v>162</v>
      </c>
      <c r="D4609" s="0" t="s">
        <v>15</v>
      </c>
      <c r="E4609" s="0" t="s">
        <v>8</v>
      </c>
      <c r="F4609" s="0" t="s">
        <v>8</v>
      </c>
      <c r="G4609" s="0" t="s">
        <v>172</v>
      </c>
      <c r="H4609" s="0" t="n">
        <v>21375971.6999843</v>
      </c>
      <c r="I4609" s="0" t="n">
        <v>2244536.03848724</v>
      </c>
      <c r="J4609" s="0" t="n">
        <v>36445761.9539071</v>
      </c>
      <c r="K4609" s="0" t="n">
        <v>16611795.7239886</v>
      </c>
      <c r="L4609" s="0" t="n">
        <v>22149060.9653182</v>
      </c>
      <c r="M4609" s="0" t="n">
        <v>181807419.117466</v>
      </c>
      <c r="N4609" s="0" t="n">
        <v>242409892.156621</v>
      </c>
      <c r="O4609" s="0" t="n">
        <v>21547545.9694775</v>
      </c>
      <c r="P4609" s="0" t="n">
        <v>26934432.4618468</v>
      </c>
      <c r="Q4609" s="0" t="n">
        <v>24917693.585983</v>
      </c>
      <c r="R4609" s="0" t="n">
        <v>30454958.8273126</v>
      </c>
    </row>
    <row r="4610" customFormat="false" ht="13.8" hidden="true" customHeight="false" outlineLevel="0" collapsed="false">
      <c r="A4610" s="0" t="s">
        <v>150</v>
      </c>
      <c r="B4610" s="0" t="s">
        <v>6</v>
      </c>
      <c r="C4610" s="0" t="s">
        <v>163</v>
      </c>
      <c r="D4610" s="0" t="s">
        <v>15</v>
      </c>
      <c r="E4610" s="0" t="s">
        <v>8</v>
      </c>
      <c r="F4610" s="0" t="s">
        <v>8</v>
      </c>
      <c r="G4610" s="0" t="s">
        <v>153</v>
      </c>
      <c r="H4610" s="0" t="n">
        <v>1556807.13108165</v>
      </c>
      <c r="I4610" s="0" t="n">
        <v>199065.092477632</v>
      </c>
      <c r="J4610" s="0" t="n">
        <v>140129.765740212</v>
      </c>
      <c r="K4610" s="0" t="n">
        <v>1396532.68018498</v>
      </c>
      <c r="L4610" s="0" t="n">
        <v>1862043.57357997</v>
      </c>
      <c r="M4610" s="0" t="n">
        <v>16124272.4906882</v>
      </c>
      <c r="N4610" s="0" t="n">
        <v>21499029.9875843</v>
      </c>
      <c r="O4610" s="0" t="n">
        <v>1911024.88778527</v>
      </c>
      <c r="P4610" s="0" t="n">
        <v>2388781.10973159</v>
      </c>
      <c r="Q4610" s="0" t="n">
        <v>2094799.02027747</v>
      </c>
      <c r="R4610" s="0" t="n">
        <v>2560309.91367247</v>
      </c>
    </row>
    <row r="4611" customFormat="false" ht="13.8" hidden="true" customHeight="false" outlineLevel="0" collapsed="false">
      <c r="A4611" s="0" t="s">
        <v>155</v>
      </c>
      <c r="B4611" s="0" t="s">
        <v>90</v>
      </c>
      <c r="C4611" s="0" t="s">
        <v>93</v>
      </c>
      <c r="D4611" s="0" t="s">
        <v>93</v>
      </c>
      <c r="E4611" s="0" t="s">
        <v>200</v>
      </c>
      <c r="F4611" s="0" t="s">
        <v>8</v>
      </c>
      <c r="G4611" s="0" t="s">
        <v>172</v>
      </c>
      <c r="H4611" s="0" t="n">
        <v>2820709.15557206</v>
      </c>
      <c r="I4611" s="0" t="n">
        <v>174200.674873737</v>
      </c>
      <c r="J4611" s="0" t="n">
        <v>221642.113118686</v>
      </c>
      <c r="K4611" s="0" t="n">
        <v>1848365.2020202</v>
      </c>
      <c r="L4611" s="0" t="n">
        <v>2376469.54545454</v>
      </c>
      <c r="M4611" s="0" t="n">
        <v>9872940.93844501</v>
      </c>
      <c r="N4611" s="0" t="n">
        <v>12341176.1730562</v>
      </c>
      <c r="O4611" s="0" t="n">
        <v>6335137.10855623</v>
      </c>
      <c r="P4611" s="0" t="n">
        <v>8638823.32984941</v>
      </c>
      <c r="Q4611" s="0" t="n">
        <v>0</v>
      </c>
      <c r="R4611" s="0" t="n">
        <v>0</v>
      </c>
    </row>
    <row r="4612" customFormat="false" ht="13.8" hidden="true" customHeight="false" outlineLevel="0" collapsed="false">
      <c r="A4612" s="0" t="s">
        <v>155</v>
      </c>
      <c r="B4612" s="0" t="s">
        <v>52</v>
      </c>
      <c r="C4612" s="0" t="s">
        <v>158</v>
      </c>
      <c r="D4612" s="0" t="s">
        <v>65</v>
      </c>
      <c r="E4612" s="0" t="s">
        <v>13</v>
      </c>
      <c r="F4612" s="0" t="s">
        <v>13</v>
      </c>
      <c r="G4612" s="0" t="s">
        <v>157</v>
      </c>
      <c r="H4612" s="0" t="n">
        <v>5326474.39482068</v>
      </c>
      <c r="I4612" s="0" t="n">
        <v>589642.908389586</v>
      </c>
      <c r="J4612" s="0" t="n">
        <v>263166.806695344</v>
      </c>
      <c r="K4612" s="0" t="n">
        <v>26533930.8775314</v>
      </c>
      <c r="L4612" s="0" t="n">
        <v>32430359.9614272</v>
      </c>
      <c r="M4612" s="0" t="n">
        <v>119034162.131147</v>
      </c>
      <c r="N4612" s="0" t="n">
        <v>144093985.737705</v>
      </c>
      <c r="O4612" s="0" t="n">
        <v>1105580.45323047</v>
      </c>
      <c r="P4612" s="0" t="n">
        <v>1768928.72516876</v>
      </c>
      <c r="Q4612" s="0" t="n">
        <v>0</v>
      </c>
      <c r="R4612" s="0" t="n">
        <v>0</v>
      </c>
    </row>
    <row r="4613" customFormat="false" ht="13.8" hidden="true" customHeight="false" outlineLevel="0" collapsed="false">
      <c r="A4613" s="0" t="s">
        <v>155</v>
      </c>
      <c r="B4613" s="0" t="s">
        <v>21</v>
      </c>
      <c r="C4613" s="0" t="s">
        <v>173</v>
      </c>
      <c r="D4613" s="0" t="s">
        <v>46</v>
      </c>
      <c r="E4613" s="0" t="s">
        <v>13</v>
      </c>
      <c r="F4613" s="0" t="s">
        <v>13</v>
      </c>
      <c r="G4613" s="0" t="s">
        <v>157</v>
      </c>
      <c r="H4613" s="0" t="n">
        <v>1446474.10993651</v>
      </c>
      <c r="I4613" s="0" t="n">
        <v>55326.2747465322</v>
      </c>
      <c r="J4613" s="0" t="n">
        <v>26191.4047735005</v>
      </c>
      <c r="K4613" s="0" t="n">
        <v>0</v>
      </c>
      <c r="L4613" s="0" t="n">
        <v>0</v>
      </c>
      <c r="M4613" s="0" t="n">
        <v>13662516.1780041</v>
      </c>
      <c r="N4613" s="0" t="n">
        <v>17078145.2225051</v>
      </c>
      <c r="O4613" s="0" t="n">
        <v>2864287.34977903</v>
      </c>
      <c r="P4613" s="0" t="n">
        <v>4582859.75964645</v>
      </c>
      <c r="Q4613" s="0" t="n">
        <v>553262.747465322</v>
      </c>
      <c r="R4613" s="0" t="n">
        <v>691578.434331652</v>
      </c>
    </row>
    <row r="4614" customFormat="false" ht="13.8" hidden="true" customHeight="false" outlineLevel="0" collapsed="false">
      <c r="A4614" s="0" t="s">
        <v>155</v>
      </c>
      <c r="B4614" s="0" t="s">
        <v>21</v>
      </c>
      <c r="C4614" s="0" t="s">
        <v>168</v>
      </c>
      <c r="D4614" s="0" t="s">
        <v>49</v>
      </c>
      <c r="E4614" s="0" t="s">
        <v>8</v>
      </c>
      <c r="F4614" s="0" t="s">
        <v>8</v>
      </c>
      <c r="G4614" s="0" t="s">
        <v>172</v>
      </c>
      <c r="H4614" s="0" t="n">
        <v>6247378.88950425</v>
      </c>
      <c r="I4614" s="0" t="n">
        <v>247680</v>
      </c>
      <c r="J4614" s="0" t="n">
        <v>6221122.3</v>
      </c>
      <c r="K4614" s="0" t="n">
        <v>11145600</v>
      </c>
      <c r="L4614" s="0" t="n">
        <v>13622400</v>
      </c>
      <c r="M4614" s="0" t="n">
        <v>44118000</v>
      </c>
      <c r="N4614" s="0" t="n">
        <v>53406000</v>
      </c>
      <c r="O4614" s="0" t="n">
        <v>2322000</v>
      </c>
      <c r="P4614" s="0" t="n">
        <v>3715200</v>
      </c>
      <c r="Q4614" s="0" t="n">
        <v>0</v>
      </c>
      <c r="R4614" s="0" t="n">
        <v>0</v>
      </c>
    </row>
    <row r="4615" customFormat="false" ht="13.8" hidden="true" customHeight="false" outlineLevel="0" collapsed="false">
      <c r="A4615" s="0" t="s">
        <v>155</v>
      </c>
      <c r="B4615" s="0" t="s">
        <v>72</v>
      </c>
      <c r="C4615" s="0" t="s">
        <v>171</v>
      </c>
      <c r="D4615" s="0" t="s">
        <v>86</v>
      </c>
      <c r="E4615" s="0" t="s">
        <v>152</v>
      </c>
      <c r="F4615" s="0" t="s">
        <v>8</v>
      </c>
      <c r="G4615" s="0" t="s">
        <v>153</v>
      </c>
      <c r="H4615" s="0" t="n">
        <v>4530220.83787917</v>
      </c>
      <c r="I4615" s="0" t="n">
        <v>207404.72265607</v>
      </c>
      <c r="J4615" s="0" t="n">
        <v>324182.486273296</v>
      </c>
      <c r="K4615" s="0" t="n">
        <v>0</v>
      </c>
      <c r="L4615" s="0" t="n">
        <v>0</v>
      </c>
      <c r="M4615" s="0" t="n">
        <v>11611614.4267397</v>
      </c>
      <c r="N4615" s="0" t="n">
        <v>14191973.1882374</v>
      </c>
      <c r="O4615" s="0" t="n">
        <v>6622920.81357263</v>
      </c>
      <c r="P4615" s="0" t="n">
        <v>9031255.65487177</v>
      </c>
      <c r="Q4615" s="0" t="n">
        <v>5588582.92081385</v>
      </c>
      <c r="R4615" s="0" t="n">
        <v>6386951.90950154</v>
      </c>
    </row>
    <row r="4616" customFormat="false" ht="13.8" hidden="true" customHeight="false" outlineLevel="0" collapsed="false">
      <c r="A4616" s="0" t="s">
        <v>150</v>
      </c>
      <c r="B4616" s="0" t="s">
        <v>21</v>
      </c>
      <c r="C4616" s="0" t="s">
        <v>181</v>
      </c>
      <c r="D4616" s="0" t="s">
        <v>31</v>
      </c>
      <c r="E4616" s="0" t="s">
        <v>13</v>
      </c>
      <c r="F4616" s="0" t="s">
        <v>13</v>
      </c>
      <c r="G4616" s="0" t="s">
        <v>154</v>
      </c>
      <c r="H4616" s="0" t="n">
        <v>131131.647755855</v>
      </c>
      <c r="I4616" s="0" t="n">
        <v>6650</v>
      </c>
      <c r="J4616" s="0" t="n">
        <v>3840.5</v>
      </c>
      <c r="K4616" s="0" t="n">
        <v>266000</v>
      </c>
      <c r="L4616" s="0" t="n">
        <v>399000</v>
      </c>
      <c r="M4616" s="0" t="n">
        <v>825930</v>
      </c>
      <c r="N4616" s="0" t="n">
        <v>1101240</v>
      </c>
      <c r="O4616" s="0" t="n">
        <v>43092</v>
      </c>
      <c r="P4616" s="0" t="n">
        <v>53865</v>
      </c>
      <c r="Q4616" s="0" t="n">
        <v>0</v>
      </c>
      <c r="R4616" s="0" t="n">
        <v>0</v>
      </c>
    </row>
    <row r="4617" customFormat="false" ht="13.8" hidden="true" customHeight="false" outlineLevel="0" collapsed="false">
      <c r="A4617" s="0" t="s">
        <v>150</v>
      </c>
      <c r="B4617" s="0" t="s">
        <v>21</v>
      </c>
      <c r="C4617" s="0" t="s">
        <v>166</v>
      </c>
      <c r="D4617" s="0" t="s">
        <v>33</v>
      </c>
      <c r="E4617" s="0" t="s">
        <v>8</v>
      </c>
      <c r="F4617" s="0" t="s">
        <v>8</v>
      </c>
      <c r="G4617" s="0" t="s">
        <v>153</v>
      </c>
      <c r="H4617" s="0" t="n">
        <v>173730.428515235</v>
      </c>
      <c r="I4617" s="0" t="n">
        <v>31712.2436560729</v>
      </c>
      <c r="J4617" s="0" t="n">
        <v>18489.2183086967</v>
      </c>
      <c r="K4617" s="0" t="n">
        <v>0</v>
      </c>
      <c r="L4617" s="0" t="n">
        <v>0</v>
      </c>
      <c r="M4617" s="0" t="n">
        <v>18297854.4735448</v>
      </c>
      <c r="N4617" s="0" t="n">
        <v>22275648.9243154</v>
      </c>
      <c r="O4617" s="0" t="n">
        <v>3229033.1552617</v>
      </c>
      <c r="P4617" s="0" t="n">
        <v>0</v>
      </c>
      <c r="Q4617" s="0" t="n">
        <v>634244.873121458</v>
      </c>
      <c r="R4617" s="0" t="n">
        <v>713525.48226164</v>
      </c>
    </row>
    <row r="4618" customFormat="false" ht="13.8" hidden="true" customHeight="false" outlineLevel="0" collapsed="false">
      <c r="A4618" s="0" t="s">
        <v>155</v>
      </c>
      <c r="B4618" s="0" t="s">
        <v>90</v>
      </c>
      <c r="C4618" s="0" t="s">
        <v>186</v>
      </c>
      <c r="D4618" s="0" t="s">
        <v>95</v>
      </c>
      <c r="E4618" s="0" t="s">
        <v>13</v>
      </c>
      <c r="F4618" s="0" t="s">
        <v>13</v>
      </c>
      <c r="G4618" s="0" t="s">
        <v>172</v>
      </c>
      <c r="H4618" s="0" t="n">
        <v>1200206.0570182</v>
      </c>
      <c r="I4618" s="0" t="n">
        <v>17858.9795087952</v>
      </c>
      <c r="J4618" s="0" t="n">
        <v>18330.0906199064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</row>
    <row r="4619" customFormat="false" ht="13.8" hidden="true" customHeight="false" outlineLevel="0" collapsed="false">
      <c r="A4619" s="0" t="s">
        <v>159</v>
      </c>
      <c r="B4619" s="0" t="s">
        <v>21</v>
      </c>
      <c r="C4619" s="0" t="s">
        <v>166</v>
      </c>
      <c r="D4619" s="0" t="s">
        <v>24</v>
      </c>
      <c r="E4619" s="0" t="s">
        <v>13</v>
      </c>
      <c r="F4619" s="0" t="s">
        <v>13</v>
      </c>
      <c r="G4619" s="0" t="s">
        <v>164</v>
      </c>
      <c r="H4619" s="0" t="n">
        <v>3945910.08163343</v>
      </c>
      <c r="I4619" s="0" t="n">
        <v>76576.0260550998</v>
      </c>
      <c r="J4619" s="0" t="n">
        <v>51913.9972527844</v>
      </c>
      <c r="K4619" s="0" t="n">
        <v>0</v>
      </c>
      <c r="L4619" s="0" t="n">
        <v>0</v>
      </c>
      <c r="M4619" s="0" t="n">
        <v>12240968.8456979</v>
      </c>
      <c r="N4619" s="0" t="n">
        <v>14281130.3199809</v>
      </c>
      <c r="O4619" s="0" t="n">
        <v>0</v>
      </c>
      <c r="P4619" s="0" t="n">
        <v>0</v>
      </c>
      <c r="Q4619" s="0" t="n">
        <v>0</v>
      </c>
      <c r="R4619" s="0" t="n">
        <v>0</v>
      </c>
    </row>
    <row r="4620" customFormat="false" ht="13.8" hidden="true" customHeight="false" outlineLevel="0" collapsed="false">
      <c r="A4620" s="0" t="s">
        <v>159</v>
      </c>
      <c r="B4620" s="0" t="s">
        <v>21</v>
      </c>
      <c r="C4620" s="0" t="s">
        <v>173</v>
      </c>
      <c r="D4620" s="0" t="s">
        <v>47</v>
      </c>
      <c r="E4620" s="0" t="s">
        <v>13</v>
      </c>
      <c r="F4620" s="0" t="s">
        <v>13</v>
      </c>
      <c r="G4620" s="0" t="s">
        <v>164</v>
      </c>
      <c r="H4620" s="0" t="n">
        <v>443754.262195845</v>
      </c>
      <c r="I4620" s="0" t="n">
        <v>3807.49999999999</v>
      </c>
      <c r="J4620" s="0" t="n">
        <v>2092.64999999999</v>
      </c>
      <c r="K4620" s="0" t="n">
        <v>0</v>
      </c>
      <c r="L4620" s="0" t="n">
        <v>0</v>
      </c>
      <c r="M4620" s="0" t="n">
        <v>834688.611787999</v>
      </c>
      <c r="N4620" s="0" t="n">
        <v>1043360.76473499</v>
      </c>
      <c r="O4620" s="0" t="n">
        <v>0</v>
      </c>
      <c r="P4620" s="0" t="n">
        <v>0</v>
      </c>
      <c r="Q4620" s="0" t="n">
        <v>33315.6249999999</v>
      </c>
      <c r="R4620" s="0" t="n">
        <v>42834.3749999999</v>
      </c>
    </row>
    <row r="4621" customFormat="false" ht="13.8" hidden="true" customHeight="false" outlineLevel="0" collapsed="false">
      <c r="A4621" s="0" t="s">
        <v>150</v>
      </c>
      <c r="B4621" s="0" t="s">
        <v>21</v>
      </c>
      <c r="C4621" s="0" t="s">
        <v>166</v>
      </c>
      <c r="D4621" s="0" t="s">
        <v>43</v>
      </c>
      <c r="E4621" s="0" t="s">
        <v>9</v>
      </c>
      <c r="F4621" s="0" t="s">
        <v>9</v>
      </c>
      <c r="G4621" s="0" t="s">
        <v>154</v>
      </c>
      <c r="H4621" s="0" t="n">
        <v>153967.784170212</v>
      </c>
      <c r="I4621" s="0" t="n">
        <v>11636.731060606</v>
      </c>
      <c r="J4621" s="0" t="n">
        <v>6734.3049810606</v>
      </c>
      <c r="K4621" s="0" t="n">
        <v>145459.138257575</v>
      </c>
      <c r="L4621" s="0" t="n">
        <v>160005.052083333</v>
      </c>
      <c r="M4621" s="0" t="n">
        <v>5747252.17278717</v>
      </c>
      <c r="N4621" s="0" t="n">
        <v>6465658.69438556</v>
      </c>
      <c r="O4621" s="0" t="n">
        <v>1506108.16119351</v>
      </c>
      <c r="P4621" s="0" t="n">
        <v>1927818.44632769</v>
      </c>
      <c r="Q4621" s="0" t="n">
        <v>130913.224431818</v>
      </c>
      <c r="R4621" s="0" t="n">
        <v>160005.052083333</v>
      </c>
    </row>
    <row r="4622" customFormat="false" ht="13.8" hidden="true" customHeight="false" outlineLevel="0" collapsed="false">
      <c r="A4622" s="0" t="s">
        <v>155</v>
      </c>
      <c r="B4622" s="0" t="s">
        <v>52</v>
      </c>
      <c r="C4622" s="0" t="s">
        <v>158</v>
      </c>
      <c r="D4622" s="0" t="s">
        <v>59</v>
      </c>
      <c r="E4622" s="0" t="s">
        <v>8</v>
      </c>
      <c r="F4622" s="0" t="s">
        <v>8</v>
      </c>
      <c r="G4622" s="0" t="s">
        <v>153</v>
      </c>
      <c r="H4622" s="0" t="n">
        <v>762725.477151164</v>
      </c>
      <c r="I4622" s="0" t="n">
        <v>33603.9730876531</v>
      </c>
      <c r="J4622" s="0" t="n">
        <v>25284.0667175822</v>
      </c>
      <c r="K4622" s="0" t="n">
        <v>0</v>
      </c>
      <c r="L4622" s="0" t="n">
        <v>0</v>
      </c>
      <c r="M4622" s="0" t="n">
        <v>2677116.52713023</v>
      </c>
      <c r="N4622" s="0" t="n">
        <v>4015674.79069534</v>
      </c>
      <c r="O4622" s="0" t="n">
        <v>404367.80904004</v>
      </c>
      <c r="P4622" s="0" t="n">
        <v>505459.76130005</v>
      </c>
      <c r="Q4622" s="0" t="n">
        <v>168019.865438265</v>
      </c>
      <c r="R4622" s="0" t="n">
        <v>280033.109063776</v>
      </c>
    </row>
    <row r="4623" customFormat="false" ht="13.8" hidden="true" customHeight="false" outlineLevel="0" collapsed="false">
      <c r="A4623" s="0" t="s">
        <v>150</v>
      </c>
      <c r="B4623" s="0" t="s">
        <v>21</v>
      </c>
      <c r="C4623" s="0" t="s">
        <v>168</v>
      </c>
      <c r="D4623" s="0" t="s">
        <v>29</v>
      </c>
      <c r="E4623" s="0" t="s">
        <v>13</v>
      </c>
      <c r="F4623" s="0" t="s">
        <v>13</v>
      </c>
      <c r="G4623" s="0" t="s">
        <v>154</v>
      </c>
      <c r="H4623" s="0" t="n">
        <v>1234981.60436442</v>
      </c>
      <c r="I4623" s="0" t="n">
        <v>35150</v>
      </c>
      <c r="J4623" s="0" t="n">
        <v>21773.75</v>
      </c>
      <c r="K4623" s="0" t="n">
        <v>1230250</v>
      </c>
      <c r="L4623" s="0" t="n">
        <v>1581750</v>
      </c>
      <c r="M4623" s="0" t="n">
        <v>10186470</v>
      </c>
      <c r="N4623" s="0" t="n">
        <v>12400920</v>
      </c>
      <c r="O4623" s="0" t="n">
        <v>1345542</v>
      </c>
      <c r="P4623" s="0" t="n">
        <v>1467864</v>
      </c>
      <c r="Q4623" s="0" t="n">
        <v>4218000</v>
      </c>
      <c r="R4623" s="0" t="n">
        <v>4569500</v>
      </c>
    </row>
    <row r="4624" customFormat="false" ht="13.8" hidden="true" customHeight="false" outlineLevel="0" collapsed="false">
      <c r="A4624" s="0" t="s">
        <v>155</v>
      </c>
      <c r="B4624" s="0" t="s">
        <v>52</v>
      </c>
      <c r="C4624" s="0" t="s">
        <v>54</v>
      </c>
      <c r="D4624" s="0" t="s">
        <v>54</v>
      </c>
      <c r="E4624" s="0" t="s">
        <v>8</v>
      </c>
      <c r="F4624" s="0" t="s">
        <v>8</v>
      </c>
      <c r="G4624" s="0" t="s">
        <v>172</v>
      </c>
      <c r="H4624" s="0" t="n">
        <v>5647568.75</v>
      </c>
      <c r="I4624" s="0" t="n">
        <v>188300</v>
      </c>
      <c r="J4624" s="0" t="n">
        <v>347300</v>
      </c>
      <c r="K4624" s="0" t="n">
        <v>0</v>
      </c>
      <c r="L4624" s="0" t="n">
        <v>0</v>
      </c>
      <c r="M4624" s="0" t="n">
        <v>596283.273705</v>
      </c>
      <c r="N4624" s="0" t="n">
        <v>721816.594485</v>
      </c>
      <c r="O4624" s="0" t="n">
        <v>3756585</v>
      </c>
      <c r="P4624" s="0" t="n">
        <v>4152015</v>
      </c>
      <c r="Q4624" s="0" t="n">
        <v>20713000</v>
      </c>
      <c r="R4624" s="0" t="n">
        <v>22596000</v>
      </c>
    </row>
    <row r="4625" customFormat="false" ht="13.8" hidden="true" customHeight="false" outlineLevel="0" collapsed="false">
      <c r="A4625" s="0" t="s">
        <v>150</v>
      </c>
      <c r="B4625" s="0" t="s">
        <v>103</v>
      </c>
      <c r="C4625" s="0" t="s">
        <v>177</v>
      </c>
      <c r="D4625" s="0" t="s">
        <v>116</v>
      </c>
      <c r="E4625" s="0" t="s">
        <v>8</v>
      </c>
      <c r="F4625" s="0" t="s">
        <v>8</v>
      </c>
      <c r="G4625" s="0" t="s">
        <v>153</v>
      </c>
      <c r="H4625" s="0" t="n">
        <v>5140791.26852112</v>
      </c>
      <c r="I4625" s="0" t="n">
        <v>194853.85</v>
      </c>
      <c r="J4625" s="0" t="n">
        <v>350641.06</v>
      </c>
      <c r="K4625" s="0" t="n">
        <v>6819884.75</v>
      </c>
      <c r="L4625" s="0" t="n">
        <v>8768423.25</v>
      </c>
      <c r="M4625" s="0" t="n">
        <v>0</v>
      </c>
      <c r="N4625" s="0" t="n">
        <v>0</v>
      </c>
      <c r="O4625" s="0" t="n">
        <v>29576030.7966123</v>
      </c>
      <c r="P4625" s="0" t="n">
        <v>37857319.4196638</v>
      </c>
      <c r="Q4625" s="0" t="n">
        <v>15588308</v>
      </c>
      <c r="R4625" s="0" t="n">
        <v>17536846.5</v>
      </c>
    </row>
    <row r="4626" customFormat="false" ht="13.8" hidden="true" customHeight="false" outlineLevel="0" collapsed="false">
      <c r="A4626" s="0" t="s">
        <v>159</v>
      </c>
      <c r="B4626" s="0" t="s">
        <v>103</v>
      </c>
      <c r="C4626" s="0" t="s">
        <v>177</v>
      </c>
      <c r="D4626" s="0" t="s">
        <v>114</v>
      </c>
      <c r="E4626" s="0" t="s">
        <v>8</v>
      </c>
      <c r="F4626" s="0" t="s">
        <v>8</v>
      </c>
      <c r="G4626" s="0" t="s">
        <v>164</v>
      </c>
      <c r="H4626" s="0" t="n">
        <v>39485448.869387</v>
      </c>
      <c r="I4626" s="0" t="n">
        <v>1136332.175</v>
      </c>
      <c r="J4626" s="0" t="n">
        <v>2633552.476245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</row>
    <row r="4627" customFormat="false" ht="13.8" hidden="true" customHeight="false" outlineLevel="0" collapsed="false">
      <c r="A4627" s="0" t="s">
        <v>159</v>
      </c>
      <c r="B4627" s="0" t="s">
        <v>103</v>
      </c>
      <c r="C4627" s="0" t="s">
        <v>178</v>
      </c>
      <c r="D4627" s="0" t="s">
        <v>112</v>
      </c>
      <c r="E4627" s="0" t="s">
        <v>8</v>
      </c>
      <c r="F4627" s="0" t="s">
        <v>8</v>
      </c>
      <c r="G4627" s="0" t="s">
        <v>153</v>
      </c>
      <c r="H4627" s="0" t="n">
        <v>2426541.59642956</v>
      </c>
      <c r="I4627" s="0" t="n">
        <v>91848.8849205</v>
      </c>
      <c r="J4627" s="0" t="n">
        <v>69350.503778628</v>
      </c>
      <c r="K4627" s="0" t="n">
        <v>2755466.547615</v>
      </c>
      <c r="L4627" s="0" t="n">
        <v>3673955.39682</v>
      </c>
      <c r="M4627" s="0" t="n">
        <v>955228.4031732</v>
      </c>
      <c r="N4627" s="0" t="n">
        <v>1432842.6047598</v>
      </c>
      <c r="O4627" s="0" t="n">
        <v>1588067.22027544</v>
      </c>
      <c r="P4627" s="0" t="n">
        <v>2041800.71178271</v>
      </c>
      <c r="Q4627" s="0" t="n">
        <v>3673955.39682</v>
      </c>
      <c r="R4627" s="0" t="n">
        <v>4592444.246025</v>
      </c>
    </row>
    <row r="4628" customFormat="false" ht="13.8" hidden="true" customHeight="false" outlineLevel="0" collapsed="false">
      <c r="A4628" s="0" t="s">
        <v>150</v>
      </c>
      <c r="B4628" s="0" t="s">
        <v>103</v>
      </c>
      <c r="C4628" s="0" t="s">
        <v>178</v>
      </c>
      <c r="D4628" s="0" t="s">
        <v>112</v>
      </c>
      <c r="E4628" s="0" t="s">
        <v>8</v>
      </c>
      <c r="F4628" s="0" t="s">
        <v>8</v>
      </c>
      <c r="G4628" s="0" t="s">
        <v>153</v>
      </c>
      <c r="H4628" s="0" t="n">
        <v>1390326.1582789</v>
      </c>
      <c r="I4628" s="0" t="n">
        <v>91848.8849205</v>
      </c>
      <c r="J4628" s="0" t="n">
        <v>69350.503778628</v>
      </c>
      <c r="K4628" s="0" t="n">
        <v>2755466.547615</v>
      </c>
      <c r="L4628" s="0" t="n">
        <v>3673955.39682</v>
      </c>
      <c r="M4628" s="0" t="n">
        <v>2149263.9071397</v>
      </c>
      <c r="N4628" s="0" t="n">
        <v>2865685.2095196</v>
      </c>
      <c r="O4628" s="0" t="n">
        <v>1814933.96602908</v>
      </c>
      <c r="P4628" s="0" t="n">
        <v>2268667.45753635</v>
      </c>
      <c r="Q4628" s="0" t="n">
        <v>4133199.8214225</v>
      </c>
      <c r="R4628" s="0" t="n">
        <v>5051688.6706275</v>
      </c>
    </row>
    <row r="4629" customFormat="false" ht="13.8" hidden="true" customHeight="false" outlineLevel="0" collapsed="false">
      <c r="A4629" s="0" t="s">
        <v>155</v>
      </c>
      <c r="B4629" s="0" t="s">
        <v>103</v>
      </c>
      <c r="C4629" s="0" t="s">
        <v>179</v>
      </c>
      <c r="D4629" s="0" t="s">
        <v>116</v>
      </c>
      <c r="E4629" s="0" t="s">
        <v>8</v>
      </c>
      <c r="F4629" s="0" t="s">
        <v>8</v>
      </c>
      <c r="G4629" s="0" t="s">
        <v>157</v>
      </c>
      <c r="H4629" s="0" t="n">
        <v>18695591.1146629</v>
      </c>
      <c r="I4629" s="0" t="n">
        <v>411310.444199179</v>
      </c>
      <c r="J4629" s="0" t="n">
        <v>163355.259205677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54939323.6051064</v>
      </c>
      <c r="P4629" s="0" t="n">
        <v>74917259.4615087</v>
      </c>
      <c r="Q4629" s="0" t="n">
        <v>28791731.0939425</v>
      </c>
      <c r="R4629" s="0" t="n">
        <v>32904835.5359343</v>
      </c>
    </row>
    <row r="4630" customFormat="false" ht="13.8" hidden="true" customHeight="false" outlineLevel="0" collapsed="false">
      <c r="A4630" s="0" t="s">
        <v>155</v>
      </c>
      <c r="B4630" s="0" t="s">
        <v>103</v>
      </c>
      <c r="C4630" s="0" t="s">
        <v>178</v>
      </c>
      <c r="D4630" s="0" t="s">
        <v>112</v>
      </c>
      <c r="E4630" s="0" t="s">
        <v>13</v>
      </c>
      <c r="F4630" s="0" t="s">
        <v>13</v>
      </c>
      <c r="G4630" s="0" t="s">
        <v>154</v>
      </c>
      <c r="H4630" s="0" t="n">
        <v>2851683.79262025</v>
      </c>
      <c r="I4630" s="0" t="n">
        <v>206491.4998301</v>
      </c>
      <c r="J4630" s="0" t="n">
        <v>155910.47659643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11220748.1007676</v>
      </c>
      <c r="P4630" s="0" t="n">
        <v>15301020.1374104</v>
      </c>
      <c r="Q4630" s="0" t="n">
        <v>14454404.988107</v>
      </c>
      <c r="R4630" s="0" t="n">
        <v>16519319.986408</v>
      </c>
    </row>
    <row r="4631" customFormat="false" ht="13.8" hidden="true" customHeight="false" outlineLevel="0" collapsed="false">
      <c r="A4631" s="0" t="s">
        <v>159</v>
      </c>
      <c r="B4631" s="0" t="s">
        <v>103</v>
      </c>
      <c r="C4631" s="0" t="s">
        <v>177</v>
      </c>
      <c r="D4631" s="0" t="s">
        <v>115</v>
      </c>
      <c r="E4631" s="0" t="s">
        <v>9</v>
      </c>
      <c r="F4631" s="0" t="s">
        <v>9</v>
      </c>
      <c r="G4631" s="0" t="s">
        <v>172</v>
      </c>
      <c r="H4631" s="0" t="n">
        <v>647864.419908462</v>
      </c>
      <c r="I4631" s="0" t="n">
        <v>13282.59</v>
      </c>
      <c r="J4631" s="0" t="n">
        <v>11688.2555</v>
      </c>
      <c r="K4631" s="0" t="n">
        <v>0</v>
      </c>
      <c r="L4631" s="0" t="n">
        <v>0</v>
      </c>
      <c r="M4631" s="0" t="n">
        <v>239086.62</v>
      </c>
      <c r="N4631" s="0" t="n">
        <v>358629.93</v>
      </c>
      <c r="O4631" s="0" t="n">
        <v>1135661.445</v>
      </c>
      <c r="P4631" s="0" t="n">
        <v>1589926.023</v>
      </c>
      <c r="Q4631" s="0" t="n">
        <v>0</v>
      </c>
      <c r="R4631" s="0" t="n">
        <v>0</v>
      </c>
    </row>
    <row r="4632" customFormat="false" ht="13.8" hidden="true" customHeight="false" outlineLevel="0" collapsed="false">
      <c r="A4632" s="0" t="s">
        <v>159</v>
      </c>
      <c r="B4632" s="0" t="s">
        <v>103</v>
      </c>
      <c r="C4632" s="0" t="s">
        <v>178</v>
      </c>
      <c r="D4632" s="0" t="s">
        <v>108</v>
      </c>
      <c r="E4632" s="0" t="s">
        <v>13</v>
      </c>
      <c r="F4632" s="0" t="s">
        <v>13</v>
      </c>
      <c r="G4632" s="0" t="s">
        <v>172</v>
      </c>
      <c r="H4632" s="0" t="n">
        <v>3090496.78380458</v>
      </c>
      <c r="I4632" s="0" t="n">
        <v>129833.32864</v>
      </c>
      <c r="J4632" s="0" t="n">
        <v>116042.431903836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</row>
    <row r="4633" customFormat="false" ht="13.8" hidden="true" customHeight="false" outlineLevel="0" collapsed="false">
      <c r="A4633" s="0" t="s">
        <v>155</v>
      </c>
      <c r="B4633" s="0" t="s">
        <v>103</v>
      </c>
      <c r="C4633" s="0" t="s">
        <v>178</v>
      </c>
      <c r="D4633" s="0" t="s">
        <v>104</v>
      </c>
      <c r="E4633" s="0" t="s">
        <v>9</v>
      </c>
      <c r="F4633" s="0" t="s">
        <v>9</v>
      </c>
      <c r="G4633" s="0" t="s">
        <v>153</v>
      </c>
      <c r="H4633" s="0" t="n">
        <v>281323.591212129</v>
      </c>
      <c r="I4633" s="0" t="n">
        <v>23299.9543006965</v>
      </c>
      <c r="J4633" s="0" t="n">
        <v>17573.6378744297</v>
      </c>
      <c r="K4633" s="0" t="n">
        <v>0</v>
      </c>
      <c r="L4633" s="0" t="n">
        <v>0</v>
      </c>
      <c r="M4633" s="0" t="n">
        <v>3187433.74833528</v>
      </c>
      <c r="N4633" s="0" t="n">
        <v>3858472.43219534</v>
      </c>
      <c r="O4633" s="0" t="n">
        <v>743734.541278233</v>
      </c>
      <c r="P4633" s="0" t="n">
        <v>822022.387728573</v>
      </c>
      <c r="Q4633" s="0" t="n">
        <v>427165.828846103</v>
      </c>
      <c r="R4633" s="0" t="n">
        <v>465999.08601393</v>
      </c>
    </row>
    <row r="4634" customFormat="false" ht="13.8" hidden="true" customHeight="false" outlineLevel="0" collapsed="false">
      <c r="A4634" s="0" t="s">
        <v>159</v>
      </c>
      <c r="B4634" s="0" t="s">
        <v>52</v>
      </c>
      <c r="C4634" s="0" t="s">
        <v>158</v>
      </c>
      <c r="D4634" s="0" t="s">
        <v>53</v>
      </c>
      <c r="E4634" s="0" t="s">
        <v>9</v>
      </c>
      <c r="F4634" s="0" t="s">
        <v>9</v>
      </c>
      <c r="G4634" s="0" t="s">
        <v>153</v>
      </c>
      <c r="H4634" s="0" t="n">
        <v>1696247.52693013</v>
      </c>
      <c r="I4634" s="0" t="n">
        <v>37074.8028761268</v>
      </c>
      <c r="J4634" s="0" t="n">
        <v>22033.8375449808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n">
        <v>1050452.74815692</v>
      </c>
      <c r="R4634" s="0" t="n">
        <v>1174035.42441068</v>
      </c>
    </row>
    <row r="4635" customFormat="false" ht="13.8" hidden="true" customHeight="false" outlineLevel="0" collapsed="false">
      <c r="A4635" s="0" t="s">
        <v>150</v>
      </c>
      <c r="B4635" s="0" t="s">
        <v>103</v>
      </c>
      <c r="C4635" s="0" t="s">
        <v>178</v>
      </c>
      <c r="D4635" s="0" t="s">
        <v>104</v>
      </c>
      <c r="E4635" s="0" t="s">
        <v>9</v>
      </c>
      <c r="F4635" s="0" t="s">
        <v>9</v>
      </c>
      <c r="G4635" s="0" t="s">
        <v>172</v>
      </c>
      <c r="H4635" s="0" t="n">
        <v>271985.784945172</v>
      </c>
      <c r="I4635" s="0" t="n">
        <v>43227.9539785717</v>
      </c>
      <c r="J4635" s="0" t="n">
        <v>28383.7894512801</v>
      </c>
      <c r="K4635" s="0" t="n">
        <v>343256.949835615</v>
      </c>
      <c r="L4635" s="0" t="n">
        <v>441330.364074363</v>
      </c>
      <c r="M4635" s="0" t="n">
        <v>7158549.17885147</v>
      </c>
      <c r="N4635" s="0" t="n">
        <v>8714755.52208005</v>
      </c>
      <c r="O4635" s="0" t="n">
        <v>1597705.17904801</v>
      </c>
      <c r="P4635" s="0" t="n">
        <v>1742951.10441601</v>
      </c>
      <c r="Q4635" s="0" t="n">
        <v>1176880.97086496</v>
      </c>
      <c r="R4635" s="0" t="n">
        <v>1274954.38510371</v>
      </c>
    </row>
    <row r="4636" customFormat="false" ht="13.8" hidden="true" customHeight="false" outlineLevel="0" collapsed="false">
      <c r="A4636" s="0" t="s">
        <v>150</v>
      </c>
      <c r="B4636" s="0" t="s">
        <v>103</v>
      </c>
      <c r="C4636" s="0" t="s">
        <v>177</v>
      </c>
      <c r="D4636" s="0" t="s">
        <v>115</v>
      </c>
      <c r="E4636" s="0" t="s">
        <v>13</v>
      </c>
      <c r="F4636" s="0" t="s">
        <v>13</v>
      </c>
      <c r="G4636" s="0" t="s">
        <v>172</v>
      </c>
      <c r="H4636" s="0" t="n">
        <v>217582.19310902</v>
      </c>
      <c r="I4636" s="0" t="n">
        <v>9030.5</v>
      </c>
      <c r="J4636" s="0" t="n">
        <v>9620.381</v>
      </c>
      <c r="K4636" s="0" t="n">
        <v>0</v>
      </c>
      <c r="L4636" s="0" t="n">
        <v>0</v>
      </c>
      <c r="M4636" s="0" t="n">
        <v>325098</v>
      </c>
      <c r="N4636" s="0" t="n">
        <v>447009.75</v>
      </c>
      <c r="O4636" s="0" t="n">
        <v>965134.6875</v>
      </c>
      <c r="P4636" s="0" t="n">
        <v>1235372.4</v>
      </c>
      <c r="Q4636" s="0" t="n">
        <v>722440</v>
      </c>
      <c r="R4636" s="0" t="n">
        <v>812745</v>
      </c>
    </row>
    <row r="4637" customFormat="false" ht="13.8" hidden="true" customHeight="false" outlineLevel="0" collapsed="false">
      <c r="A4637" s="0" t="s">
        <v>159</v>
      </c>
      <c r="B4637" s="0" t="s">
        <v>21</v>
      </c>
      <c r="C4637" s="0" t="s">
        <v>173</v>
      </c>
      <c r="D4637" s="0" t="s">
        <v>27</v>
      </c>
      <c r="E4637" s="0" t="s">
        <v>8</v>
      </c>
      <c r="F4637" s="0" t="s">
        <v>8</v>
      </c>
      <c r="G4637" s="0" t="s">
        <v>172</v>
      </c>
      <c r="H4637" s="0" t="n">
        <v>542292.140469616</v>
      </c>
      <c r="I4637" s="0" t="n">
        <v>10542.5125</v>
      </c>
      <c r="J4637" s="0" t="n">
        <v>8047.1593125</v>
      </c>
      <c r="K4637" s="0" t="n">
        <v>0</v>
      </c>
      <c r="L4637" s="0" t="n">
        <v>0</v>
      </c>
      <c r="M4637" s="0" t="n">
        <v>1685260.69732351</v>
      </c>
      <c r="N4637" s="0" t="n">
        <v>1966137.48021076</v>
      </c>
      <c r="O4637" s="0" t="n">
        <v>0</v>
      </c>
      <c r="P4637" s="0" t="n">
        <v>0</v>
      </c>
      <c r="Q4637" s="0" t="n">
        <v>0</v>
      </c>
      <c r="R4637" s="0" t="n">
        <v>0</v>
      </c>
    </row>
    <row r="4638" customFormat="false" ht="13.8" hidden="true" customHeight="false" outlineLevel="0" collapsed="false">
      <c r="A4638" s="0" t="s">
        <v>159</v>
      </c>
      <c r="B4638" s="0" t="s">
        <v>103</v>
      </c>
      <c r="C4638" s="0" t="s">
        <v>178</v>
      </c>
      <c r="D4638" s="0" t="s">
        <v>109</v>
      </c>
      <c r="E4638" s="0" t="s">
        <v>8</v>
      </c>
      <c r="F4638" s="0" t="s">
        <v>8</v>
      </c>
      <c r="G4638" s="0" t="s">
        <v>180</v>
      </c>
      <c r="H4638" s="0" t="n">
        <v>0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</row>
    <row r="4639" customFormat="false" ht="13.8" hidden="true" customHeight="false" outlineLevel="0" collapsed="false">
      <c r="A4639" s="0" t="s">
        <v>159</v>
      </c>
      <c r="B4639" s="0" t="s">
        <v>52</v>
      </c>
      <c r="C4639" s="0" t="s">
        <v>169</v>
      </c>
      <c r="D4639" s="0" t="s">
        <v>55</v>
      </c>
      <c r="E4639" s="0" t="s">
        <v>13</v>
      </c>
      <c r="F4639" s="0" t="s">
        <v>13</v>
      </c>
      <c r="G4639" s="0" t="s">
        <v>154</v>
      </c>
      <c r="H4639" s="0" t="n">
        <v>983034.775375503</v>
      </c>
      <c r="I4639" s="0" t="n">
        <v>18253.100321</v>
      </c>
      <c r="J4639" s="0" t="n">
        <v>9849.91362468332</v>
      </c>
      <c r="K4639" s="0" t="n">
        <v>0</v>
      </c>
      <c r="L4639" s="0" t="n">
        <v>0</v>
      </c>
      <c r="M4639" s="0" t="n">
        <v>1454163.66134008</v>
      </c>
      <c r="N4639" s="0" t="n">
        <v>2181245.49201012</v>
      </c>
      <c r="O4639" s="0" t="n">
        <v>192189.935250242</v>
      </c>
      <c r="P4639" s="0" t="n">
        <v>247101.34532174</v>
      </c>
      <c r="Q4639" s="0" t="n">
        <v>60843.6677366666</v>
      </c>
      <c r="R4639" s="0" t="n">
        <v>121687.335473333</v>
      </c>
    </row>
    <row r="4640" customFormat="false" ht="13.8" hidden="true" customHeight="false" outlineLevel="0" collapsed="false">
      <c r="A4640" s="0" t="s">
        <v>155</v>
      </c>
      <c r="B4640" s="0" t="s">
        <v>117</v>
      </c>
      <c r="C4640" s="0" t="s">
        <v>189</v>
      </c>
      <c r="D4640" s="0" t="s">
        <v>109</v>
      </c>
      <c r="E4640" s="0" t="s">
        <v>9</v>
      </c>
      <c r="F4640" s="0" t="s">
        <v>9</v>
      </c>
      <c r="G4640" s="0" t="s">
        <v>154</v>
      </c>
      <c r="H4640" s="0" t="n">
        <v>2003354.44213073</v>
      </c>
      <c r="I4640" s="0" t="n">
        <v>9609.04123646403</v>
      </c>
      <c r="J4640" s="0" t="n">
        <v>9609.04123646403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</row>
    <row r="4641" customFormat="false" ht="13.8" hidden="true" customHeight="false" outlineLevel="0" collapsed="false">
      <c r="A4641" s="0" t="s">
        <v>159</v>
      </c>
      <c r="B4641" s="0" t="s">
        <v>117</v>
      </c>
      <c r="C4641" s="0" t="s">
        <v>189</v>
      </c>
      <c r="D4641" s="0" t="s">
        <v>109</v>
      </c>
      <c r="E4641" s="0" t="s">
        <v>13</v>
      </c>
      <c r="F4641" s="0" t="s">
        <v>13</v>
      </c>
      <c r="G4641" s="0" t="s">
        <v>172</v>
      </c>
      <c r="H4641" s="0" t="n">
        <v>4434.14756104873</v>
      </c>
      <c r="I4641" s="0" t="n">
        <v>25.4686875546396</v>
      </c>
      <c r="J4641" s="0" t="n">
        <v>25.4686875546396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</row>
    <row r="4642" customFormat="false" ht="13.8" hidden="true" customHeight="false" outlineLevel="0" collapsed="false">
      <c r="A4642" s="0" t="s">
        <v>155</v>
      </c>
      <c r="B4642" s="0" t="s">
        <v>72</v>
      </c>
      <c r="C4642" s="0" t="s">
        <v>151</v>
      </c>
      <c r="D4642" s="0" t="s">
        <v>75</v>
      </c>
      <c r="E4642" s="0" t="s">
        <v>152</v>
      </c>
      <c r="F4642" s="0" t="s">
        <v>8</v>
      </c>
      <c r="G4642" s="0" t="s">
        <v>164</v>
      </c>
      <c r="H4642" s="0" t="n">
        <v>9540468.65844818</v>
      </c>
      <c r="I4642" s="0" t="n">
        <v>149360.434312741</v>
      </c>
      <c r="J4642" s="0" t="n">
        <v>206461.19812297</v>
      </c>
      <c r="K4642" s="0" t="n">
        <v>5227615.20094596</v>
      </c>
      <c r="L4642" s="0" t="n">
        <v>6721219.54407338</v>
      </c>
      <c r="M4642" s="0" t="n">
        <v>9299004.91029231</v>
      </c>
      <c r="N4642" s="0" t="n">
        <v>11365450.4459128</v>
      </c>
      <c r="O4642" s="0" t="n">
        <v>4546180.17836513</v>
      </c>
      <c r="P4642" s="0" t="n">
        <v>6199336.60686154</v>
      </c>
      <c r="Q4642" s="0" t="n">
        <v>10455230.4018919</v>
      </c>
      <c r="R4642" s="0" t="n">
        <v>11948834.7450193</v>
      </c>
    </row>
    <row r="4643" customFormat="false" ht="13.8" hidden="true" customHeight="false" outlineLevel="0" collapsed="false">
      <c r="A4643" s="0" t="s">
        <v>159</v>
      </c>
      <c r="B4643" s="0" t="s">
        <v>72</v>
      </c>
      <c r="C4643" s="0" t="s">
        <v>175</v>
      </c>
      <c r="D4643" s="0" t="s">
        <v>79</v>
      </c>
      <c r="E4643" s="0" t="s">
        <v>174</v>
      </c>
      <c r="F4643" s="0" t="s">
        <v>8</v>
      </c>
      <c r="G4643" s="0" t="s">
        <v>164</v>
      </c>
      <c r="H4643" s="0" t="n">
        <v>19542235.1987914</v>
      </c>
      <c r="I4643" s="0" t="n">
        <v>400937.985677035</v>
      </c>
      <c r="J4643" s="0" t="n">
        <v>506822.388459609</v>
      </c>
      <c r="K4643" s="0" t="n">
        <v>0</v>
      </c>
      <c r="L4643" s="0" t="n">
        <v>0</v>
      </c>
      <c r="M4643" s="0" t="n">
        <v>32197247.3582941</v>
      </c>
      <c r="N4643" s="0" t="n">
        <v>45076146.3016117</v>
      </c>
      <c r="O4643" s="0" t="n">
        <v>12878898.9433176</v>
      </c>
      <c r="P4643" s="0" t="n">
        <v>18030458.5206447</v>
      </c>
      <c r="Q4643" s="0" t="n">
        <v>4009379.85677035</v>
      </c>
      <c r="R4643" s="0" t="n">
        <v>6014069.78515553</v>
      </c>
    </row>
    <row r="4644" customFormat="false" ht="13.8" hidden="true" customHeight="false" outlineLevel="0" collapsed="false">
      <c r="A4644" s="0" t="s">
        <v>159</v>
      </c>
      <c r="B4644" s="0" t="s">
        <v>52</v>
      </c>
      <c r="C4644" s="0" t="s">
        <v>161</v>
      </c>
      <c r="D4644" s="0" t="s">
        <v>58</v>
      </c>
      <c r="E4644" s="0" t="s">
        <v>8</v>
      </c>
      <c r="F4644" s="0" t="s">
        <v>8</v>
      </c>
      <c r="G4644" s="0" t="s">
        <v>154</v>
      </c>
      <c r="H4644" s="0" t="n">
        <v>23305273.0824645</v>
      </c>
      <c r="I4644" s="0" t="n">
        <v>514504.760698712</v>
      </c>
      <c r="J4644" s="0" t="n">
        <v>616429.602496859</v>
      </c>
      <c r="K4644" s="0" t="n">
        <v>0</v>
      </c>
      <c r="L4644" s="0" t="n">
        <v>0</v>
      </c>
      <c r="M4644" s="0" t="n">
        <v>40988879.337598</v>
      </c>
      <c r="N4644" s="0" t="n">
        <v>61483319.0063971</v>
      </c>
      <c r="O4644" s="0" t="n">
        <v>5417306.37018764</v>
      </c>
      <c r="P4644" s="0" t="n">
        <v>6965108.19024125</v>
      </c>
      <c r="Q4644" s="0" t="n">
        <v>1715015.8689957</v>
      </c>
      <c r="R4644" s="0" t="n">
        <v>3430031.73799141</v>
      </c>
    </row>
    <row r="4645" customFormat="false" ht="13.8" hidden="true" customHeight="false" outlineLevel="0" collapsed="false">
      <c r="A4645" s="0" t="s">
        <v>150</v>
      </c>
      <c r="B4645" s="0" t="s">
        <v>52</v>
      </c>
      <c r="C4645" s="0" t="s">
        <v>158</v>
      </c>
      <c r="D4645" s="0" t="s">
        <v>58</v>
      </c>
      <c r="E4645" s="0" t="s">
        <v>8</v>
      </c>
      <c r="F4645" s="0" t="s">
        <v>8</v>
      </c>
      <c r="G4645" s="0" t="s">
        <v>154</v>
      </c>
      <c r="H4645" s="0" t="n">
        <v>8121926.43402943</v>
      </c>
      <c r="I4645" s="0" t="n">
        <v>779716.775081124</v>
      </c>
      <c r="J4645" s="0" t="n">
        <v>683477.90888514</v>
      </c>
      <c r="K4645" s="0" t="n">
        <v>10396223.6677483</v>
      </c>
      <c r="L4645" s="0" t="n">
        <v>15594335.5016224</v>
      </c>
      <c r="M4645" s="0" t="n">
        <v>139764232.167206</v>
      </c>
      <c r="N4645" s="0" t="n">
        <v>186352309.556275</v>
      </c>
      <c r="O4645" s="0" t="n">
        <v>9382591.84974664</v>
      </c>
      <c r="P4645" s="0" t="n">
        <v>11728239.8121833</v>
      </c>
      <c r="Q4645" s="0" t="n">
        <v>3898583.87540562</v>
      </c>
      <c r="R4645" s="0" t="n">
        <v>6497639.7923427</v>
      </c>
    </row>
    <row r="4646" customFormat="false" ht="13.8" hidden="true" customHeight="false" outlineLevel="0" collapsed="false">
      <c r="A4646" s="0" t="s">
        <v>150</v>
      </c>
      <c r="B4646" s="0" t="s">
        <v>21</v>
      </c>
      <c r="C4646" s="0" t="s">
        <v>168</v>
      </c>
      <c r="D4646" s="0" t="s">
        <v>29</v>
      </c>
      <c r="E4646" s="0" t="s">
        <v>9</v>
      </c>
      <c r="F4646" s="0" t="s">
        <v>9</v>
      </c>
      <c r="G4646" s="0" t="s">
        <v>164</v>
      </c>
      <c r="H4646" s="0" t="n">
        <v>8906492.93015763</v>
      </c>
      <c r="I4646" s="0" t="n">
        <v>245800</v>
      </c>
      <c r="J4646" s="0" t="n">
        <v>213179.5</v>
      </c>
      <c r="K4646" s="0" t="n">
        <v>8603000</v>
      </c>
      <c r="L4646" s="0" t="n">
        <v>11061000</v>
      </c>
      <c r="M4646" s="0" t="n">
        <v>71232840</v>
      </c>
      <c r="N4646" s="0" t="n">
        <v>86718240</v>
      </c>
      <c r="O4646" s="0" t="n">
        <v>9409224</v>
      </c>
      <c r="P4646" s="0" t="n">
        <v>10264608</v>
      </c>
      <c r="Q4646" s="0" t="n">
        <v>29496000</v>
      </c>
      <c r="R4646" s="0" t="n">
        <v>31954000</v>
      </c>
    </row>
    <row r="4647" customFormat="false" ht="13.8" hidden="true" customHeight="false" outlineLevel="0" collapsed="false">
      <c r="A4647" s="0" t="s">
        <v>159</v>
      </c>
      <c r="B4647" s="0" t="s">
        <v>6</v>
      </c>
      <c r="C4647" s="0" t="s">
        <v>163</v>
      </c>
      <c r="D4647" s="0" t="s">
        <v>7</v>
      </c>
      <c r="E4647" s="0" t="s">
        <v>9</v>
      </c>
      <c r="F4647" s="0" t="s">
        <v>9</v>
      </c>
      <c r="G4647" s="0" t="s">
        <v>153</v>
      </c>
      <c r="H4647" s="0" t="n">
        <v>2848162.10827321</v>
      </c>
      <c r="I4647" s="0" t="n">
        <v>66203.3162274361</v>
      </c>
      <c r="J4647" s="0" t="n">
        <v>60833.2313857347</v>
      </c>
      <c r="K4647" s="0" t="n">
        <v>0</v>
      </c>
      <c r="L4647" s="0" t="n">
        <v>0</v>
      </c>
      <c r="M4647" s="0" t="n">
        <v>5674569.94816524</v>
      </c>
      <c r="N4647" s="0" t="n">
        <v>7944397.92743133</v>
      </c>
      <c r="O4647" s="0" t="n">
        <v>0</v>
      </c>
      <c r="P4647" s="0" t="n">
        <v>0</v>
      </c>
      <c r="Q4647" s="0" t="n">
        <v>0</v>
      </c>
      <c r="R4647" s="0" t="n">
        <v>0</v>
      </c>
    </row>
    <row r="4648" customFormat="false" ht="13.8" hidden="true" customHeight="false" outlineLevel="0" collapsed="false">
      <c r="A4648" s="0" t="s">
        <v>155</v>
      </c>
      <c r="B4648" s="0" t="s">
        <v>6</v>
      </c>
      <c r="C4648" s="0" t="s">
        <v>163</v>
      </c>
      <c r="D4648" s="0" t="s">
        <v>7</v>
      </c>
      <c r="E4648" s="0" t="s">
        <v>9</v>
      </c>
      <c r="F4648" s="0" t="s">
        <v>9</v>
      </c>
      <c r="G4648" s="0" t="s">
        <v>157</v>
      </c>
      <c r="H4648" s="0" t="n">
        <v>10901960.7379766</v>
      </c>
      <c r="I4648" s="0" t="n">
        <v>781574.935554252</v>
      </c>
      <c r="J4648" s="0" t="n">
        <v>438108.568029639</v>
      </c>
      <c r="K4648" s="0" t="n">
        <v>0</v>
      </c>
      <c r="L4648" s="0" t="n">
        <v>0</v>
      </c>
      <c r="M4648" s="0" t="n">
        <v>66992137.1657412</v>
      </c>
      <c r="N4648" s="0" t="n">
        <v>93788992.0320377</v>
      </c>
      <c r="O4648" s="0" t="n">
        <v>22107405.3076812</v>
      </c>
      <c r="P4648" s="0" t="n">
        <v>30146461.7832016</v>
      </c>
      <c r="Q4648" s="0" t="n">
        <v>20394315.899804</v>
      </c>
      <c r="R4648" s="0" t="n">
        <v>23307789.599776</v>
      </c>
    </row>
    <row r="4649" customFormat="false" ht="13.8" hidden="true" customHeight="false" outlineLevel="0" collapsed="false">
      <c r="A4649" s="0" t="s">
        <v>159</v>
      </c>
      <c r="B4649" s="0" t="s">
        <v>21</v>
      </c>
      <c r="C4649" s="0" t="s">
        <v>166</v>
      </c>
      <c r="D4649" s="0" t="s">
        <v>38</v>
      </c>
      <c r="E4649" s="0" t="s">
        <v>9</v>
      </c>
      <c r="F4649" s="0" t="s">
        <v>9</v>
      </c>
      <c r="G4649" s="0" t="s">
        <v>157</v>
      </c>
      <c r="H4649" s="0" t="n">
        <v>23866906.9881535</v>
      </c>
      <c r="I4649" s="0" t="n">
        <v>231853.541903308</v>
      </c>
      <c r="J4649" s="0" t="n">
        <v>71512.6546692033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</row>
    <row r="4650" customFormat="false" ht="13.8" hidden="true" customHeight="false" outlineLevel="0" collapsed="false">
      <c r="A4650" s="0" t="s">
        <v>150</v>
      </c>
      <c r="B4650" s="0" t="s">
        <v>21</v>
      </c>
      <c r="C4650" s="0" t="s">
        <v>181</v>
      </c>
      <c r="D4650" s="0" t="s">
        <v>42</v>
      </c>
      <c r="E4650" s="0" t="s">
        <v>9</v>
      </c>
      <c r="F4650" s="0" t="s">
        <v>9</v>
      </c>
      <c r="G4650" s="0" t="s">
        <v>153</v>
      </c>
      <c r="H4650" s="0" t="n">
        <v>364569.14942286</v>
      </c>
      <c r="I4650" s="0" t="n">
        <v>28550</v>
      </c>
      <c r="J4650" s="0" t="n">
        <v>28422.55</v>
      </c>
      <c r="K4650" s="0" t="n">
        <v>1284750</v>
      </c>
      <c r="L4650" s="0" t="n">
        <v>1570250</v>
      </c>
      <c r="M4650" s="0" t="n">
        <v>11080968.75</v>
      </c>
      <c r="N4650" s="0" t="n">
        <v>13489875</v>
      </c>
      <c r="O4650" s="0" t="n">
        <v>578137.5</v>
      </c>
      <c r="P4650" s="0" t="n">
        <v>867206.25</v>
      </c>
      <c r="Q4650" s="0" t="n">
        <v>0</v>
      </c>
      <c r="R4650" s="0" t="n">
        <v>0</v>
      </c>
    </row>
    <row r="4651" customFormat="false" ht="13.8" hidden="true" customHeight="false" outlineLevel="0" collapsed="false">
      <c r="A4651" s="0" t="s">
        <v>150</v>
      </c>
      <c r="B4651" s="0" t="s">
        <v>52</v>
      </c>
      <c r="C4651" s="0" t="s">
        <v>165</v>
      </c>
      <c r="D4651" s="0" t="s">
        <v>62</v>
      </c>
      <c r="E4651" s="0" t="s">
        <v>9</v>
      </c>
      <c r="F4651" s="0" t="s">
        <v>9</v>
      </c>
      <c r="G4651" s="0" t="s">
        <v>172</v>
      </c>
      <c r="H4651" s="0" t="n">
        <v>1332319.64405926</v>
      </c>
      <c r="I4651" s="0" t="n">
        <v>32433.7999999999</v>
      </c>
      <c r="J4651" s="0" t="n">
        <v>82993.8074528576</v>
      </c>
      <c r="K4651" s="0" t="n">
        <v>1459520.99999999</v>
      </c>
      <c r="L4651" s="0" t="n">
        <v>1783858.99999999</v>
      </c>
      <c r="M4651" s="0" t="n">
        <v>7926009.87499999</v>
      </c>
      <c r="N4651" s="0" t="n">
        <v>9649055.49999999</v>
      </c>
      <c r="O4651" s="0" t="n">
        <v>72976.0499999999</v>
      </c>
      <c r="P4651" s="0" t="n">
        <v>109464.074999999</v>
      </c>
      <c r="Q4651" s="0" t="n">
        <v>0</v>
      </c>
      <c r="R4651" s="0" t="n">
        <v>0</v>
      </c>
    </row>
    <row r="4652" customFormat="false" ht="13.8" hidden="true" customHeight="false" outlineLevel="0" collapsed="false">
      <c r="A4652" s="0" t="s">
        <v>159</v>
      </c>
      <c r="B4652" s="0" t="s">
        <v>90</v>
      </c>
      <c r="C4652" s="0" t="s">
        <v>93</v>
      </c>
      <c r="D4652" s="0" t="s">
        <v>93</v>
      </c>
      <c r="E4652" s="0" t="s">
        <v>167</v>
      </c>
      <c r="F4652" s="0" t="s">
        <v>9</v>
      </c>
      <c r="G4652" s="0" t="s">
        <v>154</v>
      </c>
      <c r="H4652" s="0" t="n">
        <v>73209945.6527027</v>
      </c>
      <c r="I4652" s="0" t="n">
        <v>1457608.85662295</v>
      </c>
      <c r="J4652" s="0" t="n">
        <v>2128412.85056743</v>
      </c>
      <c r="K4652" s="0" t="n">
        <v>0</v>
      </c>
      <c r="L4652" s="0" t="n">
        <v>0</v>
      </c>
      <c r="M4652" s="0" t="n">
        <v>82610966.7096493</v>
      </c>
      <c r="N4652" s="0" t="n">
        <v>103263708.387061</v>
      </c>
      <c r="O4652" s="0" t="n">
        <v>0</v>
      </c>
      <c r="P4652" s="0" t="n">
        <v>0</v>
      </c>
      <c r="Q4652" s="0" t="n">
        <v>0</v>
      </c>
      <c r="R4652" s="0" t="n">
        <v>0</v>
      </c>
    </row>
    <row r="4653" customFormat="false" ht="13.8" hidden="true" customHeight="false" outlineLevel="0" collapsed="false">
      <c r="A4653" s="0" t="s">
        <v>159</v>
      </c>
      <c r="B4653" s="0" t="s">
        <v>90</v>
      </c>
      <c r="C4653" s="0" t="s">
        <v>93</v>
      </c>
      <c r="D4653" s="0" t="s">
        <v>93</v>
      </c>
      <c r="E4653" s="0" t="s">
        <v>194</v>
      </c>
      <c r="F4653" s="0" t="s">
        <v>8</v>
      </c>
      <c r="G4653" s="0" t="s">
        <v>154</v>
      </c>
      <c r="H4653" s="0" t="n">
        <v>49602366.7774612</v>
      </c>
      <c r="I4653" s="0" t="n">
        <v>702028.291666666</v>
      </c>
      <c r="J4653" s="0" t="n">
        <v>1010368.74666666</v>
      </c>
      <c r="K4653" s="0" t="n">
        <v>0</v>
      </c>
      <c r="L4653" s="0" t="n">
        <v>0</v>
      </c>
      <c r="M4653" s="0" t="n">
        <v>39787927.7205221</v>
      </c>
      <c r="N4653" s="0" t="n">
        <v>49734909.6506527</v>
      </c>
      <c r="O4653" s="0" t="n">
        <v>0</v>
      </c>
      <c r="P4653" s="0" t="n">
        <v>0</v>
      </c>
      <c r="Q4653" s="0" t="n">
        <v>0</v>
      </c>
      <c r="R4653" s="0" t="n">
        <v>0</v>
      </c>
    </row>
    <row r="4654" customFormat="false" ht="13.8" hidden="true" customHeight="false" outlineLevel="0" collapsed="false">
      <c r="A4654" s="0" t="s">
        <v>150</v>
      </c>
      <c r="B4654" s="0" t="s">
        <v>90</v>
      </c>
      <c r="C4654" s="0" t="s">
        <v>93</v>
      </c>
      <c r="D4654" s="0" t="s">
        <v>93</v>
      </c>
      <c r="E4654" s="0" t="s">
        <v>170</v>
      </c>
      <c r="F4654" s="0" t="s">
        <v>13</v>
      </c>
      <c r="G4654" s="0" t="s">
        <v>157</v>
      </c>
      <c r="H4654" s="0" t="n">
        <v>2815403.65713544</v>
      </c>
      <c r="I4654" s="0" t="n">
        <v>445882.676767676</v>
      </c>
      <c r="J4654" s="0" t="n">
        <v>324773.957454545</v>
      </c>
      <c r="K4654" s="0" t="n">
        <v>3960985.38667929</v>
      </c>
      <c r="L4654" s="0" t="n">
        <v>5092695.49715909</v>
      </c>
      <c r="M4654" s="0" t="n">
        <v>47382566.1452709</v>
      </c>
      <c r="N4654" s="0" t="n">
        <v>56859079.3743251</v>
      </c>
      <c r="O4654" s="0" t="n">
        <v>18426553.5195171</v>
      </c>
      <c r="P4654" s="0" t="n">
        <v>23585988.5049819</v>
      </c>
      <c r="Q4654" s="0" t="n">
        <v>9053680.88383838</v>
      </c>
      <c r="R4654" s="0" t="n">
        <v>10185390.9943181</v>
      </c>
    </row>
    <row r="4655" customFormat="false" ht="13.8" hidden="true" customHeight="false" outlineLevel="0" collapsed="false">
      <c r="A4655" s="0" t="s">
        <v>150</v>
      </c>
      <c r="B4655" s="0" t="s">
        <v>21</v>
      </c>
      <c r="C4655" s="0" t="s">
        <v>166</v>
      </c>
      <c r="D4655" s="0" t="s">
        <v>45</v>
      </c>
      <c r="E4655" s="0" t="s">
        <v>8</v>
      </c>
      <c r="F4655" s="0" t="s">
        <v>8</v>
      </c>
      <c r="G4655" s="0" t="s">
        <v>157</v>
      </c>
      <c r="H4655" s="0" t="n">
        <v>2758208.1517649</v>
      </c>
      <c r="I4655" s="0" t="n">
        <v>47795</v>
      </c>
      <c r="J4655" s="0" t="n">
        <v>11650.06</v>
      </c>
      <c r="K4655" s="0" t="n">
        <v>0</v>
      </c>
      <c r="L4655" s="0" t="n">
        <v>0</v>
      </c>
      <c r="M4655" s="0" t="n">
        <v>28527242.311029</v>
      </c>
      <c r="N4655" s="0" t="n">
        <v>34640222.8062495</v>
      </c>
      <c r="O4655" s="0" t="n">
        <v>0</v>
      </c>
      <c r="P4655" s="0" t="n">
        <v>0</v>
      </c>
      <c r="Q4655" s="0" t="n">
        <v>477950</v>
      </c>
      <c r="R4655" s="0" t="n">
        <v>597437.5</v>
      </c>
    </row>
    <row r="4656" customFormat="false" ht="13.8" hidden="true" customHeight="false" outlineLevel="0" collapsed="false">
      <c r="A4656" s="0" t="s">
        <v>159</v>
      </c>
      <c r="B4656" s="0" t="s">
        <v>52</v>
      </c>
      <c r="C4656" s="0" t="s">
        <v>158</v>
      </c>
      <c r="D4656" s="0" t="s">
        <v>71</v>
      </c>
      <c r="E4656" s="0" t="s">
        <v>9</v>
      </c>
      <c r="F4656" s="0" t="s">
        <v>9</v>
      </c>
      <c r="G4656" s="0" t="s">
        <v>154</v>
      </c>
      <c r="H4656" s="0" t="n">
        <v>20695070.5776903</v>
      </c>
      <c r="I4656" s="0" t="n">
        <v>279518.419545761</v>
      </c>
      <c r="J4656" s="0" t="n">
        <v>296269.506001197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n">
        <v>25156657.7591185</v>
      </c>
      <c r="R4656" s="0" t="n">
        <v>27951841.9545761</v>
      </c>
    </row>
    <row r="4657" customFormat="false" ht="13.8" hidden="true" customHeight="false" outlineLevel="0" collapsed="false">
      <c r="A4657" s="0" t="s">
        <v>155</v>
      </c>
      <c r="B4657" s="0" t="s">
        <v>90</v>
      </c>
      <c r="C4657" s="0" t="s">
        <v>186</v>
      </c>
      <c r="D4657" s="0" t="s">
        <v>95</v>
      </c>
      <c r="E4657" s="0" t="s">
        <v>8</v>
      </c>
      <c r="F4657" s="0" t="s">
        <v>8</v>
      </c>
      <c r="G4657" s="0" t="s">
        <v>172</v>
      </c>
      <c r="H4657" s="0" t="n">
        <v>20131167.2885047</v>
      </c>
      <c r="I4657" s="0" t="n">
        <v>299614.270931424</v>
      </c>
      <c r="J4657" s="0" t="n">
        <v>2054390.7595296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</row>
    <row r="4658" customFormat="false" ht="13.8" hidden="true" customHeight="false" outlineLevel="0" collapsed="false">
      <c r="A4658" s="0" t="s">
        <v>155</v>
      </c>
      <c r="B4658" s="0" t="s">
        <v>6</v>
      </c>
      <c r="C4658" s="0" t="s">
        <v>162</v>
      </c>
      <c r="D4658" s="0" t="s">
        <v>19</v>
      </c>
      <c r="E4658" s="0" t="s">
        <v>8</v>
      </c>
      <c r="F4658" s="0" t="s">
        <v>8</v>
      </c>
      <c r="G4658" s="0" t="s">
        <v>164</v>
      </c>
      <c r="H4658" s="0" t="n">
        <v>16597990.5457285</v>
      </c>
      <c r="I4658" s="0" t="n">
        <v>1906055.10015766</v>
      </c>
      <c r="J4658" s="0" t="n">
        <v>1171926.44387192</v>
      </c>
      <c r="K4658" s="0" t="n">
        <v>5769878.89155385</v>
      </c>
      <c r="L4658" s="0" t="n">
        <v>7418415.71771209</v>
      </c>
      <c r="M4658" s="0" t="n">
        <v>199998549.549343</v>
      </c>
      <c r="N4658" s="0" t="n">
        <v>279997969.369081</v>
      </c>
      <c r="O4658" s="0" t="n">
        <v>43999680.9008556</v>
      </c>
      <c r="P4658" s="0" t="n">
        <v>59999564.864803</v>
      </c>
      <c r="Q4658" s="0" t="n">
        <v>11539757.7831077</v>
      </c>
      <c r="R4658" s="0" t="n">
        <v>13188294.6092659</v>
      </c>
    </row>
    <row r="4659" customFormat="false" ht="13.8" hidden="true" customHeight="false" outlineLevel="0" collapsed="false">
      <c r="A4659" s="0" t="s">
        <v>155</v>
      </c>
      <c r="B4659" s="0" t="s">
        <v>21</v>
      </c>
      <c r="C4659" s="0" t="s">
        <v>181</v>
      </c>
      <c r="D4659" s="0" t="s">
        <v>22</v>
      </c>
      <c r="E4659" s="0" t="s">
        <v>9</v>
      </c>
      <c r="F4659" s="0" t="s">
        <v>9</v>
      </c>
      <c r="G4659" s="0" t="s">
        <v>157</v>
      </c>
      <c r="H4659" s="0" t="n">
        <v>587962.532966711</v>
      </c>
      <c r="I4659" s="0" t="n">
        <v>73425</v>
      </c>
      <c r="J4659" s="0" t="n">
        <v>18087.75</v>
      </c>
      <c r="K4659" s="0" t="n">
        <v>3304125</v>
      </c>
      <c r="L4659" s="0" t="n">
        <v>4038375</v>
      </c>
      <c r="M4659" s="0" t="n">
        <v>9416756.25</v>
      </c>
      <c r="N4659" s="0" t="n">
        <v>11399231.25</v>
      </c>
      <c r="O4659" s="0" t="n">
        <v>495618.75</v>
      </c>
      <c r="P4659" s="0" t="n">
        <v>792990</v>
      </c>
      <c r="Q4659" s="0" t="n">
        <v>0</v>
      </c>
      <c r="R4659" s="0" t="n">
        <v>0</v>
      </c>
    </row>
    <row r="4660" customFormat="false" ht="13.8" hidden="true" customHeight="false" outlineLevel="0" collapsed="false">
      <c r="A4660" s="0" t="s">
        <v>155</v>
      </c>
      <c r="B4660" s="0" t="s">
        <v>52</v>
      </c>
      <c r="C4660" s="0" t="s">
        <v>158</v>
      </c>
      <c r="D4660" s="0" t="s">
        <v>53</v>
      </c>
      <c r="E4660" s="0" t="s">
        <v>13</v>
      </c>
      <c r="F4660" s="0" t="s">
        <v>13</v>
      </c>
      <c r="G4660" s="0" t="s">
        <v>154</v>
      </c>
      <c r="H4660" s="0" t="n">
        <v>5467968.49463987</v>
      </c>
      <c r="I4660" s="0" t="n">
        <v>290197.775961009</v>
      </c>
      <c r="J4660" s="0" t="n">
        <v>175498.974014841</v>
      </c>
      <c r="K4660" s="0" t="n">
        <v>0</v>
      </c>
      <c r="L4660" s="0" t="n">
        <v>0</v>
      </c>
      <c r="M4660" s="0" t="n">
        <v>6094153.20812186</v>
      </c>
      <c r="N4660" s="0" t="n">
        <v>7448409.47659339</v>
      </c>
      <c r="O4660" s="0" t="n">
        <v>7400043.27829981</v>
      </c>
      <c r="P4660" s="0" t="n">
        <v>8222270.30922201</v>
      </c>
      <c r="Q4660" s="0" t="n">
        <v>9673259.19870032</v>
      </c>
      <c r="R4660" s="0" t="n">
        <v>10640585.1185703</v>
      </c>
    </row>
    <row r="4661" customFormat="false" ht="13.8" hidden="true" customHeight="false" outlineLevel="0" collapsed="false">
      <c r="A4661" s="0" t="s">
        <v>150</v>
      </c>
      <c r="B4661" s="0" t="s">
        <v>72</v>
      </c>
      <c r="C4661" s="0" t="s">
        <v>175</v>
      </c>
      <c r="D4661" s="0" t="s">
        <v>79</v>
      </c>
      <c r="E4661" s="0" t="s">
        <v>170</v>
      </c>
      <c r="F4661" s="0" t="s">
        <v>13</v>
      </c>
      <c r="G4661" s="0" t="s">
        <v>172</v>
      </c>
      <c r="H4661" s="0" t="n">
        <v>2793830.32785291</v>
      </c>
      <c r="I4661" s="0" t="n">
        <v>306483.585901484</v>
      </c>
      <c r="J4661" s="0" t="n">
        <v>277594.108719905</v>
      </c>
      <c r="K4661" s="0" t="n">
        <v>5363462.75327598</v>
      </c>
      <c r="L4661" s="0" t="n">
        <v>6895880.68278341</v>
      </c>
      <c r="M4661" s="0" t="n">
        <v>39379368.0979917</v>
      </c>
      <c r="N4661" s="0" t="n">
        <v>54146631.1347387</v>
      </c>
      <c r="O4661" s="0" t="n">
        <v>12306052.5306224</v>
      </c>
      <c r="P4661" s="0" t="n">
        <v>15751747.2391967</v>
      </c>
      <c r="Q4661" s="0" t="n">
        <v>12259343.4360593</v>
      </c>
      <c r="R4661" s="0" t="n">
        <v>13791761.3655668</v>
      </c>
    </row>
    <row r="4662" customFormat="false" ht="13.8" hidden="true" customHeight="false" outlineLevel="0" collapsed="false">
      <c r="A4662" s="0" t="s">
        <v>155</v>
      </c>
      <c r="B4662" s="0" t="s">
        <v>72</v>
      </c>
      <c r="C4662" s="0" t="s">
        <v>151</v>
      </c>
      <c r="D4662" s="0" t="s">
        <v>78</v>
      </c>
      <c r="E4662" s="0" t="s">
        <v>156</v>
      </c>
      <c r="F4662" s="0" t="s">
        <v>9</v>
      </c>
      <c r="G4662" s="0" t="s">
        <v>153</v>
      </c>
      <c r="H4662" s="0" t="n">
        <v>5312696.06226267</v>
      </c>
      <c r="I4662" s="0" t="n">
        <v>562862.442305287</v>
      </c>
      <c r="J4662" s="0" t="n">
        <v>562862.442305287</v>
      </c>
      <c r="K4662" s="0" t="n">
        <v>0</v>
      </c>
      <c r="L4662" s="0" t="n">
        <v>0</v>
      </c>
      <c r="M4662" s="0" t="n">
        <v>24592047.5075627</v>
      </c>
      <c r="N4662" s="0" t="n">
        <v>30056946.9536878</v>
      </c>
      <c r="O4662" s="0" t="n">
        <v>12022778.7814751</v>
      </c>
      <c r="P4662" s="0" t="n">
        <v>16394698.3383751</v>
      </c>
      <c r="Q4662" s="0" t="n">
        <v>17293462.3118385</v>
      </c>
      <c r="R4662" s="0" t="n">
        <v>19763956.9278154</v>
      </c>
    </row>
    <row r="4663" customFormat="false" ht="13.8" hidden="true" customHeight="false" outlineLevel="0" collapsed="false">
      <c r="A4663" s="0" t="s">
        <v>150</v>
      </c>
      <c r="B4663" s="0" t="s">
        <v>21</v>
      </c>
      <c r="C4663" s="0" t="s">
        <v>173</v>
      </c>
      <c r="D4663" s="0" t="s">
        <v>26</v>
      </c>
      <c r="E4663" s="0" t="s">
        <v>13</v>
      </c>
      <c r="F4663" s="0" t="s">
        <v>13</v>
      </c>
      <c r="G4663" s="0" t="s">
        <v>154</v>
      </c>
      <c r="H4663" s="0" t="n">
        <v>397368.507455532</v>
      </c>
      <c r="I4663" s="0" t="n">
        <v>30900.8560738195</v>
      </c>
      <c r="J4663" s="0" t="n">
        <v>19123.5163639226</v>
      </c>
      <c r="K4663" s="0" t="n">
        <v>386260.700922744</v>
      </c>
      <c r="L4663" s="0" t="n">
        <v>424886.771015018</v>
      </c>
      <c r="M4663" s="0" t="n">
        <v>5353859.43199579</v>
      </c>
      <c r="N4663" s="0" t="n">
        <v>6246169.33732842</v>
      </c>
      <c r="O4663" s="0" t="n">
        <v>1964378.86381772</v>
      </c>
      <c r="P4663" s="0" t="n">
        <v>2291775.34112068</v>
      </c>
      <c r="Q4663" s="0" t="n">
        <v>772521.401845488</v>
      </c>
      <c r="R4663" s="0" t="n">
        <v>849773.542030037</v>
      </c>
    </row>
    <row r="4664" customFormat="false" ht="13.8" hidden="true" customHeight="false" outlineLevel="0" collapsed="false">
      <c r="A4664" s="0" t="s">
        <v>155</v>
      </c>
      <c r="B4664" s="0" t="s">
        <v>21</v>
      </c>
      <c r="C4664" s="0" t="s">
        <v>173</v>
      </c>
      <c r="D4664" s="0" t="s">
        <v>39</v>
      </c>
      <c r="E4664" s="0" t="s">
        <v>8</v>
      </c>
      <c r="F4664" s="0" t="s">
        <v>8</v>
      </c>
      <c r="G4664" s="0" t="s">
        <v>153</v>
      </c>
      <c r="H4664" s="0" t="n">
        <v>93484.9334601639</v>
      </c>
      <c r="I4664" s="0" t="n">
        <v>7654.5528005328</v>
      </c>
      <c r="J4664" s="0" t="n">
        <v>4752.91248774558</v>
      </c>
      <c r="K4664" s="0" t="n">
        <v>86113.719005994</v>
      </c>
      <c r="L4664" s="0" t="n">
        <v>105250.101007326</v>
      </c>
      <c r="M4664" s="0" t="n">
        <v>1057651.29631774</v>
      </c>
      <c r="N4664" s="0" t="n">
        <v>1322064.12039718</v>
      </c>
      <c r="O4664" s="0" t="n">
        <v>253356.247769475</v>
      </c>
      <c r="P4664" s="0" t="n">
        <v>405369.996431161</v>
      </c>
      <c r="Q4664" s="0" t="n">
        <v>153091.056010656</v>
      </c>
      <c r="R4664" s="0" t="n">
        <v>172227.438011988</v>
      </c>
    </row>
    <row r="4665" customFormat="false" ht="13.8" hidden="true" customHeight="false" outlineLevel="0" collapsed="false">
      <c r="A4665" s="0" t="s">
        <v>150</v>
      </c>
      <c r="B4665" s="0" t="s">
        <v>103</v>
      </c>
      <c r="C4665" s="0" t="s">
        <v>177</v>
      </c>
      <c r="D4665" s="0" t="s">
        <v>106</v>
      </c>
      <c r="E4665" s="0" t="s">
        <v>9</v>
      </c>
      <c r="F4665" s="0" t="s">
        <v>9</v>
      </c>
      <c r="G4665" s="0" t="s">
        <v>164</v>
      </c>
      <c r="H4665" s="0" t="n">
        <v>6516668.92945706</v>
      </c>
      <c r="I4665" s="0" t="n">
        <v>2604985.64</v>
      </c>
      <c r="J4665" s="0" t="n">
        <v>1907887.2337225</v>
      </c>
      <c r="K4665" s="0" t="n">
        <v>0</v>
      </c>
      <c r="L4665" s="0" t="n">
        <v>0</v>
      </c>
      <c r="M4665" s="0" t="n">
        <v>39806397.161481</v>
      </c>
      <c r="N4665" s="0" t="n">
        <v>56866281.6592586</v>
      </c>
      <c r="O4665" s="0" t="n">
        <v>229834557.427407</v>
      </c>
      <c r="P4665" s="0" t="n">
        <v>294188233.507081</v>
      </c>
      <c r="Q4665" s="0" t="n">
        <v>69048156.2733333</v>
      </c>
      <c r="R4665" s="0" t="n">
        <v>77679175.8075</v>
      </c>
    </row>
    <row r="4666" customFormat="false" ht="13.8" hidden="true" customHeight="false" outlineLevel="0" collapsed="false">
      <c r="A4666" s="0" t="s">
        <v>150</v>
      </c>
      <c r="B4666" s="0" t="s">
        <v>103</v>
      </c>
      <c r="C4666" s="0" t="s">
        <v>177</v>
      </c>
      <c r="D4666" s="0" t="s">
        <v>113</v>
      </c>
      <c r="E4666" s="0" t="s">
        <v>13</v>
      </c>
      <c r="F4666" s="0" t="s">
        <v>13</v>
      </c>
      <c r="G4666" s="0" t="s">
        <v>172</v>
      </c>
      <c r="H4666" s="0" t="n">
        <v>148345.114992914</v>
      </c>
      <c r="I4666" s="0" t="n">
        <v>11937.68</v>
      </c>
      <c r="J4666" s="0" t="n">
        <v>12180.712</v>
      </c>
      <c r="K4666" s="0" t="n">
        <v>0</v>
      </c>
      <c r="L4666" s="0" t="n">
        <v>0</v>
      </c>
      <c r="M4666" s="0" t="n">
        <v>296736.621235776</v>
      </c>
      <c r="N4666" s="0" t="n">
        <v>408012.854199192</v>
      </c>
      <c r="O4666" s="0" t="n">
        <v>880936.83235603</v>
      </c>
      <c r="P4666" s="0" t="n">
        <v>1127599.14541571</v>
      </c>
      <c r="Q4666" s="0" t="n">
        <v>955014.4</v>
      </c>
      <c r="R4666" s="0" t="n">
        <v>1074391.2</v>
      </c>
    </row>
    <row r="4667" customFormat="false" ht="13.8" hidden="true" customHeight="false" outlineLevel="0" collapsed="false">
      <c r="A4667" s="0" t="s">
        <v>150</v>
      </c>
      <c r="B4667" s="0" t="s">
        <v>103</v>
      </c>
      <c r="C4667" s="0" t="s">
        <v>178</v>
      </c>
      <c r="D4667" s="0" t="s">
        <v>104</v>
      </c>
      <c r="E4667" s="0" t="s">
        <v>8</v>
      </c>
      <c r="F4667" s="0" t="s">
        <v>8</v>
      </c>
      <c r="G4667" s="0" t="s">
        <v>154</v>
      </c>
      <c r="H4667" s="0" t="n">
        <v>2610901.6200474</v>
      </c>
      <c r="I4667" s="0" t="n">
        <v>516193.517418829</v>
      </c>
      <c r="J4667" s="0" t="n">
        <v>364952.652818076</v>
      </c>
      <c r="K4667" s="0" t="n">
        <v>6401625.64540967</v>
      </c>
      <c r="L4667" s="0" t="n">
        <v>8230661.54409815</v>
      </c>
      <c r="M4667" s="0" t="n">
        <v>85481646.4845581</v>
      </c>
      <c r="N4667" s="0" t="n">
        <v>104064613.111635</v>
      </c>
      <c r="O4667" s="0" t="n">
        <v>19078512.4037999</v>
      </c>
      <c r="P4667" s="0" t="n">
        <v>20812922.6223271</v>
      </c>
      <c r="Q4667" s="0" t="n">
        <v>21948430.7842617</v>
      </c>
      <c r="R4667" s="0" t="n">
        <v>23777466.6829502</v>
      </c>
    </row>
    <row r="4668" customFormat="false" ht="13.8" hidden="true" customHeight="false" outlineLevel="0" collapsed="false">
      <c r="A4668" s="0" t="s">
        <v>159</v>
      </c>
      <c r="B4668" s="0" t="s">
        <v>103</v>
      </c>
      <c r="C4668" s="0" t="s">
        <v>178</v>
      </c>
      <c r="D4668" s="0" t="s">
        <v>108</v>
      </c>
      <c r="E4668" s="0" t="s">
        <v>8</v>
      </c>
      <c r="F4668" s="0" t="s">
        <v>8</v>
      </c>
      <c r="G4668" s="0" t="s">
        <v>172</v>
      </c>
      <c r="H4668" s="0" t="n">
        <v>19341652.4952819</v>
      </c>
      <c r="I4668" s="0" t="n">
        <v>1006955.400231</v>
      </c>
      <c r="J4668" s="0" t="n">
        <v>1234121.21155067</v>
      </c>
      <c r="K4668" s="0" t="n">
        <v>5336423.89712</v>
      </c>
      <c r="L4668" s="0" t="n">
        <v>7115231.86282666</v>
      </c>
      <c r="M4668" s="0" t="n">
        <v>20139108.00462</v>
      </c>
      <c r="N4668" s="0" t="n">
        <v>30208662.00693</v>
      </c>
      <c r="O4668" s="0" t="n">
        <v>15859547.5536382</v>
      </c>
      <c r="P4668" s="0" t="n">
        <v>20390846.8546777</v>
      </c>
      <c r="Q4668" s="0" t="n">
        <v>7115231.86282666</v>
      </c>
      <c r="R4668" s="0" t="n">
        <v>8894039.82853333</v>
      </c>
    </row>
    <row r="4669" customFormat="false" ht="13.8" hidden="true" customHeight="false" outlineLevel="0" collapsed="false">
      <c r="A4669" s="0" t="s">
        <v>155</v>
      </c>
      <c r="B4669" s="0" t="s">
        <v>103</v>
      </c>
      <c r="C4669" s="0" t="s">
        <v>177</v>
      </c>
      <c r="D4669" s="0" t="s">
        <v>110</v>
      </c>
      <c r="E4669" s="0" t="s">
        <v>13</v>
      </c>
      <c r="F4669" s="0" t="s">
        <v>13</v>
      </c>
      <c r="G4669" s="0" t="s">
        <v>157</v>
      </c>
      <c r="H4669" s="0" t="n">
        <v>44329.549755857</v>
      </c>
      <c r="I4669" s="0" t="n">
        <v>13386.49</v>
      </c>
      <c r="J4669" s="0" t="n">
        <v>4941.398384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</row>
    <row r="4670" customFormat="false" ht="13.8" hidden="true" customHeight="false" outlineLevel="0" collapsed="false">
      <c r="A4670" s="0" t="s">
        <v>159</v>
      </c>
      <c r="B4670" s="0" t="s">
        <v>52</v>
      </c>
      <c r="C4670" s="0" t="s">
        <v>158</v>
      </c>
      <c r="D4670" s="0" t="s">
        <v>58</v>
      </c>
      <c r="E4670" s="0" t="s">
        <v>8</v>
      </c>
      <c r="F4670" s="0" t="s">
        <v>8</v>
      </c>
      <c r="G4670" s="0" t="s">
        <v>153</v>
      </c>
      <c r="H4670" s="0" t="n">
        <v>3290271.96989177</v>
      </c>
      <c r="I4670" s="0" t="n">
        <v>76630.9977263847</v>
      </c>
      <c r="J4670" s="0" t="n">
        <v>49194.5202738238</v>
      </c>
      <c r="K4670" s="0" t="n">
        <v>0</v>
      </c>
      <c r="L4670" s="0" t="n">
        <v>0</v>
      </c>
      <c r="M4670" s="0" t="n">
        <v>6104936.16241945</v>
      </c>
      <c r="N4670" s="0" t="n">
        <v>9157404.24362917</v>
      </c>
      <c r="O4670" s="0" t="n">
        <v>806860.54600003</v>
      </c>
      <c r="P4670" s="0" t="n">
        <v>1037392.13057146</v>
      </c>
      <c r="Q4670" s="0" t="n">
        <v>255436.659087949</v>
      </c>
      <c r="R4670" s="0" t="n">
        <v>510873.318175898</v>
      </c>
    </row>
    <row r="4671" customFormat="false" ht="13.8" hidden="true" customHeight="false" outlineLevel="0" collapsed="false">
      <c r="A4671" s="0" t="s">
        <v>155</v>
      </c>
      <c r="B4671" s="0" t="s">
        <v>72</v>
      </c>
      <c r="C4671" s="0" t="s">
        <v>175</v>
      </c>
      <c r="D4671" s="0" t="s">
        <v>87</v>
      </c>
      <c r="E4671" s="0" t="s">
        <v>152</v>
      </c>
      <c r="F4671" s="0" t="s">
        <v>8</v>
      </c>
      <c r="G4671" s="0" t="s">
        <v>164</v>
      </c>
      <c r="H4671" s="0" t="n">
        <v>1293628.64937081</v>
      </c>
      <c r="I4671" s="0" t="n">
        <v>146794.350130031</v>
      </c>
      <c r="J4671" s="0" t="n">
        <v>393064.122870674</v>
      </c>
      <c r="K4671" s="0" t="n">
        <v>2552130.29393682</v>
      </c>
      <c r="L4671" s="0" t="n">
        <v>3281310.37791877</v>
      </c>
      <c r="M4671" s="0" t="n">
        <v>11229767.7849474</v>
      </c>
      <c r="N4671" s="0" t="n">
        <v>13725271.7371579</v>
      </c>
      <c r="O4671" s="0" t="n">
        <v>5490108.69486317</v>
      </c>
      <c r="P4671" s="0" t="n">
        <v>7486511.8566316</v>
      </c>
      <c r="Q4671" s="0" t="n">
        <v>5104260.58787364</v>
      </c>
      <c r="R4671" s="0" t="n">
        <v>5833440.67185559</v>
      </c>
    </row>
    <row r="4672" customFormat="false" ht="13.8" hidden="true" customHeight="false" outlineLevel="0" collapsed="false">
      <c r="A4672" s="0" t="s">
        <v>155</v>
      </c>
      <c r="B4672" s="0" t="s">
        <v>21</v>
      </c>
      <c r="C4672" s="0" t="s">
        <v>166</v>
      </c>
      <c r="D4672" s="0" t="s">
        <v>23</v>
      </c>
      <c r="E4672" s="0" t="s">
        <v>8</v>
      </c>
      <c r="F4672" s="0" t="s">
        <v>8</v>
      </c>
      <c r="G4672" s="0" t="s">
        <v>172</v>
      </c>
      <c r="H4672" s="0" t="n">
        <v>1681718.33150659</v>
      </c>
      <c r="I4672" s="0" t="n">
        <v>74867.4286036907</v>
      </c>
      <c r="J4672" s="0" t="n">
        <v>63971.7098777818</v>
      </c>
      <c r="K4672" s="0" t="n">
        <v>0</v>
      </c>
      <c r="L4672" s="0" t="n">
        <v>0</v>
      </c>
      <c r="M4672" s="0" t="n">
        <v>12971475.2180843</v>
      </c>
      <c r="N4672" s="0" t="n">
        <v>15133387.7544317</v>
      </c>
      <c r="O4672" s="0" t="n">
        <v>3569512.62093208</v>
      </c>
      <c r="P4672" s="0" t="n">
        <v>4362737.64780588</v>
      </c>
      <c r="Q4672" s="0" t="n">
        <v>1497348.57207381</v>
      </c>
      <c r="R4672" s="0" t="n">
        <v>1684517.14358304</v>
      </c>
    </row>
    <row r="4673" customFormat="false" ht="13.8" hidden="true" customHeight="false" outlineLevel="0" collapsed="false">
      <c r="A4673" s="0" t="s">
        <v>155</v>
      </c>
      <c r="B4673" s="0" t="s">
        <v>117</v>
      </c>
      <c r="C4673" s="0" t="s">
        <v>176</v>
      </c>
      <c r="D4673" s="0" t="s">
        <v>109</v>
      </c>
      <c r="E4673" s="0" t="s">
        <v>8</v>
      </c>
      <c r="F4673" s="0" t="s">
        <v>8</v>
      </c>
      <c r="G4673" s="0" t="s">
        <v>172</v>
      </c>
      <c r="H4673" s="0" t="n">
        <v>39614383.5905193</v>
      </c>
      <c r="I4673" s="0" t="n">
        <v>228079.007293318</v>
      </c>
      <c r="J4673" s="0" t="n">
        <v>264496.780896615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</row>
    <row r="4674" customFormat="false" ht="13.8" hidden="true" customHeight="false" outlineLevel="0" collapsed="false">
      <c r="A4674" s="0" t="s">
        <v>150</v>
      </c>
      <c r="B4674" s="0" t="s">
        <v>21</v>
      </c>
      <c r="C4674" s="0" t="s">
        <v>173</v>
      </c>
      <c r="D4674" s="0" t="s">
        <v>41</v>
      </c>
      <c r="E4674" s="0" t="s">
        <v>13</v>
      </c>
      <c r="F4674" s="0" t="s">
        <v>13</v>
      </c>
      <c r="G4674" s="0" t="s">
        <v>154</v>
      </c>
      <c r="H4674" s="0" t="n">
        <v>48036.2015331811</v>
      </c>
      <c r="I4674" s="0" t="n">
        <v>1410</v>
      </c>
      <c r="J4674" s="0" t="n">
        <v>838.95</v>
      </c>
      <c r="K4674" s="0" t="n">
        <v>0</v>
      </c>
      <c r="L4674" s="0" t="n">
        <v>0</v>
      </c>
      <c r="M4674" s="0" t="n">
        <v>489844.444152</v>
      </c>
      <c r="N4674" s="0" t="n">
        <v>594811.110756</v>
      </c>
      <c r="O4674" s="0" t="n">
        <v>0</v>
      </c>
      <c r="P4674" s="0" t="n">
        <v>0</v>
      </c>
      <c r="Q4674" s="0" t="n">
        <v>14100</v>
      </c>
      <c r="R4674" s="0" t="n">
        <v>17625</v>
      </c>
    </row>
    <row r="4675" customFormat="false" ht="13.8" hidden="true" customHeight="false" outlineLevel="0" collapsed="false">
      <c r="A4675" s="0" t="s">
        <v>150</v>
      </c>
      <c r="B4675" s="0" t="s">
        <v>21</v>
      </c>
      <c r="C4675" s="0" t="s">
        <v>166</v>
      </c>
      <c r="D4675" s="0" t="s">
        <v>32</v>
      </c>
      <c r="E4675" s="0" t="s">
        <v>8</v>
      </c>
      <c r="F4675" s="0" t="s">
        <v>8</v>
      </c>
      <c r="G4675" s="0" t="s">
        <v>172</v>
      </c>
      <c r="H4675" s="0" t="n">
        <v>491782.207415043</v>
      </c>
      <c r="I4675" s="0" t="n">
        <v>35487.8</v>
      </c>
      <c r="J4675" s="0" t="n">
        <v>32816.273</v>
      </c>
      <c r="K4675" s="0" t="n">
        <v>0</v>
      </c>
      <c r="L4675" s="0" t="n">
        <v>0</v>
      </c>
      <c r="M4675" s="0" t="n">
        <v>26152234.3998248</v>
      </c>
      <c r="N4675" s="0" t="n">
        <v>31837502.7476128</v>
      </c>
      <c r="O4675" s="0" t="n">
        <v>4615100.17620115</v>
      </c>
      <c r="P4675" s="0" t="n">
        <v>5618382.8232014</v>
      </c>
      <c r="Q4675" s="0" t="n">
        <v>709756</v>
      </c>
      <c r="R4675" s="0" t="n">
        <v>798475.5</v>
      </c>
    </row>
    <row r="4676" customFormat="false" ht="13.8" hidden="true" customHeight="false" outlineLevel="0" collapsed="false">
      <c r="A4676" s="0" t="s">
        <v>150</v>
      </c>
      <c r="B4676" s="0" t="s">
        <v>90</v>
      </c>
      <c r="C4676" s="0" t="s">
        <v>94</v>
      </c>
      <c r="D4676" s="0" t="s">
        <v>94</v>
      </c>
      <c r="E4676" s="0" t="s">
        <v>195</v>
      </c>
      <c r="F4676" s="0" t="s">
        <v>8</v>
      </c>
      <c r="G4676" s="0" t="s">
        <v>172</v>
      </c>
      <c r="H4676" s="0" t="n">
        <v>104463.647674027</v>
      </c>
      <c r="I4676" s="0" t="n">
        <v>9980.06900013448</v>
      </c>
      <c r="J4676" s="0" t="n">
        <v>22909.8631045989</v>
      </c>
      <c r="K4676" s="0" t="n">
        <v>87325.6037511767</v>
      </c>
      <c r="L4676" s="0" t="n">
        <v>112275.776251512</v>
      </c>
      <c r="M4676" s="0" t="n">
        <v>1131254.30623447</v>
      </c>
      <c r="N4676" s="0" t="n">
        <v>1555474.6710724</v>
      </c>
      <c r="O4676" s="0" t="n">
        <v>412436.466230489</v>
      </c>
      <c r="P4676" s="0" t="n">
        <v>527918.676775026</v>
      </c>
      <c r="Q4676" s="0" t="n">
        <v>74850.5175010086</v>
      </c>
      <c r="R4676" s="0" t="n">
        <v>99800.6900013448</v>
      </c>
    </row>
    <row r="4677" customFormat="false" ht="13.8" hidden="true" customHeight="false" outlineLevel="0" collapsed="false">
      <c r="A4677" s="0" t="s">
        <v>155</v>
      </c>
      <c r="B4677" s="0" t="s">
        <v>72</v>
      </c>
      <c r="C4677" s="0" t="s">
        <v>151</v>
      </c>
      <c r="D4677" s="0" t="s">
        <v>73</v>
      </c>
      <c r="E4677" s="0" t="s">
        <v>156</v>
      </c>
      <c r="F4677" s="0" t="s">
        <v>9</v>
      </c>
      <c r="G4677" s="0" t="s">
        <v>157</v>
      </c>
      <c r="H4677" s="0" t="n">
        <v>6198586.9431972</v>
      </c>
      <c r="I4677" s="0" t="n">
        <v>76068.4242208612</v>
      </c>
      <c r="J4677" s="0" t="n">
        <v>42265.9808563465</v>
      </c>
      <c r="K4677" s="0" t="n">
        <v>0</v>
      </c>
      <c r="L4677" s="0" t="n">
        <v>0</v>
      </c>
      <c r="M4677" s="0" t="n">
        <v>4735930.5936863</v>
      </c>
      <c r="N4677" s="0" t="n">
        <v>5788359.61450548</v>
      </c>
      <c r="O4677" s="0" t="n">
        <v>2315343.84580219</v>
      </c>
      <c r="P4677" s="0" t="n">
        <v>3157287.06245753</v>
      </c>
      <c r="Q4677" s="0" t="n">
        <v>5324789.69546028</v>
      </c>
      <c r="R4677" s="0" t="n">
        <v>6085473.9376689</v>
      </c>
    </row>
    <row r="4678" customFormat="false" ht="13.8" hidden="true" customHeight="false" outlineLevel="0" collapsed="false">
      <c r="A4678" s="0" t="s">
        <v>159</v>
      </c>
      <c r="B4678" s="0" t="s">
        <v>72</v>
      </c>
      <c r="C4678" s="0" t="s">
        <v>151</v>
      </c>
      <c r="D4678" s="0" t="s">
        <v>76</v>
      </c>
      <c r="E4678" s="0" t="s">
        <v>156</v>
      </c>
      <c r="F4678" s="0" t="s">
        <v>9</v>
      </c>
      <c r="G4678" s="0" t="s">
        <v>157</v>
      </c>
      <c r="H4678" s="0" t="n">
        <v>2741136.65997154</v>
      </c>
      <c r="I4678" s="0" t="n">
        <v>10921.0891922356</v>
      </c>
      <c r="J4678" s="0" t="n">
        <v>5592.3243649386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</row>
    <row r="4679" customFormat="false" ht="13.8" hidden="true" customHeight="false" outlineLevel="0" collapsed="false">
      <c r="A4679" s="0" t="s">
        <v>159</v>
      </c>
      <c r="B4679" s="0" t="s">
        <v>72</v>
      </c>
      <c r="C4679" s="0" t="s">
        <v>171</v>
      </c>
      <c r="D4679" s="0" t="s">
        <v>80</v>
      </c>
      <c r="E4679" s="0" t="s">
        <v>156</v>
      </c>
      <c r="F4679" s="0" t="s">
        <v>9</v>
      </c>
      <c r="G4679" s="0" t="s">
        <v>164</v>
      </c>
      <c r="H4679" s="0" t="n">
        <v>249644758.889491</v>
      </c>
      <c r="I4679" s="0" t="n">
        <v>5190305.05593481</v>
      </c>
      <c r="J4679" s="0" t="n">
        <v>14881213.0781002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</row>
    <row r="4680" customFormat="false" ht="13.8" hidden="true" customHeight="false" outlineLevel="0" collapsed="false">
      <c r="A4680" s="0" t="s">
        <v>159</v>
      </c>
      <c r="B4680" s="0" t="s">
        <v>52</v>
      </c>
      <c r="C4680" s="0" t="s">
        <v>54</v>
      </c>
      <c r="D4680" s="0" t="s">
        <v>54</v>
      </c>
      <c r="E4680" s="0" t="s">
        <v>9</v>
      </c>
      <c r="F4680" s="0" t="s">
        <v>9</v>
      </c>
      <c r="G4680" s="0" t="s">
        <v>164</v>
      </c>
      <c r="H4680" s="0" t="n">
        <v>28534134.05</v>
      </c>
      <c r="I4680" s="0" t="n">
        <v>663000</v>
      </c>
      <c r="J4680" s="0" t="n">
        <v>820400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59670000</v>
      </c>
      <c r="R4680" s="0" t="n">
        <v>66300000</v>
      </c>
    </row>
    <row r="4681" customFormat="false" ht="13.8" hidden="true" customHeight="false" outlineLevel="0" collapsed="false">
      <c r="A4681" s="0" t="s">
        <v>150</v>
      </c>
      <c r="B4681" s="0" t="s">
        <v>52</v>
      </c>
      <c r="C4681" s="0" t="s">
        <v>161</v>
      </c>
      <c r="D4681" s="0" t="s">
        <v>60</v>
      </c>
      <c r="E4681" s="0" t="s">
        <v>13</v>
      </c>
      <c r="F4681" s="0" t="s">
        <v>13</v>
      </c>
      <c r="G4681" s="0" t="s">
        <v>164</v>
      </c>
      <c r="H4681" s="0" t="n">
        <v>8827533.15201405</v>
      </c>
      <c r="I4681" s="0" t="n">
        <v>517013.008439615</v>
      </c>
      <c r="J4681" s="0" t="n">
        <v>412874.690199541</v>
      </c>
      <c r="K4681" s="0" t="n">
        <v>6893506.77919487</v>
      </c>
      <c r="L4681" s="0" t="n">
        <v>10340260.1687923</v>
      </c>
      <c r="M4681" s="0" t="n">
        <v>92674581.917905</v>
      </c>
      <c r="N4681" s="0" t="n">
        <v>123566109.223873</v>
      </c>
      <c r="O4681" s="0" t="n">
        <v>6221389.86132987</v>
      </c>
      <c r="P4681" s="0" t="n">
        <v>7776737.32666233</v>
      </c>
      <c r="Q4681" s="0" t="n">
        <v>2585065.04219807</v>
      </c>
      <c r="R4681" s="0" t="n">
        <v>4308441.73699679</v>
      </c>
    </row>
    <row r="4682" customFormat="false" ht="13.8" hidden="true" customHeight="false" outlineLevel="0" collapsed="false">
      <c r="A4682" s="0" t="s">
        <v>155</v>
      </c>
      <c r="B4682" s="0" t="s">
        <v>6</v>
      </c>
      <c r="C4682" s="0" t="s">
        <v>162</v>
      </c>
      <c r="D4682" s="0" t="s">
        <v>17</v>
      </c>
      <c r="E4682" s="0" t="s">
        <v>13</v>
      </c>
      <c r="F4682" s="0" t="s">
        <v>13</v>
      </c>
      <c r="G4682" s="0" t="s">
        <v>154</v>
      </c>
      <c r="H4682" s="0" t="n">
        <v>16594012.8451435</v>
      </c>
      <c r="I4682" s="0" t="n">
        <v>138080.063191517</v>
      </c>
      <c r="J4682" s="0" t="n">
        <v>150518.767628018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</row>
    <row r="4683" customFormat="false" ht="13.8" hidden="true" customHeight="false" outlineLevel="0" collapsed="false">
      <c r="A4683" s="0" t="s">
        <v>155</v>
      </c>
      <c r="B4683" s="0" t="s">
        <v>21</v>
      </c>
      <c r="C4683" s="0" t="s">
        <v>181</v>
      </c>
      <c r="D4683" s="0" t="s">
        <v>42</v>
      </c>
      <c r="E4683" s="0" t="s">
        <v>9</v>
      </c>
      <c r="F4683" s="0" t="s">
        <v>9</v>
      </c>
      <c r="G4683" s="0" t="s">
        <v>153</v>
      </c>
      <c r="H4683" s="0" t="n">
        <v>543675.96250359</v>
      </c>
      <c r="I4683" s="0" t="n">
        <v>28550</v>
      </c>
      <c r="J4683" s="0" t="n">
        <v>28422.55</v>
      </c>
      <c r="K4683" s="0" t="n">
        <v>1284750</v>
      </c>
      <c r="L4683" s="0" t="n">
        <v>1570250</v>
      </c>
      <c r="M4683" s="0" t="n">
        <v>9153843.75</v>
      </c>
      <c r="N4683" s="0" t="n">
        <v>11080968.75</v>
      </c>
      <c r="O4683" s="0" t="n">
        <v>481781.25</v>
      </c>
      <c r="P4683" s="0" t="n">
        <v>770850</v>
      </c>
      <c r="Q4683" s="0" t="n">
        <v>0</v>
      </c>
      <c r="R4683" s="0" t="n">
        <v>0</v>
      </c>
    </row>
    <row r="4684" customFormat="false" ht="13.8" hidden="true" customHeight="false" outlineLevel="0" collapsed="false">
      <c r="A4684" s="0" t="s">
        <v>150</v>
      </c>
      <c r="B4684" s="0" t="s">
        <v>72</v>
      </c>
      <c r="C4684" s="0" t="s">
        <v>151</v>
      </c>
      <c r="D4684" s="0" t="s">
        <v>81</v>
      </c>
      <c r="E4684" s="0" t="s">
        <v>170</v>
      </c>
      <c r="F4684" s="0" t="s">
        <v>13</v>
      </c>
      <c r="G4684" s="0" t="s">
        <v>172</v>
      </c>
      <c r="H4684" s="0" t="n">
        <v>293064.409967028</v>
      </c>
      <c r="I4684" s="0" t="n">
        <v>16066.205194146</v>
      </c>
      <c r="J4684" s="0" t="n">
        <v>16066.205194146</v>
      </c>
      <c r="K4684" s="0" t="n">
        <v>187439.06059837</v>
      </c>
      <c r="L4684" s="0" t="n">
        <v>240993.07791219</v>
      </c>
      <c r="M4684" s="0" t="n">
        <v>1258414.40244194</v>
      </c>
      <c r="N4684" s="0" t="n">
        <v>1730319.80335767</v>
      </c>
      <c r="O4684" s="0" t="n">
        <v>393254.498754832</v>
      </c>
      <c r="P4684" s="0" t="n">
        <v>503365.758406185</v>
      </c>
      <c r="Q4684" s="0" t="n">
        <v>428432.138510561</v>
      </c>
      <c r="R4684" s="0" t="n">
        <v>481986.155824381</v>
      </c>
    </row>
    <row r="4685" customFormat="false" ht="13.8" hidden="true" customHeight="false" outlineLevel="0" collapsed="false">
      <c r="A4685" s="0" t="s">
        <v>150</v>
      </c>
      <c r="B4685" s="0" t="s">
        <v>90</v>
      </c>
      <c r="C4685" s="0" t="s">
        <v>93</v>
      </c>
      <c r="D4685" s="0" t="s">
        <v>93</v>
      </c>
      <c r="E4685" s="0" t="s">
        <v>185</v>
      </c>
      <c r="F4685" s="0" t="s">
        <v>9</v>
      </c>
      <c r="G4685" s="0" t="s">
        <v>157</v>
      </c>
      <c r="H4685" s="0" t="n">
        <v>3326962.81866663</v>
      </c>
      <c r="I4685" s="0" t="n">
        <v>470960.277777777</v>
      </c>
      <c r="J4685" s="0" t="n">
        <v>357523.457222222</v>
      </c>
      <c r="K4685" s="0" t="n">
        <v>4086948.78472222</v>
      </c>
      <c r="L4685" s="0" t="n">
        <v>5254648.43749999</v>
      </c>
      <c r="M4685" s="0" t="n">
        <v>50047484.857161</v>
      </c>
      <c r="N4685" s="0" t="n">
        <v>60056981.8285932</v>
      </c>
      <c r="O4685" s="0" t="n">
        <v>19462910.7974081</v>
      </c>
      <c r="P4685" s="0" t="n">
        <v>24912525.8206824</v>
      </c>
      <c r="Q4685" s="0" t="n">
        <v>9341597.22222222</v>
      </c>
      <c r="R4685" s="0" t="n">
        <v>10509296.8749999</v>
      </c>
    </row>
    <row r="4686" customFormat="false" ht="13.8" hidden="true" customHeight="false" outlineLevel="0" collapsed="false">
      <c r="A4686" s="0" t="s">
        <v>155</v>
      </c>
      <c r="B4686" s="0" t="s">
        <v>90</v>
      </c>
      <c r="C4686" s="0" t="s">
        <v>93</v>
      </c>
      <c r="D4686" s="0" t="s">
        <v>93</v>
      </c>
      <c r="E4686" s="0" t="s">
        <v>185</v>
      </c>
      <c r="F4686" s="0" t="s">
        <v>9</v>
      </c>
      <c r="G4686" s="0" t="s">
        <v>164</v>
      </c>
      <c r="H4686" s="0" t="n">
        <v>18214866.7067139</v>
      </c>
      <c r="I4686" s="0" t="n">
        <v>1086590.16666666</v>
      </c>
      <c r="J4686" s="0" t="n">
        <v>1974377.35055555</v>
      </c>
      <c r="K4686" s="0" t="n">
        <v>0</v>
      </c>
      <c r="L4686" s="0" t="n">
        <v>0</v>
      </c>
      <c r="M4686" s="0" t="n">
        <v>61583231.7961499</v>
      </c>
      <c r="N4686" s="0" t="n">
        <v>76979039.7451874</v>
      </c>
      <c r="O4686" s="0" t="n">
        <v>39515907.1090378</v>
      </c>
      <c r="P4686" s="0" t="n">
        <v>53885327.8759606</v>
      </c>
      <c r="Q4686" s="0" t="n">
        <v>0</v>
      </c>
      <c r="R4686" s="0" t="n">
        <v>0</v>
      </c>
    </row>
    <row r="4687" customFormat="false" ht="13.8" hidden="true" customHeight="false" outlineLevel="0" collapsed="false">
      <c r="A4687" s="0" t="s">
        <v>155</v>
      </c>
      <c r="B4687" s="0" t="s">
        <v>21</v>
      </c>
      <c r="C4687" s="0" t="s">
        <v>166</v>
      </c>
      <c r="D4687" s="0" t="s">
        <v>36</v>
      </c>
      <c r="E4687" s="0" t="s">
        <v>8</v>
      </c>
      <c r="F4687" s="0" t="s">
        <v>8</v>
      </c>
      <c r="G4687" s="0" t="s">
        <v>154</v>
      </c>
      <c r="H4687" s="0" t="n">
        <v>2490718.85623343</v>
      </c>
      <c r="I4687" s="0" t="n">
        <v>187635.198814431</v>
      </c>
      <c r="J4687" s="0" t="n">
        <v>152101.425089172</v>
      </c>
      <c r="K4687" s="0" t="n">
        <v>2110895.98666234</v>
      </c>
      <c r="L4687" s="0" t="n">
        <v>2579983.98369842</v>
      </c>
      <c r="M4687" s="0" t="n">
        <v>25926088.2291004</v>
      </c>
      <c r="N4687" s="0" t="n">
        <v>32407610.2863756</v>
      </c>
      <c r="O4687" s="0" t="n">
        <v>6210493.43572297</v>
      </c>
      <c r="P4687" s="0" t="n">
        <v>9936789.49715675</v>
      </c>
      <c r="Q4687" s="0" t="n">
        <v>3752703.97628862</v>
      </c>
      <c r="R4687" s="0" t="n">
        <v>4221791.97332469</v>
      </c>
    </row>
    <row r="4688" customFormat="false" ht="13.8" hidden="true" customHeight="false" outlineLevel="0" collapsed="false">
      <c r="A4688" s="0" t="s">
        <v>159</v>
      </c>
      <c r="B4688" s="0" t="s">
        <v>52</v>
      </c>
      <c r="C4688" s="0" t="s">
        <v>158</v>
      </c>
      <c r="D4688" s="0" t="s">
        <v>63</v>
      </c>
      <c r="E4688" s="0" t="s">
        <v>8</v>
      </c>
      <c r="F4688" s="0" t="s">
        <v>8</v>
      </c>
      <c r="G4688" s="0" t="s">
        <v>153</v>
      </c>
      <c r="H4688" s="0" t="n">
        <v>11125734.4537733</v>
      </c>
      <c r="I4688" s="0" t="n">
        <v>340985.679052678</v>
      </c>
      <c r="J4688" s="0" t="n">
        <v>277848.135492671</v>
      </c>
      <c r="K4688" s="0" t="n">
        <v>13639427.1621071</v>
      </c>
      <c r="L4688" s="0" t="n">
        <v>17049283.9526339</v>
      </c>
      <c r="M4688" s="0" t="n">
        <v>68836483.9587594</v>
      </c>
      <c r="N4688" s="0" t="n">
        <v>83328375.3184982</v>
      </c>
      <c r="O4688" s="0" t="n">
        <v>0</v>
      </c>
      <c r="P4688" s="0" t="n">
        <v>0</v>
      </c>
      <c r="Q4688" s="0" t="n">
        <v>0</v>
      </c>
      <c r="R4688" s="0" t="n">
        <v>0</v>
      </c>
    </row>
    <row r="4689" customFormat="false" ht="13.8" hidden="true" customHeight="false" outlineLevel="0" collapsed="false">
      <c r="A4689" s="0" t="s">
        <v>159</v>
      </c>
      <c r="B4689" s="0" t="s">
        <v>52</v>
      </c>
      <c r="C4689" s="0" t="s">
        <v>165</v>
      </c>
      <c r="D4689" s="0" t="s">
        <v>65</v>
      </c>
      <c r="E4689" s="0" t="s">
        <v>9</v>
      </c>
      <c r="F4689" s="0" t="s">
        <v>9</v>
      </c>
      <c r="G4689" s="0" t="s">
        <v>154</v>
      </c>
      <c r="H4689" s="0" t="n">
        <v>910662.358627907</v>
      </c>
      <c r="I4689" s="0" t="n">
        <v>31096.2999999999</v>
      </c>
      <c r="J4689" s="0" t="n">
        <v>22559.5794201115</v>
      </c>
      <c r="K4689" s="0" t="n">
        <v>1243851.99999999</v>
      </c>
      <c r="L4689" s="0" t="n">
        <v>1554814.99999999</v>
      </c>
      <c r="M4689" s="0" t="n">
        <v>6277565.56249999</v>
      </c>
      <c r="N4689" s="0" t="n">
        <v>7599158.31249999</v>
      </c>
      <c r="O4689" s="0" t="n">
        <v>0</v>
      </c>
      <c r="P4689" s="0" t="n">
        <v>0</v>
      </c>
      <c r="Q4689" s="0" t="n">
        <v>0</v>
      </c>
      <c r="R4689" s="0" t="n">
        <v>0</v>
      </c>
    </row>
    <row r="4690" customFormat="false" ht="13.8" hidden="true" customHeight="false" outlineLevel="0" collapsed="false">
      <c r="A4690" s="0" t="s">
        <v>155</v>
      </c>
      <c r="B4690" s="0" t="s">
        <v>21</v>
      </c>
      <c r="C4690" s="0" t="s">
        <v>166</v>
      </c>
      <c r="D4690" s="0" t="s">
        <v>44</v>
      </c>
      <c r="E4690" s="0" t="s">
        <v>13</v>
      </c>
      <c r="F4690" s="0" t="s">
        <v>13</v>
      </c>
      <c r="G4690" s="0" t="s">
        <v>157</v>
      </c>
      <c r="H4690" s="0" t="n">
        <v>473108.474372841</v>
      </c>
      <c r="I4690" s="0" t="n">
        <v>23517.45</v>
      </c>
      <c r="J4690" s="0" t="n">
        <v>5648.7695</v>
      </c>
      <c r="K4690" s="0" t="n">
        <v>0</v>
      </c>
      <c r="L4690" s="0" t="n">
        <v>0</v>
      </c>
      <c r="M4690" s="0" t="n">
        <v>5155547.65418088</v>
      </c>
      <c r="N4690" s="0" t="n">
        <v>6444434.5677261</v>
      </c>
      <c r="O4690" s="0" t="n">
        <v>1076903.23085804</v>
      </c>
      <c r="P4690" s="0" t="n">
        <v>1723045.16937286</v>
      </c>
      <c r="Q4690" s="0" t="n">
        <v>235174.5</v>
      </c>
      <c r="R4690" s="0" t="n">
        <v>293968.125</v>
      </c>
    </row>
    <row r="4691" customFormat="false" ht="13.8" hidden="true" customHeight="false" outlineLevel="0" collapsed="false">
      <c r="A4691" s="0" t="s">
        <v>150</v>
      </c>
      <c r="B4691" s="0" t="s">
        <v>52</v>
      </c>
      <c r="C4691" s="0" t="s">
        <v>165</v>
      </c>
      <c r="D4691" s="0" t="s">
        <v>67</v>
      </c>
      <c r="E4691" s="0" t="s">
        <v>9</v>
      </c>
      <c r="F4691" s="0" t="s">
        <v>9</v>
      </c>
      <c r="G4691" s="0" t="s">
        <v>164</v>
      </c>
      <c r="H4691" s="0" t="n">
        <v>7593275.14015576</v>
      </c>
      <c r="I4691" s="0" t="n">
        <v>144983.799999999</v>
      </c>
      <c r="J4691" s="0" t="n">
        <v>150608.543191142</v>
      </c>
      <c r="K4691" s="0" t="n">
        <v>6524270.99999999</v>
      </c>
      <c r="L4691" s="0" t="n">
        <v>7974108.99999999</v>
      </c>
      <c r="M4691" s="0" t="n">
        <v>35430416.1249999</v>
      </c>
      <c r="N4691" s="0" t="n">
        <v>43132680.4999999</v>
      </c>
      <c r="O4691" s="0" t="n">
        <v>326213.549999999</v>
      </c>
      <c r="P4691" s="0" t="n">
        <v>489320.324999999</v>
      </c>
      <c r="Q4691" s="0" t="n">
        <v>0</v>
      </c>
      <c r="R4691" s="0" t="n">
        <v>0</v>
      </c>
    </row>
    <row r="4692" customFormat="false" ht="13.8" hidden="true" customHeight="false" outlineLevel="0" collapsed="false">
      <c r="A4692" s="0" t="s">
        <v>150</v>
      </c>
      <c r="B4692" s="0" t="s">
        <v>52</v>
      </c>
      <c r="C4692" s="0" t="s">
        <v>165</v>
      </c>
      <c r="D4692" s="0" t="s">
        <v>67</v>
      </c>
      <c r="E4692" s="0" t="s">
        <v>8</v>
      </c>
      <c r="F4692" s="0" t="s">
        <v>8</v>
      </c>
      <c r="G4692" s="0" t="s">
        <v>153</v>
      </c>
      <c r="H4692" s="0" t="n">
        <v>3296542.42233275</v>
      </c>
      <c r="I4692" s="0" t="n">
        <v>74431.3999999999</v>
      </c>
      <c r="J4692" s="0" t="n">
        <v>71449.6049731559</v>
      </c>
      <c r="K4692" s="0" t="n">
        <v>3349412.99999999</v>
      </c>
      <c r="L4692" s="0" t="n">
        <v>4093726.99999999</v>
      </c>
      <c r="M4692" s="0" t="n">
        <v>18189173.3749999</v>
      </c>
      <c r="N4692" s="0" t="n">
        <v>22143341.4999999</v>
      </c>
      <c r="O4692" s="0" t="n">
        <v>167470.649999999</v>
      </c>
      <c r="P4692" s="0" t="n">
        <v>251205.974999999</v>
      </c>
      <c r="Q4692" s="0" t="n">
        <v>0</v>
      </c>
      <c r="R4692" s="0" t="n">
        <v>0</v>
      </c>
    </row>
    <row r="4693" customFormat="false" ht="13.8" hidden="true" customHeight="false" outlineLevel="0" collapsed="false">
      <c r="A4693" s="0" t="s">
        <v>155</v>
      </c>
      <c r="B4693" s="0" t="s">
        <v>52</v>
      </c>
      <c r="C4693" s="0" t="s">
        <v>158</v>
      </c>
      <c r="D4693" s="0" t="s">
        <v>66</v>
      </c>
      <c r="E4693" s="0" t="s">
        <v>8</v>
      </c>
      <c r="F4693" s="0" t="s">
        <v>8</v>
      </c>
      <c r="G4693" s="0" t="s">
        <v>164</v>
      </c>
      <c r="H4693" s="0" t="n">
        <v>7743154.81001216</v>
      </c>
      <c r="I4693" s="0" t="n">
        <v>496181.458823341</v>
      </c>
      <c r="J4693" s="0" t="n">
        <v>2205452.99989571</v>
      </c>
      <c r="K4693" s="0" t="n">
        <v>22328165.6470503</v>
      </c>
      <c r="L4693" s="0" t="n">
        <v>27289980.2352838</v>
      </c>
      <c r="M4693" s="0" t="n">
        <v>100166631.999962</v>
      </c>
      <c r="N4693" s="0" t="n">
        <v>121254343.999954</v>
      </c>
      <c r="O4693" s="0" t="n">
        <v>930340.235293765</v>
      </c>
      <c r="P4693" s="0" t="n">
        <v>1488544.37647002</v>
      </c>
      <c r="Q4693" s="0" t="n">
        <v>0</v>
      </c>
      <c r="R4693" s="0" t="n">
        <v>0</v>
      </c>
    </row>
    <row r="4694" customFormat="false" ht="13.8" hidden="true" customHeight="false" outlineLevel="0" collapsed="false">
      <c r="A4694" s="0" t="s">
        <v>150</v>
      </c>
      <c r="B4694" s="0" t="s">
        <v>21</v>
      </c>
      <c r="C4694" s="0" t="s">
        <v>181</v>
      </c>
      <c r="D4694" s="0" t="s">
        <v>51</v>
      </c>
      <c r="E4694" s="0" t="s">
        <v>13</v>
      </c>
      <c r="F4694" s="0" t="s">
        <v>13</v>
      </c>
      <c r="G4694" s="0" t="s">
        <v>164</v>
      </c>
      <c r="H4694" s="0" t="n">
        <v>5958780.36673622</v>
      </c>
      <c r="I4694" s="0" t="n">
        <v>235795</v>
      </c>
      <c r="J4694" s="0" t="n">
        <v>150886.525</v>
      </c>
      <c r="K4694" s="0" t="n">
        <v>10610775</v>
      </c>
      <c r="L4694" s="0" t="n">
        <v>12968725</v>
      </c>
      <c r="M4694" s="0" t="n">
        <v>50843296.875</v>
      </c>
      <c r="N4694" s="0" t="n">
        <v>61896187.5</v>
      </c>
      <c r="O4694" s="0" t="n">
        <v>2652693.75</v>
      </c>
      <c r="P4694" s="0" t="n">
        <v>3979040.625</v>
      </c>
      <c r="Q4694" s="0" t="n">
        <v>0</v>
      </c>
      <c r="R4694" s="0" t="n">
        <v>0</v>
      </c>
    </row>
    <row r="4695" customFormat="false" ht="13.8" hidden="true" customHeight="false" outlineLevel="0" collapsed="false">
      <c r="A4695" s="0" t="s">
        <v>155</v>
      </c>
      <c r="B4695" s="0" t="s">
        <v>21</v>
      </c>
      <c r="C4695" s="0" t="s">
        <v>181</v>
      </c>
      <c r="D4695" s="0" t="s">
        <v>51</v>
      </c>
      <c r="E4695" s="0" t="s">
        <v>8</v>
      </c>
      <c r="F4695" s="0" t="s">
        <v>8</v>
      </c>
      <c r="G4695" s="0" t="s">
        <v>172</v>
      </c>
      <c r="H4695" s="0" t="n">
        <v>13395895.6637473</v>
      </c>
      <c r="I4695" s="0" t="n">
        <v>337495</v>
      </c>
      <c r="J4695" s="0" t="n">
        <v>557525.575</v>
      </c>
      <c r="K4695" s="0" t="n">
        <v>15187275</v>
      </c>
      <c r="L4695" s="0" t="n">
        <v>18562225</v>
      </c>
      <c r="M4695" s="0" t="n">
        <v>60116296.875</v>
      </c>
      <c r="N4695" s="0" t="n">
        <v>72772359.375</v>
      </c>
      <c r="O4695" s="0" t="n">
        <v>3164015.625</v>
      </c>
      <c r="P4695" s="0" t="n">
        <v>5062425</v>
      </c>
      <c r="Q4695" s="0" t="n">
        <v>0</v>
      </c>
      <c r="R4695" s="0" t="n">
        <v>0</v>
      </c>
    </row>
    <row r="4696" customFormat="false" ht="13.8" hidden="true" customHeight="false" outlineLevel="0" collapsed="false">
      <c r="A4696" s="0" t="s">
        <v>159</v>
      </c>
      <c r="B4696" s="0" t="s">
        <v>72</v>
      </c>
      <c r="C4696" s="0" t="s">
        <v>175</v>
      </c>
      <c r="D4696" s="0" t="s">
        <v>88</v>
      </c>
      <c r="E4696" s="0" t="s">
        <v>152</v>
      </c>
      <c r="F4696" s="0" t="s">
        <v>8</v>
      </c>
      <c r="G4696" s="0" t="s">
        <v>164</v>
      </c>
      <c r="H4696" s="0" t="n">
        <v>14010141.9828017</v>
      </c>
      <c r="I4696" s="0" t="n">
        <v>457632.312531033</v>
      </c>
      <c r="J4696" s="0" t="n">
        <v>1249545.9525641</v>
      </c>
      <c r="K4696" s="0" t="n">
        <v>6754484.3703614</v>
      </c>
      <c r="L4696" s="0" t="n">
        <v>9005979.16048187</v>
      </c>
      <c r="M4696" s="0" t="n">
        <v>38898746.5651378</v>
      </c>
      <c r="N4696" s="0" t="n">
        <v>54458245.1911929</v>
      </c>
      <c r="O4696" s="0" t="n">
        <v>15559498.6260551</v>
      </c>
      <c r="P4696" s="0" t="n">
        <v>21783298.0764771</v>
      </c>
      <c r="Q4696" s="0" t="n">
        <v>0</v>
      </c>
      <c r="R4696" s="0" t="n">
        <v>0</v>
      </c>
    </row>
    <row r="4697" customFormat="false" ht="13.8" hidden="true" customHeight="false" outlineLevel="0" collapsed="false">
      <c r="A4697" s="0" t="s">
        <v>155</v>
      </c>
      <c r="B4697" s="0" t="s">
        <v>52</v>
      </c>
      <c r="C4697" s="0" t="s">
        <v>169</v>
      </c>
      <c r="D4697" s="0" t="s">
        <v>70</v>
      </c>
      <c r="E4697" s="0" t="s">
        <v>13</v>
      </c>
      <c r="F4697" s="0" t="s">
        <v>13</v>
      </c>
      <c r="G4697" s="0" t="s">
        <v>157</v>
      </c>
      <c r="H4697" s="0" t="n">
        <v>38676300.2772721</v>
      </c>
      <c r="I4697" s="0" t="n">
        <v>898889.403745299</v>
      </c>
      <c r="J4697" s="0" t="n">
        <v>318190.408735401</v>
      </c>
      <c r="K4697" s="0" t="n">
        <v>0</v>
      </c>
      <c r="L4697" s="0" t="n">
        <v>0</v>
      </c>
      <c r="M4697" s="0" t="n">
        <v>25618348.006741</v>
      </c>
      <c r="N4697" s="0" t="n">
        <v>31011684.4292128</v>
      </c>
      <c r="O4697" s="0" t="n">
        <v>25902996.2894622</v>
      </c>
      <c r="P4697" s="0" t="n">
        <v>28629627.4778266</v>
      </c>
      <c r="Q4697" s="0" t="n">
        <v>98877834.4119829</v>
      </c>
      <c r="R4697" s="0" t="n">
        <v>107866728.449435</v>
      </c>
    </row>
    <row r="4698" customFormat="false" ht="13.8" hidden="true" customHeight="false" outlineLevel="0" collapsed="false">
      <c r="A4698" s="0" t="s">
        <v>155</v>
      </c>
      <c r="B4698" s="0" t="s">
        <v>52</v>
      </c>
      <c r="C4698" s="0" t="s">
        <v>165</v>
      </c>
      <c r="D4698" s="0" t="s">
        <v>65</v>
      </c>
      <c r="E4698" s="0" t="s">
        <v>8</v>
      </c>
      <c r="F4698" s="0" t="s">
        <v>8</v>
      </c>
      <c r="G4698" s="0" t="s">
        <v>153</v>
      </c>
      <c r="H4698" s="0" t="n">
        <v>262429.303342</v>
      </c>
      <c r="I4698" s="0" t="n">
        <v>25806.9999999999</v>
      </c>
      <c r="J4698" s="0" t="n">
        <v>19652.7301425282</v>
      </c>
      <c r="K4698" s="0" t="n">
        <v>1161314.99999999</v>
      </c>
      <c r="L4698" s="0" t="n">
        <v>1419384.99999999</v>
      </c>
      <c r="M4698" s="0" t="n">
        <v>5209788.12499999</v>
      </c>
      <c r="N4698" s="0" t="n">
        <v>6306585.62499999</v>
      </c>
      <c r="O4698" s="0" t="n">
        <v>48388.1249999999</v>
      </c>
      <c r="P4698" s="0" t="n">
        <v>77420.9999999999</v>
      </c>
      <c r="Q4698" s="0" t="n">
        <v>0</v>
      </c>
      <c r="R4698" s="0" t="n">
        <v>0</v>
      </c>
    </row>
    <row r="4699" customFormat="false" ht="13.8" hidden="true" customHeight="false" outlineLevel="0" collapsed="false">
      <c r="A4699" s="0" t="s">
        <v>159</v>
      </c>
      <c r="B4699" s="0" t="s">
        <v>21</v>
      </c>
      <c r="C4699" s="0" t="s">
        <v>181</v>
      </c>
      <c r="D4699" s="0" t="s">
        <v>22</v>
      </c>
      <c r="E4699" s="0" t="s">
        <v>8</v>
      </c>
      <c r="F4699" s="0" t="s">
        <v>8</v>
      </c>
      <c r="G4699" s="0" t="s">
        <v>172</v>
      </c>
      <c r="H4699" s="0" t="n">
        <v>5324384.31761982</v>
      </c>
      <c r="I4699" s="0" t="n">
        <v>69775</v>
      </c>
      <c r="J4699" s="0" t="n">
        <v>64845.625</v>
      </c>
      <c r="K4699" s="0" t="n">
        <v>2791000</v>
      </c>
      <c r="L4699" s="0" t="n">
        <v>3488750</v>
      </c>
      <c r="M4699" s="0" t="n">
        <v>8948643.75</v>
      </c>
      <c r="N4699" s="0" t="n">
        <v>10832568.75</v>
      </c>
      <c r="O4699" s="0" t="n">
        <v>0</v>
      </c>
      <c r="P4699" s="0" t="n">
        <v>0</v>
      </c>
      <c r="Q4699" s="0" t="n">
        <v>0</v>
      </c>
      <c r="R4699" s="0" t="n">
        <v>0</v>
      </c>
    </row>
    <row r="4700" customFormat="false" ht="13.8" hidden="true" customHeight="false" outlineLevel="0" collapsed="false">
      <c r="A4700" s="0" t="s">
        <v>159</v>
      </c>
      <c r="B4700" s="0" t="s">
        <v>21</v>
      </c>
      <c r="C4700" s="0" t="s">
        <v>166</v>
      </c>
      <c r="D4700" s="0" t="s">
        <v>44</v>
      </c>
      <c r="E4700" s="0" t="s">
        <v>9</v>
      </c>
      <c r="F4700" s="0" t="s">
        <v>9</v>
      </c>
      <c r="G4700" s="0" t="s">
        <v>154</v>
      </c>
      <c r="H4700" s="0" t="n">
        <v>2431215.52205054</v>
      </c>
      <c r="I4700" s="0" t="n">
        <v>17939.7499999999</v>
      </c>
      <c r="J4700" s="0" t="n">
        <v>11991.4929166666</v>
      </c>
      <c r="K4700" s="0" t="n">
        <v>0</v>
      </c>
      <c r="L4700" s="0" t="n">
        <v>0</v>
      </c>
      <c r="M4700" s="0" t="n">
        <v>3932791.86430039</v>
      </c>
      <c r="N4700" s="0" t="n">
        <v>4915989.83037549</v>
      </c>
      <c r="O4700" s="0" t="n">
        <v>0</v>
      </c>
      <c r="P4700" s="0" t="n">
        <v>0</v>
      </c>
      <c r="Q4700" s="0" t="n">
        <v>156972.812499999</v>
      </c>
      <c r="R4700" s="0" t="n">
        <v>201822.187499999</v>
      </c>
    </row>
    <row r="4701" customFormat="false" ht="13.8" hidden="true" customHeight="false" outlineLevel="0" collapsed="false">
      <c r="A4701" s="0" t="s">
        <v>155</v>
      </c>
      <c r="B4701" s="0" t="s">
        <v>21</v>
      </c>
      <c r="C4701" s="0" t="s">
        <v>166</v>
      </c>
      <c r="D4701" s="0" t="s">
        <v>25</v>
      </c>
      <c r="E4701" s="0" t="s">
        <v>9</v>
      </c>
      <c r="F4701" s="0" t="s">
        <v>9</v>
      </c>
      <c r="G4701" s="0" t="s">
        <v>164</v>
      </c>
      <c r="H4701" s="0" t="n">
        <v>16318319.076144</v>
      </c>
      <c r="I4701" s="0" t="n">
        <v>222601.503330996</v>
      </c>
      <c r="J4701" s="0" t="n">
        <v>166151.013358181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</row>
    <row r="4702" customFormat="false" ht="13.8" hidden="true" customHeight="false" outlineLevel="0" collapsed="false">
      <c r="A4702" s="0" t="s">
        <v>159</v>
      </c>
      <c r="B4702" s="0" t="s">
        <v>90</v>
      </c>
      <c r="C4702" s="0" t="s">
        <v>93</v>
      </c>
      <c r="D4702" s="0" t="s">
        <v>93</v>
      </c>
      <c r="E4702" s="0" t="s">
        <v>170</v>
      </c>
      <c r="F4702" s="0" t="s">
        <v>13</v>
      </c>
      <c r="G4702" s="0" t="s">
        <v>153</v>
      </c>
      <c r="H4702" s="0" t="n">
        <v>2488065.61649486</v>
      </c>
      <c r="I4702" s="0" t="n">
        <v>59024.1666666666</v>
      </c>
      <c r="J4702" s="0" t="n">
        <v>48294.0916666666</v>
      </c>
      <c r="K4702" s="0" t="n">
        <v>0</v>
      </c>
      <c r="L4702" s="0" t="n">
        <v>0</v>
      </c>
      <c r="M4702" s="0" t="n">
        <v>3345234.52256033</v>
      </c>
      <c r="N4702" s="0" t="n">
        <v>4181543.15320041</v>
      </c>
      <c r="O4702" s="0" t="n">
        <v>0</v>
      </c>
      <c r="P4702" s="0" t="n">
        <v>0</v>
      </c>
      <c r="Q4702" s="0" t="n">
        <v>0</v>
      </c>
      <c r="R4702" s="0" t="n">
        <v>0</v>
      </c>
    </row>
    <row r="4703" customFormat="false" ht="13.8" hidden="true" customHeight="false" outlineLevel="0" collapsed="false">
      <c r="A4703" s="0" t="s">
        <v>150</v>
      </c>
      <c r="B4703" s="0" t="s">
        <v>21</v>
      </c>
      <c r="C4703" s="0" t="s">
        <v>173</v>
      </c>
      <c r="D4703" s="0" t="s">
        <v>47</v>
      </c>
      <c r="E4703" s="0" t="s">
        <v>9</v>
      </c>
      <c r="F4703" s="0" t="s">
        <v>9</v>
      </c>
      <c r="G4703" s="0" t="s">
        <v>154</v>
      </c>
      <c r="H4703" s="0" t="n">
        <v>9396.31665158643</v>
      </c>
      <c r="I4703" s="0" t="n">
        <v>798</v>
      </c>
      <c r="J4703" s="0" t="n">
        <v>458.31</v>
      </c>
      <c r="K4703" s="0" t="n">
        <v>9975</v>
      </c>
      <c r="L4703" s="0" t="n">
        <v>10972.5</v>
      </c>
      <c r="M4703" s="0" t="n">
        <v>349878.6669504</v>
      </c>
      <c r="N4703" s="0" t="n">
        <v>393613.5003192</v>
      </c>
      <c r="O4703" s="0" t="n">
        <v>91354.37496675</v>
      </c>
      <c r="P4703" s="0" t="n">
        <v>116933.59995744</v>
      </c>
      <c r="Q4703" s="0" t="n">
        <v>8977.5</v>
      </c>
      <c r="R4703" s="0" t="n">
        <v>10972.5</v>
      </c>
    </row>
    <row r="4704" customFormat="false" ht="13.8" hidden="true" customHeight="false" outlineLevel="0" collapsed="false">
      <c r="A4704" s="0" t="s">
        <v>155</v>
      </c>
      <c r="B4704" s="0" t="s">
        <v>21</v>
      </c>
      <c r="C4704" s="0" t="s">
        <v>166</v>
      </c>
      <c r="D4704" s="0" t="s">
        <v>44</v>
      </c>
      <c r="E4704" s="0" t="s">
        <v>9</v>
      </c>
      <c r="F4704" s="0" t="s">
        <v>9</v>
      </c>
      <c r="G4704" s="0" t="s">
        <v>153</v>
      </c>
      <c r="H4704" s="0" t="n">
        <v>105299.816480911</v>
      </c>
      <c r="I4704" s="0" t="n">
        <v>3494.1</v>
      </c>
      <c r="J4704" s="0" t="n">
        <v>2078.9895</v>
      </c>
      <c r="K4704" s="0" t="n">
        <v>0</v>
      </c>
      <c r="L4704" s="0" t="n">
        <v>0</v>
      </c>
      <c r="M4704" s="0" t="n">
        <v>765984.36728784</v>
      </c>
      <c r="N4704" s="0" t="n">
        <v>957480.4591098</v>
      </c>
      <c r="O4704" s="0" t="n">
        <v>160000.662441765</v>
      </c>
      <c r="P4704" s="0" t="n">
        <v>256001.059906824</v>
      </c>
      <c r="Q4704" s="0" t="n">
        <v>34941</v>
      </c>
      <c r="R4704" s="0" t="n">
        <v>43676.25</v>
      </c>
    </row>
    <row r="4705" customFormat="false" ht="13.8" hidden="true" customHeight="false" outlineLevel="0" collapsed="false">
      <c r="A4705" s="0" t="s">
        <v>155</v>
      </c>
      <c r="B4705" s="0" t="s">
        <v>103</v>
      </c>
      <c r="C4705" s="0" t="s">
        <v>178</v>
      </c>
      <c r="D4705" s="0" t="s">
        <v>108</v>
      </c>
      <c r="E4705" s="0" t="s">
        <v>8</v>
      </c>
      <c r="F4705" s="0" t="s">
        <v>8</v>
      </c>
      <c r="G4705" s="0" t="s">
        <v>154</v>
      </c>
      <c r="H4705" s="0" t="n">
        <v>7749667.30516157</v>
      </c>
      <c r="I4705" s="0" t="n">
        <v>801665.6706672</v>
      </c>
      <c r="J4705" s="0" t="n">
        <v>485465.352030258</v>
      </c>
      <c r="K4705" s="0" t="n">
        <v>8882204.0408735</v>
      </c>
      <c r="L4705" s="0" t="n">
        <v>11842938.7211646</v>
      </c>
      <c r="M4705" s="0" t="n">
        <v>16033313.413344</v>
      </c>
      <c r="N4705" s="0" t="n">
        <v>24049970.120016</v>
      </c>
      <c r="O4705" s="0" t="n">
        <v>14429982.0720096</v>
      </c>
      <c r="P4705" s="0" t="n">
        <v>18037477.590012</v>
      </c>
      <c r="Q4705" s="0" t="n">
        <v>13323306.0613102</v>
      </c>
      <c r="R4705" s="0" t="n">
        <v>16284040.7416014</v>
      </c>
    </row>
    <row r="4706" customFormat="false" ht="13.8" hidden="true" customHeight="false" outlineLevel="0" collapsed="false">
      <c r="A4706" s="0" t="s">
        <v>159</v>
      </c>
      <c r="B4706" s="0" t="s">
        <v>103</v>
      </c>
      <c r="C4706" s="0" t="s">
        <v>178</v>
      </c>
      <c r="D4706" s="0" t="s">
        <v>111</v>
      </c>
      <c r="E4706" s="0" t="s">
        <v>8</v>
      </c>
      <c r="F4706" s="0" t="s">
        <v>8</v>
      </c>
      <c r="G4706" s="0" t="s">
        <v>164</v>
      </c>
      <c r="H4706" s="0" t="n">
        <v>1687790.87021594</v>
      </c>
      <c r="I4706" s="0" t="n">
        <v>45681.8347671852</v>
      </c>
      <c r="J4706" s="0" t="n">
        <v>27528.4547470405</v>
      </c>
      <c r="K4706" s="0" t="n">
        <v>1370455.04301555</v>
      </c>
      <c r="L4706" s="0" t="n">
        <v>1827273.39068741</v>
      </c>
      <c r="M4706" s="0" t="n">
        <v>4385456.13764978</v>
      </c>
      <c r="N4706" s="0" t="n">
        <v>6578184.20647468</v>
      </c>
      <c r="O4706" s="0" t="n">
        <v>895363.961436831</v>
      </c>
      <c r="P4706" s="0" t="n">
        <v>1151182.23613306</v>
      </c>
      <c r="Q4706" s="0" t="n">
        <v>1827273.39068741</v>
      </c>
      <c r="R4706" s="0" t="n">
        <v>2284091.73835926</v>
      </c>
    </row>
    <row r="4707" customFormat="false" ht="13.8" hidden="true" customHeight="false" outlineLevel="0" collapsed="false">
      <c r="A4707" s="0" t="s">
        <v>159</v>
      </c>
      <c r="B4707" s="0" t="s">
        <v>72</v>
      </c>
      <c r="C4707" s="0" t="s">
        <v>151</v>
      </c>
      <c r="D4707" s="0" t="s">
        <v>82</v>
      </c>
      <c r="E4707" s="0" t="s">
        <v>170</v>
      </c>
      <c r="F4707" s="0" t="s">
        <v>13</v>
      </c>
      <c r="G4707" s="0" t="s">
        <v>153</v>
      </c>
      <c r="H4707" s="0" t="n">
        <v>325305.301729351</v>
      </c>
      <c r="I4707" s="0" t="n">
        <v>3058.73935710069</v>
      </c>
      <c r="J4707" s="0" t="n">
        <v>3058.73935710069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</row>
    <row r="4708" customFormat="false" ht="13.8" hidden="true" customHeight="false" outlineLevel="0" collapsed="false">
      <c r="A4708" s="0" t="s">
        <v>150</v>
      </c>
      <c r="B4708" s="0" t="s">
        <v>21</v>
      </c>
      <c r="C4708" s="0" t="s">
        <v>166</v>
      </c>
      <c r="D4708" s="0" t="s">
        <v>25</v>
      </c>
      <c r="E4708" s="0" t="s">
        <v>8</v>
      </c>
      <c r="F4708" s="0" t="s">
        <v>8</v>
      </c>
      <c r="G4708" s="0" t="s">
        <v>153</v>
      </c>
      <c r="H4708" s="0" t="n">
        <v>3070175.31627667</v>
      </c>
      <c r="I4708" s="0" t="n">
        <v>60245.3904428904</v>
      </c>
      <c r="J4708" s="0" t="n">
        <v>35718.5073135198</v>
      </c>
      <c r="K4708" s="0" t="n">
        <v>0</v>
      </c>
      <c r="L4708" s="0" t="n">
        <v>0</v>
      </c>
      <c r="M4708" s="0" t="n">
        <v>17942527.585275</v>
      </c>
      <c r="N4708" s="0" t="n">
        <v>21787354.9249768</v>
      </c>
      <c r="O4708" s="0" t="n">
        <v>0</v>
      </c>
      <c r="P4708" s="0" t="n">
        <v>0</v>
      </c>
      <c r="Q4708" s="0" t="n">
        <v>602453.904428904</v>
      </c>
      <c r="R4708" s="0" t="n">
        <v>753067.38053613</v>
      </c>
    </row>
    <row r="4709" customFormat="false" ht="13.8" hidden="true" customHeight="false" outlineLevel="0" collapsed="false">
      <c r="A4709" s="0" t="s">
        <v>150</v>
      </c>
      <c r="B4709" s="0" t="s">
        <v>21</v>
      </c>
      <c r="C4709" s="0" t="s">
        <v>181</v>
      </c>
      <c r="D4709" s="0" t="s">
        <v>31</v>
      </c>
      <c r="E4709" s="0" t="s">
        <v>13</v>
      </c>
      <c r="F4709" s="0" t="s">
        <v>13</v>
      </c>
      <c r="G4709" s="0" t="s">
        <v>153</v>
      </c>
      <c r="H4709" s="0" t="n">
        <v>20721.7297761192</v>
      </c>
      <c r="I4709" s="0" t="n">
        <v>1000</v>
      </c>
      <c r="J4709" s="0" t="n">
        <v>557.5</v>
      </c>
      <c r="K4709" s="0" t="n">
        <v>40000</v>
      </c>
      <c r="L4709" s="0" t="n">
        <v>60000</v>
      </c>
      <c r="M4709" s="0" t="n">
        <v>124200</v>
      </c>
      <c r="N4709" s="0" t="n">
        <v>165600</v>
      </c>
      <c r="O4709" s="0" t="n">
        <v>6480</v>
      </c>
      <c r="P4709" s="0" t="n">
        <v>8100</v>
      </c>
      <c r="Q4709" s="0" t="n">
        <v>0</v>
      </c>
      <c r="R4709" s="0" t="n">
        <v>0</v>
      </c>
    </row>
    <row r="4710" customFormat="false" ht="13.8" hidden="true" customHeight="false" outlineLevel="0" collapsed="false">
      <c r="A4710" s="0" t="s">
        <v>155</v>
      </c>
      <c r="B4710" s="0" t="s">
        <v>21</v>
      </c>
      <c r="C4710" s="0" t="s">
        <v>173</v>
      </c>
      <c r="D4710" s="0" t="s">
        <v>41</v>
      </c>
      <c r="E4710" s="0" t="s">
        <v>13</v>
      </c>
      <c r="F4710" s="0" t="s">
        <v>13</v>
      </c>
      <c r="G4710" s="0" t="s">
        <v>164</v>
      </c>
      <c r="H4710" s="0" t="n">
        <v>144986.014190161</v>
      </c>
      <c r="I4710" s="0" t="n">
        <v>1386.5</v>
      </c>
      <c r="J4710" s="0" t="n">
        <v>824.9675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</row>
    <row r="4711" customFormat="false" ht="13.8" hidden="true" customHeight="false" outlineLevel="0" collapsed="false">
      <c r="A4711" s="0" t="s">
        <v>150</v>
      </c>
      <c r="B4711" s="0" t="s">
        <v>21</v>
      </c>
      <c r="C4711" s="0" t="s">
        <v>166</v>
      </c>
      <c r="D4711" s="0" t="s">
        <v>23</v>
      </c>
      <c r="E4711" s="0" t="s">
        <v>9</v>
      </c>
      <c r="F4711" s="0" t="s">
        <v>9</v>
      </c>
      <c r="G4711" s="0" t="s">
        <v>172</v>
      </c>
      <c r="H4711" s="0" t="n">
        <v>477718.639800483</v>
      </c>
      <c r="I4711" s="0" t="n">
        <v>28077.0998373311</v>
      </c>
      <c r="J4711" s="0" t="n">
        <v>18146.143303212</v>
      </c>
      <c r="K4711" s="0" t="n">
        <v>350963.747966639</v>
      </c>
      <c r="L4711" s="0" t="n">
        <v>386060.122763302</v>
      </c>
      <c r="M4711" s="0" t="n">
        <v>4864617.51830043</v>
      </c>
      <c r="N4711" s="0" t="n">
        <v>5675387.10468383</v>
      </c>
      <c r="O4711" s="0" t="n">
        <v>1784871.63417075</v>
      </c>
      <c r="P4711" s="0" t="n">
        <v>2082350.23986587</v>
      </c>
      <c r="Q4711" s="0" t="n">
        <v>701927.495933278</v>
      </c>
      <c r="R4711" s="0" t="n">
        <v>772120.245526605</v>
      </c>
    </row>
    <row r="4712" customFormat="false" ht="13.8" hidden="true" customHeight="false" outlineLevel="0" collapsed="false">
      <c r="A4712" s="0" t="s">
        <v>150</v>
      </c>
      <c r="B4712" s="0" t="s">
        <v>72</v>
      </c>
      <c r="C4712" s="0" t="s">
        <v>151</v>
      </c>
      <c r="D4712" s="0" t="s">
        <v>84</v>
      </c>
      <c r="E4712" s="0" t="s">
        <v>170</v>
      </c>
      <c r="F4712" s="0" t="s">
        <v>13</v>
      </c>
      <c r="G4712" s="0" t="s">
        <v>153</v>
      </c>
      <c r="H4712" s="0" t="n">
        <v>76033.331135217</v>
      </c>
      <c r="I4712" s="0" t="n">
        <v>26745.7728585845</v>
      </c>
      <c r="J4712" s="0" t="n">
        <v>26745.7728585845</v>
      </c>
      <c r="K4712" s="0" t="n">
        <v>468051.025025228</v>
      </c>
      <c r="L4712" s="0" t="n">
        <v>601779.889318151</v>
      </c>
      <c r="M4712" s="0" t="n">
        <v>2077423.51658686</v>
      </c>
      <c r="N4712" s="0" t="n">
        <v>2856457.33530694</v>
      </c>
      <c r="O4712" s="0" t="n">
        <v>649194.848933395</v>
      </c>
      <c r="P4712" s="0" t="n">
        <v>830969.406634746</v>
      </c>
      <c r="Q4712" s="0" t="n">
        <v>1069830.91434338</v>
      </c>
      <c r="R4712" s="0" t="n">
        <v>1203559.7786363</v>
      </c>
    </row>
    <row r="4713" customFormat="false" ht="13.8" hidden="true" customHeight="false" outlineLevel="0" collapsed="false">
      <c r="A4713" s="0" t="s">
        <v>159</v>
      </c>
      <c r="B4713" s="0" t="s">
        <v>117</v>
      </c>
      <c r="C4713" s="0" t="s">
        <v>188</v>
      </c>
      <c r="D4713" s="0" t="s">
        <v>109</v>
      </c>
      <c r="E4713" s="0" t="s">
        <v>13</v>
      </c>
      <c r="F4713" s="0" t="s">
        <v>13</v>
      </c>
      <c r="G4713" s="0" t="s">
        <v>164</v>
      </c>
      <c r="H4713" s="0" t="n">
        <v>86911.8192548326</v>
      </c>
      <c r="I4713" s="0" t="n">
        <v>452.617759716497</v>
      </c>
      <c r="J4713" s="0" t="n">
        <v>452.617759716497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</row>
    <row r="4714" customFormat="false" ht="13.8" hidden="true" customHeight="false" outlineLevel="0" collapsed="false">
      <c r="A4714" s="0" t="s">
        <v>155</v>
      </c>
      <c r="B4714" s="0" t="s">
        <v>117</v>
      </c>
      <c r="C4714" s="0" t="s">
        <v>196</v>
      </c>
      <c r="D4714" s="0" t="s">
        <v>109</v>
      </c>
      <c r="E4714" s="0" t="s">
        <v>13</v>
      </c>
      <c r="F4714" s="0" t="s">
        <v>13</v>
      </c>
      <c r="G4714" s="0" t="s">
        <v>153</v>
      </c>
      <c r="H4714" s="0" t="n">
        <v>11556.8478500458</v>
      </c>
      <c r="I4714" s="0" t="n">
        <v>56.540514471932</v>
      </c>
      <c r="J4714" s="0" t="n">
        <v>56.540514471932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</row>
    <row r="4715" customFormat="false" ht="13.8" hidden="true" customHeight="false" outlineLevel="0" collapsed="false">
      <c r="A4715" s="0" t="s">
        <v>150</v>
      </c>
      <c r="B4715" s="0" t="s">
        <v>117</v>
      </c>
      <c r="C4715" s="0" t="s">
        <v>196</v>
      </c>
      <c r="D4715" s="0" t="s">
        <v>109</v>
      </c>
      <c r="E4715" s="0" t="s">
        <v>13</v>
      </c>
      <c r="F4715" s="0" t="s">
        <v>13</v>
      </c>
      <c r="G4715" s="0" t="s">
        <v>153</v>
      </c>
      <c r="H4715" s="0" t="n">
        <v>11556.8478500458</v>
      </c>
      <c r="I4715" s="0" t="n">
        <v>56.540514471932</v>
      </c>
      <c r="J4715" s="0" t="n">
        <v>56.540514471932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</row>
    <row r="4716" customFormat="false" ht="13.8" hidden="true" customHeight="false" outlineLevel="0" collapsed="false">
      <c r="A4716" s="0" t="s">
        <v>150</v>
      </c>
      <c r="B4716" s="0" t="s">
        <v>72</v>
      </c>
      <c r="C4716" s="0" t="s">
        <v>171</v>
      </c>
      <c r="D4716" s="0" t="s">
        <v>77</v>
      </c>
      <c r="E4716" s="0" t="s">
        <v>156</v>
      </c>
      <c r="F4716" s="0" t="s">
        <v>9</v>
      </c>
      <c r="G4716" s="0" t="s">
        <v>172</v>
      </c>
      <c r="H4716" s="0" t="n">
        <v>7413175.92577344</v>
      </c>
      <c r="I4716" s="0" t="n">
        <v>100668.075243893</v>
      </c>
      <c r="J4716" s="0" t="n">
        <v>504525.447217611</v>
      </c>
      <c r="K4716" s="0" t="n">
        <v>3523382.63353628</v>
      </c>
      <c r="L4716" s="0" t="n">
        <v>4530063.38597522</v>
      </c>
      <c r="M4716" s="0" t="n">
        <v>14325659.2770919</v>
      </c>
      <c r="N4716" s="0" t="n">
        <v>19697781.5060013</v>
      </c>
      <c r="O4716" s="0" t="n">
        <v>4476768.52409122</v>
      </c>
      <c r="P4716" s="0" t="n">
        <v>5730263.71083676</v>
      </c>
      <c r="Q4716" s="0" t="n">
        <v>8053446.01951151</v>
      </c>
      <c r="R4716" s="0" t="n">
        <v>9060126.77195045</v>
      </c>
    </row>
    <row r="4717" customFormat="false" ht="13.8" hidden="true" customHeight="false" outlineLevel="0" collapsed="false">
      <c r="A4717" s="0" t="s">
        <v>159</v>
      </c>
      <c r="B4717" s="0" t="s">
        <v>96</v>
      </c>
      <c r="C4717" s="0" t="s">
        <v>98</v>
      </c>
      <c r="D4717" s="0" t="s">
        <v>98</v>
      </c>
      <c r="E4717" s="0" t="s">
        <v>8</v>
      </c>
      <c r="F4717" s="0" t="s">
        <v>8</v>
      </c>
      <c r="G4717" s="0" t="s">
        <v>164</v>
      </c>
      <c r="H4717" s="0" t="n">
        <v>238423492.685033</v>
      </c>
      <c r="I4717" s="0" t="n">
        <v>7301293.58478483</v>
      </c>
      <c r="J4717" s="0" t="n">
        <v>27571835.2219821</v>
      </c>
      <c r="K4717" s="0" t="n">
        <v>66903829.943978</v>
      </c>
      <c r="L4717" s="0" t="n">
        <v>89205106.5919707</v>
      </c>
      <c r="M4717" s="0" t="n">
        <v>361565794.214785</v>
      </c>
      <c r="N4717" s="0" t="n">
        <v>451957242.768481</v>
      </c>
      <c r="O4717" s="0" t="n">
        <v>210913380.445377</v>
      </c>
      <c r="P4717" s="0" t="n">
        <v>295278732.623528</v>
      </c>
      <c r="Q4717" s="0" t="n">
        <v>0</v>
      </c>
      <c r="R4717" s="0" t="n">
        <v>0</v>
      </c>
    </row>
    <row r="4718" customFormat="false" ht="13.8" hidden="true" customHeight="false" outlineLevel="0" collapsed="false">
      <c r="A4718" s="0" t="s">
        <v>155</v>
      </c>
      <c r="B4718" s="0" t="s">
        <v>72</v>
      </c>
      <c r="C4718" s="0" t="s">
        <v>151</v>
      </c>
      <c r="D4718" s="0" t="s">
        <v>78</v>
      </c>
      <c r="E4718" s="0" t="s">
        <v>174</v>
      </c>
      <c r="F4718" s="0" t="s">
        <v>8</v>
      </c>
      <c r="G4718" s="0" t="s">
        <v>164</v>
      </c>
      <c r="H4718" s="0" t="n">
        <v>16853955.4247833</v>
      </c>
      <c r="I4718" s="0" t="n">
        <v>2287546.06373163</v>
      </c>
      <c r="J4718" s="0" t="n">
        <v>2333556.0053667</v>
      </c>
      <c r="K4718" s="0" t="n">
        <v>33183166.945932</v>
      </c>
      <c r="L4718" s="0" t="n">
        <v>42664071.7876269</v>
      </c>
      <c r="M4718" s="0" t="n">
        <v>94392759.5404235</v>
      </c>
      <c r="N4718" s="0" t="n">
        <v>116602820.608758</v>
      </c>
      <c r="O4718" s="0" t="n">
        <v>48862134.3503368</v>
      </c>
      <c r="P4718" s="0" t="n">
        <v>66630183.2050048</v>
      </c>
      <c r="Q4718" s="0" t="n">
        <v>66366333.891864</v>
      </c>
      <c r="R4718" s="0" t="n">
        <v>75847238.7335589</v>
      </c>
    </row>
    <row r="4719" customFormat="false" ht="13.8" hidden="true" customHeight="false" outlineLevel="0" collapsed="false">
      <c r="A4719" s="0" t="s">
        <v>155</v>
      </c>
      <c r="B4719" s="0" t="s">
        <v>72</v>
      </c>
      <c r="C4719" s="0" t="s">
        <v>171</v>
      </c>
      <c r="D4719" s="0" t="s">
        <v>77</v>
      </c>
      <c r="E4719" s="0" t="s">
        <v>170</v>
      </c>
      <c r="F4719" s="0" t="s">
        <v>13</v>
      </c>
      <c r="G4719" s="0" t="s">
        <v>164</v>
      </c>
      <c r="H4719" s="0" t="n">
        <v>4190955.74856542</v>
      </c>
      <c r="I4719" s="0" t="n">
        <v>62871.1919313812</v>
      </c>
      <c r="J4719" s="0" t="n">
        <v>96321.2350336293</v>
      </c>
      <c r="K4719" s="0" t="n">
        <v>0</v>
      </c>
      <c r="L4719" s="0" t="n">
        <v>0</v>
      </c>
      <c r="M4719" s="0" t="n">
        <v>5032654.00050091</v>
      </c>
      <c r="N4719" s="0" t="n">
        <v>6151021.55616778</v>
      </c>
      <c r="O4719" s="0" t="n">
        <v>2460408.62246711</v>
      </c>
      <c r="P4719" s="0" t="n">
        <v>3355102.66700061</v>
      </c>
      <c r="Q4719" s="0" t="n">
        <v>4400983.43519668</v>
      </c>
      <c r="R4719" s="0" t="n">
        <v>5029695.35451049</v>
      </c>
    </row>
    <row r="4720" customFormat="false" ht="13.8" hidden="true" customHeight="false" outlineLevel="0" collapsed="false">
      <c r="A4720" s="0" t="s">
        <v>159</v>
      </c>
      <c r="B4720" s="0" t="s">
        <v>21</v>
      </c>
      <c r="C4720" s="0" t="s">
        <v>166</v>
      </c>
      <c r="D4720" s="0" t="s">
        <v>24</v>
      </c>
      <c r="E4720" s="0" t="s">
        <v>8</v>
      </c>
      <c r="F4720" s="0" t="s">
        <v>8</v>
      </c>
      <c r="G4720" s="0" t="s">
        <v>157</v>
      </c>
      <c r="H4720" s="0" t="n">
        <v>13503853.9528948</v>
      </c>
      <c r="I4720" s="0" t="n">
        <v>312018.844864936</v>
      </c>
      <c r="J4720" s="0" t="n">
        <v>85571.6052362508</v>
      </c>
      <c r="K4720" s="0" t="n">
        <v>0</v>
      </c>
      <c r="L4720" s="0" t="n">
        <v>0</v>
      </c>
      <c r="M4720" s="0" t="n">
        <v>49877398.3976931</v>
      </c>
      <c r="N4720" s="0" t="n">
        <v>58190298.1306419</v>
      </c>
      <c r="O4720" s="0" t="n">
        <v>0</v>
      </c>
      <c r="P4720" s="0" t="n">
        <v>0</v>
      </c>
      <c r="Q4720" s="0" t="n">
        <v>0</v>
      </c>
      <c r="R4720" s="0" t="n">
        <v>0</v>
      </c>
    </row>
    <row r="4721" customFormat="false" ht="13.8" hidden="true" customHeight="false" outlineLevel="0" collapsed="false">
      <c r="A4721" s="0" t="s">
        <v>155</v>
      </c>
      <c r="B4721" s="0" t="s">
        <v>52</v>
      </c>
      <c r="C4721" s="0" t="s">
        <v>158</v>
      </c>
      <c r="D4721" s="0" t="s">
        <v>58</v>
      </c>
      <c r="E4721" s="0" t="s">
        <v>13</v>
      </c>
      <c r="F4721" s="0" t="s">
        <v>13</v>
      </c>
      <c r="G4721" s="0" t="s">
        <v>164</v>
      </c>
      <c r="H4721" s="0" t="n">
        <v>7806550.69343611</v>
      </c>
      <c r="I4721" s="0" t="n">
        <v>352014.019236103</v>
      </c>
      <c r="J4721" s="0" t="n">
        <v>219363.399064171</v>
      </c>
      <c r="K4721" s="0" t="n">
        <v>0</v>
      </c>
      <c r="L4721" s="0" t="n">
        <v>0</v>
      </c>
      <c r="M4721" s="0" t="n">
        <v>28043783.5794114</v>
      </c>
      <c r="N4721" s="0" t="n">
        <v>42065675.3691171</v>
      </c>
      <c r="O4721" s="0" t="n">
        <v>4235902.02678092</v>
      </c>
      <c r="P4721" s="0" t="n">
        <v>5294877.53347615</v>
      </c>
      <c r="Q4721" s="0" t="n">
        <v>1760070.09618051</v>
      </c>
      <c r="R4721" s="0" t="n">
        <v>2933450.16030085</v>
      </c>
    </row>
    <row r="4722" customFormat="false" ht="13.8" hidden="true" customHeight="false" outlineLevel="0" collapsed="false">
      <c r="A4722" s="0" t="s">
        <v>150</v>
      </c>
      <c r="B4722" s="0" t="s">
        <v>52</v>
      </c>
      <c r="C4722" s="0" t="s">
        <v>161</v>
      </c>
      <c r="D4722" s="0" t="s">
        <v>58</v>
      </c>
      <c r="E4722" s="0" t="s">
        <v>9</v>
      </c>
      <c r="F4722" s="0" t="s">
        <v>9</v>
      </c>
      <c r="G4722" s="0" t="s">
        <v>164</v>
      </c>
      <c r="H4722" s="0" t="n">
        <v>1557532.25361148</v>
      </c>
      <c r="I4722" s="0" t="n">
        <v>136956.212324829</v>
      </c>
      <c r="J4722" s="0" t="n">
        <v>88302.455886069</v>
      </c>
      <c r="K4722" s="0" t="n">
        <v>1826082.83099772</v>
      </c>
      <c r="L4722" s="0" t="n">
        <v>2739124.24649659</v>
      </c>
      <c r="M4722" s="0" t="n">
        <v>24549401.1003125</v>
      </c>
      <c r="N4722" s="0" t="n">
        <v>32732534.8004167</v>
      </c>
      <c r="O4722" s="0" t="n">
        <v>1648039.75314936</v>
      </c>
      <c r="P4722" s="0" t="n">
        <v>2060049.6914367</v>
      </c>
      <c r="Q4722" s="0" t="n">
        <v>684781.061624147</v>
      </c>
      <c r="R4722" s="0" t="n">
        <v>1141301.76937357</v>
      </c>
    </row>
    <row r="4723" customFormat="false" ht="13.8" hidden="true" customHeight="false" outlineLevel="0" collapsed="false">
      <c r="A4723" s="0" t="s">
        <v>150</v>
      </c>
      <c r="B4723" s="0" t="s">
        <v>52</v>
      </c>
      <c r="C4723" s="0" t="s">
        <v>158</v>
      </c>
      <c r="D4723" s="0" t="s">
        <v>58</v>
      </c>
      <c r="E4723" s="0" t="s">
        <v>9</v>
      </c>
      <c r="F4723" s="0" t="s">
        <v>9</v>
      </c>
      <c r="G4723" s="0" t="s">
        <v>164</v>
      </c>
      <c r="H4723" s="0" t="n">
        <v>3909849.05355885</v>
      </c>
      <c r="I4723" s="0" t="n">
        <v>381423.332911234</v>
      </c>
      <c r="J4723" s="0" t="n">
        <v>249134.303809665</v>
      </c>
      <c r="K4723" s="0" t="n">
        <v>5085644.43881646</v>
      </c>
      <c r="L4723" s="0" t="n">
        <v>7628466.65822469</v>
      </c>
      <c r="M4723" s="0" t="n">
        <v>68370132.5387658</v>
      </c>
      <c r="N4723" s="0" t="n">
        <v>91160176.7183544</v>
      </c>
      <c r="O4723" s="0" t="n">
        <v>4589794.10094621</v>
      </c>
      <c r="P4723" s="0" t="n">
        <v>5737242.62618276</v>
      </c>
      <c r="Q4723" s="0" t="n">
        <v>1907116.66455617</v>
      </c>
      <c r="R4723" s="0" t="n">
        <v>3178527.77426028</v>
      </c>
    </row>
    <row r="4724" customFormat="false" ht="13.8" hidden="true" customHeight="false" outlineLevel="0" collapsed="false">
      <c r="A4724" s="0" t="s">
        <v>159</v>
      </c>
      <c r="B4724" s="0" t="s">
        <v>21</v>
      </c>
      <c r="C4724" s="0" t="s">
        <v>168</v>
      </c>
      <c r="D4724" s="0" t="s">
        <v>30</v>
      </c>
      <c r="E4724" s="0" t="s">
        <v>8</v>
      </c>
      <c r="F4724" s="0" t="s">
        <v>8</v>
      </c>
      <c r="G4724" s="0" t="s">
        <v>172</v>
      </c>
      <c r="H4724" s="0" t="n">
        <v>34236769.4474413</v>
      </c>
      <c r="I4724" s="0" t="n">
        <v>457949.999999999</v>
      </c>
      <c r="J4724" s="0" t="n">
        <v>2227026.49999999</v>
      </c>
      <c r="K4724" s="0" t="n">
        <v>0</v>
      </c>
      <c r="L4724" s="0" t="n">
        <v>0</v>
      </c>
      <c r="M4724" s="0" t="n">
        <v>25278839.9999999</v>
      </c>
      <c r="N4724" s="0" t="n">
        <v>37918259.9999999</v>
      </c>
      <c r="O4724" s="0" t="n">
        <v>2596576.49999999</v>
      </c>
      <c r="P4724" s="0" t="n">
        <v>3338455.49999999</v>
      </c>
      <c r="Q4724" s="0" t="n">
        <v>0</v>
      </c>
      <c r="R4724" s="0" t="n">
        <v>0</v>
      </c>
    </row>
    <row r="4725" customFormat="false" ht="13.8" hidden="true" customHeight="false" outlineLevel="0" collapsed="false">
      <c r="A4725" s="0" t="s">
        <v>155</v>
      </c>
      <c r="B4725" s="0" t="s">
        <v>96</v>
      </c>
      <c r="C4725" s="0" t="s">
        <v>184</v>
      </c>
      <c r="D4725" s="0" t="s">
        <v>100</v>
      </c>
      <c r="E4725" s="0" t="s">
        <v>199</v>
      </c>
      <c r="F4725" s="0" t="s">
        <v>8</v>
      </c>
      <c r="G4725" s="0" t="s">
        <v>164</v>
      </c>
      <c r="H4725" s="0" t="n">
        <v>54758035.9434656</v>
      </c>
      <c r="I4725" s="0" t="n">
        <v>1929367.73619165</v>
      </c>
      <c r="J4725" s="0" t="n">
        <v>1540372.0617821</v>
      </c>
      <c r="K4725" s="0" t="n">
        <v>0</v>
      </c>
      <c r="L4725" s="0" t="n">
        <v>0</v>
      </c>
      <c r="M4725" s="0" t="n">
        <v>34068511.5481658</v>
      </c>
      <c r="N4725" s="0" t="n">
        <v>41639291.8922027</v>
      </c>
      <c r="O4725" s="0" t="n">
        <v>9979664.9375687</v>
      </c>
      <c r="P4725" s="0" t="n">
        <v>15967463.9001099</v>
      </c>
      <c r="Q4725" s="0" t="n">
        <v>18149934.7502187</v>
      </c>
      <c r="R4725" s="0" t="n">
        <v>20742782.5716785</v>
      </c>
    </row>
    <row r="4726" customFormat="false" ht="13.8" hidden="true" customHeight="false" outlineLevel="0" collapsed="false">
      <c r="A4726" s="0" t="s">
        <v>159</v>
      </c>
      <c r="B4726" s="0" t="s">
        <v>21</v>
      </c>
      <c r="C4726" s="0" t="s">
        <v>166</v>
      </c>
      <c r="D4726" s="0" t="s">
        <v>38</v>
      </c>
      <c r="E4726" s="0" t="s">
        <v>13</v>
      </c>
      <c r="F4726" s="0" t="s">
        <v>13</v>
      </c>
      <c r="G4726" s="0" t="s">
        <v>157</v>
      </c>
      <c r="H4726" s="0" t="n">
        <v>17491472.2829404</v>
      </c>
      <c r="I4726" s="0" t="n">
        <v>176394.913469658</v>
      </c>
      <c r="J4726" s="0" t="n">
        <v>48627.1580977291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</row>
    <row r="4727" customFormat="false" ht="13.8" hidden="true" customHeight="false" outlineLevel="0" collapsed="false">
      <c r="A4727" s="0" t="s">
        <v>159</v>
      </c>
      <c r="B4727" s="0" t="s">
        <v>21</v>
      </c>
      <c r="C4727" s="0" t="s">
        <v>181</v>
      </c>
      <c r="D4727" s="0" t="s">
        <v>42</v>
      </c>
      <c r="E4727" s="0" t="s">
        <v>13</v>
      </c>
      <c r="F4727" s="0" t="s">
        <v>13</v>
      </c>
      <c r="G4727" s="0" t="s">
        <v>154</v>
      </c>
      <c r="H4727" s="0" t="n">
        <v>2657538.80442504</v>
      </c>
      <c r="I4727" s="0" t="n">
        <v>36830</v>
      </c>
      <c r="J4727" s="0" t="n">
        <v>21996.15</v>
      </c>
      <c r="K4727" s="0" t="n">
        <v>1473200</v>
      </c>
      <c r="L4727" s="0" t="n">
        <v>1841500</v>
      </c>
      <c r="M4727" s="0" t="n">
        <v>11808618.75</v>
      </c>
      <c r="N4727" s="0" t="n">
        <v>14294643.75</v>
      </c>
      <c r="O4727" s="0" t="n">
        <v>0</v>
      </c>
      <c r="P4727" s="0" t="n">
        <v>0</v>
      </c>
      <c r="Q4727" s="0" t="n">
        <v>0</v>
      </c>
      <c r="R4727" s="0" t="n">
        <v>0</v>
      </c>
    </row>
    <row r="4728" customFormat="false" ht="13.8" hidden="true" customHeight="false" outlineLevel="0" collapsed="false">
      <c r="A4728" s="0" t="s">
        <v>155</v>
      </c>
      <c r="B4728" s="0" t="s">
        <v>21</v>
      </c>
      <c r="C4728" s="0" t="s">
        <v>181</v>
      </c>
      <c r="D4728" s="0" t="s">
        <v>42</v>
      </c>
      <c r="E4728" s="0" t="s">
        <v>13</v>
      </c>
      <c r="F4728" s="0" t="s">
        <v>13</v>
      </c>
      <c r="G4728" s="0" t="s">
        <v>157</v>
      </c>
      <c r="H4728" s="0" t="n">
        <v>673920.80974938</v>
      </c>
      <c r="I4728" s="0" t="n">
        <v>55430</v>
      </c>
      <c r="J4728" s="0" t="n">
        <v>13746.8</v>
      </c>
      <c r="K4728" s="0" t="n">
        <v>2494350</v>
      </c>
      <c r="L4728" s="0" t="n">
        <v>3048650</v>
      </c>
      <c r="M4728" s="0" t="n">
        <v>17772243.75</v>
      </c>
      <c r="N4728" s="0" t="n">
        <v>21513768.75</v>
      </c>
      <c r="O4728" s="0" t="n">
        <v>935381.25</v>
      </c>
      <c r="P4728" s="0" t="n">
        <v>1496610</v>
      </c>
      <c r="Q4728" s="0" t="n">
        <v>0</v>
      </c>
      <c r="R4728" s="0" t="n">
        <v>0</v>
      </c>
    </row>
    <row r="4729" customFormat="false" ht="13.8" hidden="true" customHeight="false" outlineLevel="0" collapsed="false">
      <c r="A4729" s="0" t="s">
        <v>159</v>
      </c>
      <c r="B4729" s="0" t="s">
        <v>90</v>
      </c>
      <c r="C4729" s="0" t="s">
        <v>93</v>
      </c>
      <c r="D4729" s="0" t="s">
        <v>93</v>
      </c>
      <c r="E4729" s="0" t="s">
        <v>194</v>
      </c>
      <c r="F4729" s="0" t="s">
        <v>8</v>
      </c>
      <c r="G4729" s="0" t="s">
        <v>153</v>
      </c>
      <c r="H4729" s="0" t="n">
        <v>4431877.71189233</v>
      </c>
      <c r="I4729" s="0" t="n">
        <v>67568.7499999999</v>
      </c>
      <c r="J4729" s="0" t="n">
        <v>56566.0749999999</v>
      </c>
      <c r="K4729" s="0" t="n">
        <v>0</v>
      </c>
      <c r="L4729" s="0" t="n">
        <v>0</v>
      </c>
      <c r="M4729" s="0" t="n">
        <v>3829504.55569749</v>
      </c>
      <c r="N4729" s="0" t="n">
        <v>4786880.69462187</v>
      </c>
      <c r="O4729" s="0" t="n">
        <v>0</v>
      </c>
      <c r="P4729" s="0" t="n">
        <v>0</v>
      </c>
      <c r="Q4729" s="0" t="n">
        <v>0</v>
      </c>
      <c r="R4729" s="0" t="n">
        <v>0</v>
      </c>
    </row>
    <row r="4730" customFormat="false" ht="13.8" hidden="true" customHeight="false" outlineLevel="0" collapsed="false">
      <c r="A4730" s="0" t="s">
        <v>150</v>
      </c>
      <c r="B4730" s="0" t="s">
        <v>72</v>
      </c>
      <c r="C4730" s="0" t="s">
        <v>151</v>
      </c>
      <c r="D4730" s="0" t="s">
        <v>85</v>
      </c>
      <c r="E4730" s="0" t="s">
        <v>156</v>
      </c>
      <c r="F4730" s="0" t="s">
        <v>9</v>
      </c>
      <c r="G4730" s="0" t="s">
        <v>164</v>
      </c>
      <c r="H4730" s="0" t="n">
        <v>24329810.2694709</v>
      </c>
      <c r="I4730" s="0" t="n">
        <v>3618382.82048164</v>
      </c>
      <c r="J4730" s="0" t="n">
        <v>4238407.3371981</v>
      </c>
      <c r="K4730" s="0" t="n">
        <v>55419938.6386143</v>
      </c>
      <c r="L4730" s="0" t="n">
        <v>71254206.8210756</v>
      </c>
      <c r="M4730" s="0" t="n">
        <v>281050527.237608</v>
      </c>
      <c r="N4730" s="0" t="n">
        <v>386444474.951711</v>
      </c>
      <c r="O4730" s="0" t="n">
        <v>87828289.7617525</v>
      </c>
      <c r="P4730" s="0" t="n">
        <v>112420210.895043</v>
      </c>
      <c r="Q4730" s="0" t="n">
        <v>126674145.45969</v>
      </c>
      <c r="R4730" s="0" t="n">
        <v>142508413.642151</v>
      </c>
    </row>
    <row r="4731" customFormat="false" ht="13.8" hidden="true" customHeight="false" outlineLevel="0" collapsed="false">
      <c r="A4731" s="0" t="s">
        <v>150</v>
      </c>
      <c r="B4731" s="0" t="s">
        <v>21</v>
      </c>
      <c r="C4731" s="0" t="s">
        <v>166</v>
      </c>
      <c r="D4731" s="0" t="s">
        <v>43</v>
      </c>
      <c r="E4731" s="0" t="s">
        <v>8</v>
      </c>
      <c r="F4731" s="0" t="s">
        <v>8</v>
      </c>
      <c r="G4731" s="0" t="s">
        <v>157</v>
      </c>
      <c r="H4731" s="0" t="n">
        <v>2359243.93692678</v>
      </c>
      <c r="I4731" s="0" t="n">
        <v>223508.291193488</v>
      </c>
      <c r="J4731" s="0" t="n">
        <v>62666.9050099231</v>
      </c>
      <c r="K4731" s="0" t="n">
        <v>2793853.6399186</v>
      </c>
      <c r="L4731" s="0" t="n">
        <v>3073239.00391046</v>
      </c>
      <c r="M4731" s="0" t="n">
        <v>110388261.575138</v>
      </c>
      <c r="N4731" s="0" t="n">
        <v>124186794.272031</v>
      </c>
      <c r="O4731" s="0" t="n">
        <v>28928026.2393033</v>
      </c>
      <c r="P4731" s="0" t="n">
        <v>37027873.5863083</v>
      </c>
      <c r="Q4731" s="0" t="n">
        <v>2514468.27592674</v>
      </c>
      <c r="R4731" s="0" t="n">
        <v>3073239.00391046</v>
      </c>
    </row>
    <row r="4732" customFormat="false" ht="13.8" hidden="true" customHeight="false" outlineLevel="0" collapsed="false">
      <c r="A4732" s="0" t="s">
        <v>155</v>
      </c>
      <c r="B4732" s="0" t="s">
        <v>21</v>
      </c>
      <c r="C4732" s="0" t="s">
        <v>181</v>
      </c>
      <c r="D4732" s="0" t="s">
        <v>51</v>
      </c>
      <c r="E4732" s="0" t="s">
        <v>13</v>
      </c>
      <c r="F4732" s="0" t="s">
        <v>13</v>
      </c>
      <c r="G4732" s="0" t="s">
        <v>164</v>
      </c>
      <c r="H4732" s="0" t="n">
        <v>6838097.55768378</v>
      </c>
      <c r="I4732" s="0" t="n">
        <v>235795</v>
      </c>
      <c r="J4732" s="0" t="n">
        <v>150886.525</v>
      </c>
      <c r="K4732" s="0" t="n">
        <v>10610775</v>
      </c>
      <c r="L4732" s="0" t="n">
        <v>12968725</v>
      </c>
      <c r="M4732" s="0" t="n">
        <v>42000984.375</v>
      </c>
      <c r="N4732" s="0" t="n">
        <v>50843296.875</v>
      </c>
      <c r="O4732" s="0" t="n">
        <v>2210578.125</v>
      </c>
      <c r="P4732" s="0" t="n">
        <v>3536925</v>
      </c>
      <c r="Q4732" s="0" t="n">
        <v>0</v>
      </c>
      <c r="R4732" s="0" t="n">
        <v>0</v>
      </c>
    </row>
    <row r="4733" customFormat="false" ht="13.8" hidden="true" customHeight="false" outlineLevel="0" collapsed="false">
      <c r="A4733" s="0" t="s">
        <v>159</v>
      </c>
      <c r="B4733" s="0" t="s">
        <v>52</v>
      </c>
      <c r="C4733" s="0" t="s">
        <v>158</v>
      </c>
      <c r="D4733" s="0" t="s">
        <v>71</v>
      </c>
      <c r="E4733" s="0" t="s">
        <v>9</v>
      </c>
      <c r="F4733" s="0" t="s">
        <v>9</v>
      </c>
      <c r="G4733" s="0" t="s">
        <v>153</v>
      </c>
      <c r="H4733" s="0" t="n">
        <v>2326149.69364955</v>
      </c>
      <c r="I4733" s="0" t="n">
        <v>32147.9765470684</v>
      </c>
      <c r="J4733" s="0" t="n">
        <v>23498.7859395826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n">
        <v>2893317.88923616</v>
      </c>
      <c r="R4733" s="0" t="n">
        <v>3214797.65470684</v>
      </c>
    </row>
    <row r="4734" customFormat="false" ht="13.8" hidden="true" customHeight="false" outlineLevel="0" collapsed="false">
      <c r="A4734" s="0" t="s">
        <v>159</v>
      </c>
      <c r="B4734" s="0" t="s">
        <v>52</v>
      </c>
      <c r="C4734" s="0" t="s">
        <v>158</v>
      </c>
      <c r="D4734" s="0" t="s">
        <v>71</v>
      </c>
      <c r="E4734" s="0" t="s">
        <v>8</v>
      </c>
      <c r="F4734" s="0" t="s">
        <v>8</v>
      </c>
      <c r="G4734" s="0" t="s">
        <v>153</v>
      </c>
      <c r="H4734" s="0" t="n">
        <v>4621630.53380171</v>
      </c>
      <c r="I4734" s="0" t="n">
        <v>62201.2935488054</v>
      </c>
      <c r="J4734" s="0" t="n">
        <v>65967.6228631093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5598116.41939249</v>
      </c>
      <c r="R4734" s="0" t="n">
        <v>6220129.35488054</v>
      </c>
    </row>
    <row r="4735" customFormat="false" ht="13.8" hidden="true" customHeight="false" outlineLevel="0" collapsed="false">
      <c r="A4735" s="0" t="s">
        <v>150</v>
      </c>
      <c r="B4735" s="0" t="s">
        <v>72</v>
      </c>
      <c r="C4735" s="0" t="s">
        <v>175</v>
      </c>
      <c r="D4735" s="0" t="s">
        <v>88</v>
      </c>
      <c r="E4735" s="0" t="s">
        <v>156</v>
      </c>
      <c r="F4735" s="0" t="s">
        <v>9</v>
      </c>
      <c r="G4735" s="0" t="s">
        <v>154</v>
      </c>
      <c r="H4735" s="0" t="n">
        <v>361394.200331947</v>
      </c>
      <c r="I4735" s="0" t="n">
        <v>89298.0040307359</v>
      </c>
      <c r="J4735" s="0" t="n">
        <v>153482.908637514</v>
      </c>
      <c r="K4735" s="0" t="n">
        <v>1422395.60376</v>
      </c>
      <c r="L4735" s="0" t="n">
        <v>1828794.34769143</v>
      </c>
      <c r="M4735" s="0" t="n">
        <v>12144528.54818</v>
      </c>
      <c r="N4735" s="0" t="n">
        <v>16698726.7537476</v>
      </c>
      <c r="O4735" s="0" t="n">
        <v>3795165.17130627</v>
      </c>
      <c r="P4735" s="0" t="n">
        <v>4857811.41927203</v>
      </c>
      <c r="Q4735" s="0" t="n">
        <v>3251189.95145143</v>
      </c>
      <c r="R4735" s="0" t="n">
        <v>3657588.69538286</v>
      </c>
    </row>
    <row r="4736" customFormat="false" ht="13.8" hidden="true" customHeight="false" outlineLevel="0" collapsed="false">
      <c r="A4736" s="0" t="s">
        <v>159</v>
      </c>
      <c r="B4736" s="0" t="s">
        <v>6</v>
      </c>
      <c r="C4736" s="0" t="s">
        <v>162</v>
      </c>
      <c r="D4736" s="0" t="s">
        <v>19</v>
      </c>
      <c r="E4736" s="0" t="s">
        <v>13</v>
      </c>
      <c r="F4736" s="0" t="s">
        <v>13</v>
      </c>
      <c r="G4736" s="0" t="s">
        <v>157</v>
      </c>
      <c r="H4736" s="0" t="n">
        <v>39061519.322015</v>
      </c>
      <c r="I4736" s="0" t="n">
        <v>640276.208666666</v>
      </c>
      <c r="J4736" s="0" t="n">
        <v>473639.876673333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</row>
    <row r="4737" customFormat="false" ht="13.8" hidden="true" customHeight="false" outlineLevel="0" collapsed="false">
      <c r="A4737" s="0" t="s">
        <v>155</v>
      </c>
      <c r="B4737" s="0" t="s">
        <v>52</v>
      </c>
      <c r="C4737" s="0" t="s">
        <v>158</v>
      </c>
      <c r="D4737" s="0" t="s">
        <v>58</v>
      </c>
      <c r="E4737" s="0" t="s">
        <v>9</v>
      </c>
      <c r="F4737" s="0" t="s">
        <v>9</v>
      </c>
      <c r="G4737" s="0" t="s">
        <v>172</v>
      </c>
      <c r="H4737" s="0" t="n">
        <v>414520.55479944</v>
      </c>
      <c r="I4737" s="0" t="n">
        <v>17500.8424558635</v>
      </c>
      <c r="J4737" s="0" t="n">
        <v>10584.1118956128</v>
      </c>
      <c r="K4737" s="0" t="n">
        <v>0</v>
      </c>
      <c r="L4737" s="0" t="n">
        <v>0</v>
      </c>
      <c r="M4737" s="0" t="n">
        <v>1394233.78465057</v>
      </c>
      <c r="N4737" s="0" t="n">
        <v>2091350.67697585</v>
      </c>
      <c r="O4737" s="0" t="n">
        <v>210593.470652213</v>
      </c>
      <c r="P4737" s="0" t="n">
        <v>263241.838315266</v>
      </c>
      <c r="Q4737" s="0" t="n">
        <v>87504.2122793175</v>
      </c>
      <c r="R4737" s="0" t="n">
        <v>145840.353798862</v>
      </c>
    </row>
    <row r="4738" customFormat="false" ht="13.8" hidden="true" customHeight="false" outlineLevel="0" collapsed="false">
      <c r="A4738" s="0" t="s">
        <v>159</v>
      </c>
      <c r="B4738" s="0" t="s">
        <v>90</v>
      </c>
      <c r="C4738" s="0" t="s">
        <v>92</v>
      </c>
      <c r="D4738" s="0" t="s">
        <v>92</v>
      </c>
      <c r="E4738" s="0" t="s">
        <v>170</v>
      </c>
      <c r="F4738" s="0" t="s">
        <v>13</v>
      </c>
      <c r="G4738" s="0" t="s">
        <v>164</v>
      </c>
      <c r="H4738" s="0" t="n">
        <v>3768772.79383819</v>
      </c>
      <c r="I4738" s="0" t="n">
        <v>84653.3333333333</v>
      </c>
      <c r="J4738" s="0" t="n">
        <v>109441.783333333</v>
      </c>
      <c r="K4738" s="0" t="n">
        <v>0</v>
      </c>
      <c r="L4738" s="0" t="n">
        <v>0</v>
      </c>
      <c r="M4738" s="0" t="n">
        <v>5305180.44798933</v>
      </c>
      <c r="N4738" s="0" t="n">
        <v>6631475.55998666</v>
      </c>
      <c r="O4738" s="0" t="n">
        <v>0</v>
      </c>
      <c r="P4738" s="0" t="n">
        <v>0</v>
      </c>
      <c r="Q4738" s="0" t="n">
        <v>0</v>
      </c>
      <c r="R4738" s="0" t="n">
        <v>0</v>
      </c>
    </row>
    <row r="4739" customFormat="false" ht="13.8" hidden="true" customHeight="false" outlineLevel="0" collapsed="false">
      <c r="A4739" s="0" t="s">
        <v>150</v>
      </c>
      <c r="B4739" s="0" t="s">
        <v>52</v>
      </c>
      <c r="C4739" s="0" t="s">
        <v>169</v>
      </c>
      <c r="D4739" s="0" t="s">
        <v>55</v>
      </c>
      <c r="E4739" s="0" t="s">
        <v>8</v>
      </c>
      <c r="F4739" s="0" t="s">
        <v>8</v>
      </c>
      <c r="G4739" s="0" t="s">
        <v>164</v>
      </c>
      <c r="H4739" s="0" t="n">
        <v>2351290.55339854</v>
      </c>
      <c r="I4739" s="0" t="n">
        <v>165026.277656999</v>
      </c>
      <c r="J4739" s="0" t="n">
        <v>147155.570529022</v>
      </c>
      <c r="K4739" s="0" t="n">
        <v>2200350.36875999</v>
      </c>
      <c r="L4739" s="0" t="n">
        <v>3300525.55313999</v>
      </c>
      <c r="M4739" s="0" t="n">
        <v>29580960.3195251</v>
      </c>
      <c r="N4739" s="0" t="n">
        <v>39441280.4260335</v>
      </c>
      <c r="O4739" s="0" t="n">
        <v>1985816.20560554</v>
      </c>
      <c r="P4739" s="0" t="n">
        <v>2482270.25700693</v>
      </c>
      <c r="Q4739" s="0" t="n">
        <v>825131.388284999</v>
      </c>
      <c r="R4739" s="0" t="n">
        <v>1375218.98047499</v>
      </c>
    </row>
    <row r="4740" customFormat="false" ht="13.8" hidden="true" customHeight="false" outlineLevel="0" collapsed="false">
      <c r="A4740" s="0" t="s">
        <v>155</v>
      </c>
      <c r="B4740" s="0" t="s">
        <v>72</v>
      </c>
      <c r="C4740" s="0" t="s">
        <v>175</v>
      </c>
      <c r="D4740" s="0" t="s">
        <v>89</v>
      </c>
      <c r="E4740" s="0" t="s">
        <v>152</v>
      </c>
      <c r="F4740" s="0" t="s">
        <v>8</v>
      </c>
      <c r="G4740" s="0" t="s">
        <v>172</v>
      </c>
      <c r="H4740" s="0" t="n">
        <v>3888135.56052018</v>
      </c>
      <c r="I4740" s="0" t="n">
        <v>387751.045656454</v>
      </c>
      <c r="J4740" s="0" t="n">
        <v>239624.92237846</v>
      </c>
      <c r="K4740" s="0" t="n">
        <v>4523762.19932529</v>
      </c>
      <c r="L4740" s="0" t="n">
        <v>5816265.68484681</v>
      </c>
      <c r="M4740" s="0" t="n">
        <v>28024445.4224527</v>
      </c>
      <c r="N4740" s="0" t="n">
        <v>34252099.9607756</v>
      </c>
      <c r="O4740" s="0" t="n">
        <v>13700839.9843102</v>
      </c>
      <c r="P4740" s="0" t="n">
        <v>18682963.6149685</v>
      </c>
      <c r="Q4740" s="0" t="n">
        <v>9047524.39865059</v>
      </c>
      <c r="R4740" s="0" t="n">
        <v>10340027.8841721</v>
      </c>
    </row>
    <row r="4741" customFormat="false" ht="13.8" hidden="true" customHeight="false" outlineLevel="0" collapsed="false">
      <c r="A4741" s="0" t="s">
        <v>159</v>
      </c>
      <c r="B4741" s="0" t="s">
        <v>72</v>
      </c>
      <c r="C4741" s="0" t="s">
        <v>171</v>
      </c>
      <c r="D4741" s="0" t="s">
        <v>86</v>
      </c>
      <c r="E4741" s="0" t="s">
        <v>174</v>
      </c>
      <c r="F4741" s="0" t="s">
        <v>8</v>
      </c>
      <c r="G4741" s="0" t="s">
        <v>157</v>
      </c>
      <c r="H4741" s="0" t="n">
        <v>2438532.35279859</v>
      </c>
      <c r="I4741" s="0" t="n">
        <v>101292.974005976</v>
      </c>
      <c r="J4741" s="0" t="n">
        <v>54941.4048224681</v>
      </c>
      <c r="K4741" s="0" t="n">
        <v>1287732.58865187</v>
      </c>
      <c r="L4741" s="0" t="n">
        <v>1716976.78486917</v>
      </c>
      <c r="M4741" s="0" t="n">
        <v>5670916.95518218</v>
      </c>
      <c r="N4741" s="0" t="n">
        <v>7561222.60690958</v>
      </c>
      <c r="O4741" s="0" t="n">
        <v>2940475.45486618</v>
      </c>
      <c r="P4741" s="0" t="n">
        <v>4116665.63681265</v>
      </c>
      <c r="Q4741" s="0" t="n">
        <v>858488.392434585</v>
      </c>
      <c r="R4741" s="0" t="n">
        <v>1287732.58865187</v>
      </c>
    </row>
    <row r="4742" customFormat="false" ht="13.8" hidden="true" customHeight="false" outlineLevel="0" collapsed="false">
      <c r="A4742" s="0" t="s">
        <v>150</v>
      </c>
      <c r="B4742" s="0" t="s">
        <v>117</v>
      </c>
      <c r="C4742" s="0" t="s">
        <v>182</v>
      </c>
      <c r="D4742" s="0" t="s">
        <v>109</v>
      </c>
      <c r="E4742" s="0" t="s">
        <v>8</v>
      </c>
      <c r="F4742" s="0" t="s">
        <v>8</v>
      </c>
      <c r="G4742" s="0" t="s">
        <v>154</v>
      </c>
      <c r="H4742" s="0" t="n">
        <v>287704963.449397</v>
      </c>
      <c r="I4742" s="0" t="n">
        <v>1348659.15872646</v>
      </c>
      <c r="J4742" s="0" t="n">
        <v>2526648.54797352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</row>
    <row r="4743" customFormat="false" ht="13.8" hidden="true" customHeight="false" outlineLevel="0" collapsed="false">
      <c r="A4743" s="0" t="s">
        <v>155</v>
      </c>
      <c r="B4743" s="0" t="s">
        <v>117</v>
      </c>
      <c r="C4743" s="0" t="s">
        <v>190</v>
      </c>
      <c r="D4743" s="0" t="s">
        <v>109</v>
      </c>
      <c r="E4743" s="0" t="s">
        <v>9</v>
      </c>
      <c r="F4743" s="0" t="s">
        <v>9</v>
      </c>
      <c r="G4743" s="0" t="s">
        <v>157</v>
      </c>
      <c r="H4743" s="0" t="n">
        <v>4724473.68190758</v>
      </c>
      <c r="I4743" s="0" t="n">
        <v>87430.1208612825</v>
      </c>
      <c r="J4743" s="0" t="n">
        <v>98609.8527569631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</row>
    <row r="4744" customFormat="false" ht="13.8" hidden="true" customHeight="false" outlineLevel="0" collapsed="false">
      <c r="A4744" s="0" t="s">
        <v>155</v>
      </c>
      <c r="B4744" s="0" t="s">
        <v>117</v>
      </c>
      <c r="C4744" s="0" t="s">
        <v>187</v>
      </c>
      <c r="D4744" s="0" t="s">
        <v>109</v>
      </c>
      <c r="E4744" s="0" t="s">
        <v>9</v>
      </c>
      <c r="F4744" s="0" t="s">
        <v>9</v>
      </c>
      <c r="G4744" s="0" t="s">
        <v>157</v>
      </c>
      <c r="H4744" s="0" t="n">
        <v>5096239.75723726</v>
      </c>
      <c r="I4744" s="0" t="n">
        <v>85611.8490405074</v>
      </c>
      <c r="J4744" s="0" t="n">
        <v>115497.105516148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</row>
    <row r="4745" customFormat="false" ht="13.8" hidden="true" customHeight="false" outlineLevel="0" collapsed="false">
      <c r="A4745" s="0" t="s">
        <v>150</v>
      </c>
      <c r="B4745" s="0" t="s">
        <v>103</v>
      </c>
      <c r="C4745" s="0" t="s">
        <v>177</v>
      </c>
      <c r="D4745" s="0" t="s">
        <v>116</v>
      </c>
      <c r="E4745" s="0" t="s">
        <v>8</v>
      </c>
      <c r="F4745" s="0" t="s">
        <v>8</v>
      </c>
      <c r="G4745" s="0" t="s">
        <v>157</v>
      </c>
      <c r="H4745" s="0" t="n">
        <v>22448897.3717608</v>
      </c>
      <c r="I4745" s="0" t="n">
        <v>991718.853</v>
      </c>
      <c r="J4745" s="0" t="n">
        <v>944469.40092</v>
      </c>
      <c r="K4745" s="0" t="n">
        <v>34710159.855</v>
      </c>
      <c r="L4745" s="0" t="n">
        <v>44627348.385</v>
      </c>
      <c r="M4745" s="0" t="n">
        <v>0</v>
      </c>
      <c r="N4745" s="0" t="n">
        <v>0</v>
      </c>
      <c r="O4745" s="0" t="n">
        <v>150528754.437795</v>
      </c>
      <c r="P4745" s="0" t="n">
        <v>192676805.680378</v>
      </c>
      <c r="Q4745" s="0" t="n">
        <v>79337508.24</v>
      </c>
      <c r="R4745" s="0" t="n">
        <v>89254696.77</v>
      </c>
    </row>
    <row r="4746" customFormat="false" ht="13.8" hidden="true" customHeight="false" outlineLevel="0" collapsed="false">
      <c r="A4746" s="0" t="s">
        <v>159</v>
      </c>
      <c r="B4746" s="0" t="s">
        <v>103</v>
      </c>
      <c r="C4746" s="0" t="s">
        <v>177</v>
      </c>
      <c r="D4746" s="0" t="s">
        <v>116</v>
      </c>
      <c r="E4746" s="0" t="s">
        <v>9</v>
      </c>
      <c r="F4746" s="0" t="s">
        <v>9</v>
      </c>
      <c r="G4746" s="0" t="s">
        <v>154</v>
      </c>
      <c r="H4746" s="0" t="n">
        <v>14493005.799382</v>
      </c>
      <c r="I4746" s="0" t="n">
        <v>310962.93</v>
      </c>
      <c r="J4746" s="0" t="n">
        <v>471410.63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37759784.3482582</v>
      </c>
      <c r="P4746" s="0" t="n">
        <v>52863698.0875614</v>
      </c>
      <c r="Q4746" s="0" t="n">
        <v>0</v>
      </c>
      <c r="R4746" s="0" t="n">
        <v>0</v>
      </c>
    </row>
    <row r="4747" customFormat="false" ht="13.8" hidden="true" customHeight="false" outlineLevel="0" collapsed="false">
      <c r="A4747" s="0" t="s">
        <v>150</v>
      </c>
      <c r="B4747" s="0" t="s">
        <v>103</v>
      </c>
      <c r="C4747" s="0" t="s">
        <v>177</v>
      </c>
      <c r="D4747" s="0" t="s">
        <v>113</v>
      </c>
      <c r="E4747" s="0" t="s">
        <v>9</v>
      </c>
      <c r="F4747" s="0" t="s">
        <v>9</v>
      </c>
      <c r="G4747" s="0" t="s">
        <v>157</v>
      </c>
      <c r="H4747" s="0" t="n">
        <v>9097520.14763945</v>
      </c>
      <c r="I4747" s="0" t="n">
        <v>915579.04</v>
      </c>
      <c r="J4747" s="0" t="n">
        <v>495596.58806</v>
      </c>
      <c r="K4747" s="0" t="n">
        <v>0</v>
      </c>
      <c r="L4747" s="0" t="n">
        <v>0</v>
      </c>
      <c r="M4747" s="0" t="n">
        <v>19913844.3946737</v>
      </c>
      <c r="N4747" s="0" t="n">
        <v>28448349.1352481</v>
      </c>
      <c r="O4747" s="0" t="n">
        <v>67564828.2806353</v>
      </c>
      <c r="P4747" s="0" t="n">
        <v>86482980.1992132</v>
      </c>
      <c r="Q4747" s="0" t="n">
        <v>73246323.2</v>
      </c>
      <c r="R4747" s="0" t="n">
        <v>82402113.6</v>
      </c>
    </row>
    <row r="4748" customFormat="false" ht="13.8" hidden="true" customHeight="false" outlineLevel="0" collapsed="false">
      <c r="A4748" s="0" t="s">
        <v>150</v>
      </c>
      <c r="B4748" s="0" t="s">
        <v>103</v>
      </c>
      <c r="C4748" s="0" t="s">
        <v>178</v>
      </c>
      <c r="D4748" s="0" t="s">
        <v>112</v>
      </c>
      <c r="E4748" s="0" t="s">
        <v>9</v>
      </c>
      <c r="F4748" s="0" t="s">
        <v>9</v>
      </c>
      <c r="G4748" s="0" t="s">
        <v>157</v>
      </c>
      <c r="H4748" s="0" t="n">
        <v>2971845.64990556</v>
      </c>
      <c r="I4748" s="0" t="n">
        <v>267147.5276337</v>
      </c>
      <c r="J4748" s="0" t="n">
        <v>103107.004682457</v>
      </c>
      <c r="K4748" s="0" t="n">
        <v>10685901.105348</v>
      </c>
      <c r="L4748" s="0" t="n">
        <v>16028851.658022</v>
      </c>
      <c r="M4748" s="0" t="n">
        <v>6251252.14662858</v>
      </c>
      <c r="N4748" s="0" t="n">
        <v>8335002.86217144</v>
      </c>
      <c r="O4748" s="0" t="n">
        <v>5278835.14604191</v>
      </c>
      <c r="P4748" s="0" t="n">
        <v>6598543.93255239</v>
      </c>
      <c r="Q4748" s="0" t="n">
        <v>4007212.9145055</v>
      </c>
      <c r="R4748" s="0" t="n">
        <v>6678688.1908425</v>
      </c>
    </row>
    <row r="4749" customFormat="false" ht="13.8" hidden="true" customHeight="false" outlineLevel="0" collapsed="false">
      <c r="A4749" s="0" t="s">
        <v>159</v>
      </c>
      <c r="B4749" s="0" t="s">
        <v>103</v>
      </c>
      <c r="C4749" s="0" t="s">
        <v>177</v>
      </c>
      <c r="D4749" s="0" t="s">
        <v>106</v>
      </c>
      <c r="E4749" s="0" t="s">
        <v>13</v>
      </c>
      <c r="F4749" s="0" t="s">
        <v>13</v>
      </c>
      <c r="G4749" s="0" t="s">
        <v>157</v>
      </c>
      <c r="H4749" s="0" t="n">
        <v>1741912.52050932</v>
      </c>
      <c r="I4749" s="0" t="n">
        <v>257541.045</v>
      </c>
      <c r="J4749" s="0" t="n">
        <v>88551.688426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</row>
    <row r="4750" customFormat="false" ht="13.8" hidden="true" customHeight="false" outlineLevel="0" collapsed="false">
      <c r="A4750" s="0" t="s">
        <v>155</v>
      </c>
      <c r="B4750" s="0" t="s">
        <v>103</v>
      </c>
      <c r="C4750" s="0" t="s">
        <v>179</v>
      </c>
      <c r="D4750" s="0" t="s">
        <v>22</v>
      </c>
      <c r="E4750" s="0" t="s">
        <v>8</v>
      </c>
      <c r="F4750" s="0" t="s">
        <v>8</v>
      </c>
      <c r="G4750" s="0" t="s">
        <v>172</v>
      </c>
      <c r="H4750" s="0" t="n">
        <v>623671.596511416</v>
      </c>
      <c r="I4750" s="0" t="n">
        <v>45425</v>
      </c>
      <c r="J4750" s="0" t="n">
        <v>60004.625</v>
      </c>
      <c r="K4750" s="0" t="n">
        <v>2044125</v>
      </c>
      <c r="L4750" s="0" t="n">
        <v>2498375</v>
      </c>
      <c r="M4750" s="0" t="n">
        <v>5825756.25</v>
      </c>
      <c r="N4750" s="0" t="n">
        <v>7052231.25</v>
      </c>
      <c r="O4750" s="0" t="n">
        <v>306618.75</v>
      </c>
      <c r="P4750" s="0" t="n">
        <v>490590</v>
      </c>
      <c r="Q4750" s="0" t="n">
        <v>0</v>
      </c>
      <c r="R4750" s="0" t="n">
        <v>0</v>
      </c>
    </row>
    <row r="4751" customFormat="false" ht="13.8" hidden="true" customHeight="false" outlineLevel="0" collapsed="false">
      <c r="A4751" s="0" t="s">
        <v>150</v>
      </c>
      <c r="B4751" s="0" t="s">
        <v>103</v>
      </c>
      <c r="C4751" s="0" t="s">
        <v>178</v>
      </c>
      <c r="D4751" s="0" t="s">
        <v>108</v>
      </c>
      <c r="E4751" s="0" t="s">
        <v>9</v>
      </c>
      <c r="F4751" s="0" t="s">
        <v>9</v>
      </c>
      <c r="G4751" s="0" t="s">
        <v>164</v>
      </c>
      <c r="H4751" s="0" t="n">
        <v>1098062.20562582</v>
      </c>
      <c r="I4751" s="0" t="n">
        <v>270322.181800199</v>
      </c>
      <c r="J4751" s="0" t="n">
        <v>200678.531782499</v>
      </c>
      <c r="K4751" s="0" t="n">
        <v>5051377.74535299</v>
      </c>
      <c r="L4751" s="0" t="n">
        <v>6061653.29442359</v>
      </c>
      <c r="M4751" s="0" t="n">
        <v>12164498.1810089</v>
      </c>
      <c r="N4751" s="0" t="n">
        <v>16219330.9080119</v>
      </c>
      <c r="O4751" s="0" t="n">
        <v>4865799.27240359</v>
      </c>
      <c r="P4751" s="0" t="n">
        <v>6082249.09050449</v>
      </c>
      <c r="Q4751" s="0" t="n">
        <v>1515413.32360589</v>
      </c>
      <c r="R4751" s="0" t="n">
        <v>2525688.87267649</v>
      </c>
    </row>
    <row r="4752" customFormat="false" ht="13.8" hidden="true" customHeight="false" outlineLevel="0" collapsed="false">
      <c r="A4752" s="0" t="s">
        <v>159</v>
      </c>
      <c r="B4752" s="0" t="s">
        <v>103</v>
      </c>
      <c r="C4752" s="0" t="s">
        <v>177</v>
      </c>
      <c r="D4752" s="0" t="s">
        <v>110</v>
      </c>
      <c r="E4752" s="0" t="s">
        <v>13</v>
      </c>
      <c r="F4752" s="0" t="s">
        <v>13</v>
      </c>
      <c r="G4752" s="0" t="s">
        <v>164</v>
      </c>
      <c r="H4752" s="0" t="n">
        <v>323217.528019328</v>
      </c>
      <c r="I4752" s="0" t="n">
        <v>42551</v>
      </c>
      <c r="J4752" s="0" t="n">
        <v>54541.3007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n">
        <v>0</v>
      </c>
      <c r="R4752" s="0" t="n">
        <v>0</v>
      </c>
    </row>
    <row r="4753" customFormat="false" ht="13.8" hidden="true" customHeight="false" outlineLevel="0" collapsed="false">
      <c r="A4753" s="0" t="s">
        <v>150</v>
      </c>
      <c r="B4753" s="0" t="s">
        <v>96</v>
      </c>
      <c r="C4753" s="0" t="s">
        <v>98</v>
      </c>
      <c r="D4753" s="0" t="s">
        <v>98</v>
      </c>
      <c r="E4753" s="0" t="s">
        <v>156</v>
      </c>
      <c r="F4753" s="0" t="s">
        <v>9</v>
      </c>
      <c r="G4753" s="0" t="s">
        <v>172</v>
      </c>
      <c r="H4753" s="0" t="n">
        <v>1824316.37707043</v>
      </c>
      <c r="I4753" s="0" t="n">
        <v>368271.118247243</v>
      </c>
      <c r="J4753" s="0" t="n">
        <v>570700.060860961</v>
      </c>
      <c r="K4753" s="0" t="n">
        <v>3250142.05780561</v>
      </c>
      <c r="L4753" s="0" t="n">
        <v>4178754.0743215</v>
      </c>
      <c r="M4753" s="0" t="n">
        <v>34194515.7926137</v>
      </c>
      <c r="N4753" s="0" t="n">
        <v>41033418.9511365</v>
      </c>
      <c r="O4753" s="0" t="n">
        <v>13297867.2833723</v>
      </c>
      <c r="P4753" s="0" t="n">
        <v>17021270.1227166</v>
      </c>
      <c r="Q4753" s="0" t="n">
        <v>7428896.13212711</v>
      </c>
      <c r="R4753" s="0" t="n">
        <v>8357508.148643</v>
      </c>
    </row>
    <row r="4754" customFormat="false" ht="13.8" hidden="true" customHeight="false" outlineLevel="0" collapsed="false">
      <c r="A4754" s="0" t="s">
        <v>159</v>
      </c>
      <c r="B4754" s="0" t="s">
        <v>103</v>
      </c>
      <c r="C4754" s="0" t="s">
        <v>178</v>
      </c>
      <c r="D4754" s="0" t="s">
        <v>111</v>
      </c>
      <c r="E4754" s="0" t="s">
        <v>9</v>
      </c>
      <c r="F4754" s="0" t="s">
        <v>9</v>
      </c>
      <c r="G4754" s="0" t="s">
        <v>172</v>
      </c>
      <c r="H4754" s="0" t="n">
        <v>368025.786818576</v>
      </c>
      <c r="I4754" s="0" t="n">
        <v>9215.86952236054</v>
      </c>
      <c r="J4754" s="0" t="n">
        <v>5393.63660718368</v>
      </c>
      <c r="K4754" s="0" t="n">
        <v>0</v>
      </c>
      <c r="L4754" s="0" t="n">
        <v>0</v>
      </c>
      <c r="M4754" s="0" t="n">
        <v>884723.474146612</v>
      </c>
      <c r="N4754" s="0" t="n">
        <v>1327085.21121991</v>
      </c>
      <c r="O4754" s="0" t="n">
        <v>180631.042638266</v>
      </c>
      <c r="P4754" s="0" t="n">
        <v>232239.911963485</v>
      </c>
      <c r="Q4754" s="0" t="n">
        <v>92158.6952236054</v>
      </c>
      <c r="R4754" s="0" t="n">
        <v>184317.39044721</v>
      </c>
    </row>
    <row r="4755" customFormat="false" ht="13.8" hidden="true" customHeight="false" outlineLevel="0" collapsed="false">
      <c r="A4755" s="0" t="s">
        <v>155</v>
      </c>
      <c r="B4755" s="0" t="s">
        <v>21</v>
      </c>
      <c r="C4755" s="0" t="s">
        <v>173</v>
      </c>
      <c r="D4755" s="0" t="s">
        <v>34</v>
      </c>
      <c r="E4755" s="0" t="s">
        <v>8</v>
      </c>
      <c r="F4755" s="0" t="s">
        <v>8</v>
      </c>
      <c r="G4755" s="0" t="s">
        <v>154</v>
      </c>
      <c r="H4755" s="0" t="n">
        <v>206892.252296078</v>
      </c>
      <c r="I4755" s="0" t="n">
        <v>10500.5</v>
      </c>
      <c r="J4755" s="0" t="n">
        <v>5966.735</v>
      </c>
      <c r="K4755" s="0" t="n">
        <v>0</v>
      </c>
      <c r="L4755" s="0" t="n">
        <v>0</v>
      </c>
      <c r="M4755" s="0" t="n">
        <v>6392422.440574</v>
      </c>
      <c r="N4755" s="0" t="n">
        <v>7738195.585958</v>
      </c>
      <c r="O4755" s="0" t="n">
        <v>1128074.54540262</v>
      </c>
      <c r="P4755" s="0" t="n">
        <v>1365563.92338212</v>
      </c>
      <c r="Q4755" s="0" t="n">
        <v>183758.75</v>
      </c>
      <c r="R4755" s="0" t="n">
        <v>210010</v>
      </c>
    </row>
    <row r="4756" customFormat="false" ht="13.8" hidden="true" customHeight="false" outlineLevel="0" collapsed="false">
      <c r="A4756" s="0" t="s">
        <v>155</v>
      </c>
      <c r="B4756" s="0" t="s">
        <v>21</v>
      </c>
      <c r="C4756" s="0" t="s">
        <v>173</v>
      </c>
      <c r="D4756" s="0" t="s">
        <v>28</v>
      </c>
      <c r="E4756" s="0" t="s">
        <v>8</v>
      </c>
      <c r="F4756" s="0" t="s">
        <v>8</v>
      </c>
      <c r="G4756" s="0" t="s">
        <v>164</v>
      </c>
      <c r="H4756" s="0" t="n">
        <v>418146.160078537</v>
      </c>
      <c r="I4756" s="0" t="n">
        <v>7494</v>
      </c>
      <c r="J4756" s="0" t="n">
        <v>4202.73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0</v>
      </c>
    </row>
    <row r="4757" customFormat="false" ht="13.8" hidden="true" customHeight="false" outlineLevel="0" collapsed="false">
      <c r="A4757" s="0" t="s">
        <v>159</v>
      </c>
      <c r="B4757" s="0" t="s">
        <v>96</v>
      </c>
      <c r="C4757" s="0" t="s">
        <v>98</v>
      </c>
      <c r="D4757" s="0" t="s">
        <v>98</v>
      </c>
      <c r="E4757" s="0" t="s">
        <v>170</v>
      </c>
      <c r="F4757" s="0" t="s">
        <v>13</v>
      </c>
      <c r="G4757" s="0" t="s">
        <v>157</v>
      </c>
      <c r="H4757" s="0" t="n">
        <v>44230942.0271468</v>
      </c>
      <c r="I4757" s="0" t="n">
        <v>905492.221525609</v>
      </c>
      <c r="J4757" s="0" t="n">
        <v>597165.045420943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</row>
    <row r="4758" customFormat="false" ht="13.8" hidden="true" customHeight="false" outlineLevel="0" collapsed="false">
      <c r="A4758" s="0" t="s">
        <v>150</v>
      </c>
      <c r="B4758" s="0" t="s">
        <v>52</v>
      </c>
      <c r="C4758" s="0" t="s">
        <v>161</v>
      </c>
      <c r="D4758" s="0" t="s">
        <v>60</v>
      </c>
      <c r="E4758" s="0" t="s">
        <v>8</v>
      </c>
      <c r="F4758" s="0" t="s">
        <v>8</v>
      </c>
      <c r="G4758" s="0" t="s">
        <v>164</v>
      </c>
      <c r="H4758" s="0" t="n">
        <v>26611847.4949263</v>
      </c>
      <c r="I4758" s="0" t="n">
        <v>1476320.58309834</v>
      </c>
      <c r="J4758" s="0" t="n">
        <v>1293304.53277135</v>
      </c>
      <c r="K4758" s="0" t="n">
        <v>19684274.4413112</v>
      </c>
      <c r="L4758" s="0" t="n">
        <v>29526411.6619669</v>
      </c>
      <c r="M4758" s="0" t="n">
        <v>264630464.963274</v>
      </c>
      <c r="N4758" s="0" t="n">
        <v>352840619.951032</v>
      </c>
      <c r="O4758" s="0" t="n">
        <v>17765057.6635991</v>
      </c>
      <c r="P4758" s="0" t="n">
        <v>22206322.0794989</v>
      </c>
      <c r="Q4758" s="0" t="n">
        <v>7381602.91549173</v>
      </c>
      <c r="R4758" s="0" t="n">
        <v>12302671.5258195</v>
      </c>
    </row>
    <row r="4759" customFormat="false" ht="13.8" hidden="true" customHeight="false" outlineLevel="0" collapsed="false">
      <c r="A4759" s="0" t="s">
        <v>159</v>
      </c>
      <c r="B4759" s="0" t="s">
        <v>52</v>
      </c>
      <c r="C4759" s="0" t="s">
        <v>161</v>
      </c>
      <c r="D4759" s="0" t="s">
        <v>58</v>
      </c>
      <c r="E4759" s="0" t="s">
        <v>9</v>
      </c>
      <c r="F4759" s="0" t="s">
        <v>9</v>
      </c>
      <c r="G4759" s="0" t="s">
        <v>172</v>
      </c>
      <c r="H4759" s="0" t="n">
        <v>648433.145704362</v>
      </c>
      <c r="I4759" s="0" t="n">
        <v>14423.358574559</v>
      </c>
      <c r="J4759" s="0" t="n">
        <v>12915.1624819698</v>
      </c>
      <c r="K4759" s="0" t="n">
        <v>0</v>
      </c>
      <c r="L4759" s="0" t="n">
        <v>0</v>
      </c>
      <c r="M4759" s="0" t="n">
        <v>1149060.90169631</v>
      </c>
      <c r="N4759" s="0" t="n">
        <v>1723591.35254447</v>
      </c>
      <c r="O4759" s="0" t="n">
        <v>151865.946156355</v>
      </c>
      <c r="P4759" s="0" t="n">
        <v>195256.216486742</v>
      </c>
      <c r="Q4759" s="0" t="n">
        <v>48077.8619151968</v>
      </c>
      <c r="R4759" s="0" t="n">
        <v>96155.7238303936</v>
      </c>
    </row>
    <row r="4760" customFormat="false" ht="13.8" hidden="true" customHeight="false" outlineLevel="0" collapsed="false">
      <c r="A4760" s="0" t="s">
        <v>150</v>
      </c>
      <c r="B4760" s="0" t="s">
        <v>6</v>
      </c>
      <c r="C4760" s="0" t="s">
        <v>162</v>
      </c>
      <c r="D4760" s="0" t="s">
        <v>7</v>
      </c>
      <c r="E4760" s="0" t="s">
        <v>13</v>
      </c>
      <c r="F4760" s="0" t="s">
        <v>13</v>
      </c>
      <c r="G4760" s="0" t="s">
        <v>153</v>
      </c>
      <c r="H4760" s="0" t="n">
        <v>960200.332196953</v>
      </c>
      <c r="I4760" s="0" t="n">
        <v>117102.907933721</v>
      </c>
      <c r="J4760" s="0" t="n">
        <v>68855.0322703967</v>
      </c>
      <c r="K4760" s="0" t="n">
        <v>0</v>
      </c>
      <c r="L4760" s="0" t="n">
        <v>0</v>
      </c>
      <c r="M4760" s="0" t="n">
        <v>16059827.3336179</v>
      </c>
      <c r="N4760" s="0" t="n">
        <v>22082262.5837247</v>
      </c>
      <c r="O4760" s="0" t="n">
        <v>3764022.03863564</v>
      </c>
      <c r="P4760" s="0" t="n">
        <v>4817948.20945362</v>
      </c>
      <c r="Q4760" s="0" t="n">
        <v>3791549.04927002</v>
      </c>
      <c r="R4760" s="0" t="n">
        <v>4265492.68042877</v>
      </c>
    </row>
    <row r="4761" customFormat="false" ht="13.8" hidden="true" customHeight="false" outlineLevel="0" collapsed="false">
      <c r="A4761" s="0" t="s">
        <v>150</v>
      </c>
      <c r="B4761" s="0" t="s">
        <v>6</v>
      </c>
      <c r="C4761" s="0" t="s">
        <v>163</v>
      </c>
      <c r="D4761" s="0" t="s">
        <v>7</v>
      </c>
      <c r="E4761" s="0" t="s">
        <v>9</v>
      </c>
      <c r="F4761" s="0" t="s">
        <v>9</v>
      </c>
      <c r="G4761" s="0" t="s">
        <v>153</v>
      </c>
      <c r="H4761" s="0" t="n">
        <v>637263.00064833</v>
      </c>
      <c r="I4761" s="0" t="n">
        <v>66203.3162274361</v>
      </c>
      <c r="J4761" s="0" t="n">
        <v>60833.2313857347</v>
      </c>
      <c r="K4761" s="0" t="n">
        <v>0</v>
      </c>
      <c r="L4761" s="0" t="n">
        <v>0</v>
      </c>
      <c r="M4761" s="0" t="n">
        <v>9079311.91706438</v>
      </c>
      <c r="N4761" s="0" t="n">
        <v>12484053.8859635</v>
      </c>
      <c r="O4761" s="0" t="n">
        <v>2127963.73469967</v>
      </c>
      <c r="P4761" s="0" t="n">
        <v>2723793.58041558</v>
      </c>
      <c r="Q4761" s="0" t="n">
        <v>2062248.69490991</v>
      </c>
      <c r="R4761" s="0" t="n">
        <v>2320029.78177365</v>
      </c>
    </row>
    <row r="4762" customFormat="false" ht="13.8" hidden="true" customHeight="false" outlineLevel="0" collapsed="false">
      <c r="A4762" s="0" t="s">
        <v>150</v>
      </c>
      <c r="B4762" s="0" t="s">
        <v>6</v>
      </c>
      <c r="C4762" s="0" t="s">
        <v>163</v>
      </c>
      <c r="D4762" s="0" t="s">
        <v>7</v>
      </c>
      <c r="E4762" s="0" t="s">
        <v>9</v>
      </c>
      <c r="F4762" s="0" t="s">
        <v>9</v>
      </c>
      <c r="G4762" s="0" t="s">
        <v>157</v>
      </c>
      <c r="H4762" s="0" t="n">
        <v>7016152.60348076</v>
      </c>
      <c r="I4762" s="0" t="n">
        <v>781574.935554252</v>
      </c>
      <c r="J4762" s="0" t="n">
        <v>438108.568029639</v>
      </c>
      <c r="K4762" s="0" t="n">
        <v>0</v>
      </c>
      <c r="L4762" s="0" t="n">
        <v>0</v>
      </c>
      <c r="M4762" s="0" t="n">
        <v>107187419.465186</v>
      </c>
      <c r="N4762" s="0" t="n">
        <v>147382701.76463</v>
      </c>
      <c r="O4762" s="0" t="n">
        <v>25122051.4860014</v>
      </c>
      <c r="P4762" s="0" t="n">
        <v>32156225.9020818</v>
      </c>
      <c r="Q4762" s="0" t="n">
        <v>23307789.599776</v>
      </c>
      <c r="R4762" s="0" t="n">
        <v>26221263.299748</v>
      </c>
    </row>
    <row r="4763" customFormat="false" ht="13.8" hidden="true" customHeight="false" outlineLevel="0" collapsed="false">
      <c r="A4763" s="0" t="s">
        <v>155</v>
      </c>
      <c r="B4763" s="0" t="s">
        <v>90</v>
      </c>
      <c r="C4763" s="0" t="s">
        <v>93</v>
      </c>
      <c r="D4763" s="0" t="s">
        <v>93</v>
      </c>
      <c r="E4763" s="0" t="s">
        <v>194</v>
      </c>
      <c r="F4763" s="0" t="s">
        <v>8</v>
      </c>
      <c r="G4763" s="0" t="s">
        <v>153</v>
      </c>
      <c r="H4763" s="0" t="n">
        <v>1214115.72608155</v>
      </c>
      <c r="I4763" s="0" t="n">
        <v>67568.7499999999</v>
      </c>
      <c r="J4763" s="0" t="n">
        <v>56566.0749999999</v>
      </c>
      <c r="K4763" s="0" t="n">
        <v>0</v>
      </c>
      <c r="L4763" s="0" t="n">
        <v>0</v>
      </c>
      <c r="M4763" s="0" t="n">
        <v>3829504.55569749</v>
      </c>
      <c r="N4763" s="0" t="n">
        <v>4786880.69462187</v>
      </c>
      <c r="O4763" s="0" t="n">
        <v>2457265.42571674</v>
      </c>
      <c r="P4763" s="0" t="n">
        <v>3350816.48961374</v>
      </c>
      <c r="Q4763" s="0" t="n">
        <v>1157983.74999999</v>
      </c>
      <c r="R4763" s="0" t="n">
        <v>1323409.99999999</v>
      </c>
    </row>
    <row r="4764" customFormat="false" ht="13.8" hidden="true" customHeight="false" outlineLevel="0" collapsed="false">
      <c r="A4764" s="0" t="s">
        <v>159</v>
      </c>
      <c r="B4764" s="0" t="s">
        <v>52</v>
      </c>
      <c r="C4764" s="0" t="s">
        <v>158</v>
      </c>
      <c r="D4764" s="0" t="s">
        <v>66</v>
      </c>
      <c r="E4764" s="0" t="s">
        <v>9</v>
      </c>
      <c r="F4764" s="0" t="s">
        <v>9</v>
      </c>
      <c r="G4764" s="0" t="s">
        <v>153</v>
      </c>
      <c r="H4764" s="0" t="n">
        <v>657772.503009276</v>
      </c>
      <c r="I4764" s="0" t="n">
        <v>23775.4858819312</v>
      </c>
      <c r="J4764" s="0" t="n">
        <v>25446.5514755087</v>
      </c>
      <c r="K4764" s="0" t="n">
        <v>951019.435277249</v>
      </c>
      <c r="L4764" s="0" t="n">
        <v>1188774.29409656</v>
      </c>
      <c r="M4764" s="0" t="n">
        <v>4799676.21241486</v>
      </c>
      <c r="N4764" s="0" t="n">
        <v>5810134.36239694</v>
      </c>
      <c r="O4764" s="0" t="n">
        <v>0</v>
      </c>
      <c r="P4764" s="0" t="n">
        <v>0</v>
      </c>
      <c r="Q4764" s="0" t="n">
        <v>0</v>
      </c>
      <c r="R4764" s="0" t="n">
        <v>0</v>
      </c>
    </row>
    <row r="4765" customFormat="false" ht="13.8" hidden="true" customHeight="false" outlineLevel="0" collapsed="false">
      <c r="A4765" s="0" t="s">
        <v>155</v>
      </c>
      <c r="B4765" s="0" t="s">
        <v>6</v>
      </c>
      <c r="C4765" s="0" t="s">
        <v>162</v>
      </c>
      <c r="D4765" s="0" t="s">
        <v>20</v>
      </c>
      <c r="E4765" s="0" t="s">
        <v>8</v>
      </c>
      <c r="F4765" s="0" t="s">
        <v>8</v>
      </c>
      <c r="G4765" s="0" t="s">
        <v>157</v>
      </c>
      <c r="H4765" s="0" t="n">
        <v>18408263.6721355</v>
      </c>
      <c r="I4765" s="0" t="n">
        <v>1991595.91687121</v>
      </c>
      <c r="J4765" s="0" t="n">
        <v>1590619.36134735</v>
      </c>
      <c r="K4765" s="0" t="n">
        <v>5854393.50320385</v>
      </c>
      <c r="L4765" s="0" t="n">
        <v>7527077.36126209</v>
      </c>
      <c r="M4765" s="0" t="n">
        <v>229805043.629489</v>
      </c>
      <c r="N4765" s="0" t="n">
        <v>344707565.444234</v>
      </c>
      <c r="O4765" s="0" t="n">
        <v>63196386.9981096</v>
      </c>
      <c r="P4765" s="0" t="n">
        <v>86176891.3610585</v>
      </c>
      <c r="Q4765" s="0" t="n">
        <v>11708787.0064077</v>
      </c>
      <c r="R4765" s="0" t="n">
        <v>13381470.8644659</v>
      </c>
    </row>
    <row r="4766" customFormat="false" ht="13.8" hidden="true" customHeight="false" outlineLevel="0" collapsed="false">
      <c r="A4766" s="0" t="s">
        <v>150</v>
      </c>
      <c r="B4766" s="0" t="s">
        <v>21</v>
      </c>
      <c r="C4766" s="0" t="s">
        <v>181</v>
      </c>
      <c r="D4766" s="0" t="s">
        <v>51</v>
      </c>
      <c r="E4766" s="0" t="s">
        <v>9</v>
      </c>
      <c r="F4766" s="0" t="s">
        <v>9</v>
      </c>
      <c r="G4766" s="0" t="s">
        <v>172</v>
      </c>
      <c r="H4766" s="0" t="n">
        <v>1981484.34092785</v>
      </c>
      <c r="I4766" s="0" t="n">
        <v>57490</v>
      </c>
      <c r="J4766" s="0" t="n">
        <v>38640.95</v>
      </c>
      <c r="K4766" s="0" t="n">
        <v>2587050</v>
      </c>
      <c r="L4766" s="0" t="n">
        <v>3161950</v>
      </c>
      <c r="M4766" s="0" t="n">
        <v>12396281.25</v>
      </c>
      <c r="N4766" s="0" t="n">
        <v>15091125</v>
      </c>
      <c r="O4766" s="0" t="n">
        <v>646762.5</v>
      </c>
      <c r="P4766" s="0" t="n">
        <v>970143.75</v>
      </c>
      <c r="Q4766" s="0" t="n">
        <v>0</v>
      </c>
      <c r="R4766" s="0" t="n">
        <v>0</v>
      </c>
    </row>
    <row r="4767" customFormat="false" ht="13.8" hidden="true" customHeight="false" outlineLevel="0" collapsed="false">
      <c r="A4767" s="0" t="s">
        <v>159</v>
      </c>
      <c r="B4767" s="0" t="s">
        <v>6</v>
      </c>
      <c r="C4767" s="0" t="s">
        <v>162</v>
      </c>
      <c r="D4767" s="0" t="s">
        <v>19</v>
      </c>
      <c r="E4767" s="0" t="s">
        <v>13</v>
      </c>
      <c r="F4767" s="0" t="s">
        <v>13</v>
      </c>
      <c r="G4767" s="0" t="s">
        <v>164</v>
      </c>
      <c r="H4767" s="0" t="n">
        <v>63568603.9593633</v>
      </c>
      <c r="I4767" s="0" t="n">
        <v>942229.664022083</v>
      </c>
      <c r="J4767" s="0" t="n">
        <v>532782.069007977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</row>
    <row r="4768" customFormat="false" ht="13.8" hidden="true" customHeight="false" outlineLevel="0" collapsed="false">
      <c r="A4768" s="0" t="s">
        <v>150</v>
      </c>
      <c r="B4768" s="0" t="s">
        <v>52</v>
      </c>
      <c r="C4768" s="0" t="s">
        <v>169</v>
      </c>
      <c r="D4768" s="0" t="s">
        <v>70</v>
      </c>
      <c r="E4768" s="0" t="s">
        <v>8</v>
      </c>
      <c r="F4768" s="0" t="s">
        <v>8</v>
      </c>
      <c r="G4768" s="0" t="s">
        <v>157</v>
      </c>
      <c r="H4768" s="0" t="n">
        <v>25945736.2727717</v>
      </c>
      <c r="I4768" s="0" t="n">
        <v>1623444.85607889</v>
      </c>
      <c r="J4768" s="0" t="n">
        <v>759902.328225052</v>
      </c>
      <c r="K4768" s="0" t="n">
        <v>56820569.9627614</v>
      </c>
      <c r="L4768" s="0" t="n">
        <v>73055018.5235504</v>
      </c>
      <c r="M4768" s="0" t="n">
        <v>56008847.534722</v>
      </c>
      <c r="N4768" s="0" t="n">
        <v>68184683.9553137</v>
      </c>
      <c r="O4768" s="0" t="n">
        <v>54168943.3049729</v>
      </c>
      <c r="P4768" s="0" t="n">
        <v>59093392.6963341</v>
      </c>
      <c r="Q4768" s="0" t="n">
        <v>194813382.729467</v>
      </c>
      <c r="R4768" s="0" t="n">
        <v>211047831.290256</v>
      </c>
    </row>
    <row r="4769" customFormat="false" ht="13.8" hidden="true" customHeight="false" outlineLevel="0" collapsed="false">
      <c r="A4769" s="0" t="s">
        <v>159</v>
      </c>
      <c r="B4769" s="0" t="s">
        <v>6</v>
      </c>
      <c r="C4769" s="0" t="s">
        <v>163</v>
      </c>
      <c r="D4769" s="0" t="s">
        <v>15</v>
      </c>
      <c r="E4769" s="0" t="s">
        <v>13</v>
      </c>
      <c r="F4769" s="0" t="s">
        <v>13</v>
      </c>
      <c r="G4769" s="0" t="s">
        <v>153</v>
      </c>
      <c r="H4769" s="0" t="n">
        <v>1210939.72149276</v>
      </c>
      <c r="I4769" s="0" t="n">
        <v>45295.4824314945</v>
      </c>
      <c r="J4769" s="0" t="n">
        <v>40858.3347208017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</row>
    <row r="4770" customFormat="false" ht="13.8" hidden="true" customHeight="false" outlineLevel="0" collapsed="false">
      <c r="A4770" s="0" t="s">
        <v>155</v>
      </c>
      <c r="B4770" s="0" t="s">
        <v>21</v>
      </c>
      <c r="C4770" s="0" t="s">
        <v>166</v>
      </c>
      <c r="D4770" s="0" t="s">
        <v>44</v>
      </c>
      <c r="E4770" s="0" t="s">
        <v>8</v>
      </c>
      <c r="F4770" s="0" t="s">
        <v>8</v>
      </c>
      <c r="G4770" s="0" t="s">
        <v>154</v>
      </c>
      <c r="H4770" s="0" t="n">
        <v>4385533.03457656</v>
      </c>
      <c r="I4770" s="0" t="n">
        <v>165807.666666666</v>
      </c>
      <c r="J4770" s="0" t="n">
        <v>107144.163333333</v>
      </c>
      <c r="K4770" s="0" t="n">
        <v>0</v>
      </c>
      <c r="L4770" s="0" t="n">
        <v>0</v>
      </c>
      <c r="M4770" s="0" t="n">
        <v>36348725.177625</v>
      </c>
      <c r="N4770" s="0" t="n">
        <v>45435906.4720313</v>
      </c>
      <c r="O4770" s="0" t="n">
        <v>7592609.40001431</v>
      </c>
      <c r="P4770" s="0" t="n">
        <v>12148175.0400229</v>
      </c>
      <c r="Q4770" s="0" t="n">
        <v>1658076.66666666</v>
      </c>
      <c r="R4770" s="0" t="n">
        <v>2072595.83333333</v>
      </c>
    </row>
    <row r="4771" customFormat="false" ht="13.8" hidden="true" customHeight="false" outlineLevel="0" collapsed="false">
      <c r="A4771" s="0" t="s">
        <v>150</v>
      </c>
      <c r="B4771" s="0" t="s">
        <v>21</v>
      </c>
      <c r="C4771" s="0" t="s">
        <v>166</v>
      </c>
      <c r="D4771" s="0" t="s">
        <v>43</v>
      </c>
      <c r="E4771" s="0" t="s">
        <v>13</v>
      </c>
      <c r="F4771" s="0" t="s">
        <v>13</v>
      </c>
      <c r="G4771" s="0" t="s">
        <v>164</v>
      </c>
      <c r="H4771" s="0" t="n">
        <v>74701.8491885759</v>
      </c>
      <c r="I4771" s="0" t="n">
        <v>6723.7619047619</v>
      </c>
      <c r="J4771" s="0" t="n">
        <v>3931.23833333333</v>
      </c>
      <c r="K4771" s="0" t="n">
        <v>84047.0238095238</v>
      </c>
      <c r="L4771" s="0" t="n">
        <v>92451.7261904761</v>
      </c>
      <c r="M4771" s="0" t="n">
        <v>3320791.29569862</v>
      </c>
      <c r="N4771" s="0" t="n">
        <v>3735890.20766095</v>
      </c>
      <c r="O4771" s="0" t="n">
        <v>870236.892641267</v>
      </c>
      <c r="P4771" s="0" t="n">
        <v>1113903.22258082</v>
      </c>
      <c r="Q4771" s="0" t="n">
        <v>75642.3214285714</v>
      </c>
      <c r="R4771" s="0" t="n">
        <v>92451.7261904761</v>
      </c>
    </row>
    <row r="4772" customFormat="false" ht="13.8" hidden="true" customHeight="false" outlineLevel="0" collapsed="false">
      <c r="A4772" s="0" t="s">
        <v>159</v>
      </c>
      <c r="B4772" s="0" t="s">
        <v>72</v>
      </c>
      <c r="C4772" s="0" t="s">
        <v>151</v>
      </c>
      <c r="D4772" s="0" t="s">
        <v>73</v>
      </c>
      <c r="E4772" s="0" t="s">
        <v>156</v>
      </c>
      <c r="F4772" s="0" t="s">
        <v>9</v>
      </c>
      <c r="G4772" s="0" t="s">
        <v>172</v>
      </c>
      <c r="H4772" s="0" t="n">
        <v>45601516.7818408</v>
      </c>
      <c r="I4772" s="0" t="n">
        <v>167958.013597841</v>
      </c>
      <c r="J4772" s="0" t="n">
        <v>297821.733615977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</row>
    <row r="4773" customFormat="false" ht="13.8" hidden="true" customHeight="false" outlineLevel="0" collapsed="false">
      <c r="A4773" s="0" t="s">
        <v>150</v>
      </c>
      <c r="B4773" s="0" t="s">
        <v>21</v>
      </c>
      <c r="C4773" s="0" t="s">
        <v>166</v>
      </c>
      <c r="D4773" s="0" t="s">
        <v>45</v>
      </c>
      <c r="E4773" s="0" t="s">
        <v>8</v>
      </c>
      <c r="F4773" s="0" t="s">
        <v>8</v>
      </c>
      <c r="G4773" s="0" t="s">
        <v>154</v>
      </c>
      <c r="H4773" s="0" t="n">
        <v>2045821.0767932</v>
      </c>
      <c r="I4773" s="0" t="n">
        <v>30868</v>
      </c>
      <c r="J4773" s="0" t="n">
        <v>17737.51</v>
      </c>
      <c r="K4773" s="0" t="n">
        <v>0</v>
      </c>
      <c r="L4773" s="0" t="n">
        <v>0</v>
      </c>
      <c r="M4773" s="0" t="n">
        <v>18424080.2522616</v>
      </c>
      <c r="N4773" s="0" t="n">
        <v>22372097.4491748</v>
      </c>
      <c r="O4773" s="0" t="n">
        <v>0</v>
      </c>
      <c r="P4773" s="0" t="n">
        <v>0</v>
      </c>
      <c r="Q4773" s="0" t="n">
        <v>308680</v>
      </c>
      <c r="R4773" s="0" t="n">
        <v>385850</v>
      </c>
    </row>
    <row r="4774" customFormat="false" ht="13.8" hidden="true" customHeight="false" outlineLevel="0" collapsed="false">
      <c r="A4774" s="0" t="s">
        <v>159</v>
      </c>
      <c r="B4774" s="0" t="s">
        <v>21</v>
      </c>
      <c r="C4774" s="0" t="s">
        <v>166</v>
      </c>
      <c r="D4774" s="0" t="s">
        <v>44</v>
      </c>
      <c r="E4774" s="0" t="s">
        <v>9</v>
      </c>
      <c r="F4774" s="0" t="s">
        <v>9</v>
      </c>
      <c r="G4774" s="0" t="s">
        <v>153</v>
      </c>
      <c r="H4774" s="0" t="n">
        <v>556666.054200937</v>
      </c>
      <c r="I4774" s="0" t="n">
        <v>3494.1</v>
      </c>
      <c r="J4774" s="0" t="n">
        <v>2078.9895</v>
      </c>
      <c r="K4774" s="0" t="n">
        <v>0</v>
      </c>
      <c r="L4774" s="0" t="n">
        <v>0</v>
      </c>
      <c r="M4774" s="0" t="n">
        <v>765984.36728784</v>
      </c>
      <c r="N4774" s="0" t="n">
        <v>957480.4591098</v>
      </c>
      <c r="O4774" s="0" t="n">
        <v>0</v>
      </c>
      <c r="P4774" s="0" t="n">
        <v>0</v>
      </c>
      <c r="Q4774" s="0" t="n">
        <v>30573.375</v>
      </c>
      <c r="R4774" s="0" t="n">
        <v>39308.625</v>
      </c>
    </row>
    <row r="4775" customFormat="false" ht="13.8" hidden="true" customHeight="false" outlineLevel="0" collapsed="false">
      <c r="A4775" s="0" t="s">
        <v>155</v>
      </c>
      <c r="B4775" s="0" t="s">
        <v>103</v>
      </c>
      <c r="C4775" s="0" t="s">
        <v>177</v>
      </c>
      <c r="D4775" s="0" t="s">
        <v>113</v>
      </c>
      <c r="E4775" s="0" t="s">
        <v>8</v>
      </c>
      <c r="F4775" s="0" t="s">
        <v>8</v>
      </c>
      <c r="G4775" s="0" t="s">
        <v>164</v>
      </c>
      <c r="H4775" s="0" t="n">
        <v>359206215.603538</v>
      </c>
      <c r="I4775" s="0" t="n">
        <v>3405781.75</v>
      </c>
      <c r="J4775" s="0" t="n">
        <v>7976738.0726875</v>
      </c>
      <c r="K4775" s="0" t="n">
        <v>0</v>
      </c>
      <c r="L4775" s="0" t="n">
        <v>0</v>
      </c>
      <c r="M4775" s="0" t="n">
        <v>42329002.3338483</v>
      </c>
      <c r="N4775" s="0" t="n">
        <v>63493503.5007724</v>
      </c>
      <c r="O4775" s="0" t="n">
        <v>221169034.197269</v>
      </c>
      <c r="P4775" s="0" t="n">
        <v>301594137.541731</v>
      </c>
      <c r="Q4775" s="0" t="n">
        <v>238404722.5</v>
      </c>
      <c r="R4775" s="0" t="n">
        <v>272462540</v>
      </c>
    </row>
    <row r="4776" customFormat="false" ht="13.8" hidden="true" customHeight="false" outlineLevel="0" collapsed="false">
      <c r="A4776" s="0" t="s">
        <v>150</v>
      </c>
      <c r="B4776" s="0" t="s">
        <v>103</v>
      </c>
      <c r="C4776" s="0" t="s">
        <v>177</v>
      </c>
      <c r="D4776" s="0" t="s">
        <v>115</v>
      </c>
      <c r="E4776" s="0" t="s">
        <v>13</v>
      </c>
      <c r="F4776" s="0" t="s">
        <v>13</v>
      </c>
      <c r="G4776" s="0" t="s">
        <v>153</v>
      </c>
      <c r="H4776" s="0" t="n">
        <v>5002962.07953164</v>
      </c>
      <c r="I4776" s="0" t="n">
        <v>213817.985</v>
      </c>
      <c r="J4776" s="0" t="n">
        <v>364337.08475</v>
      </c>
      <c r="K4776" s="0" t="n">
        <v>0</v>
      </c>
      <c r="L4776" s="0" t="n">
        <v>0</v>
      </c>
      <c r="M4776" s="0" t="n">
        <v>7697447.46</v>
      </c>
      <c r="N4776" s="0" t="n">
        <v>10583990.2575</v>
      </c>
      <c r="O4776" s="0" t="n">
        <v>22851797.146875</v>
      </c>
      <c r="P4776" s="0" t="n">
        <v>29250300.348</v>
      </c>
      <c r="Q4776" s="0" t="n">
        <v>17105438.8</v>
      </c>
      <c r="R4776" s="0" t="n">
        <v>19243618.65</v>
      </c>
    </row>
    <row r="4777" customFormat="false" ht="13.8" hidden="true" customHeight="false" outlineLevel="0" collapsed="false">
      <c r="A4777" s="0" t="s">
        <v>155</v>
      </c>
      <c r="B4777" s="0" t="s">
        <v>103</v>
      </c>
      <c r="C4777" s="0" t="s">
        <v>177</v>
      </c>
      <c r="D4777" s="0" t="s">
        <v>109</v>
      </c>
      <c r="E4777" s="0" t="s">
        <v>13</v>
      </c>
      <c r="F4777" s="0" t="s">
        <v>13</v>
      </c>
      <c r="G4777" s="0" t="s">
        <v>180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</row>
    <row r="4778" customFormat="false" ht="13.8" hidden="true" customHeight="false" outlineLevel="0" collapsed="false">
      <c r="A4778" s="0" t="s">
        <v>159</v>
      </c>
      <c r="B4778" s="0" t="s">
        <v>103</v>
      </c>
      <c r="C4778" s="0" t="s">
        <v>178</v>
      </c>
      <c r="D4778" s="0" t="s">
        <v>107</v>
      </c>
      <c r="E4778" s="0" t="s">
        <v>9</v>
      </c>
      <c r="F4778" s="0" t="s">
        <v>9</v>
      </c>
      <c r="G4778" s="0" t="s">
        <v>164</v>
      </c>
      <c r="H4778" s="0" t="n">
        <v>2717657.06444056</v>
      </c>
      <c r="I4778" s="0" t="n">
        <v>85582.501783065</v>
      </c>
      <c r="J4778" s="0" t="n">
        <v>90229.197644495</v>
      </c>
      <c r="K4778" s="0" t="n">
        <v>0</v>
      </c>
      <c r="L4778" s="0" t="n">
        <v>0</v>
      </c>
      <c r="M4778" s="0" t="n">
        <v>8215920.17117424</v>
      </c>
      <c r="N4778" s="0" t="n">
        <v>11502288.2396439</v>
      </c>
      <c r="O4778" s="0" t="n">
        <v>0</v>
      </c>
      <c r="P4778" s="0" t="n">
        <v>0</v>
      </c>
      <c r="Q4778" s="0" t="n">
        <v>0</v>
      </c>
      <c r="R4778" s="0" t="n">
        <v>0</v>
      </c>
    </row>
    <row r="4779" customFormat="false" ht="13.8" hidden="true" customHeight="false" outlineLevel="0" collapsed="false">
      <c r="A4779" s="0" t="s">
        <v>159</v>
      </c>
      <c r="B4779" s="0" t="s">
        <v>96</v>
      </c>
      <c r="C4779" s="0" t="s">
        <v>184</v>
      </c>
      <c r="D4779" s="0" t="s">
        <v>100</v>
      </c>
      <c r="E4779" s="0" t="s">
        <v>199</v>
      </c>
      <c r="F4779" s="0" t="s">
        <v>8</v>
      </c>
      <c r="G4779" s="0" t="s">
        <v>153</v>
      </c>
      <c r="H4779" s="0" t="n">
        <v>12116712.2181474</v>
      </c>
      <c r="I4779" s="0" t="n">
        <v>105584.110576923</v>
      </c>
      <c r="J4779" s="0" t="n">
        <v>104852.623076923</v>
      </c>
      <c r="K4779" s="0" t="n">
        <v>0</v>
      </c>
      <c r="L4779" s="0" t="n">
        <v>0</v>
      </c>
      <c r="M4779" s="0" t="n">
        <v>2071544.20073442</v>
      </c>
      <c r="N4779" s="0" t="n">
        <v>2900161.88102819</v>
      </c>
      <c r="O4779" s="0" t="n">
        <v>0</v>
      </c>
      <c r="P4779" s="0" t="n">
        <v>0</v>
      </c>
      <c r="Q4779" s="0" t="n">
        <v>0</v>
      </c>
      <c r="R4779" s="0" t="n">
        <v>0</v>
      </c>
    </row>
    <row r="4780" customFormat="false" ht="13.8" hidden="true" customHeight="false" outlineLevel="0" collapsed="false">
      <c r="A4780" s="0" t="s">
        <v>155</v>
      </c>
      <c r="B4780" s="0" t="s">
        <v>21</v>
      </c>
      <c r="C4780" s="0" t="s">
        <v>166</v>
      </c>
      <c r="D4780" s="0" t="s">
        <v>36</v>
      </c>
      <c r="E4780" s="0" t="s">
        <v>9</v>
      </c>
      <c r="F4780" s="0" t="s">
        <v>9</v>
      </c>
      <c r="G4780" s="0" t="s">
        <v>153</v>
      </c>
      <c r="H4780" s="0" t="n">
        <v>29120.4527663104</v>
      </c>
      <c r="I4780" s="0" t="n">
        <v>1642.5</v>
      </c>
      <c r="J4780" s="0" t="n">
        <v>977.2875</v>
      </c>
      <c r="K4780" s="0" t="n">
        <v>18478.125</v>
      </c>
      <c r="L4780" s="0" t="n">
        <v>22584.375</v>
      </c>
      <c r="M4780" s="0" t="n">
        <v>226948.889043</v>
      </c>
      <c r="N4780" s="0" t="n">
        <v>283686.11130375</v>
      </c>
      <c r="O4780" s="0" t="n">
        <v>54364.722251625</v>
      </c>
      <c r="P4780" s="0" t="n">
        <v>86983.5556026</v>
      </c>
      <c r="Q4780" s="0" t="n">
        <v>32850</v>
      </c>
      <c r="R4780" s="0" t="n">
        <v>36956.25</v>
      </c>
    </row>
    <row r="4781" customFormat="false" ht="13.8" hidden="true" customHeight="false" outlineLevel="0" collapsed="false">
      <c r="A4781" s="0" t="s">
        <v>159</v>
      </c>
      <c r="B4781" s="0" t="s">
        <v>72</v>
      </c>
      <c r="C4781" s="0" t="s">
        <v>151</v>
      </c>
      <c r="D4781" s="0" t="s">
        <v>85</v>
      </c>
      <c r="E4781" s="0" t="s">
        <v>170</v>
      </c>
      <c r="F4781" s="0" t="s">
        <v>13</v>
      </c>
      <c r="G4781" s="0" t="s">
        <v>154</v>
      </c>
      <c r="H4781" s="0" t="n">
        <v>9642399.02869575</v>
      </c>
      <c r="I4781" s="0" t="n">
        <v>244216.502913853</v>
      </c>
      <c r="J4781" s="0" t="n">
        <v>267770.667037405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n">
        <v>0</v>
      </c>
      <c r="R4781" s="0" t="n">
        <v>0</v>
      </c>
    </row>
    <row r="4782" customFormat="false" ht="13.8" hidden="true" customHeight="false" outlineLevel="0" collapsed="false">
      <c r="A4782" s="0" t="s">
        <v>155</v>
      </c>
      <c r="B4782" s="0" t="s">
        <v>117</v>
      </c>
      <c r="C4782" s="0" t="s">
        <v>176</v>
      </c>
      <c r="D4782" s="0" t="s">
        <v>109</v>
      </c>
      <c r="E4782" s="0" t="s">
        <v>8</v>
      </c>
      <c r="F4782" s="0" t="s">
        <v>8</v>
      </c>
      <c r="G4782" s="0" t="s">
        <v>157</v>
      </c>
      <c r="H4782" s="0" t="n">
        <v>32493318.8698357</v>
      </c>
      <c r="I4782" s="0" t="n">
        <v>726113.083027826</v>
      </c>
      <c r="J4782" s="0" t="n">
        <v>1812921.87547345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0</v>
      </c>
      <c r="Q4782" s="0" t="n">
        <v>0</v>
      </c>
      <c r="R4782" s="0" t="n">
        <v>0</v>
      </c>
    </row>
    <row r="4783" customFormat="false" ht="13.8" hidden="true" customHeight="false" outlineLevel="0" collapsed="false">
      <c r="A4783" s="0" t="s">
        <v>159</v>
      </c>
      <c r="B4783" s="0" t="s">
        <v>72</v>
      </c>
      <c r="C4783" s="0" t="s">
        <v>151</v>
      </c>
      <c r="D4783" s="0" t="s">
        <v>81</v>
      </c>
      <c r="E4783" s="0" t="s">
        <v>152</v>
      </c>
      <c r="F4783" s="0" t="s">
        <v>8</v>
      </c>
      <c r="G4783" s="0" t="s">
        <v>172</v>
      </c>
      <c r="H4783" s="0" t="n">
        <v>386435.443239666</v>
      </c>
      <c r="I4783" s="0" t="n">
        <v>4174.97411886068</v>
      </c>
      <c r="J4783" s="0" t="n">
        <v>4634.16732765882</v>
      </c>
      <c r="K4783" s="0" t="n">
        <v>41749.7411886068</v>
      </c>
      <c r="L4783" s="0" t="n">
        <v>55666.3215848091</v>
      </c>
      <c r="M4783" s="0" t="n">
        <v>204382.720495774</v>
      </c>
      <c r="N4783" s="0" t="n">
        <v>286135.808694084</v>
      </c>
      <c r="O4783" s="0" t="n">
        <v>81753.0877808124</v>
      </c>
      <c r="P4783" s="0" t="n">
        <v>114454.322893137</v>
      </c>
      <c r="Q4783" s="0" t="n">
        <v>0</v>
      </c>
      <c r="R4783" s="0" t="n">
        <v>0</v>
      </c>
    </row>
    <row r="4784" customFormat="false" ht="13.8" hidden="true" customHeight="false" outlineLevel="0" collapsed="false">
      <c r="A4784" s="0" t="s">
        <v>150</v>
      </c>
      <c r="B4784" s="0" t="s">
        <v>21</v>
      </c>
      <c r="C4784" s="0" t="s">
        <v>173</v>
      </c>
      <c r="D4784" s="0" t="s">
        <v>28</v>
      </c>
      <c r="E4784" s="0" t="s">
        <v>8</v>
      </c>
      <c r="F4784" s="0" t="s">
        <v>8</v>
      </c>
      <c r="G4784" s="0" t="s">
        <v>172</v>
      </c>
      <c r="H4784" s="0" t="n">
        <v>142327.411634824</v>
      </c>
      <c r="I4784" s="0" t="n">
        <v>3348</v>
      </c>
      <c r="J4784" s="0" t="n">
        <v>1992.06</v>
      </c>
      <c r="K4784" s="0" t="n">
        <v>0</v>
      </c>
      <c r="L4784" s="0" t="n">
        <v>0</v>
      </c>
      <c r="M4784" s="0" t="n">
        <v>997114.9977432</v>
      </c>
      <c r="N4784" s="0" t="n">
        <v>1210782.4972596</v>
      </c>
      <c r="O4784" s="0" t="n">
        <v>0</v>
      </c>
      <c r="P4784" s="0" t="n">
        <v>0</v>
      </c>
      <c r="Q4784" s="0" t="n">
        <v>33480</v>
      </c>
      <c r="R4784" s="0" t="n">
        <v>41850</v>
      </c>
    </row>
    <row r="4785" customFormat="false" ht="13.8" hidden="true" customHeight="false" outlineLevel="0" collapsed="false">
      <c r="A4785" s="0" t="s">
        <v>150</v>
      </c>
      <c r="B4785" s="0" t="s">
        <v>21</v>
      </c>
      <c r="C4785" s="0" t="s">
        <v>166</v>
      </c>
      <c r="D4785" s="0" t="s">
        <v>38</v>
      </c>
      <c r="E4785" s="0" t="s">
        <v>9</v>
      </c>
      <c r="F4785" s="0" t="s">
        <v>9</v>
      </c>
      <c r="G4785" s="0" t="s">
        <v>172</v>
      </c>
      <c r="H4785" s="0" t="n">
        <v>267404.933418371</v>
      </c>
      <c r="I4785" s="0" t="n">
        <v>3686.87185185185</v>
      </c>
      <c r="J4785" s="0" t="n">
        <v>2193.68875185185</v>
      </c>
      <c r="K4785" s="0" t="n">
        <v>0</v>
      </c>
      <c r="L4785" s="0" t="n">
        <v>0</v>
      </c>
      <c r="M4785" s="0" t="n">
        <v>1280846.59073051</v>
      </c>
      <c r="N4785" s="0" t="n">
        <v>1555313.71731562</v>
      </c>
      <c r="O4785" s="0" t="n">
        <v>0</v>
      </c>
      <c r="P4785" s="0" t="n">
        <v>0</v>
      </c>
      <c r="Q4785" s="0" t="n">
        <v>36868.7185185185</v>
      </c>
      <c r="R4785" s="0" t="n">
        <v>46085.8981481481</v>
      </c>
    </row>
    <row r="4786" customFormat="false" ht="13.8" hidden="true" customHeight="false" outlineLevel="0" collapsed="false">
      <c r="A4786" s="0" t="s">
        <v>150</v>
      </c>
      <c r="B4786" s="0" t="s">
        <v>21</v>
      </c>
      <c r="C4786" s="0" t="s">
        <v>173</v>
      </c>
      <c r="D4786" s="0" t="s">
        <v>27</v>
      </c>
      <c r="E4786" s="0" t="s">
        <v>9</v>
      </c>
      <c r="F4786" s="0" t="s">
        <v>9</v>
      </c>
      <c r="G4786" s="0" t="s">
        <v>153</v>
      </c>
      <c r="H4786" s="0" t="n">
        <v>8365.38714897434</v>
      </c>
      <c r="I4786" s="0" t="n">
        <v>1354</v>
      </c>
      <c r="J4786" s="0" t="n">
        <v>805.63</v>
      </c>
      <c r="K4786" s="0" t="n">
        <v>16925</v>
      </c>
      <c r="L4786" s="0" t="n">
        <v>18617.5</v>
      </c>
      <c r="M4786" s="0" t="n">
        <v>216442.0468248</v>
      </c>
      <c r="N4786" s="0" t="n">
        <v>252515.7212956</v>
      </c>
      <c r="O4786" s="0" t="n">
        <v>79205.04101232</v>
      </c>
      <c r="P4786" s="0" t="n">
        <v>92405.88118104</v>
      </c>
      <c r="Q4786" s="0" t="n">
        <v>33850</v>
      </c>
      <c r="R4786" s="0" t="n">
        <v>37235</v>
      </c>
    </row>
    <row r="4787" customFormat="false" ht="13.8" hidden="true" customHeight="false" outlineLevel="0" collapsed="false">
      <c r="A4787" s="0" t="s">
        <v>159</v>
      </c>
      <c r="B4787" s="0" t="s">
        <v>117</v>
      </c>
      <c r="C4787" s="0" t="s">
        <v>188</v>
      </c>
      <c r="D4787" s="0" t="s">
        <v>109</v>
      </c>
      <c r="E4787" s="0" t="s">
        <v>13</v>
      </c>
      <c r="F4787" s="0" t="s">
        <v>13</v>
      </c>
      <c r="G4787" s="0" t="s">
        <v>157</v>
      </c>
      <c r="H4787" s="0" t="n">
        <v>63310.1049570751</v>
      </c>
      <c r="I4787" s="0" t="n">
        <v>1516.93538253651</v>
      </c>
      <c r="J4787" s="0" t="n">
        <v>1516.93538253651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</row>
    <row r="4788" customFormat="false" ht="13.8" hidden="true" customHeight="false" outlineLevel="0" collapsed="false">
      <c r="A4788" s="0" t="s">
        <v>150</v>
      </c>
      <c r="B4788" s="0" t="s">
        <v>72</v>
      </c>
      <c r="C4788" s="0" t="s">
        <v>151</v>
      </c>
      <c r="D4788" s="0" t="s">
        <v>75</v>
      </c>
      <c r="E4788" s="0" t="s">
        <v>152</v>
      </c>
      <c r="F4788" s="0" t="s">
        <v>8</v>
      </c>
      <c r="G4788" s="0" t="s">
        <v>164</v>
      </c>
      <c r="H4788" s="0" t="n">
        <v>8962740.03046609</v>
      </c>
      <c r="I4788" s="0" t="n">
        <v>149360.434312741</v>
      </c>
      <c r="J4788" s="0" t="n">
        <v>206461.19812297</v>
      </c>
      <c r="K4788" s="0" t="n">
        <v>5227615.20094596</v>
      </c>
      <c r="L4788" s="0" t="n">
        <v>6721219.54407338</v>
      </c>
      <c r="M4788" s="0" t="n">
        <v>16531564.2849641</v>
      </c>
      <c r="N4788" s="0" t="n">
        <v>22730900.8918256</v>
      </c>
      <c r="O4788" s="0" t="n">
        <v>5166113.83905128</v>
      </c>
      <c r="P4788" s="0" t="n">
        <v>6612625.71398564</v>
      </c>
      <c r="Q4788" s="0" t="n">
        <v>11948834.7450193</v>
      </c>
      <c r="R4788" s="0" t="n">
        <v>13442439.0881467</v>
      </c>
    </row>
    <row r="4789" customFormat="false" ht="13.8" hidden="true" customHeight="false" outlineLevel="0" collapsed="false">
      <c r="A4789" s="0" t="s">
        <v>159</v>
      </c>
      <c r="B4789" s="0" t="s">
        <v>72</v>
      </c>
      <c r="C4789" s="0" t="s">
        <v>171</v>
      </c>
      <c r="D4789" s="0" t="s">
        <v>74</v>
      </c>
      <c r="E4789" s="0" t="s">
        <v>170</v>
      </c>
      <c r="F4789" s="0" t="s">
        <v>13</v>
      </c>
      <c r="G4789" s="0" t="s">
        <v>172</v>
      </c>
      <c r="H4789" s="0" t="n">
        <v>14783491.9514404</v>
      </c>
      <c r="I4789" s="0" t="n">
        <v>63715.7244656309</v>
      </c>
      <c r="J4789" s="0" t="n">
        <v>129948.475178782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n">
        <v>0</v>
      </c>
      <c r="R4789" s="0" t="n">
        <v>0</v>
      </c>
    </row>
    <row r="4790" customFormat="false" ht="13.8" hidden="true" customHeight="false" outlineLevel="0" collapsed="false">
      <c r="A4790" s="0" t="s">
        <v>155</v>
      </c>
      <c r="B4790" s="0" t="s">
        <v>72</v>
      </c>
      <c r="C4790" s="0" t="s">
        <v>171</v>
      </c>
      <c r="D4790" s="0" t="s">
        <v>80</v>
      </c>
      <c r="E4790" s="0" t="s">
        <v>170</v>
      </c>
      <c r="F4790" s="0" t="s">
        <v>13</v>
      </c>
      <c r="G4790" s="0" t="s">
        <v>164</v>
      </c>
      <c r="H4790" s="0" t="n">
        <v>26028363.7017771</v>
      </c>
      <c r="I4790" s="0" t="n">
        <v>2091590.11559686</v>
      </c>
      <c r="J4790" s="0" t="n">
        <v>3159127.31476175</v>
      </c>
      <c r="K4790" s="0" t="n">
        <v>0</v>
      </c>
      <c r="L4790" s="0" t="n">
        <v>0</v>
      </c>
      <c r="M4790" s="0" t="n">
        <v>117098288.072082</v>
      </c>
      <c r="N4790" s="0" t="n">
        <v>143120129.865878</v>
      </c>
      <c r="O4790" s="0" t="n">
        <v>66789393.8607182</v>
      </c>
      <c r="P4790" s="0" t="n">
        <v>91076446.1737066</v>
      </c>
      <c r="Q4790" s="0" t="n">
        <v>63146180.5021977</v>
      </c>
      <c r="R4790" s="0" t="n">
        <v>72167063.4310831</v>
      </c>
    </row>
    <row r="4791" customFormat="false" ht="13.8" hidden="true" customHeight="false" outlineLevel="0" collapsed="false">
      <c r="A4791" s="0" t="s">
        <v>155</v>
      </c>
      <c r="B4791" s="0" t="s">
        <v>52</v>
      </c>
      <c r="C4791" s="0" t="s">
        <v>183</v>
      </c>
      <c r="D4791" s="0" t="s">
        <v>57</v>
      </c>
      <c r="E4791" s="0" t="s">
        <v>8</v>
      </c>
      <c r="F4791" s="0" t="s">
        <v>8</v>
      </c>
      <c r="G4791" s="0" t="s">
        <v>154</v>
      </c>
      <c r="H4791" s="0" t="n">
        <v>104483638.747094</v>
      </c>
      <c r="I4791" s="0" t="n">
        <v>2929754.29464285</v>
      </c>
      <c r="J4791" s="0" t="n">
        <v>2101131.58652436</v>
      </c>
      <c r="K4791" s="0" t="n">
        <v>0</v>
      </c>
      <c r="L4791" s="0" t="n">
        <v>0</v>
      </c>
      <c r="M4791" s="0" t="n">
        <v>95790759.0530159</v>
      </c>
      <c r="N4791" s="0" t="n">
        <v>115957234.643124</v>
      </c>
      <c r="O4791" s="0" t="n">
        <v>94329543.2635828</v>
      </c>
      <c r="P4791" s="0" t="n">
        <v>104258968.870275</v>
      </c>
      <c r="Q4791" s="0" t="n">
        <v>322272972.410714</v>
      </c>
      <c r="R4791" s="0" t="n">
        <v>351570515.357142</v>
      </c>
    </row>
    <row r="4792" customFormat="false" ht="13.8" hidden="true" customHeight="false" outlineLevel="0" collapsed="false">
      <c r="A4792" s="0" t="s">
        <v>159</v>
      </c>
      <c r="B4792" s="0" t="s">
        <v>52</v>
      </c>
      <c r="C4792" s="0" t="s">
        <v>158</v>
      </c>
      <c r="D4792" s="0" t="s">
        <v>59</v>
      </c>
      <c r="E4792" s="0" t="s">
        <v>8</v>
      </c>
      <c r="F4792" s="0" t="s">
        <v>8</v>
      </c>
      <c r="G4792" s="0" t="s">
        <v>157</v>
      </c>
      <c r="H4792" s="0" t="n">
        <v>14372289.0150008</v>
      </c>
      <c r="I4792" s="0" t="n">
        <v>311253.060758263</v>
      </c>
      <c r="J4792" s="0" t="n">
        <v>207271.578016111</v>
      </c>
      <c r="K4792" s="0" t="n">
        <v>0</v>
      </c>
      <c r="L4792" s="0" t="n">
        <v>0</v>
      </c>
      <c r="M4792" s="0" t="n">
        <v>24796493.8819087</v>
      </c>
      <c r="N4792" s="0" t="n">
        <v>37194740.822863</v>
      </c>
      <c r="O4792" s="0" t="n">
        <v>3277235.34860259</v>
      </c>
      <c r="P4792" s="0" t="n">
        <v>4213588.30534619</v>
      </c>
      <c r="Q4792" s="0" t="n">
        <v>1037510.20252754</v>
      </c>
      <c r="R4792" s="0" t="n">
        <v>2075020.40505508</v>
      </c>
    </row>
    <row r="4793" customFormat="false" ht="13.8" hidden="true" customHeight="false" outlineLevel="0" collapsed="false">
      <c r="A4793" s="0" t="s">
        <v>155</v>
      </c>
      <c r="B4793" s="0" t="s">
        <v>52</v>
      </c>
      <c r="C4793" s="0" t="s">
        <v>158</v>
      </c>
      <c r="D4793" s="0" t="s">
        <v>59</v>
      </c>
      <c r="E4793" s="0" t="s">
        <v>8</v>
      </c>
      <c r="F4793" s="0" t="s">
        <v>8</v>
      </c>
      <c r="G4793" s="0" t="s">
        <v>157</v>
      </c>
      <c r="H4793" s="0" t="n">
        <v>7206988.98156552</v>
      </c>
      <c r="I4793" s="0" t="n">
        <v>311253.060758263</v>
      </c>
      <c r="J4793" s="0" t="n">
        <v>207271.578016111</v>
      </c>
      <c r="K4793" s="0" t="n">
        <v>0</v>
      </c>
      <c r="L4793" s="0" t="n">
        <v>0</v>
      </c>
      <c r="M4793" s="0" t="n">
        <v>24796493.8819087</v>
      </c>
      <c r="N4793" s="0" t="n">
        <v>37194740.822863</v>
      </c>
      <c r="O4793" s="0" t="n">
        <v>3745411.82697439</v>
      </c>
      <c r="P4793" s="0" t="n">
        <v>4681764.78371799</v>
      </c>
      <c r="Q4793" s="0" t="n">
        <v>1556265.30379131</v>
      </c>
      <c r="R4793" s="0" t="n">
        <v>2593775.50631886</v>
      </c>
    </row>
    <row r="4794" customFormat="false" ht="13.8" hidden="true" customHeight="false" outlineLevel="0" collapsed="false">
      <c r="A4794" s="0" t="s">
        <v>159</v>
      </c>
      <c r="B4794" s="0" t="s">
        <v>52</v>
      </c>
      <c r="C4794" s="0" t="s">
        <v>161</v>
      </c>
      <c r="D4794" s="0" t="s">
        <v>60</v>
      </c>
      <c r="E4794" s="0" t="s">
        <v>9</v>
      </c>
      <c r="F4794" s="0" t="s">
        <v>9</v>
      </c>
      <c r="G4794" s="0" t="s">
        <v>157</v>
      </c>
      <c r="H4794" s="0" t="n">
        <v>37678344.3368552</v>
      </c>
      <c r="I4794" s="0" t="n">
        <v>614680.56956807</v>
      </c>
      <c r="J4794" s="0" t="n">
        <v>241567.76652897</v>
      </c>
      <c r="K4794" s="0" t="n">
        <v>0</v>
      </c>
      <c r="L4794" s="0" t="n">
        <v>0</v>
      </c>
      <c r="M4794" s="0" t="n">
        <v>48969552.1242137</v>
      </c>
      <c r="N4794" s="0" t="n">
        <v>73454328.1863205</v>
      </c>
      <c r="O4794" s="0" t="n">
        <v>6472074.15657253</v>
      </c>
      <c r="P4794" s="0" t="n">
        <v>8321238.20130755</v>
      </c>
      <c r="Q4794" s="0" t="n">
        <v>2048935.23189356</v>
      </c>
      <c r="R4794" s="0" t="n">
        <v>4097870.46378713</v>
      </c>
    </row>
    <row r="4795" customFormat="false" ht="13.8" hidden="true" customHeight="false" outlineLevel="0" collapsed="false">
      <c r="A4795" s="0" t="s">
        <v>150</v>
      </c>
      <c r="B4795" s="0" t="s">
        <v>96</v>
      </c>
      <c r="C4795" s="0" t="s">
        <v>184</v>
      </c>
      <c r="D4795" s="0" t="s">
        <v>100</v>
      </c>
      <c r="E4795" s="0" t="s">
        <v>199</v>
      </c>
      <c r="F4795" s="0" t="s">
        <v>8</v>
      </c>
      <c r="G4795" s="0" t="s">
        <v>154</v>
      </c>
      <c r="H4795" s="0" t="n">
        <v>23694944.1064647</v>
      </c>
      <c r="I4795" s="0" t="n">
        <v>887660.627678736</v>
      </c>
      <c r="J4795" s="0" t="n">
        <v>658424.653539651</v>
      </c>
      <c r="K4795" s="0" t="n">
        <v>4502878.26949087</v>
      </c>
      <c r="L4795" s="0" t="n">
        <v>5789414.91791683</v>
      </c>
      <c r="M4795" s="0" t="n">
        <v>27865226.5450262</v>
      </c>
      <c r="N4795" s="0" t="n">
        <v>38314686.499411</v>
      </c>
      <c r="O4795" s="0" t="n">
        <v>11478573.3641315</v>
      </c>
      <c r="P4795" s="0" t="n">
        <v>14692573.9060883</v>
      </c>
      <c r="Q4795" s="0" t="n">
        <v>10292293.1874077</v>
      </c>
      <c r="R4795" s="0" t="n">
        <v>11578829.8358336</v>
      </c>
    </row>
    <row r="4796" customFormat="false" ht="13.8" hidden="true" customHeight="false" outlineLevel="0" collapsed="false">
      <c r="A4796" s="0" t="s">
        <v>150</v>
      </c>
      <c r="B4796" s="0" t="s">
        <v>6</v>
      </c>
      <c r="C4796" s="0" t="s">
        <v>162</v>
      </c>
      <c r="D4796" s="0" t="s">
        <v>7</v>
      </c>
      <c r="E4796" s="0" t="s">
        <v>8</v>
      </c>
      <c r="F4796" s="0" t="s">
        <v>8</v>
      </c>
      <c r="G4796" s="0" t="s">
        <v>157</v>
      </c>
      <c r="H4796" s="0" t="n">
        <v>39326692.7215068</v>
      </c>
      <c r="I4796" s="0" t="n">
        <v>4708488.12648505</v>
      </c>
      <c r="J4796" s="0" t="n">
        <v>8569178.67612484</v>
      </c>
      <c r="K4796" s="0" t="n">
        <v>64130357.9021497</v>
      </c>
      <c r="L4796" s="0" t="n">
        <v>82453317.302764</v>
      </c>
      <c r="M4796" s="0" t="n">
        <v>565018573.76566</v>
      </c>
      <c r="N4796" s="0" t="n">
        <v>807169391.0938</v>
      </c>
      <c r="O4796" s="0" t="n">
        <v>151344261.124368</v>
      </c>
      <c r="P4796" s="0" t="n">
        <v>193720654.239191</v>
      </c>
      <c r="Q4796" s="0" t="n">
        <v>54968878.2018426</v>
      </c>
      <c r="R4796" s="0" t="n">
        <v>73291837.6024568</v>
      </c>
    </row>
    <row r="4797" customFormat="false" ht="13.8" hidden="true" customHeight="false" outlineLevel="0" collapsed="false">
      <c r="A4797" s="0" t="s">
        <v>159</v>
      </c>
      <c r="B4797" s="0" t="s">
        <v>6</v>
      </c>
      <c r="C4797" s="0" t="s">
        <v>162</v>
      </c>
      <c r="D4797" s="0" t="s">
        <v>17</v>
      </c>
      <c r="E4797" s="0" t="s">
        <v>13</v>
      </c>
      <c r="F4797" s="0" t="s">
        <v>13</v>
      </c>
      <c r="G4797" s="0" t="s">
        <v>157</v>
      </c>
      <c r="H4797" s="0" t="n">
        <v>57729101.2902251</v>
      </c>
      <c r="I4797" s="0" t="n">
        <v>380067.599933558</v>
      </c>
      <c r="J4797" s="0" t="n">
        <v>481752.718235961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n">
        <v>0</v>
      </c>
      <c r="R4797" s="0" t="n">
        <v>0</v>
      </c>
    </row>
    <row r="4798" customFormat="false" ht="13.8" hidden="true" customHeight="false" outlineLevel="0" collapsed="false">
      <c r="A4798" s="0" t="s">
        <v>159</v>
      </c>
      <c r="B4798" s="0" t="s">
        <v>72</v>
      </c>
      <c r="C4798" s="0" t="s">
        <v>151</v>
      </c>
      <c r="D4798" s="0" t="s">
        <v>84</v>
      </c>
      <c r="E4798" s="0" t="s">
        <v>174</v>
      </c>
      <c r="F4798" s="0" t="s">
        <v>8</v>
      </c>
      <c r="G4798" s="0" t="s">
        <v>164</v>
      </c>
      <c r="H4798" s="0" t="n">
        <v>136561690.769748</v>
      </c>
      <c r="I4798" s="0" t="n">
        <v>3781950.83896872</v>
      </c>
      <c r="J4798" s="0" t="n">
        <v>4334173.69004877</v>
      </c>
      <c r="K4798" s="0" t="n">
        <v>0</v>
      </c>
      <c r="L4798" s="0" t="n">
        <v>0</v>
      </c>
      <c r="M4798" s="0" t="n">
        <v>165237378.998438</v>
      </c>
      <c r="N4798" s="0" t="n">
        <v>220316505.331251</v>
      </c>
      <c r="O4798" s="0" t="n">
        <v>73438835.1104173</v>
      </c>
      <c r="P4798" s="0" t="n">
        <v>102814369.154584</v>
      </c>
      <c r="Q4798" s="0" t="n">
        <v>96442874.0118082</v>
      </c>
      <c r="R4798" s="0" t="n">
        <v>112516686.347109</v>
      </c>
    </row>
    <row r="4799" customFormat="false" ht="13.8" hidden="true" customHeight="false" outlineLevel="0" collapsed="false">
      <c r="A4799" s="0" t="s">
        <v>155</v>
      </c>
      <c r="B4799" s="0" t="s">
        <v>72</v>
      </c>
      <c r="C4799" s="0" t="s">
        <v>151</v>
      </c>
      <c r="D4799" s="0" t="s">
        <v>84</v>
      </c>
      <c r="E4799" s="0" t="s">
        <v>156</v>
      </c>
      <c r="F4799" s="0" t="s">
        <v>9</v>
      </c>
      <c r="G4799" s="0" t="s">
        <v>157</v>
      </c>
      <c r="H4799" s="0" t="n">
        <v>8953497.09235384</v>
      </c>
      <c r="I4799" s="0" t="n">
        <v>1008587.81480966</v>
      </c>
      <c r="J4799" s="0" t="n">
        <v>724127.476498043</v>
      </c>
      <c r="K4799" s="0" t="n">
        <v>0</v>
      </c>
      <c r="L4799" s="0" t="n">
        <v>0</v>
      </c>
      <c r="M4799" s="0" t="n">
        <v>44066254.1912779</v>
      </c>
      <c r="N4799" s="0" t="n">
        <v>53858755.122673</v>
      </c>
      <c r="O4799" s="0" t="n">
        <v>21543502.0490692</v>
      </c>
      <c r="P4799" s="0" t="n">
        <v>29377502.7941852</v>
      </c>
      <c r="Q4799" s="0" t="n">
        <v>32068192.8659741</v>
      </c>
      <c r="R4799" s="0" t="n">
        <v>36649363.275399</v>
      </c>
    </row>
    <row r="4800" customFormat="false" ht="13.8" hidden="true" customHeight="false" outlineLevel="0" collapsed="false">
      <c r="A4800" s="0" t="s">
        <v>150</v>
      </c>
      <c r="B4800" s="0" t="s">
        <v>72</v>
      </c>
      <c r="C4800" s="0" t="s">
        <v>151</v>
      </c>
      <c r="D4800" s="0" t="s">
        <v>85</v>
      </c>
      <c r="E4800" s="0" t="s">
        <v>152</v>
      </c>
      <c r="F4800" s="0" t="s">
        <v>8</v>
      </c>
      <c r="G4800" s="0" t="s">
        <v>164</v>
      </c>
      <c r="H4800" s="0" t="n">
        <v>31473988.8323716</v>
      </c>
      <c r="I4800" s="0" t="n">
        <v>5021216.9027</v>
      </c>
      <c r="J4800" s="0" t="n">
        <v>7206147.05138802</v>
      </c>
      <c r="K4800" s="0" t="n">
        <v>75442929.1413936</v>
      </c>
      <c r="L4800" s="0" t="n">
        <v>96998051.7532204</v>
      </c>
      <c r="M4800" s="0" t="n">
        <v>390012811.770529</v>
      </c>
      <c r="N4800" s="0" t="n">
        <v>536267616.184478</v>
      </c>
      <c r="O4800" s="0" t="n">
        <v>121879003.67829</v>
      </c>
      <c r="P4800" s="0" t="n">
        <v>156005124.708211</v>
      </c>
      <c r="Q4800" s="0" t="n">
        <v>172440980.894614</v>
      </c>
      <c r="R4800" s="0" t="n">
        <v>193996103.50644</v>
      </c>
    </row>
    <row r="4801" customFormat="false" ht="13.8" hidden="true" customHeight="false" outlineLevel="0" collapsed="false">
      <c r="A4801" s="0" t="s">
        <v>159</v>
      </c>
      <c r="B4801" s="0" t="s">
        <v>21</v>
      </c>
      <c r="C4801" s="0" t="s">
        <v>166</v>
      </c>
      <c r="D4801" s="0" t="s">
        <v>44</v>
      </c>
      <c r="E4801" s="0" t="s">
        <v>13</v>
      </c>
      <c r="F4801" s="0" t="s">
        <v>13</v>
      </c>
      <c r="G4801" s="0" t="s">
        <v>157</v>
      </c>
      <c r="H4801" s="0" t="n">
        <v>2765931.88921256</v>
      </c>
      <c r="I4801" s="0" t="n">
        <v>23517.45</v>
      </c>
      <c r="J4801" s="0" t="n">
        <v>5648.7695</v>
      </c>
      <c r="K4801" s="0" t="n">
        <v>0</v>
      </c>
      <c r="L4801" s="0" t="n">
        <v>0</v>
      </c>
      <c r="M4801" s="0" t="n">
        <v>5155547.65418088</v>
      </c>
      <c r="N4801" s="0" t="n">
        <v>6444434.5677261</v>
      </c>
      <c r="O4801" s="0" t="n">
        <v>0</v>
      </c>
      <c r="P4801" s="0" t="n">
        <v>0</v>
      </c>
      <c r="Q4801" s="0" t="n">
        <v>205777.6875</v>
      </c>
      <c r="R4801" s="0" t="n">
        <v>264571.3125</v>
      </c>
    </row>
    <row r="4802" customFormat="false" ht="13.8" hidden="true" customHeight="false" outlineLevel="0" collapsed="false">
      <c r="A4802" s="0" t="s">
        <v>155</v>
      </c>
      <c r="B4802" s="0" t="s">
        <v>52</v>
      </c>
      <c r="C4802" s="0" t="s">
        <v>161</v>
      </c>
      <c r="D4802" s="0" t="s">
        <v>68</v>
      </c>
      <c r="E4802" s="0" t="s">
        <v>8</v>
      </c>
      <c r="F4802" s="0" t="s">
        <v>8</v>
      </c>
      <c r="G4802" s="0" t="s">
        <v>172</v>
      </c>
      <c r="H4802" s="0" t="n">
        <v>13173104.6181319</v>
      </c>
      <c r="I4802" s="0" t="n">
        <v>540250.30508417</v>
      </c>
      <c r="J4802" s="0" t="n">
        <v>7053553.91152821</v>
      </c>
      <c r="K4802" s="0" t="n">
        <v>24311263.7287876</v>
      </c>
      <c r="L4802" s="0" t="n">
        <v>29713766.7796293</v>
      </c>
      <c r="M4802" s="0" t="n">
        <v>109063030.338866</v>
      </c>
      <c r="N4802" s="0" t="n">
        <v>132023668.304944</v>
      </c>
      <c r="O4802" s="0" t="n">
        <v>1012969.32203281</v>
      </c>
      <c r="P4802" s="0" t="n">
        <v>1620750.91525251</v>
      </c>
      <c r="Q4802" s="0" t="n">
        <v>0</v>
      </c>
      <c r="R4802" s="0" t="n">
        <v>0</v>
      </c>
    </row>
    <row r="4803" customFormat="false" ht="13.8" hidden="true" customHeight="false" outlineLevel="0" collapsed="false">
      <c r="A4803" s="0" t="s">
        <v>150</v>
      </c>
      <c r="B4803" s="0" t="s">
        <v>52</v>
      </c>
      <c r="C4803" s="0" t="s">
        <v>158</v>
      </c>
      <c r="D4803" s="0" t="s">
        <v>66</v>
      </c>
      <c r="E4803" s="0" t="s">
        <v>9</v>
      </c>
      <c r="F4803" s="0" t="s">
        <v>9</v>
      </c>
      <c r="G4803" s="0" t="s">
        <v>164</v>
      </c>
      <c r="H4803" s="0" t="n">
        <v>2438800.6448566</v>
      </c>
      <c r="I4803" s="0" t="n">
        <v>231074.362325911</v>
      </c>
      <c r="J4803" s="0" t="n">
        <v>420043.581685321</v>
      </c>
      <c r="K4803" s="0" t="n">
        <v>10398346.304666</v>
      </c>
      <c r="L4803" s="0" t="n">
        <v>12709089.9279251</v>
      </c>
      <c r="M4803" s="0" t="n">
        <v>56468797.2933945</v>
      </c>
      <c r="N4803" s="0" t="n">
        <v>68744622.7919585</v>
      </c>
      <c r="O4803" s="0" t="n">
        <v>519917.3152333</v>
      </c>
      <c r="P4803" s="0" t="n">
        <v>779875.97284995</v>
      </c>
      <c r="Q4803" s="0" t="n">
        <v>0</v>
      </c>
      <c r="R4803" s="0" t="n">
        <v>0</v>
      </c>
    </row>
    <row r="4804" customFormat="false" ht="13.8" hidden="true" customHeight="false" outlineLevel="0" collapsed="false">
      <c r="A4804" s="0" t="s">
        <v>155</v>
      </c>
      <c r="B4804" s="0" t="s">
        <v>90</v>
      </c>
      <c r="C4804" s="0" t="s">
        <v>186</v>
      </c>
      <c r="D4804" s="0" t="s">
        <v>95</v>
      </c>
      <c r="E4804" s="0" t="s">
        <v>8</v>
      </c>
      <c r="F4804" s="0" t="s">
        <v>8</v>
      </c>
      <c r="G4804" s="0" t="s">
        <v>154</v>
      </c>
      <c r="H4804" s="0" t="n">
        <v>71133529.1645673</v>
      </c>
      <c r="I4804" s="0" t="n">
        <v>1102970.04669117</v>
      </c>
      <c r="J4804" s="0" t="n">
        <v>3077902.45659441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0</v>
      </c>
      <c r="Q4804" s="0" t="n">
        <v>0</v>
      </c>
      <c r="R4804" s="0" t="n">
        <v>0</v>
      </c>
    </row>
    <row r="4805" customFormat="false" ht="13.8" hidden="true" customHeight="false" outlineLevel="0" collapsed="false">
      <c r="A4805" s="0" t="s">
        <v>150</v>
      </c>
      <c r="B4805" s="0" t="s">
        <v>90</v>
      </c>
      <c r="C4805" s="0" t="s">
        <v>186</v>
      </c>
      <c r="D4805" s="0" t="s">
        <v>95</v>
      </c>
      <c r="E4805" s="0" t="s">
        <v>9</v>
      </c>
      <c r="F4805" s="0" t="s">
        <v>9</v>
      </c>
      <c r="G4805" s="0" t="s">
        <v>164</v>
      </c>
      <c r="H4805" s="0" t="n">
        <v>33390464.4853392</v>
      </c>
      <c r="I4805" s="0" t="n">
        <v>526452.07815922</v>
      </c>
      <c r="J4805" s="0" t="n">
        <v>1072841.29917343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n">
        <v>0</v>
      </c>
    </row>
    <row r="4806" customFormat="false" ht="13.8" hidden="true" customHeight="false" outlineLevel="0" collapsed="false">
      <c r="A4806" s="0" t="s">
        <v>155</v>
      </c>
      <c r="B4806" s="0" t="s">
        <v>90</v>
      </c>
      <c r="C4806" s="0" t="s">
        <v>186</v>
      </c>
      <c r="D4806" s="0" t="s">
        <v>95</v>
      </c>
      <c r="E4806" s="0" t="s">
        <v>8</v>
      </c>
      <c r="F4806" s="0" t="s">
        <v>8</v>
      </c>
      <c r="G4806" s="0" t="s">
        <v>157</v>
      </c>
      <c r="H4806" s="0" t="n">
        <v>41792786.1999102</v>
      </c>
      <c r="I4806" s="0" t="n">
        <v>651003.523554114</v>
      </c>
      <c r="J4806" s="0" t="n">
        <v>979445.330440944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n">
        <v>0</v>
      </c>
      <c r="R4806" s="0" t="n">
        <v>0</v>
      </c>
    </row>
    <row r="4807" customFormat="false" ht="13.8" hidden="true" customHeight="false" outlineLevel="0" collapsed="false">
      <c r="A4807" s="0" t="s">
        <v>159</v>
      </c>
      <c r="B4807" s="0" t="s">
        <v>72</v>
      </c>
      <c r="C4807" s="0" t="s">
        <v>151</v>
      </c>
      <c r="D4807" s="0" t="s">
        <v>75</v>
      </c>
      <c r="E4807" s="0" t="s">
        <v>152</v>
      </c>
      <c r="F4807" s="0" t="s">
        <v>8</v>
      </c>
      <c r="G4807" s="0" t="s">
        <v>154</v>
      </c>
      <c r="H4807" s="0" t="n">
        <v>6477980.47822459</v>
      </c>
      <c r="I4807" s="0" t="n">
        <v>30378.2954956241</v>
      </c>
      <c r="J4807" s="0" t="n">
        <v>37183.4395119655</v>
      </c>
      <c r="K4807" s="0" t="n">
        <v>911348.864868725</v>
      </c>
      <c r="L4807" s="0" t="n">
        <v>1215131.81982496</v>
      </c>
      <c r="M4807" s="0" t="n">
        <v>2101463.26219332</v>
      </c>
      <c r="N4807" s="0" t="n">
        <v>2942048.56707066</v>
      </c>
      <c r="O4807" s="0" t="n">
        <v>840585.304877331</v>
      </c>
      <c r="P4807" s="0" t="n">
        <v>1176819.42682826</v>
      </c>
      <c r="Q4807" s="0" t="n">
        <v>0</v>
      </c>
      <c r="R4807" s="0" t="n">
        <v>0</v>
      </c>
    </row>
    <row r="4808" customFormat="false" ht="13.8" hidden="true" customHeight="false" outlineLevel="0" collapsed="false">
      <c r="A4808" s="0" t="s">
        <v>150</v>
      </c>
      <c r="B4808" s="0" t="s">
        <v>52</v>
      </c>
      <c r="C4808" s="0" t="s">
        <v>54</v>
      </c>
      <c r="D4808" s="0" t="s">
        <v>54</v>
      </c>
      <c r="E4808" s="0" t="s">
        <v>13</v>
      </c>
      <c r="F4808" s="0" t="s">
        <v>13</v>
      </c>
      <c r="G4808" s="0" t="s">
        <v>154</v>
      </c>
      <c r="H4808" s="0" t="n">
        <v>7615999.125</v>
      </c>
      <c r="I4808" s="0" t="n">
        <v>537900</v>
      </c>
      <c r="J4808" s="0" t="n">
        <v>635700</v>
      </c>
      <c r="K4808" s="0" t="n">
        <v>18826500</v>
      </c>
      <c r="L4808" s="0" t="n">
        <v>24205500</v>
      </c>
      <c r="M4808" s="0" t="n">
        <v>2061949.793805</v>
      </c>
      <c r="N4808" s="0" t="n">
        <v>2510199.74898</v>
      </c>
      <c r="O4808" s="0" t="n">
        <v>12425490</v>
      </c>
      <c r="P4808" s="0" t="n">
        <v>13555080</v>
      </c>
      <c r="Q4808" s="0" t="n">
        <v>64548000</v>
      </c>
      <c r="R4808" s="0" t="n">
        <v>69927000</v>
      </c>
    </row>
    <row r="4809" customFormat="false" ht="13.8" hidden="true" customHeight="false" outlineLevel="0" collapsed="false">
      <c r="A4809" s="0" t="s">
        <v>150</v>
      </c>
      <c r="B4809" s="0" t="s">
        <v>52</v>
      </c>
      <c r="C4809" s="0" t="s">
        <v>169</v>
      </c>
      <c r="D4809" s="0" t="s">
        <v>61</v>
      </c>
      <c r="E4809" s="0" t="s">
        <v>13</v>
      </c>
      <c r="F4809" s="0" t="s">
        <v>13</v>
      </c>
      <c r="G4809" s="0" t="s">
        <v>154</v>
      </c>
      <c r="H4809" s="0" t="n">
        <v>11136593.6637226</v>
      </c>
      <c r="I4809" s="0" t="n">
        <v>601742.365696999</v>
      </c>
      <c r="J4809" s="0" t="n">
        <v>348136.397306245</v>
      </c>
      <c r="K4809" s="0" t="n">
        <v>21060982.7993949</v>
      </c>
      <c r="L4809" s="0" t="n">
        <v>27078406.4563649</v>
      </c>
      <c r="M4809" s="0" t="n">
        <v>19779772.7817638</v>
      </c>
      <c r="N4809" s="0" t="n">
        <v>24079723.3864951</v>
      </c>
      <c r="O4809" s="0" t="n">
        <v>15097214.4813024</v>
      </c>
      <c r="P4809" s="0" t="n">
        <v>16469688.5250571</v>
      </c>
      <c r="Q4809" s="0" t="n">
        <v>72209083.8836399</v>
      </c>
      <c r="R4809" s="0" t="n">
        <v>78226507.5406099</v>
      </c>
    </row>
    <row r="4810" customFormat="false" ht="13.8" hidden="true" customHeight="false" outlineLevel="0" collapsed="false">
      <c r="A4810" s="0" t="s">
        <v>159</v>
      </c>
      <c r="B4810" s="0" t="s">
        <v>52</v>
      </c>
      <c r="C4810" s="0" t="s">
        <v>161</v>
      </c>
      <c r="D4810" s="0" t="s">
        <v>60</v>
      </c>
      <c r="E4810" s="0" t="s">
        <v>9</v>
      </c>
      <c r="F4810" s="0" t="s">
        <v>9</v>
      </c>
      <c r="G4810" s="0" t="s">
        <v>153</v>
      </c>
      <c r="H4810" s="0" t="n">
        <v>2958829.71143178</v>
      </c>
      <c r="I4810" s="0" t="n">
        <v>51341.6654545454</v>
      </c>
      <c r="J4810" s="0" t="n">
        <v>38900.1210208581</v>
      </c>
      <c r="K4810" s="0" t="n">
        <v>0</v>
      </c>
      <c r="L4810" s="0" t="n">
        <v>0</v>
      </c>
      <c r="M4810" s="0" t="n">
        <v>4090219.35472434</v>
      </c>
      <c r="N4810" s="0" t="n">
        <v>6135329.03208651</v>
      </c>
      <c r="O4810" s="0" t="n">
        <v>540584.951916165</v>
      </c>
      <c r="P4810" s="0" t="n">
        <v>695037.795320784</v>
      </c>
      <c r="Q4810" s="0" t="n">
        <v>171138.884848484</v>
      </c>
      <c r="R4810" s="0" t="n">
        <v>342277.769696969</v>
      </c>
    </row>
    <row r="4811" customFormat="false" ht="13.8" hidden="true" customHeight="false" outlineLevel="0" collapsed="false">
      <c r="A4811" s="0" t="s">
        <v>155</v>
      </c>
      <c r="B4811" s="0" t="s">
        <v>21</v>
      </c>
      <c r="C4811" s="0" t="s">
        <v>173</v>
      </c>
      <c r="D4811" s="0" t="s">
        <v>41</v>
      </c>
      <c r="E4811" s="0" t="s">
        <v>13</v>
      </c>
      <c r="F4811" s="0" t="s">
        <v>13</v>
      </c>
      <c r="G4811" s="0" t="s">
        <v>157</v>
      </c>
      <c r="H4811" s="0" t="n">
        <v>530337.244138263</v>
      </c>
      <c r="I4811" s="0" t="n">
        <v>7564.99673202614</v>
      </c>
      <c r="J4811" s="0" t="n">
        <v>1791.39924836601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n">
        <v>0</v>
      </c>
      <c r="R4811" s="0" t="n">
        <v>0</v>
      </c>
    </row>
    <row r="4812" customFormat="false" ht="13.8" hidden="true" customHeight="false" outlineLevel="0" collapsed="false">
      <c r="A4812" s="0" t="s">
        <v>155</v>
      </c>
      <c r="B4812" s="0" t="s">
        <v>21</v>
      </c>
      <c r="C4812" s="0" t="s">
        <v>173</v>
      </c>
      <c r="D4812" s="0" t="s">
        <v>39</v>
      </c>
      <c r="E4812" s="0" t="s">
        <v>9</v>
      </c>
      <c r="F4812" s="0" t="s">
        <v>9</v>
      </c>
      <c r="G4812" s="0" t="s">
        <v>164</v>
      </c>
      <c r="H4812" s="0" t="n">
        <v>2046410.23280523</v>
      </c>
      <c r="I4812" s="0" t="n">
        <v>141478.246267642</v>
      </c>
      <c r="J4812" s="0" t="n">
        <v>192176.472889907</v>
      </c>
      <c r="K4812" s="0" t="n">
        <v>1591630.27051097</v>
      </c>
      <c r="L4812" s="0" t="n">
        <v>1945325.88618007</v>
      </c>
      <c r="M4812" s="0" t="n">
        <v>19548451.0284282</v>
      </c>
      <c r="N4812" s="0" t="n">
        <v>24435563.7855352</v>
      </c>
      <c r="O4812" s="0" t="n">
        <v>4682755.28949002</v>
      </c>
      <c r="P4812" s="0" t="n">
        <v>7492408.46318403</v>
      </c>
      <c r="Q4812" s="0" t="n">
        <v>2829564.92535284</v>
      </c>
      <c r="R4812" s="0" t="n">
        <v>3183260.54102194</v>
      </c>
    </row>
    <row r="4813" customFormat="false" ht="13.8" hidden="true" customHeight="false" outlineLevel="0" collapsed="false">
      <c r="A4813" s="0" t="s">
        <v>150</v>
      </c>
      <c r="B4813" s="0" t="s">
        <v>21</v>
      </c>
      <c r="C4813" s="0" t="s">
        <v>166</v>
      </c>
      <c r="D4813" s="0" t="s">
        <v>44</v>
      </c>
      <c r="E4813" s="0" t="s">
        <v>9</v>
      </c>
      <c r="F4813" s="0" t="s">
        <v>9</v>
      </c>
      <c r="G4813" s="0" t="s">
        <v>157</v>
      </c>
      <c r="H4813" s="0" t="n">
        <v>187584.442051187</v>
      </c>
      <c r="I4813" s="0" t="n">
        <v>21010.8333333333</v>
      </c>
      <c r="J4813" s="0" t="n">
        <v>5350.49333333333</v>
      </c>
      <c r="K4813" s="0" t="n">
        <v>262635.416666666</v>
      </c>
      <c r="L4813" s="0" t="n">
        <v>288898.958333333</v>
      </c>
      <c r="M4813" s="0" t="n">
        <v>9212083.15561866</v>
      </c>
      <c r="N4813" s="0" t="n">
        <v>10363593.550071</v>
      </c>
      <c r="O4813" s="0" t="n">
        <v>2405302.69009677</v>
      </c>
      <c r="P4813" s="0" t="n">
        <v>3078787.44332386</v>
      </c>
      <c r="Q4813" s="0" t="n">
        <v>236371.875</v>
      </c>
      <c r="R4813" s="0" t="n">
        <v>288898.958333333</v>
      </c>
    </row>
    <row r="4814" customFormat="false" ht="13.8" hidden="true" customHeight="false" outlineLevel="0" collapsed="false">
      <c r="A4814" s="0" t="s">
        <v>155</v>
      </c>
      <c r="B4814" s="0" t="s">
        <v>6</v>
      </c>
      <c r="C4814" s="0" t="s">
        <v>162</v>
      </c>
      <c r="D4814" s="0" t="s">
        <v>18</v>
      </c>
      <c r="E4814" s="0" t="s">
        <v>9</v>
      </c>
      <c r="F4814" s="0" t="s">
        <v>9</v>
      </c>
      <c r="G4814" s="0" t="s">
        <v>172</v>
      </c>
      <c r="H4814" s="0" t="n">
        <v>1777028.80713791</v>
      </c>
      <c r="I4814" s="0" t="n">
        <v>496763.93150627</v>
      </c>
      <c r="J4814" s="0" t="n">
        <v>254237.06321013</v>
      </c>
      <c r="K4814" s="0" t="n">
        <v>1202095.56941628</v>
      </c>
      <c r="L4814" s="0" t="n">
        <v>1545551.44639236</v>
      </c>
      <c r="M4814" s="0" t="n">
        <v>46107783.8863163</v>
      </c>
      <c r="N4814" s="0" t="n">
        <v>64550897.4408428</v>
      </c>
      <c r="O4814" s="0" t="n">
        <v>10143712.4549895</v>
      </c>
      <c r="P4814" s="0" t="n">
        <v>13832335.1658948</v>
      </c>
      <c r="Q4814" s="0" t="n">
        <v>2404191.13883257</v>
      </c>
      <c r="R4814" s="0" t="n">
        <v>2747647.01580865</v>
      </c>
    </row>
    <row r="4815" customFormat="false" ht="13.8" hidden="true" customHeight="false" outlineLevel="0" collapsed="false">
      <c r="A4815" s="0" t="s">
        <v>150</v>
      </c>
      <c r="B4815" s="0" t="s">
        <v>72</v>
      </c>
      <c r="C4815" s="0" t="s">
        <v>151</v>
      </c>
      <c r="D4815" s="0" t="s">
        <v>73</v>
      </c>
      <c r="E4815" s="0" t="s">
        <v>156</v>
      </c>
      <c r="F4815" s="0" t="s">
        <v>9</v>
      </c>
      <c r="G4815" s="0" t="s">
        <v>172</v>
      </c>
      <c r="H4815" s="0" t="n">
        <v>12614320.4834305</v>
      </c>
      <c r="I4815" s="0" t="n">
        <v>167958.013597841</v>
      </c>
      <c r="J4815" s="0" t="n">
        <v>297821.733615977</v>
      </c>
      <c r="K4815" s="0" t="n">
        <v>5878530.47592444</v>
      </c>
      <c r="L4815" s="0" t="n">
        <v>7558110.61190285</v>
      </c>
      <c r="M4815" s="0" t="n">
        <v>18589988.1166234</v>
      </c>
      <c r="N4815" s="0" t="n">
        <v>25561233.6603572</v>
      </c>
      <c r="O4815" s="0" t="n">
        <v>5809371.28644483</v>
      </c>
      <c r="P4815" s="0" t="n">
        <v>7435995.24664938</v>
      </c>
      <c r="Q4815" s="0" t="n">
        <v>13436641.0878273</v>
      </c>
      <c r="R4815" s="0" t="n">
        <v>15116221.2238057</v>
      </c>
    </row>
    <row r="4816" customFormat="false" ht="13.8" hidden="true" customHeight="false" outlineLevel="0" collapsed="false">
      <c r="A4816" s="0" t="s">
        <v>155</v>
      </c>
      <c r="B4816" s="0" t="s">
        <v>72</v>
      </c>
      <c r="C4816" s="0" t="s">
        <v>151</v>
      </c>
      <c r="D4816" s="0" t="s">
        <v>78</v>
      </c>
      <c r="E4816" s="0" t="s">
        <v>152</v>
      </c>
      <c r="F4816" s="0" t="s">
        <v>8</v>
      </c>
      <c r="G4816" s="0" t="s">
        <v>153</v>
      </c>
      <c r="H4816" s="0" t="n">
        <v>8279803.69691322</v>
      </c>
      <c r="I4816" s="0" t="n">
        <v>1077135.22590434</v>
      </c>
      <c r="J4816" s="0" t="n">
        <v>1114755.87898388</v>
      </c>
      <c r="K4816" s="0" t="n">
        <v>15689191.3857978</v>
      </c>
      <c r="L4816" s="0" t="n">
        <v>20171817.4960258</v>
      </c>
      <c r="M4816" s="0" t="n">
        <v>47061162.1180825</v>
      </c>
      <c r="N4816" s="0" t="n">
        <v>57519198.1443231</v>
      </c>
      <c r="O4816" s="0" t="n">
        <v>23007679.2577292</v>
      </c>
      <c r="P4816" s="0" t="n">
        <v>31374108.0787216</v>
      </c>
      <c r="Q4816" s="0" t="n">
        <v>31378382.7715957</v>
      </c>
      <c r="R4816" s="0" t="n">
        <v>35861008.8818237</v>
      </c>
    </row>
    <row r="4817" customFormat="false" ht="13.8" hidden="true" customHeight="false" outlineLevel="0" collapsed="false">
      <c r="A4817" s="0" t="s">
        <v>155</v>
      </c>
      <c r="B4817" s="0" t="s">
        <v>96</v>
      </c>
      <c r="C4817" s="0" t="s">
        <v>99</v>
      </c>
      <c r="D4817" s="0" t="s">
        <v>99</v>
      </c>
      <c r="E4817" s="0" t="s">
        <v>197</v>
      </c>
      <c r="F4817" s="0" t="s">
        <v>8</v>
      </c>
      <c r="G4817" s="0" t="s">
        <v>153</v>
      </c>
      <c r="H4817" s="0" t="n">
        <v>280737.97887465</v>
      </c>
      <c r="I4817" s="0" t="n">
        <v>19053.6881046</v>
      </c>
      <c r="J4817" s="0" t="n">
        <v>19053.6881046</v>
      </c>
      <c r="K4817" s="0" t="n">
        <v>0</v>
      </c>
      <c r="L4817" s="0" t="n">
        <v>0</v>
      </c>
      <c r="M4817" s="0" t="n">
        <v>980480.372245976</v>
      </c>
      <c r="N4817" s="0" t="n">
        <v>1198364.89941174</v>
      </c>
      <c r="O4817" s="0" t="n">
        <v>559236.953058816</v>
      </c>
      <c r="P4817" s="0" t="n">
        <v>762595.845080203</v>
      </c>
      <c r="Q4817" s="0" t="n">
        <v>507284.380708291</v>
      </c>
      <c r="R4817" s="0" t="n">
        <v>579753.577952333</v>
      </c>
    </row>
    <row r="4818" customFormat="false" ht="13.8" hidden="true" customHeight="false" outlineLevel="0" collapsed="false">
      <c r="A4818" s="0" t="s">
        <v>155</v>
      </c>
      <c r="B4818" s="0" t="s">
        <v>117</v>
      </c>
      <c r="C4818" s="0" t="s">
        <v>176</v>
      </c>
      <c r="D4818" s="0" t="s">
        <v>109</v>
      </c>
      <c r="E4818" s="0" t="s">
        <v>8</v>
      </c>
      <c r="F4818" s="0" t="s">
        <v>8</v>
      </c>
      <c r="G4818" s="0" t="s">
        <v>164</v>
      </c>
      <c r="H4818" s="0" t="n">
        <v>79374258.3436497</v>
      </c>
      <c r="I4818" s="0" t="n">
        <v>534262.737571966</v>
      </c>
      <c r="J4818" s="0" t="n">
        <v>1096675.66692036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</row>
    <row r="4819" customFormat="false" ht="13.8" hidden="true" customHeight="false" outlineLevel="0" collapsed="false">
      <c r="A4819" s="0" t="s">
        <v>150</v>
      </c>
      <c r="B4819" s="0" t="s">
        <v>103</v>
      </c>
      <c r="C4819" s="0" t="s">
        <v>179</v>
      </c>
      <c r="D4819" s="0" t="s">
        <v>22</v>
      </c>
      <c r="E4819" s="0" t="s">
        <v>13</v>
      </c>
      <c r="F4819" s="0" t="s">
        <v>13</v>
      </c>
      <c r="G4819" s="0" t="s">
        <v>157</v>
      </c>
      <c r="H4819" s="0" t="n">
        <v>827180.533675401</v>
      </c>
      <c r="I4819" s="0" t="n">
        <v>89875.000035875</v>
      </c>
      <c r="J4819" s="0" t="n">
        <v>46645.0382164165</v>
      </c>
      <c r="K4819" s="0" t="n">
        <v>4044375.00161437</v>
      </c>
      <c r="L4819" s="0" t="n">
        <v>4943125.00197312</v>
      </c>
      <c r="M4819" s="0" t="n">
        <v>13953093.7555695</v>
      </c>
      <c r="N4819" s="0" t="n">
        <v>16986375.0067803</v>
      </c>
      <c r="O4819" s="0" t="n">
        <v>727987.500290587</v>
      </c>
      <c r="P4819" s="0" t="n">
        <v>1091981.25043588</v>
      </c>
      <c r="Q4819" s="0" t="n">
        <v>0</v>
      </c>
      <c r="R4819" s="0" t="n">
        <v>0</v>
      </c>
    </row>
    <row r="4820" customFormat="false" ht="13.8" hidden="true" customHeight="false" outlineLevel="0" collapsed="false">
      <c r="A4820" s="0" t="s">
        <v>155</v>
      </c>
      <c r="B4820" s="0" t="s">
        <v>103</v>
      </c>
      <c r="C4820" s="0" t="s">
        <v>177</v>
      </c>
      <c r="D4820" s="0" t="s">
        <v>114</v>
      </c>
      <c r="E4820" s="0" t="s">
        <v>13</v>
      </c>
      <c r="F4820" s="0" t="s">
        <v>13</v>
      </c>
      <c r="G4820" s="0" t="s">
        <v>153</v>
      </c>
      <c r="H4820" s="0" t="n">
        <v>416039.550652078</v>
      </c>
      <c r="I4820" s="0" t="n">
        <v>121345.275</v>
      </c>
      <c r="J4820" s="0" t="n">
        <v>233985.073425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</row>
    <row r="4821" customFormat="false" ht="13.8" hidden="true" customHeight="false" outlineLevel="0" collapsed="false">
      <c r="A4821" s="0" t="s">
        <v>159</v>
      </c>
      <c r="B4821" s="0" t="s">
        <v>103</v>
      </c>
      <c r="C4821" s="0" t="s">
        <v>178</v>
      </c>
      <c r="D4821" s="0" t="s">
        <v>104</v>
      </c>
      <c r="E4821" s="0" t="s">
        <v>8</v>
      </c>
      <c r="F4821" s="0" t="s">
        <v>8</v>
      </c>
      <c r="G4821" s="0" t="s">
        <v>172</v>
      </c>
      <c r="H4821" s="0" t="n">
        <v>32692071.5519649</v>
      </c>
      <c r="I4821" s="0" t="n">
        <v>701866.184890482</v>
      </c>
      <c r="J4821" s="0" t="n">
        <v>7464270.3734939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v>0</v>
      </c>
      <c r="Q4821" s="0" t="n">
        <v>15202224.2504362</v>
      </c>
      <c r="R4821" s="0" t="n">
        <v>16891360.2782625</v>
      </c>
    </row>
    <row r="4822" customFormat="false" ht="13.8" hidden="true" customHeight="false" outlineLevel="0" collapsed="false">
      <c r="A4822" s="0" t="s">
        <v>155</v>
      </c>
      <c r="B4822" s="0" t="s">
        <v>103</v>
      </c>
      <c r="C4822" s="0" t="s">
        <v>177</v>
      </c>
      <c r="D4822" s="0" t="s">
        <v>114</v>
      </c>
      <c r="E4822" s="0" t="s">
        <v>9</v>
      </c>
      <c r="F4822" s="0" t="s">
        <v>9</v>
      </c>
      <c r="G4822" s="0" t="s">
        <v>172</v>
      </c>
      <c r="H4822" s="0" t="n">
        <v>5243.14536447869</v>
      </c>
      <c r="I4822" s="0" t="n">
        <v>1397.295</v>
      </c>
      <c r="J4822" s="0" t="n">
        <v>1555.3872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</row>
    <row r="4823" customFormat="false" ht="13.8" hidden="true" customHeight="false" outlineLevel="0" collapsed="false">
      <c r="A4823" s="0" t="s">
        <v>150</v>
      </c>
      <c r="B4823" s="0" t="s">
        <v>21</v>
      </c>
      <c r="C4823" s="0" t="s">
        <v>166</v>
      </c>
      <c r="D4823" s="0" t="s">
        <v>45</v>
      </c>
      <c r="E4823" s="0" t="s">
        <v>13</v>
      </c>
      <c r="F4823" s="0" t="s">
        <v>13</v>
      </c>
      <c r="G4823" s="0" t="s">
        <v>153</v>
      </c>
      <c r="H4823" s="0" t="n">
        <v>75011.1714811043</v>
      </c>
      <c r="I4823" s="0" t="n">
        <v>1158</v>
      </c>
      <c r="J4823" s="0" t="n">
        <v>656.31</v>
      </c>
      <c r="K4823" s="0" t="n">
        <v>0</v>
      </c>
      <c r="L4823" s="0" t="n">
        <v>0</v>
      </c>
      <c r="M4823" s="0" t="n">
        <v>691171.5994596</v>
      </c>
      <c r="N4823" s="0" t="n">
        <v>839279.7993438</v>
      </c>
      <c r="O4823" s="0" t="n">
        <v>0</v>
      </c>
      <c r="P4823" s="0" t="n">
        <v>0</v>
      </c>
      <c r="Q4823" s="0" t="n">
        <v>11580</v>
      </c>
      <c r="R4823" s="0" t="n">
        <v>14475</v>
      </c>
    </row>
    <row r="4824" customFormat="false" ht="13.8" hidden="true" customHeight="false" outlineLevel="0" collapsed="false">
      <c r="A4824" s="0" t="s">
        <v>150</v>
      </c>
      <c r="B4824" s="0" t="s">
        <v>21</v>
      </c>
      <c r="C4824" s="0" t="s">
        <v>173</v>
      </c>
      <c r="D4824" s="0" t="s">
        <v>40</v>
      </c>
      <c r="E4824" s="0" t="s">
        <v>9</v>
      </c>
      <c r="F4824" s="0" t="s">
        <v>9</v>
      </c>
      <c r="G4824" s="0" t="s">
        <v>164</v>
      </c>
      <c r="H4824" s="0" t="n">
        <v>655974.677905012</v>
      </c>
      <c r="I4824" s="0" t="n">
        <v>75024.8616560403</v>
      </c>
      <c r="J4824" s="0" t="n">
        <v>74944.5779409197</v>
      </c>
      <c r="K4824" s="0" t="n">
        <v>844029.693630453</v>
      </c>
      <c r="L4824" s="0" t="n">
        <v>1031591.84777055</v>
      </c>
      <c r="M4824" s="0" t="n">
        <v>18824951.6317422</v>
      </c>
      <c r="N4824" s="0" t="n">
        <v>21178070.58571</v>
      </c>
      <c r="O4824" s="0" t="n">
        <v>5604927.53283884</v>
      </c>
      <c r="P4824" s="0" t="n">
        <v>7174307.24203372</v>
      </c>
      <c r="Q4824" s="0" t="n">
        <v>1688059.3872609</v>
      </c>
      <c r="R4824" s="0" t="n">
        <v>1875621.541401</v>
      </c>
    </row>
    <row r="4825" customFormat="false" ht="13.8" hidden="true" customHeight="false" outlineLevel="0" collapsed="false">
      <c r="A4825" s="0" t="s">
        <v>155</v>
      </c>
      <c r="B4825" s="0" t="s">
        <v>21</v>
      </c>
      <c r="C4825" s="0" t="s">
        <v>173</v>
      </c>
      <c r="D4825" s="0" t="s">
        <v>27</v>
      </c>
      <c r="E4825" s="0" t="s">
        <v>13</v>
      </c>
      <c r="F4825" s="0" t="s">
        <v>13</v>
      </c>
      <c r="G4825" s="0" t="s">
        <v>154</v>
      </c>
      <c r="H4825" s="0" t="n">
        <v>101762.194175085</v>
      </c>
      <c r="I4825" s="0" t="n">
        <v>4821.4</v>
      </c>
      <c r="J4825" s="0" t="n">
        <v>2868.733</v>
      </c>
      <c r="K4825" s="0" t="n">
        <v>0</v>
      </c>
      <c r="L4825" s="0" t="n">
        <v>0</v>
      </c>
      <c r="M4825" s="0" t="n">
        <v>770719.11710568</v>
      </c>
      <c r="N4825" s="0" t="n">
        <v>899172.30328996</v>
      </c>
      <c r="O4825" s="0" t="n">
        <v>211528.351959084</v>
      </c>
      <c r="P4825" s="0" t="n">
        <v>258534.652394436</v>
      </c>
      <c r="Q4825" s="0" t="n">
        <v>96428</v>
      </c>
      <c r="R4825" s="0" t="n">
        <v>108481.5</v>
      </c>
    </row>
    <row r="4826" customFormat="false" ht="13.8" hidden="true" customHeight="false" outlineLevel="0" collapsed="false">
      <c r="A4826" s="0" t="s">
        <v>159</v>
      </c>
      <c r="B4826" s="0" t="s">
        <v>72</v>
      </c>
      <c r="C4826" s="0" t="s">
        <v>151</v>
      </c>
      <c r="D4826" s="0" t="s">
        <v>84</v>
      </c>
      <c r="E4826" s="0" t="s">
        <v>170</v>
      </c>
      <c r="F4826" s="0" t="s">
        <v>13</v>
      </c>
      <c r="G4826" s="0" t="s">
        <v>153</v>
      </c>
      <c r="H4826" s="0" t="n">
        <v>658482.841607865</v>
      </c>
      <c r="I4826" s="0" t="n">
        <v>26745.7728585845</v>
      </c>
      <c r="J4826" s="0" t="n">
        <v>26745.7728585845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0</v>
      </c>
      <c r="P4826" s="0" t="n">
        <v>0</v>
      </c>
      <c r="Q4826" s="0" t="n">
        <v>0</v>
      </c>
      <c r="R4826" s="0" t="n">
        <v>0</v>
      </c>
    </row>
    <row r="4827" customFormat="false" ht="13.8" hidden="true" customHeight="false" outlineLevel="0" collapsed="false">
      <c r="A4827" s="0" t="s">
        <v>155</v>
      </c>
      <c r="B4827" s="0" t="s">
        <v>21</v>
      </c>
      <c r="C4827" s="0" t="s">
        <v>173</v>
      </c>
      <c r="D4827" s="0" t="s">
        <v>35</v>
      </c>
      <c r="E4827" s="0" t="s">
        <v>8</v>
      </c>
      <c r="F4827" s="0" t="s">
        <v>8</v>
      </c>
      <c r="G4827" s="0" t="s">
        <v>164</v>
      </c>
      <c r="H4827" s="0" t="n">
        <v>192596.942692391</v>
      </c>
      <c r="I4827" s="0" t="n">
        <v>8736</v>
      </c>
      <c r="J4827" s="0" t="n">
        <v>5197.92</v>
      </c>
      <c r="K4827" s="0" t="n">
        <v>0</v>
      </c>
      <c r="L4827" s="0" t="n">
        <v>0</v>
      </c>
      <c r="M4827" s="0" t="n">
        <v>4164008.3324112</v>
      </c>
      <c r="N4827" s="0" t="n">
        <v>5040641.6655504</v>
      </c>
      <c r="O4827" s="0" t="n">
        <v>734825.0027664</v>
      </c>
      <c r="P4827" s="0" t="n">
        <v>889525.0033488</v>
      </c>
      <c r="Q4827" s="0" t="n">
        <v>152880</v>
      </c>
      <c r="R4827" s="0" t="n">
        <v>174720</v>
      </c>
    </row>
    <row r="4828" customFormat="false" ht="13.8" hidden="true" customHeight="false" outlineLevel="0" collapsed="false">
      <c r="A4828" s="0" t="s">
        <v>159</v>
      </c>
      <c r="B4828" s="0" t="s">
        <v>72</v>
      </c>
      <c r="C4828" s="0" t="s">
        <v>171</v>
      </c>
      <c r="D4828" s="0" t="s">
        <v>80</v>
      </c>
      <c r="E4828" s="0" t="s">
        <v>156</v>
      </c>
      <c r="F4828" s="0" t="s">
        <v>9</v>
      </c>
      <c r="G4828" s="0" t="s">
        <v>157</v>
      </c>
      <c r="H4828" s="0" t="n">
        <v>35030113.6674267</v>
      </c>
      <c r="I4828" s="0" t="n">
        <v>714920.422364877</v>
      </c>
      <c r="J4828" s="0" t="n">
        <v>437198.370191493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0</v>
      </c>
    </row>
    <row r="4829" customFormat="false" ht="13.8" hidden="true" customHeight="false" outlineLevel="0" collapsed="false">
      <c r="A4829" s="0" t="s">
        <v>155</v>
      </c>
      <c r="B4829" s="0" t="s">
        <v>72</v>
      </c>
      <c r="C4829" s="0" t="s">
        <v>171</v>
      </c>
      <c r="D4829" s="0" t="s">
        <v>80</v>
      </c>
      <c r="E4829" s="0" t="s">
        <v>156</v>
      </c>
      <c r="F4829" s="0" t="s">
        <v>9</v>
      </c>
      <c r="G4829" s="0" t="s">
        <v>153</v>
      </c>
      <c r="H4829" s="0" t="n">
        <v>2437140.78944249</v>
      </c>
      <c r="I4829" s="0" t="n">
        <v>165966.468752949</v>
      </c>
      <c r="J4829" s="0" t="n">
        <v>167863.753138403</v>
      </c>
      <c r="K4829" s="0" t="n">
        <v>0</v>
      </c>
      <c r="L4829" s="0" t="n">
        <v>0</v>
      </c>
      <c r="M4829" s="0" t="n">
        <v>9291681.58876729</v>
      </c>
      <c r="N4829" s="0" t="n">
        <v>11356499.7196044</v>
      </c>
      <c r="O4829" s="0" t="n">
        <v>5299699.86306331</v>
      </c>
      <c r="P4829" s="0" t="n">
        <v>7226863.44963179</v>
      </c>
      <c r="Q4829" s="0" t="n">
        <v>5034830.03383666</v>
      </c>
      <c r="R4829" s="0" t="n">
        <v>5754091.4672419</v>
      </c>
    </row>
    <row r="4830" customFormat="false" ht="13.8" hidden="true" customHeight="false" outlineLevel="0" collapsed="false">
      <c r="A4830" s="0" t="s">
        <v>150</v>
      </c>
      <c r="B4830" s="0" t="s">
        <v>90</v>
      </c>
      <c r="C4830" s="0" t="s">
        <v>160</v>
      </c>
      <c r="D4830" s="0" t="s">
        <v>91</v>
      </c>
      <c r="E4830" s="0" t="s">
        <v>201</v>
      </c>
      <c r="F4830" s="0" t="s">
        <v>9</v>
      </c>
      <c r="G4830" s="0" t="s">
        <v>164</v>
      </c>
      <c r="H4830" s="0" t="n">
        <v>20417682.3296892</v>
      </c>
      <c r="I4830" s="0" t="n">
        <v>3234688.558589</v>
      </c>
      <c r="J4830" s="0" t="n">
        <v>9005873.04648858</v>
      </c>
      <c r="K4830" s="0" t="n">
        <v>36561080.5422447</v>
      </c>
      <c r="L4830" s="0" t="n">
        <v>47007103.5543146</v>
      </c>
      <c r="M4830" s="0" t="n">
        <v>380092973.468387</v>
      </c>
      <c r="N4830" s="0" t="n">
        <v>456111568.162065</v>
      </c>
      <c r="O4830" s="0" t="n">
        <v>147813933.991816</v>
      </c>
      <c r="P4830" s="0" t="n">
        <v>189201835.509525</v>
      </c>
      <c r="Q4830" s="0" t="n">
        <v>83568184.0965593</v>
      </c>
      <c r="R4830" s="0" t="n">
        <v>94014207.1086292</v>
      </c>
    </row>
    <row r="4831" customFormat="false" ht="13.8" hidden="true" customHeight="false" outlineLevel="0" collapsed="false">
      <c r="A4831" s="0" t="s">
        <v>159</v>
      </c>
      <c r="B4831" s="0" t="s">
        <v>6</v>
      </c>
      <c r="C4831" s="0" t="s">
        <v>162</v>
      </c>
      <c r="D4831" s="0" t="s">
        <v>15</v>
      </c>
      <c r="E4831" s="0" t="s">
        <v>9</v>
      </c>
      <c r="F4831" s="0" t="s">
        <v>9</v>
      </c>
      <c r="G4831" s="0" t="s">
        <v>172</v>
      </c>
      <c r="H4831" s="0" t="n">
        <v>36732263.0043715</v>
      </c>
      <c r="I4831" s="0" t="n">
        <v>991043.906892128</v>
      </c>
      <c r="J4831" s="0" t="n">
        <v>3274646.19174701</v>
      </c>
      <c r="K4831" s="0" t="n">
        <v>0</v>
      </c>
      <c r="L4831" s="0" t="n">
        <v>0</v>
      </c>
      <c r="M4831" s="0" t="n">
        <v>35677580.6481166</v>
      </c>
      <c r="N4831" s="0" t="n">
        <v>53516370.9721749</v>
      </c>
      <c r="O4831" s="0" t="n">
        <v>8324768.81789387</v>
      </c>
      <c r="P4831" s="0" t="n">
        <v>10703274.1944349</v>
      </c>
      <c r="Q4831" s="0" t="n">
        <v>2490603.43262979</v>
      </c>
      <c r="R4831" s="0" t="n">
        <v>4981206.86525959</v>
      </c>
    </row>
    <row r="4832" customFormat="false" ht="13.8" hidden="true" customHeight="false" outlineLevel="0" collapsed="false">
      <c r="A4832" s="0" t="s">
        <v>155</v>
      </c>
      <c r="B4832" s="0" t="s">
        <v>6</v>
      </c>
      <c r="C4832" s="0" t="s">
        <v>162</v>
      </c>
      <c r="D4832" s="0" t="s">
        <v>17</v>
      </c>
      <c r="E4832" s="0" t="s">
        <v>9</v>
      </c>
      <c r="F4832" s="0" t="s">
        <v>9</v>
      </c>
      <c r="G4832" s="0" t="s">
        <v>164</v>
      </c>
      <c r="H4832" s="0" t="n">
        <v>177026387.602363</v>
      </c>
      <c r="I4832" s="0" t="n">
        <v>1432396.74022209</v>
      </c>
      <c r="J4832" s="0" t="n">
        <v>5178526.10026308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0</v>
      </c>
    </row>
    <row r="4833" customFormat="false" ht="13.8" hidden="true" customHeight="false" outlineLevel="0" collapsed="false">
      <c r="A4833" s="0" t="s">
        <v>159</v>
      </c>
      <c r="B4833" s="0" t="s">
        <v>6</v>
      </c>
      <c r="C4833" s="0" t="s">
        <v>162</v>
      </c>
      <c r="D4833" s="0" t="s">
        <v>17</v>
      </c>
      <c r="E4833" s="0" t="s">
        <v>9</v>
      </c>
      <c r="F4833" s="0" t="s">
        <v>9</v>
      </c>
      <c r="G4833" s="0" t="s">
        <v>153</v>
      </c>
      <c r="H4833" s="0" t="n">
        <v>11133999.3841332</v>
      </c>
      <c r="I4833" s="0" t="n">
        <v>69146.4239536555</v>
      </c>
      <c r="J4833" s="0" t="n">
        <v>75408.4859218184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0</v>
      </c>
    </row>
    <row r="4834" customFormat="false" ht="13.8" hidden="true" customHeight="false" outlineLevel="0" collapsed="false">
      <c r="A4834" s="0" t="s">
        <v>150</v>
      </c>
      <c r="B4834" s="0" t="s">
        <v>52</v>
      </c>
      <c r="C4834" s="0" t="s">
        <v>165</v>
      </c>
      <c r="D4834" s="0" t="s">
        <v>65</v>
      </c>
      <c r="E4834" s="0" t="s">
        <v>8</v>
      </c>
      <c r="F4834" s="0" t="s">
        <v>8</v>
      </c>
      <c r="G4834" s="0" t="s">
        <v>164</v>
      </c>
      <c r="H4834" s="0" t="n">
        <v>1059820.56213937</v>
      </c>
      <c r="I4834" s="0" t="n">
        <v>92868.0999999999</v>
      </c>
      <c r="J4834" s="0" t="n">
        <v>105226.516103759</v>
      </c>
      <c r="K4834" s="0" t="n">
        <v>4179064.49999999</v>
      </c>
      <c r="L4834" s="0" t="n">
        <v>5107745.49999999</v>
      </c>
      <c r="M4834" s="0" t="n">
        <v>22694641.9374999</v>
      </c>
      <c r="N4834" s="0" t="n">
        <v>27628259.7499999</v>
      </c>
      <c r="O4834" s="0" t="n">
        <v>208953.224999999</v>
      </c>
      <c r="P4834" s="0" t="n">
        <v>313429.837499999</v>
      </c>
      <c r="Q4834" s="0" t="n">
        <v>0</v>
      </c>
      <c r="R4834" s="0" t="n">
        <v>0</v>
      </c>
    </row>
    <row r="4835" customFormat="false" ht="13.8" hidden="true" customHeight="false" outlineLevel="0" collapsed="false">
      <c r="A4835" s="0" t="s">
        <v>155</v>
      </c>
      <c r="B4835" s="0" t="s">
        <v>21</v>
      </c>
      <c r="C4835" s="0" t="s">
        <v>166</v>
      </c>
      <c r="D4835" s="0" t="s">
        <v>44</v>
      </c>
      <c r="E4835" s="0" t="s">
        <v>8</v>
      </c>
      <c r="F4835" s="0" t="s">
        <v>8</v>
      </c>
      <c r="G4835" s="0" t="s">
        <v>157</v>
      </c>
      <c r="H4835" s="0" t="n">
        <v>4613248.25035931</v>
      </c>
      <c r="I4835" s="0" t="n">
        <v>232976.433333333</v>
      </c>
      <c r="J4835" s="0" t="n">
        <v>64702.8643333333</v>
      </c>
      <c r="K4835" s="0" t="n">
        <v>0</v>
      </c>
      <c r="L4835" s="0" t="n">
        <v>0</v>
      </c>
      <c r="M4835" s="0" t="n">
        <v>51073611.4821587</v>
      </c>
      <c r="N4835" s="0" t="n">
        <v>63842014.3526984</v>
      </c>
      <c r="O4835" s="0" t="n">
        <v>10668379.1725059</v>
      </c>
      <c r="P4835" s="0" t="n">
        <v>17069406.6760095</v>
      </c>
      <c r="Q4835" s="0" t="n">
        <v>2329764.33333333</v>
      </c>
      <c r="R4835" s="0" t="n">
        <v>2912205.41666666</v>
      </c>
    </row>
    <row r="4836" customFormat="false" ht="13.8" hidden="true" customHeight="false" outlineLevel="0" collapsed="false">
      <c r="A4836" s="0" t="s">
        <v>159</v>
      </c>
      <c r="B4836" s="0" t="s">
        <v>52</v>
      </c>
      <c r="C4836" s="0" t="s">
        <v>165</v>
      </c>
      <c r="D4836" s="0" t="s">
        <v>67</v>
      </c>
      <c r="E4836" s="0" t="s">
        <v>9</v>
      </c>
      <c r="F4836" s="0" t="s">
        <v>9</v>
      </c>
      <c r="G4836" s="0" t="s">
        <v>153</v>
      </c>
      <c r="H4836" s="0" t="n">
        <v>2779169.10151115</v>
      </c>
      <c r="I4836" s="0" t="n">
        <v>36059.5999999999</v>
      </c>
      <c r="J4836" s="0" t="n">
        <v>26467.2824297472</v>
      </c>
      <c r="K4836" s="0" t="n">
        <v>1442383.99999999</v>
      </c>
      <c r="L4836" s="0" t="n">
        <v>1802979.99999999</v>
      </c>
      <c r="M4836" s="0" t="n">
        <v>7279531.74999999</v>
      </c>
      <c r="N4836" s="0" t="n">
        <v>8812064.74999999</v>
      </c>
      <c r="O4836" s="0" t="n">
        <v>0</v>
      </c>
      <c r="P4836" s="0" t="n">
        <v>0</v>
      </c>
      <c r="Q4836" s="0" t="n">
        <v>0</v>
      </c>
      <c r="R4836" s="0" t="n">
        <v>0</v>
      </c>
    </row>
    <row r="4837" customFormat="false" ht="13.8" hidden="true" customHeight="false" outlineLevel="0" collapsed="false">
      <c r="A4837" s="0" t="s">
        <v>159</v>
      </c>
      <c r="B4837" s="0" t="s">
        <v>21</v>
      </c>
      <c r="C4837" s="0" t="s">
        <v>181</v>
      </c>
      <c r="D4837" s="0" t="s">
        <v>51</v>
      </c>
      <c r="E4837" s="0" t="s">
        <v>13</v>
      </c>
      <c r="F4837" s="0" t="s">
        <v>13</v>
      </c>
      <c r="G4837" s="0" t="s">
        <v>154</v>
      </c>
      <c r="H4837" s="0" t="n">
        <v>13310046.5006521</v>
      </c>
      <c r="I4837" s="0" t="n">
        <v>156885</v>
      </c>
      <c r="J4837" s="0" t="n">
        <v>94787.575</v>
      </c>
      <c r="K4837" s="0" t="n">
        <v>6275400</v>
      </c>
      <c r="L4837" s="0" t="n">
        <v>7844250</v>
      </c>
      <c r="M4837" s="0" t="n">
        <v>27945140.625</v>
      </c>
      <c r="N4837" s="0" t="n">
        <v>33828328.125</v>
      </c>
      <c r="O4837" s="0" t="n">
        <v>0</v>
      </c>
      <c r="P4837" s="0" t="n">
        <v>0</v>
      </c>
      <c r="Q4837" s="0" t="n">
        <v>0</v>
      </c>
      <c r="R4837" s="0" t="n">
        <v>0</v>
      </c>
    </row>
    <row r="4838" customFormat="false" ht="13.8" hidden="true" customHeight="false" outlineLevel="0" collapsed="false">
      <c r="A4838" s="0" t="s">
        <v>159</v>
      </c>
      <c r="B4838" s="0" t="s">
        <v>52</v>
      </c>
      <c r="C4838" s="0" t="s">
        <v>169</v>
      </c>
      <c r="D4838" s="0" t="s">
        <v>69</v>
      </c>
      <c r="E4838" s="0" t="s">
        <v>13</v>
      </c>
      <c r="F4838" s="0" t="s">
        <v>13</v>
      </c>
      <c r="G4838" s="0" t="s">
        <v>153</v>
      </c>
      <c r="H4838" s="0" t="n">
        <v>436897.920794863</v>
      </c>
      <c r="I4838" s="0" t="n">
        <v>19314.0976856</v>
      </c>
      <c r="J4838" s="0" t="n">
        <v>14912.1714822821</v>
      </c>
      <c r="K4838" s="0" t="n">
        <v>772563.907424</v>
      </c>
      <c r="L4838" s="0" t="n">
        <v>965704.88428</v>
      </c>
      <c r="M4838" s="0" t="n">
        <v>5198711.2875912</v>
      </c>
      <c r="N4838" s="0" t="n">
        <v>6293176.82182092</v>
      </c>
      <c r="O4838" s="0" t="n">
        <v>0</v>
      </c>
      <c r="P4838" s="0" t="n">
        <v>0</v>
      </c>
      <c r="Q4838" s="0" t="n">
        <v>0</v>
      </c>
      <c r="R4838" s="0" t="n">
        <v>0</v>
      </c>
    </row>
    <row r="4839" customFormat="false" ht="13.8" hidden="true" customHeight="false" outlineLevel="0" collapsed="false">
      <c r="A4839" s="0" t="s">
        <v>155</v>
      </c>
      <c r="B4839" s="0" t="s">
        <v>6</v>
      </c>
      <c r="C4839" s="0" t="s">
        <v>162</v>
      </c>
      <c r="D4839" s="0" t="s">
        <v>18</v>
      </c>
      <c r="E4839" s="0" t="s">
        <v>13</v>
      </c>
      <c r="F4839" s="0" t="s">
        <v>13</v>
      </c>
      <c r="G4839" s="0" t="s">
        <v>172</v>
      </c>
      <c r="H4839" s="0" t="n">
        <v>2911156.81650221</v>
      </c>
      <c r="I4839" s="0" t="n">
        <v>293985.030509938</v>
      </c>
      <c r="J4839" s="0" t="n">
        <v>149415.609723199</v>
      </c>
      <c r="K4839" s="0" t="n">
        <v>0</v>
      </c>
      <c r="L4839" s="0" t="n">
        <v>0</v>
      </c>
      <c r="M4839" s="0" t="n">
        <v>51844538.3137628</v>
      </c>
      <c r="N4839" s="0" t="n">
        <v>62759177.9587655</v>
      </c>
      <c r="O4839" s="0" t="n">
        <v>51844538.3137628</v>
      </c>
      <c r="P4839" s="0" t="n">
        <v>62759177.9587655</v>
      </c>
      <c r="Q4839" s="0" t="n">
        <v>1495999.19400899</v>
      </c>
      <c r="R4839" s="0" t="n">
        <v>1709713.36458171</v>
      </c>
    </row>
    <row r="4840" customFormat="false" ht="13.8" hidden="true" customHeight="false" outlineLevel="0" collapsed="false">
      <c r="A4840" s="0" t="s">
        <v>150</v>
      </c>
      <c r="B4840" s="0" t="s">
        <v>52</v>
      </c>
      <c r="C4840" s="0" t="s">
        <v>158</v>
      </c>
      <c r="D4840" s="0" t="s">
        <v>59</v>
      </c>
      <c r="E4840" s="0" t="s">
        <v>9</v>
      </c>
      <c r="F4840" s="0" t="s">
        <v>9</v>
      </c>
      <c r="G4840" s="0" t="s">
        <v>154</v>
      </c>
      <c r="H4840" s="0" t="n">
        <v>922479.803693376</v>
      </c>
      <c r="I4840" s="0" t="n">
        <v>87000.6421118517</v>
      </c>
      <c r="J4840" s="0" t="n">
        <v>55054.1784624658</v>
      </c>
      <c r="K4840" s="0" t="n">
        <v>1160008.56149135</v>
      </c>
      <c r="L4840" s="0" t="n">
        <v>1740012.84223703</v>
      </c>
      <c r="M4840" s="0" t="n">
        <v>15594865.1246496</v>
      </c>
      <c r="N4840" s="0" t="n">
        <v>20793153.4995328</v>
      </c>
      <c r="O4840" s="0" t="n">
        <v>1046907.72558594</v>
      </c>
      <c r="P4840" s="0" t="n">
        <v>1308634.65698242</v>
      </c>
      <c r="Q4840" s="0" t="n">
        <v>435003.210559258</v>
      </c>
      <c r="R4840" s="0" t="n">
        <v>725005.350932097</v>
      </c>
    </row>
    <row r="4841" customFormat="false" ht="13.8" hidden="true" customHeight="false" outlineLevel="0" collapsed="false">
      <c r="A4841" s="0" t="s">
        <v>155</v>
      </c>
      <c r="B4841" s="0" t="s">
        <v>90</v>
      </c>
      <c r="C4841" s="0" t="s">
        <v>93</v>
      </c>
      <c r="D4841" s="0" t="s">
        <v>93</v>
      </c>
      <c r="E4841" s="0" t="s">
        <v>170</v>
      </c>
      <c r="F4841" s="0" t="s">
        <v>13</v>
      </c>
      <c r="G4841" s="0" t="s">
        <v>164</v>
      </c>
      <c r="H4841" s="0" t="n">
        <v>21949465.3856949</v>
      </c>
      <c r="I4841" s="0" t="n">
        <v>1310497.1540404</v>
      </c>
      <c r="J4841" s="0" t="n">
        <v>2494295.25593434</v>
      </c>
      <c r="K4841" s="0" t="n">
        <v>11653291.7171717</v>
      </c>
      <c r="L4841" s="0" t="n">
        <v>14982803.6363636</v>
      </c>
      <c r="M4841" s="0" t="n">
        <v>74273311.5771171</v>
      </c>
      <c r="N4841" s="0" t="n">
        <v>92841639.4713964</v>
      </c>
      <c r="O4841" s="0" t="n">
        <v>0</v>
      </c>
      <c r="P4841" s="0" t="n">
        <v>0</v>
      </c>
      <c r="Q4841" s="0" t="n">
        <v>0</v>
      </c>
      <c r="R4841" s="0" t="n">
        <v>0</v>
      </c>
    </row>
    <row r="4842" customFormat="false" ht="13.8" hidden="true" customHeight="false" outlineLevel="0" collapsed="false">
      <c r="A4842" s="0" t="s">
        <v>150</v>
      </c>
      <c r="B4842" s="0" t="s">
        <v>6</v>
      </c>
      <c r="C4842" s="0" t="s">
        <v>162</v>
      </c>
      <c r="D4842" s="0" t="s">
        <v>19</v>
      </c>
      <c r="E4842" s="0" t="s">
        <v>9</v>
      </c>
      <c r="F4842" s="0" t="s">
        <v>9</v>
      </c>
      <c r="G4842" s="0" t="s">
        <v>164</v>
      </c>
      <c r="H4842" s="0" t="n">
        <v>3664396.0549141</v>
      </c>
      <c r="I4842" s="0" t="n">
        <v>932052.881209833</v>
      </c>
      <c r="J4842" s="0" t="n">
        <v>529400.232776645</v>
      </c>
      <c r="K4842" s="0" t="n">
        <v>2707085.58013544</v>
      </c>
      <c r="L4842" s="0" t="n">
        <v>3480538.60303128</v>
      </c>
      <c r="M4842" s="0" t="n">
        <v>156477511.551336</v>
      </c>
      <c r="N4842" s="0" t="n">
        <v>215156578.383087</v>
      </c>
      <c r="O4842" s="0" t="n">
        <v>24449611.1798963</v>
      </c>
      <c r="P4842" s="0" t="n">
        <v>31295502.3102673</v>
      </c>
      <c r="Q4842" s="0" t="n">
        <v>6187624.18316673</v>
      </c>
      <c r="R4842" s="0" t="n">
        <v>6961077.20606257</v>
      </c>
    </row>
    <row r="4843" customFormat="false" ht="13.8" hidden="true" customHeight="false" outlineLevel="0" collapsed="false">
      <c r="A4843" s="0" t="s">
        <v>155</v>
      </c>
      <c r="B4843" s="0" t="s">
        <v>52</v>
      </c>
      <c r="C4843" s="0" t="s">
        <v>183</v>
      </c>
      <c r="D4843" s="0" t="s">
        <v>57</v>
      </c>
      <c r="E4843" s="0" t="s">
        <v>13</v>
      </c>
      <c r="F4843" s="0" t="s">
        <v>13</v>
      </c>
      <c r="G4843" s="0" t="s">
        <v>154</v>
      </c>
      <c r="H4843" s="0" t="n">
        <v>19060951.1385993</v>
      </c>
      <c r="I4843" s="0" t="n">
        <v>559780.631785714</v>
      </c>
      <c r="J4843" s="0" t="n">
        <v>378418.542209104</v>
      </c>
      <c r="K4843" s="0" t="n">
        <v>0</v>
      </c>
      <c r="L4843" s="0" t="n">
        <v>0</v>
      </c>
      <c r="M4843" s="0" t="n">
        <v>18302494.4173576</v>
      </c>
      <c r="N4843" s="0" t="n">
        <v>22155651.1368013</v>
      </c>
      <c r="O4843" s="0" t="n">
        <v>18023303.667717</v>
      </c>
      <c r="P4843" s="0" t="n">
        <v>19920493.5274766</v>
      </c>
      <c r="Q4843" s="0" t="n">
        <v>61575869.4964285</v>
      </c>
      <c r="R4843" s="0" t="n">
        <v>67173675.8142857</v>
      </c>
    </row>
    <row r="4844" customFormat="false" ht="13.8" hidden="true" customHeight="false" outlineLevel="0" collapsed="false">
      <c r="A4844" s="0" t="s">
        <v>150</v>
      </c>
      <c r="B4844" s="0" t="s">
        <v>72</v>
      </c>
      <c r="C4844" s="0" t="s">
        <v>175</v>
      </c>
      <c r="D4844" s="0" t="s">
        <v>79</v>
      </c>
      <c r="E4844" s="0" t="s">
        <v>156</v>
      </c>
      <c r="F4844" s="0" t="s">
        <v>9</v>
      </c>
      <c r="G4844" s="0" t="s">
        <v>172</v>
      </c>
      <c r="H4844" s="0" t="n">
        <v>2487403.03495635</v>
      </c>
      <c r="I4844" s="0" t="n">
        <v>285211.789746626</v>
      </c>
      <c r="J4844" s="0" t="n">
        <v>231525.432900168</v>
      </c>
      <c r="K4844" s="0" t="n">
        <v>4991206.32056595</v>
      </c>
      <c r="L4844" s="0" t="n">
        <v>6417265.26929909</v>
      </c>
      <c r="M4844" s="0" t="n">
        <v>36646204.1393944</v>
      </c>
      <c r="N4844" s="0" t="n">
        <v>50388530.6916673</v>
      </c>
      <c r="O4844" s="0" t="n">
        <v>11451938.7935607</v>
      </c>
      <c r="P4844" s="0" t="n">
        <v>14658481.6557577</v>
      </c>
      <c r="Q4844" s="0" t="n">
        <v>11408471.589865</v>
      </c>
      <c r="R4844" s="0" t="n">
        <v>12834530.5385981</v>
      </c>
    </row>
    <row r="4845" customFormat="false" ht="13.8" hidden="true" customHeight="false" outlineLevel="0" collapsed="false">
      <c r="A4845" s="0" t="s">
        <v>155</v>
      </c>
      <c r="B4845" s="0" t="s">
        <v>21</v>
      </c>
      <c r="C4845" s="0" t="s">
        <v>173</v>
      </c>
      <c r="D4845" s="0" t="s">
        <v>34</v>
      </c>
      <c r="E4845" s="0" t="s">
        <v>8</v>
      </c>
      <c r="F4845" s="0" t="s">
        <v>8</v>
      </c>
      <c r="G4845" s="0" t="s">
        <v>157</v>
      </c>
      <c r="H4845" s="0" t="n">
        <v>245712.737906445</v>
      </c>
      <c r="I4845" s="0" t="n">
        <v>15028.5</v>
      </c>
      <c r="J4845" s="0" t="n">
        <v>3568.98</v>
      </c>
      <c r="K4845" s="0" t="n">
        <v>0</v>
      </c>
      <c r="L4845" s="0" t="n">
        <v>0</v>
      </c>
      <c r="M4845" s="0" t="n">
        <v>9148947.254718</v>
      </c>
      <c r="N4845" s="0" t="n">
        <v>11075041.413606</v>
      </c>
      <c r="O4845" s="0" t="n">
        <v>1614520.09957462</v>
      </c>
      <c r="P4845" s="0" t="n">
        <v>1954419.06790612</v>
      </c>
      <c r="Q4845" s="0" t="n">
        <v>262998.75</v>
      </c>
      <c r="R4845" s="0" t="n">
        <v>300570</v>
      </c>
    </row>
    <row r="4846" customFormat="false" ht="13.8" hidden="true" customHeight="false" outlineLevel="0" collapsed="false">
      <c r="A4846" s="0" t="s">
        <v>159</v>
      </c>
      <c r="B4846" s="0" t="s">
        <v>52</v>
      </c>
      <c r="C4846" s="0" t="s">
        <v>161</v>
      </c>
      <c r="D4846" s="0" t="s">
        <v>60</v>
      </c>
      <c r="E4846" s="0" t="s">
        <v>8</v>
      </c>
      <c r="F4846" s="0" t="s">
        <v>8</v>
      </c>
      <c r="G4846" s="0" t="s">
        <v>153</v>
      </c>
      <c r="H4846" s="0" t="n">
        <v>11279029.4555923</v>
      </c>
      <c r="I4846" s="0" t="n">
        <v>176458.458782051</v>
      </c>
      <c r="J4846" s="0" t="n">
        <v>137642.392062774</v>
      </c>
      <c r="K4846" s="0" t="n">
        <v>0</v>
      </c>
      <c r="L4846" s="0" t="n">
        <v>0</v>
      </c>
      <c r="M4846" s="0" t="n">
        <v>14057857.2398312</v>
      </c>
      <c r="N4846" s="0" t="n">
        <v>21086785.8597468</v>
      </c>
      <c r="O4846" s="0" t="n">
        <v>1857960.52020066</v>
      </c>
      <c r="P4846" s="0" t="n">
        <v>2388806.38311514</v>
      </c>
      <c r="Q4846" s="0" t="n">
        <v>588194.862606837</v>
      </c>
      <c r="R4846" s="0" t="n">
        <v>1176389.72521367</v>
      </c>
    </row>
    <row r="4847" customFormat="false" ht="13.8" hidden="true" customHeight="false" outlineLevel="0" collapsed="false">
      <c r="A4847" s="0" t="s">
        <v>155</v>
      </c>
      <c r="B4847" s="0" t="s">
        <v>21</v>
      </c>
      <c r="C4847" s="0" t="s">
        <v>181</v>
      </c>
      <c r="D4847" s="0" t="s">
        <v>22</v>
      </c>
      <c r="E4847" s="0" t="s">
        <v>8</v>
      </c>
      <c r="F4847" s="0" t="s">
        <v>8</v>
      </c>
      <c r="G4847" s="0" t="s">
        <v>172</v>
      </c>
      <c r="H4847" s="0" t="n">
        <v>1156401.80513953</v>
      </c>
      <c r="I4847" s="0" t="n">
        <v>69775</v>
      </c>
      <c r="J4847" s="0" t="n">
        <v>64845.625</v>
      </c>
      <c r="K4847" s="0" t="n">
        <v>3139875</v>
      </c>
      <c r="L4847" s="0" t="n">
        <v>3837625</v>
      </c>
      <c r="M4847" s="0" t="n">
        <v>8948643.75</v>
      </c>
      <c r="N4847" s="0" t="n">
        <v>10832568.75</v>
      </c>
      <c r="O4847" s="0" t="n">
        <v>470981.25</v>
      </c>
      <c r="P4847" s="0" t="n">
        <v>753570</v>
      </c>
      <c r="Q4847" s="0" t="n">
        <v>0</v>
      </c>
      <c r="R4847" s="0" t="n">
        <v>0</v>
      </c>
    </row>
    <row r="4848" customFormat="false" ht="13.8" hidden="true" customHeight="false" outlineLevel="0" collapsed="false">
      <c r="A4848" s="0" t="s">
        <v>159</v>
      </c>
      <c r="B4848" s="0" t="s">
        <v>21</v>
      </c>
      <c r="C4848" s="0" t="s">
        <v>166</v>
      </c>
      <c r="D4848" s="0" t="s">
        <v>38</v>
      </c>
      <c r="E4848" s="0" t="s">
        <v>8</v>
      </c>
      <c r="F4848" s="0" t="s">
        <v>8</v>
      </c>
      <c r="G4848" s="0" t="s">
        <v>153</v>
      </c>
      <c r="H4848" s="0" t="n">
        <v>7446850.19743247</v>
      </c>
      <c r="I4848" s="0" t="n">
        <v>54834.3308123249</v>
      </c>
      <c r="J4848" s="0" t="n">
        <v>33714.4380238095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n">
        <v>0</v>
      </c>
      <c r="R4848" s="0" t="n">
        <v>0</v>
      </c>
    </row>
    <row r="4849" customFormat="false" ht="13.8" hidden="true" customHeight="false" outlineLevel="0" collapsed="false">
      <c r="A4849" s="0" t="s">
        <v>150</v>
      </c>
      <c r="B4849" s="0" t="s">
        <v>21</v>
      </c>
      <c r="C4849" s="0" t="s">
        <v>166</v>
      </c>
      <c r="D4849" s="0" t="s">
        <v>38</v>
      </c>
      <c r="E4849" s="0" t="s">
        <v>8</v>
      </c>
      <c r="F4849" s="0" t="s">
        <v>8</v>
      </c>
      <c r="G4849" s="0" t="s">
        <v>153</v>
      </c>
      <c r="H4849" s="0" t="n">
        <v>3251930.44548965</v>
      </c>
      <c r="I4849" s="0" t="n">
        <v>54834.3308123249</v>
      </c>
      <c r="J4849" s="0" t="n">
        <v>33714.4380238095</v>
      </c>
      <c r="K4849" s="0" t="n">
        <v>0</v>
      </c>
      <c r="L4849" s="0" t="n">
        <v>0</v>
      </c>
      <c r="M4849" s="0" t="n">
        <v>19049852.6930568</v>
      </c>
      <c r="N4849" s="0" t="n">
        <v>23131963.9844262</v>
      </c>
      <c r="O4849" s="0" t="n">
        <v>0</v>
      </c>
      <c r="P4849" s="0" t="n">
        <v>0</v>
      </c>
      <c r="Q4849" s="0" t="n">
        <v>548343.308123249</v>
      </c>
      <c r="R4849" s="0" t="n">
        <v>685429.135154061</v>
      </c>
    </row>
    <row r="4850" customFormat="false" ht="13.8" hidden="true" customHeight="false" outlineLevel="0" collapsed="false">
      <c r="A4850" s="0" t="s">
        <v>155</v>
      </c>
      <c r="B4850" s="0" t="s">
        <v>21</v>
      </c>
      <c r="C4850" s="0" t="s">
        <v>181</v>
      </c>
      <c r="D4850" s="0" t="s">
        <v>22</v>
      </c>
      <c r="E4850" s="0" t="s">
        <v>9</v>
      </c>
      <c r="F4850" s="0" t="s">
        <v>9</v>
      </c>
      <c r="G4850" s="0" t="s">
        <v>172</v>
      </c>
      <c r="H4850" s="0" t="n">
        <v>242561.835932644</v>
      </c>
      <c r="I4850" s="0" t="n">
        <v>14425</v>
      </c>
      <c r="J4850" s="0" t="n">
        <v>9080.875</v>
      </c>
      <c r="K4850" s="0" t="n">
        <v>649125</v>
      </c>
      <c r="L4850" s="0" t="n">
        <v>793375</v>
      </c>
      <c r="M4850" s="0" t="n">
        <v>1850006.25</v>
      </c>
      <c r="N4850" s="0" t="n">
        <v>2239481.25</v>
      </c>
      <c r="O4850" s="0" t="n">
        <v>97368.75</v>
      </c>
      <c r="P4850" s="0" t="n">
        <v>155790</v>
      </c>
      <c r="Q4850" s="0" t="n">
        <v>0</v>
      </c>
      <c r="R4850" s="0" t="n">
        <v>0</v>
      </c>
    </row>
    <row r="4851" customFormat="false" ht="13.8" hidden="true" customHeight="false" outlineLevel="0" collapsed="false">
      <c r="A4851" s="0" t="s">
        <v>159</v>
      </c>
      <c r="B4851" s="0" t="s">
        <v>21</v>
      </c>
      <c r="C4851" s="0" t="s">
        <v>166</v>
      </c>
      <c r="D4851" s="0" t="s">
        <v>44</v>
      </c>
      <c r="E4851" s="0" t="s">
        <v>9</v>
      </c>
      <c r="F4851" s="0" t="s">
        <v>9</v>
      </c>
      <c r="G4851" s="0" t="s">
        <v>172</v>
      </c>
      <c r="H4851" s="0" t="n">
        <v>276005.058398331</v>
      </c>
      <c r="I4851" s="0" t="n">
        <v>1405</v>
      </c>
      <c r="J4851" s="0" t="n">
        <v>835.975</v>
      </c>
      <c r="K4851" s="0" t="n">
        <v>0</v>
      </c>
      <c r="L4851" s="0" t="n">
        <v>0</v>
      </c>
      <c r="M4851" s="0" t="n">
        <v>308007.222472</v>
      </c>
      <c r="N4851" s="0" t="n">
        <v>385009.02809</v>
      </c>
      <c r="O4851" s="0" t="n">
        <v>0</v>
      </c>
      <c r="P4851" s="0" t="n">
        <v>0</v>
      </c>
      <c r="Q4851" s="0" t="n">
        <v>12293.75</v>
      </c>
      <c r="R4851" s="0" t="n">
        <v>15806.25</v>
      </c>
    </row>
    <row r="4852" customFormat="false" ht="13.8" hidden="true" customHeight="false" outlineLevel="0" collapsed="false">
      <c r="A4852" s="0" t="s">
        <v>159</v>
      </c>
      <c r="B4852" s="0" t="s">
        <v>21</v>
      </c>
      <c r="C4852" s="0" t="s">
        <v>166</v>
      </c>
      <c r="D4852" s="0" t="s">
        <v>45</v>
      </c>
      <c r="E4852" s="0" t="s">
        <v>8</v>
      </c>
      <c r="F4852" s="0" t="s">
        <v>8</v>
      </c>
      <c r="G4852" s="0" t="s">
        <v>154</v>
      </c>
      <c r="H4852" s="0" t="n">
        <v>4548282.1427512</v>
      </c>
      <c r="I4852" s="0" t="n">
        <v>30868</v>
      </c>
      <c r="J4852" s="0" t="n">
        <v>17737.51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</row>
    <row r="4853" customFormat="false" ht="13.8" hidden="true" customHeight="false" outlineLevel="0" collapsed="false">
      <c r="A4853" s="0" t="s">
        <v>159</v>
      </c>
      <c r="B4853" s="0" t="s">
        <v>117</v>
      </c>
      <c r="C4853" s="0" t="s">
        <v>187</v>
      </c>
      <c r="D4853" s="0" t="s">
        <v>109</v>
      </c>
      <c r="E4853" s="0" t="s">
        <v>13</v>
      </c>
      <c r="F4853" s="0" t="s">
        <v>13</v>
      </c>
      <c r="G4853" s="0" t="s">
        <v>154</v>
      </c>
      <c r="H4853" s="0" t="n">
        <v>11084147.8478492</v>
      </c>
      <c r="I4853" s="0" t="n">
        <v>55485.1659601972</v>
      </c>
      <c r="J4853" s="0" t="n">
        <v>90943.040836098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</row>
    <row r="4854" customFormat="false" ht="13.8" hidden="true" customHeight="false" outlineLevel="0" collapsed="false">
      <c r="A4854" s="0" t="s">
        <v>159</v>
      </c>
      <c r="B4854" s="0" t="s">
        <v>103</v>
      </c>
      <c r="C4854" s="0" t="s">
        <v>177</v>
      </c>
      <c r="D4854" s="0" t="s">
        <v>113</v>
      </c>
      <c r="E4854" s="0" t="s">
        <v>9</v>
      </c>
      <c r="F4854" s="0" t="s">
        <v>9</v>
      </c>
      <c r="G4854" s="0" t="s">
        <v>164</v>
      </c>
      <c r="H4854" s="0" t="n">
        <v>178619997.239198</v>
      </c>
      <c r="I4854" s="0" t="n">
        <v>2323785.65</v>
      </c>
      <c r="J4854" s="0" t="n">
        <v>2834303.8306</v>
      </c>
      <c r="K4854" s="0" t="n">
        <v>0</v>
      </c>
      <c r="L4854" s="0" t="n">
        <v>0</v>
      </c>
      <c r="M4854" s="0" t="n">
        <v>28881336.3340775</v>
      </c>
      <c r="N4854" s="0" t="n">
        <v>43322004.5011163</v>
      </c>
      <c r="O4854" s="0" t="n">
        <v>137186345.727839</v>
      </c>
      <c r="P4854" s="0" t="n">
        <v>192060884.018975</v>
      </c>
      <c r="Q4854" s="0" t="n">
        <v>0</v>
      </c>
      <c r="R4854" s="0" t="n">
        <v>0</v>
      </c>
    </row>
    <row r="4855" customFormat="false" ht="13.8" hidden="true" customHeight="false" outlineLevel="0" collapsed="false">
      <c r="A4855" s="0" t="s">
        <v>155</v>
      </c>
      <c r="B4855" s="0" t="s">
        <v>103</v>
      </c>
      <c r="C4855" s="0" t="s">
        <v>177</v>
      </c>
      <c r="D4855" s="0" t="s">
        <v>106</v>
      </c>
      <c r="E4855" s="0" t="s">
        <v>9</v>
      </c>
      <c r="F4855" s="0" t="s">
        <v>9</v>
      </c>
      <c r="G4855" s="0" t="s">
        <v>157</v>
      </c>
      <c r="H4855" s="0" t="n">
        <v>1636172.76360262</v>
      </c>
      <c r="I4855" s="0" t="n">
        <v>687975.515</v>
      </c>
      <c r="J4855" s="0" t="n">
        <v>239986.600975</v>
      </c>
      <c r="K4855" s="0" t="n">
        <v>0</v>
      </c>
      <c r="L4855" s="0" t="n">
        <v>0</v>
      </c>
      <c r="M4855" s="0" t="n">
        <v>6007343.58146612</v>
      </c>
      <c r="N4855" s="0" t="n">
        <v>9011015.37219918</v>
      </c>
      <c r="O4855" s="0" t="n">
        <v>53415297.2335031</v>
      </c>
      <c r="P4855" s="0" t="n">
        <v>72839041.6820497</v>
      </c>
      <c r="Q4855" s="0" t="n">
        <v>17198631.625</v>
      </c>
      <c r="R4855" s="0" t="n">
        <v>19655579</v>
      </c>
    </row>
    <row r="4856" customFormat="false" ht="13.8" hidden="true" customHeight="false" outlineLevel="0" collapsed="false">
      <c r="A4856" s="0" t="s">
        <v>150</v>
      </c>
      <c r="B4856" s="0" t="s">
        <v>103</v>
      </c>
      <c r="C4856" s="0" t="s">
        <v>177</v>
      </c>
      <c r="D4856" s="0" t="s">
        <v>113</v>
      </c>
      <c r="E4856" s="0" t="s">
        <v>13</v>
      </c>
      <c r="F4856" s="0" t="s">
        <v>13</v>
      </c>
      <c r="G4856" s="0" t="s">
        <v>157</v>
      </c>
      <c r="H4856" s="0" t="n">
        <v>3512158.28214413</v>
      </c>
      <c r="I4856" s="0" t="n">
        <v>380696.76</v>
      </c>
      <c r="J4856" s="0" t="n">
        <v>203786.67586</v>
      </c>
      <c r="K4856" s="0" t="n">
        <v>0</v>
      </c>
      <c r="L4856" s="0" t="n">
        <v>0</v>
      </c>
      <c r="M4856" s="0" t="n">
        <v>9463033.87909603</v>
      </c>
      <c r="N4856" s="0" t="n">
        <v>13011671.583757</v>
      </c>
      <c r="O4856" s="0" t="n">
        <v>28093381.4478695</v>
      </c>
      <c r="P4856" s="0" t="n">
        <v>35959528.253273</v>
      </c>
      <c r="Q4856" s="0" t="n">
        <v>30455740.8</v>
      </c>
      <c r="R4856" s="0" t="n">
        <v>34262708.4</v>
      </c>
    </row>
    <row r="4857" customFormat="false" ht="13.8" hidden="true" customHeight="false" outlineLevel="0" collapsed="false">
      <c r="A4857" s="0" t="s">
        <v>155</v>
      </c>
      <c r="B4857" s="0" t="s">
        <v>103</v>
      </c>
      <c r="C4857" s="0" t="s">
        <v>177</v>
      </c>
      <c r="D4857" s="0" t="s">
        <v>114</v>
      </c>
      <c r="E4857" s="0" t="s">
        <v>9</v>
      </c>
      <c r="F4857" s="0" t="s">
        <v>9</v>
      </c>
      <c r="G4857" s="0" t="s">
        <v>157</v>
      </c>
      <c r="H4857" s="0" t="n">
        <v>333539.041113207</v>
      </c>
      <c r="I4857" s="0" t="n">
        <v>106232.585</v>
      </c>
      <c r="J4857" s="0" t="n">
        <v>81502.187454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0</v>
      </c>
    </row>
    <row r="4858" customFormat="false" ht="13.8" hidden="true" customHeight="false" outlineLevel="0" collapsed="false">
      <c r="A4858" s="0" t="s">
        <v>150</v>
      </c>
      <c r="B4858" s="0" t="s">
        <v>103</v>
      </c>
      <c r="C4858" s="0" t="s">
        <v>179</v>
      </c>
      <c r="D4858" s="0" t="s">
        <v>22</v>
      </c>
      <c r="E4858" s="0" t="s">
        <v>9</v>
      </c>
      <c r="F4858" s="0" t="s">
        <v>9</v>
      </c>
      <c r="G4858" s="0" t="s">
        <v>153</v>
      </c>
      <c r="H4858" s="0" t="n">
        <v>94026.6514559964</v>
      </c>
      <c r="I4858" s="0" t="n">
        <v>11450</v>
      </c>
      <c r="J4858" s="0" t="n">
        <v>8698.75</v>
      </c>
      <c r="K4858" s="0" t="n">
        <v>515250</v>
      </c>
      <c r="L4858" s="0" t="n">
        <v>629750</v>
      </c>
      <c r="M4858" s="0" t="n">
        <v>1777612.5</v>
      </c>
      <c r="N4858" s="0" t="n">
        <v>2164050</v>
      </c>
      <c r="O4858" s="0" t="n">
        <v>92745</v>
      </c>
      <c r="P4858" s="0" t="n">
        <v>139117.5</v>
      </c>
      <c r="Q4858" s="0" t="n">
        <v>0</v>
      </c>
      <c r="R4858" s="0" t="n">
        <v>0</v>
      </c>
    </row>
    <row r="4859" customFormat="false" ht="13.8" hidden="true" customHeight="false" outlineLevel="0" collapsed="false">
      <c r="A4859" s="0" t="s">
        <v>155</v>
      </c>
      <c r="B4859" s="0" t="s">
        <v>103</v>
      </c>
      <c r="C4859" s="0" t="s">
        <v>178</v>
      </c>
      <c r="D4859" s="0" t="s">
        <v>107</v>
      </c>
      <c r="E4859" s="0" t="s">
        <v>8</v>
      </c>
      <c r="F4859" s="0" t="s">
        <v>8</v>
      </c>
      <c r="G4859" s="0" t="s">
        <v>157</v>
      </c>
      <c r="H4859" s="0" t="n">
        <v>5289971.06443317</v>
      </c>
      <c r="I4859" s="0" t="n">
        <v>328815.787637233</v>
      </c>
      <c r="J4859" s="0" t="n">
        <v>312927.192388396</v>
      </c>
      <c r="K4859" s="0" t="n">
        <v>0</v>
      </c>
      <c r="L4859" s="0" t="n">
        <v>0</v>
      </c>
      <c r="M4859" s="0" t="n">
        <v>25253052.4905395</v>
      </c>
      <c r="N4859" s="0" t="n">
        <v>37879578.7358092</v>
      </c>
      <c r="O4859" s="0" t="n">
        <v>10416884.1523475</v>
      </c>
      <c r="P4859" s="0" t="n">
        <v>14204842.0259284</v>
      </c>
      <c r="Q4859" s="0" t="n">
        <v>1431548.38361634</v>
      </c>
      <c r="R4859" s="0" t="n">
        <v>2004167.73706288</v>
      </c>
    </row>
    <row r="4860" customFormat="false" ht="13.8" hidden="true" customHeight="false" outlineLevel="0" collapsed="false">
      <c r="A4860" s="0" t="s">
        <v>155</v>
      </c>
      <c r="B4860" s="0" t="s">
        <v>72</v>
      </c>
      <c r="C4860" s="0" t="s">
        <v>151</v>
      </c>
      <c r="D4860" s="0" t="s">
        <v>73</v>
      </c>
      <c r="E4860" s="0" t="s">
        <v>156</v>
      </c>
      <c r="F4860" s="0" t="s">
        <v>9</v>
      </c>
      <c r="G4860" s="0" t="s">
        <v>153</v>
      </c>
      <c r="H4860" s="0" t="n">
        <v>5135316.40639002</v>
      </c>
      <c r="I4860" s="0" t="n">
        <v>64341.5223208755</v>
      </c>
      <c r="J4860" s="0" t="n">
        <v>65013.0685497395</v>
      </c>
      <c r="K4860" s="0" t="n">
        <v>0</v>
      </c>
      <c r="L4860" s="0" t="n">
        <v>0</v>
      </c>
      <c r="M4860" s="0" t="n">
        <v>4005827.47867962</v>
      </c>
      <c r="N4860" s="0" t="n">
        <v>4896011.36283065</v>
      </c>
      <c r="O4860" s="0" t="n">
        <v>1958404.54513226</v>
      </c>
      <c r="P4860" s="0" t="n">
        <v>2670551.65245308</v>
      </c>
      <c r="Q4860" s="0" t="n">
        <v>4503906.56246128</v>
      </c>
      <c r="R4860" s="0" t="n">
        <v>5147321.78567004</v>
      </c>
    </row>
    <row r="4861" customFormat="false" ht="13.8" hidden="true" customHeight="false" outlineLevel="0" collapsed="false">
      <c r="A4861" s="0" t="s">
        <v>155</v>
      </c>
      <c r="B4861" s="0" t="s">
        <v>72</v>
      </c>
      <c r="C4861" s="0" t="s">
        <v>175</v>
      </c>
      <c r="D4861" s="0" t="s">
        <v>89</v>
      </c>
      <c r="E4861" s="0" t="s">
        <v>174</v>
      </c>
      <c r="F4861" s="0" t="s">
        <v>8</v>
      </c>
      <c r="G4861" s="0" t="s">
        <v>172</v>
      </c>
      <c r="H4861" s="0" t="n">
        <v>2109858.8633398</v>
      </c>
      <c r="I4861" s="0" t="n">
        <v>160779.001547249</v>
      </c>
      <c r="J4861" s="0" t="n">
        <v>170317.795908746</v>
      </c>
      <c r="K4861" s="0" t="n">
        <v>1875755.01805124</v>
      </c>
      <c r="L4861" s="0" t="n">
        <v>2411685.02320874</v>
      </c>
      <c r="M4861" s="0" t="n">
        <v>11620193.9476635</v>
      </c>
      <c r="N4861" s="0" t="n">
        <v>14202459.2693665</v>
      </c>
      <c r="O4861" s="0" t="n">
        <v>5680983.70774662</v>
      </c>
      <c r="P4861" s="0" t="n">
        <v>7746795.96510903</v>
      </c>
      <c r="Q4861" s="0" t="n">
        <v>1339825.01289374</v>
      </c>
      <c r="R4861" s="0" t="n">
        <v>1875755.01805124</v>
      </c>
    </row>
    <row r="4862" customFormat="false" ht="13.8" hidden="true" customHeight="false" outlineLevel="0" collapsed="false">
      <c r="A4862" s="0" t="s">
        <v>150</v>
      </c>
      <c r="B4862" s="0" t="s">
        <v>117</v>
      </c>
      <c r="C4862" s="0" t="s">
        <v>182</v>
      </c>
      <c r="D4862" s="0" t="s">
        <v>109</v>
      </c>
      <c r="E4862" s="0" t="s">
        <v>13</v>
      </c>
      <c r="F4862" s="0" t="s">
        <v>13</v>
      </c>
      <c r="G4862" s="0" t="s">
        <v>164</v>
      </c>
      <c r="H4862" s="0" t="n">
        <v>21765164.1180685</v>
      </c>
      <c r="I4862" s="0" t="n">
        <v>125002.752874491</v>
      </c>
      <c r="J4862" s="0" t="n">
        <v>189667.019525787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0</v>
      </c>
    </row>
    <row r="4863" customFormat="false" ht="13.8" hidden="true" customHeight="false" outlineLevel="0" collapsed="false">
      <c r="A4863" s="0" t="s">
        <v>155</v>
      </c>
      <c r="B4863" s="0" t="s">
        <v>72</v>
      </c>
      <c r="C4863" s="0" t="s">
        <v>171</v>
      </c>
      <c r="D4863" s="0" t="s">
        <v>77</v>
      </c>
      <c r="E4863" s="0" t="s">
        <v>152</v>
      </c>
      <c r="F4863" s="0" t="s">
        <v>8</v>
      </c>
      <c r="G4863" s="0" t="s">
        <v>172</v>
      </c>
      <c r="H4863" s="0" t="n">
        <v>17184762.2860783</v>
      </c>
      <c r="I4863" s="0" t="n">
        <v>158112.048464044</v>
      </c>
      <c r="J4863" s="0" t="n">
        <v>1247396.58093559</v>
      </c>
      <c r="K4863" s="0" t="n">
        <v>0</v>
      </c>
      <c r="L4863" s="0" t="n">
        <v>0</v>
      </c>
      <c r="M4863" s="0" t="n">
        <v>12656404.4482954</v>
      </c>
      <c r="N4863" s="0" t="n">
        <v>15468938.7701388</v>
      </c>
      <c r="O4863" s="0" t="n">
        <v>6187575.50805555</v>
      </c>
      <c r="P4863" s="0" t="n">
        <v>8437602.96553029</v>
      </c>
      <c r="Q4863" s="0" t="n">
        <v>11067843.3924831</v>
      </c>
      <c r="R4863" s="0" t="n">
        <v>12648963.8771235</v>
      </c>
    </row>
    <row r="4864" customFormat="false" ht="13.8" hidden="true" customHeight="false" outlineLevel="0" collapsed="false">
      <c r="A4864" s="0" t="s">
        <v>159</v>
      </c>
      <c r="B4864" s="0" t="s">
        <v>72</v>
      </c>
      <c r="C4864" s="0" t="s">
        <v>175</v>
      </c>
      <c r="D4864" s="0" t="s">
        <v>87</v>
      </c>
      <c r="E4864" s="0" t="s">
        <v>170</v>
      </c>
      <c r="F4864" s="0" t="s">
        <v>13</v>
      </c>
      <c r="G4864" s="0" t="s">
        <v>154</v>
      </c>
      <c r="H4864" s="0" t="n">
        <v>20936.0747745384</v>
      </c>
      <c r="I4864" s="0" t="n">
        <v>600</v>
      </c>
      <c r="J4864" s="0" t="n">
        <v>600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0</v>
      </c>
    </row>
    <row r="4865" customFormat="false" ht="13.8" hidden="true" customHeight="false" outlineLevel="0" collapsed="false">
      <c r="A4865" s="0" t="s">
        <v>150</v>
      </c>
      <c r="B4865" s="0" t="s">
        <v>90</v>
      </c>
      <c r="C4865" s="0" t="s">
        <v>94</v>
      </c>
      <c r="D4865" s="0" t="s">
        <v>94</v>
      </c>
      <c r="E4865" s="0" t="s">
        <v>152</v>
      </c>
      <c r="F4865" s="0" t="s">
        <v>8</v>
      </c>
      <c r="G4865" s="0" t="s">
        <v>157</v>
      </c>
      <c r="H4865" s="0" t="n">
        <v>544199.903010803</v>
      </c>
      <c r="I4865" s="0" t="n">
        <v>70754.8926050712</v>
      </c>
      <c r="J4865" s="0" t="n">
        <v>117364.130346768</v>
      </c>
      <c r="K4865" s="0" t="n">
        <v>619105.310294373</v>
      </c>
      <c r="L4865" s="0" t="n">
        <v>795992.541807051</v>
      </c>
      <c r="M4865" s="0" t="n">
        <v>8020162.68079571</v>
      </c>
      <c r="N4865" s="0" t="n">
        <v>11027723.6860941</v>
      </c>
      <c r="O4865" s="0" t="n">
        <v>2924017.64698822</v>
      </c>
      <c r="P4865" s="0" t="n">
        <v>3742742.58814492</v>
      </c>
      <c r="Q4865" s="0" t="n">
        <v>1415097.85210142</v>
      </c>
      <c r="R4865" s="0" t="n">
        <v>1591985.0836141</v>
      </c>
    </row>
    <row r="4866" customFormat="false" ht="13.8" hidden="true" customHeight="false" outlineLevel="0" collapsed="false">
      <c r="A4866" s="0" t="s">
        <v>150</v>
      </c>
      <c r="B4866" s="0" t="s">
        <v>117</v>
      </c>
      <c r="C4866" s="0" t="s">
        <v>196</v>
      </c>
      <c r="D4866" s="0" t="s">
        <v>109</v>
      </c>
      <c r="E4866" s="0" t="s">
        <v>9</v>
      </c>
      <c r="F4866" s="0" t="s">
        <v>9</v>
      </c>
      <c r="G4866" s="0" t="s">
        <v>154</v>
      </c>
      <c r="H4866" s="0" t="n">
        <v>1074119.59923102</v>
      </c>
      <c r="I4866" s="0" t="n">
        <v>5191.43212290607</v>
      </c>
      <c r="J4866" s="0" t="n">
        <v>5191.43212290607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n">
        <v>0</v>
      </c>
      <c r="R4866" s="0" t="n">
        <v>0</v>
      </c>
    </row>
    <row r="4867" customFormat="false" ht="13.8" hidden="true" customHeight="false" outlineLevel="0" collapsed="false">
      <c r="A4867" s="0" t="s">
        <v>150</v>
      </c>
      <c r="B4867" s="0" t="s">
        <v>103</v>
      </c>
      <c r="C4867" s="0" t="s">
        <v>177</v>
      </c>
      <c r="D4867" s="0" t="s">
        <v>106</v>
      </c>
      <c r="E4867" s="0" t="s">
        <v>13</v>
      </c>
      <c r="F4867" s="0" t="s">
        <v>13</v>
      </c>
      <c r="G4867" s="0" t="s">
        <v>172</v>
      </c>
      <c r="H4867" s="0" t="n">
        <v>7278.78674499289</v>
      </c>
      <c r="I4867" s="0" t="n">
        <v>5113.29</v>
      </c>
      <c r="J4867" s="0" t="n">
        <v>2965.7082</v>
      </c>
      <c r="K4867" s="0" t="n">
        <v>0</v>
      </c>
      <c r="L4867" s="0" t="n">
        <v>0</v>
      </c>
      <c r="M4867" s="0" t="n">
        <v>89297.625255384</v>
      </c>
      <c r="N4867" s="0" t="n">
        <v>122784.234726153</v>
      </c>
      <c r="O4867" s="0" t="n">
        <v>451139.048946153</v>
      </c>
      <c r="P4867" s="0" t="n">
        <v>577457.982651076</v>
      </c>
      <c r="Q4867" s="0" t="n">
        <v>106563.6</v>
      </c>
      <c r="R4867" s="0" t="n">
        <v>119884.05</v>
      </c>
    </row>
    <row r="4868" customFormat="false" ht="13.8" hidden="true" customHeight="false" outlineLevel="0" collapsed="false">
      <c r="A4868" s="0" t="s">
        <v>155</v>
      </c>
      <c r="B4868" s="0" t="s">
        <v>52</v>
      </c>
      <c r="C4868" s="0" t="s">
        <v>169</v>
      </c>
      <c r="D4868" s="0" t="s">
        <v>61</v>
      </c>
      <c r="E4868" s="0" t="s">
        <v>13</v>
      </c>
      <c r="F4868" s="0" t="s">
        <v>13</v>
      </c>
      <c r="G4868" s="0" t="s">
        <v>172</v>
      </c>
      <c r="H4868" s="0" t="n">
        <v>1102539.97956007</v>
      </c>
      <c r="I4868" s="0" t="n">
        <v>20967.631096</v>
      </c>
      <c r="J4868" s="0" t="n">
        <v>10860.5309983014</v>
      </c>
      <c r="K4868" s="0" t="n">
        <v>0</v>
      </c>
      <c r="L4868" s="0" t="n">
        <v>0</v>
      </c>
      <c r="M4868" s="0" t="n">
        <v>569358.542746216</v>
      </c>
      <c r="N4868" s="0" t="n">
        <v>689223.499113841</v>
      </c>
      <c r="O4868" s="0" t="n">
        <v>454324.882621561</v>
      </c>
      <c r="P4868" s="0" t="n">
        <v>502148.554476462</v>
      </c>
      <c r="Q4868" s="0" t="n">
        <v>2306439.42056</v>
      </c>
      <c r="R4868" s="0" t="n">
        <v>2516115.73152</v>
      </c>
    </row>
    <row r="4869" customFormat="false" ht="13.8" hidden="true" customHeight="false" outlineLevel="0" collapsed="false">
      <c r="A4869" s="0" t="s">
        <v>155</v>
      </c>
      <c r="B4869" s="0" t="s">
        <v>72</v>
      </c>
      <c r="C4869" s="0" t="s">
        <v>171</v>
      </c>
      <c r="D4869" s="0" t="s">
        <v>74</v>
      </c>
      <c r="E4869" s="0" t="s">
        <v>152</v>
      </c>
      <c r="F4869" s="0" t="s">
        <v>8</v>
      </c>
      <c r="G4869" s="0" t="s">
        <v>157</v>
      </c>
      <c r="H4869" s="0" t="n">
        <v>10768824.3848593</v>
      </c>
      <c r="I4869" s="0" t="n">
        <v>99542.6786771059</v>
      </c>
      <c r="J4869" s="0" t="n">
        <v>134759.189577495</v>
      </c>
      <c r="K4869" s="0" t="n">
        <v>0</v>
      </c>
      <c r="L4869" s="0" t="n">
        <v>0</v>
      </c>
      <c r="M4869" s="0" t="n">
        <v>7968098.65815293</v>
      </c>
      <c r="N4869" s="0" t="n">
        <v>9738787.24885359</v>
      </c>
      <c r="O4869" s="0" t="n">
        <v>3895514.89954143</v>
      </c>
      <c r="P4869" s="0" t="n">
        <v>5312065.77210195</v>
      </c>
      <c r="Q4869" s="0" t="n">
        <v>6967987.50739741</v>
      </c>
      <c r="R4869" s="0" t="n">
        <v>7963414.29416847</v>
      </c>
    </row>
    <row r="4870" customFormat="false" ht="13.8" hidden="true" customHeight="false" outlineLevel="0" collapsed="false">
      <c r="A4870" s="0" t="s">
        <v>150</v>
      </c>
      <c r="B4870" s="0" t="s">
        <v>52</v>
      </c>
      <c r="C4870" s="0" t="s">
        <v>54</v>
      </c>
      <c r="D4870" s="0" t="s">
        <v>54</v>
      </c>
      <c r="E4870" s="0" t="s">
        <v>8</v>
      </c>
      <c r="F4870" s="0" t="s">
        <v>8</v>
      </c>
      <c r="G4870" s="0" t="s">
        <v>164</v>
      </c>
      <c r="H4870" s="0" t="n">
        <v>31629889.625</v>
      </c>
      <c r="I4870" s="0" t="n">
        <v>1988900</v>
      </c>
      <c r="J4870" s="0" t="n">
        <v>3932100</v>
      </c>
      <c r="K4870" s="0" t="n">
        <v>69611500</v>
      </c>
      <c r="L4870" s="0" t="n">
        <v>89500500</v>
      </c>
      <c r="M4870" s="0" t="n">
        <v>7624115.904255</v>
      </c>
      <c r="N4870" s="0" t="n">
        <v>9281532.40518</v>
      </c>
      <c r="O4870" s="0" t="n">
        <v>45943590</v>
      </c>
      <c r="P4870" s="0" t="n">
        <v>50120280</v>
      </c>
      <c r="Q4870" s="0" t="n">
        <v>238668000</v>
      </c>
      <c r="R4870" s="0" t="n">
        <v>258557000</v>
      </c>
    </row>
    <row r="4871" customFormat="false" ht="13.8" hidden="true" customHeight="false" outlineLevel="0" collapsed="false">
      <c r="A4871" s="0" t="s">
        <v>150</v>
      </c>
      <c r="B4871" s="0" t="s">
        <v>90</v>
      </c>
      <c r="C4871" s="0" t="s">
        <v>160</v>
      </c>
      <c r="D4871" s="0" t="s">
        <v>91</v>
      </c>
      <c r="E4871" s="0" t="s">
        <v>170</v>
      </c>
      <c r="F4871" s="0" t="s">
        <v>13</v>
      </c>
      <c r="G4871" s="0" t="s">
        <v>153</v>
      </c>
      <c r="H4871" s="0" t="n">
        <v>736939.728829616</v>
      </c>
      <c r="I4871" s="0" t="n">
        <v>92122.0301396438</v>
      </c>
      <c r="J4871" s="0" t="n">
        <v>106064.872304143</v>
      </c>
      <c r="K4871" s="0" t="n">
        <v>1021829.59953964</v>
      </c>
      <c r="L4871" s="0" t="n">
        <v>1313780.91369383</v>
      </c>
      <c r="M4871" s="0" t="n">
        <v>10824824.6233001</v>
      </c>
      <c r="N4871" s="0" t="n">
        <v>12989789.5479602</v>
      </c>
      <c r="O4871" s="0" t="n">
        <v>4209654.01633387</v>
      </c>
      <c r="P4871" s="0" t="n">
        <v>5388357.14090736</v>
      </c>
      <c r="Q4871" s="0" t="n">
        <v>2335610.51323348</v>
      </c>
      <c r="R4871" s="0" t="n">
        <v>2627561.82738766</v>
      </c>
    </row>
    <row r="4872" customFormat="false" ht="13.8" hidden="true" customHeight="false" outlineLevel="0" collapsed="false">
      <c r="A4872" s="0" t="s">
        <v>150</v>
      </c>
      <c r="B4872" s="0" t="s">
        <v>96</v>
      </c>
      <c r="C4872" s="0" t="s">
        <v>184</v>
      </c>
      <c r="D4872" s="0" t="s">
        <v>101</v>
      </c>
      <c r="E4872" s="0" t="s">
        <v>197</v>
      </c>
      <c r="F4872" s="0" t="s">
        <v>8</v>
      </c>
      <c r="G4872" s="0" t="s">
        <v>164</v>
      </c>
      <c r="H4872" s="0" t="n">
        <v>164699237.084444</v>
      </c>
      <c r="I4872" s="0" t="n">
        <v>6905856.76289988</v>
      </c>
      <c r="J4872" s="0" t="n">
        <v>5819197.03134972</v>
      </c>
      <c r="K4872" s="0" t="n">
        <v>60019585.4575893</v>
      </c>
      <c r="L4872" s="0" t="n">
        <v>77168038.445472</v>
      </c>
      <c r="M4872" s="0" t="n">
        <v>346503164.125945</v>
      </c>
      <c r="N4872" s="0" t="n">
        <v>476441850.673174</v>
      </c>
      <c r="O4872" s="0" t="n">
        <v>142735679.031958</v>
      </c>
      <c r="P4872" s="0" t="n">
        <v>182701669.160907</v>
      </c>
      <c r="Q4872" s="0" t="n">
        <v>137187623.903061</v>
      </c>
      <c r="R4872" s="0" t="n">
        <v>154336076.890944</v>
      </c>
    </row>
    <row r="4873" customFormat="false" ht="13.8" hidden="true" customHeight="false" outlineLevel="0" collapsed="false">
      <c r="A4873" s="0" t="s">
        <v>159</v>
      </c>
      <c r="B4873" s="0" t="s">
        <v>52</v>
      </c>
      <c r="C4873" s="0" t="s">
        <v>169</v>
      </c>
      <c r="D4873" s="0" t="s">
        <v>61</v>
      </c>
      <c r="E4873" s="0" t="s">
        <v>9</v>
      </c>
      <c r="F4873" s="0" t="s">
        <v>9</v>
      </c>
      <c r="G4873" s="0" t="s">
        <v>154</v>
      </c>
      <c r="H4873" s="0" t="n">
        <v>46751238.2015912</v>
      </c>
      <c r="I4873" s="0" t="n">
        <v>566314.526332</v>
      </c>
      <c r="J4873" s="0" t="n">
        <v>333947.02061301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n">
        <v>50968307.36988</v>
      </c>
      <c r="R4873" s="0" t="n">
        <v>56631452.6332</v>
      </c>
    </row>
    <row r="4874" customFormat="false" ht="13.8" hidden="true" customHeight="false" outlineLevel="0" collapsed="false">
      <c r="A4874" s="0" t="s">
        <v>150</v>
      </c>
      <c r="B4874" s="0" t="s">
        <v>6</v>
      </c>
      <c r="C4874" s="0" t="s">
        <v>163</v>
      </c>
      <c r="D4874" s="0" t="s">
        <v>7</v>
      </c>
      <c r="E4874" s="0" t="s">
        <v>9</v>
      </c>
      <c r="F4874" s="0" t="s">
        <v>9</v>
      </c>
      <c r="G4874" s="0" t="s">
        <v>172</v>
      </c>
      <c r="H4874" s="0" t="n">
        <v>523564.377787943</v>
      </c>
      <c r="I4874" s="0" t="n">
        <v>40408.134706031</v>
      </c>
      <c r="J4874" s="0" t="n">
        <v>23291.4482656425</v>
      </c>
      <c r="K4874" s="0" t="n">
        <v>0</v>
      </c>
      <c r="L4874" s="0" t="n">
        <v>0</v>
      </c>
      <c r="M4874" s="0" t="n">
        <v>5541687.03154432</v>
      </c>
      <c r="N4874" s="0" t="n">
        <v>7619819.66837344</v>
      </c>
      <c r="O4874" s="0" t="n">
        <v>1298832.9005437</v>
      </c>
      <c r="P4874" s="0" t="n">
        <v>1662506.11269594</v>
      </c>
      <c r="Q4874" s="0" t="n">
        <v>1469046.62238599</v>
      </c>
      <c r="R4874" s="0" t="n">
        <v>1652677.45018424</v>
      </c>
    </row>
    <row r="4875" customFormat="false" ht="13.8" hidden="true" customHeight="false" outlineLevel="0" collapsed="false">
      <c r="A4875" s="0" t="s">
        <v>150</v>
      </c>
      <c r="B4875" s="0" t="s">
        <v>21</v>
      </c>
      <c r="C4875" s="0" t="s">
        <v>168</v>
      </c>
      <c r="D4875" s="0" t="s">
        <v>49</v>
      </c>
      <c r="E4875" s="0" t="s">
        <v>13</v>
      </c>
      <c r="F4875" s="0" t="s">
        <v>13</v>
      </c>
      <c r="G4875" s="0" t="s">
        <v>157</v>
      </c>
      <c r="H4875" s="0" t="n">
        <v>527406.084903223</v>
      </c>
      <c r="I4875" s="0" t="n">
        <v>31735</v>
      </c>
      <c r="J4875" s="0" t="n">
        <v>12669.571</v>
      </c>
      <c r="K4875" s="0" t="n">
        <v>1428075</v>
      </c>
      <c r="L4875" s="0" t="n">
        <v>1745425</v>
      </c>
      <c r="M4875" s="0" t="n">
        <v>6842859.375</v>
      </c>
      <c r="N4875" s="0" t="n">
        <v>8330437.5</v>
      </c>
      <c r="O4875" s="0" t="n">
        <v>357018.75</v>
      </c>
      <c r="P4875" s="0" t="n">
        <v>535528.125</v>
      </c>
      <c r="Q4875" s="0" t="n">
        <v>0</v>
      </c>
      <c r="R4875" s="0" t="n">
        <v>0</v>
      </c>
    </row>
    <row r="4876" customFormat="false" ht="13.8" hidden="true" customHeight="false" outlineLevel="0" collapsed="false">
      <c r="A4876" s="0" t="s">
        <v>150</v>
      </c>
      <c r="B4876" s="0" t="s">
        <v>72</v>
      </c>
      <c r="C4876" s="0" t="s">
        <v>151</v>
      </c>
      <c r="D4876" s="0" t="s">
        <v>73</v>
      </c>
      <c r="E4876" s="0" t="s">
        <v>174</v>
      </c>
      <c r="F4876" s="0" t="s">
        <v>8</v>
      </c>
      <c r="G4876" s="0" t="s">
        <v>164</v>
      </c>
      <c r="H4876" s="0" t="n">
        <v>2373367.71084342</v>
      </c>
      <c r="I4876" s="0" t="n">
        <v>43316.8481916621</v>
      </c>
      <c r="J4876" s="0" t="n">
        <v>43893.6865149139</v>
      </c>
      <c r="K4876" s="0" t="n">
        <v>1516089.68670817</v>
      </c>
      <c r="L4876" s="0" t="n">
        <v>1949258.16862479</v>
      </c>
      <c r="M4876" s="0" t="n">
        <v>4644585.34017941</v>
      </c>
      <c r="N4876" s="0" t="n">
        <v>5993013.34216699</v>
      </c>
      <c r="O4876" s="0" t="n">
        <v>1498253.33554174</v>
      </c>
      <c r="P4876" s="0" t="n">
        <v>1917764.26949343</v>
      </c>
      <c r="Q4876" s="0" t="n">
        <v>3465347.85533297</v>
      </c>
      <c r="R4876" s="0" t="n">
        <v>3898516.33724959</v>
      </c>
    </row>
    <row r="4877" customFormat="false" ht="13.8" hidden="true" customHeight="false" outlineLevel="0" collapsed="false">
      <c r="A4877" s="0" t="s">
        <v>155</v>
      </c>
      <c r="B4877" s="0" t="s">
        <v>72</v>
      </c>
      <c r="C4877" s="0" t="s">
        <v>171</v>
      </c>
      <c r="D4877" s="0" t="s">
        <v>77</v>
      </c>
      <c r="E4877" s="0" t="s">
        <v>152</v>
      </c>
      <c r="F4877" s="0" t="s">
        <v>8</v>
      </c>
      <c r="G4877" s="0" t="s">
        <v>153</v>
      </c>
      <c r="H4877" s="0" t="n">
        <v>417872.34146902</v>
      </c>
      <c r="I4877" s="0" t="n">
        <v>4377.31564386384</v>
      </c>
      <c r="J4877" s="0" t="n">
        <v>4849.27668836623</v>
      </c>
      <c r="K4877" s="0" t="n">
        <v>0</v>
      </c>
      <c r="L4877" s="0" t="n">
        <v>0</v>
      </c>
      <c r="M4877" s="0" t="n">
        <v>350391.242949394</v>
      </c>
      <c r="N4877" s="0" t="n">
        <v>428255.963604815</v>
      </c>
      <c r="O4877" s="0" t="n">
        <v>171302.385441926</v>
      </c>
      <c r="P4877" s="0" t="n">
        <v>233594.161966263</v>
      </c>
      <c r="Q4877" s="0" t="n">
        <v>306412.095070468</v>
      </c>
      <c r="R4877" s="0" t="n">
        <v>350185.251509107</v>
      </c>
    </row>
    <row r="4878" customFormat="false" ht="13.8" hidden="true" customHeight="false" outlineLevel="0" collapsed="false">
      <c r="A4878" s="0" t="s">
        <v>159</v>
      </c>
      <c r="B4878" s="0" t="s">
        <v>90</v>
      </c>
      <c r="C4878" s="0" t="s">
        <v>94</v>
      </c>
      <c r="D4878" s="0" t="s">
        <v>94</v>
      </c>
      <c r="E4878" s="0" t="s">
        <v>156</v>
      </c>
      <c r="F4878" s="0" t="s">
        <v>9</v>
      </c>
      <c r="G4878" s="0" t="s">
        <v>172</v>
      </c>
      <c r="H4878" s="0" t="n">
        <v>3230804.74462773</v>
      </c>
      <c r="I4878" s="0" t="n">
        <v>46608.6245410776</v>
      </c>
      <c r="J4878" s="0" t="n">
        <v>87370.1856421243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n">
        <v>0</v>
      </c>
      <c r="R4878" s="0" t="n">
        <v>0</v>
      </c>
    </row>
    <row r="4879" customFormat="false" ht="13.8" hidden="true" customHeight="false" outlineLevel="0" collapsed="false">
      <c r="A4879" s="0" t="s">
        <v>155</v>
      </c>
      <c r="B4879" s="0" t="s">
        <v>6</v>
      </c>
      <c r="C4879" s="0" t="s">
        <v>162</v>
      </c>
      <c r="D4879" s="0" t="s">
        <v>18</v>
      </c>
      <c r="E4879" s="0" t="s">
        <v>13</v>
      </c>
      <c r="F4879" s="0" t="s">
        <v>13</v>
      </c>
      <c r="G4879" s="0" t="s">
        <v>164</v>
      </c>
      <c r="H4879" s="0" t="n">
        <v>11574321.5585276</v>
      </c>
      <c r="I4879" s="0" t="n">
        <v>1395202.53748268</v>
      </c>
      <c r="J4879" s="0" t="n">
        <v>780984.592302048</v>
      </c>
      <c r="K4879" s="0" t="n">
        <v>0</v>
      </c>
      <c r="L4879" s="0" t="n">
        <v>0</v>
      </c>
      <c r="M4879" s="0" t="n">
        <v>246045287.695472</v>
      </c>
      <c r="N4879" s="0" t="n">
        <v>297844295.631361</v>
      </c>
      <c r="O4879" s="0" t="n">
        <v>246045287.695472</v>
      </c>
      <c r="P4879" s="0" t="n">
        <v>297844295.631361</v>
      </c>
      <c r="Q4879" s="0" t="n">
        <v>7981637.71845826</v>
      </c>
      <c r="R4879" s="0" t="n">
        <v>9121871.67823802</v>
      </c>
    </row>
    <row r="4880" customFormat="false" ht="13.8" hidden="true" customHeight="false" outlineLevel="0" collapsed="false">
      <c r="A4880" s="0" t="s">
        <v>150</v>
      </c>
      <c r="B4880" s="0" t="s">
        <v>72</v>
      </c>
      <c r="C4880" s="0" t="s">
        <v>175</v>
      </c>
      <c r="D4880" s="0" t="s">
        <v>88</v>
      </c>
      <c r="E4880" s="0" t="s">
        <v>156</v>
      </c>
      <c r="F4880" s="0" t="s">
        <v>9</v>
      </c>
      <c r="G4880" s="0" t="s">
        <v>172</v>
      </c>
      <c r="H4880" s="0" t="n">
        <v>1081551.01749335</v>
      </c>
      <c r="I4880" s="0" t="n">
        <v>173923.832033721</v>
      </c>
      <c r="J4880" s="0" t="n">
        <v>658570.328327217</v>
      </c>
      <c r="K4880" s="0" t="n">
        <v>2783374.17269342</v>
      </c>
      <c r="L4880" s="0" t="n">
        <v>3578623.93632012</v>
      </c>
      <c r="M4880" s="0" t="n">
        <v>23653641.1565861</v>
      </c>
      <c r="N4880" s="0" t="n">
        <v>32523756.5903059</v>
      </c>
      <c r="O4880" s="0" t="n">
        <v>7391762.86143316</v>
      </c>
      <c r="P4880" s="0" t="n">
        <v>9461456.46263444</v>
      </c>
      <c r="Q4880" s="0" t="n">
        <v>6361998.10901355</v>
      </c>
      <c r="R4880" s="0" t="n">
        <v>7157247.87264024</v>
      </c>
    </row>
    <row r="4881" customFormat="false" ht="13.8" hidden="true" customHeight="false" outlineLevel="0" collapsed="false">
      <c r="A4881" s="0" t="s">
        <v>159</v>
      </c>
      <c r="B4881" s="0" t="s">
        <v>72</v>
      </c>
      <c r="C4881" s="0" t="s">
        <v>171</v>
      </c>
      <c r="D4881" s="0" t="s">
        <v>77</v>
      </c>
      <c r="E4881" s="0" t="s">
        <v>174</v>
      </c>
      <c r="F4881" s="0" t="s">
        <v>8</v>
      </c>
      <c r="G4881" s="0" t="s">
        <v>164</v>
      </c>
      <c r="H4881" s="0" t="n">
        <v>5217687.15219889</v>
      </c>
      <c r="I4881" s="0" t="n">
        <v>34416.2598400361</v>
      </c>
      <c r="J4881" s="0" t="n">
        <v>52880.9588116443</v>
      </c>
      <c r="K4881" s="0" t="n">
        <v>1032487.79520108</v>
      </c>
      <c r="L4881" s="0" t="n">
        <v>1376650.39360144</v>
      </c>
      <c r="M4881" s="0" t="n">
        <v>2754920.37681226</v>
      </c>
      <c r="N4881" s="0" t="n">
        <v>3673227.16908301</v>
      </c>
      <c r="O4881" s="0" t="n">
        <v>1224409.056361</v>
      </c>
      <c r="P4881" s="0" t="n">
        <v>1714172.6789054</v>
      </c>
      <c r="Q4881" s="0" t="n">
        <v>688325.196800722</v>
      </c>
      <c r="R4881" s="0" t="n">
        <v>1032487.79520108</v>
      </c>
    </row>
    <row r="4882" customFormat="false" ht="13.8" hidden="true" customHeight="false" outlineLevel="0" collapsed="false">
      <c r="A4882" s="0" t="s">
        <v>159</v>
      </c>
      <c r="B4882" s="0" t="s">
        <v>72</v>
      </c>
      <c r="C4882" s="0" t="s">
        <v>151</v>
      </c>
      <c r="D4882" s="0" t="s">
        <v>85</v>
      </c>
      <c r="E4882" s="0" t="s">
        <v>156</v>
      </c>
      <c r="F4882" s="0" t="s">
        <v>9</v>
      </c>
      <c r="G4882" s="0" t="s">
        <v>153</v>
      </c>
      <c r="H4882" s="0" t="n">
        <v>13213762.6748136</v>
      </c>
      <c r="I4882" s="0" t="n">
        <v>287860.975297975</v>
      </c>
      <c r="J4882" s="0" t="n">
        <v>312124.770080326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</row>
    <row r="4883" customFormat="false" ht="13.8" hidden="true" customHeight="false" outlineLevel="0" collapsed="false">
      <c r="A4883" s="0" t="s">
        <v>155</v>
      </c>
      <c r="B4883" s="0" t="s">
        <v>6</v>
      </c>
      <c r="C4883" s="0" t="s">
        <v>162</v>
      </c>
      <c r="D4883" s="0" t="s">
        <v>20</v>
      </c>
      <c r="E4883" s="0" t="s">
        <v>9</v>
      </c>
      <c r="F4883" s="0" t="s">
        <v>9</v>
      </c>
      <c r="G4883" s="0" t="s">
        <v>164</v>
      </c>
      <c r="H4883" s="0" t="n">
        <v>18994223.4324552</v>
      </c>
      <c r="I4883" s="0" t="n">
        <v>1819380.56219557</v>
      </c>
      <c r="J4883" s="0" t="n">
        <v>1058680.14314492</v>
      </c>
      <c r="K4883" s="0" t="n">
        <v>0</v>
      </c>
      <c r="L4883" s="0" t="n">
        <v>0</v>
      </c>
      <c r="M4883" s="0" t="n">
        <v>262416955.374936</v>
      </c>
      <c r="N4883" s="0" t="n">
        <v>367383737.524911</v>
      </c>
      <c r="O4883" s="0" t="n">
        <v>57731730.182486</v>
      </c>
      <c r="P4883" s="0" t="n">
        <v>78725086.612481</v>
      </c>
      <c r="Q4883" s="0" t="n">
        <v>10207504.968416</v>
      </c>
      <c r="R4883" s="0" t="n">
        <v>11665719.963904</v>
      </c>
    </row>
    <row r="4884" customFormat="false" ht="13.8" hidden="true" customHeight="false" outlineLevel="0" collapsed="false">
      <c r="A4884" s="0" t="s">
        <v>150</v>
      </c>
      <c r="B4884" s="0" t="s">
        <v>90</v>
      </c>
      <c r="C4884" s="0" t="s">
        <v>93</v>
      </c>
      <c r="D4884" s="0" t="s">
        <v>93</v>
      </c>
      <c r="E4884" s="0" t="s">
        <v>185</v>
      </c>
      <c r="F4884" s="0" t="s">
        <v>9</v>
      </c>
      <c r="G4884" s="0" t="s">
        <v>172</v>
      </c>
      <c r="H4884" s="0" t="n">
        <v>486740.109302636</v>
      </c>
      <c r="I4884" s="0" t="n">
        <v>46826.875</v>
      </c>
      <c r="J4884" s="0" t="n">
        <v>69541.6375</v>
      </c>
      <c r="K4884" s="0" t="n">
        <v>513800</v>
      </c>
      <c r="L4884" s="0" t="n">
        <v>660600</v>
      </c>
      <c r="M4884" s="0" t="n">
        <v>4976146.45661578</v>
      </c>
      <c r="N4884" s="0" t="n">
        <v>5971375.74793893</v>
      </c>
      <c r="O4884" s="0" t="n">
        <v>1935168.06841281</v>
      </c>
      <c r="P4884" s="0" t="n">
        <v>2477015.1275684</v>
      </c>
      <c r="Q4884" s="0" t="n">
        <v>1174400</v>
      </c>
      <c r="R4884" s="0" t="n">
        <v>1321200</v>
      </c>
    </row>
    <row r="4885" customFormat="false" ht="13.8" hidden="true" customHeight="false" outlineLevel="0" collapsed="false">
      <c r="A4885" s="0" t="s">
        <v>150</v>
      </c>
      <c r="B4885" s="0" t="s">
        <v>117</v>
      </c>
      <c r="C4885" s="0" t="s">
        <v>196</v>
      </c>
      <c r="D4885" s="0" t="s">
        <v>109</v>
      </c>
      <c r="E4885" s="0" t="s">
        <v>8</v>
      </c>
      <c r="F4885" s="0" t="s">
        <v>8</v>
      </c>
      <c r="G4885" s="0" t="s">
        <v>154</v>
      </c>
      <c r="H4885" s="0" t="n">
        <v>18503344.2674429</v>
      </c>
      <c r="I4885" s="0" t="n">
        <v>92973.7219245034</v>
      </c>
      <c r="J4885" s="0" t="n">
        <v>185543.215276059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0</v>
      </c>
    </row>
    <row r="4886" customFormat="false" ht="13.8" hidden="true" customHeight="false" outlineLevel="0" collapsed="false">
      <c r="A4886" s="0" t="s">
        <v>150</v>
      </c>
      <c r="B4886" s="0" t="s">
        <v>103</v>
      </c>
      <c r="C4886" s="0" t="s">
        <v>177</v>
      </c>
      <c r="D4886" s="0" t="s">
        <v>116</v>
      </c>
      <c r="E4886" s="0" t="s">
        <v>8</v>
      </c>
      <c r="F4886" s="0" t="s">
        <v>8</v>
      </c>
      <c r="G4886" s="0" t="s">
        <v>172</v>
      </c>
      <c r="H4886" s="0" t="n">
        <v>3676252.74737103</v>
      </c>
      <c r="I4886" s="0" t="n">
        <v>128648.255</v>
      </c>
      <c r="J4886" s="0" t="n">
        <v>654744.805</v>
      </c>
      <c r="K4886" s="0" t="n">
        <v>4502688.925</v>
      </c>
      <c r="L4886" s="0" t="n">
        <v>5789171.475</v>
      </c>
      <c r="M4886" s="0" t="n">
        <v>0</v>
      </c>
      <c r="N4886" s="0" t="n">
        <v>0</v>
      </c>
      <c r="O4886" s="0" t="n">
        <v>19526967.2721911</v>
      </c>
      <c r="P4886" s="0" t="n">
        <v>24994518.1084046</v>
      </c>
      <c r="Q4886" s="0" t="n">
        <v>10291860.4</v>
      </c>
      <c r="R4886" s="0" t="n">
        <v>11578342.95</v>
      </c>
    </row>
    <row r="4887" customFormat="false" ht="13.8" hidden="true" customHeight="false" outlineLevel="0" collapsed="false">
      <c r="A4887" s="0" t="s">
        <v>150</v>
      </c>
      <c r="B4887" s="0" t="s">
        <v>103</v>
      </c>
      <c r="C4887" s="0" t="s">
        <v>193</v>
      </c>
      <c r="D4887" s="0" t="s">
        <v>107</v>
      </c>
      <c r="E4887" s="0" t="s">
        <v>8</v>
      </c>
      <c r="F4887" s="0" t="s">
        <v>8</v>
      </c>
      <c r="G4887" s="0" t="s">
        <v>164</v>
      </c>
      <c r="H4887" s="0" t="n">
        <v>2949066.26910346</v>
      </c>
      <c r="I4887" s="0" t="n">
        <v>450700.780686375</v>
      </c>
      <c r="J4887" s="0" t="n">
        <v>464628.962242497</v>
      </c>
      <c r="K4887" s="0" t="n">
        <v>4912302.109413</v>
      </c>
      <c r="L4887" s="0" t="n">
        <v>6315816.99781672</v>
      </c>
      <c r="M4887" s="0" t="n">
        <v>60574184.9242488</v>
      </c>
      <c r="N4887" s="0" t="n">
        <v>86534549.891784</v>
      </c>
      <c r="O4887" s="0" t="n">
        <v>16225228.1047095</v>
      </c>
      <c r="P4887" s="0" t="n">
        <v>20768291.9740281</v>
      </c>
      <c r="Q4887" s="0" t="n">
        <v>4210544.66521114</v>
      </c>
      <c r="R4887" s="0" t="n">
        <v>5614059.55361486</v>
      </c>
    </row>
    <row r="4888" customFormat="false" ht="13.8" hidden="true" customHeight="false" outlineLevel="0" collapsed="false">
      <c r="A4888" s="0" t="s">
        <v>150</v>
      </c>
      <c r="B4888" s="0" t="s">
        <v>103</v>
      </c>
      <c r="C4888" s="0" t="s">
        <v>193</v>
      </c>
      <c r="D4888" s="0" t="s">
        <v>107</v>
      </c>
      <c r="E4888" s="0" t="s">
        <v>8</v>
      </c>
      <c r="F4888" s="0" t="s">
        <v>8</v>
      </c>
      <c r="G4888" s="0" t="s">
        <v>172</v>
      </c>
      <c r="H4888" s="0" t="n">
        <v>1643055.76877647</v>
      </c>
      <c r="I4888" s="0" t="n">
        <v>266678.122103055</v>
      </c>
      <c r="J4888" s="0" t="n">
        <v>241552.030583439</v>
      </c>
      <c r="K4888" s="0" t="n">
        <v>1871629.06396513</v>
      </c>
      <c r="L4888" s="0" t="n">
        <v>2406380.22509803</v>
      </c>
      <c r="M4888" s="0" t="n">
        <v>35841539.6106505</v>
      </c>
      <c r="N4888" s="0" t="n">
        <v>51202199.4437865</v>
      </c>
      <c r="O4888" s="0" t="n">
        <v>9600412.39570998</v>
      </c>
      <c r="P4888" s="0" t="n">
        <v>12288527.8665087</v>
      </c>
      <c r="Q4888" s="0" t="n">
        <v>1604253.48339869</v>
      </c>
      <c r="R4888" s="0" t="n">
        <v>2139004.64453158</v>
      </c>
    </row>
    <row r="4889" customFormat="false" ht="13.8" hidden="true" customHeight="false" outlineLevel="0" collapsed="false">
      <c r="A4889" s="0" t="s">
        <v>155</v>
      </c>
      <c r="B4889" s="0" t="s">
        <v>103</v>
      </c>
      <c r="C4889" s="0" t="s">
        <v>178</v>
      </c>
      <c r="D4889" s="0" t="s">
        <v>107</v>
      </c>
      <c r="E4889" s="0" t="s">
        <v>13</v>
      </c>
      <c r="F4889" s="0" t="s">
        <v>13</v>
      </c>
      <c r="G4889" s="0" t="s">
        <v>172</v>
      </c>
      <c r="H4889" s="0" t="n">
        <v>1301752.52713335</v>
      </c>
      <c r="I4889" s="0" t="n">
        <v>135279.599944185</v>
      </c>
      <c r="J4889" s="0" t="n">
        <v>95052.1047740034</v>
      </c>
      <c r="K4889" s="0" t="n">
        <v>0</v>
      </c>
      <c r="L4889" s="0" t="n">
        <v>0</v>
      </c>
      <c r="M4889" s="0" t="n">
        <v>12986841.5946417</v>
      </c>
      <c r="N4889" s="0" t="n">
        <v>18181578.2324984</v>
      </c>
      <c r="O4889" s="0" t="n">
        <v>4480460.3501514</v>
      </c>
      <c r="P4889" s="0" t="n">
        <v>6038881.34150841</v>
      </c>
      <c r="Q4889" s="0" t="n">
        <v>0</v>
      </c>
      <c r="R4889" s="0" t="n">
        <v>0</v>
      </c>
    </row>
    <row r="4890" customFormat="false" ht="13.8" hidden="true" customHeight="false" outlineLevel="0" collapsed="false">
      <c r="A4890" s="0" t="s">
        <v>155</v>
      </c>
      <c r="B4890" s="0" t="s">
        <v>103</v>
      </c>
      <c r="C4890" s="0" t="s">
        <v>178</v>
      </c>
      <c r="D4890" s="0" t="s">
        <v>111</v>
      </c>
      <c r="E4890" s="0" t="s">
        <v>8</v>
      </c>
      <c r="F4890" s="0" t="s">
        <v>8</v>
      </c>
      <c r="G4890" s="0" t="s">
        <v>153</v>
      </c>
      <c r="H4890" s="0" t="n">
        <v>161056.154997063</v>
      </c>
      <c r="I4890" s="0" t="n">
        <v>11662.1929809636</v>
      </c>
      <c r="J4890" s="0" t="n">
        <v>7823.79577638121</v>
      </c>
      <c r="K4890" s="0" t="n">
        <v>349865.789428908</v>
      </c>
      <c r="L4890" s="0" t="n">
        <v>466487.719238544</v>
      </c>
      <c r="M4890" s="0" t="n">
        <v>1119570.5261725</v>
      </c>
      <c r="N4890" s="0" t="n">
        <v>1679355.78925876</v>
      </c>
      <c r="O4890" s="0" t="n">
        <v>261233.122773584</v>
      </c>
      <c r="P4890" s="0" t="n">
        <v>326541.403466981</v>
      </c>
      <c r="Q4890" s="0" t="n">
        <v>524798.684143362</v>
      </c>
      <c r="R4890" s="0" t="n">
        <v>641420.613952998</v>
      </c>
    </row>
    <row r="4891" customFormat="false" ht="13.8" hidden="true" customHeight="false" outlineLevel="0" collapsed="false">
      <c r="A4891" s="0" t="s">
        <v>150</v>
      </c>
      <c r="B4891" s="0" t="s">
        <v>6</v>
      </c>
      <c r="C4891" s="0" t="s">
        <v>162</v>
      </c>
      <c r="D4891" s="0" t="s">
        <v>19</v>
      </c>
      <c r="E4891" s="0" t="s">
        <v>8</v>
      </c>
      <c r="F4891" s="0" t="s">
        <v>8</v>
      </c>
      <c r="G4891" s="0" t="s">
        <v>172</v>
      </c>
      <c r="H4891" s="0" t="n">
        <v>1938435.30842323</v>
      </c>
      <c r="I4891" s="0" t="n">
        <v>399464.4785</v>
      </c>
      <c r="J4891" s="0" t="n">
        <v>210676.160937861</v>
      </c>
      <c r="K4891" s="0" t="n">
        <v>1089255.29632638</v>
      </c>
      <c r="L4891" s="0" t="n">
        <v>1400471.09527678</v>
      </c>
      <c r="M4891" s="0" t="n">
        <v>67064014.0800768</v>
      </c>
      <c r="N4891" s="0" t="n">
        <v>92213019.3601056</v>
      </c>
      <c r="O4891" s="0" t="n">
        <v>10478752.200012</v>
      </c>
      <c r="P4891" s="0" t="n">
        <v>13412802.8160153</v>
      </c>
      <c r="Q4891" s="0" t="n">
        <v>2489726.39160317</v>
      </c>
      <c r="R4891" s="0" t="n">
        <v>2800942.19055357</v>
      </c>
    </row>
    <row r="4892" customFormat="false" ht="13.8" hidden="true" customHeight="false" outlineLevel="0" collapsed="false">
      <c r="A4892" s="0" t="s">
        <v>150</v>
      </c>
      <c r="B4892" s="0" t="s">
        <v>117</v>
      </c>
      <c r="C4892" s="0" t="s">
        <v>176</v>
      </c>
      <c r="D4892" s="0" t="s">
        <v>109</v>
      </c>
      <c r="E4892" s="0" t="s">
        <v>13</v>
      </c>
      <c r="F4892" s="0" t="s">
        <v>13</v>
      </c>
      <c r="G4892" s="0" t="s">
        <v>172</v>
      </c>
      <c r="H4892" s="0" t="n">
        <v>168916.499700483</v>
      </c>
      <c r="I4892" s="0" t="n">
        <v>1017.93860502047</v>
      </c>
      <c r="J4892" s="0" t="n">
        <v>1017.93860502047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</row>
    <row r="4893" customFormat="false" ht="13.8" hidden="true" customHeight="false" outlineLevel="0" collapsed="false">
      <c r="A4893" s="0" t="s">
        <v>159</v>
      </c>
      <c r="B4893" s="0" t="s">
        <v>117</v>
      </c>
      <c r="C4893" s="0" t="s">
        <v>190</v>
      </c>
      <c r="D4893" s="0" t="s">
        <v>109</v>
      </c>
      <c r="E4893" s="0" t="s">
        <v>13</v>
      </c>
      <c r="F4893" s="0" t="s">
        <v>13</v>
      </c>
      <c r="G4893" s="0" t="s">
        <v>172</v>
      </c>
      <c r="H4893" s="0" t="n">
        <v>391480.46733681</v>
      </c>
      <c r="I4893" s="0" t="n">
        <v>2262.11500559058</v>
      </c>
      <c r="J4893" s="0" t="n">
        <v>2435.59878187607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</row>
    <row r="4894" customFormat="false" ht="13.8" hidden="true" customHeight="false" outlineLevel="0" collapsed="false">
      <c r="A4894" s="0" t="s">
        <v>150</v>
      </c>
      <c r="B4894" s="0" t="s">
        <v>103</v>
      </c>
      <c r="C4894" s="0" t="s">
        <v>177</v>
      </c>
      <c r="D4894" s="0" t="s">
        <v>110</v>
      </c>
      <c r="E4894" s="0" t="s">
        <v>13</v>
      </c>
      <c r="F4894" s="0" t="s">
        <v>13</v>
      </c>
      <c r="G4894" s="0" t="s">
        <v>172</v>
      </c>
      <c r="H4894" s="0" t="n">
        <v>874.942393517045</v>
      </c>
      <c r="I4894" s="0" t="n">
        <v>202.8</v>
      </c>
      <c r="J4894" s="0" t="n">
        <v>183.534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</row>
    <row r="4895" customFormat="false" ht="13.8" hidden="true" customHeight="false" outlineLevel="0" collapsed="false">
      <c r="A4895" s="0" t="s">
        <v>155</v>
      </c>
      <c r="B4895" s="0" t="s">
        <v>96</v>
      </c>
      <c r="C4895" s="0" t="s">
        <v>99</v>
      </c>
      <c r="D4895" s="0" t="s">
        <v>99</v>
      </c>
      <c r="E4895" s="0" t="s">
        <v>197</v>
      </c>
      <c r="F4895" s="0" t="s">
        <v>8</v>
      </c>
      <c r="G4895" s="0" t="s">
        <v>164</v>
      </c>
      <c r="H4895" s="0" t="n">
        <v>17877498.6235275</v>
      </c>
      <c r="I4895" s="0" t="n">
        <v>1122742.1351357</v>
      </c>
      <c r="J4895" s="0" t="n">
        <v>1799845.15348397</v>
      </c>
      <c r="K4895" s="0" t="n">
        <v>0</v>
      </c>
      <c r="L4895" s="0" t="n">
        <v>0</v>
      </c>
      <c r="M4895" s="0" t="n">
        <v>57774989.3118243</v>
      </c>
      <c r="N4895" s="0" t="n">
        <v>70613875.8255631</v>
      </c>
      <c r="O4895" s="0" t="n">
        <v>32953142.0519294</v>
      </c>
      <c r="P4895" s="0" t="n">
        <v>44936102.7980856</v>
      </c>
      <c r="Q4895" s="0" t="n">
        <v>26183092.3703168</v>
      </c>
      <c r="R4895" s="0" t="n">
        <v>29923534.1375049</v>
      </c>
    </row>
    <row r="4896" customFormat="false" ht="13.8" hidden="true" customHeight="false" outlineLevel="0" collapsed="false">
      <c r="A4896" s="0" t="s">
        <v>150</v>
      </c>
      <c r="B4896" s="0" t="s">
        <v>52</v>
      </c>
      <c r="C4896" s="0" t="s">
        <v>158</v>
      </c>
      <c r="D4896" s="0" t="s">
        <v>56</v>
      </c>
      <c r="E4896" s="0" t="s">
        <v>8</v>
      </c>
      <c r="F4896" s="0" t="s">
        <v>8</v>
      </c>
      <c r="G4896" s="0" t="s">
        <v>154</v>
      </c>
      <c r="H4896" s="0" t="n">
        <v>60795034.5013944</v>
      </c>
      <c r="I4896" s="0" t="n">
        <v>3372900.89344957</v>
      </c>
      <c r="J4896" s="0" t="n">
        <v>2311137.41171873</v>
      </c>
      <c r="K4896" s="0" t="n">
        <v>118051531.270735</v>
      </c>
      <c r="L4896" s="0" t="n">
        <v>151780540.205231</v>
      </c>
      <c r="M4896" s="0" t="n">
        <v>105122076.609114</v>
      </c>
      <c r="N4896" s="0" t="n">
        <v>129013457.656641</v>
      </c>
      <c r="O4896" s="0" t="n">
        <v>89185121.0174874</v>
      </c>
      <c r="P4896" s="0" t="n">
        <v>98573028.4930124</v>
      </c>
      <c r="Q4896" s="0" t="n">
        <v>371019098.279453</v>
      </c>
      <c r="R4896" s="0" t="n">
        <v>404748107.213949</v>
      </c>
    </row>
    <row r="4897" customFormat="false" ht="13.8" hidden="true" customHeight="false" outlineLevel="0" collapsed="false">
      <c r="A4897" s="0" t="s">
        <v>159</v>
      </c>
      <c r="B4897" s="0" t="s">
        <v>52</v>
      </c>
      <c r="C4897" s="0" t="s">
        <v>161</v>
      </c>
      <c r="D4897" s="0" t="s">
        <v>58</v>
      </c>
      <c r="E4897" s="0" t="s">
        <v>9</v>
      </c>
      <c r="F4897" s="0" t="s">
        <v>9</v>
      </c>
      <c r="G4897" s="0" t="s">
        <v>154</v>
      </c>
      <c r="H4897" s="0" t="n">
        <v>7697704.56178422</v>
      </c>
      <c r="I4897" s="0" t="n">
        <v>166343.883654857</v>
      </c>
      <c r="J4897" s="0" t="n">
        <v>109357.759686581</v>
      </c>
      <c r="K4897" s="0" t="n">
        <v>0</v>
      </c>
      <c r="L4897" s="0" t="n">
        <v>0</v>
      </c>
      <c r="M4897" s="0" t="n">
        <v>13252062.7533494</v>
      </c>
      <c r="N4897" s="0" t="n">
        <v>19878094.1300242</v>
      </c>
      <c r="O4897" s="0" t="n">
        <v>1751462.47304192</v>
      </c>
      <c r="P4897" s="0" t="n">
        <v>2251880.32248246</v>
      </c>
      <c r="Q4897" s="0" t="n">
        <v>554479.612182857</v>
      </c>
      <c r="R4897" s="0" t="n">
        <v>1108959.22436571</v>
      </c>
    </row>
    <row r="4898" customFormat="false" ht="13.8" hidden="true" customHeight="false" outlineLevel="0" collapsed="false">
      <c r="A4898" s="0" t="s">
        <v>155</v>
      </c>
      <c r="B4898" s="0" t="s">
        <v>21</v>
      </c>
      <c r="C4898" s="0" t="s">
        <v>168</v>
      </c>
      <c r="D4898" s="0" t="s">
        <v>30</v>
      </c>
      <c r="E4898" s="0" t="s">
        <v>9</v>
      </c>
      <c r="F4898" s="0" t="s">
        <v>9</v>
      </c>
      <c r="G4898" s="0" t="s">
        <v>153</v>
      </c>
      <c r="H4898" s="0" t="n">
        <v>2350616.02227555</v>
      </c>
      <c r="I4898" s="0" t="n">
        <v>57050</v>
      </c>
      <c r="J4898" s="0" t="n">
        <v>34270.25</v>
      </c>
      <c r="K4898" s="0" t="n">
        <v>0</v>
      </c>
      <c r="L4898" s="0" t="n">
        <v>0</v>
      </c>
      <c r="M4898" s="0" t="n">
        <v>3149160</v>
      </c>
      <c r="N4898" s="0" t="n">
        <v>4723740</v>
      </c>
      <c r="O4898" s="0" t="n">
        <v>369684</v>
      </c>
      <c r="P4898" s="0" t="n">
        <v>462105</v>
      </c>
      <c r="Q4898" s="0" t="n">
        <v>0</v>
      </c>
      <c r="R4898" s="0" t="n">
        <v>0</v>
      </c>
    </row>
    <row r="4899" customFormat="false" ht="13.8" hidden="true" customHeight="false" outlineLevel="0" collapsed="false">
      <c r="A4899" s="0" t="s">
        <v>159</v>
      </c>
      <c r="B4899" s="0" t="s">
        <v>96</v>
      </c>
      <c r="C4899" s="0" t="s">
        <v>184</v>
      </c>
      <c r="D4899" s="0" t="s">
        <v>101</v>
      </c>
      <c r="E4899" s="0" t="s">
        <v>170</v>
      </c>
      <c r="F4899" s="0" t="s">
        <v>13</v>
      </c>
      <c r="G4899" s="0" t="s">
        <v>157</v>
      </c>
      <c r="H4899" s="0" t="n">
        <v>134457171.183188</v>
      </c>
      <c r="I4899" s="0" t="n">
        <v>1270368.02921203</v>
      </c>
      <c r="J4899" s="0" t="n">
        <v>514696.344132161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n">
        <v>0</v>
      </c>
      <c r="R4899" s="0" t="n">
        <v>0</v>
      </c>
    </row>
    <row r="4900" customFormat="false" ht="13.8" hidden="true" customHeight="false" outlineLevel="0" collapsed="false">
      <c r="A4900" s="0" t="s">
        <v>150</v>
      </c>
      <c r="B4900" s="0" t="s">
        <v>52</v>
      </c>
      <c r="C4900" s="0" t="s">
        <v>169</v>
      </c>
      <c r="D4900" s="0" t="s">
        <v>61</v>
      </c>
      <c r="E4900" s="0" t="s">
        <v>8</v>
      </c>
      <c r="F4900" s="0" t="s">
        <v>8</v>
      </c>
      <c r="G4900" s="0" t="s">
        <v>157</v>
      </c>
      <c r="H4900" s="0" t="n">
        <v>16066473.1972627</v>
      </c>
      <c r="I4900" s="0" t="n">
        <v>885599.963565999</v>
      </c>
      <c r="J4900" s="0" t="n">
        <v>305434.075979433</v>
      </c>
      <c r="K4900" s="0" t="n">
        <v>30995998.7248099</v>
      </c>
      <c r="L4900" s="0" t="n">
        <v>39851998.3604699</v>
      </c>
      <c r="M4900" s="0" t="n">
        <v>29110408.462904</v>
      </c>
      <c r="N4900" s="0" t="n">
        <v>35438758.1287527</v>
      </c>
      <c r="O4900" s="0" t="n">
        <v>22218965.0534293</v>
      </c>
      <c r="P4900" s="0" t="n">
        <v>24238870.9673774</v>
      </c>
      <c r="Q4900" s="0" t="n">
        <v>106271995.627919</v>
      </c>
      <c r="R4900" s="0" t="n">
        <v>115127995.263579</v>
      </c>
    </row>
    <row r="4901" customFormat="false" ht="13.8" hidden="true" customHeight="false" outlineLevel="0" collapsed="false">
      <c r="A4901" s="0" t="s">
        <v>150</v>
      </c>
      <c r="B4901" s="0" t="s">
        <v>6</v>
      </c>
      <c r="C4901" s="0" t="s">
        <v>162</v>
      </c>
      <c r="D4901" s="0" t="s">
        <v>15</v>
      </c>
      <c r="E4901" s="0" t="s">
        <v>9</v>
      </c>
      <c r="F4901" s="0" t="s">
        <v>9</v>
      </c>
      <c r="G4901" s="0" t="s">
        <v>154</v>
      </c>
      <c r="H4901" s="0" t="n">
        <v>7782228.56081849</v>
      </c>
      <c r="I4901" s="0" t="n">
        <v>1501556.43342566</v>
      </c>
      <c r="J4901" s="0" t="n">
        <v>1459786.96312715</v>
      </c>
      <c r="K4901" s="0" t="n">
        <v>15108374.9102947</v>
      </c>
      <c r="L4901" s="0" t="n">
        <v>22662562.365442</v>
      </c>
      <c r="M4901" s="0" t="n">
        <v>121626071.107478</v>
      </c>
      <c r="N4901" s="0" t="n">
        <v>162168094.809971</v>
      </c>
      <c r="O4901" s="0" t="n">
        <v>14414941.7608863</v>
      </c>
      <c r="P4901" s="0" t="n">
        <v>18018677.2011079</v>
      </c>
      <c r="Q4901" s="0" t="n">
        <v>5665640.59136052</v>
      </c>
      <c r="R4901" s="0" t="n">
        <v>9442734.3189342</v>
      </c>
    </row>
    <row r="4902" customFormat="false" ht="13.8" hidden="true" customHeight="false" outlineLevel="0" collapsed="false">
      <c r="A4902" s="0" t="s">
        <v>155</v>
      </c>
      <c r="B4902" s="0" t="s">
        <v>6</v>
      </c>
      <c r="C4902" s="0" t="s">
        <v>162</v>
      </c>
      <c r="D4902" s="0" t="s">
        <v>15</v>
      </c>
      <c r="E4902" s="0" t="s">
        <v>13</v>
      </c>
      <c r="F4902" s="0" t="s">
        <v>13</v>
      </c>
      <c r="G4902" s="0" t="s">
        <v>172</v>
      </c>
      <c r="H4902" s="0" t="n">
        <v>6085585.40391176</v>
      </c>
      <c r="I4902" s="0" t="n">
        <v>689365.953848747</v>
      </c>
      <c r="J4902" s="0" t="n">
        <v>1332041.59884557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18199261.1816069</v>
      </c>
      <c r="P4902" s="0" t="n">
        <v>24817174.3385549</v>
      </c>
      <c r="Q4902" s="0" t="n">
        <v>12112399.2460091</v>
      </c>
      <c r="R4902" s="0" t="n">
        <v>13842741.995439</v>
      </c>
    </row>
    <row r="4903" customFormat="false" ht="13.8" hidden="true" customHeight="false" outlineLevel="0" collapsed="false">
      <c r="A4903" s="0" t="s">
        <v>155</v>
      </c>
      <c r="B4903" s="0" t="s">
        <v>6</v>
      </c>
      <c r="C4903" s="0" t="s">
        <v>162</v>
      </c>
      <c r="D4903" s="0" t="s">
        <v>15</v>
      </c>
      <c r="E4903" s="0" t="s">
        <v>8</v>
      </c>
      <c r="F4903" s="0" t="s">
        <v>8</v>
      </c>
      <c r="G4903" s="0" t="s">
        <v>172</v>
      </c>
      <c r="H4903" s="0" t="n">
        <v>26246190.5195254</v>
      </c>
      <c r="I4903" s="0" t="n">
        <v>2244536.03848724</v>
      </c>
      <c r="J4903" s="0" t="n">
        <v>36445761.9539071</v>
      </c>
      <c r="K4903" s="0" t="n">
        <v>16611795.7239886</v>
      </c>
      <c r="L4903" s="0" t="n">
        <v>22149060.9653182</v>
      </c>
      <c r="M4903" s="0" t="n">
        <v>80803297.3855406</v>
      </c>
      <c r="N4903" s="0" t="n">
        <v>121204946.07831</v>
      </c>
      <c r="O4903" s="0" t="n">
        <v>21547545.9694775</v>
      </c>
      <c r="P4903" s="0" t="n">
        <v>26934432.4618468</v>
      </c>
      <c r="Q4903" s="0" t="n">
        <v>24917693.585983</v>
      </c>
      <c r="R4903" s="0" t="n">
        <v>30454958.8273126</v>
      </c>
    </row>
    <row r="4904" customFormat="false" ht="13.8" hidden="true" customHeight="false" outlineLevel="0" collapsed="false">
      <c r="A4904" s="0" t="s">
        <v>150</v>
      </c>
      <c r="B4904" s="0" t="s">
        <v>72</v>
      </c>
      <c r="C4904" s="0" t="s">
        <v>151</v>
      </c>
      <c r="D4904" s="0" t="s">
        <v>84</v>
      </c>
      <c r="E4904" s="0" t="s">
        <v>152</v>
      </c>
      <c r="F4904" s="0" t="s">
        <v>8</v>
      </c>
      <c r="G4904" s="0" t="s">
        <v>164</v>
      </c>
      <c r="H4904" s="0" t="n">
        <v>41641094.8637047</v>
      </c>
      <c r="I4904" s="0" t="n">
        <v>6732943.78964712</v>
      </c>
      <c r="J4904" s="0" t="n">
        <v>9502171.75827677</v>
      </c>
      <c r="K4904" s="0" t="n">
        <v>100133152.71375</v>
      </c>
      <c r="L4904" s="0" t="n">
        <v>128742624.917679</v>
      </c>
      <c r="M4904" s="0" t="n">
        <v>522967716.74635</v>
      </c>
      <c r="N4904" s="0" t="n">
        <v>719080610.526231</v>
      </c>
      <c r="O4904" s="0" t="n">
        <v>163427411.483234</v>
      </c>
      <c r="P4904" s="0" t="n">
        <v>209187086.69854</v>
      </c>
      <c r="Q4904" s="0" t="n">
        <v>228875777.63143</v>
      </c>
      <c r="R4904" s="0" t="n">
        <v>257485249.835359</v>
      </c>
    </row>
    <row r="4905" customFormat="false" ht="13.8" hidden="true" customHeight="false" outlineLevel="0" collapsed="false">
      <c r="A4905" s="0" t="s">
        <v>150</v>
      </c>
      <c r="B4905" s="0" t="s">
        <v>21</v>
      </c>
      <c r="C4905" s="0" t="s">
        <v>166</v>
      </c>
      <c r="D4905" s="0" t="s">
        <v>38</v>
      </c>
      <c r="E4905" s="0" t="s">
        <v>9</v>
      </c>
      <c r="F4905" s="0" t="s">
        <v>9</v>
      </c>
      <c r="G4905" s="0" t="s">
        <v>154</v>
      </c>
      <c r="H4905" s="0" t="n">
        <v>8736756.30542444</v>
      </c>
      <c r="I4905" s="0" t="n">
        <v>159514.473705728</v>
      </c>
      <c r="J4905" s="0" t="n">
        <v>126960.945917166</v>
      </c>
      <c r="K4905" s="0" t="n">
        <v>0</v>
      </c>
      <c r="L4905" s="0" t="n">
        <v>0</v>
      </c>
      <c r="M4905" s="0" t="n">
        <v>55416509.7209798</v>
      </c>
      <c r="N4905" s="0" t="n">
        <v>67291476.0897612</v>
      </c>
      <c r="O4905" s="0" t="n">
        <v>0</v>
      </c>
      <c r="P4905" s="0" t="n">
        <v>0</v>
      </c>
      <c r="Q4905" s="0" t="n">
        <v>1595144.73705728</v>
      </c>
      <c r="R4905" s="0" t="n">
        <v>1993930.92132161</v>
      </c>
    </row>
    <row r="4906" customFormat="false" ht="13.8" hidden="true" customHeight="false" outlineLevel="0" collapsed="false">
      <c r="A4906" s="0" t="s">
        <v>159</v>
      </c>
      <c r="B4906" s="0" t="s">
        <v>90</v>
      </c>
      <c r="C4906" s="0" t="s">
        <v>92</v>
      </c>
      <c r="D4906" s="0" t="s">
        <v>92</v>
      </c>
      <c r="E4906" s="0" t="s">
        <v>167</v>
      </c>
      <c r="F4906" s="0" t="s">
        <v>9</v>
      </c>
      <c r="G4906" s="0" t="s">
        <v>157</v>
      </c>
      <c r="H4906" s="0" t="n">
        <v>5678544.48184371</v>
      </c>
      <c r="I4906" s="0" t="n">
        <v>120596.666666666</v>
      </c>
      <c r="J4906" s="0" t="n">
        <v>98892.7783333333</v>
      </c>
      <c r="K4906" s="0" t="n">
        <v>0</v>
      </c>
      <c r="L4906" s="0" t="n">
        <v>0</v>
      </c>
      <c r="M4906" s="0" t="n">
        <v>7557730.48621066</v>
      </c>
      <c r="N4906" s="0" t="n">
        <v>9447163.10776333</v>
      </c>
      <c r="O4906" s="0" t="n">
        <v>0</v>
      </c>
      <c r="P4906" s="0" t="n">
        <v>0</v>
      </c>
      <c r="Q4906" s="0" t="n">
        <v>0</v>
      </c>
      <c r="R4906" s="0" t="n">
        <v>0</v>
      </c>
    </row>
    <row r="4907" customFormat="false" ht="13.8" hidden="true" customHeight="false" outlineLevel="0" collapsed="false">
      <c r="A4907" s="0" t="s">
        <v>159</v>
      </c>
      <c r="B4907" s="0" t="s">
        <v>52</v>
      </c>
      <c r="C4907" s="0" t="s">
        <v>183</v>
      </c>
      <c r="D4907" s="0" t="s">
        <v>64</v>
      </c>
      <c r="E4907" s="0" t="s">
        <v>8</v>
      </c>
      <c r="F4907" s="0" t="s">
        <v>8</v>
      </c>
      <c r="G4907" s="0" t="s">
        <v>157</v>
      </c>
      <c r="H4907" s="0" t="n">
        <v>535737985.963423</v>
      </c>
      <c r="I4907" s="0" t="n">
        <v>8205591.26650794</v>
      </c>
      <c r="J4907" s="0" t="n">
        <v>35675852.119593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n">
        <v>738503213.985715</v>
      </c>
      <c r="R4907" s="0" t="n">
        <v>820559126.650794</v>
      </c>
    </row>
    <row r="4908" customFormat="false" ht="13.8" hidden="true" customHeight="false" outlineLevel="0" collapsed="false">
      <c r="A4908" s="0" t="s">
        <v>159</v>
      </c>
      <c r="B4908" s="0" t="s">
        <v>52</v>
      </c>
      <c r="C4908" s="0" t="s">
        <v>158</v>
      </c>
      <c r="D4908" s="0" t="s">
        <v>65</v>
      </c>
      <c r="E4908" s="0" t="s">
        <v>13</v>
      </c>
      <c r="F4908" s="0" t="s">
        <v>13</v>
      </c>
      <c r="G4908" s="0" t="s">
        <v>154</v>
      </c>
      <c r="H4908" s="0" t="n">
        <v>12900879.9848248</v>
      </c>
      <c r="I4908" s="0" t="n">
        <v>402717.232491044</v>
      </c>
      <c r="J4908" s="0" t="n">
        <v>309296.441907824</v>
      </c>
      <c r="K4908" s="0" t="n">
        <v>16108689.2996417</v>
      </c>
      <c r="L4908" s="0" t="n">
        <v>20135861.6245522</v>
      </c>
      <c r="M4908" s="0" t="n">
        <v>81298541.3091296</v>
      </c>
      <c r="N4908" s="0" t="n">
        <v>98414023.689999</v>
      </c>
      <c r="O4908" s="0" t="n">
        <v>0</v>
      </c>
      <c r="P4908" s="0" t="n">
        <v>0</v>
      </c>
      <c r="Q4908" s="0" t="n">
        <v>0</v>
      </c>
      <c r="R4908" s="0" t="n">
        <v>0</v>
      </c>
    </row>
    <row r="4909" customFormat="false" ht="13.8" hidden="true" customHeight="false" outlineLevel="0" collapsed="false">
      <c r="A4909" s="0" t="s">
        <v>155</v>
      </c>
      <c r="B4909" s="0" t="s">
        <v>52</v>
      </c>
      <c r="C4909" s="0" t="s">
        <v>158</v>
      </c>
      <c r="D4909" s="0" t="s">
        <v>71</v>
      </c>
      <c r="E4909" s="0" t="s">
        <v>9</v>
      </c>
      <c r="F4909" s="0" t="s">
        <v>9</v>
      </c>
      <c r="G4909" s="0" t="s">
        <v>153</v>
      </c>
      <c r="H4909" s="0" t="n">
        <v>1413531.78505831</v>
      </c>
      <c r="I4909" s="0" t="n">
        <v>32147.9765470684</v>
      </c>
      <c r="J4909" s="0" t="n">
        <v>23498.7859395826</v>
      </c>
      <c r="K4909" s="0" t="n">
        <v>0</v>
      </c>
      <c r="L4909" s="0" t="n">
        <v>0</v>
      </c>
      <c r="M4909" s="0" t="n">
        <v>916217.331591451</v>
      </c>
      <c r="N4909" s="0" t="n">
        <v>1109105.19087386</v>
      </c>
      <c r="O4909" s="0" t="n">
        <v>926397.52314667</v>
      </c>
      <c r="P4909" s="0" t="n">
        <v>1023913.05189895</v>
      </c>
      <c r="Q4909" s="0" t="n">
        <v>3536277.42017753</v>
      </c>
      <c r="R4909" s="0" t="n">
        <v>3857757.18564821</v>
      </c>
    </row>
    <row r="4910" customFormat="false" ht="13.8" hidden="true" customHeight="false" outlineLevel="0" collapsed="false">
      <c r="A4910" s="0" t="s">
        <v>159</v>
      </c>
      <c r="B4910" s="0" t="s">
        <v>52</v>
      </c>
      <c r="C4910" s="0" t="s">
        <v>158</v>
      </c>
      <c r="D4910" s="0" t="s">
        <v>71</v>
      </c>
      <c r="E4910" s="0" t="s">
        <v>8</v>
      </c>
      <c r="F4910" s="0" t="s">
        <v>8</v>
      </c>
      <c r="G4910" s="0" t="s">
        <v>154</v>
      </c>
      <c r="H4910" s="0" t="n">
        <v>49448312.7183828</v>
      </c>
      <c r="I4910" s="0" t="n">
        <v>651466.622555076</v>
      </c>
      <c r="J4910" s="0" t="n">
        <v>1692005.33832892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58631996.0299568</v>
      </c>
      <c r="R4910" s="0" t="n">
        <v>65146662.2555076</v>
      </c>
    </row>
    <row r="4911" customFormat="false" ht="13.8" hidden="true" customHeight="false" outlineLevel="0" collapsed="false">
      <c r="A4911" s="0" t="s">
        <v>159</v>
      </c>
      <c r="B4911" s="0" t="s">
        <v>21</v>
      </c>
      <c r="C4911" s="0" t="s">
        <v>166</v>
      </c>
      <c r="D4911" s="0" t="s">
        <v>25</v>
      </c>
      <c r="E4911" s="0" t="s">
        <v>8</v>
      </c>
      <c r="F4911" s="0" t="s">
        <v>8</v>
      </c>
      <c r="G4911" s="0" t="s">
        <v>154</v>
      </c>
      <c r="H4911" s="0" t="n">
        <v>44962156.9607892</v>
      </c>
      <c r="I4911" s="0" t="n">
        <v>455124.440873113</v>
      </c>
      <c r="J4911" s="0" t="n">
        <v>496410.899568587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0</v>
      </c>
    </row>
    <row r="4912" customFormat="false" ht="13.8" hidden="true" customHeight="false" outlineLevel="0" collapsed="false">
      <c r="A4912" s="0" t="s">
        <v>150</v>
      </c>
      <c r="B4912" s="0" t="s">
        <v>90</v>
      </c>
      <c r="C4912" s="0" t="s">
        <v>93</v>
      </c>
      <c r="D4912" s="0" t="s">
        <v>93</v>
      </c>
      <c r="E4912" s="0" t="s">
        <v>167</v>
      </c>
      <c r="F4912" s="0" t="s">
        <v>9</v>
      </c>
      <c r="G4912" s="0" t="s">
        <v>153</v>
      </c>
      <c r="H4912" s="0" t="n">
        <v>905325.808068126</v>
      </c>
      <c r="I4912" s="0" t="n">
        <v>161410.978291316</v>
      </c>
      <c r="J4912" s="0" t="n">
        <v>141986.421806722</v>
      </c>
      <c r="K4912" s="0" t="n">
        <v>1386443.87254901</v>
      </c>
      <c r="L4912" s="0" t="n">
        <v>1782570.69327731</v>
      </c>
      <c r="M4912" s="0" t="n">
        <v>17152642.9573449</v>
      </c>
      <c r="N4912" s="0" t="n">
        <v>20583171.5488139</v>
      </c>
      <c r="O4912" s="0" t="n">
        <v>6670472.26791515</v>
      </c>
      <c r="P4912" s="0" t="n">
        <v>8538204.50293139</v>
      </c>
      <c r="Q4912" s="0" t="n">
        <v>3169014.56582633</v>
      </c>
      <c r="R4912" s="0" t="n">
        <v>3565141.38655462</v>
      </c>
    </row>
    <row r="4913" customFormat="false" ht="13.8" hidden="true" customHeight="false" outlineLevel="0" collapsed="false">
      <c r="A4913" s="0" t="s">
        <v>155</v>
      </c>
      <c r="B4913" s="0" t="s">
        <v>52</v>
      </c>
      <c r="C4913" s="0" t="s">
        <v>165</v>
      </c>
      <c r="D4913" s="0" t="s">
        <v>65</v>
      </c>
      <c r="E4913" s="0" t="s">
        <v>9</v>
      </c>
      <c r="F4913" s="0" t="s">
        <v>9</v>
      </c>
      <c r="G4913" s="0" t="s">
        <v>153</v>
      </c>
      <c r="H4913" s="0" t="n">
        <v>115235.500585929</v>
      </c>
      <c r="I4913" s="0" t="n">
        <v>12334.0999999999</v>
      </c>
      <c r="J4913" s="0" t="n">
        <v>9217.40825954102</v>
      </c>
      <c r="K4913" s="0" t="n">
        <v>555034.499999999</v>
      </c>
      <c r="L4913" s="0" t="n">
        <v>678375.499999999</v>
      </c>
      <c r="M4913" s="0" t="n">
        <v>2489946.43749999</v>
      </c>
      <c r="N4913" s="0" t="n">
        <v>3014145.68749999</v>
      </c>
      <c r="O4913" s="0" t="n">
        <v>23126.4374999999</v>
      </c>
      <c r="P4913" s="0" t="n">
        <v>37002.2999999999</v>
      </c>
      <c r="Q4913" s="0" t="n">
        <v>0</v>
      </c>
      <c r="R4913" s="0" t="n">
        <v>0</v>
      </c>
    </row>
    <row r="4914" customFormat="false" ht="13.8" hidden="true" customHeight="false" outlineLevel="0" collapsed="false">
      <c r="A4914" s="0" t="s">
        <v>155</v>
      </c>
      <c r="B4914" s="0" t="s">
        <v>6</v>
      </c>
      <c r="C4914" s="0" t="s">
        <v>162</v>
      </c>
      <c r="D4914" s="0" t="s">
        <v>19</v>
      </c>
      <c r="E4914" s="0" t="s">
        <v>8</v>
      </c>
      <c r="F4914" s="0" t="s">
        <v>8</v>
      </c>
      <c r="G4914" s="0" t="s">
        <v>154</v>
      </c>
      <c r="H4914" s="0" t="n">
        <v>3632407.14215379</v>
      </c>
      <c r="I4914" s="0" t="n">
        <v>423698.638583333</v>
      </c>
      <c r="J4914" s="0" t="n">
        <v>249653.317101941</v>
      </c>
      <c r="K4914" s="0" t="n">
        <v>1284995.26761111</v>
      </c>
      <c r="L4914" s="0" t="n">
        <v>1652136.77264285</v>
      </c>
      <c r="M4914" s="0" t="n">
        <v>44457850.7492719</v>
      </c>
      <c r="N4914" s="0" t="n">
        <v>62240991.0489807</v>
      </c>
      <c r="O4914" s="0" t="n">
        <v>9780727.16483983</v>
      </c>
      <c r="P4914" s="0" t="n">
        <v>13337355.2247815</v>
      </c>
      <c r="Q4914" s="0" t="n">
        <v>2569990.53522222</v>
      </c>
      <c r="R4914" s="0" t="n">
        <v>2937132.04025396</v>
      </c>
    </row>
    <row r="4915" customFormat="false" ht="13.8" hidden="true" customHeight="false" outlineLevel="0" collapsed="false">
      <c r="A4915" s="0" t="s">
        <v>159</v>
      </c>
      <c r="B4915" s="0" t="s">
        <v>72</v>
      </c>
      <c r="C4915" s="0" t="s">
        <v>171</v>
      </c>
      <c r="D4915" s="0" t="s">
        <v>77</v>
      </c>
      <c r="E4915" s="0" t="s">
        <v>156</v>
      </c>
      <c r="F4915" s="0" t="s">
        <v>9</v>
      </c>
      <c r="G4915" s="0" t="s">
        <v>153</v>
      </c>
      <c r="H4915" s="0" t="n">
        <v>379518.744562904</v>
      </c>
      <c r="I4915" s="0" t="n">
        <v>1704.04157239983</v>
      </c>
      <c r="J4915" s="0" t="n">
        <v>1704.04157239983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</row>
    <row r="4916" customFormat="false" ht="13.8" hidden="true" customHeight="false" outlineLevel="0" collapsed="false">
      <c r="A4916" s="0" t="s">
        <v>155</v>
      </c>
      <c r="B4916" s="0" t="s">
        <v>103</v>
      </c>
      <c r="C4916" s="0" t="s">
        <v>179</v>
      </c>
      <c r="D4916" s="0" t="s">
        <v>22</v>
      </c>
      <c r="E4916" s="0" t="s">
        <v>8</v>
      </c>
      <c r="F4916" s="0" t="s">
        <v>8</v>
      </c>
      <c r="G4916" s="0" t="s">
        <v>154</v>
      </c>
      <c r="H4916" s="0" t="n">
        <v>1799010.80791666</v>
      </c>
      <c r="I4916" s="0" t="n">
        <v>144400</v>
      </c>
      <c r="J4916" s="0" t="n">
        <v>139506.25</v>
      </c>
      <c r="K4916" s="0" t="n">
        <v>6498000</v>
      </c>
      <c r="L4916" s="0" t="n">
        <v>7942000</v>
      </c>
      <c r="M4916" s="0" t="n">
        <v>18519300</v>
      </c>
      <c r="N4916" s="0" t="n">
        <v>22418100</v>
      </c>
      <c r="O4916" s="0" t="n">
        <v>974700</v>
      </c>
      <c r="P4916" s="0" t="n">
        <v>1559520</v>
      </c>
      <c r="Q4916" s="0" t="n">
        <v>0</v>
      </c>
      <c r="R4916" s="0" t="n">
        <v>0</v>
      </c>
    </row>
    <row r="4917" customFormat="false" ht="13.8" hidden="true" customHeight="false" outlineLevel="0" collapsed="false">
      <c r="A4917" s="0" t="s">
        <v>159</v>
      </c>
      <c r="B4917" s="0" t="s">
        <v>103</v>
      </c>
      <c r="C4917" s="0" t="s">
        <v>177</v>
      </c>
      <c r="D4917" s="0" t="s">
        <v>115</v>
      </c>
      <c r="E4917" s="0" t="s">
        <v>9</v>
      </c>
      <c r="F4917" s="0" t="s">
        <v>9</v>
      </c>
      <c r="G4917" s="0" t="s">
        <v>153</v>
      </c>
      <c r="H4917" s="0" t="n">
        <v>12622632.0919523</v>
      </c>
      <c r="I4917" s="0" t="n">
        <v>255844.405</v>
      </c>
      <c r="J4917" s="0" t="n">
        <v>491448.207275</v>
      </c>
      <c r="K4917" s="0" t="n">
        <v>0</v>
      </c>
      <c r="L4917" s="0" t="n">
        <v>0</v>
      </c>
      <c r="M4917" s="0" t="n">
        <v>4605199.29</v>
      </c>
      <c r="N4917" s="0" t="n">
        <v>6907798.935</v>
      </c>
      <c r="O4917" s="0" t="n">
        <v>21874696.6275</v>
      </c>
      <c r="P4917" s="0" t="n">
        <v>30624575.2785</v>
      </c>
      <c r="Q4917" s="0" t="n">
        <v>0</v>
      </c>
      <c r="R4917" s="0" t="n">
        <v>0</v>
      </c>
    </row>
    <row r="4918" customFormat="false" ht="13.8" hidden="true" customHeight="false" outlineLevel="0" collapsed="false">
      <c r="A4918" s="0" t="s">
        <v>159</v>
      </c>
      <c r="B4918" s="0" t="s">
        <v>103</v>
      </c>
      <c r="C4918" s="0" t="s">
        <v>178</v>
      </c>
      <c r="D4918" s="0" t="s">
        <v>107</v>
      </c>
      <c r="E4918" s="0" t="s">
        <v>13</v>
      </c>
      <c r="F4918" s="0" t="s">
        <v>13</v>
      </c>
      <c r="G4918" s="0" t="s">
        <v>154</v>
      </c>
      <c r="H4918" s="0" t="n">
        <v>1933174.10422133</v>
      </c>
      <c r="I4918" s="0" t="n">
        <v>47161.5172306149</v>
      </c>
      <c r="J4918" s="0" t="n">
        <v>37990.3790420975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n">
        <v>0</v>
      </c>
      <c r="R4918" s="0" t="n">
        <v>0</v>
      </c>
    </row>
    <row r="4919" customFormat="false" ht="13.8" hidden="true" customHeight="false" outlineLevel="0" collapsed="false">
      <c r="A4919" s="0" t="s">
        <v>159</v>
      </c>
      <c r="B4919" s="0" t="s">
        <v>103</v>
      </c>
      <c r="C4919" s="0" t="s">
        <v>178</v>
      </c>
      <c r="D4919" s="0" t="s">
        <v>104</v>
      </c>
      <c r="E4919" s="0" t="s">
        <v>8</v>
      </c>
      <c r="F4919" s="0" t="s">
        <v>8</v>
      </c>
      <c r="G4919" s="0" t="s">
        <v>153</v>
      </c>
      <c r="H4919" s="0" t="n">
        <v>3972299.08109516</v>
      </c>
      <c r="I4919" s="0" t="n">
        <v>93211.891323612</v>
      </c>
      <c r="J4919" s="0" t="n">
        <v>154915.830748566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n">
        <v>1398178.36985418</v>
      </c>
      <c r="R4919" s="0" t="n">
        <v>1553531.5220602</v>
      </c>
    </row>
    <row r="4920" customFormat="false" ht="13.8" hidden="true" customHeight="false" outlineLevel="0" collapsed="false">
      <c r="A4920" s="0" t="s">
        <v>155</v>
      </c>
      <c r="B4920" s="0" t="s">
        <v>72</v>
      </c>
      <c r="C4920" s="0" t="s">
        <v>175</v>
      </c>
      <c r="D4920" s="0" t="s">
        <v>87</v>
      </c>
      <c r="E4920" s="0" t="s">
        <v>156</v>
      </c>
      <c r="F4920" s="0" t="s">
        <v>9</v>
      </c>
      <c r="G4920" s="0" t="s">
        <v>154</v>
      </c>
      <c r="H4920" s="0" t="n">
        <v>27124.204447474</v>
      </c>
      <c r="I4920" s="0" t="n">
        <v>2510.90577743</v>
      </c>
      <c r="J4920" s="0" t="n">
        <v>2550.90577743</v>
      </c>
      <c r="K4920" s="0" t="n">
        <v>0</v>
      </c>
      <c r="L4920" s="0" t="n">
        <v>0</v>
      </c>
      <c r="M4920" s="0" t="n">
        <v>192084.291973395</v>
      </c>
      <c r="N4920" s="0" t="n">
        <v>234769.690189705</v>
      </c>
      <c r="O4920" s="0" t="n">
        <v>93907.876075882</v>
      </c>
      <c r="P4920" s="0" t="n">
        <v>128056.19464893</v>
      </c>
      <c r="Q4920" s="0" t="n">
        <v>0</v>
      </c>
      <c r="R4920" s="0" t="n">
        <v>0</v>
      </c>
    </row>
    <row r="4921" customFormat="false" ht="13.8" hidden="true" customHeight="false" outlineLevel="0" collapsed="false">
      <c r="A4921" s="0" t="s">
        <v>155</v>
      </c>
      <c r="B4921" s="0" t="s">
        <v>6</v>
      </c>
      <c r="C4921" s="0" t="s">
        <v>162</v>
      </c>
      <c r="D4921" s="0" t="s">
        <v>19</v>
      </c>
      <c r="E4921" s="0" t="s">
        <v>13</v>
      </c>
      <c r="F4921" s="0" t="s">
        <v>13</v>
      </c>
      <c r="G4921" s="0" t="s">
        <v>154</v>
      </c>
      <c r="H4921" s="0" t="n">
        <v>4564773.42714397</v>
      </c>
      <c r="I4921" s="0" t="n">
        <v>279265.075166666</v>
      </c>
      <c r="J4921" s="0" t="n">
        <v>161570.192944063</v>
      </c>
      <c r="K4921" s="0" t="n">
        <v>0</v>
      </c>
      <c r="L4921" s="0" t="n">
        <v>0</v>
      </c>
      <c r="M4921" s="0" t="n">
        <v>55675179.0334671</v>
      </c>
      <c r="N4921" s="0" t="n">
        <v>67396269.3563023</v>
      </c>
      <c r="O4921" s="0" t="n">
        <v>55675179.0334671</v>
      </c>
      <c r="P4921" s="0" t="n">
        <v>67396269.3563023</v>
      </c>
      <c r="Q4921" s="0" t="n">
        <v>1826269.39949999</v>
      </c>
      <c r="R4921" s="0" t="n">
        <v>2087165.02799999</v>
      </c>
    </row>
    <row r="4922" customFormat="false" ht="13.8" hidden="true" customHeight="false" outlineLevel="0" collapsed="false">
      <c r="A4922" s="0" t="s">
        <v>150</v>
      </c>
      <c r="B4922" s="0" t="s">
        <v>103</v>
      </c>
      <c r="C4922" s="0" t="s">
        <v>178</v>
      </c>
      <c r="D4922" s="0" t="s">
        <v>111</v>
      </c>
      <c r="E4922" s="0" t="s">
        <v>13</v>
      </c>
      <c r="F4922" s="0" t="s">
        <v>13</v>
      </c>
      <c r="G4922" s="0" t="s">
        <v>153</v>
      </c>
      <c r="H4922" s="0" t="n">
        <v>46057.7523147086</v>
      </c>
      <c r="I4922" s="0" t="n">
        <v>6432.48378049229</v>
      </c>
      <c r="J4922" s="0" t="n">
        <v>3778.001146104</v>
      </c>
      <c r="K4922" s="0" t="n">
        <v>0</v>
      </c>
      <c r="L4922" s="0" t="n">
        <v>0</v>
      </c>
      <c r="M4922" s="0" t="n">
        <v>1080657.2751227</v>
      </c>
      <c r="N4922" s="0" t="n">
        <v>1543796.10731815</v>
      </c>
      <c r="O4922" s="0" t="n">
        <v>450273.86463446</v>
      </c>
      <c r="P4922" s="0" t="n">
        <v>576350.546732109</v>
      </c>
      <c r="Q4922" s="0" t="n">
        <v>514598.702439383</v>
      </c>
      <c r="R4922" s="0" t="n">
        <v>578923.540244306</v>
      </c>
    </row>
    <row r="4923" customFormat="false" ht="13.8" hidden="true" customHeight="false" outlineLevel="0" collapsed="false">
      <c r="A4923" s="0" t="s">
        <v>150</v>
      </c>
      <c r="B4923" s="0" t="s">
        <v>21</v>
      </c>
      <c r="C4923" s="0" t="s">
        <v>173</v>
      </c>
      <c r="D4923" s="0" t="s">
        <v>27</v>
      </c>
      <c r="E4923" s="0" t="s">
        <v>13</v>
      </c>
      <c r="F4923" s="0" t="s">
        <v>13</v>
      </c>
      <c r="G4923" s="0" t="s">
        <v>157</v>
      </c>
      <c r="H4923" s="0" t="n">
        <v>143821.978079426</v>
      </c>
      <c r="I4923" s="0" t="n">
        <v>14078</v>
      </c>
      <c r="J4923" s="0" t="n">
        <v>3237.94</v>
      </c>
      <c r="K4923" s="0" t="n">
        <v>175975</v>
      </c>
      <c r="L4923" s="0" t="n">
        <v>193572.5</v>
      </c>
      <c r="M4923" s="0" t="n">
        <v>2250421.8132936</v>
      </c>
      <c r="N4923" s="0" t="n">
        <v>2625492.1155092</v>
      </c>
      <c r="O4923" s="0" t="n">
        <v>823521.83705424</v>
      </c>
      <c r="P4923" s="0" t="n">
        <v>960775.47656328</v>
      </c>
      <c r="Q4923" s="0" t="n">
        <v>351950</v>
      </c>
      <c r="R4923" s="0" t="n">
        <v>387145</v>
      </c>
    </row>
    <row r="4924" customFormat="false" ht="13.8" hidden="true" customHeight="false" outlineLevel="0" collapsed="false">
      <c r="A4924" s="0" t="s">
        <v>155</v>
      </c>
      <c r="B4924" s="0" t="s">
        <v>21</v>
      </c>
      <c r="C4924" s="0" t="s">
        <v>166</v>
      </c>
      <c r="D4924" s="0" t="s">
        <v>44</v>
      </c>
      <c r="E4924" s="0" t="s">
        <v>13</v>
      </c>
      <c r="F4924" s="0" t="s">
        <v>13</v>
      </c>
      <c r="G4924" s="0" t="s">
        <v>172</v>
      </c>
      <c r="H4924" s="0" t="n">
        <v>35988.6525818144</v>
      </c>
      <c r="I4924" s="0" t="n">
        <v>983</v>
      </c>
      <c r="J4924" s="0" t="n">
        <v>565.235</v>
      </c>
      <c r="K4924" s="0" t="n">
        <v>0</v>
      </c>
      <c r="L4924" s="0" t="n">
        <v>0</v>
      </c>
      <c r="M4924" s="0" t="n">
        <v>215495.4446192</v>
      </c>
      <c r="N4924" s="0" t="n">
        <v>269369.305774</v>
      </c>
      <c r="O4924" s="0" t="n">
        <v>45013.20831695</v>
      </c>
      <c r="P4924" s="0" t="n">
        <v>72021.13330712</v>
      </c>
      <c r="Q4924" s="0" t="n">
        <v>9830</v>
      </c>
      <c r="R4924" s="0" t="n">
        <v>12287.5</v>
      </c>
    </row>
    <row r="4925" customFormat="false" ht="13.8" hidden="true" customHeight="false" outlineLevel="0" collapsed="false">
      <c r="A4925" s="0" t="s">
        <v>159</v>
      </c>
      <c r="B4925" s="0" t="s">
        <v>21</v>
      </c>
      <c r="C4925" s="0" t="s">
        <v>173</v>
      </c>
      <c r="D4925" s="0" t="s">
        <v>41</v>
      </c>
      <c r="E4925" s="0" t="s">
        <v>13</v>
      </c>
      <c r="F4925" s="0" t="s">
        <v>13</v>
      </c>
      <c r="G4925" s="0" t="s">
        <v>154</v>
      </c>
      <c r="H4925" s="0" t="n">
        <v>119144.748987435</v>
      </c>
      <c r="I4925" s="0" t="n">
        <v>1410</v>
      </c>
      <c r="J4925" s="0" t="n">
        <v>838.95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0</v>
      </c>
    </row>
    <row r="4926" customFormat="false" ht="13.8" hidden="true" customHeight="false" outlineLevel="0" collapsed="false">
      <c r="A4926" s="0" t="s">
        <v>150</v>
      </c>
      <c r="B4926" s="0" t="s">
        <v>21</v>
      </c>
      <c r="C4926" s="0" t="s">
        <v>173</v>
      </c>
      <c r="D4926" s="0" t="s">
        <v>27</v>
      </c>
      <c r="E4926" s="0" t="s">
        <v>9</v>
      </c>
      <c r="F4926" s="0" t="s">
        <v>9</v>
      </c>
      <c r="G4926" s="0" t="s">
        <v>172</v>
      </c>
      <c r="H4926" s="0" t="n">
        <v>38269.6416415397</v>
      </c>
      <c r="I4926" s="0" t="n">
        <v>3425.0625</v>
      </c>
      <c r="J4926" s="0" t="n">
        <v>2037.9121875</v>
      </c>
      <c r="K4926" s="0" t="n">
        <v>42813.28125</v>
      </c>
      <c r="L4926" s="0" t="n">
        <v>47094.609375</v>
      </c>
      <c r="M4926" s="0" t="n">
        <v>547509.259972575</v>
      </c>
      <c r="N4926" s="0" t="n">
        <v>638760.803301337</v>
      </c>
      <c r="O4926" s="0" t="n">
        <v>200356.141641255</v>
      </c>
      <c r="P4926" s="0" t="n">
        <v>233748.831914797</v>
      </c>
      <c r="Q4926" s="0" t="n">
        <v>85626.5625</v>
      </c>
      <c r="R4926" s="0" t="n">
        <v>94189.21875</v>
      </c>
    </row>
    <row r="4927" customFormat="false" ht="13.8" hidden="true" customHeight="false" outlineLevel="0" collapsed="false">
      <c r="A4927" s="0" t="s">
        <v>150</v>
      </c>
      <c r="B4927" s="0" t="s">
        <v>21</v>
      </c>
      <c r="C4927" s="0" t="s">
        <v>173</v>
      </c>
      <c r="D4927" s="0" t="s">
        <v>41</v>
      </c>
      <c r="E4927" s="0" t="s">
        <v>13</v>
      </c>
      <c r="F4927" s="0" t="s">
        <v>13</v>
      </c>
      <c r="G4927" s="0" t="s">
        <v>172</v>
      </c>
      <c r="H4927" s="0" t="n">
        <v>133862.023851243</v>
      </c>
      <c r="I4927" s="0" t="n">
        <v>2536</v>
      </c>
      <c r="J4927" s="0" t="n">
        <v>1508.92</v>
      </c>
      <c r="K4927" s="0" t="n">
        <v>0</v>
      </c>
      <c r="L4927" s="0" t="n">
        <v>0</v>
      </c>
      <c r="M4927" s="0" t="n">
        <v>881025.1846592</v>
      </c>
      <c r="N4927" s="0" t="n">
        <v>1069816.2956576</v>
      </c>
      <c r="O4927" s="0" t="n">
        <v>0</v>
      </c>
      <c r="P4927" s="0" t="n">
        <v>0</v>
      </c>
      <c r="Q4927" s="0" t="n">
        <v>25360</v>
      </c>
      <c r="R4927" s="0" t="n">
        <v>31700</v>
      </c>
    </row>
    <row r="4928" customFormat="false" ht="13.8" hidden="true" customHeight="false" outlineLevel="0" collapsed="false">
      <c r="A4928" s="0" t="s">
        <v>155</v>
      </c>
      <c r="B4928" s="0" t="s">
        <v>52</v>
      </c>
      <c r="C4928" s="0" t="s">
        <v>169</v>
      </c>
      <c r="D4928" s="0" t="s">
        <v>55</v>
      </c>
      <c r="E4928" s="0" t="s">
        <v>13</v>
      </c>
      <c r="F4928" s="0" t="s">
        <v>13</v>
      </c>
      <c r="G4928" s="0" t="s">
        <v>154</v>
      </c>
      <c r="H4928" s="0" t="n">
        <v>544761.671335061</v>
      </c>
      <c r="I4928" s="0" t="n">
        <v>18253.100321</v>
      </c>
      <c r="J4928" s="0" t="n">
        <v>9849.91362468332</v>
      </c>
      <c r="K4928" s="0" t="n">
        <v>0</v>
      </c>
      <c r="L4928" s="0" t="n">
        <v>0</v>
      </c>
      <c r="M4928" s="0" t="n">
        <v>1454163.66134008</v>
      </c>
      <c r="N4928" s="0" t="n">
        <v>2181245.49201012</v>
      </c>
      <c r="O4928" s="0" t="n">
        <v>219645.640285991</v>
      </c>
      <c r="P4928" s="0" t="n">
        <v>274557.050357489</v>
      </c>
      <c r="Q4928" s="0" t="n">
        <v>91265.501605</v>
      </c>
      <c r="R4928" s="0" t="n">
        <v>152109.169341666</v>
      </c>
    </row>
    <row r="4929" customFormat="false" ht="13.8" hidden="true" customHeight="false" outlineLevel="0" collapsed="false">
      <c r="A4929" s="0" t="s">
        <v>150</v>
      </c>
      <c r="B4929" s="0" t="s">
        <v>72</v>
      </c>
      <c r="C4929" s="0" t="s">
        <v>151</v>
      </c>
      <c r="D4929" s="0" t="s">
        <v>73</v>
      </c>
      <c r="E4929" s="0" t="s">
        <v>152</v>
      </c>
      <c r="F4929" s="0" t="s">
        <v>8</v>
      </c>
      <c r="G4929" s="0" t="s">
        <v>157</v>
      </c>
      <c r="H4929" s="0" t="n">
        <v>8648232.29603718</v>
      </c>
      <c r="I4929" s="0" t="n">
        <v>122704.619624352</v>
      </c>
      <c r="J4929" s="0" t="n">
        <v>69128.5910300585</v>
      </c>
      <c r="K4929" s="0" t="n">
        <v>4294661.68685232</v>
      </c>
      <c r="L4929" s="0" t="n">
        <v>5521707.88309584</v>
      </c>
      <c r="M4929" s="0" t="n">
        <v>13581235.9994523</v>
      </c>
      <c r="N4929" s="0" t="n">
        <v>18674199.4992469</v>
      </c>
      <c r="O4929" s="0" t="n">
        <v>4244136.24982885</v>
      </c>
      <c r="P4929" s="0" t="n">
        <v>5432494.39978093</v>
      </c>
      <c r="Q4929" s="0" t="n">
        <v>9816369.56994816</v>
      </c>
      <c r="R4929" s="0" t="n">
        <v>11043415.7661916</v>
      </c>
    </row>
    <row r="4930" customFormat="false" ht="13.8" hidden="true" customHeight="false" outlineLevel="0" collapsed="false">
      <c r="A4930" s="0" t="s">
        <v>159</v>
      </c>
      <c r="B4930" s="0" t="s">
        <v>52</v>
      </c>
      <c r="C4930" s="0" t="s">
        <v>54</v>
      </c>
      <c r="D4930" s="0" t="s">
        <v>54</v>
      </c>
      <c r="E4930" s="0" t="s">
        <v>13</v>
      </c>
      <c r="F4930" s="0" t="s">
        <v>13</v>
      </c>
      <c r="G4930" s="0" t="s">
        <v>164</v>
      </c>
      <c r="H4930" s="0" t="n">
        <v>25962098.4</v>
      </c>
      <c r="I4930" s="0" t="n">
        <v>603400</v>
      </c>
      <c r="J4930" s="0" t="n">
        <v>691600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54306000</v>
      </c>
      <c r="R4930" s="0" t="n">
        <v>60340000</v>
      </c>
    </row>
    <row r="4931" customFormat="false" ht="13.8" hidden="true" customHeight="false" outlineLevel="0" collapsed="false">
      <c r="A4931" s="0" t="s">
        <v>155</v>
      </c>
      <c r="B4931" s="0" t="s">
        <v>52</v>
      </c>
      <c r="C4931" s="0" t="s">
        <v>161</v>
      </c>
      <c r="D4931" s="0" t="s">
        <v>58</v>
      </c>
      <c r="E4931" s="0" t="s">
        <v>13</v>
      </c>
      <c r="F4931" s="0" t="s">
        <v>13</v>
      </c>
      <c r="G4931" s="0" t="s">
        <v>154</v>
      </c>
      <c r="H4931" s="0" t="n">
        <v>2697217.4021789</v>
      </c>
      <c r="I4931" s="0" t="n">
        <v>109655.741387164</v>
      </c>
      <c r="J4931" s="0" t="n">
        <v>69982.9846148136</v>
      </c>
      <c r="K4931" s="0" t="n">
        <v>0</v>
      </c>
      <c r="L4931" s="0" t="n">
        <v>0</v>
      </c>
      <c r="M4931" s="0" t="n">
        <v>8735907.41179819</v>
      </c>
      <c r="N4931" s="0" t="n">
        <v>13103861.1176972</v>
      </c>
      <c r="O4931" s="0" t="n">
        <v>1319524.08656346</v>
      </c>
      <c r="P4931" s="0" t="n">
        <v>1649405.10820433</v>
      </c>
      <c r="Q4931" s="0" t="n">
        <v>548278.706935822</v>
      </c>
      <c r="R4931" s="0" t="n">
        <v>913797.844893036</v>
      </c>
    </row>
    <row r="4932" customFormat="false" ht="13.8" hidden="true" customHeight="false" outlineLevel="0" collapsed="false">
      <c r="A4932" s="0" t="s">
        <v>159</v>
      </c>
      <c r="B4932" s="0" t="s">
        <v>21</v>
      </c>
      <c r="C4932" s="0" t="s">
        <v>173</v>
      </c>
      <c r="D4932" s="0" t="s">
        <v>26</v>
      </c>
      <c r="E4932" s="0" t="s">
        <v>8</v>
      </c>
      <c r="F4932" s="0" t="s">
        <v>8</v>
      </c>
      <c r="G4932" s="0" t="s">
        <v>164</v>
      </c>
      <c r="H4932" s="0" t="n">
        <v>24947163.3576968</v>
      </c>
      <c r="I4932" s="0" t="n">
        <v>430832.678383392</v>
      </c>
      <c r="J4932" s="0" t="n">
        <v>1047122.56494265</v>
      </c>
      <c r="K4932" s="0" t="n">
        <v>0</v>
      </c>
      <c r="L4932" s="0" t="n">
        <v>0</v>
      </c>
      <c r="M4932" s="0" t="n">
        <v>74645750.6958584</v>
      </c>
      <c r="N4932" s="0" t="n">
        <v>87086709.1451681</v>
      </c>
      <c r="O4932" s="0" t="n">
        <v>0</v>
      </c>
      <c r="P4932" s="0" t="n">
        <v>0</v>
      </c>
      <c r="Q4932" s="0" t="n">
        <v>0</v>
      </c>
      <c r="R4932" s="0" t="n">
        <v>0</v>
      </c>
    </row>
    <row r="4933" customFormat="false" ht="13.8" hidden="true" customHeight="false" outlineLevel="0" collapsed="false">
      <c r="A4933" s="0" t="s">
        <v>150</v>
      </c>
      <c r="B4933" s="0" t="s">
        <v>52</v>
      </c>
      <c r="C4933" s="0" t="s">
        <v>158</v>
      </c>
      <c r="D4933" s="0" t="s">
        <v>58</v>
      </c>
      <c r="E4933" s="0" t="s">
        <v>9</v>
      </c>
      <c r="F4933" s="0" t="s">
        <v>9</v>
      </c>
      <c r="G4933" s="0" t="s">
        <v>154</v>
      </c>
      <c r="H4933" s="0" t="n">
        <v>2967479.7340296</v>
      </c>
      <c r="I4933" s="0" t="n">
        <v>290639.579309989</v>
      </c>
      <c r="J4933" s="0" t="n">
        <v>178841.156860781</v>
      </c>
      <c r="K4933" s="0" t="n">
        <v>3875194.39079986</v>
      </c>
      <c r="L4933" s="0" t="n">
        <v>5812791.58619979</v>
      </c>
      <c r="M4933" s="0" t="n">
        <v>52097144.6785075</v>
      </c>
      <c r="N4933" s="0" t="n">
        <v>69462859.5713434</v>
      </c>
      <c r="O4933" s="0" t="n">
        <v>3497362.93382168</v>
      </c>
      <c r="P4933" s="0" t="n">
        <v>4371703.6672771</v>
      </c>
      <c r="Q4933" s="0" t="n">
        <v>1453197.89654994</v>
      </c>
      <c r="R4933" s="0" t="n">
        <v>2421996.49424991</v>
      </c>
    </row>
    <row r="4934" customFormat="false" ht="13.8" hidden="true" customHeight="false" outlineLevel="0" collapsed="false">
      <c r="A4934" s="0" t="s">
        <v>155</v>
      </c>
      <c r="B4934" s="0" t="s">
        <v>96</v>
      </c>
      <c r="C4934" s="0" t="s">
        <v>184</v>
      </c>
      <c r="D4934" s="0" t="s">
        <v>101</v>
      </c>
      <c r="E4934" s="0" t="s">
        <v>170</v>
      </c>
      <c r="F4934" s="0" t="s">
        <v>13</v>
      </c>
      <c r="G4934" s="0" t="s">
        <v>164</v>
      </c>
      <c r="H4934" s="0" t="n">
        <v>106157287.88422</v>
      </c>
      <c r="I4934" s="0" t="n">
        <v>4263808.8778053</v>
      </c>
      <c r="J4934" s="0" t="n">
        <v>4539419.14123966</v>
      </c>
      <c r="K4934" s="0" t="n">
        <v>33809957.6462784</v>
      </c>
      <c r="L4934" s="0" t="n">
        <v>43469945.5452151</v>
      </c>
      <c r="M4934" s="0" t="n">
        <v>133711076.528272</v>
      </c>
      <c r="N4934" s="0" t="n">
        <v>187195507.139581</v>
      </c>
      <c r="O4934" s="0" t="n">
        <v>77552424.7275029</v>
      </c>
      <c r="P4934" s="0" t="n">
        <v>105753306.446594</v>
      </c>
      <c r="Q4934" s="0" t="n">
        <v>67619915.2925569</v>
      </c>
      <c r="R4934" s="0" t="n">
        <v>77279903.1914936</v>
      </c>
    </row>
    <row r="4935" customFormat="false" ht="13.8" hidden="true" customHeight="false" outlineLevel="0" collapsed="false">
      <c r="A4935" s="0" t="s">
        <v>150</v>
      </c>
      <c r="B4935" s="0" t="s">
        <v>52</v>
      </c>
      <c r="C4935" s="0" t="s">
        <v>169</v>
      </c>
      <c r="D4935" s="0" t="s">
        <v>61</v>
      </c>
      <c r="E4935" s="0" t="s">
        <v>9</v>
      </c>
      <c r="F4935" s="0" t="s">
        <v>9</v>
      </c>
      <c r="G4935" s="0" t="s">
        <v>164</v>
      </c>
      <c r="H4935" s="0" t="n">
        <v>19101797.8349889</v>
      </c>
      <c r="I4935" s="0" t="n">
        <v>1039337.593718</v>
      </c>
      <c r="J4935" s="0" t="n">
        <v>602395.35337674</v>
      </c>
      <c r="K4935" s="0" t="n">
        <v>36376815.78013</v>
      </c>
      <c r="L4935" s="0" t="n">
        <v>46770191.71731</v>
      </c>
      <c r="M4935" s="0" t="n">
        <v>34163892.4217593</v>
      </c>
      <c r="N4935" s="0" t="n">
        <v>41590825.5569244</v>
      </c>
      <c r="O4935" s="0" t="n">
        <v>26076114.0736141</v>
      </c>
      <c r="P4935" s="0" t="n">
        <v>28446669.8984881</v>
      </c>
      <c r="Q4935" s="0" t="n">
        <v>124720511.24616</v>
      </c>
      <c r="R4935" s="0" t="n">
        <v>135113887.18334</v>
      </c>
    </row>
    <row r="4936" customFormat="false" ht="13.8" hidden="true" customHeight="false" outlineLevel="0" collapsed="false">
      <c r="A4936" s="0" t="s">
        <v>155</v>
      </c>
      <c r="B4936" s="0" t="s">
        <v>6</v>
      </c>
      <c r="C4936" s="0" t="s">
        <v>163</v>
      </c>
      <c r="D4936" s="0" t="s">
        <v>15</v>
      </c>
      <c r="E4936" s="0" t="s">
        <v>13</v>
      </c>
      <c r="F4936" s="0" t="s">
        <v>13</v>
      </c>
      <c r="G4936" s="0" t="s">
        <v>164</v>
      </c>
      <c r="H4936" s="0" t="n">
        <v>6405856.54784179</v>
      </c>
      <c r="I4936" s="0" t="n">
        <v>853026.674600644</v>
      </c>
      <c r="J4936" s="0" t="n">
        <v>742301.453669981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22519904.209457</v>
      </c>
      <c r="P4936" s="0" t="n">
        <v>30708960.2856231</v>
      </c>
      <c r="Q4936" s="0" t="n">
        <v>14397607.1391411</v>
      </c>
      <c r="R4936" s="0" t="n">
        <v>16454408.1590185</v>
      </c>
    </row>
    <row r="4937" customFormat="false" ht="13.8" hidden="true" customHeight="false" outlineLevel="0" collapsed="false">
      <c r="A4937" s="0" t="s">
        <v>159</v>
      </c>
      <c r="B4937" s="0" t="s">
        <v>21</v>
      </c>
      <c r="C4937" s="0" t="s">
        <v>173</v>
      </c>
      <c r="D4937" s="0" t="s">
        <v>39</v>
      </c>
      <c r="E4937" s="0" t="s">
        <v>13</v>
      </c>
      <c r="F4937" s="0" t="s">
        <v>13</v>
      </c>
      <c r="G4937" s="0" t="s">
        <v>164</v>
      </c>
      <c r="H4937" s="0" t="n">
        <v>11260581.0921806</v>
      </c>
      <c r="I4937" s="0" t="n">
        <v>102491.387721397</v>
      </c>
      <c r="J4937" s="0" t="n">
        <v>112973.640157151</v>
      </c>
      <c r="K4937" s="0" t="n">
        <v>1024913.87721397</v>
      </c>
      <c r="L4937" s="0" t="n">
        <v>1281142.34651747</v>
      </c>
      <c r="M4937" s="0" t="n">
        <v>14161526.0760101</v>
      </c>
      <c r="N4937" s="0" t="n">
        <v>17701907.5950126</v>
      </c>
      <c r="O4937" s="0" t="n">
        <v>0</v>
      </c>
      <c r="P4937" s="0" t="n">
        <v>0</v>
      </c>
      <c r="Q4937" s="0" t="n">
        <v>0</v>
      </c>
      <c r="R4937" s="0" t="n">
        <v>0</v>
      </c>
    </row>
    <row r="4938" customFormat="false" ht="13.8" hidden="true" customHeight="false" outlineLevel="0" collapsed="false">
      <c r="A4938" s="0" t="s">
        <v>150</v>
      </c>
      <c r="B4938" s="0" t="s">
        <v>21</v>
      </c>
      <c r="C4938" s="0" t="s">
        <v>181</v>
      </c>
      <c r="D4938" s="0" t="s">
        <v>42</v>
      </c>
      <c r="E4938" s="0" t="s">
        <v>9</v>
      </c>
      <c r="F4938" s="0" t="s">
        <v>9</v>
      </c>
      <c r="G4938" s="0" t="s">
        <v>154</v>
      </c>
      <c r="H4938" s="0" t="n">
        <v>645642.482444084</v>
      </c>
      <c r="I4938" s="0" t="n">
        <v>69750</v>
      </c>
      <c r="J4938" s="0" t="n">
        <v>51564.9</v>
      </c>
      <c r="K4938" s="0" t="n">
        <v>3138750</v>
      </c>
      <c r="L4938" s="0" t="n">
        <v>3836250</v>
      </c>
      <c r="M4938" s="0" t="n">
        <v>27071718.75</v>
      </c>
      <c r="N4938" s="0" t="n">
        <v>32956875</v>
      </c>
      <c r="O4938" s="0" t="n">
        <v>1412437.5</v>
      </c>
      <c r="P4938" s="0" t="n">
        <v>2118656.25</v>
      </c>
      <c r="Q4938" s="0" t="n">
        <v>0</v>
      </c>
      <c r="R4938" s="0" t="n">
        <v>0</v>
      </c>
    </row>
    <row r="4939" customFormat="false" ht="13.8" hidden="true" customHeight="false" outlineLevel="0" collapsed="false">
      <c r="A4939" s="0" t="s">
        <v>155</v>
      </c>
      <c r="B4939" s="0" t="s">
        <v>72</v>
      </c>
      <c r="C4939" s="0" t="s">
        <v>151</v>
      </c>
      <c r="D4939" s="0" t="s">
        <v>82</v>
      </c>
      <c r="E4939" s="0" t="s">
        <v>174</v>
      </c>
      <c r="F4939" s="0" t="s">
        <v>8</v>
      </c>
      <c r="G4939" s="0" t="s">
        <v>164</v>
      </c>
      <c r="H4939" s="0" t="n">
        <v>369640.846513252</v>
      </c>
      <c r="I4939" s="0" t="n">
        <v>25609.8406785013</v>
      </c>
      <c r="J4939" s="0" t="n">
        <v>27424.2133841785</v>
      </c>
      <c r="K4939" s="0" t="n">
        <v>298781.474582516</v>
      </c>
      <c r="L4939" s="0" t="n">
        <v>384147.61017752</v>
      </c>
      <c r="M4939" s="0" t="n">
        <v>1065653.92892765</v>
      </c>
      <c r="N4939" s="0" t="n">
        <v>1316396.0298518</v>
      </c>
      <c r="O4939" s="0" t="n">
        <v>551632.619216054</v>
      </c>
      <c r="P4939" s="0" t="n">
        <v>752226.298930982</v>
      </c>
      <c r="Q4939" s="0" t="n">
        <v>597562.949165032</v>
      </c>
      <c r="R4939" s="0" t="n">
        <v>682929.084760036</v>
      </c>
    </row>
    <row r="4940" customFormat="false" ht="13.8" hidden="true" customHeight="false" outlineLevel="0" collapsed="false">
      <c r="A4940" s="0" t="s">
        <v>155</v>
      </c>
      <c r="B4940" s="0" t="s">
        <v>90</v>
      </c>
      <c r="C4940" s="0" t="s">
        <v>92</v>
      </c>
      <c r="D4940" s="0" t="s">
        <v>92</v>
      </c>
      <c r="E4940" s="0" t="s">
        <v>167</v>
      </c>
      <c r="F4940" s="0" t="s">
        <v>9</v>
      </c>
      <c r="G4940" s="0" t="s">
        <v>164</v>
      </c>
      <c r="H4940" s="0" t="n">
        <v>7331953.19712229</v>
      </c>
      <c r="I4940" s="0" t="n">
        <v>395791.666666666</v>
      </c>
      <c r="J4940" s="0" t="n">
        <v>725813.108333333</v>
      </c>
      <c r="K4940" s="0" t="n">
        <v>4402488.61111111</v>
      </c>
      <c r="L4940" s="0" t="n">
        <v>5660342.49999999</v>
      </c>
      <c r="M4940" s="0" t="n">
        <v>24804058.2549666</v>
      </c>
      <c r="N4940" s="0" t="n">
        <v>31005072.8187083</v>
      </c>
      <c r="O4940" s="0" t="n">
        <v>0</v>
      </c>
      <c r="P4940" s="0" t="n">
        <v>0</v>
      </c>
      <c r="Q4940" s="0" t="n">
        <v>0</v>
      </c>
      <c r="R4940" s="0" t="n">
        <v>0</v>
      </c>
    </row>
    <row r="4941" customFormat="false" ht="13.8" hidden="true" customHeight="false" outlineLevel="0" collapsed="false">
      <c r="A4941" s="0" t="s">
        <v>150</v>
      </c>
      <c r="B4941" s="0" t="s">
        <v>21</v>
      </c>
      <c r="C4941" s="0" t="s">
        <v>173</v>
      </c>
      <c r="D4941" s="0" t="s">
        <v>46</v>
      </c>
      <c r="E4941" s="0" t="s">
        <v>13</v>
      </c>
      <c r="F4941" s="0" t="s">
        <v>13</v>
      </c>
      <c r="G4941" s="0" t="s">
        <v>172</v>
      </c>
      <c r="H4941" s="0" t="n">
        <v>351575.658122946</v>
      </c>
      <c r="I4941" s="0" t="n">
        <v>18858.4988475576</v>
      </c>
      <c r="J4941" s="0" t="n">
        <v>57460.4298912198</v>
      </c>
      <c r="K4941" s="0" t="n">
        <v>235731.23559447</v>
      </c>
      <c r="L4941" s="0" t="n">
        <v>259304.359153917</v>
      </c>
      <c r="M4941" s="0" t="n">
        <v>9314003.04025633</v>
      </c>
      <c r="N4941" s="0" t="n">
        <v>10478253.4202883</v>
      </c>
      <c r="O4941" s="0" t="n">
        <v>2440800.50267018</v>
      </c>
      <c r="P4941" s="0" t="n">
        <v>3124224.64341784</v>
      </c>
      <c r="Q4941" s="0" t="n">
        <v>212158.112035023</v>
      </c>
      <c r="R4941" s="0" t="n">
        <v>259304.359153917</v>
      </c>
    </row>
    <row r="4942" customFormat="false" ht="13.8" hidden="true" customHeight="false" outlineLevel="0" collapsed="false">
      <c r="A4942" s="0" t="s">
        <v>155</v>
      </c>
      <c r="B4942" s="0" t="s">
        <v>52</v>
      </c>
      <c r="C4942" s="0" t="s">
        <v>165</v>
      </c>
      <c r="D4942" s="0" t="s">
        <v>67</v>
      </c>
      <c r="E4942" s="0" t="s">
        <v>13</v>
      </c>
      <c r="F4942" s="0" t="s">
        <v>13</v>
      </c>
      <c r="G4942" s="0" t="s">
        <v>154</v>
      </c>
      <c r="H4942" s="0" t="n">
        <v>4487429.08449166</v>
      </c>
      <c r="I4942" s="0" t="n">
        <v>91973.8999999999</v>
      </c>
      <c r="J4942" s="0" t="n">
        <v>67744.1352058212</v>
      </c>
      <c r="K4942" s="0" t="n">
        <v>4138825.49999999</v>
      </c>
      <c r="L4942" s="0" t="n">
        <v>5058564.49999999</v>
      </c>
      <c r="M4942" s="0" t="n">
        <v>18567231.0624999</v>
      </c>
      <c r="N4942" s="0" t="n">
        <v>22476121.8124999</v>
      </c>
      <c r="O4942" s="0" t="n">
        <v>172451.062499999</v>
      </c>
      <c r="P4942" s="0" t="n">
        <v>275921.699999999</v>
      </c>
      <c r="Q4942" s="0" t="n">
        <v>0</v>
      </c>
      <c r="R4942" s="0" t="n">
        <v>0</v>
      </c>
    </row>
    <row r="4943" customFormat="false" ht="13.8" hidden="true" customHeight="false" outlineLevel="0" collapsed="false">
      <c r="A4943" s="0" t="s">
        <v>155</v>
      </c>
      <c r="B4943" s="0" t="s">
        <v>52</v>
      </c>
      <c r="C4943" s="0" t="s">
        <v>161</v>
      </c>
      <c r="D4943" s="0" t="s">
        <v>68</v>
      </c>
      <c r="E4943" s="0" t="s">
        <v>8</v>
      </c>
      <c r="F4943" s="0" t="s">
        <v>8</v>
      </c>
      <c r="G4943" s="0" t="s">
        <v>153</v>
      </c>
      <c r="H4943" s="0" t="n">
        <v>6357562.75244236</v>
      </c>
      <c r="I4943" s="0" t="n">
        <v>354299.769791451</v>
      </c>
      <c r="J4943" s="0" t="n">
        <v>1401057.31775209</v>
      </c>
      <c r="K4943" s="0" t="n">
        <v>15943489.6406153</v>
      </c>
      <c r="L4943" s="0" t="n">
        <v>19486487.3385298</v>
      </c>
      <c r="M4943" s="0" t="n">
        <v>71524266.0266492</v>
      </c>
      <c r="N4943" s="0" t="n">
        <v>86582006.2427859</v>
      </c>
      <c r="O4943" s="0" t="n">
        <v>664312.068358971</v>
      </c>
      <c r="P4943" s="0" t="n">
        <v>1062899.30937435</v>
      </c>
      <c r="Q4943" s="0" t="n">
        <v>0</v>
      </c>
      <c r="R4943" s="0" t="n">
        <v>0</v>
      </c>
    </row>
    <row r="4944" customFormat="false" ht="13.8" hidden="true" customHeight="false" outlineLevel="0" collapsed="false">
      <c r="A4944" s="0" t="s">
        <v>150</v>
      </c>
      <c r="B4944" s="0" t="s">
        <v>6</v>
      </c>
      <c r="C4944" s="0" t="s">
        <v>163</v>
      </c>
      <c r="D4944" s="0" t="s">
        <v>19</v>
      </c>
      <c r="E4944" s="0" t="s">
        <v>9</v>
      </c>
      <c r="F4944" s="0" t="s">
        <v>9</v>
      </c>
      <c r="G4944" s="0" t="s">
        <v>172</v>
      </c>
      <c r="H4944" s="0" t="n">
        <v>3289587.25501836</v>
      </c>
      <c r="I4944" s="0" t="n">
        <v>813821.607421031</v>
      </c>
      <c r="J4944" s="0" t="n">
        <v>429701.809047675</v>
      </c>
      <c r="K4944" s="0" t="n">
        <v>2286866.26049305</v>
      </c>
      <c r="L4944" s="0" t="n">
        <v>2940256.62063392</v>
      </c>
      <c r="M4944" s="0" t="n">
        <v>136628277.797558</v>
      </c>
      <c r="N4944" s="0" t="n">
        <v>187863881.971642</v>
      </c>
      <c r="O4944" s="0" t="n">
        <v>21348168.4058685</v>
      </c>
      <c r="P4944" s="0" t="n">
        <v>27325655.5595116</v>
      </c>
      <c r="Q4944" s="0" t="n">
        <v>5227122.88112698</v>
      </c>
      <c r="R4944" s="0" t="n">
        <v>5880513.24126785</v>
      </c>
    </row>
    <row r="4945" customFormat="false" ht="13.8" hidden="true" customHeight="false" outlineLevel="0" collapsed="false">
      <c r="A4945" s="0" t="s">
        <v>155</v>
      </c>
      <c r="B4945" s="0" t="s">
        <v>6</v>
      </c>
      <c r="C4945" s="0" t="s">
        <v>163</v>
      </c>
      <c r="D4945" s="0" t="s">
        <v>19</v>
      </c>
      <c r="E4945" s="0" t="s">
        <v>8</v>
      </c>
      <c r="F4945" s="0" t="s">
        <v>8</v>
      </c>
      <c r="G4945" s="0" t="s">
        <v>157</v>
      </c>
      <c r="H4945" s="0" t="n">
        <v>62465848.6354374</v>
      </c>
      <c r="I4945" s="0" t="n">
        <v>8318830.43975879</v>
      </c>
      <c r="J4945" s="0" t="n">
        <v>7261172.96852053</v>
      </c>
      <c r="K4945" s="0" t="n">
        <v>27781519.6112054</v>
      </c>
      <c r="L4945" s="0" t="n">
        <v>35719096.6429784</v>
      </c>
      <c r="M4945" s="0" t="n">
        <v>872878240.38301</v>
      </c>
      <c r="N4945" s="0" t="n">
        <v>1222029536.53621</v>
      </c>
      <c r="O4945" s="0" t="n">
        <v>192033212.884262</v>
      </c>
      <c r="P4945" s="0" t="n">
        <v>261863472.114903</v>
      </c>
      <c r="Q4945" s="0" t="n">
        <v>55563039.2224109</v>
      </c>
      <c r="R4945" s="0" t="n">
        <v>63500616.2541839</v>
      </c>
    </row>
    <row r="4946" customFormat="false" ht="13.8" hidden="true" customHeight="false" outlineLevel="0" collapsed="false">
      <c r="A4946" s="0" t="s">
        <v>155</v>
      </c>
      <c r="B4946" s="0" t="s">
        <v>52</v>
      </c>
      <c r="C4946" s="0" t="s">
        <v>169</v>
      </c>
      <c r="D4946" s="0" t="s">
        <v>70</v>
      </c>
      <c r="E4946" s="0" t="s">
        <v>9</v>
      </c>
      <c r="F4946" s="0" t="s">
        <v>9</v>
      </c>
      <c r="G4946" s="0" t="s">
        <v>157</v>
      </c>
      <c r="H4946" s="0" t="n">
        <v>37257080.8411087</v>
      </c>
      <c r="I4946" s="0" t="n">
        <v>844238.091779999</v>
      </c>
      <c r="J4946" s="0" t="n">
        <v>283908.825699053</v>
      </c>
      <c r="K4946" s="0" t="n">
        <v>0</v>
      </c>
      <c r="L4946" s="0" t="n">
        <v>0</v>
      </c>
      <c r="M4946" s="0" t="n">
        <v>24060785.6157299</v>
      </c>
      <c r="N4946" s="0" t="n">
        <v>29126214.1664099</v>
      </c>
      <c r="O4946" s="0" t="n">
        <v>24328127.6513927</v>
      </c>
      <c r="P4946" s="0" t="n">
        <v>26888983.1936446</v>
      </c>
      <c r="Q4946" s="0" t="n">
        <v>92866190.0957999</v>
      </c>
      <c r="R4946" s="0" t="n">
        <v>101308571.013599</v>
      </c>
    </row>
    <row r="4947" customFormat="false" ht="13.8" hidden="true" customHeight="false" outlineLevel="0" collapsed="false">
      <c r="A4947" s="0" t="s">
        <v>155</v>
      </c>
      <c r="B4947" s="0" t="s">
        <v>52</v>
      </c>
      <c r="C4947" s="0" t="s">
        <v>169</v>
      </c>
      <c r="D4947" s="0" t="s">
        <v>70</v>
      </c>
      <c r="E4947" s="0" t="s">
        <v>8</v>
      </c>
      <c r="F4947" s="0" t="s">
        <v>8</v>
      </c>
      <c r="G4947" s="0" t="s">
        <v>157</v>
      </c>
      <c r="H4947" s="0" t="n">
        <v>72989372.7071533</v>
      </c>
      <c r="I4947" s="0" t="n">
        <v>1623444.85607889</v>
      </c>
      <c r="J4947" s="0" t="n">
        <v>759902.328225052</v>
      </c>
      <c r="K4947" s="0" t="n">
        <v>0</v>
      </c>
      <c r="L4947" s="0" t="n">
        <v>0</v>
      </c>
      <c r="M4947" s="0" t="n">
        <v>46268178.3982486</v>
      </c>
      <c r="N4947" s="0" t="n">
        <v>56008847.534722</v>
      </c>
      <c r="O4947" s="0" t="n">
        <v>46782269.2179312</v>
      </c>
      <c r="P4947" s="0" t="n">
        <v>51706718.6092923</v>
      </c>
      <c r="Q4947" s="0" t="n">
        <v>178578934.168678</v>
      </c>
      <c r="R4947" s="0" t="n">
        <v>194813382.729467</v>
      </c>
    </row>
    <row r="4948" customFormat="false" ht="13.8" hidden="true" customHeight="false" outlineLevel="0" collapsed="false">
      <c r="A4948" s="0" t="s">
        <v>150</v>
      </c>
      <c r="B4948" s="0" t="s">
        <v>52</v>
      </c>
      <c r="C4948" s="0" t="s">
        <v>158</v>
      </c>
      <c r="D4948" s="0" t="s">
        <v>66</v>
      </c>
      <c r="E4948" s="0" t="s">
        <v>13</v>
      </c>
      <c r="F4948" s="0" t="s">
        <v>13</v>
      </c>
      <c r="G4948" s="0" t="s">
        <v>153</v>
      </c>
      <c r="H4948" s="0" t="n">
        <v>210256.062015332</v>
      </c>
      <c r="I4948" s="0" t="n">
        <v>26226.0246584196</v>
      </c>
      <c r="J4948" s="0" t="n">
        <v>29330.6011025194</v>
      </c>
      <c r="K4948" s="0" t="n">
        <v>1180171.10962888</v>
      </c>
      <c r="L4948" s="0" t="n">
        <v>1442431.35621308</v>
      </c>
      <c r="M4948" s="0" t="n">
        <v>6408984.7759013</v>
      </c>
      <c r="N4948" s="0" t="n">
        <v>7802242.33587984</v>
      </c>
      <c r="O4948" s="0" t="n">
        <v>59008.5554814442</v>
      </c>
      <c r="P4948" s="0" t="n">
        <v>88512.8332221663</v>
      </c>
      <c r="Q4948" s="0" t="n">
        <v>0</v>
      </c>
      <c r="R4948" s="0" t="n">
        <v>0</v>
      </c>
    </row>
    <row r="4949" customFormat="false" ht="13.8" hidden="true" customHeight="false" outlineLevel="0" collapsed="false">
      <c r="A4949" s="0" t="s">
        <v>159</v>
      </c>
      <c r="B4949" s="0" t="s">
        <v>6</v>
      </c>
      <c r="C4949" s="0" t="s">
        <v>162</v>
      </c>
      <c r="D4949" s="0" t="s">
        <v>19</v>
      </c>
      <c r="E4949" s="0" t="s">
        <v>9</v>
      </c>
      <c r="F4949" s="0" t="s">
        <v>9</v>
      </c>
      <c r="G4949" s="0" t="s">
        <v>154</v>
      </c>
      <c r="H4949" s="0" t="n">
        <v>23357789.9851977</v>
      </c>
      <c r="I4949" s="0" t="n">
        <v>378889.62375</v>
      </c>
      <c r="J4949" s="0" t="n">
        <v>211415.390292099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</row>
    <row r="4950" customFormat="false" ht="13.8" hidden="true" customHeight="false" outlineLevel="0" collapsed="false">
      <c r="A4950" s="0" t="s">
        <v>155</v>
      </c>
      <c r="B4950" s="0" t="s">
        <v>72</v>
      </c>
      <c r="C4950" s="0" t="s">
        <v>151</v>
      </c>
      <c r="D4950" s="0" t="s">
        <v>73</v>
      </c>
      <c r="E4950" s="0" t="s">
        <v>174</v>
      </c>
      <c r="F4950" s="0" t="s">
        <v>8</v>
      </c>
      <c r="G4950" s="0" t="s">
        <v>172</v>
      </c>
      <c r="H4950" s="0" t="n">
        <v>3691767.3910713</v>
      </c>
      <c r="I4950" s="0" t="n">
        <v>47676.6863434321</v>
      </c>
      <c r="J4950" s="0" t="n">
        <v>53573.8979418183</v>
      </c>
      <c r="K4950" s="0" t="n">
        <v>1668684.02202012</v>
      </c>
      <c r="L4950" s="0" t="n">
        <v>2145450.88545444</v>
      </c>
      <c r="M4950" s="0" t="n">
        <v>2803389.15341805</v>
      </c>
      <c r="N4950" s="0" t="n">
        <v>3463010.13069289</v>
      </c>
      <c r="O4950" s="0" t="n">
        <v>1451166.15000464</v>
      </c>
      <c r="P4950" s="0" t="n">
        <v>1978862.93182451</v>
      </c>
      <c r="Q4950" s="0" t="n">
        <v>3337368.04404024</v>
      </c>
      <c r="R4950" s="0" t="n">
        <v>3814134.90747456</v>
      </c>
    </row>
    <row r="4951" customFormat="false" ht="13.8" hidden="true" customHeight="false" outlineLevel="0" collapsed="false">
      <c r="A4951" s="0" t="s">
        <v>159</v>
      </c>
      <c r="B4951" s="0" t="s">
        <v>72</v>
      </c>
      <c r="C4951" s="0" t="s">
        <v>171</v>
      </c>
      <c r="D4951" s="0" t="s">
        <v>77</v>
      </c>
      <c r="E4951" s="0" t="s">
        <v>170</v>
      </c>
      <c r="F4951" s="0" t="s">
        <v>13</v>
      </c>
      <c r="G4951" s="0" t="s">
        <v>157</v>
      </c>
      <c r="H4951" s="0" t="n">
        <v>2233668.89539768</v>
      </c>
      <c r="I4951" s="0" t="n">
        <v>10775.7254968482</v>
      </c>
      <c r="J4951" s="0" t="n">
        <v>8189.43297728077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</row>
    <row r="4952" customFormat="false" ht="13.8" hidden="true" customHeight="false" outlineLevel="0" collapsed="false">
      <c r="A4952" s="0" t="s">
        <v>150</v>
      </c>
      <c r="B4952" s="0" t="s">
        <v>72</v>
      </c>
      <c r="C4952" s="0" t="s">
        <v>171</v>
      </c>
      <c r="D4952" s="0" t="s">
        <v>77</v>
      </c>
      <c r="E4952" s="0" t="s">
        <v>170</v>
      </c>
      <c r="F4952" s="0" t="s">
        <v>13</v>
      </c>
      <c r="G4952" s="0" t="s">
        <v>157</v>
      </c>
      <c r="H4952" s="0" t="n">
        <v>716831.729938047</v>
      </c>
      <c r="I4952" s="0" t="n">
        <v>10775.7254968482</v>
      </c>
      <c r="J4952" s="0" t="n">
        <v>8189.43297728077</v>
      </c>
      <c r="K4952" s="0" t="n">
        <v>377150.392389688</v>
      </c>
      <c r="L4952" s="0" t="n">
        <v>484907.647358171</v>
      </c>
      <c r="M4952" s="0" t="n">
        <v>1533449.12532916</v>
      </c>
      <c r="N4952" s="0" t="n">
        <v>2108492.5473276</v>
      </c>
      <c r="O4952" s="0" t="n">
        <v>479202.851665365</v>
      </c>
      <c r="P4952" s="0" t="n">
        <v>613379.650131667</v>
      </c>
      <c r="Q4952" s="0" t="n">
        <v>862058.03974786</v>
      </c>
      <c r="R4952" s="0" t="n">
        <v>969815.294716342</v>
      </c>
    </row>
    <row r="4953" customFormat="false" ht="13.8" hidden="true" customHeight="false" outlineLevel="0" collapsed="false">
      <c r="A4953" s="0" t="s">
        <v>150</v>
      </c>
      <c r="B4953" s="0" t="s">
        <v>21</v>
      </c>
      <c r="C4953" s="0" t="s">
        <v>166</v>
      </c>
      <c r="D4953" s="0" t="s">
        <v>43</v>
      </c>
      <c r="E4953" s="0" t="s">
        <v>13</v>
      </c>
      <c r="F4953" s="0" t="s">
        <v>13</v>
      </c>
      <c r="G4953" s="0" t="s">
        <v>153</v>
      </c>
      <c r="H4953" s="0" t="n">
        <v>38514.5534342474</v>
      </c>
      <c r="I4953" s="0" t="n">
        <v>2261</v>
      </c>
      <c r="J4953" s="0" t="n">
        <v>1345.295</v>
      </c>
      <c r="K4953" s="0" t="n">
        <v>28262.5</v>
      </c>
      <c r="L4953" s="0" t="n">
        <v>31088.75</v>
      </c>
      <c r="M4953" s="0" t="n">
        <v>1116682.7775768</v>
      </c>
      <c r="N4953" s="0" t="n">
        <v>1256268.1247739</v>
      </c>
      <c r="O4953" s="0" t="n">
        <v>292634.635510875</v>
      </c>
      <c r="P4953" s="0" t="n">
        <v>374572.33345392</v>
      </c>
      <c r="Q4953" s="0" t="n">
        <v>25436.25</v>
      </c>
      <c r="R4953" s="0" t="n">
        <v>31088.75</v>
      </c>
    </row>
    <row r="4954" customFormat="false" ht="13.8" hidden="true" customHeight="false" outlineLevel="0" collapsed="false">
      <c r="A4954" s="0" t="s">
        <v>150</v>
      </c>
      <c r="B4954" s="0" t="s">
        <v>72</v>
      </c>
      <c r="C4954" s="0" t="s">
        <v>151</v>
      </c>
      <c r="D4954" s="0" t="s">
        <v>76</v>
      </c>
      <c r="E4954" s="0" t="s">
        <v>174</v>
      </c>
      <c r="F4954" s="0" t="s">
        <v>8</v>
      </c>
      <c r="G4954" s="0" t="s">
        <v>154</v>
      </c>
      <c r="H4954" s="0" t="n">
        <v>238577.240450979</v>
      </c>
      <c r="I4954" s="0" t="n">
        <v>3773.00384343576</v>
      </c>
      <c r="J4954" s="0" t="n">
        <v>3773.00384343576</v>
      </c>
      <c r="K4954" s="0" t="n">
        <v>132055.134520251</v>
      </c>
      <c r="L4954" s="0" t="n">
        <v>169785.172954609</v>
      </c>
      <c r="M4954" s="0" t="n">
        <v>404554.788061322</v>
      </c>
      <c r="N4954" s="0" t="n">
        <v>522006.178143641</v>
      </c>
      <c r="O4954" s="0" t="n">
        <v>130501.54453591</v>
      </c>
      <c r="P4954" s="0" t="n">
        <v>167041.977005965</v>
      </c>
      <c r="Q4954" s="0" t="n">
        <v>301840.307474861</v>
      </c>
      <c r="R4954" s="0" t="n">
        <v>339570.345909218</v>
      </c>
    </row>
    <row r="4955" customFormat="false" ht="13.8" hidden="true" customHeight="false" outlineLevel="0" collapsed="false">
      <c r="A4955" s="0" t="s">
        <v>155</v>
      </c>
      <c r="B4955" s="0" t="s">
        <v>21</v>
      </c>
      <c r="C4955" s="0" t="s">
        <v>173</v>
      </c>
      <c r="D4955" s="0" t="s">
        <v>39</v>
      </c>
      <c r="E4955" s="0" t="s">
        <v>13</v>
      </c>
      <c r="F4955" s="0" t="s">
        <v>13</v>
      </c>
      <c r="G4955" s="0" t="s">
        <v>172</v>
      </c>
      <c r="H4955" s="0" t="n">
        <v>190381.119453207</v>
      </c>
      <c r="I4955" s="0" t="n">
        <v>12751.3156635705</v>
      </c>
      <c r="J4955" s="0" t="n">
        <v>8818.94115315781</v>
      </c>
      <c r="K4955" s="0" t="n">
        <v>143452.301215168</v>
      </c>
      <c r="L4955" s="0" t="n">
        <v>175330.590374095</v>
      </c>
      <c r="M4955" s="0" t="n">
        <v>1761885.4938715</v>
      </c>
      <c r="N4955" s="0" t="n">
        <v>2202356.86733937</v>
      </c>
      <c r="O4955" s="0" t="n">
        <v>422052.806327432</v>
      </c>
      <c r="P4955" s="0" t="n">
        <v>675284.490123892</v>
      </c>
      <c r="Q4955" s="0" t="n">
        <v>255026.313271411</v>
      </c>
      <c r="R4955" s="0" t="n">
        <v>286904.602430337</v>
      </c>
    </row>
    <row r="4956" customFormat="false" ht="13.8" hidden="true" customHeight="false" outlineLevel="0" collapsed="false">
      <c r="A4956" s="0" t="s">
        <v>150</v>
      </c>
      <c r="B4956" s="0" t="s">
        <v>117</v>
      </c>
      <c r="C4956" s="0" t="s">
        <v>182</v>
      </c>
      <c r="D4956" s="0" t="s">
        <v>109</v>
      </c>
      <c r="E4956" s="0" t="s">
        <v>8</v>
      </c>
      <c r="F4956" s="0" t="s">
        <v>8</v>
      </c>
      <c r="G4956" s="0" t="s">
        <v>164</v>
      </c>
      <c r="H4956" s="0" t="n">
        <v>327760894.402864</v>
      </c>
      <c r="I4956" s="0" t="n">
        <v>1876048.1930833</v>
      </c>
      <c r="J4956" s="0" t="n">
        <v>3868602.67637243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</row>
    <row r="4957" customFormat="false" ht="13.8" hidden="true" customHeight="false" outlineLevel="0" collapsed="false">
      <c r="A4957" s="0" t="s">
        <v>159</v>
      </c>
      <c r="B4957" s="0" t="s">
        <v>103</v>
      </c>
      <c r="C4957" s="0" t="s">
        <v>178</v>
      </c>
      <c r="D4957" s="0" t="s">
        <v>112</v>
      </c>
      <c r="E4957" s="0" t="s">
        <v>8</v>
      </c>
      <c r="F4957" s="0" t="s">
        <v>8</v>
      </c>
      <c r="G4957" s="0" t="s">
        <v>164</v>
      </c>
      <c r="H4957" s="0" t="n">
        <v>19577534.3998723</v>
      </c>
      <c r="I4957" s="0" t="n">
        <v>385137.3236697</v>
      </c>
      <c r="J4957" s="0" t="n">
        <v>421586.628751228</v>
      </c>
      <c r="K4957" s="0" t="n">
        <v>11554119.710091</v>
      </c>
      <c r="L4957" s="0" t="n">
        <v>15405492.946788</v>
      </c>
      <c r="M4957" s="0" t="n">
        <v>4005428.16616488</v>
      </c>
      <c r="N4957" s="0" t="n">
        <v>6008142.24924732</v>
      </c>
      <c r="O4957" s="0" t="n">
        <v>6659024.32624911</v>
      </c>
      <c r="P4957" s="0" t="n">
        <v>8561602.70517743</v>
      </c>
      <c r="Q4957" s="0" t="n">
        <v>15405492.946788</v>
      </c>
      <c r="R4957" s="0" t="n">
        <v>19256866.183485</v>
      </c>
    </row>
    <row r="4958" customFormat="false" ht="13.8" hidden="true" customHeight="false" outlineLevel="0" collapsed="false">
      <c r="A4958" s="0" t="s">
        <v>159</v>
      </c>
      <c r="B4958" s="0" t="s">
        <v>103</v>
      </c>
      <c r="C4958" s="0" t="s">
        <v>177</v>
      </c>
      <c r="D4958" s="0" t="s">
        <v>114</v>
      </c>
      <c r="E4958" s="0" t="s">
        <v>8</v>
      </c>
      <c r="F4958" s="0" t="s">
        <v>8</v>
      </c>
      <c r="G4958" s="0" t="s">
        <v>154</v>
      </c>
      <c r="H4958" s="0" t="n">
        <v>4357834.31576213</v>
      </c>
      <c r="I4958" s="0" t="n">
        <v>172103.355</v>
      </c>
      <c r="J4958" s="0" t="n">
        <v>231914.762425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</row>
    <row r="4959" customFormat="false" ht="13.8" hidden="true" customHeight="false" outlineLevel="0" collapsed="false">
      <c r="A4959" s="0" t="s">
        <v>150</v>
      </c>
      <c r="B4959" s="0" t="s">
        <v>103</v>
      </c>
      <c r="C4959" s="0" t="s">
        <v>178</v>
      </c>
      <c r="D4959" s="0" t="s">
        <v>111</v>
      </c>
      <c r="E4959" s="0" t="s">
        <v>8</v>
      </c>
      <c r="F4959" s="0" t="s">
        <v>8</v>
      </c>
      <c r="G4959" s="0" t="s">
        <v>153</v>
      </c>
      <c r="H4959" s="0" t="n">
        <v>152145.232016251</v>
      </c>
      <c r="I4959" s="0" t="n">
        <v>11662.1929809636</v>
      </c>
      <c r="J4959" s="0" t="n">
        <v>7823.79577638121</v>
      </c>
      <c r="K4959" s="0" t="n">
        <v>349865.789428908</v>
      </c>
      <c r="L4959" s="0" t="n">
        <v>466487.719238544</v>
      </c>
      <c r="M4959" s="0" t="n">
        <v>2519033.68388814</v>
      </c>
      <c r="N4959" s="0" t="n">
        <v>3358711.57851752</v>
      </c>
      <c r="O4959" s="0" t="n">
        <v>261233.122773584</v>
      </c>
      <c r="P4959" s="0" t="n">
        <v>326541.403466981</v>
      </c>
      <c r="Q4959" s="0" t="n">
        <v>524798.684143362</v>
      </c>
      <c r="R4959" s="0" t="n">
        <v>641420.613952998</v>
      </c>
    </row>
    <row r="4960" customFormat="false" ht="13.8" hidden="true" customHeight="false" outlineLevel="0" collapsed="false">
      <c r="A4960" s="0" t="s">
        <v>159</v>
      </c>
      <c r="B4960" s="0" t="s">
        <v>103</v>
      </c>
      <c r="C4960" s="0" t="s">
        <v>178</v>
      </c>
      <c r="D4960" s="0" t="s">
        <v>112</v>
      </c>
      <c r="E4960" s="0" t="s">
        <v>13</v>
      </c>
      <c r="F4960" s="0" t="s">
        <v>13</v>
      </c>
      <c r="G4960" s="0" t="s">
        <v>153</v>
      </c>
      <c r="H4960" s="0" t="n">
        <v>971123.93330166</v>
      </c>
      <c r="I4960" s="0" t="n">
        <v>33802.8141486</v>
      </c>
      <c r="J4960" s="0" t="n">
        <v>23109.033478812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</row>
    <row r="4961" customFormat="false" ht="13.8" hidden="true" customHeight="false" outlineLevel="0" collapsed="false">
      <c r="A4961" s="0" t="s">
        <v>155</v>
      </c>
      <c r="B4961" s="0" t="s">
        <v>72</v>
      </c>
      <c r="C4961" s="0" t="s">
        <v>151</v>
      </c>
      <c r="D4961" s="0" t="s">
        <v>81</v>
      </c>
      <c r="E4961" s="0" t="s">
        <v>152</v>
      </c>
      <c r="F4961" s="0" t="s">
        <v>8</v>
      </c>
      <c r="G4961" s="0" t="s">
        <v>157</v>
      </c>
      <c r="H4961" s="0" t="n">
        <v>70778.2814091199</v>
      </c>
      <c r="I4961" s="0" t="n">
        <v>4422.70519504066</v>
      </c>
      <c r="J4961" s="0" t="n">
        <v>2278.7641578604</v>
      </c>
      <c r="K4961" s="0" t="n">
        <v>51598.2272754744</v>
      </c>
      <c r="L4961" s="0" t="n">
        <v>66340.57792561</v>
      </c>
      <c r="M4961" s="0" t="n">
        <v>194859.188244235</v>
      </c>
      <c r="N4961" s="0" t="n">
        <v>238161.230076287</v>
      </c>
      <c r="O4961" s="0" t="n">
        <v>95264.4915440176</v>
      </c>
      <c r="P4961" s="0" t="n">
        <v>129906.124832751</v>
      </c>
      <c r="Q4961" s="0" t="n">
        <v>103196.454550948</v>
      </c>
      <c r="R4961" s="0" t="n">
        <v>117938.805201084</v>
      </c>
    </row>
    <row r="4962" customFormat="false" ht="13.8" hidden="true" customHeight="false" outlineLevel="0" collapsed="false">
      <c r="A4962" s="0" t="s">
        <v>150</v>
      </c>
      <c r="B4962" s="0" t="s">
        <v>103</v>
      </c>
      <c r="C4962" s="0" t="s">
        <v>178</v>
      </c>
      <c r="D4962" s="0" t="s">
        <v>104</v>
      </c>
      <c r="E4962" s="0" t="s">
        <v>13</v>
      </c>
      <c r="F4962" s="0" t="s">
        <v>13</v>
      </c>
      <c r="G4962" s="0" t="s">
        <v>172</v>
      </c>
      <c r="H4962" s="0" t="n">
        <v>446396.332385653</v>
      </c>
      <c r="I4962" s="0" t="n">
        <v>65698.8604935524</v>
      </c>
      <c r="J4962" s="0" t="n">
        <v>45359.3184399072</v>
      </c>
      <c r="K4962" s="0" t="n">
        <v>642630.440927087</v>
      </c>
      <c r="L4962" s="0" t="n">
        <v>826239.138334827</v>
      </c>
      <c r="M4962" s="0" t="n">
        <v>10879731.2977322</v>
      </c>
      <c r="N4962" s="0" t="n">
        <v>13244890.2755001</v>
      </c>
      <c r="O4962" s="0" t="n">
        <v>2428229.8838417</v>
      </c>
      <c r="P4962" s="0" t="n">
        <v>2648978.05510003</v>
      </c>
      <c r="Q4962" s="0" t="n">
        <v>2203304.36889287</v>
      </c>
      <c r="R4962" s="0" t="n">
        <v>2386913.06630061</v>
      </c>
    </row>
    <row r="4963" customFormat="false" ht="13.8" hidden="true" customHeight="false" outlineLevel="0" collapsed="false">
      <c r="A4963" s="0" t="s">
        <v>159</v>
      </c>
      <c r="B4963" s="0" t="s">
        <v>103</v>
      </c>
      <c r="C4963" s="0" t="s">
        <v>178</v>
      </c>
      <c r="D4963" s="0" t="s">
        <v>105</v>
      </c>
      <c r="E4963" s="0" t="s">
        <v>8</v>
      </c>
      <c r="F4963" s="0" t="s">
        <v>8</v>
      </c>
      <c r="G4963" s="0" t="s">
        <v>172</v>
      </c>
      <c r="H4963" s="0" t="n">
        <v>7092590.82427903</v>
      </c>
      <c r="I4963" s="0" t="n">
        <v>180506.679194</v>
      </c>
      <c r="J4963" s="0" t="n">
        <v>175720.27245412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n">
        <v>8122800.56373</v>
      </c>
      <c r="R4963" s="0" t="n">
        <v>9025333.9597</v>
      </c>
    </row>
    <row r="4964" customFormat="false" ht="13.8" hidden="true" customHeight="false" outlineLevel="0" collapsed="false">
      <c r="A4964" s="0" t="s">
        <v>159</v>
      </c>
      <c r="B4964" s="0" t="s">
        <v>52</v>
      </c>
      <c r="C4964" s="0" t="s">
        <v>169</v>
      </c>
      <c r="D4964" s="0" t="s">
        <v>61</v>
      </c>
      <c r="E4964" s="0" t="s">
        <v>8</v>
      </c>
      <c r="F4964" s="0" t="s">
        <v>8</v>
      </c>
      <c r="G4964" s="0" t="s">
        <v>172</v>
      </c>
      <c r="H4964" s="0" t="n">
        <v>5233928.37343996</v>
      </c>
      <c r="I4964" s="0" t="n">
        <v>61843.701896</v>
      </c>
      <c r="J4964" s="0" t="n">
        <v>35879.3577596549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0</v>
      </c>
      <c r="P4964" s="0" t="n">
        <v>0</v>
      </c>
      <c r="Q4964" s="0" t="n">
        <v>5565933.17064</v>
      </c>
      <c r="R4964" s="0" t="n">
        <v>6184370.1896</v>
      </c>
    </row>
    <row r="4965" customFormat="false" ht="13.8" hidden="true" customHeight="false" outlineLevel="0" collapsed="false">
      <c r="A4965" s="0" t="s">
        <v>150</v>
      </c>
      <c r="B4965" s="0" t="s">
        <v>52</v>
      </c>
      <c r="C4965" s="0" t="s">
        <v>169</v>
      </c>
      <c r="D4965" s="0" t="s">
        <v>61</v>
      </c>
      <c r="E4965" s="0" t="s">
        <v>8</v>
      </c>
      <c r="F4965" s="0" t="s">
        <v>8</v>
      </c>
      <c r="G4965" s="0" t="s">
        <v>172</v>
      </c>
      <c r="H4965" s="0" t="n">
        <v>1288681.97552573</v>
      </c>
      <c r="I4965" s="0" t="n">
        <v>61843.701896</v>
      </c>
      <c r="J4965" s="0" t="n">
        <v>35879.3577596549</v>
      </c>
      <c r="K4965" s="0" t="n">
        <v>2164529.56636</v>
      </c>
      <c r="L4965" s="0" t="n">
        <v>2782966.58532</v>
      </c>
      <c r="M4965" s="0" t="n">
        <v>2032853.99403301</v>
      </c>
      <c r="N4965" s="0" t="n">
        <v>2474778.77534453</v>
      </c>
      <c r="O4965" s="0" t="n">
        <v>1551606.94188479</v>
      </c>
      <c r="P4965" s="0" t="n">
        <v>1692662.11841977</v>
      </c>
      <c r="Q4965" s="0" t="n">
        <v>7421244.22752</v>
      </c>
      <c r="R4965" s="0" t="n">
        <v>8039681.24648</v>
      </c>
    </row>
    <row r="4966" customFormat="false" ht="13.8" hidden="true" customHeight="false" outlineLevel="0" collapsed="false">
      <c r="A4966" s="0" t="s">
        <v>150</v>
      </c>
      <c r="B4966" s="0" t="s">
        <v>117</v>
      </c>
      <c r="C4966" s="0" t="s">
        <v>196</v>
      </c>
      <c r="D4966" s="0" t="s">
        <v>109</v>
      </c>
      <c r="E4966" s="0" t="s">
        <v>13</v>
      </c>
      <c r="F4966" s="0" t="s">
        <v>13</v>
      </c>
      <c r="G4966" s="0" t="s">
        <v>154</v>
      </c>
      <c r="H4966" s="0" t="n">
        <v>467231.406930345</v>
      </c>
      <c r="I4966" s="0" t="n">
        <v>2015.7215835129</v>
      </c>
      <c r="J4966" s="0" t="n">
        <v>2015.7215835129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n">
        <v>0</v>
      </c>
      <c r="R4966" s="0" t="n">
        <v>0</v>
      </c>
    </row>
    <row r="4967" customFormat="false" ht="13.8" hidden="true" customHeight="false" outlineLevel="0" collapsed="false">
      <c r="A4967" s="0" t="s">
        <v>159</v>
      </c>
      <c r="B4967" s="0" t="s">
        <v>117</v>
      </c>
      <c r="C4967" s="0" t="s">
        <v>176</v>
      </c>
      <c r="D4967" s="0" t="s">
        <v>109</v>
      </c>
      <c r="E4967" s="0" t="s">
        <v>8</v>
      </c>
      <c r="F4967" s="0" t="s">
        <v>8</v>
      </c>
      <c r="G4967" s="0" t="s">
        <v>153</v>
      </c>
      <c r="H4967" s="0" t="n">
        <v>899490.715304455</v>
      </c>
      <c r="I4967" s="0" t="n">
        <v>6235.71975803239</v>
      </c>
      <c r="J4967" s="0" t="n">
        <v>7440.66230134874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n">
        <v>0</v>
      </c>
      <c r="R4967" s="0" t="n">
        <v>0</v>
      </c>
    </row>
    <row r="4968" customFormat="false" ht="13.8" hidden="true" customHeight="false" outlineLevel="0" collapsed="false">
      <c r="A4968" s="0" t="s">
        <v>155</v>
      </c>
      <c r="B4968" s="0" t="s">
        <v>21</v>
      </c>
      <c r="C4968" s="0" t="s">
        <v>173</v>
      </c>
      <c r="D4968" s="0" t="s">
        <v>28</v>
      </c>
      <c r="E4968" s="0" t="s">
        <v>8</v>
      </c>
      <c r="F4968" s="0" t="s">
        <v>8</v>
      </c>
      <c r="G4968" s="0" t="s">
        <v>172</v>
      </c>
      <c r="H4968" s="0" t="n">
        <v>227895.692377858</v>
      </c>
      <c r="I4968" s="0" t="n">
        <v>3348</v>
      </c>
      <c r="J4968" s="0" t="n">
        <v>1992.06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n">
        <v>0</v>
      </c>
      <c r="R4968" s="0" t="n">
        <v>0</v>
      </c>
    </row>
    <row r="4969" customFormat="false" ht="13.8" hidden="true" customHeight="false" outlineLevel="0" collapsed="false">
      <c r="A4969" s="0" t="s">
        <v>155</v>
      </c>
      <c r="B4969" s="0" t="s">
        <v>117</v>
      </c>
      <c r="C4969" s="0" t="s">
        <v>188</v>
      </c>
      <c r="D4969" s="0" t="s">
        <v>109</v>
      </c>
      <c r="E4969" s="0" t="s">
        <v>13</v>
      </c>
      <c r="F4969" s="0" t="s">
        <v>13</v>
      </c>
      <c r="G4969" s="0" t="s">
        <v>164</v>
      </c>
      <c r="H4969" s="0" t="n">
        <v>86911.8192548326</v>
      </c>
      <c r="I4969" s="0" t="n">
        <v>452.617759716497</v>
      </c>
      <c r="J4969" s="0" t="n">
        <v>452.617759716497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n">
        <v>0</v>
      </c>
    </row>
    <row r="4970" customFormat="false" ht="13.8" hidden="true" customHeight="false" outlineLevel="0" collapsed="false">
      <c r="A4970" s="0" t="s">
        <v>155</v>
      </c>
      <c r="B4970" s="0" t="s">
        <v>52</v>
      </c>
      <c r="C4970" s="0" t="s">
        <v>169</v>
      </c>
      <c r="D4970" s="0" t="s">
        <v>55</v>
      </c>
      <c r="E4970" s="0" t="s">
        <v>9</v>
      </c>
      <c r="F4970" s="0" t="s">
        <v>9</v>
      </c>
      <c r="G4970" s="0" t="s">
        <v>153</v>
      </c>
      <c r="H4970" s="0" t="n">
        <v>57229.2602821348</v>
      </c>
      <c r="I4970" s="0" t="n">
        <v>1896.798245</v>
      </c>
      <c r="J4970" s="0" t="n">
        <v>1040.66269563497</v>
      </c>
      <c r="K4970" s="0" t="n">
        <v>0</v>
      </c>
      <c r="L4970" s="0" t="n">
        <v>0</v>
      </c>
      <c r="M4970" s="0" t="n">
        <v>151111.593771239</v>
      </c>
      <c r="N4970" s="0" t="n">
        <v>226667.390656859</v>
      </c>
      <c r="O4970" s="0" t="n">
        <v>22824.805522876</v>
      </c>
      <c r="P4970" s="0" t="n">
        <v>28531.006903595</v>
      </c>
      <c r="Q4970" s="0" t="n">
        <v>9483.991225</v>
      </c>
      <c r="R4970" s="0" t="n">
        <v>15806.6520416666</v>
      </c>
    </row>
    <row r="4971" customFormat="false" ht="13.8" hidden="true" customHeight="false" outlineLevel="0" collapsed="false">
      <c r="A4971" s="0" t="s">
        <v>150</v>
      </c>
      <c r="B4971" s="0" t="s">
        <v>21</v>
      </c>
      <c r="C4971" s="0" t="s">
        <v>181</v>
      </c>
      <c r="D4971" s="0" t="s">
        <v>22</v>
      </c>
      <c r="E4971" s="0" t="s">
        <v>8</v>
      </c>
      <c r="F4971" s="0" t="s">
        <v>8</v>
      </c>
      <c r="G4971" s="0" t="s">
        <v>157</v>
      </c>
      <c r="H4971" s="0" t="n">
        <v>1710159.25690506</v>
      </c>
      <c r="I4971" s="0" t="n">
        <v>248350</v>
      </c>
      <c r="J4971" s="0" t="n">
        <v>129307</v>
      </c>
      <c r="K4971" s="0" t="n">
        <v>11175750</v>
      </c>
      <c r="L4971" s="0" t="n">
        <v>13659250</v>
      </c>
      <c r="M4971" s="0" t="n">
        <v>38556337.5</v>
      </c>
      <c r="N4971" s="0" t="n">
        <v>46938150</v>
      </c>
      <c r="O4971" s="0" t="n">
        <v>2011635</v>
      </c>
      <c r="P4971" s="0" t="n">
        <v>3017452.5</v>
      </c>
      <c r="Q4971" s="0" t="n">
        <v>0</v>
      </c>
      <c r="R4971" s="0" t="n">
        <v>0</v>
      </c>
    </row>
    <row r="4972" customFormat="false" ht="13.8" hidden="true" customHeight="false" outlineLevel="0" collapsed="false">
      <c r="A4972" s="0" t="s">
        <v>159</v>
      </c>
      <c r="B4972" s="0" t="s">
        <v>21</v>
      </c>
      <c r="C4972" s="0" t="s">
        <v>168</v>
      </c>
      <c r="D4972" s="0" t="s">
        <v>30</v>
      </c>
      <c r="E4972" s="0" t="s">
        <v>13</v>
      </c>
      <c r="F4972" s="0" t="s">
        <v>13</v>
      </c>
      <c r="G4972" s="0" t="s">
        <v>153</v>
      </c>
      <c r="H4972" s="0" t="n">
        <v>1500997.50400948</v>
      </c>
      <c r="I4972" s="0" t="n">
        <v>19650</v>
      </c>
      <c r="J4972" s="0" t="n">
        <v>12100.25</v>
      </c>
      <c r="K4972" s="0" t="n">
        <v>0</v>
      </c>
      <c r="L4972" s="0" t="n">
        <v>0</v>
      </c>
      <c r="M4972" s="0" t="n">
        <v>1084680</v>
      </c>
      <c r="N4972" s="0" t="n">
        <v>1627020</v>
      </c>
      <c r="O4972" s="0" t="n">
        <v>111415.5</v>
      </c>
      <c r="P4972" s="0" t="n">
        <v>143248.5</v>
      </c>
      <c r="Q4972" s="0" t="n">
        <v>0</v>
      </c>
      <c r="R4972" s="0" t="n">
        <v>0</v>
      </c>
    </row>
    <row r="4973" customFormat="false" ht="13.8" hidden="true" customHeight="false" outlineLevel="0" collapsed="false">
      <c r="A4973" s="0" t="s">
        <v>155</v>
      </c>
      <c r="B4973" s="0" t="s">
        <v>6</v>
      </c>
      <c r="C4973" s="0" t="s">
        <v>163</v>
      </c>
      <c r="D4973" s="0" t="s">
        <v>7</v>
      </c>
      <c r="E4973" s="0" t="s">
        <v>13</v>
      </c>
      <c r="F4973" s="0" t="s">
        <v>13</v>
      </c>
      <c r="G4973" s="0" t="s">
        <v>164</v>
      </c>
      <c r="H4973" s="0" t="n">
        <v>8449566.24499462</v>
      </c>
      <c r="I4973" s="0" t="n">
        <v>586721.376637582</v>
      </c>
      <c r="J4973" s="0" t="n">
        <v>375402.83573178</v>
      </c>
      <c r="K4973" s="0" t="n">
        <v>0</v>
      </c>
      <c r="L4973" s="0" t="n">
        <v>0</v>
      </c>
      <c r="M4973" s="0" t="n">
        <v>50290403.5860668</v>
      </c>
      <c r="N4973" s="0" t="n">
        <v>70406565.0204935</v>
      </c>
      <c r="O4973" s="0" t="n">
        <v>17350189.2709295</v>
      </c>
      <c r="P4973" s="0" t="n">
        <v>23385037.7129919</v>
      </c>
      <c r="Q4973" s="0" t="n">
        <v>0</v>
      </c>
      <c r="R4973" s="0" t="n">
        <v>0</v>
      </c>
    </row>
    <row r="4974" customFormat="false" ht="13.8" hidden="true" customHeight="false" outlineLevel="0" collapsed="false">
      <c r="A4974" s="0" t="s">
        <v>155</v>
      </c>
      <c r="B4974" s="0" t="s">
        <v>6</v>
      </c>
      <c r="C4974" s="0" t="s">
        <v>163</v>
      </c>
      <c r="D4974" s="0" t="s">
        <v>7</v>
      </c>
      <c r="E4974" s="0" t="s">
        <v>13</v>
      </c>
      <c r="F4974" s="0" t="s">
        <v>13</v>
      </c>
      <c r="G4974" s="0" t="s">
        <v>154</v>
      </c>
      <c r="H4974" s="0" t="n">
        <v>3716491.79905057</v>
      </c>
      <c r="I4974" s="0" t="n">
        <v>261345.834354132</v>
      </c>
      <c r="J4974" s="0" t="n">
        <v>156821.047622629</v>
      </c>
      <c r="K4974" s="0" t="n">
        <v>0</v>
      </c>
      <c r="L4974" s="0" t="n">
        <v>0</v>
      </c>
      <c r="M4974" s="0" t="n">
        <v>22401071.4600658</v>
      </c>
      <c r="N4974" s="0" t="n">
        <v>31361500.0440922</v>
      </c>
      <c r="O4974" s="0" t="n">
        <v>7728369.6687501</v>
      </c>
      <c r="P4974" s="0" t="n">
        <v>10416498.2491849</v>
      </c>
      <c r="Q4974" s="0" t="n">
        <v>0</v>
      </c>
      <c r="R4974" s="0" t="n">
        <v>0</v>
      </c>
    </row>
    <row r="4975" customFormat="false" ht="13.8" hidden="true" customHeight="false" outlineLevel="0" collapsed="false">
      <c r="A4975" s="0" t="s">
        <v>155</v>
      </c>
      <c r="B4975" s="0" t="s">
        <v>6</v>
      </c>
      <c r="C4975" s="0" t="s">
        <v>162</v>
      </c>
      <c r="D4975" s="0" t="s">
        <v>15</v>
      </c>
      <c r="E4975" s="0" t="s">
        <v>8</v>
      </c>
      <c r="F4975" s="0" t="s">
        <v>8</v>
      </c>
      <c r="G4975" s="0" t="s">
        <v>154</v>
      </c>
      <c r="H4975" s="0" t="n">
        <v>32837336.0908738</v>
      </c>
      <c r="I4975" s="0" t="n">
        <v>3286096.63171109</v>
      </c>
      <c r="J4975" s="0" t="n">
        <v>5156424.23642839</v>
      </c>
      <c r="K4975" s="0" t="n">
        <v>23850390.8559063</v>
      </c>
      <c r="L4975" s="0" t="n">
        <v>31800521.1412084</v>
      </c>
      <c r="M4975" s="0" t="n">
        <v>118299478.741599</v>
      </c>
      <c r="N4975" s="0" t="n">
        <v>177449218.112399</v>
      </c>
      <c r="O4975" s="0" t="n">
        <v>31546527.6644265</v>
      </c>
      <c r="P4975" s="0" t="n">
        <v>39433159.5805331</v>
      </c>
      <c r="Q4975" s="0" t="n">
        <v>35775586.2838595</v>
      </c>
      <c r="R4975" s="0" t="n">
        <v>43725716.5691616</v>
      </c>
    </row>
    <row r="4976" customFormat="false" ht="13.8" hidden="true" customHeight="false" outlineLevel="0" collapsed="false">
      <c r="A4976" s="0" t="s">
        <v>155</v>
      </c>
      <c r="B4976" s="0" t="s">
        <v>6</v>
      </c>
      <c r="C4976" s="0" t="s">
        <v>162</v>
      </c>
      <c r="D4976" s="0" t="s">
        <v>15</v>
      </c>
      <c r="E4976" s="0" t="s">
        <v>9</v>
      </c>
      <c r="F4976" s="0" t="s">
        <v>9</v>
      </c>
      <c r="G4976" s="0" t="s">
        <v>153</v>
      </c>
      <c r="H4976" s="0" t="n">
        <v>4393254.0569524</v>
      </c>
      <c r="I4976" s="0" t="n">
        <v>240508.323204838</v>
      </c>
      <c r="J4976" s="0" t="n">
        <v>177521.319308184</v>
      </c>
      <c r="K4976" s="0" t="n">
        <v>0</v>
      </c>
      <c r="L4976" s="0" t="n">
        <v>0</v>
      </c>
      <c r="M4976" s="0" t="n">
        <v>8658299.63537418</v>
      </c>
      <c r="N4976" s="0" t="n">
        <v>12987449.4530612</v>
      </c>
      <c r="O4976" s="0" t="n">
        <v>2308879.90276644</v>
      </c>
      <c r="P4976" s="0" t="n">
        <v>2886099.87845806</v>
      </c>
      <c r="Q4976" s="0" t="n">
        <v>915339.397541795</v>
      </c>
      <c r="R4976" s="0" t="n">
        <v>1525565.66256965</v>
      </c>
    </row>
    <row r="4977" customFormat="false" ht="13.8" hidden="true" customHeight="false" outlineLevel="0" collapsed="false">
      <c r="A4977" s="0" t="s">
        <v>150</v>
      </c>
      <c r="B4977" s="0" t="s">
        <v>6</v>
      </c>
      <c r="C4977" s="0" t="s">
        <v>163</v>
      </c>
      <c r="D4977" s="0" t="s">
        <v>15</v>
      </c>
      <c r="E4977" s="0" t="s">
        <v>9</v>
      </c>
      <c r="F4977" s="0" t="s">
        <v>9</v>
      </c>
      <c r="G4977" s="0" t="s">
        <v>157</v>
      </c>
      <c r="H4977" s="0" t="n">
        <v>5057146.9401773</v>
      </c>
      <c r="I4977" s="0" t="n">
        <v>1046185.12164391</v>
      </c>
      <c r="J4977" s="0" t="n">
        <v>663299.861717919</v>
      </c>
      <c r="K4977" s="0" t="n">
        <v>9984025.41284724</v>
      </c>
      <c r="L4977" s="0" t="n">
        <v>14976038.1192708</v>
      </c>
      <c r="M4977" s="0" t="n">
        <v>84740994.8531573</v>
      </c>
      <c r="N4977" s="0" t="n">
        <v>112987993.137543</v>
      </c>
      <c r="O4977" s="0" t="n">
        <v>10043377.1677816</v>
      </c>
      <c r="P4977" s="0" t="n">
        <v>12554221.459727</v>
      </c>
      <c r="Q4977" s="0" t="n">
        <v>3744009.52981771</v>
      </c>
      <c r="R4977" s="0" t="n">
        <v>6240015.88302952</v>
      </c>
    </row>
    <row r="4978" customFormat="false" ht="13.8" hidden="true" customHeight="false" outlineLevel="0" collapsed="false">
      <c r="A4978" s="0" t="s">
        <v>150</v>
      </c>
      <c r="B4978" s="0" t="s">
        <v>21</v>
      </c>
      <c r="C4978" s="0" t="s">
        <v>166</v>
      </c>
      <c r="D4978" s="0" t="s">
        <v>38</v>
      </c>
      <c r="E4978" s="0" t="s">
        <v>9</v>
      </c>
      <c r="F4978" s="0" t="s">
        <v>9</v>
      </c>
      <c r="G4978" s="0" t="s">
        <v>157</v>
      </c>
      <c r="H4978" s="0" t="n">
        <v>10105857.6067398</v>
      </c>
      <c r="I4978" s="0" t="n">
        <v>231853.541903308</v>
      </c>
      <c r="J4978" s="0" t="n">
        <v>71512.6546692033</v>
      </c>
      <c r="K4978" s="0" t="n">
        <v>0</v>
      </c>
      <c r="L4978" s="0" t="n">
        <v>0</v>
      </c>
      <c r="M4978" s="0" t="n">
        <v>80547637.8427651</v>
      </c>
      <c r="N4978" s="0" t="n">
        <v>97807845.951929</v>
      </c>
      <c r="O4978" s="0" t="n">
        <v>0</v>
      </c>
      <c r="P4978" s="0" t="n">
        <v>0</v>
      </c>
      <c r="Q4978" s="0" t="n">
        <v>2318535.41903308</v>
      </c>
      <c r="R4978" s="0" t="n">
        <v>2898169.27379136</v>
      </c>
    </row>
    <row r="4979" customFormat="false" ht="13.8" hidden="true" customHeight="false" outlineLevel="0" collapsed="false">
      <c r="A4979" s="0" t="s">
        <v>150</v>
      </c>
      <c r="B4979" s="0" t="s">
        <v>90</v>
      </c>
      <c r="C4979" s="0" t="s">
        <v>92</v>
      </c>
      <c r="D4979" s="0" t="s">
        <v>92</v>
      </c>
      <c r="E4979" s="0" t="s">
        <v>185</v>
      </c>
      <c r="F4979" s="0" t="s">
        <v>9</v>
      </c>
      <c r="G4979" s="0" t="s">
        <v>154</v>
      </c>
      <c r="H4979" s="0" t="n">
        <v>1489579.22825779</v>
      </c>
      <c r="I4979" s="0" t="n">
        <v>203776.979166666</v>
      </c>
      <c r="J4979" s="0" t="n">
        <v>228947.36875</v>
      </c>
      <c r="K4979" s="0" t="n">
        <v>2248411.42361111</v>
      </c>
      <c r="L4979" s="0" t="n">
        <v>2890814.68749999</v>
      </c>
      <c r="M4979" s="0" t="n">
        <v>23944870.2813139</v>
      </c>
      <c r="N4979" s="0" t="n">
        <v>28733844.3375766</v>
      </c>
      <c r="O4979" s="0" t="n">
        <v>9311893.98979803</v>
      </c>
      <c r="P4979" s="0" t="n">
        <v>11919224.3069414</v>
      </c>
      <c r="Q4979" s="0" t="n">
        <v>5139226.11111111</v>
      </c>
      <c r="R4979" s="0" t="n">
        <v>5781629.37499999</v>
      </c>
    </row>
    <row r="4980" customFormat="false" ht="13.8" hidden="true" customHeight="false" outlineLevel="0" collapsed="false">
      <c r="A4980" s="0" t="s">
        <v>155</v>
      </c>
      <c r="B4980" s="0" t="s">
        <v>21</v>
      </c>
      <c r="C4980" s="0" t="s">
        <v>166</v>
      </c>
      <c r="D4980" s="0" t="s">
        <v>38</v>
      </c>
      <c r="E4980" s="0" t="s">
        <v>8</v>
      </c>
      <c r="F4980" s="0" t="s">
        <v>8</v>
      </c>
      <c r="G4980" s="0" t="s">
        <v>164</v>
      </c>
      <c r="H4980" s="0" t="n">
        <v>55279370.2221536</v>
      </c>
      <c r="I4980" s="0" t="n">
        <v>680646.820991925</v>
      </c>
      <c r="J4980" s="0" t="n">
        <v>801531.965609414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</row>
    <row r="4981" customFormat="false" ht="13.8" hidden="true" customHeight="false" outlineLevel="0" collapsed="false">
      <c r="A4981" s="0" t="s">
        <v>159</v>
      </c>
      <c r="B4981" s="0" t="s">
        <v>72</v>
      </c>
      <c r="C4981" s="0" t="s">
        <v>151</v>
      </c>
      <c r="D4981" s="0" t="s">
        <v>84</v>
      </c>
      <c r="E4981" s="0" t="s">
        <v>156</v>
      </c>
      <c r="F4981" s="0" t="s">
        <v>9</v>
      </c>
      <c r="G4981" s="0" t="s">
        <v>157</v>
      </c>
      <c r="H4981" s="0" t="n">
        <v>39734259.532716</v>
      </c>
      <c r="I4981" s="0" t="n">
        <v>1008587.81480966</v>
      </c>
      <c r="J4981" s="0" t="n">
        <v>724127.476498043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n">
        <v>0</v>
      </c>
      <c r="R4981" s="0" t="n">
        <v>0</v>
      </c>
    </row>
    <row r="4982" customFormat="false" ht="13.8" hidden="true" customHeight="false" outlineLevel="0" collapsed="false">
      <c r="A4982" s="0" t="s">
        <v>150</v>
      </c>
      <c r="B4982" s="0" t="s">
        <v>72</v>
      </c>
      <c r="C4982" s="0" t="s">
        <v>151</v>
      </c>
      <c r="D4982" s="0" t="s">
        <v>85</v>
      </c>
      <c r="E4982" s="0" t="s">
        <v>152</v>
      </c>
      <c r="F4982" s="0" t="s">
        <v>8</v>
      </c>
      <c r="G4982" s="0" t="s">
        <v>157</v>
      </c>
      <c r="H4982" s="0" t="n">
        <v>3797327.24654775</v>
      </c>
      <c r="I4982" s="0" t="n">
        <v>826250.997074068</v>
      </c>
      <c r="J4982" s="0" t="n">
        <v>561313.346563042</v>
      </c>
      <c r="K4982" s="0" t="n">
        <v>12670396.200837</v>
      </c>
      <c r="L4982" s="0" t="n">
        <v>16290509.4010761</v>
      </c>
      <c r="M4982" s="0" t="n">
        <v>64177365.9337006</v>
      </c>
      <c r="N4982" s="0" t="n">
        <v>88243878.1588383</v>
      </c>
      <c r="O4982" s="0" t="n">
        <v>20055426.8542814</v>
      </c>
      <c r="P4982" s="0" t="n">
        <v>25670946.3734802</v>
      </c>
      <c r="Q4982" s="0" t="n">
        <v>28960905.6019131</v>
      </c>
      <c r="R4982" s="0" t="n">
        <v>32581018.8021522</v>
      </c>
    </row>
    <row r="4983" customFormat="false" ht="13.8" hidden="true" customHeight="false" outlineLevel="0" collapsed="false">
      <c r="A4983" s="0" t="s">
        <v>155</v>
      </c>
      <c r="B4983" s="0" t="s">
        <v>52</v>
      </c>
      <c r="C4983" s="0" t="s">
        <v>183</v>
      </c>
      <c r="D4983" s="0" t="s">
        <v>64</v>
      </c>
      <c r="E4983" s="0" t="s">
        <v>9</v>
      </c>
      <c r="F4983" s="0" t="s">
        <v>9</v>
      </c>
      <c r="G4983" s="0" t="s">
        <v>154</v>
      </c>
      <c r="H4983" s="0" t="n">
        <v>56680768.2996503</v>
      </c>
      <c r="I4983" s="0" t="n">
        <v>1629695.5040882</v>
      </c>
      <c r="J4983" s="0" t="n">
        <v>1261403.0521</v>
      </c>
      <c r="K4983" s="0" t="n">
        <v>0</v>
      </c>
      <c r="L4983" s="0" t="n">
        <v>0</v>
      </c>
      <c r="M4983" s="0" t="n">
        <v>46446321.8665137</v>
      </c>
      <c r="N4983" s="0" t="n">
        <v>56224494.891043</v>
      </c>
      <c r="O4983" s="0" t="n">
        <v>46962392.057868</v>
      </c>
      <c r="P4983" s="0" t="n">
        <v>51905801.7481699</v>
      </c>
      <c r="Q4983" s="0" t="n">
        <v>179266505.449702</v>
      </c>
      <c r="R4983" s="0" t="n">
        <v>195563460.490584</v>
      </c>
    </row>
    <row r="4984" customFormat="false" ht="13.8" hidden="true" customHeight="false" outlineLevel="0" collapsed="false">
      <c r="A4984" s="0" t="s">
        <v>159</v>
      </c>
      <c r="B4984" s="0" t="s">
        <v>21</v>
      </c>
      <c r="C4984" s="0" t="s">
        <v>166</v>
      </c>
      <c r="D4984" s="0" t="s">
        <v>43</v>
      </c>
      <c r="E4984" s="0" t="s">
        <v>8</v>
      </c>
      <c r="F4984" s="0" t="s">
        <v>8</v>
      </c>
      <c r="G4984" s="0" t="s">
        <v>154</v>
      </c>
      <c r="H4984" s="0" t="n">
        <v>18365390.9273976</v>
      </c>
      <c r="I4984" s="0" t="n">
        <v>121389.975396825</v>
      </c>
      <c r="J4984" s="0" t="n">
        <v>78515.532265873</v>
      </c>
      <c r="K4984" s="0" t="n">
        <v>0</v>
      </c>
      <c r="L4984" s="0" t="n">
        <v>0</v>
      </c>
      <c r="M4984" s="0" t="n">
        <v>29976580.0300987</v>
      </c>
      <c r="N4984" s="0" t="n">
        <v>37470725.0376233</v>
      </c>
      <c r="O4984" s="0" t="n">
        <v>0</v>
      </c>
      <c r="P4984" s="0" t="n">
        <v>0</v>
      </c>
      <c r="Q4984" s="0" t="n">
        <v>1062162.28472222</v>
      </c>
      <c r="R4984" s="0" t="n">
        <v>1365637.22321428</v>
      </c>
    </row>
    <row r="4985" customFormat="false" ht="13.8" hidden="true" customHeight="false" outlineLevel="0" collapsed="false">
      <c r="A4985" s="0" t="s">
        <v>150</v>
      </c>
      <c r="B4985" s="0" t="s">
        <v>21</v>
      </c>
      <c r="C4985" s="0" t="s">
        <v>166</v>
      </c>
      <c r="D4985" s="0" t="s">
        <v>43</v>
      </c>
      <c r="E4985" s="0" t="s">
        <v>8</v>
      </c>
      <c r="F4985" s="0" t="s">
        <v>8</v>
      </c>
      <c r="G4985" s="0" t="s">
        <v>164</v>
      </c>
      <c r="H4985" s="0" t="n">
        <v>1206309.98223965</v>
      </c>
      <c r="I4985" s="0" t="n">
        <v>75645.3062342188</v>
      </c>
      <c r="J4985" s="0" t="n">
        <v>54580.8613760268</v>
      </c>
      <c r="K4985" s="0" t="n">
        <v>945566.327927735</v>
      </c>
      <c r="L4985" s="0" t="n">
        <v>1040122.9607205</v>
      </c>
      <c r="M4985" s="0" t="n">
        <v>37360376.238954</v>
      </c>
      <c r="N4985" s="0" t="n">
        <v>42030423.2688233</v>
      </c>
      <c r="O4985" s="0" t="n">
        <v>9790551.35690365</v>
      </c>
      <c r="P4985" s="0" t="n">
        <v>12531905.7368366</v>
      </c>
      <c r="Q4985" s="0" t="n">
        <v>851009.695134962</v>
      </c>
      <c r="R4985" s="0" t="n">
        <v>1040122.9607205</v>
      </c>
    </row>
    <row r="4986" customFormat="false" ht="13.8" hidden="true" customHeight="false" outlineLevel="0" collapsed="false">
      <c r="A4986" s="0" t="s">
        <v>159</v>
      </c>
      <c r="B4986" s="0" t="s">
        <v>21</v>
      </c>
      <c r="C4986" s="0" t="s">
        <v>173</v>
      </c>
      <c r="D4986" s="0" t="s">
        <v>46</v>
      </c>
      <c r="E4986" s="0" t="s">
        <v>9</v>
      </c>
      <c r="F4986" s="0" t="s">
        <v>9</v>
      </c>
      <c r="G4986" s="0" t="s">
        <v>164</v>
      </c>
      <c r="H4986" s="0" t="n">
        <v>4525167.87402929</v>
      </c>
      <c r="I4986" s="0" t="n">
        <v>27008.7879664195</v>
      </c>
      <c r="J4986" s="0" t="n">
        <v>27433.4379027113</v>
      </c>
      <c r="K4986" s="0" t="n">
        <v>0</v>
      </c>
      <c r="L4986" s="0" t="n">
        <v>0</v>
      </c>
      <c r="M4986" s="0" t="n">
        <v>6669670.13828488</v>
      </c>
      <c r="N4986" s="0" t="n">
        <v>8337087.6728561</v>
      </c>
      <c r="O4986" s="0" t="n">
        <v>0</v>
      </c>
      <c r="P4986" s="0" t="n">
        <v>0</v>
      </c>
      <c r="Q4986" s="0" t="n">
        <v>236326.894706171</v>
      </c>
      <c r="R4986" s="0" t="n">
        <v>303848.864622219</v>
      </c>
    </row>
    <row r="4987" customFormat="false" ht="13.8" hidden="true" customHeight="false" outlineLevel="0" collapsed="false">
      <c r="A4987" s="0" t="s">
        <v>155</v>
      </c>
      <c r="B4987" s="0" t="s">
        <v>21</v>
      </c>
      <c r="C4987" s="0" t="s">
        <v>168</v>
      </c>
      <c r="D4987" s="0" t="s">
        <v>49</v>
      </c>
      <c r="E4987" s="0" t="s">
        <v>13</v>
      </c>
      <c r="F4987" s="0" t="s">
        <v>13</v>
      </c>
      <c r="G4987" s="0" t="s">
        <v>153</v>
      </c>
      <c r="H4987" s="0" t="n">
        <v>30553.7951187605</v>
      </c>
      <c r="I4987" s="0" t="n">
        <v>1185</v>
      </c>
      <c r="J4987" s="0" t="n">
        <v>697.575</v>
      </c>
      <c r="K4987" s="0" t="n">
        <v>53325</v>
      </c>
      <c r="L4987" s="0" t="n">
        <v>65175</v>
      </c>
      <c r="M4987" s="0" t="n">
        <v>211078.125</v>
      </c>
      <c r="N4987" s="0" t="n">
        <v>255515.625</v>
      </c>
      <c r="O4987" s="0" t="n">
        <v>11109.375</v>
      </c>
      <c r="P4987" s="0" t="n">
        <v>17775</v>
      </c>
      <c r="Q4987" s="0" t="n">
        <v>0</v>
      </c>
      <c r="R4987" s="0" t="n">
        <v>0</v>
      </c>
    </row>
    <row r="4988" customFormat="false" ht="13.8" hidden="true" customHeight="false" outlineLevel="0" collapsed="false">
      <c r="A4988" s="0" t="s">
        <v>155</v>
      </c>
      <c r="B4988" s="0" t="s">
        <v>72</v>
      </c>
      <c r="C4988" s="0" t="s">
        <v>175</v>
      </c>
      <c r="D4988" s="0" t="s">
        <v>87</v>
      </c>
      <c r="E4988" s="0" t="s">
        <v>156</v>
      </c>
      <c r="F4988" s="0" t="s">
        <v>9</v>
      </c>
      <c r="G4988" s="0" t="s">
        <v>157</v>
      </c>
      <c r="H4988" s="0" t="n">
        <v>211091.861143416</v>
      </c>
      <c r="I4988" s="0" t="n">
        <v>19629.3087504004</v>
      </c>
      <c r="J4988" s="0" t="n">
        <v>30268.3712499457</v>
      </c>
      <c r="K4988" s="0" t="n">
        <v>0</v>
      </c>
      <c r="L4988" s="0" t="n">
        <v>0</v>
      </c>
      <c r="M4988" s="0" t="n">
        <v>1501642.11940563</v>
      </c>
      <c r="N4988" s="0" t="n">
        <v>1835340.36816244</v>
      </c>
      <c r="O4988" s="0" t="n">
        <v>734136.147264976</v>
      </c>
      <c r="P4988" s="0" t="n">
        <v>1001094.74627042</v>
      </c>
      <c r="Q4988" s="0" t="n">
        <v>0</v>
      </c>
      <c r="R4988" s="0" t="n">
        <v>0</v>
      </c>
    </row>
    <row r="4989" customFormat="false" ht="13.8" hidden="true" customHeight="false" outlineLevel="0" collapsed="false">
      <c r="A4989" s="0" t="s">
        <v>150</v>
      </c>
      <c r="B4989" s="0" t="s">
        <v>6</v>
      </c>
      <c r="C4989" s="0" t="s">
        <v>162</v>
      </c>
      <c r="D4989" s="0" t="s">
        <v>20</v>
      </c>
      <c r="E4989" s="0" t="s">
        <v>8</v>
      </c>
      <c r="F4989" s="0" t="s">
        <v>8</v>
      </c>
      <c r="G4989" s="0" t="s">
        <v>172</v>
      </c>
      <c r="H4989" s="0" t="n">
        <v>2348598.92263731</v>
      </c>
      <c r="I4989" s="0" t="n">
        <v>472094.758222339</v>
      </c>
      <c r="J4989" s="0" t="n">
        <v>252715.475934618</v>
      </c>
      <c r="K4989" s="0" t="n">
        <v>1145371.38851886</v>
      </c>
      <c r="L4989" s="0" t="n">
        <v>1472620.3566671</v>
      </c>
      <c r="M4989" s="0" t="n">
        <v>95329113.8453957</v>
      </c>
      <c r="N4989" s="0" t="n">
        <v>136184448.350565</v>
      </c>
      <c r="O4989" s="0" t="n">
        <v>17023056.0438206</v>
      </c>
      <c r="P4989" s="0" t="n">
        <v>21789511.7360904</v>
      </c>
      <c r="Q4989" s="0" t="n">
        <v>2617991.74518596</v>
      </c>
      <c r="R4989" s="0" t="n">
        <v>2945240.71333421</v>
      </c>
    </row>
    <row r="4990" customFormat="false" ht="13.8" hidden="true" customHeight="false" outlineLevel="0" collapsed="false">
      <c r="A4990" s="0" t="s">
        <v>159</v>
      </c>
      <c r="B4990" s="0" t="s">
        <v>21</v>
      </c>
      <c r="C4990" s="0" t="s">
        <v>173</v>
      </c>
      <c r="D4990" s="0" t="s">
        <v>26</v>
      </c>
      <c r="E4990" s="0" t="s">
        <v>9</v>
      </c>
      <c r="F4990" s="0" t="s">
        <v>9</v>
      </c>
      <c r="G4990" s="0" t="s">
        <v>153</v>
      </c>
      <c r="H4990" s="0" t="n">
        <v>230916.331046347</v>
      </c>
      <c r="I4990" s="0" t="n">
        <v>4091.24761904761</v>
      </c>
      <c r="J4990" s="0" t="n">
        <v>2434.29233333333</v>
      </c>
      <c r="K4990" s="0" t="n">
        <v>0</v>
      </c>
      <c r="L4990" s="0" t="n">
        <v>0</v>
      </c>
      <c r="M4990" s="0" t="n">
        <v>708846.531679954</v>
      </c>
      <c r="N4990" s="0" t="n">
        <v>826987.62029328</v>
      </c>
      <c r="O4990" s="0" t="n">
        <v>0</v>
      </c>
      <c r="P4990" s="0" t="n">
        <v>0</v>
      </c>
      <c r="Q4990" s="0" t="n">
        <v>0</v>
      </c>
      <c r="R4990" s="0" t="n">
        <v>0</v>
      </c>
    </row>
    <row r="4991" customFormat="false" ht="13.8" hidden="true" customHeight="false" outlineLevel="0" collapsed="false">
      <c r="A4991" s="0" t="s">
        <v>150</v>
      </c>
      <c r="B4991" s="0" t="s">
        <v>21</v>
      </c>
      <c r="C4991" s="0" t="s">
        <v>166</v>
      </c>
      <c r="D4991" s="0" t="s">
        <v>44</v>
      </c>
      <c r="E4991" s="0" t="s">
        <v>8</v>
      </c>
      <c r="F4991" s="0" t="s">
        <v>8</v>
      </c>
      <c r="G4991" s="0" t="s">
        <v>154</v>
      </c>
      <c r="H4991" s="0" t="n">
        <v>2117057.46803381</v>
      </c>
      <c r="I4991" s="0" t="n">
        <v>165807.666666666</v>
      </c>
      <c r="J4991" s="0" t="n">
        <v>107144.163333333</v>
      </c>
      <c r="K4991" s="0" t="n">
        <v>2072595.83333333</v>
      </c>
      <c r="L4991" s="0" t="n">
        <v>2279855.41666666</v>
      </c>
      <c r="M4991" s="0" t="n">
        <v>72697450.3552501</v>
      </c>
      <c r="N4991" s="0" t="n">
        <v>81784631.6496563</v>
      </c>
      <c r="O4991" s="0" t="n">
        <v>18981523.5000357</v>
      </c>
      <c r="P4991" s="0" t="n">
        <v>24296350.0800458</v>
      </c>
      <c r="Q4991" s="0" t="n">
        <v>1865336.24999999</v>
      </c>
      <c r="R4991" s="0" t="n">
        <v>2279855.41666666</v>
      </c>
    </row>
    <row r="4992" customFormat="false" ht="13.8" hidden="true" customHeight="false" outlineLevel="0" collapsed="false">
      <c r="A4992" s="0" t="s">
        <v>150</v>
      </c>
      <c r="B4992" s="0" t="s">
        <v>21</v>
      </c>
      <c r="C4992" s="0" t="s">
        <v>166</v>
      </c>
      <c r="D4992" s="0" t="s">
        <v>45</v>
      </c>
      <c r="E4992" s="0" t="s">
        <v>13</v>
      </c>
      <c r="F4992" s="0" t="s">
        <v>13</v>
      </c>
      <c r="G4992" s="0" t="s">
        <v>164</v>
      </c>
      <c r="H4992" s="0" t="n">
        <v>997626.887980424</v>
      </c>
      <c r="I4992" s="0" t="n">
        <v>12565.5</v>
      </c>
      <c r="J4992" s="0" t="n">
        <v>7319.5725</v>
      </c>
      <c r="K4992" s="0" t="n">
        <v>0</v>
      </c>
      <c r="L4992" s="0" t="n">
        <v>0</v>
      </c>
      <c r="M4992" s="0" t="n">
        <v>7499928.0941361</v>
      </c>
      <c r="N4992" s="0" t="n">
        <v>9107055.54287955</v>
      </c>
      <c r="O4992" s="0" t="n">
        <v>0</v>
      </c>
      <c r="P4992" s="0" t="n">
        <v>0</v>
      </c>
      <c r="Q4992" s="0" t="n">
        <v>125655</v>
      </c>
      <c r="R4992" s="0" t="n">
        <v>157068.75</v>
      </c>
    </row>
    <row r="4993" customFormat="false" ht="13.8" hidden="true" customHeight="false" outlineLevel="0" collapsed="false">
      <c r="A4993" s="0" t="s">
        <v>150</v>
      </c>
      <c r="B4993" s="0" t="s">
        <v>6</v>
      </c>
      <c r="C4993" s="0" t="s">
        <v>162</v>
      </c>
      <c r="D4993" s="0" t="s">
        <v>20</v>
      </c>
      <c r="E4993" s="0" t="s">
        <v>13</v>
      </c>
      <c r="F4993" s="0" t="s">
        <v>13</v>
      </c>
      <c r="G4993" s="0" t="s">
        <v>172</v>
      </c>
      <c r="H4993" s="0" t="n">
        <v>2577165.5025384</v>
      </c>
      <c r="I4993" s="0" t="n">
        <v>345222.99783548</v>
      </c>
      <c r="J4993" s="0" t="n">
        <v>182520.354341707</v>
      </c>
      <c r="K4993" s="0" t="n">
        <v>0</v>
      </c>
      <c r="L4993" s="0" t="n">
        <v>0</v>
      </c>
      <c r="M4993" s="0" t="n">
        <v>114523838.920518</v>
      </c>
      <c r="N4993" s="0" t="n">
        <v>139420325.64237</v>
      </c>
      <c r="O4993" s="0" t="n">
        <v>114523838.920518</v>
      </c>
      <c r="P4993" s="0" t="n">
        <v>139420325.64237</v>
      </c>
      <c r="Q4993" s="0" t="n">
        <v>2054740.44520479</v>
      </c>
      <c r="R4993" s="0" t="n">
        <v>2311583.00085539</v>
      </c>
    </row>
    <row r="4994" customFormat="false" ht="13.8" hidden="true" customHeight="false" outlineLevel="0" collapsed="false">
      <c r="A4994" s="0" t="s">
        <v>159</v>
      </c>
      <c r="B4994" s="0" t="s">
        <v>90</v>
      </c>
      <c r="C4994" s="0" t="s">
        <v>160</v>
      </c>
      <c r="D4994" s="0" t="s">
        <v>91</v>
      </c>
      <c r="E4994" s="0" t="s">
        <v>8</v>
      </c>
      <c r="F4994" s="0" t="s">
        <v>8</v>
      </c>
      <c r="G4994" s="0" t="s">
        <v>172</v>
      </c>
      <c r="H4994" s="0" t="n">
        <v>23490696.5112611</v>
      </c>
      <c r="I4994" s="0" t="n">
        <v>538404.569822385</v>
      </c>
      <c r="J4994" s="0" t="n">
        <v>1459691.10708818</v>
      </c>
      <c r="K4994" s="0" t="n">
        <v>5316231.58043473</v>
      </c>
      <c r="L4994" s="0" t="n">
        <v>7088308.77391298</v>
      </c>
      <c r="M4994" s="0" t="n">
        <v>33741534.8511162</v>
      </c>
      <c r="N4994" s="0" t="n">
        <v>42176918.5638953</v>
      </c>
      <c r="O4994" s="0" t="n">
        <v>19682561.9785376</v>
      </c>
      <c r="P4994" s="0" t="n">
        <v>27555586.7699527</v>
      </c>
      <c r="Q4994" s="0" t="n">
        <v>0</v>
      </c>
      <c r="R4994" s="0" t="n">
        <v>0</v>
      </c>
    </row>
    <row r="4995" customFormat="false" ht="13.8" hidden="true" customHeight="false" outlineLevel="0" collapsed="false">
      <c r="A4995" s="0" t="s">
        <v>159</v>
      </c>
      <c r="B4995" s="0" t="s">
        <v>52</v>
      </c>
      <c r="C4995" s="0" t="s">
        <v>54</v>
      </c>
      <c r="D4995" s="0" t="s">
        <v>54</v>
      </c>
      <c r="E4995" s="0" t="s">
        <v>13</v>
      </c>
      <c r="F4995" s="0" t="s">
        <v>13</v>
      </c>
      <c r="G4995" s="0" t="s">
        <v>153</v>
      </c>
      <c r="H4995" s="0" t="n">
        <v>2831954.1</v>
      </c>
      <c r="I4995" s="0" t="n">
        <v>66300</v>
      </c>
      <c r="J4995" s="0" t="n">
        <v>66300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5967000</v>
      </c>
      <c r="R4995" s="0" t="n">
        <v>6630000</v>
      </c>
    </row>
    <row r="4996" customFormat="false" ht="13.8" hidden="true" customHeight="false" outlineLevel="0" collapsed="false">
      <c r="A4996" s="0" t="s">
        <v>155</v>
      </c>
      <c r="B4996" s="0" t="s">
        <v>72</v>
      </c>
      <c r="C4996" s="0" t="s">
        <v>151</v>
      </c>
      <c r="D4996" s="0" t="s">
        <v>73</v>
      </c>
      <c r="E4996" s="0" t="s">
        <v>170</v>
      </c>
      <c r="F4996" s="0" t="s">
        <v>13</v>
      </c>
      <c r="G4996" s="0" t="s">
        <v>153</v>
      </c>
      <c r="H4996" s="0" t="n">
        <v>2006411.26141108</v>
      </c>
      <c r="I4996" s="0" t="n">
        <v>25885.061415625</v>
      </c>
      <c r="J4996" s="0" t="n">
        <v>25885.061415625</v>
      </c>
      <c r="K4996" s="0" t="n">
        <v>0</v>
      </c>
      <c r="L4996" s="0" t="n">
        <v>0</v>
      </c>
      <c r="M4996" s="0" t="n">
        <v>1611573.4686678</v>
      </c>
      <c r="N4996" s="0" t="n">
        <v>1969700.90614954</v>
      </c>
      <c r="O4996" s="0" t="n">
        <v>787880.362459817</v>
      </c>
      <c r="P4996" s="0" t="n">
        <v>1074382.3124452</v>
      </c>
      <c r="Q4996" s="0" t="n">
        <v>1811954.29909375</v>
      </c>
      <c r="R4996" s="0" t="n">
        <v>2070804.91325</v>
      </c>
    </row>
    <row r="4997" customFormat="false" ht="13.8" hidden="true" customHeight="false" outlineLevel="0" collapsed="false">
      <c r="A4997" s="0" t="s">
        <v>155</v>
      </c>
      <c r="B4997" s="0" t="s">
        <v>6</v>
      </c>
      <c r="C4997" s="0" t="s">
        <v>163</v>
      </c>
      <c r="D4997" s="0" t="s">
        <v>15</v>
      </c>
      <c r="E4997" s="0" t="s">
        <v>13</v>
      </c>
      <c r="F4997" s="0" t="s">
        <v>13</v>
      </c>
      <c r="G4997" s="0" t="s">
        <v>172</v>
      </c>
      <c r="H4997" s="0" t="n">
        <v>500181.846799868</v>
      </c>
      <c r="I4997" s="0" t="n">
        <v>56702.3177655516</v>
      </c>
      <c r="J4997" s="0" t="n">
        <v>47125.2387829503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1496941.18901056</v>
      </c>
      <c r="P4997" s="0" t="n">
        <v>2041283.43955986</v>
      </c>
      <c r="Q4997" s="0" t="n">
        <v>966911.088140071</v>
      </c>
      <c r="R4997" s="0" t="n">
        <v>1105041.24358865</v>
      </c>
    </row>
    <row r="4998" customFormat="false" ht="13.8" hidden="true" customHeight="false" outlineLevel="0" collapsed="false">
      <c r="A4998" s="0" t="s">
        <v>155</v>
      </c>
      <c r="B4998" s="0" t="s">
        <v>117</v>
      </c>
      <c r="C4998" s="0" t="s">
        <v>190</v>
      </c>
      <c r="D4998" s="0" t="s">
        <v>109</v>
      </c>
      <c r="E4998" s="0" t="s">
        <v>8</v>
      </c>
      <c r="F4998" s="0" t="s">
        <v>8</v>
      </c>
      <c r="G4998" s="0" t="s">
        <v>157</v>
      </c>
      <c r="H4998" s="0" t="n">
        <v>24354272.8995572</v>
      </c>
      <c r="I4998" s="0" t="n">
        <v>448304.470897203</v>
      </c>
      <c r="J4998" s="0" t="n">
        <v>601746.929123105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n">
        <v>0</v>
      </c>
      <c r="R4998" s="0" t="n">
        <v>0</v>
      </c>
    </row>
    <row r="4999" customFormat="false" ht="13.8" hidden="true" customHeight="false" outlineLevel="0" collapsed="false">
      <c r="A4999" s="0" t="s">
        <v>150</v>
      </c>
      <c r="B4999" s="0" t="s">
        <v>103</v>
      </c>
      <c r="C4999" s="0" t="s">
        <v>179</v>
      </c>
      <c r="D4999" s="0" t="s">
        <v>115</v>
      </c>
      <c r="E4999" s="0" t="s">
        <v>8</v>
      </c>
      <c r="F4999" s="0" t="s">
        <v>8</v>
      </c>
      <c r="G4999" s="0" t="s">
        <v>157</v>
      </c>
      <c r="H4999" s="0" t="n">
        <v>8161523.61201346</v>
      </c>
      <c r="I4999" s="0" t="n">
        <v>479561.23</v>
      </c>
      <c r="J4999" s="0" t="n">
        <v>270533.691345</v>
      </c>
      <c r="K4999" s="0" t="n">
        <v>16784643.05</v>
      </c>
      <c r="L4999" s="0" t="n">
        <v>21580255.35</v>
      </c>
      <c r="M4999" s="0" t="n">
        <v>15106178.745</v>
      </c>
      <c r="N4999" s="0" t="n">
        <v>21580255.35</v>
      </c>
      <c r="O4999" s="0" t="n">
        <v>51253106.45625</v>
      </c>
      <c r="P4999" s="0" t="n">
        <v>65603976.264</v>
      </c>
      <c r="Q4999" s="0" t="n">
        <v>38364898.4</v>
      </c>
      <c r="R4999" s="0" t="n">
        <v>43160510.7</v>
      </c>
    </row>
    <row r="5000" customFormat="false" ht="13.8" hidden="true" customHeight="false" outlineLevel="0" collapsed="false">
      <c r="A5000" s="0" t="s">
        <v>159</v>
      </c>
      <c r="B5000" s="0" t="s">
        <v>103</v>
      </c>
      <c r="C5000" s="0" t="s">
        <v>179</v>
      </c>
      <c r="D5000" s="0" t="s">
        <v>115</v>
      </c>
      <c r="E5000" s="0" t="s">
        <v>13</v>
      </c>
      <c r="F5000" s="0" t="s">
        <v>13</v>
      </c>
      <c r="G5000" s="0" t="s">
        <v>164</v>
      </c>
      <c r="H5000" s="0" t="n">
        <v>18986756.5724978</v>
      </c>
      <c r="I5000" s="0" t="n">
        <v>327430.995</v>
      </c>
      <c r="J5000" s="0" t="n">
        <v>426826.4703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n">
        <v>0</v>
      </c>
      <c r="R5000" s="0" t="n">
        <v>0</v>
      </c>
    </row>
    <row r="5001" customFormat="false" ht="13.8" hidden="true" customHeight="false" outlineLevel="0" collapsed="false">
      <c r="A5001" s="0" t="s">
        <v>155</v>
      </c>
      <c r="B5001" s="0" t="s">
        <v>103</v>
      </c>
      <c r="C5001" s="0" t="s">
        <v>177</v>
      </c>
      <c r="D5001" s="0" t="s">
        <v>106</v>
      </c>
      <c r="E5001" s="0" t="s">
        <v>13</v>
      </c>
      <c r="F5001" s="0" t="s">
        <v>13</v>
      </c>
      <c r="G5001" s="0" t="s">
        <v>164</v>
      </c>
      <c r="H5001" s="0" t="n">
        <v>3768524.63986099</v>
      </c>
      <c r="I5001" s="0" t="n">
        <v>1426814.275</v>
      </c>
      <c r="J5001" s="0" t="n">
        <v>981720.1557975</v>
      </c>
      <c r="K5001" s="0" t="n">
        <v>0</v>
      </c>
      <c r="L5001" s="0" t="n">
        <v>0</v>
      </c>
      <c r="M5001" s="0" t="n">
        <v>15573525.8559047</v>
      </c>
      <c r="N5001" s="0" t="n">
        <v>21802936.1982665</v>
      </c>
      <c r="O5001" s="0" t="n">
        <v>110779681.739299</v>
      </c>
      <c r="P5001" s="0" t="n">
        <v>151063202.371771</v>
      </c>
      <c r="Q5001" s="0" t="n">
        <v>34543540.8966666</v>
      </c>
      <c r="R5001" s="0" t="n">
        <v>39478332.4533333</v>
      </c>
    </row>
    <row r="5002" customFormat="false" ht="13.8" hidden="true" customHeight="false" outlineLevel="0" collapsed="false">
      <c r="A5002" s="0" t="s">
        <v>155</v>
      </c>
      <c r="B5002" s="0" t="s">
        <v>103</v>
      </c>
      <c r="C5002" s="0" t="s">
        <v>178</v>
      </c>
      <c r="D5002" s="0" t="s">
        <v>107</v>
      </c>
      <c r="E5002" s="0" t="s">
        <v>9</v>
      </c>
      <c r="F5002" s="0" t="s">
        <v>9</v>
      </c>
      <c r="G5002" s="0" t="s">
        <v>157</v>
      </c>
      <c r="H5002" s="0" t="n">
        <v>1057420.6412819</v>
      </c>
      <c r="I5002" s="0" t="n">
        <v>100249.764707812</v>
      </c>
      <c r="J5002" s="0" t="n">
        <v>64582.8104625695</v>
      </c>
      <c r="K5002" s="0" t="n">
        <v>0</v>
      </c>
      <c r="L5002" s="0" t="n">
        <v>0</v>
      </c>
      <c r="M5002" s="0" t="n">
        <v>9623977.41194999</v>
      </c>
      <c r="N5002" s="0" t="n">
        <v>13473568.3767299</v>
      </c>
      <c r="O5002" s="0" t="n">
        <v>3175912.54594349</v>
      </c>
      <c r="P5002" s="0" t="n">
        <v>4330789.83537749</v>
      </c>
      <c r="Q5002" s="0" t="n">
        <v>1549678.43755883</v>
      </c>
      <c r="R5002" s="0" t="n">
        <v>1771061.0714958</v>
      </c>
    </row>
    <row r="5003" customFormat="false" ht="13.8" hidden="true" customHeight="false" outlineLevel="0" collapsed="false">
      <c r="A5003" s="0" t="s">
        <v>159</v>
      </c>
      <c r="B5003" s="0" t="s">
        <v>6</v>
      </c>
      <c r="C5003" s="0" t="s">
        <v>162</v>
      </c>
      <c r="D5003" s="0" t="s">
        <v>19</v>
      </c>
      <c r="E5003" s="0" t="s">
        <v>8</v>
      </c>
      <c r="F5003" s="0" t="s">
        <v>8</v>
      </c>
      <c r="G5003" s="0" t="s">
        <v>172</v>
      </c>
      <c r="H5003" s="0" t="n">
        <v>21566519.0970349</v>
      </c>
      <c r="I5003" s="0" t="n">
        <v>399464.4785</v>
      </c>
      <c r="J5003" s="0" t="n">
        <v>210676.160937861</v>
      </c>
      <c r="K5003" s="0" t="n">
        <v>933647.39685119</v>
      </c>
      <c r="L5003" s="0" t="n">
        <v>1244863.19580158</v>
      </c>
      <c r="M5003" s="0" t="n">
        <v>0</v>
      </c>
      <c r="N5003" s="0" t="n">
        <v>0</v>
      </c>
      <c r="O5003" s="0" t="n">
        <v>8383001.7600096</v>
      </c>
      <c r="P5003" s="0" t="n">
        <v>11736202.4640134</v>
      </c>
      <c r="Q5003" s="0" t="n">
        <v>1867294.79370238</v>
      </c>
      <c r="R5003" s="0" t="n">
        <v>2178510.59265277</v>
      </c>
    </row>
    <row r="5004" customFormat="false" ht="13.8" hidden="true" customHeight="false" outlineLevel="0" collapsed="false">
      <c r="A5004" s="0" t="s">
        <v>159</v>
      </c>
      <c r="B5004" s="0" t="s">
        <v>103</v>
      </c>
      <c r="C5004" s="0" t="s">
        <v>177</v>
      </c>
      <c r="D5004" s="0" t="s">
        <v>22</v>
      </c>
      <c r="E5004" s="0" t="s">
        <v>8</v>
      </c>
      <c r="F5004" s="0" t="s">
        <v>8</v>
      </c>
      <c r="G5004" s="0" t="s">
        <v>164</v>
      </c>
      <c r="H5004" s="0" t="n">
        <v>822794.576935361</v>
      </c>
      <c r="I5004" s="0" t="n">
        <v>11016.1</v>
      </c>
      <c r="J5004" s="0" t="n">
        <v>10605.3685</v>
      </c>
      <c r="K5004" s="0" t="n">
        <v>440644</v>
      </c>
      <c r="L5004" s="0" t="n">
        <v>550805</v>
      </c>
      <c r="M5004" s="0" t="n">
        <v>1412814.825</v>
      </c>
      <c r="N5004" s="0" t="n">
        <v>1710249.525</v>
      </c>
      <c r="O5004" s="0" t="n">
        <v>0</v>
      </c>
      <c r="P5004" s="0" t="n">
        <v>0</v>
      </c>
      <c r="Q5004" s="0" t="n">
        <v>0</v>
      </c>
      <c r="R5004" s="0" t="n">
        <v>0</v>
      </c>
    </row>
    <row r="5005" customFormat="false" ht="13.8" hidden="true" customHeight="false" outlineLevel="0" collapsed="false">
      <c r="A5005" s="0" t="s">
        <v>150</v>
      </c>
      <c r="B5005" s="0" t="s">
        <v>72</v>
      </c>
      <c r="C5005" s="0" t="s">
        <v>151</v>
      </c>
      <c r="D5005" s="0" t="s">
        <v>85</v>
      </c>
      <c r="E5005" s="0" t="s">
        <v>174</v>
      </c>
      <c r="F5005" s="0" t="s">
        <v>8</v>
      </c>
      <c r="G5005" s="0" t="s">
        <v>153</v>
      </c>
      <c r="H5005" s="0" t="n">
        <v>1126711.92489742</v>
      </c>
      <c r="I5005" s="0" t="n">
        <v>191635.531691455</v>
      </c>
      <c r="J5005" s="0" t="n">
        <v>198508.195417126</v>
      </c>
      <c r="K5005" s="0" t="n">
        <v>2933050.6097413</v>
      </c>
      <c r="L5005" s="0" t="n">
        <v>3771065.06966738</v>
      </c>
      <c r="M5005" s="0" t="n">
        <v>14419747.0824254</v>
      </c>
      <c r="N5005" s="0" t="n">
        <v>18606125.2676457</v>
      </c>
      <c r="O5005" s="0" t="n">
        <v>4651531.31691142</v>
      </c>
      <c r="P5005" s="0" t="n">
        <v>5953960.08564662</v>
      </c>
      <c r="Q5005" s="0" t="n">
        <v>6704115.67940868</v>
      </c>
      <c r="R5005" s="0" t="n">
        <v>7542130.13933477</v>
      </c>
    </row>
    <row r="5006" customFormat="false" ht="13.8" hidden="true" customHeight="false" outlineLevel="0" collapsed="false">
      <c r="A5006" s="0" t="s">
        <v>150</v>
      </c>
      <c r="B5006" s="0" t="s">
        <v>21</v>
      </c>
      <c r="C5006" s="0" t="s">
        <v>173</v>
      </c>
      <c r="D5006" s="0" t="s">
        <v>27</v>
      </c>
      <c r="E5006" s="0" t="s">
        <v>13</v>
      </c>
      <c r="F5006" s="0" t="s">
        <v>13</v>
      </c>
      <c r="G5006" s="0" t="s">
        <v>164</v>
      </c>
      <c r="H5006" s="0" t="n">
        <v>85274.6028440564</v>
      </c>
      <c r="I5006" s="0" t="n">
        <v>7329.0625</v>
      </c>
      <c r="J5006" s="0" t="n">
        <v>4360.7921875</v>
      </c>
      <c r="K5006" s="0" t="n">
        <v>91613.28125</v>
      </c>
      <c r="L5006" s="0" t="n">
        <v>100774.609375</v>
      </c>
      <c r="M5006" s="0" t="n">
        <v>1171578.49985737</v>
      </c>
      <c r="N5006" s="0" t="n">
        <v>1366841.58316693</v>
      </c>
      <c r="O5006" s="0" t="n">
        <v>428728.726657575</v>
      </c>
      <c r="P5006" s="0" t="n">
        <v>500183.514433837</v>
      </c>
      <c r="Q5006" s="0" t="n">
        <v>183226.5625</v>
      </c>
      <c r="R5006" s="0" t="n">
        <v>201549.21875</v>
      </c>
    </row>
    <row r="5007" customFormat="false" ht="13.8" hidden="true" customHeight="false" outlineLevel="0" collapsed="false">
      <c r="A5007" s="0" t="s">
        <v>155</v>
      </c>
      <c r="B5007" s="0" t="s">
        <v>72</v>
      </c>
      <c r="C5007" s="0" t="s">
        <v>151</v>
      </c>
      <c r="D5007" s="0" t="s">
        <v>84</v>
      </c>
      <c r="E5007" s="0" t="s">
        <v>174</v>
      </c>
      <c r="F5007" s="0" t="s">
        <v>8</v>
      </c>
      <c r="G5007" s="0" t="s">
        <v>172</v>
      </c>
      <c r="H5007" s="0" t="n">
        <v>5232364.09591735</v>
      </c>
      <c r="I5007" s="0" t="n">
        <v>511021.982258223</v>
      </c>
      <c r="J5007" s="0" t="n">
        <v>539766.173481581</v>
      </c>
      <c r="K5007" s="0" t="n">
        <v>8489687.68135008</v>
      </c>
      <c r="L5007" s="0" t="n">
        <v>10915312.7331643</v>
      </c>
      <c r="M5007" s="0" t="n">
        <v>21086690.1681023</v>
      </c>
      <c r="N5007" s="0" t="n">
        <v>26048264.3253028</v>
      </c>
      <c r="O5007" s="0" t="n">
        <v>10915463.1458412</v>
      </c>
      <c r="P5007" s="0" t="n">
        <v>14884722.4716016</v>
      </c>
      <c r="Q5007" s="0" t="n">
        <v>16979375.3627001</v>
      </c>
      <c r="R5007" s="0" t="n">
        <v>19405000.4145144</v>
      </c>
    </row>
    <row r="5008" customFormat="false" ht="13.8" hidden="true" customHeight="false" outlineLevel="0" collapsed="false">
      <c r="A5008" s="0" t="s">
        <v>155</v>
      </c>
      <c r="B5008" s="0" t="s">
        <v>90</v>
      </c>
      <c r="C5008" s="0" t="s">
        <v>94</v>
      </c>
      <c r="D5008" s="0" t="s">
        <v>94</v>
      </c>
      <c r="E5008" s="0" t="s">
        <v>152</v>
      </c>
      <c r="F5008" s="0" t="s">
        <v>8</v>
      </c>
      <c r="G5008" s="0" t="s">
        <v>153</v>
      </c>
      <c r="H5008" s="0" t="n">
        <v>236831.148859023</v>
      </c>
      <c r="I5008" s="0" t="n">
        <v>18625.8837722791</v>
      </c>
      <c r="J5008" s="0" t="n">
        <v>23556.3080935503</v>
      </c>
      <c r="K5008" s="0" t="n">
        <v>162976.483007442</v>
      </c>
      <c r="L5008" s="0" t="n">
        <v>209541.19243814</v>
      </c>
      <c r="M5008" s="0" t="n">
        <v>1187588.86474612</v>
      </c>
      <c r="N5008" s="0" t="n">
        <v>1451497.50135636</v>
      </c>
      <c r="O5008" s="0" t="n">
        <v>677365.501315921</v>
      </c>
      <c r="P5008" s="0" t="n">
        <v>923680.229067165</v>
      </c>
      <c r="Q5008" s="0" t="n">
        <v>325952.966014884</v>
      </c>
      <c r="R5008" s="0" t="n">
        <v>372517.675445582</v>
      </c>
    </row>
    <row r="5009" customFormat="false" ht="13.8" hidden="true" customHeight="false" outlineLevel="0" collapsed="false">
      <c r="A5009" s="0" t="s">
        <v>155</v>
      </c>
      <c r="B5009" s="0" t="s">
        <v>72</v>
      </c>
      <c r="C5009" s="0" t="s">
        <v>175</v>
      </c>
      <c r="D5009" s="0" t="s">
        <v>87</v>
      </c>
      <c r="E5009" s="0" t="s">
        <v>174</v>
      </c>
      <c r="F5009" s="0" t="s">
        <v>8</v>
      </c>
      <c r="G5009" s="0" t="s">
        <v>164</v>
      </c>
      <c r="H5009" s="0" t="n">
        <v>166210.453571474</v>
      </c>
      <c r="I5009" s="0" t="n">
        <v>19168.106063636</v>
      </c>
      <c r="J5009" s="0" t="n">
        <v>116317.348507458</v>
      </c>
      <c r="K5009" s="0" t="n">
        <v>335441.856113631</v>
      </c>
      <c r="L5009" s="0" t="n">
        <v>431282.386431811</v>
      </c>
      <c r="M5009" s="0" t="n">
        <v>1466360.11386815</v>
      </c>
      <c r="N5009" s="0" t="n">
        <v>1792217.91694997</v>
      </c>
      <c r="O5009" s="0" t="n">
        <v>716887.166779988</v>
      </c>
      <c r="P5009" s="0" t="n">
        <v>977573.409245439</v>
      </c>
      <c r="Q5009" s="0" t="n">
        <v>239601.32579545</v>
      </c>
      <c r="R5009" s="0" t="n">
        <v>335441.856113631</v>
      </c>
    </row>
    <row r="5010" customFormat="false" ht="13.8" hidden="true" customHeight="false" outlineLevel="0" collapsed="false">
      <c r="A5010" s="0" t="s">
        <v>159</v>
      </c>
      <c r="B5010" s="0" t="s">
        <v>72</v>
      </c>
      <c r="C5010" s="0" t="s">
        <v>171</v>
      </c>
      <c r="D5010" s="0" t="s">
        <v>77</v>
      </c>
      <c r="E5010" s="0" t="s">
        <v>156</v>
      </c>
      <c r="F5010" s="0" t="s">
        <v>9</v>
      </c>
      <c r="G5010" s="0" t="s">
        <v>157</v>
      </c>
      <c r="H5010" s="0" t="n">
        <v>5336489.49087821</v>
      </c>
      <c r="I5010" s="0" t="n">
        <v>22502.9364798102</v>
      </c>
      <c r="J5010" s="0" t="n">
        <v>25459.4837396435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n">
        <v>0</v>
      </c>
    </row>
    <row r="5011" customFormat="false" ht="13.8" hidden="true" customHeight="false" outlineLevel="0" collapsed="false">
      <c r="A5011" s="0" t="s">
        <v>155</v>
      </c>
      <c r="B5011" s="0" t="s">
        <v>72</v>
      </c>
      <c r="C5011" s="0" t="s">
        <v>151</v>
      </c>
      <c r="D5011" s="0" t="s">
        <v>75</v>
      </c>
      <c r="E5011" s="0" t="s">
        <v>170</v>
      </c>
      <c r="F5011" s="0" t="s">
        <v>13</v>
      </c>
      <c r="G5011" s="0" t="s">
        <v>153</v>
      </c>
      <c r="H5011" s="0" t="n">
        <v>147033.170257147</v>
      </c>
      <c r="I5011" s="0" t="n">
        <v>1770.56782470184</v>
      </c>
      <c r="J5011" s="0" t="n">
        <v>1770.56782470184</v>
      </c>
      <c r="K5011" s="0" t="n">
        <v>0</v>
      </c>
      <c r="L5011" s="0" t="n">
        <v>0</v>
      </c>
      <c r="M5011" s="0" t="n">
        <v>110233.469604362</v>
      </c>
      <c r="N5011" s="0" t="n">
        <v>134729.796183109</v>
      </c>
      <c r="O5011" s="0" t="n">
        <v>53891.9184732438</v>
      </c>
      <c r="P5011" s="0" t="n">
        <v>73488.9797362416</v>
      </c>
      <c r="Q5011" s="0" t="n">
        <v>123939.747729128</v>
      </c>
      <c r="R5011" s="0" t="n">
        <v>141645.425976147</v>
      </c>
    </row>
    <row r="5012" customFormat="false" ht="13.8" hidden="true" customHeight="false" outlineLevel="0" collapsed="false">
      <c r="A5012" s="0" t="s">
        <v>150</v>
      </c>
      <c r="B5012" s="0" t="s">
        <v>90</v>
      </c>
      <c r="C5012" s="0" t="s">
        <v>160</v>
      </c>
      <c r="D5012" s="0" t="s">
        <v>91</v>
      </c>
      <c r="E5012" s="0" t="s">
        <v>170</v>
      </c>
      <c r="F5012" s="0" t="s">
        <v>13</v>
      </c>
      <c r="G5012" s="0" t="s">
        <v>154</v>
      </c>
      <c r="H5012" s="0" t="n">
        <v>11353092.9123262</v>
      </c>
      <c r="I5012" s="0" t="n">
        <v>1325994.1648182</v>
      </c>
      <c r="J5012" s="0" t="n">
        <v>1863018.93288129</v>
      </c>
      <c r="K5012" s="0" t="n">
        <v>14839272.4363971</v>
      </c>
      <c r="L5012" s="0" t="n">
        <v>19079064.561082</v>
      </c>
      <c r="M5012" s="0" t="n">
        <v>155811310.97435</v>
      </c>
      <c r="N5012" s="0" t="n">
        <v>186973573.16922</v>
      </c>
      <c r="O5012" s="0" t="n">
        <v>60593287.5458863</v>
      </c>
      <c r="P5012" s="0" t="n">
        <v>77559408.0587345</v>
      </c>
      <c r="Q5012" s="0" t="n">
        <v>33918336.9974792</v>
      </c>
      <c r="R5012" s="0" t="n">
        <v>38158129.1221641</v>
      </c>
    </row>
    <row r="5013" customFormat="false" ht="13.8" hidden="true" customHeight="false" outlineLevel="0" collapsed="false">
      <c r="A5013" s="0" t="s">
        <v>155</v>
      </c>
      <c r="B5013" s="0" t="s">
        <v>72</v>
      </c>
      <c r="C5013" s="0" t="s">
        <v>171</v>
      </c>
      <c r="D5013" s="0" t="s">
        <v>80</v>
      </c>
      <c r="E5013" s="0" t="s">
        <v>152</v>
      </c>
      <c r="F5013" s="0" t="s">
        <v>8</v>
      </c>
      <c r="G5013" s="0" t="s">
        <v>153</v>
      </c>
      <c r="H5013" s="0" t="n">
        <v>7621275.42183657</v>
      </c>
      <c r="I5013" s="0" t="n">
        <v>349136.061273935</v>
      </c>
      <c r="J5013" s="0" t="n">
        <v>413513.781238734</v>
      </c>
      <c r="K5013" s="0" t="n">
        <v>0</v>
      </c>
      <c r="L5013" s="0" t="n">
        <v>0</v>
      </c>
      <c r="M5013" s="0" t="n">
        <v>19546485.1237073</v>
      </c>
      <c r="N5013" s="0" t="n">
        <v>23890148.4845311</v>
      </c>
      <c r="O5013" s="0" t="n">
        <v>11148735.9466462</v>
      </c>
      <c r="P5013" s="0" t="n">
        <v>15202821.7454266</v>
      </c>
      <c r="Q5013" s="0" t="n">
        <v>10097010.5190944</v>
      </c>
      <c r="R5013" s="0" t="n">
        <v>11539440.5932508</v>
      </c>
    </row>
    <row r="5014" customFormat="false" ht="13.8" hidden="true" customHeight="false" outlineLevel="0" collapsed="false">
      <c r="A5014" s="0" t="s">
        <v>159</v>
      </c>
      <c r="B5014" s="0" t="s">
        <v>21</v>
      </c>
      <c r="C5014" s="0" t="s">
        <v>166</v>
      </c>
      <c r="D5014" s="0" t="s">
        <v>23</v>
      </c>
      <c r="E5014" s="0" t="s">
        <v>9</v>
      </c>
      <c r="F5014" s="0" t="s">
        <v>9</v>
      </c>
      <c r="G5014" s="0" t="s">
        <v>157</v>
      </c>
      <c r="H5014" s="0" t="n">
        <v>11176374.3099247</v>
      </c>
      <c r="I5014" s="0" t="n">
        <v>214473.970420062</v>
      </c>
      <c r="J5014" s="0" t="n">
        <v>69109.7240394918</v>
      </c>
      <c r="K5014" s="0" t="n">
        <v>0</v>
      </c>
      <c r="L5014" s="0" t="n">
        <v>0</v>
      </c>
      <c r="M5014" s="0" t="n">
        <v>37159601.2326627</v>
      </c>
      <c r="N5014" s="0" t="n">
        <v>43352868.1047732</v>
      </c>
      <c r="O5014" s="0" t="n">
        <v>0</v>
      </c>
      <c r="P5014" s="0" t="n">
        <v>0</v>
      </c>
      <c r="Q5014" s="0" t="n">
        <v>0</v>
      </c>
      <c r="R5014" s="0" t="n">
        <v>0</v>
      </c>
    </row>
    <row r="5015" customFormat="false" ht="13.8" hidden="true" customHeight="false" outlineLevel="0" collapsed="false">
      <c r="A5015" s="0" t="s">
        <v>159</v>
      </c>
      <c r="B5015" s="0" t="s">
        <v>52</v>
      </c>
      <c r="C5015" s="0" t="s">
        <v>161</v>
      </c>
      <c r="D5015" s="0" t="s">
        <v>60</v>
      </c>
      <c r="E5015" s="0" t="s">
        <v>9</v>
      </c>
      <c r="F5015" s="0" t="s">
        <v>9</v>
      </c>
      <c r="G5015" s="0" t="s">
        <v>154</v>
      </c>
      <c r="H5015" s="0" t="n">
        <v>30976092.2705952</v>
      </c>
      <c r="I5015" s="0" t="n">
        <v>534210.66421645</v>
      </c>
      <c r="J5015" s="0" t="n">
        <v>421931.649682663</v>
      </c>
      <c r="K5015" s="0" t="n">
        <v>0</v>
      </c>
      <c r="L5015" s="0" t="n">
        <v>0</v>
      </c>
      <c r="M5015" s="0" t="n">
        <v>42558782.9871386</v>
      </c>
      <c r="N5015" s="0" t="n">
        <v>63838174.4807079</v>
      </c>
      <c r="O5015" s="0" t="n">
        <v>5624793.11241324</v>
      </c>
      <c r="P5015" s="0" t="n">
        <v>7231876.85881703</v>
      </c>
      <c r="Q5015" s="0" t="n">
        <v>1780702.21405483</v>
      </c>
      <c r="R5015" s="0" t="n">
        <v>3561404.42810966</v>
      </c>
    </row>
    <row r="5016" customFormat="false" ht="13.8" hidden="true" customHeight="false" outlineLevel="0" collapsed="false">
      <c r="A5016" s="0" t="s">
        <v>159</v>
      </c>
      <c r="B5016" s="0" t="s">
        <v>21</v>
      </c>
      <c r="C5016" s="0" t="s">
        <v>173</v>
      </c>
      <c r="D5016" s="0" t="s">
        <v>39</v>
      </c>
      <c r="E5016" s="0" t="s">
        <v>9</v>
      </c>
      <c r="F5016" s="0" t="s">
        <v>9</v>
      </c>
      <c r="G5016" s="0" t="s">
        <v>154</v>
      </c>
      <c r="H5016" s="0" t="n">
        <v>860643.474075179</v>
      </c>
      <c r="I5016" s="0" t="n">
        <v>7077.6569676467</v>
      </c>
      <c r="J5016" s="0" t="n">
        <v>7535.16322789264</v>
      </c>
      <c r="K5016" s="0" t="n">
        <v>70776.569676467</v>
      </c>
      <c r="L5016" s="0" t="n">
        <v>88470.7120955838</v>
      </c>
      <c r="M5016" s="0" t="n">
        <v>977939.96093447</v>
      </c>
      <c r="N5016" s="0" t="n">
        <v>1222424.95116808</v>
      </c>
      <c r="O5016" s="0" t="n">
        <v>0</v>
      </c>
      <c r="P5016" s="0" t="n">
        <v>0</v>
      </c>
      <c r="Q5016" s="0" t="n">
        <v>0</v>
      </c>
      <c r="R5016" s="0" t="n">
        <v>0</v>
      </c>
    </row>
    <row r="5017" customFormat="false" ht="13.8" hidden="true" customHeight="false" outlineLevel="0" collapsed="false">
      <c r="A5017" s="0" t="s">
        <v>155</v>
      </c>
      <c r="B5017" s="0" t="s">
        <v>52</v>
      </c>
      <c r="C5017" s="0" t="s">
        <v>158</v>
      </c>
      <c r="D5017" s="0" t="s">
        <v>63</v>
      </c>
      <c r="E5017" s="0" t="s">
        <v>13</v>
      </c>
      <c r="F5017" s="0" t="s">
        <v>13</v>
      </c>
      <c r="G5017" s="0" t="s">
        <v>164</v>
      </c>
      <c r="H5017" s="0" t="n">
        <v>21492478.5093547</v>
      </c>
      <c r="I5017" s="0" t="n">
        <v>1531326.44177768</v>
      </c>
      <c r="J5017" s="0" t="n">
        <v>1297479.38455729</v>
      </c>
      <c r="K5017" s="0" t="n">
        <v>68909689.8799958</v>
      </c>
      <c r="L5017" s="0" t="n">
        <v>84222954.2977727</v>
      </c>
      <c r="M5017" s="0" t="n">
        <v>309136525.43387</v>
      </c>
      <c r="N5017" s="0" t="n">
        <v>374217899.209421</v>
      </c>
      <c r="O5017" s="0" t="n">
        <v>2871237.07833316</v>
      </c>
      <c r="P5017" s="0" t="n">
        <v>4593979.32533305</v>
      </c>
      <c r="Q5017" s="0" t="n">
        <v>0</v>
      </c>
      <c r="R5017" s="0" t="n">
        <v>0</v>
      </c>
    </row>
    <row r="5018" customFormat="false" ht="13.8" hidden="true" customHeight="false" outlineLevel="0" collapsed="false">
      <c r="A5018" s="0" t="s">
        <v>150</v>
      </c>
      <c r="B5018" s="0" t="s">
        <v>52</v>
      </c>
      <c r="C5018" s="0" t="s">
        <v>158</v>
      </c>
      <c r="D5018" s="0" t="s">
        <v>63</v>
      </c>
      <c r="E5018" s="0" t="s">
        <v>8</v>
      </c>
      <c r="F5018" s="0" t="s">
        <v>8</v>
      </c>
      <c r="G5018" s="0" t="s">
        <v>154</v>
      </c>
      <c r="H5018" s="0" t="n">
        <v>33224688.004062</v>
      </c>
      <c r="I5018" s="0" t="n">
        <v>3388779.11618338</v>
      </c>
      <c r="J5018" s="0" t="n">
        <v>10144276.7853978</v>
      </c>
      <c r="K5018" s="0" t="n">
        <v>152495060.228252</v>
      </c>
      <c r="L5018" s="0" t="n">
        <v>186382851.390086</v>
      </c>
      <c r="M5018" s="0" t="n">
        <v>828132896.517314</v>
      </c>
      <c r="N5018" s="0" t="n">
        <v>1008161787.06455</v>
      </c>
      <c r="O5018" s="0" t="n">
        <v>7624753.01141261</v>
      </c>
      <c r="P5018" s="0" t="n">
        <v>11437129.5171189</v>
      </c>
      <c r="Q5018" s="0" t="n">
        <v>0</v>
      </c>
      <c r="R5018" s="0" t="n">
        <v>0</v>
      </c>
    </row>
    <row r="5019" customFormat="false" ht="13.8" hidden="true" customHeight="false" outlineLevel="0" collapsed="false">
      <c r="A5019" s="0" t="s">
        <v>159</v>
      </c>
      <c r="B5019" s="0" t="s">
        <v>52</v>
      </c>
      <c r="C5019" s="0" t="s">
        <v>165</v>
      </c>
      <c r="D5019" s="0" t="s">
        <v>67</v>
      </c>
      <c r="E5019" s="0" t="s">
        <v>13</v>
      </c>
      <c r="F5019" s="0" t="s">
        <v>13</v>
      </c>
      <c r="G5019" s="0" t="s">
        <v>172</v>
      </c>
      <c r="H5019" s="0" t="n">
        <v>2089699.61710336</v>
      </c>
      <c r="I5019" s="0" t="n">
        <v>22376.1999999999</v>
      </c>
      <c r="J5019" s="0" t="n">
        <v>22815.3978880869</v>
      </c>
      <c r="K5019" s="0" t="n">
        <v>895047.999999999</v>
      </c>
      <c r="L5019" s="0" t="n">
        <v>1118809.99999999</v>
      </c>
      <c r="M5019" s="0" t="n">
        <v>4517195.37499999</v>
      </c>
      <c r="N5019" s="0" t="n">
        <v>5468183.87499999</v>
      </c>
      <c r="O5019" s="0" t="n">
        <v>0</v>
      </c>
      <c r="P5019" s="0" t="n">
        <v>0</v>
      </c>
      <c r="Q5019" s="0" t="n">
        <v>0</v>
      </c>
      <c r="R5019" s="0" t="n">
        <v>0</v>
      </c>
    </row>
    <row r="5020" customFormat="false" ht="13.8" hidden="true" customHeight="false" outlineLevel="0" collapsed="false">
      <c r="A5020" s="0" t="s">
        <v>159</v>
      </c>
      <c r="B5020" s="0" t="s">
        <v>52</v>
      </c>
      <c r="C5020" s="0" t="s">
        <v>165</v>
      </c>
      <c r="D5020" s="0" t="s">
        <v>67</v>
      </c>
      <c r="E5020" s="0" t="s">
        <v>8</v>
      </c>
      <c r="F5020" s="0" t="s">
        <v>8</v>
      </c>
      <c r="G5020" s="0" t="s">
        <v>164</v>
      </c>
      <c r="H5020" s="0" t="n">
        <v>31823210.2514038</v>
      </c>
      <c r="I5020" s="0" t="n">
        <v>329102.799999999</v>
      </c>
      <c r="J5020" s="0" t="n">
        <v>549227.238604377</v>
      </c>
      <c r="K5020" s="0" t="n">
        <v>13164111.9999999</v>
      </c>
      <c r="L5020" s="0" t="n">
        <v>16455139.9999999</v>
      </c>
      <c r="M5020" s="0" t="n">
        <v>66437627.7499999</v>
      </c>
      <c r="N5020" s="0" t="n">
        <v>80424496.7499999</v>
      </c>
      <c r="O5020" s="0" t="n">
        <v>0</v>
      </c>
      <c r="P5020" s="0" t="n">
        <v>0</v>
      </c>
      <c r="Q5020" s="0" t="n">
        <v>0</v>
      </c>
      <c r="R5020" s="0" t="n">
        <v>0</v>
      </c>
    </row>
    <row r="5021" customFormat="false" ht="13.8" hidden="true" customHeight="false" outlineLevel="0" collapsed="false">
      <c r="A5021" s="0" t="s">
        <v>150</v>
      </c>
      <c r="B5021" s="0" t="s">
        <v>21</v>
      </c>
      <c r="C5021" s="0" t="s">
        <v>168</v>
      </c>
      <c r="D5021" s="0" t="s">
        <v>50</v>
      </c>
      <c r="E5021" s="0" t="s">
        <v>9</v>
      </c>
      <c r="F5021" s="0" t="s">
        <v>9</v>
      </c>
      <c r="G5021" s="0" t="s">
        <v>154</v>
      </c>
      <c r="H5021" s="0" t="n">
        <v>2372995.5985119</v>
      </c>
      <c r="I5021" s="0" t="n">
        <v>91055</v>
      </c>
      <c r="J5021" s="0" t="n">
        <v>123201.975</v>
      </c>
      <c r="K5021" s="0" t="n">
        <v>4097475</v>
      </c>
      <c r="L5021" s="0" t="n">
        <v>5008025</v>
      </c>
      <c r="M5021" s="0" t="n">
        <v>19633734.375</v>
      </c>
      <c r="N5021" s="0" t="n">
        <v>23901937.5</v>
      </c>
      <c r="O5021" s="0" t="n">
        <v>1024368.75</v>
      </c>
      <c r="P5021" s="0" t="n">
        <v>1536553.125</v>
      </c>
      <c r="Q5021" s="0" t="n">
        <v>0</v>
      </c>
      <c r="R5021" s="0" t="n">
        <v>0</v>
      </c>
    </row>
    <row r="5022" customFormat="false" ht="13.8" hidden="true" customHeight="false" outlineLevel="0" collapsed="false">
      <c r="A5022" s="0" t="s">
        <v>159</v>
      </c>
      <c r="B5022" s="0" t="s">
        <v>6</v>
      </c>
      <c r="C5022" s="0" t="s">
        <v>162</v>
      </c>
      <c r="D5022" s="0" t="s">
        <v>18</v>
      </c>
      <c r="E5022" s="0" t="s">
        <v>8</v>
      </c>
      <c r="F5022" s="0" t="s">
        <v>8</v>
      </c>
      <c r="G5022" s="0" t="s">
        <v>164</v>
      </c>
      <c r="H5022" s="0" t="n">
        <v>102027432.665031</v>
      </c>
      <c r="I5022" s="0" t="n">
        <v>2732300.59083619</v>
      </c>
      <c r="J5022" s="0" t="n">
        <v>1671979.32321851</v>
      </c>
      <c r="K5022" s="0" t="n">
        <v>6772657.66501384</v>
      </c>
      <c r="L5022" s="0" t="n">
        <v>9030210.22001846</v>
      </c>
      <c r="M5022" s="0" t="n">
        <v>0</v>
      </c>
      <c r="N5022" s="0" t="n">
        <v>0</v>
      </c>
      <c r="O5022" s="0" t="n">
        <v>50720399.4350943</v>
      </c>
      <c r="P5022" s="0" t="n">
        <v>71008559.2091321</v>
      </c>
      <c r="Q5022" s="0" t="n">
        <v>13545315.3300276</v>
      </c>
      <c r="R5022" s="0" t="n">
        <v>15802867.8850323</v>
      </c>
    </row>
    <row r="5023" customFormat="false" ht="13.8" hidden="true" customHeight="false" outlineLevel="0" collapsed="false">
      <c r="A5023" s="0" t="s">
        <v>150</v>
      </c>
      <c r="B5023" s="0" t="s">
        <v>6</v>
      </c>
      <c r="C5023" s="0" t="s">
        <v>162</v>
      </c>
      <c r="D5023" s="0" t="s">
        <v>19</v>
      </c>
      <c r="E5023" s="0" t="s">
        <v>9</v>
      </c>
      <c r="F5023" s="0" t="s">
        <v>9</v>
      </c>
      <c r="G5023" s="0" t="s">
        <v>172</v>
      </c>
      <c r="H5023" s="0" t="n">
        <v>839205.843186779</v>
      </c>
      <c r="I5023" s="0" t="n">
        <v>208782.215666666</v>
      </c>
      <c r="J5023" s="0" t="n">
        <v>110101.241415872</v>
      </c>
      <c r="K5023" s="0" t="n">
        <v>537955.412388888</v>
      </c>
      <c r="L5023" s="0" t="n">
        <v>691656.958785714</v>
      </c>
      <c r="M5023" s="0" t="n">
        <v>35051360.5207552</v>
      </c>
      <c r="N5023" s="0" t="n">
        <v>48195620.7160384</v>
      </c>
      <c r="O5023" s="0" t="n">
        <v>5476775.081368</v>
      </c>
      <c r="P5023" s="0" t="n">
        <v>7010272.10415104</v>
      </c>
      <c r="Q5023" s="0" t="n">
        <v>1229612.3711746</v>
      </c>
      <c r="R5023" s="0" t="n">
        <v>1383313.91757142</v>
      </c>
    </row>
    <row r="5024" customFormat="false" ht="13.8" hidden="true" customHeight="false" outlineLevel="0" collapsed="false">
      <c r="A5024" s="0" t="s">
        <v>159</v>
      </c>
      <c r="B5024" s="0" t="s">
        <v>72</v>
      </c>
      <c r="C5024" s="0" t="s">
        <v>175</v>
      </c>
      <c r="D5024" s="0" t="s">
        <v>79</v>
      </c>
      <c r="E5024" s="0" t="s">
        <v>170</v>
      </c>
      <c r="F5024" s="0" t="s">
        <v>13</v>
      </c>
      <c r="G5024" s="0" t="s">
        <v>172</v>
      </c>
      <c r="H5024" s="0" t="n">
        <v>16582247.2983031</v>
      </c>
      <c r="I5024" s="0" t="n">
        <v>306483.585901484</v>
      </c>
      <c r="J5024" s="0" t="n">
        <v>277594.108719905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</row>
    <row r="5025" customFormat="false" ht="13.8" hidden="true" customHeight="false" outlineLevel="0" collapsed="false">
      <c r="A5025" s="0" t="s">
        <v>159</v>
      </c>
      <c r="B5025" s="0" t="s">
        <v>21</v>
      </c>
      <c r="C5025" s="0" t="s">
        <v>173</v>
      </c>
      <c r="D5025" s="0" t="s">
        <v>26</v>
      </c>
      <c r="E5025" s="0" t="s">
        <v>9</v>
      </c>
      <c r="F5025" s="0" t="s">
        <v>9</v>
      </c>
      <c r="G5025" s="0" t="s">
        <v>154</v>
      </c>
      <c r="H5025" s="0" t="n">
        <v>3721065.76885941</v>
      </c>
      <c r="I5025" s="0" t="n">
        <v>59872.8439893795</v>
      </c>
      <c r="J5025" s="0" t="n">
        <v>43046.0083752937</v>
      </c>
      <c r="K5025" s="0" t="n">
        <v>0</v>
      </c>
      <c r="L5025" s="0" t="n">
        <v>0</v>
      </c>
      <c r="M5025" s="0" t="n">
        <v>10373524.595797</v>
      </c>
      <c r="N5025" s="0" t="n">
        <v>12102445.3617632</v>
      </c>
      <c r="O5025" s="0" t="n">
        <v>0</v>
      </c>
      <c r="P5025" s="0" t="n">
        <v>0</v>
      </c>
      <c r="Q5025" s="0" t="n">
        <v>0</v>
      </c>
      <c r="R5025" s="0" t="n">
        <v>0</v>
      </c>
    </row>
    <row r="5026" customFormat="false" ht="13.8" hidden="true" customHeight="false" outlineLevel="0" collapsed="false">
      <c r="A5026" s="0" t="s">
        <v>150</v>
      </c>
      <c r="B5026" s="0" t="s">
        <v>21</v>
      </c>
      <c r="C5026" s="0" t="s">
        <v>166</v>
      </c>
      <c r="D5026" s="0" t="s">
        <v>32</v>
      </c>
      <c r="E5026" s="0" t="s">
        <v>8</v>
      </c>
      <c r="F5026" s="0" t="s">
        <v>8</v>
      </c>
      <c r="G5026" s="0" t="s">
        <v>164</v>
      </c>
      <c r="H5026" s="0" t="n">
        <v>823972.71666492</v>
      </c>
      <c r="I5026" s="0" t="n">
        <v>75181.3333333333</v>
      </c>
      <c r="J5026" s="0" t="n">
        <v>49356.0433333333</v>
      </c>
      <c r="K5026" s="0" t="n">
        <v>0</v>
      </c>
      <c r="L5026" s="0" t="n">
        <v>0</v>
      </c>
      <c r="M5026" s="0" t="n">
        <v>55403824.7461013</v>
      </c>
      <c r="N5026" s="0" t="n">
        <v>67448134.4735146</v>
      </c>
      <c r="O5026" s="0" t="n">
        <v>9777145.51800066</v>
      </c>
      <c r="P5026" s="0" t="n">
        <v>11902611.9349573</v>
      </c>
      <c r="Q5026" s="0" t="n">
        <v>1503626.66666666</v>
      </c>
      <c r="R5026" s="0" t="n">
        <v>1691580</v>
      </c>
    </row>
    <row r="5027" customFormat="false" ht="13.8" hidden="true" customHeight="false" outlineLevel="0" collapsed="false">
      <c r="A5027" s="0" t="s">
        <v>155</v>
      </c>
      <c r="B5027" s="0" t="s">
        <v>6</v>
      </c>
      <c r="C5027" s="0" t="s">
        <v>163</v>
      </c>
      <c r="D5027" s="0" t="s">
        <v>15</v>
      </c>
      <c r="E5027" s="0" t="s">
        <v>13</v>
      </c>
      <c r="F5027" s="0" t="s">
        <v>13</v>
      </c>
      <c r="G5027" s="0" t="s">
        <v>153</v>
      </c>
      <c r="H5027" s="0" t="n">
        <v>331168.713570086</v>
      </c>
      <c r="I5027" s="0" t="n">
        <v>45295.4824314945</v>
      </c>
      <c r="J5027" s="0" t="n">
        <v>40858.3347208017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1195800.73619145</v>
      </c>
      <c r="P5027" s="0" t="n">
        <v>1630637.3675338</v>
      </c>
      <c r="Q5027" s="0" t="n">
        <v>802362.152759362</v>
      </c>
      <c r="R5027" s="0" t="n">
        <v>916985.317439271</v>
      </c>
    </row>
    <row r="5028" customFormat="false" ht="13.8" hidden="true" customHeight="false" outlineLevel="0" collapsed="false">
      <c r="A5028" s="0" t="s">
        <v>155</v>
      </c>
      <c r="B5028" s="0" t="s">
        <v>21</v>
      </c>
      <c r="C5028" s="0" t="s">
        <v>166</v>
      </c>
      <c r="D5028" s="0" t="s">
        <v>44</v>
      </c>
      <c r="E5028" s="0" t="s">
        <v>13</v>
      </c>
      <c r="F5028" s="0" t="s">
        <v>13</v>
      </c>
      <c r="G5028" s="0" t="s">
        <v>154</v>
      </c>
      <c r="H5028" s="0" t="n">
        <v>413582.843449835</v>
      </c>
      <c r="I5028" s="0" t="n">
        <v>16049.6666666666</v>
      </c>
      <c r="J5028" s="0" t="n">
        <v>9863.76</v>
      </c>
      <c r="K5028" s="0" t="n">
        <v>0</v>
      </c>
      <c r="L5028" s="0" t="n">
        <v>0</v>
      </c>
      <c r="M5028" s="0" t="n">
        <v>3518443.59544586</v>
      </c>
      <c r="N5028" s="0" t="n">
        <v>4398054.49430733</v>
      </c>
      <c r="O5028" s="0" t="n">
        <v>734940.985843616</v>
      </c>
      <c r="P5028" s="0" t="n">
        <v>1175905.57734978</v>
      </c>
      <c r="Q5028" s="0" t="n">
        <v>160496.666666666</v>
      </c>
      <c r="R5028" s="0" t="n">
        <v>200620.833333333</v>
      </c>
    </row>
    <row r="5029" customFormat="false" ht="13.8" hidden="true" customHeight="false" outlineLevel="0" collapsed="false">
      <c r="A5029" s="0" t="s">
        <v>159</v>
      </c>
      <c r="B5029" s="0" t="s">
        <v>52</v>
      </c>
      <c r="C5029" s="0" t="s">
        <v>169</v>
      </c>
      <c r="D5029" s="0" t="s">
        <v>69</v>
      </c>
      <c r="E5029" s="0" t="s">
        <v>9</v>
      </c>
      <c r="F5029" s="0" t="s">
        <v>9</v>
      </c>
      <c r="G5029" s="0" t="s">
        <v>154</v>
      </c>
      <c r="H5029" s="0" t="n">
        <v>2011586.83056605</v>
      </c>
      <c r="I5029" s="0" t="n">
        <v>75406.1653641</v>
      </c>
      <c r="J5029" s="0" t="n">
        <v>60864.343472504</v>
      </c>
      <c r="K5029" s="0" t="n">
        <v>3016246.614564</v>
      </c>
      <c r="L5029" s="0" t="n">
        <v>3770308.268205</v>
      </c>
      <c r="M5029" s="0" t="n">
        <v>20296826.1532916</v>
      </c>
      <c r="N5029" s="0" t="n">
        <v>24569842.1855635</v>
      </c>
      <c r="O5029" s="0" t="n">
        <v>0</v>
      </c>
      <c r="P5029" s="0" t="n">
        <v>0</v>
      </c>
      <c r="Q5029" s="0" t="n">
        <v>0</v>
      </c>
      <c r="R5029" s="0" t="n">
        <v>0</v>
      </c>
    </row>
    <row r="5030" customFormat="false" ht="13.8" hidden="true" customHeight="false" outlineLevel="0" collapsed="false">
      <c r="A5030" s="0" t="s">
        <v>150</v>
      </c>
      <c r="B5030" s="0" t="s">
        <v>72</v>
      </c>
      <c r="C5030" s="0" t="s">
        <v>171</v>
      </c>
      <c r="D5030" s="0" t="s">
        <v>74</v>
      </c>
      <c r="E5030" s="0" t="s">
        <v>170</v>
      </c>
      <c r="F5030" s="0" t="s">
        <v>13</v>
      </c>
      <c r="G5030" s="0" t="s">
        <v>153</v>
      </c>
      <c r="H5030" s="0" t="n">
        <v>218029.218154656</v>
      </c>
      <c r="I5030" s="0" t="n">
        <v>3362.83911611172</v>
      </c>
      <c r="J5030" s="0" t="n">
        <v>3362.83911611172</v>
      </c>
      <c r="K5030" s="0" t="n">
        <v>117699.36906391</v>
      </c>
      <c r="L5030" s="0" t="n">
        <v>151327.760225027</v>
      </c>
      <c r="M5030" s="0" t="n">
        <v>478551.787787514</v>
      </c>
      <c r="N5030" s="0" t="n">
        <v>658008.708207832</v>
      </c>
      <c r="O5030" s="0" t="n">
        <v>149547.433683598</v>
      </c>
      <c r="P5030" s="0" t="n">
        <v>191420.715115005</v>
      </c>
      <c r="Q5030" s="0" t="n">
        <v>269027.129288937</v>
      </c>
      <c r="R5030" s="0" t="n">
        <v>302655.520450055</v>
      </c>
    </row>
    <row r="5031" customFormat="false" ht="13.8" hidden="true" customHeight="false" outlineLevel="0" collapsed="false">
      <c r="A5031" s="0" t="s">
        <v>150</v>
      </c>
      <c r="B5031" s="0" t="s">
        <v>52</v>
      </c>
      <c r="C5031" s="0" t="s">
        <v>54</v>
      </c>
      <c r="D5031" s="0" t="s">
        <v>54</v>
      </c>
      <c r="E5031" s="0" t="s">
        <v>13</v>
      </c>
      <c r="F5031" s="0" t="s">
        <v>13</v>
      </c>
      <c r="G5031" s="0" t="s">
        <v>153</v>
      </c>
      <c r="H5031" s="0" t="n">
        <v>974073.15</v>
      </c>
      <c r="I5031" s="0" t="n">
        <v>66300</v>
      </c>
      <c r="J5031" s="0" t="n">
        <v>66300</v>
      </c>
      <c r="K5031" s="0" t="n">
        <v>2320500</v>
      </c>
      <c r="L5031" s="0" t="n">
        <v>2983500</v>
      </c>
      <c r="M5031" s="0" t="n">
        <v>254149.974585</v>
      </c>
      <c r="N5031" s="0" t="n">
        <v>309399.96906</v>
      </c>
      <c r="O5031" s="0" t="n">
        <v>1531530</v>
      </c>
      <c r="P5031" s="0" t="n">
        <v>1670760</v>
      </c>
      <c r="Q5031" s="0" t="n">
        <v>7956000</v>
      </c>
      <c r="R5031" s="0" t="n">
        <v>8619000</v>
      </c>
    </row>
    <row r="5032" customFormat="false" ht="13.8" hidden="true" customHeight="false" outlineLevel="0" collapsed="false">
      <c r="A5032" s="0" t="s">
        <v>155</v>
      </c>
      <c r="B5032" s="0" t="s">
        <v>52</v>
      </c>
      <c r="C5032" s="0" t="s">
        <v>158</v>
      </c>
      <c r="D5032" s="0" t="s">
        <v>53</v>
      </c>
      <c r="E5032" s="0" t="s">
        <v>8</v>
      </c>
      <c r="F5032" s="0" t="s">
        <v>8</v>
      </c>
      <c r="G5032" s="0" t="s">
        <v>153</v>
      </c>
      <c r="H5032" s="0" t="n">
        <v>1528120.25826544</v>
      </c>
      <c r="I5032" s="0" t="n">
        <v>72264.8440455356</v>
      </c>
      <c r="J5032" s="0" t="n">
        <v>41761.8358955764</v>
      </c>
      <c r="K5032" s="0" t="n">
        <v>0</v>
      </c>
      <c r="L5032" s="0" t="n">
        <v>0</v>
      </c>
      <c r="M5032" s="0" t="n">
        <v>1517561.70327679</v>
      </c>
      <c r="N5032" s="0" t="n">
        <v>1854797.6373383</v>
      </c>
      <c r="O5032" s="0" t="n">
        <v>1842753.52099321</v>
      </c>
      <c r="P5032" s="0" t="n">
        <v>2047503.91221468</v>
      </c>
      <c r="Q5032" s="0" t="n">
        <v>2408828.13485118</v>
      </c>
      <c r="R5032" s="0" t="n">
        <v>2649710.9483363</v>
      </c>
    </row>
    <row r="5033" customFormat="false" ht="13.8" hidden="true" customHeight="false" outlineLevel="0" collapsed="false">
      <c r="A5033" s="0" t="s">
        <v>159</v>
      </c>
      <c r="B5033" s="0" t="s">
        <v>117</v>
      </c>
      <c r="C5033" s="0" t="s">
        <v>187</v>
      </c>
      <c r="D5033" s="0" t="s">
        <v>109</v>
      </c>
      <c r="E5033" s="0" t="s">
        <v>13</v>
      </c>
      <c r="F5033" s="0" t="s">
        <v>13</v>
      </c>
      <c r="G5033" s="0" t="s">
        <v>153</v>
      </c>
      <c r="H5033" s="0" t="n">
        <v>1561033.16376489</v>
      </c>
      <c r="I5033" s="0" t="n">
        <v>9140.33070287293</v>
      </c>
      <c r="J5033" s="0" t="n">
        <v>12831.5984276822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0</v>
      </c>
      <c r="R5033" s="0" t="n">
        <v>0</v>
      </c>
    </row>
    <row r="5034" customFormat="false" ht="13.8" hidden="true" customHeight="false" outlineLevel="0" collapsed="false">
      <c r="A5034" s="0" t="s">
        <v>150</v>
      </c>
      <c r="B5034" s="0" t="s">
        <v>117</v>
      </c>
      <c r="C5034" s="0" t="s">
        <v>188</v>
      </c>
      <c r="D5034" s="0" t="s">
        <v>109</v>
      </c>
      <c r="E5034" s="0" t="s">
        <v>8</v>
      </c>
      <c r="F5034" s="0" t="s">
        <v>8</v>
      </c>
      <c r="G5034" s="0" t="s">
        <v>157</v>
      </c>
      <c r="H5034" s="0" t="n">
        <v>894314.064569892</v>
      </c>
      <c r="I5034" s="0" t="n">
        <v>14297.3444638832</v>
      </c>
      <c r="J5034" s="0" t="n">
        <v>14297.3444638832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</row>
    <row r="5035" customFormat="false" ht="13.8" hidden="true" customHeight="false" outlineLevel="0" collapsed="false">
      <c r="A5035" s="0" t="s">
        <v>159</v>
      </c>
      <c r="B5035" s="0" t="s">
        <v>103</v>
      </c>
      <c r="C5035" s="0" t="s">
        <v>193</v>
      </c>
      <c r="D5035" s="0" t="s">
        <v>107</v>
      </c>
      <c r="E5035" s="0" t="s">
        <v>13</v>
      </c>
      <c r="F5035" s="0" t="s">
        <v>13</v>
      </c>
      <c r="G5035" s="0" t="s">
        <v>157</v>
      </c>
      <c r="H5035" s="0" t="n">
        <v>13689941.7235848</v>
      </c>
      <c r="I5035" s="0" t="n">
        <v>296697.120161534</v>
      </c>
      <c r="J5035" s="0" t="n">
        <v>197063.195660838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n">
        <v>0</v>
      </c>
      <c r="R5035" s="0" t="n">
        <v>0</v>
      </c>
    </row>
    <row r="5036" customFormat="false" ht="13.8" hidden="true" customHeight="false" outlineLevel="0" collapsed="false">
      <c r="A5036" s="0" t="s">
        <v>150</v>
      </c>
      <c r="B5036" s="0" t="s">
        <v>103</v>
      </c>
      <c r="C5036" s="0" t="s">
        <v>179</v>
      </c>
      <c r="D5036" s="0" t="s">
        <v>22</v>
      </c>
      <c r="E5036" s="0" t="s">
        <v>8</v>
      </c>
      <c r="F5036" s="0" t="s">
        <v>8</v>
      </c>
      <c r="G5036" s="0" t="s">
        <v>157</v>
      </c>
      <c r="H5036" s="0" t="n">
        <v>1672761.25559093</v>
      </c>
      <c r="I5036" s="0" t="n">
        <v>167025.0000419</v>
      </c>
      <c r="J5036" s="0" t="n">
        <v>83685.4604136409</v>
      </c>
      <c r="K5036" s="0" t="n">
        <v>7516125.0018855</v>
      </c>
      <c r="L5036" s="0" t="n">
        <v>9186375.0023045</v>
      </c>
      <c r="M5036" s="0" t="n">
        <v>25930631.2565049</v>
      </c>
      <c r="N5036" s="0" t="n">
        <v>31567725.0079191</v>
      </c>
      <c r="O5036" s="0" t="n">
        <v>1352902.50033939</v>
      </c>
      <c r="P5036" s="0" t="n">
        <v>2029353.75050908</v>
      </c>
      <c r="Q5036" s="0" t="n">
        <v>0</v>
      </c>
      <c r="R5036" s="0" t="n">
        <v>0</v>
      </c>
    </row>
    <row r="5037" customFormat="false" ht="13.8" hidden="true" customHeight="false" outlineLevel="0" collapsed="false">
      <c r="A5037" s="0" t="s">
        <v>159</v>
      </c>
      <c r="B5037" s="0" t="s">
        <v>103</v>
      </c>
      <c r="C5037" s="0" t="s">
        <v>177</v>
      </c>
      <c r="D5037" s="0" t="s">
        <v>114</v>
      </c>
      <c r="E5037" s="0" t="s">
        <v>13</v>
      </c>
      <c r="F5037" s="0" t="s">
        <v>13</v>
      </c>
      <c r="G5037" s="0" t="s">
        <v>153</v>
      </c>
      <c r="H5037" s="0" t="n">
        <v>1065403.05697767</v>
      </c>
      <c r="I5037" s="0" t="n">
        <v>121345.275</v>
      </c>
      <c r="J5037" s="0" t="n">
        <v>233985.073425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n">
        <v>0</v>
      </c>
      <c r="R5037" s="0" t="n">
        <v>0</v>
      </c>
    </row>
    <row r="5038" customFormat="false" ht="13.8" hidden="true" customHeight="false" outlineLevel="0" collapsed="false">
      <c r="A5038" s="0" t="s">
        <v>155</v>
      </c>
      <c r="B5038" s="0" t="s">
        <v>103</v>
      </c>
      <c r="C5038" s="0" t="s">
        <v>178</v>
      </c>
      <c r="D5038" s="0" t="s">
        <v>104</v>
      </c>
      <c r="E5038" s="0" t="s">
        <v>8</v>
      </c>
      <c r="F5038" s="0" t="s">
        <v>8</v>
      </c>
      <c r="G5038" s="0" t="s">
        <v>154</v>
      </c>
      <c r="H5038" s="0" t="n">
        <v>6220908.74431766</v>
      </c>
      <c r="I5038" s="0" t="n">
        <v>516193.517418829</v>
      </c>
      <c r="J5038" s="0" t="n">
        <v>364952.652818076</v>
      </c>
      <c r="K5038" s="0" t="n">
        <v>0</v>
      </c>
      <c r="L5038" s="0" t="n">
        <v>0</v>
      </c>
      <c r="M5038" s="0" t="n">
        <v>70615273.1828958</v>
      </c>
      <c r="N5038" s="0" t="n">
        <v>85481646.4845581</v>
      </c>
      <c r="O5038" s="0" t="n">
        <v>16476897.076009</v>
      </c>
      <c r="P5038" s="0" t="n">
        <v>18211307.2945362</v>
      </c>
      <c r="Q5038" s="0" t="n">
        <v>20119394.8855732</v>
      </c>
      <c r="R5038" s="0" t="n">
        <v>21948430.7842617</v>
      </c>
    </row>
    <row r="5039" customFormat="false" ht="13.8" hidden="true" customHeight="false" outlineLevel="0" collapsed="false">
      <c r="A5039" s="0" t="s">
        <v>155</v>
      </c>
      <c r="B5039" s="0" t="s">
        <v>103</v>
      </c>
      <c r="C5039" s="0" t="s">
        <v>178</v>
      </c>
      <c r="D5039" s="0" t="s">
        <v>107</v>
      </c>
      <c r="E5039" s="0" t="s">
        <v>9</v>
      </c>
      <c r="F5039" s="0" t="s">
        <v>9</v>
      </c>
      <c r="G5039" s="0" t="s">
        <v>154</v>
      </c>
      <c r="H5039" s="0" t="n">
        <v>810951.048388923</v>
      </c>
      <c r="I5039" s="0" t="n">
        <v>70211.4410259399</v>
      </c>
      <c r="J5039" s="0" t="n">
        <v>67236.3474224856</v>
      </c>
      <c r="K5039" s="0" t="n">
        <v>0</v>
      </c>
      <c r="L5039" s="0" t="n">
        <v>0</v>
      </c>
      <c r="M5039" s="0" t="n">
        <v>6740298.33849023</v>
      </c>
      <c r="N5039" s="0" t="n">
        <v>9436417.67388633</v>
      </c>
      <c r="O5039" s="0" t="n">
        <v>2224298.45170177</v>
      </c>
      <c r="P5039" s="0" t="n">
        <v>3033134.2523206</v>
      </c>
      <c r="Q5039" s="0" t="n">
        <v>1317398.37774011</v>
      </c>
      <c r="R5039" s="0" t="n">
        <v>1505598.1459887</v>
      </c>
    </row>
    <row r="5040" customFormat="false" ht="13.8" hidden="true" customHeight="false" outlineLevel="0" collapsed="false">
      <c r="A5040" s="0" t="s">
        <v>159</v>
      </c>
      <c r="B5040" s="0" t="s">
        <v>103</v>
      </c>
      <c r="C5040" s="0" t="s">
        <v>177</v>
      </c>
      <c r="D5040" s="0" t="s">
        <v>106</v>
      </c>
      <c r="E5040" s="0" t="s">
        <v>13</v>
      </c>
      <c r="F5040" s="0" t="s">
        <v>13</v>
      </c>
      <c r="G5040" s="0" t="s">
        <v>154</v>
      </c>
      <c r="H5040" s="0" t="n">
        <v>722107.179903809</v>
      </c>
      <c r="I5040" s="0" t="n">
        <v>112102.97</v>
      </c>
      <c r="J5040" s="0" t="n">
        <v>79692.6619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n">
        <v>0</v>
      </c>
    </row>
    <row r="5041" customFormat="false" ht="13.8" hidden="true" customHeight="false" outlineLevel="0" collapsed="false">
      <c r="A5041" s="0" t="s">
        <v>155</v>
      </c>
      <c r="B5041" s="0" t="s">
        <v>103</v>
      </c>
      <c r="C5041" s="0" t="s">
        <v>178</v>
      </c>
      <c r="D5041" s="0" t="s">
        <v>104</v>
      </c>
      <c r="E5041" s="0" t="s">
        <v>8</v>
      </c>
      <c r="F5041" s="0" t="s">
        <v>8</v>
      </c>
      <c r="G5041" s="0" t="s">
        <v>172</v>
      </c>
      <c r="H5041" s="0" t="n">
        <v>10562689.7092258</v>
      </c>
      <c r="I5041" s="0" t="n">
        <v>701866.184890482</v>
      </c>
      <c r="J5041" s="0" t="n">
        <v>7464270.3734939</v>
      </c>
      <c r="K5041" s="0" t="n">
        <v>0</v>
      </c>
      <c r="L5041" s="0" t="n">
        <v>0</v>
      </c>
      <c r="M5041" s="0" t="n">
        <v>96015294.0930179</v>
      </c>
      <c r="N5041" s="0" t="n">
        <v>116229040.217863</v>
      </c>
      <c r="O5041" s="0" t="n">
        <v>22403568.6217041</v>
      </c>
      <c r="P5041" s="0" t="n">
        <v>24761839.0029362</v>
      </c>
      <c r="Q5041" s="0" t="n">
        <v>18580496.3060887</v>
      </c>
      <c r="R5041" s="0" t="n">
        <v>20269632.333915</v>
      </c>
    </row>
    <row r="5042" customFormat="false" ht="13.8" hidden="true" customHeight="false" outlineLevel="0" collapsed="false">
      <c r="A5042" s="0" t="s">
        <v>150</v>
      </c>
      <c r="B5042" s="0" t="s">
        <v>72</v>
      </c>
      <c r="C5042" s="0" t="s">
        <v>175</v>
      </c>
      <c r="D5042" s="0" t="s">
        <v>89</v>
      </c>
      <c r="E5042" s="0" t="s">
        <v>174</v>
      </c>
      <c r="F5042" s="0" t="s">
        <v>8</v>
      </c>
      <c r="G5042" s="0" t="s">
        <v>153</v>
      </c>
      <c r="H5042" s="0" t="n">
        <v>1165049.56870114</v>
      </c>
      <c r="I5042" s="0" t="n">
        <v>107823.982322652</v>
      </c>
      <c r="J5042" s="0" t="n">
        <v>53911.9911613264</v>
      </c>
      <c r="K5042" s="0" t="n">
        <v>1257946.46043094</v>
      </c>
      <c r="L5042" s="0" t="n">
        <v>1617359.73483979</v>
      </c>
      <c r="M5042" s="0" t="n">
        <v>13854054.458368</v>
      </c>
      <c r="N5042" s="0" t="n">
        <v>19049324.8802561</v>
      </c>
      <c r="O5042" s="0" t="n">
        <v>4329392.01824002</v>
      </c>
      <c r="P5042" s="0" t="n">
        <v>5541621.78334723</v>
      </c>
      <c r="Q5042" s="0" t="n">
        <v>1078239.82322652</v>
      </c>
      <c r="R5042" s="0" t="n">
        <v>1437653.09763537</v>
      </c>
    </row>
    <row r="5043" customFormat="false" ht="13.8" hidden="true" customHeight="false" outlineLevel="0" collapsed="false">
      <c r="A5043" s="0" t="s">
        <v>159</v>
      </c>
      <c r="B5043" s="0" t="s">
        <v>21</v>
      </c>
      <c r="C5043" s="0" t="s">
        <v>173</v>
      </c>
      <c r="D5043" s="0" t="s">
        <v>28</v>
      </c>
      <c r="E5043" s="0" t="s">
        <v>8</v>
      </c>
      <c r="F5043" s="0" t="s">
        <v>8</v>
      </c>
      <c r="G5043" s="0" t="s">
        <v>157</v>
      </c>
      <c r="H5043" s="0" t="n">
        <v>812434.213098589</v>
      </c>
      <c r="I5043" s="0" t="n">
        <v>8743</v>
      </c>
      <c r="J5043" s="0" t="n">
        <v>2071.31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</row>
    <row r="5044" customFormat="false" ht="13.8" hidden="true" customHeight="false" outlineLevel="0" collapsed="false">
      <c r="A5044" s="0" t="s">
        <v>159</v>
      </c>
      <c r="B5044" s="0" t="s">
        <v>72</v>
      </c>
      <c r="C5044" s="0" t="s">
        <v>151</v>
      </c>
      <c r="D5044" s="0" t="s">
        <v>83</v>
      </c>
      <c r="E5044" s="0" t="s">
        <v>174</v>
      </c>
      <c r="F5044" s="0" t="s">
        <v>8</v>
      </c>
      <c r="G5044" s="0" t="s">
        <v>153</v>
      </c>
      <c r="H5044" s="0" t="n">
        <v>306097.880527128</v>
      </c>
      <c r="I5044" s="0" t="n">
        <v>3398.23839929829</v>
      </c>
      <c r="J5044" s="0" t="n">
        <v>3398.23839929829</v>
      </c>
      <c r="K5044" s="0" t="n">
        <v>0</v>
      </c>
      <c r="L5044" s="0" t="n">
        <v>0</v>
      </c>
      <c r="M5044" s="0" t="n">
        <v>149722.386355341</v>
      </c>
      <c r="N5044" s="0" t="n">
        <v>199629.848473789</v>
      </c>
      <c r="O5044" s="0" t="n">
        <v>66543.2824847725</v>
      </c>
      <c r="P5044" s="0" t="n">
        <v>93160.5954786815</v>
      </c>
      <c r="Q5044" s="0" t="n">
        <v>67964.7679859658</v>
      </c>
      <c r="R5044" s="0" t="n">
        <v>79292.2293169601</v>
      </c>
    </row>
    <row r="5045" customFormat="false" ht="13.8" hidden="true" customHeight="false" outlineLevel="0" collapsed="false">
      <c r="A5045" s="0" t="s">
        <v>159</v>
      </c>
      <c r="B5045" s="0" t="s">
        <v>21</v>
      </c>
      <c r="C5045" s="0" t="s">
        <v>173</v>
      </c>
      <c r="D5045" s="0" t="s">
        <v>27</v>
      </c>
      <c r="E5045" s="0" t="s">
        <v>9</v>
      </c>
      <c r="F5045" s="0" t="s">
        <v>9</v>
      </c>
      <c r="G5045" s="0" t="s">
        <v>172</v>
      </c>
      <c r="H5045" s="0" t="n">
        <v>175252.828916007</v>
      </c>
      <c r="I5045" s="0" t="n">
        <v>3425.0625</v>
      </c>
      <c r="J5045" s="0" t="n">
        <v>2037.9121875</v>
      </c>
      <c r="K5045" s="0" t="n">
        <v>0</v>
      </c>
      <c r="L5045" s="0" t="n">
        <v>0</v>
      </c>
      <c r="M5045" s="0" t="n">
        <v>547509.259972575</v>
      </c>
      <c r="N5045" s="0" t="n">
        <v>638760.803301337</v>
      </c>
      <c r="O5045" s="0" t="n">
        <v>0</v>
      </c>
      <c r="P5045" s="0" t="n">
        <v>0</v>
      </c>
      <c r="Q5045" s="0" t="n">
        <v>0</v>
      </c>
      <c r="R5045" s="0" t="n">
        <v>0</v>
      </c>
    </row>
    <row r="5046" customFormat="false" ht="13.8" hidden="true" customHeight="false" outlineLevel="0" collapsed="false">
      <c r="A5046" s="0" t="s">
        <v>155</v>
      </c>
      <c r="B5046" s="0" t="s">
        <v>72</v>
      </c>
      <c r="C5046" s="0" t="s">
        <v>151</v>
      </c>
      <c r="D5046" s="0" t="s">
        <v>73</v>
      </c>
      <c r="E5046" s="0" t="s">
        <v>152</v>
      </c>
      <c r="F5046" s="0" t="s">
        <v>8</v>
      </c>
      <c r="G5046" s="0" t="s">
        <v>157</v>
      </c>
      <c r="H5046" s="0" t="n">
        <v>9207880.17575881</v>
      </c>
      <c r="I5046" s="0" t="n">
        <v>122704.619624352</v>
      </c>
      <c r="J5046" s="0" t="n">
        <v>69128.5910300585</v>
      </c>
      <c r="K5046" s="0" t="n">
        <v>4294661.68685232</v>
      </c>
      <c r="L5046" s="0" t="n">
        <v>5521707.88309584</v>
      </c>
      <c r="M5046" s="0" t="n">
        <v>7639445.24969194</v>
      </c>
      <c r="N5046" s="0" t="n">
        <v>9337099.74962348</v>
      </c>
      <c r="O5046" s="0" t="n">
        <v>3734839.89984939</v>
      </c>
      <c r="P5046" s="0" t="n">
        <v>5092963.49979462</v>
      </c>
      <c r="Q5046" s="0" t="n">
        <v>8589323.37370464</v>
      </c>
      <c r="R5046" s="0" t="n">
        <v>9816369.56994816</v>
      </c>
    </row>
    <row r="5047" customFormat="false" ht="13.8" hidden="true" customHeight="false" outlineLevel="0" collapsed="false">
      <c r="A5047" s="0" t="s">
        <v>150</v>
      </c>
      <c r="B5047" s="0" t="s">
        <v>72</v>
      </c>
      <c r="C5047" s="0" t="s">
        <v>151</v>
      </c>
      <c r="D5047" s="0" t="s">
        <v>78</v>
      </c>
      <c r="E5047" s="0" t="s">
        <v>156</v>
      </c>
      <c r="F5047" s="0" t="s">
        <v>9</v>
      </c>
      <c r="G5047" s="0" t="s">
        <v>164</v>
      </c>
      <c r="H5047" s="0" t="n">
        <v>43745392.2161529</v>
      </c>
      <c r="I5047" s="0" t="n">
        <v>7118812.70266213</v>
      </c>
      <c r="J5047" s="0" t="n">
        <v>9158453.6373162</v>
      </c>
      <c r="K5047" s="0" t="n">
        <v>104139566.424956</v>
      </c>
      <c r="L5047" s="0" t="n">
        <v>133893728.260658</v>
      </c>
      <c r="M5047" s="0" t="n">
        <v>552939299.861768</v>
      </c>
      <c r="N5047" s="0" t="n">
        <v>760291537.309932</v>
      </c>
      <c r="O5047" s="0" t="n">
        <v>172793531.206802</v>
      </c>
      <c r="P5047" s="0" t="n">
        <v>221175719.944707</v>
      </c>
      <c r="Q5047" s="0" t="n">
        <v>238033294.685615</v>
      </c>
      <c r="R5047" s="0" t="n">
        <v>267787456.521317</v>
      </c>
    </row>
    <row r="5048" customFormat="false" ht="13.8" hidden="true" customHeight="false" outlineLevel="0" collapsed="false">
      <c r="A5048" s="0" t="s">
        <v>159</v>
      </c>
      <c r="B5048" s="0" t="s">
        <v>96</v>
      </c>
      <c r="C5048" s="0" t="s">
        <v>98</v>
      </c>
      <c r="D5048" s="0" t="s">
        <v>98</v>
      </c>
      <c r="E5048" s="0" t="s">
        <v>156</v>
      </c>
      <c r="F5048" s="0" t="s">
        <v>9</v>
      </c>
      <c r="G5048" s="0" t="s">
        <v>153</v>
      </c>
      <c r="H5048" s="0" t="n">
        <v>5239563.74185052</v>
      </c>
      <c r="I5048" s="0" t="n">
        <v>89272.2407319052</v>
      </c>
      <c r="J5048" s="0" t="n">
        <v>95589.4515079177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0</v>
      </c>
    </row>
    <row r="5049" customFormat="false" ht="13.8" hidden="true" customHeight="false" outlineLevel="0" collapsed="false">
      <c r="A5049" s="0" t="s">
        <v>159</v>
      </c>
      <c r="B5049" s="0" t="s">
        <v>52</v>
      </c>
      <c r="C5049" s="0" t="s">
        <v>54</v>
      </c>
      <c r="D5049" s="0" t="s">
        <v>54</v>
      </c>
      <c r="E5049" s="0" t="s">
        <v>8</v>
      </c>
      <c r="F5049" s="0" t="s">
        <v>8</v>
      </c>
      <c r="G5049" s="0" t="s">
        <v>157</v>
      </c>
      <c r="H5049" s="0" t="n">
        <v>26950578.85</v>
      </c>
      <c r="I5049" s="0" t="n">
        <v>598600</v>
      </c>
      <c r="J5049" s="0" t="n">
        <v>388042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</v>
      </c>
      <c r="P5049" s="0" t="n">
        <v>0</v>
      </c>
      <c r="Q5049" s="0" t="n">
        <v>53874000</v>
      </c>
      <c r="R5049" s="0" t="n">
        <v>59860000</v>
      </c>
    </row>
    <row r="5050" customFormat="false" ht="13.8" hidden="true" customHeight="false" outlineLevel="0" collapsed="false">
      <c r="A5050" s="0" t="s">
        <v>150</v>
      </c>
      <c r="B5050" s="0" t="s">
        <v>21</v>
      </c>
      <c r="C5050" s="0" t="s">
        <v>168</v>
      </c>
      <c r="D5050" s="0" t="s">
        <v>30</v>
      </c>
      <c r="E5050" s="0" t="s">
        <v>13</v>
      </c>
      <c r="F5050" s="0" t="s">
        <v>13</v>
      </c>
      <c r="G5050" s="0" t="s">
        <v>154</v>
      </c>
      <c r="H5050" s="0" t="n">
        <v>5107757.67574581</v>
      </c>
      <c r="I5050" s="0" t="n">
        <v>196350</v>
      </c>
      <c r="J5050" s="0" t="n">
        <v>139163</v>
      </c>
      <c r="K5050" s="0" t="n">
        <v>7854000</v>
      </c>
      <c r="L5050" s="0" t="n">
        <v>11781000</v>
      </c>
      <c r="M5050" s="0" t="n">
        <v>24386670</v>
      </c>
      <c r="N5050" s="0" t="n">
        <v>32515560</v>
      </c>
      <c r="O5050" s="0" t="n">
        <v>1272348</v>
      </c>
      <c r="P5050" s="0" t="n">
        <v>1590435</v>
      </c>
      <c r="Q5050" s="0" t="n">
        <v>0</v>
      </c>
      <c r="R5050" s="0" t="n">
        <v>0</v>
      </c>
    </row>
    <row r="5051" customFormat="false" ht="13.8" hidden="true" customHeight="false" outlineLevel="0" collapsed="false">
      <c r="A5051" s="0" t="s">
        <v>159</v>
      </c>
      <c r="B5051" s="0" t="s">
        <v>6</v>
      </c>
      <c r="C5051" s="0" t="s">
        <v>162</v>
      </c>
      <c r="D5051" s="0" t="s">
        <v>7</v>
      </c>
      <c r="E5051" s="0" t="s">
        <v>8</v>
      </c>
      <c r="F5051" s="0" t="s">
        <v>8</v>
      </c>
      <c r="G5051" s="0" t="s">
        <v>153</v>
      </c>
      <c r="H5051" s="0" t="n">
        <v>13872697.8518671</v>
      </c>
      <c r="I5051" s="0" t="n">
        <v>265515.634552525</v>
      </c>
      <c r="J5051" s="0" t="n">
        <v>166640.695778321</v>
      </c>
      <c r="K5051" s="0" t="n">
        <v>0</v>
      </c>
      <c r="L5051" s="0" t="n">
        <v>0</v>
      </c>
      <c r="M5051" s="0" t="n">
        <v>18206786.323799</v>
      </c>
      <c r="N5051" s="0" t="n">
        <v>27310179.4856985</v>
      </c>
      <c r="O5051" s="0" t="n">
        <v>6827544.88470042</v>
      </c>
      <c r="P5051" s="0" t="n">
        <v>9558562.8385806</v>
      </c>
      <c r="Q5051" s="0" t="n">
        <v>2190490.96870716</v>
      </c>
      <c r="R5051" s="0" t="n">
        <v>3285736.45306074</v>
      </c>
    </row>
    <row r="5052" customFormat="false" ht="13.8" hidden="true" customHeight="false" outlineLevel="0" collapsed="false">
      <c r="A5052" s="0" t="s">
        <v>150</v>
      </c>
      <c r="B5052" s="0" t="s">
        <v>6</v>
      </c>
      <c r="C5052" s="0" t="s">
        <v>163</v>
      </c>
      <c r="D5052" s="0" t="s">
        <v>7</v>
      </c>
      <c r="E5052" s="0" t="s">
        <v>13</v>
      </c>
      <c r="F5052" s="0" t="s">
        <v>13</v>
      </c>
      <c r="G5052" s="0" t="s">
        <v>154</v>
      </c>
      <c r="H5052" s="0" t="n">
        <v>2098488.21709154</v>
      </c>
      <c r="I5052" s="0" t="n">
        <v>261345.834354132</v>
      </c>
      <c r="J5052" s="0" t="n">
        <v>156821.047622629</v>
      </c>
      <c r="K5052" s="0" t="n">
        <v>0</v>
      </c>
      <c r="L5052" s="0" t="n">
        <v>0</v>
      </c>
      <c r="M5052" s="0" t="n">
        <v>35841714.3361053</v>
      </c>
      <c r="N5052" s="0" t="n">
        <v>49282357.2121448</v>
      </c>
      <c r="O5052" s="0" t="n">
        <v>8400401.81385881</v>
      </c>
      <c r="P5052" s="0" t="n">
        <v>10752514.3217392</v>
      </c>
      <c r="Q5052" s="0" t="n">
        <v>8054522.6444077</v>
      </c>
      <c r="R5052" s="0" t="n">
        <v>9061337.97495866</v>
      </c>
    </row>
    <row r="5053" customFormat="false" ht="13.8" hidden="true" customHeight="false" outlineLevel="0" collapsed="false">
      <c r="A5053" s="0" t="s">
        <v>159</v>
      </c>
      <c r="B5053" s="0" t="s">
        <v>6</v>
      </c>
      <c r="C5053" s="0" t="s">
        <v>162</v>
      </c>
      <c r="D5053" s="0" t="s">
        <v>15</v>
      </c>
      <c r="E5053" s="0" t="s">
        <v>8</v>
      </c>
      <c r="F5053" s="0" t="s">
        <v>8</v>
      </c>
      <c r="G5053" s="0" t="s">
        <v>157</v>
      </c>
      <c r="H5053" s="0" t="n">
        <v>223225374.037711</v>
      </c>
      <c r="I5053" s="0" t="n">
        <v>8981749.4731906</v>
      </c>
      <c r="J5053" s="0" t="n">
        <v>32573356.9870459</v>
      </c>
      <c r="K5053" s="0" t="n">
        <v>64230894.782365</v>
      </c>
      <c r="L5053" s="0" t="n">
        <v>85641193.0431533</v>
      </c>
      <c r="M5053" s="0" t="n">
        <v>323342981.034861</v>
      </c>
      <c r="N5053" s="0" t="n">
        <v>485014471.552292</v>
      </c>
      <c r="O5053" s="0" t="n">
        <v>75446695.574801</v>
      </c>
      <c r="P5053" s="0" t="n">
        <v>97002894.3104585</v>
      </c>
      <c r="Q5053" s="0" t="n">
        <v>85641193.0431533</v>
      </c>
      <c r="R5053" s="0" t="n">
        <v>107051491.303941</v>
      </c>
    </row>
    <row r="5054" customFormat="false" ht="13.8" hidden="true" customHeight="false" outlineLevel="0" collapsed="false">
      <c r="A5054" s="0" t="s">
        <v>159</v>
      </c>
      <c r="B5054" s="0" t="s">
        <v>6</v>
      </c>
      <c r="C5054" s="0" t="s">
        <v>163</v>
      </c>
      <c r="D5054" s="0" t="s">
        <v>15</v>
      </c>
      <c r="E5054" s="0" t="s">
        <v>8</v>
      </c>
      <c r="F5054" s="0" t="s">
        <v>8</v>
      </c>
      <c r="G5054" s="0" t="s">
        <v>164</v>
      </c>
      <c r="H5054" s="0" t="n">
        <v>63820643.9531391</v>
      </c>
      <c r="I5054" s="0" t="n">
        <v>2463742.13935573</v>
      </c>
      <c r="J5054" s="0" t="n">
        <v>2893046.03305598</v>
      </c>
      <c r="K5054" s="0" t="n">
        <v>17107462.9073842</v>
      </c>
      <c r="L5054" s="0" t="n">
        <v>22809950.5431789</v>
      </c>
      <c r="M5054" s="0" t="n">
        <v>88694717.0168065</v>
      </c>
      <c r="N5054" s="0" t="n">
        <v>133042075.525209</v>
      </c>
      <c r="O5054" s="0" t="n">
        <v>20695433.9705881</v>
      </c>
      <c r="P5054" s="0" t="n">
        <v>26608415.1050419</v>
      </c>
      <c r="Q5054" s="0" t="n">
        <v>22809950.5431789</v>
      </c>
      <c r="R5054" s="0" t="n">
        <v>28512438.1789737</v>
      </c>
    </row>
    <row r="5055" customFormat="false" ht="13.8" hidden="true" customHeight="false" outlineLevel="0" collapsed="false">
      <c r="A5055" s="0" t="s">
        <v>155</v>
      </c>
      <c r="B5055" s="0" t="s">
        <v>72</v>
      </c>
      <c r="C5055" s="0" t="s">
        <v>151</v>
      </c>
      <c r="D5055" s="0" t="s">
        <v>85</v>
      </c>
      <c r="E5055" s="0" t="s">
        <v>174</v>
      </c>
      <c r="F5055" s="0" t="s">
        <v>8</v>
      </c>
      <c r="G5055" s="0" t="s">
        <v>164</v>
      </c>
      <c r="H5055" s="0" t="n">
        <v>16162286.4674617</v>
      </c>
      <c r="I5055" s="0" t="n">
        <v>2008555.38635561</v>
      </c>
      <c r="J5055" s="0" t="n">
        <v>2079508.46498508</v>
      </c>
      <c r="K5055" s="0" t="n">
        <v>29723308.044129</v>
      </c>
      <c r="L5055" s="0" t="n">
        <v>38215681.771023</v>
      </c>
      <c r="M5055" s="0" t="n">
        <v>82880554.2383737</v>
      </c>
      <c r="N5055" s="0" t="n">
        <v>102381861.117991</v>
      </c>
      <c r="O5055" s="0" t="n">
        <v>42902875.1351582</v>
      </c>
      <c r="P5055" s="0" t="n">
        <v>58503920.638852</v>
      </c>
      <c r="Q5055" s="0" t="n">
        <v>59446616.088258</v>
      </c>
      <c r="R5055" s="0" t="n">
        <v>67938989.815152</v>
      </c>
    </row>
    <row r="5056" customFormat="false" ht="13.8" hidden="true" customHeight="false" outlineLevel="0" collapsed="false">
      <c r="A5056" s="0" t="s">
        <v>155</v>
      </c>
      <c r="B5056" s="0" t="s">
        <v>21</v>
      </c>
      <c r="C5056" s="0" t="s">
        <v>173</v>
      </c>
      <c r="D5056" s="0" t="s">
        <v>39</v>
      </c>
      <c r="E5056" s="0" t="s">
        <v>9</v>
      </c>
      <c r="F5056" s="0" t="s">
        <v>9</v>
      </c>
      <c r="G5056" s="0" t="s">
        <v>172</v>
      </c>
      <c r="H5056" s="0" t="n">
        <v>418778.788270211</v>
      </c>
      <c r="I5056" s="0" t="n">
        <v>28403.392647908</v>
      </c>
      <c r="J5056" s="0" t="n">
        <v>27881.4414556397</v>
      </c>
      <c r="K5056" s="0" t="n">
        <v>319538.167288965</v>
      </c>
      <c r="L5056" s="0" t="n">
        <v>390546.648908735</v>
      </c>
      <c r="M5056" s="0" t="n">
        <v>3924577.41643521</v>
      </c>
      <c r="N5056" s="0" t="n">
        <v>4905721.77054401</v>
      </c>
      <c r="O5056" s="0" t="n">
        <v>940117.231237361</v>
      </c>
      <c r="P5056" s="0" t="n">
        <v>1504187.56997977</v>
      </c>
      <c r="Q5056" s="0" t="n">
        <v>568067.85295816</v>
      </c>
      <c r="R5056" s="0" t="n">
        <v>639076.33457793</v>
      </c>
    </row>
    <row r="5057" customFormat="false" ht="13.8" hidden="true" customHeight="false" outlineLevel="0" collapsed="false">
      <c r="A5057" s="0" t="s">
        <v>159</v>
      </c>
      <c r="B5057" s="0" t="s">
        <v>52</v>
      </c>
      <c r="C5057" s="0" t="s">
        <v>161</v>
      </c>
      <c r="D5057" s="0" t="s">
        <v>68</v>
      </c>
      <c r="E5057" s="0" t="s">
        <v>13</v>
      </c>
      <c r="F5057" s="0" t="s">
        <v>13</v>
      </c>
      <c r="G5057" s="0" t="s">
        <v>164</v>
      </c>
      <c r="H5057" s="0" t="n">
        <v>67517981.1897743</v>
      </c>
      <c r="I5057" s="0" t="n">
        <v>1340236.92232069</v>
      </c>
      <c r="J5057" s="0" t="n">
        <v>1932777.24205022</v>
      </c>
      <c r="K5057" s="0" t="n">
        <v>53609476.8928279</v>
      </c>
      <c r="L5057" s="0" t="n">
        <v>67011846.1160348</v>
      </c>
      <c r="M5057" s="0" t="n">
        <v>270560328.69349</v>
      </c>
      <c r="N5057" s="0" t="n">
        <v>327520397.89212</v>
      </c>
      <c r="O5057" s="0" t="n">
        <v>0</v>
      </c>
      <c r="P5057" s="0" t="n">
        <v>0</v>
      </c>
      <c r="Q5057" s="0" t="n">
        <v>0</v>
      </c>
      <c r="R5057" s="0" t="n">
        <v>0</v>
      </c>
    </row>
    <row r="5058" customFormat="false" ht="13.8" hidden="true" customHeight="false" outlineLevel="0" collapsed="false">
      <c r="A5058" s="0" t="s">
        <v>155</v>
      </c>
      <c r="B5058" s="0" t="s">
        <v>21</v>
      </c>
      <c r="C5058" s="0" t="s">
        <v>168</v>
      </c>
      <c r="D5058" s="0" t="s">
        <v>49</v>
      </c>
      <c r="E5058" s="0" t="s">
        <v>8</v>
      </c>
      <c r="F5058" s="0" t="s">
        <v>8</v>
      </c>
      <c r="G5058" s="0" t="s">
        <v>164</v>
      </c>
      <c r="H5058" s="0" t="n">
        <v>4940113.40271792</v>
      </c>
      <c r="I5058" s="0" t="n">
        <v>188065</v>
      </c>
      <c r="J5058" s="0" t="n">
        <v>1436084.575</v>
      </c>
      <c r="K5058" s="0" t="n">
        <v>8462925</v>
      </c>
      <c r="L5058" s="0" t="n">
        <v>10343575</v>
      </c>
      <c r="M5058" s="0" t="n">
        <v>33499078.125</v>
      </c>
      <c r="N5058" s="0" t="n">
        <v>40551515.625</v>
      </c>
      <c r="O5058" s="0" t="n">
        <v>1763109.375</v>
      </c>
      <c r="P5058" s="0" t="n">
        <v>2820975</v>
      </c>
      <c r="Q5058" s="0" t="n">
        <v>0</v>
      </c>
      <c r="R5058" s="0" t="n">
        <v>0</v>
      </c>
    </row>
    <row r="5059" customFormat="false" ht="13.8" hidden="true" customHeight="false" outlineLevel="0" collapsed="false">
      <c r="A5059" s="0" t="s">
        <v>150</v>
      </c>
      <c r="B5059" s="0" t="s">
        <v>21</v>
      </c>
      <c r="C5059" s="0" t="s">
        <v>166</v>
      </c>
      <c r="D5059" s="0" t="s">
        <v>23</v>
      </c>
      <c r="E5059" s="0" t="s">
        <v>13</v>
      </c>
      <c r="F5059" s="0" t="s">
        <v>13</v>
      </c>
      <c r="G5059" s="0" t="s">
        <v>164</v>
      </c>
      <c r="H5059" s="0" t="n">
        <v>1158864.26751388</v>
      </c>
      <c r="I5059" s="0" t="n">
        <v>95783.932286422</v>
      </c>
      <c r="J5059" s="0" t="n">
        <v>66942.8553770878</v>
      </c>
      <c r="K5059" s="0" t="n">
        <v>1197299.15358027</v>
      </c>
      <c r="L5059" s="0" t="n">
        <v>1317029.0689383</v>
      </c>
      <c r="M5059" s="0" t="n">
        <v>16595453.1512084</v>
      </c>
      <c r="N5059" s="0" t="n">
        <v>19361362.0097431</v>
      </c>
      <c r="O5059" s="0" t="n">
        <v>6089020.04615365</v>
      </c>
      <c r="P5059" s="0" t="n">
        <v>7103856.72051259</v>
      </c>
      <c r="Q5059" s="0" t="n">
        <v>2394598.30716055</v>
      </c>
      <c r="R5059" s="0" t="n">
        <v>2634058.1378766</v>
      </c>
    </row>
    <row r="5060" customFormat="false" ht="13.8" hidden="true" customHeight="false" outlineLevel="0" collapsed="false">
      <c r="A5060" s="0" t="s">
        <v>155</v>
      </c>
      <c r="B5060" s="0" t="s">
        <v>6</v>
      </c>
      <c r="C5060" s="0" t="s">
        <v>163</v>
      </c>
      <c r="D5060" s="0" t="s">
        <v>15</v>
      </c>
      <c r="E5060" s="0" t="s">
        <v>8</v>
      </c>
      <c r="F5060" s="0" t="s">
        <v>8</v>
      </c>
      <c r="G5060" s="0" t="s">
        <v>172</v>
      </c>
      <c r="H5060" s="0" t="n">
        <v>2395271.88326114</v>
      </c>
      <c r="I5060" s="0" t="n">
        <v>207082.507135877</v>
      </c>
      <c r="J5060" s="0" t="n">
        <v>221339.940053914</v>
      </c>
      <c r="K5060" s="0" t="n">
        <v>1508617.52537114</v>
      </c>
      <c r="L5060" s="0" t="n">
        <v>2011490.03382819</v>
      </c>
      <c r="M5060" s="0" t="n">
        <v>7454970.2568916</v>
      </c>
      <c r="N5060" s="0" t="n">
        <v>11182455.3853374</v>
      </c>
      <c r="O5060" s="0" t="n">
        <v>1987992.06850442</v>
      </c>
      <c r="P5060" s="0" t="n">
        <v>2484990.08563053</v>
      </c>
      <c r="Q5060" s="0" t="n">
        <v>2262926.28805671</v>
      </c>
      <c r="R5060" s="0" t="n">
        <v>2765798.79651376</v>
      </c>
    </row>
    <row r="5061" customFormat="false" ht="13.8" hidden="true" customHeight="false" outlineLevel="0" collapsed="false">
      <c r="A5061" s="0" t="s">
        <v>159</v>
      </c>
      <c r="B5061" s="0" t="s">
        <v>21</v>
      </c>
      <c r="C5061" s="0" t="s">
        <v>173</v>
      </c>
      <c r="D5061" s="0" t="s">
        <v>40</v>
      </c>
      <c r="E5061" s="0" t="s">
        <v>8</v>
      </c>
      <c r="F5061" s="0" t="s">
        <v>8</v>
      </c>
      <c r="G5061" s="0" t="s">
        <v>154</v>
      </c>
      <c r="H5061" s="0" t="n">
        <v>8674953.05802274</v>
      </c>
      <c r="I5061" s="0" t="n">
        <v>82101.3464887389</v>
      </c>
      <c r="J5061" s="0" t="n">
        <v>84257.7231386768</v>
      </c>
      <c r="K5061" s="0" t="n">
        <v>821013.464887389</v>
      </c>
      <c r="L5061" s="0" t="n">
        <v>1026266.83110923</v>
      </c>
      <c r="M5061" s="0" t="n">
        <v>10300278.0840648</v>
      </c>
      <c r="N5061" s="0" t="n">
        <v>12875347.605081</v>
      </c>
      <c r="O5061" s="0" t="n">
        <v>0</v>
      </c>
      <c r="P5061" s="0" t="n">
        <v>0</v>
      </c>
      <c r="Q5061" s="0" t="n">
        <v>0</v>
      </c>
      <c r="R5061" s="0" t="n">
        <v>0</v>
      </c>
    </row>
    <row r="5062" customFormat="false" ht="13.8" hidden="true" customHeight="false" outlineLevel="0" collapsed="false">
      <c r="A5062" s="0" t="s">
        <v>150</v>
      </c>
      <c r="B5062" s="0" t="s">
        <v>72</v>
      </c>
      <c r="C5062" s="0" t="s">
        <v>151</v>
      </c>
      <c r="D5062" s="0" t="s">
        <v>81</v>
      </c>
      <c r="E5062" s="0" t="s">
        <v>152</v>
      </c>
      <c r="F5062" s="0" t="s">
        <v>8</v>
      </c>
      <c r="G5062" s="0" t="s">
        <v>154</v>
      </c>
      <c r="H5062" s="0" t="n">
        <v>88216.2869308341</v>
      </c>
      <c r="I5062" s="0" t="n">
        <v>6199.60132800977</v>
      </c>
      <c r="J5062" s="0" t="n">
        <v>7045.55392800777</v>
      </c>
      <c r="K5062" s="0" t="n">
        <v>72328.682160114</v>
      </c>
      <c r="L5062" s="0" t="n">
        <v>92994.0199201466</v>
      </c>
      <c r="M5062" s="0" t="n">
        <v>485594.918419713</v>
      </c>
      <c r="N5062" s="0" t="n">
        <v>667693.012827105</v>
      </c>
      <c r="O5062" s="0" t="n">
        <v>151748.41123121</v>
      </c>
      <c r="P5062" s="0" t="n">
        <v>194237.966375949</v>
      </c>
      <c r="Q5062" s="0" t="n">
        <v>165322.70208026</v>
      </c>
      <c r="R5062" s="0" t="n">
        <v>185988.039840293</v>
      </c>
    </row>
    <row r="5063" customFormat="false" ht="13.8" hidden="true" customHeight="false" outlineLevel="0" collapsed="false">
      <c r="A5063" s="0" t="s">
        <v>159</v>
      </c>
      <c r="B5063" s="0" t="s">
        <v>21</v>
      </c>
      <c r="C5063" s="0" t="s">
        <v>166</v>
      </c>
      <c r="D5063" s="0" t="s">
        <v>32</v>
      </c>
      <c r="E5063" s="0" t="s">
        <v>8</v>
      </c>
      <c r="F5063" s="0" t="s">
        <v>8</v>
      </c>
      <c r="G5063" s="0" t="s">
        <v>157</v>
      </c>
      <c r="H5063" s="0" t="n">
        <v>7229827.83102741</v>
      </c>
      <c r="I5063" s="0" t="n">
        <v>87571.2</v>
      </c>
      <c r="J5063" s="0" t="n">
        <v>20349.576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</row>
    <row r="5064" customFormat="false" ht="13.8" hidden="true" customHeight="false" outlineLevel="0" collapsed="false">
      <c r="A5064" s="0" t="s">
        <v>155</v>
      </c>
      <c r="B5064" s="0" t="s">
        <v>21</v>
      </c>
      <c r="C5064" s="0" t="s">
        <v>173</v>
      </c>
      <c r="D5064" s="0" t="s">
        <v>46</v>
      </c>
      <c r="E5064" s="0" t="s">
        <v>9</v>
      </c>
      <c r="F5064" s="0" t="s">
        <v>9</v>
      </c>
      <c r="G5064" s="0" t="s">
        <v>154</v>
      </c>
      <c r="H5064" s="0" t="n">
        <v>723400.861309661</v>
      </c>
      <c r="I5064" s="0" t="n">
        <v>20452.9083346444</v>
      </c>
      <c r="J5064" s="0" t="n">
        <v>38767.4772257346</v>
      </c>
      <c r="K5064" s="0" t="n">
        <v>0</v>
      </c>
      <c r="L5064" s="0" t="n">
        <v>0</v>
      </c>
      <c r="M5064" s="0" t="n">
        <v>5050732.0850629</v>
      </c>
      <c r="N5064" s="0" t="n">
        <v>6313415.10632862</v>
      </c>
      <c r="O5064" s="0" t="n">
        <v>1058864.1089157</v>
      </c>
      <c r="P5064" s="0" t="n">
        <v>1694182.57426512</v>
      </c>
      <c r="Q5064" s="0" t="n">
        <v>204529.083346444</v>
      </c>
      <c r="R5064" s="0" t="n">
        <v>255661.354183055</v>
      </c>
    </row>
    <row r="5065" customFormat="false" ht="13.8" hidden="true" customHeight="false" outlineLevel="0" collapsed="false">
      <c r="A5065" s="0" t="s">
        <v>155</v>
      </c>
      <c r="B5065" s="0" t="s">
        <v>52</v>
      </c>
      <c r="C5065" s="0" t="s">
        <v>169</v>
      </c>
      <c r="D5065" s="0" t="s">
        <v>55</v>
      </c>
      <c r="E5065" s="0" t="s">
        <v>9</v>
      </c>
      <c r="F5065" s="0" t="s">
        <v>9</v>
      </c>
      <c r="G5065" s="0" t="s">
        <v>164</v>
      </c>
      <c r="H5065" s="0" t="n">
        <v>1256445.36014004</v>
      </c>
      <c r="I5065" s="0" t="n">
        <v>45625.61051</v>
      </c>
      <c r="J5065" s="0" t="n">
        <v>27410.9675858529</v>
      </c>
      <c r="K5065" s="0" t="n">
        <v>0</v>
      </c>
      <c r="L5065" s="0" t="n">
        <v>0</v>
      </c>
      <c r="M5065" s="0" t="n">
        <v>3634840.31004674</v>
      </c>
      <c r="N5065" s="0" t="n">
        <v>5452260.46507012</v>
      </c>
      <c r="O5065" s="0" t="n">
        <v>549028.179195325</v>
      </c>
      <c r="P5065" s="0" t="n">
        <v>686285.223994156</v>
      </c>
      <c r="Q5065" s="0" t="n">
        <v>228128.05255</v>
      </c>
      <c r="R5065" s="0" t="n">
        <v>380213.420916666</v>
      </c>
    </row>
    <row r="5066" customFormat="false" ht="13.8" hidden="true" customHeight="false" outlineLevel="0" collapsed="false">
      <c r="A5066" s="0" t="s">
        <v>155</v>
      </c>
      <c r="B5066" s="0" t="s">
        <v>21</v>
      </c>
      <c r="C5066" s="0" t="s">
        <v>166</v>
      </c>
      <c r="D5066" s="0" t="s">
        <v>25</v>
      </c>
      <c r="E5066" s="0" t="s">
        <v>9</v>
      </c>
      <c r="F5066" s="0" t="s">
        <v>9</v>
      </c>
      <c r="G5066" s="0" t="s">
        <v>172</v>
      </c>
      <c r="H5066" s="0" t="n">
        <v>3609984.73008843</v>
      </c>
      <c r="I5066" s="0" t="n">
        <v>37604.8874893681</v>
      </c>
      <c r="J5066" s="0" t="n">
        <v>22167.608056174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n">
        <v>0</v>
      </c>
      <c r="R5066" s="0" t="n">
        <v>0</v>
      </c>
    </row>
    <row r="5067" customFormat="false" ht="13.8" hidden="true" customHeight="false" outlineLevel="0" collapsed="false">
      <c r="A5067" s="0" t="s">
        <v>150</v>
      </c>
      <c r="B5067" s="0" t="s">
        <v>21</v>
      </c>
      <c r="C5067" s="0" t="s">
        <v>173</v>
      </c>
      <c r="D5067" s="0" t="s">
        <v>39</v>
      </c>
      <c r="E5067" s="0" t="s">
        <v>8</v>
      </c>
      <c r="F5067" s="0" t="s">
        <v>8</v>
      </c>
      <c r="G5067" s="0" t="s">
        <v>153</v>
      </c>
      <c r="H5067" s="0" t="n">
        <v>72124.381045001</v>
      </c>
      <c r="I5067" s="0" t="n">
        <v>7654.5528005328</v>
      </c>
      <c r="J5067" s="0" t="n">
        <v>4752.91248774558</v>
      </c>
      <c r="K5067" s="0" t="n">
        <v>86113.719005994</v>
      </c>
      <c r="L5067" s="0" t="n">
        <v>105250.101007326</v>
      </c>
      <c r="M5067" s="0" t="n">
        <v>2115302.59263549</v>
      </c>
      <c r="N5067" s="0" t="n">
        <v>2379715.41671493</v>
      </c>
      <c r="O5067" s="0" t="n">
        <v>633390.619423689</v>
      </c>
      <c r="P5067" s="0" t="n">
        <v>810739.992862322</v>
      </c>
      <c r="Q5067" s="0" t="n">
        <v>172227.438011988</v>
      </c>
      <c r="R5067" s="0" t="n">
        <v>191363.82001332</v>
      </c>
    </row>
    <row r="5068" customFormat="false" ht="13.8" hidden="true" customHeight="false" outlineLevel="0" collapsed="false">
      <c r="A5068" s="0" t="s">
        <v>155</v>
      </c>
      <c r="B5068" s="0" t="s">
        <v>6</v>
      </c>
      <c r="C5068" s="0" t="s">
        <v>163</v>
      </c>
      <c r="D5068" s="0" t="s">
        <v>19</v>
      </c>
      <c r="E5068" s="0" t="s">
        <v>9</v>
      </c>
      <c r="F5068" s="0" t="s">
        <v>9</v>
      </c>
      <c r="G5068" s="0" t="s">
        <v>153</v>
      </c>
      <c r="H5068" s="0" t="n">
        <v>2162294.25801299</v>
      </c>
      <c r="I5068" s="0" t="n">
        <v>318420.486884999</v>
      </c>
      <c r="J5068" s="0" t="n">
        <v>179534.767784017</v>
      </c>
      <c r="K5068" s="0" t="n">
        <v>960552.862456249</v>
      </c>
      <c r="L5068" s="0" t="n">
        <v>1234996.53744374</v>
      </c>
      <c r="M5068" s="0" t="n">
        <v>33411224.8478692</v>
      </c>
      <c r="N5068" s="0" t="n">
        <v>46775714.7870169</v>
      </c>
      <c r="O5068" s="0" t="n">
        <v>7350469.46653124</v>
      </c>
      <c r="P5068" s="0" t="n">
        <v>10023367.4543607</v>
      </c>
      <c r="Q5068" s="0" t="n">
        <v>1921105.72491249</v>
      </c>
      <c r="R5068" s="0" t="n">
        <v>2195549.39989999</v>
      </c>
    </row>
    <row r="5069" customFormat="false" ht="13.8" hidden="true" customHeight="false" outlineLevel="0" collapsed="false">
      <c r="A5069" s="0" t="s">
        <v>155</v>
      </c>
      <c r="B5069" s="0" t="s">
        <v>72</v>
      </c>
      <c r="C5069" s="0" t="s">
        <v>151</v>
      </c>
      <c r="D5069" s="0" t="s">
        <v>83</v>
      </c>
      <c r="E5069" s="0" t="s">
        <v>152</v>
      </c>
      <c r="F5069" s="0" t="s">
        <v>8</v>
      </c>
      <c r="G5069" s="0" t="s">
        <v>172</v>
      </c>
      <c r="H5069" s="0" t="n">
        <v>356057.93650578</v>
      </c>
      <c r="I5069" s="0" t="n">
        <v>19694.7240634606</v>
      </c>
      <c r="J5069" s="0" t="n">
        <v>27060.0896355767</v>
      </c>
      <c r="K5069" s="0" t="n">
        <v>229771.780740374</v>
      </c>
      <c r="L5069" s="0" t="n">
        <v>295420.860951909</v>
      </c>
      <c r="M5069" s="0" t="n">
        <v>867726.374347423</v>
      </c>
      <c r="N5069" s="0" t="n">
        <v>1060554.45753574</v>
      </c>
      <c r="O5069" s="0" t="n">
        <v>424221.780847876</v>
      </c>
      <c r="P5069" s="0" t="n">
        <v>578484.24661074</v>
      </c>
      <c r="Q5069" s="0" t="n">
        <v>459543.561480748</v>
      </c>
      <c r="R5069" s="0" t="n">
        <v>525192.641692283</v>
      </c>
    </row>
    <row r="5070" customFormat="false" ht="13.8" hidden="true" customHeight="false" outlineLevel="0" collapsed="false">
      <c r="A5070" s="0" t="s">
        <v>159</v>
      </c>
      <c r="B5070" s="0" t="s">
        <v>96</v>
      </c>
      <c r="C5070" s="0" t="s">
        <v>99</v>
      </c>
      <c r="D5070" s="0" t="s">
        <v>99</v>
      </c>
      <c r="E5070" s="0" t="s">
        <v>197</v>
      </c>
      <c r="F5070" s="0" t="s">
        <v>8</v>
      </c>
      <c r="G5070" s="0" t="s">
        <v>153</v>
      </c>
      <c r="H5070" s="0" t="n">
        <v>1539258.20215067</v>
      </c>
      <c r="I5070" s="0" t="n">
        <v>19053.6881046</v>
      </c>
      <c r="J5070" s="0" t="n">
        <v>19053.6881046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</row>
    <row r="5071" customFormat="false" ht="13.8" hidden="true" customHeight="false" outlineLevel="0" collapsed="false">
      <c r="A5071" s="0" t="s">
        <v>155</v>
      </c>
      <c r="B5071" s="0" t="s">
        <v>117</v>
      </c>
      <c r="C5071" s="0" t="s">
        <v>187</v>
      </c>
      <c r="D5071" s="0" t="s">
        <v>109</v>
      </c>
      <c r="E5071" s="0" t="s">
        <v>8</v>
      </c>
      <c r="F5071" s="0" t="s">
        <v>8</v>
      </c>
      <c r="G5071" s="0" t="s">
        <v>172</v>
      </c>
      <c r="H5071" s="0" t="n">
        <v>56246569.7239838</v>
      </c>
      <c r="I5071" s="0" t="n">
        <v>328071.907464255</v>
      </c>
      <c r="J5071" s="0" t="n">
        <v>5017994.9228032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n">
        <v>0</v>
      </c>
      <c r="R5071" s="0" t="n">
        <v>0</v>
      </c>
    </row>
    <row r="5072" customFormat="false" ht="13.8" hidden="true" customHeight="false" outlineLevel="0" collapsed="false">
      <c r="A5072" s="0" t="s">
        <v>159</v>
      </c>
      <c r="B5072" s="0" t="s">
        <v>103</v>
      </c>
      <c r="C5072" s="0" t="s">
        <v>177</v>
      </c>
      <c r="D5072" s="0" t="s">
        <v>115</v>
      </c>
      <c r="E5072" s="0" t="s">
        <v>9</v>
      </c>
      <c r="F5072" s="0" t="s">
        <v>9</v>
      </c>
      <c r="G5072" s="0" t="s">
        <v>164</v>
      </c>
      <c r="H5072" s="0" t="n">
        <v>98169626.2694861</v>
      </c>
      <c r="I5072" s="0" t="n">
        <v>1740107.715</v>
      </c>
      <c r="J5072" s="0" t="n">
        <v>4391150.79585</v>
      </c>
      <c r="K5072" s="0" t="n">
        <v>0</v>
      </c>
      <c r="L5072" s="0" t="n">
        <v>0</v>
      </c>
      <c r="M5072" s="0" t="n">
        <v>31321938.87</v>
      </c>
      <c r="N5072" s="0" t="n">
        <v>46982908.305</v>
      </c>
      <c r="O5072" s="0" t="n">
        <v>148779209.6325</v>
      </c>
      <c r="P5072" s="0" t="n">
        <v>208290893.4855</v>
      </c>
      <c r="Q5072" s="0" t="n">
        <v>0</v>
      </c>
      <c r="R5072" s="0" t="n">
        <v>0</v>
      </c>
    </row>
    <row r="5073" customFormat="false" ht="13.8" hidden="true" customHeight="false" outlineLevel="0" collapsed="false">
      <c r="A5073" s="0" t="s">
        <v>159</v>
      </c>
      <c r="B5073" s="0" t="s">
        <v>103</v>
      </c>
      <c r="C5073" s="0" t="s">
        <v>178</v>
      </c>
      <c r="D5073" s="0" t="s">
        <v>112</v>
      </c>
      <c r="E5073" s="0" t="s">
        <v>9</v>
      </c>
      <c r="F5073" s="0" t="s">
        <v>9</v>
      </c>
      <c r="G5073" s="0" t="s">
        <v>157</v>
      </c>
      <c r="H5073" s="0" t="n">
        <v>10730279.7469949</v>
      </c>
      <c r="I5073" s="0" t="n">
        <v>267147.5276337</v>
      </c>
      <c r="J5073" s="0" t="n">
        <v>103107.004682457</v>
      </c>
      <c r="K5073" s="0" t="n">
        <v>0</v>
      </c>
      <c r="L5073" s="0" t="n">
        <v>0</v>
      </c>
      <c r="M5073" s="0" t="n">
        <v>2778334.28739048</v>
      </c>
      <c r="N5073" s="0" t="n">
        <v>4167501.43108572</v>
      </c>
      <c r="O5073" s="0" t="n">
        <v>4618980.75278667</v>
      </c>
      <c r="P5073" s="0" t="n">
        <v>5938689.53929715</v>
      </c>
      <c r="Q5073" s="0" t="n">
        <v>2671475.276337</v>
      </c>
      <c r="R5073" s="0" t="n">
        <v>5342950.552674</v>
      </c>
    </row>
    <row r="5074" customFormat="false" ht="13.8" hidden="true" customHeight="false" outlineLevel="0" collapsed="false">
      <c r="A5074" s="0" t="s">
        <v>155</v>
      </c>
      <c r="B5074" s="0" t="s">
        <v>103</v>
      </c>
      <c r="C5074" s="0" t="s">
        <v>179</v>
      </c>
      <c r="D5074" s="0" t="s">
        <v>115</v>
      </c>
      <c r="E5074" s="0" t="s">
        <v>13</v>
      </c>
      <c r="F5074" s="0" t="s">
        <v>13</v>
      </c>
      <c r="G5074" s="0" t="s">
        <v>153</v>
      </c>
      <c r="H5074" s="0" t="n">
        <v>3010943.83239032</v>
      </c>
      <c r="I5074" s="0" t="n">
        <v>125237.51</v>
      </c>
      <c r="J5074" s="0" t="n">
        <v>134160.70145</v>
      </c>
      <c r="K5074" s="0" t="n">
        <v>0</v>
      </c>
      <c r="L5074" s="0" t="n">
        <v>0</v>
      </c>
      <c r="M5074" s="0" t="n">
        <v>2817843.975</v>
      </c>
      <c r="N5074" s="0" t="n">
        <v>3944981.565</v>
      </c>
      <c r="O5074" s="0" t="n">
        <v>11778587.8155</v>
      </c>
      <c r="P5074" s="0" t="n">
        <v>16061710.6575</v>
      </c>
      <c r="Q5074" s="0" t="n">
        <v>8766625.7</v>
      </c>
      <c r="R5074" s="0" t="n">
        <v>10019000.8</v>
      </c>
    </row>
    <row r="5075" customFormat="false" ht="13.8" hidden="true" customHeight="false" outlineLevel="0" collapsed="false">
      <c r="A5075" s="0" t="s">
        <v>155</v>
      </c>
      <c r="B5075" s="0" t="s">
        <v>103</v>
      </c>
      <c r="C5075" s="0" t="s">
        <v>193</v>
      </c>
      <c r="D5075" s="0" t="s">
        <v>107</v>
      </c>
      <c r="E5075" s="0" t="s">
        <v>8</v>
      </c>
      <c r="F5075" s="0" t="s">
        <v>8</v>
      </c>
      <c r="G5075" s="0" t="s">
        <v>164</v>
      </c>
      <c r="H5075" s="0" t="n">
        <v>9901864.15005148</v>
      </c>
      <c r="I5075" s="0" t="n">
        <v>450700.780686375</v>
      </c>
      <c r="J5075" s="0" t="n">
        <v>464628.962242497</v>
      </c>
      <c r="K5075" s="0" t="n">
        <v>0</v>
      </c>
      <c r="L5075" s="0" t="n">
        <v>0</v>
      </c>
      <c r="M5075" s="0" t="n">
        <v>34613819.9567136</v>
      </c>
      <c r="N5075" s="0" t="n">
        <v>51920729.9350704</v>
      </c>
      <c r="O5075" s="0" t="n">
        <v>14278200.7321443</v>
      </c>
      <c r="P5075" s="0" t="n">
        <v>19470273.7256514</v>
      </c>
      <c r="Q5075" s="0" t="n">
        <v>3508787.22100928</v>
      </c>
      <c r="R5075" s="0" t="n">
        <v>4912302.109413</v>
      </c>
    </row>
    <row r="5076" customFormat="false" ht="13.8" hidden="true" customHeight="false" outlineLevel="0" collapsed="false">
      <c r="A5076" s="0" t="s">
        <v>155</v>
      </c>
      <c r="B5076" s="0" t="s">
        <v>103</v>
      </c>
      <c r="C5076" s="0" t="s">
        <v>177</v>
      </c>
      <c r="D5076" s="0" t="s">
        <v>116</v>
      </c>
      <c r="E5076" s="0" t="s">
        <v>9</v>
      </c>
      <c r="F5076" s="0" t="s">
        <v>9</v>
      </c>
      <c r="G5076" s="0" t="s">
        <v>172</v>
      </c>
      <c r="H5076" s="0" t="n">
        <v>1583865.1309002</v>
      </c>
      <c r="I5076" s="0" t="n">
        <v>48952.59</v>
      </c>
      <c r="J5076" s="0" t="n">
        <v>122368.65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6538667.37703291</v>
      </c>
      <c r="P5076" s="0" t="n">
        <v>8916364.60504488</v>
      </c>
      <c r="Q5076" s="0" t="n">
        <v>3426681.3</v>
      </c>
      <c r="R5076" s="0" t="n">
        <v>3916207.2</v>
      </c>
    </row>
    <row r="5077" customFormat="false" ht="13.8" hidden="true" customHeight="false" outlineLevel="0" collapsed="false">
      <c r="A5077" s="0" t="s">
        <v>150</v>
      </c>
      <c r="B5077" s="0" t="s">
        <v>103</v>
      </c>
      <c r="C5077" s="0" t="s">
        <v>177</v>
      </c>
      <c r="D5077" s="0" t="s">
        <v>110</v>
      </c>
      <c r="E5077" s="0" t="s">
        <v>8</v>
      </c>
      <c r="F5077" s="0" t="s">
        <v>8</v>
      </c>
      <c r="G5077" s="0" t="s">
        <v>164</v>
      </c>
      <c r="H5077" s="0" t="n">
        <v>219352.527057831</v>
      </c>
      <c r="I5077" s="0" t="n">
        <v>56186.74</v>
      </c>
      <c r="J5077" s="0" t="n">
        <v>47798.562675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n">
        <v>0</v>
      </c>
      <c r="R5077" s="0" t="n">
        <v>0</v>
      </c>
    </row>
    <row r="5078" customFormat="false" ht="13.8" hidden="true" customHeight="false" outlineLevel="0" collapsed="false">
      <c r="A5078" s="0" t="s">
        <v>155</v>
      </c>
      <c r="B5078" s="0" t="s">
        <v>72</v>
      </c>
      <c r="C5078" s="0" t="s">
        <v>171</v>
      </c>
      <c r="D5078" s="0" t="s">
        <v>80</v>
      </c>
      <c r="E5078" s="0" t="s">
        <v>170</v>
      </c>
      <c r="F5078" s="0" t="s">
        <v>13</v>
      </c>
      <c r="G5078" s="0" t="s">
        <v>172</v>
      </c>
      <c r="H5078" s="0" t="n">
        <v>1532210.53946584</v>
      </c>
      <c r="I5078" s="0" t="n">
        <v>120613.867599945</v>
      </c>
      <c r="J5078" s="0" t="n">
        <v>129587.285863563</v>
      </c>
      <c r="K5078" s="0" t="n">
        <v>0</v>
      </c>
      <c r="L5078" s="0" t="n">
        <v>0</v>
      </c>
      <c r="M5078" s="0" t="n">
        <v>6752602.86821347</v>
      </c>
      <c r="N5078" s="0" t="n">
        <v>8253181.28337202</v>
      </c>
      <c r="O5078" s="0" t="n">
        <v>3851484.59448443</v>
      </c>
      <c r="P5078" s="0" t="n">
        <v>5252024.44702422</v>
      </c>
      <c r="Q5078" s="0" t="n">
        <v>3151268.65514784</v>
      </c>
      <c r="R5078" s="0" t="n">
        <v>3601449.89159754</v>
      </c>
    </row>
    <row r="5079" customFormat="false" ht="13.8" hidden="true" customHeight="false" outlineLevel="0" collapsed="false">
      <c r="A5079" s="0" t="s">
        <v>155</v>
      </c>
      <c r="B5079" s="0" t="s">
        <v>21</v>
      </c>
      <c r="C5079" s="0" t="s">
        <v>166</v>
      </c>
      <c r="D5079" s="0" t="s">
        <v>44</v>
      </c>
      <c r="E5079" s="0" t="s">
        <v>13</v>
      </c>
      <c r="F5079" s="0" t="s">
        <v>13</v>
      </c>
      <c r="G5079" s="0" t="s">
        <v>153</v>
      </c>
      <c r="H5079" s="0" t="n">
        <v>50986.3011649735</v>
      </c>
      <c r="I5079" s="0" t="n">
        <v>1691</v>
      </c>
      <c r="J5079" s="0" t="n">
        <v>1006.145</v>
      </c>
      <c r="K5079" s="0" t="n">
        <v>0</v>
      </c>
      <c r="L5079" s="0" t="n">
        <v>0</v>
      </c>
      <c r="M5079" s="0" t="n">
        <v>370704.7780784</v>
      </c>
      <c r="N5079" s="0" t="n">
        <v>463380.972598</v>
      </c>
      <c r="O5079" s="0" t="n">
        <v>77433.70830515</v>
      </c>
      <c r="P5079" s="0" t="n">
        <v>123893.93328824</v>
      </c>
      <c r="Q5079" s="0" t="n">
        <v>16910</v>
      </c>
      <c r="R5079" s="0" t="n">
        <v>21137.5</v>
      </c>
    </row>
    <row r="5080" customFormat="false" ht="13.8" hidden="true" customHeight="false" outlineLevel="0" collapsed="false">
      <c r="A5080" s="0" t="s">
        <v>159</v>
      </c>
      <c r="B5080" s="0" t="s">
        <v>52</v>
      </c>
      <c r="C5080" s="0" t="s">
        <v>54</v>
      </c>
      <c r="D5080" s="0" t="s">
        <v>54</v>
      </c>
      <c r="E5080" s="0" t="s">
        <v>9</v>
      </c>
      <c r="F5080" s="0" t="s">
        <v>9</v>
      </c>
      <c r="G5080" s="0" t="s">
        <v>153</v>
      </c>
      <c r="H5080" s="0" t="n">
        <v>3028907.1</v>
      </c>
      <c r="I5080" s="0" t="n">
        <v>71100</v>
      </c>
      <c r="J5080" s="0" t="n">
        <v>71100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0</v>
      </c>
      <c r="Q5080" s="0" t="n">
        <v>6399000</v>
      </c>
      <c r="R5080" s="0" t="n">
        <v>7110000</v>
      </c>
    </row>
    <row r="5081" customFormat="false" ht="13.8" hidden="true" customHeight="false" outlineLevel="0" collapsed="false">
      <c r="A5081" s="0" t="s">
        <v>155</v>
      </c>
      <c r="B5081" s="0" t="s">
        <v>103</v>
      </c>
      <c r="C5081" s="0" t="s">
        <v>178</v>
      </c>
      <c r="D5081" s="0" t="s">
        <v>105</v>
      </c>
      <c r="E5081" s="0" t="s">
        <v>9</v>
      </c>
      <c r="F5081" s="0" t="s">
        <v>9</v>
      </c>
      <c r="G5081" s="0" t="s">
        <v>154</v>
      </c>
      <c r="H5081" s="0" t="n">
        <v>2833818.87331461</v>
      </c>
      <c r="I5081" s="0" t="n">
        <v>237005.101427</v>
      </c>
      <c r="J5081" s="0" t="n">
        <v>277192.141427</v>
      </c>
      <c r="K5081" s="0" t="n">
        <v>0</v>
      </c>
      <c r="L5081" s="0" t="n">
        <v>0</v>
      </c>
      <c r="M5081" s="0" t="n">
        <v>10638566.4903044</v>
      </c>
      <c r="N5081" s="0" t="n">
        <v>12878264.6987896</v>
      </c>
      <c r="O5081" s="0" t="n">
        <v>6028521.01117252</v>
      </c>
      <c r="P5081" s="0" t="n">
        <v>6663102.17024332</v>
      </c>
      <c r="Q5081" s="0" t="n">
        <v>13035280.578485</v>
      </c>
      <c r="R5081" s="0" t="n">
        <v>14220306.08562</v>
      </c>
    </row>
    <row r="5082" customFormat="false" ht="13.8" hidden="true" customHeight="false" outlineLevel="0" collapsed="false">
      <c r="A5082" s="0" t="s">
        <v>159</v>
      </c>
      <c r="B5082" s="0" t="s">
        <v>21</v>
      </c>
      <c r="C5082" s="0" t="s">
        <v>166</v>
      </c>
      <c r="D5082" s="0" t="s">
        <v>33</v>
      </c>
      <c r="E5082" s="0" t="s">
        <v>9</v>
      </c>
      <c r="F5082" s="0" t="s">
        <v>9</v>
      </c>
      <c r="G5082" s="0" t="s">
        <v>153</v>
      </c>
      <c r="H5082" s="0" t="n">
        <v>725599.681335858</v>
      </c>
      <c r="I5082" s="0" t="n">
        <v>6868.66666666666</v>
      </c>
      <c r="J5082" s="0" t="n">
        <v>4086.85666666666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</row>
    <row r="5083" customFormat="false" ht="13.8" hidden="true" customHeight="false" outlineLevel="0" collapsed="false">
      <c r="A5083" s="0" t="s">
        <v>159</v>
      </c>
      <c r="B5083" s="0" t="s">
        <v>103</v>
      </c>
      <c r="C5083" s="0" t="s">
        <v>178</v>
      </c>
      <c r="D5083" s="0" t="s">
        <v>109</v>
      </c>
      <c r="E5083" s="0" t="s">
        <v>9</v>
      </c>
      <c r="F5083" s="0" t="s">
        <v>9</v>
      </c>
      <c r="G5083" s="0" t="s">
        <v>180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</row>
    <row r="5084" customFormat="false" ht="13.8" hidden="true" customHeight="false" outlineLevel="0" collapsed="false">
      <c r="A5084" s="0" t="s">
        <v>159</v>
      </c>
      <c r="B5084" s="0" t="s">
        <v>96</v>
      </c>
      <c r="C5084" s="0" t="s">
        <v>97</v>
      </c>
      <c r="D5084" s="0" t="s">
        <v>97</v>
      </c>
      <c r="E5084" s="0" t="s">
        <v>156</v>
      </c>
      <c r="F5084" s="0" t="s">
        <v>9</v>
      </c>
      <c r="G5084" s="0" t="s">
        <v>153</v>
      </c>
      <c r="H5084" s="0" t="n">
        <v>6802747.86121756</v>
      </c>
      <c r="I5084" s="0" t="n">
        <v>194143.636490219</v>
      </c>
      <c r="J5084" s="0" t="n">
        <v>402760.746039304</v>
      </c>
      <c r="K5084" s="0" t="n">
        <v>0</v>
      </c>
      <c r="L5084" s="0" t="n">
        <v>0</v>
      </c>
      <c r="M5084" s="0" t="n">
        <v>7400298.64185921</v>
      </c>
      <c r="N5084" s="0" t="n">
        <v>11100447.9627888</v>
      </c>
      <c r="O5084" s="0" t="n">
        <v>1510894.29925122</v>
      </c>
      <c r="P5084" s="0" t="n">
        <v>1942578.38475158</v>
      </c>
      <c r="Q5084" s="0" t="n">
        <v>650385.427206531</v>
      </c>
      <c r="R5084" s="0" t="n">
        <v>1300770.85441306</v>
      </c>
    </row>
    <row r="5085" customFormat="false" ht="13.8" hidden="true" customHeight="false" outlineLevel="0" collapsed="false">
      <c r="A5085" s="0" t="s">
        <v>150</v>
      </c>
      <c r="B5085" s="0" t="s">
        <v>96</v>
      </c>
      <c r="C5085" s="0" t="s">
        <v>99</v>
      </c>
      <c r="D5085" s="0" t="s">
        <v>99</v>
      </c>
      <c r="E5085" s="0" t="s">
        <v>197</v>
      </c>
      <c r="F5085" s="0" t="s">
        <v>8</v>
      </c>
      <c r="G5085" s="0" t="s">
        <v>157</v>
      </c>
      <c r="H5085" s="0" t="n">
        <v>3141808.24998301</v>
      </c>
      <c r="I5085" s="0" t="n">
        <v>313439.05283511</v>
      </c>
      <c r="J5085" s="0" t="n">
        <v>206070.859790013</v>
      </c>
      <c r="K5085" s="0" t="n">
        <v>4957184.6423301</v>
      </c>
      <c r="L5085" s="0" t="n">
        <v>4957184.6423301</v>
      </c>
      <c r="M5085" s="0" t="n">
        <v>28674142.0127593</v>
      </c>
      <c r="N5085" s="0" t="n">
        <v>39426945.2675441</v>
      </c>
      <c r="O5085" s="0" t="n">
        <v>10454114.2754851</v>
      </c>
      <c r="P5085" s="0" t="n">
        <v>13381266.272621</v>
      </c>
      <c r="Q5085" s="0" t="n">
        <v>8812772.69747574</v>
      </c>
      <c r="R5085" s="0" t="n">
        <v>9914369.2846602</v>
      </c>
    </row>
    <row r="5086" customFormat="false" ht="13.8" hidden="true" customHeight="false" outlineLevel="0" collapsed="false">
      <c r="A5086" s="0" t="s">
        <v>159</v>
      </c>
      <c r="B5086" s="0" t="s">
        <v>21</v>
      </c>
      <c r="C5086" s="0" t="s">
        <v>181</v>
      </c>
      <c r="D5086" s="0" t="s">
        <v>31</v>
      </c>
      <c r="E5086" s="0" t="s">
        <v>8</v>
      </c>
      <c r="F5086" s="0" t="s">
        <v>8</v>
      </c>
      <c r="G5086" s="0" t="s">
        <v>164</v>
      </c>
      <c r="H5086" s="0" t="n">
        <v>8843473.49302824</v>
      </c>
      <c r="I5086" s="0" t="n">
        <v>109825</v>
      </c>
      <c r="J5086" s="0" t="n">
        <v>82613.375</v>
      </c>
      <c r="K5086" s="0" t="n">
        <v>0</v>
      </c>
      <c r="L5086" s="0" t="n">
        <v>0</v>
      </c>
      <c r="M5086" s="0" t="n">
        <v>6062340</v>
      </c>
      <c r="N5086" s="0" t="n">
        <v>9093510</v>
      </c>
      <c r="O5086" s="0" t="n">
        <v>622707.75</v>
      </c>
      <c r="P5086" s="0" t="n">
        <v>800624.25</v>
      </c>
      <c r="Q5086" s="0" t="n">
        <v>0</v>
      </c>
      <c r="R5086" s="0" t="n">
        <v>0</v>
      </c>
    </row>
    <row r="5087" customFormat="false" ht="13.8" hidden="true" customHeight="false" outlineLevel="0" collapsed="false">
      <c r="A5087" s="0" t="s">
        <v>155</v>
      </c>
      <c r="B5087" s="0" t="s">
        <v>6</v>
      </c>
      <c r="C5087" s="0" t="s">
        <v>162</v>
      </c>
      <c r="D5087" s="0" t="s">
        <v>7</v>
      </c>
      <c r="E5087" s="0" t="s">
        <v>8</v>
      </c>
      <c r="F5087" s="0" t="s">
        <v>8</v>
      </c>
      <c r="G5087" s="0" t="s">
        <v>154</v>
      </c>
      <c r="H5087" s="0" t="n">
        <v>47539580.2177107</v>
      </c>
      <c r="I5087" s="0" t="n">
        <v>1662427.08537471</v>
      </c>
      <c r="J5087" s="0" t="n">
        <v>1350675.92950303</v>
      </c>
      <c r="K5087" s="0" t="n">
        <v>0</v>
      </c>
      <c r="L5087" s="0" t="n">
        <v>0</v>
      </c>
      <c r="M5087" s="0" t="n">
        <v>113994999.854992</v>
      </c>
      <c r="N5087" s="0" t="n">
        <v>170992499.782489</v>
      </c>
      <c r="O5087" s="0" t="n">
        <v>47022937.531618</v>
      </c>
      <c r="P5087" s="0" t="n">
        <v>64122187.5431155</v>
      </c>
      <c r="Q5087" s="0" t="n">
        <v>16429241.4083997</v>
      </c>
      <c r="R5087" s="0" t="n">
        <v>23000937.9717596</v>
      </c>
    </row>
    <row r="5088" customFormat="false" ht="13.8" hidden="true" customHeight="false" outlineLevel="0" collapsed="false">
      <c r="A5088" s="0" t="s">
        <v>150</v>
      </c>
      <c r="B5088" s="0" t="s">
        <v>6</v>
      </c>
      <c r="C5088" s="0" t="s">
        <v>163</v>
      </c>
      <c r="D5088" s="0" t="s">
        <v>15</v>
      </c>
      <c r="E5088" s="0" t="s">
        <v>8</v>
      </c>
      <c r="F5088" s="0" t="s">
        <v>8</v>
      </c>
      <c r="G5088" s="0" t="s">
        <v>154</v>
      </c>
      <c r="H5088" s="0" t="n">
        <v>11868614.8467275</v>
      </c>
      <c r="I5088" s="0" t="n">
        <v>1495131.64578678</v>
      </c>
      <c r="J5088" s="0" t="n">
        <v>1137038.47550461</v>
      </c>
      <c r="K5088" s="0" t="n">
        <v>10459731.4527825</v>
      </c>
      <c r="L5088" s="0" t="n">
        <v>13946308.6037101</v>
      </c>
      <c r="M5088" s="0" t="n">
        <v>121105663.308729</v>
      </c>
      <c r="N5088" s="0" t="n">
        <v>161474217.744973</v>
      </c>
      <c r="O5088" s="0" t="n">
        <v>14353263.7995531</v>
      </c>
      <c r="P5088" s="0" t="n">
        <v>17941579.7494414</v>
      </c>
      <c r="Q5088" s="0" t="n">
        <v>15689597.1791738</v>
      </c>
      <c r="R5088" s="0" t="n">
        <v>19176174.3301014</v>
      </c>
    </row>
    <row r="5089" customFormat="false" ht="13.8" hidden="true" customHeight="false" outlineLevel="0" collapsed="false">
      <c r="A5089" s="0" t="s">
        <v>150</v>
      </c>
      <c r="B5089" s="0" t="s">
        <v>6</v>
      </c>
      <c r="C5089" s="0" t="s">
        <v>162</v>
      </c>
      <c r="D5089" s="0" t="s">
        <v>17</v>
      </c>
      <c r="E5089" s="0" t="s">
        <v>13</v>
      </c>
      <c r="F5089" s="0" t="s">
        <v>13</v>
      </c>
      <c r="G5089" s="0" t="s">
        <v>154</v>
      </c>
      <c r="H5089" s="0" t="n">
        <v>16594012.8451435</v>
      </c>
      <c r="I5089" s="0" t="n">
        <v>138080.063191517</v>
      </c>
      <c r="J5089" s="0" t="n">
        <v>150518.767628018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0</v>
      </c>
    </row>
    <row r="5090" customFormat="false" ht="13.8" hidden="true" customHeight="false" outlineLevel="0" collapsed="false">
      <c r="A5090" s="0" t="s">
        <v>159</v>
      </c>
      <c r="B5090" s="0" t="s">
        <v>21</v>
      </c>
      <c r="C5090" s="0" t="s">
        <v>166</v>
      </c>
      <c r="D5090" s="0" t="s">
        <v>36</v>
      </c>
      <c r="E5090" s="0" t="s">
        <v>8</v>
      </c>
      <c r="F5090" s="0" t="s">
        <v>8</v>
      </c>
      <c r="G5090" s="0" t="s">
        <v>164</v>
      </c>
      <c r="H5090" s="0" t="n">
        <v>52076362.9870237</v>
      </c>
      <c r="I5090" s="0" t="n">
        <v>464699.332146472</v>
      </c>
      <c r="J5090" s="0" t="n">
        <v>513557.587864348</v>
      </c>
      <c r="K5090" s="0" t="n">
        <v>4646993.32146472</v>
      </c>
      <c r="L5090" s="0" t="n">
        <v>5808741.6518309</v>
      </c>
      <c r="M5090" s="0" t="n">
        <v>64208826.2829016</v>
      </c>
      <c r="N5090" s="0" t="n">
        <v>80261032.853627</v>
      </c>
      <c r="O5090" s="0" t="n">
        <v>0</v>
      </c>
      <c r="P5090" s="0" t="n">
        <v>0</v>
      </c>
      <c r="Q5090" s="0" t="n">
        <v>0</v>
      </c>
      <c r="R5090" s="0" t="n">
        <v>0</v>
      </c>
    </row>
    <row r="5091" customFormat="false" ht="13.8" hidden="true" customHeight="false" outlineLevel="0" collapsed="false">
      <c r="A5091" s="0" t="s">
        <v>155</v>
      </c>
      <c r="B5091" s="0" t="s">
        <v>90</v>
      </c>
      <c r="C5091" s="0" t="s">
        <v>93</v>
      </c>
      <c r="D5091" s="0" t="s">
        <v>93</v>
      </c>
      <c r="E5091" s="0" t="s">
        <v>194</v>
      </c>
      <c r="F5091" s="0" t="s">
        <v>8</v>
      </c>
      <c r="G5091" s="0" t="s">
        <v>164</v>
      </c>
      <c r="H5091" s="0" t="n">
        <v>16521987.0940512</v>
      </c>
      <c r="I5091" s="0" t="n">
        <v>784059.874999999</v>
      </c>
      <c r="J5091" s="0" t="n">
        <v>1355479.00749999</v>
      </c>
      <c r="K5091" s="0" t="n">
        <v>0</v>
      </c>
      <c r="L5091" s="0" t="n">
        <v>0</v>
      </c>
      <c r="M5091" s="0" t="n">
        <v>44437123.1264765</v>
      </c>
      <c r="N5091" s="0" t="n">
        <v>55546403.9080956</v>
      </c>
      <c r="O5091" s="0" t="n">
        <v>28513820.7015713</v>
      </c>
      <c r="P5091" s="0" t="n">
        <v>38882482.7748699</v>
      </c>
      <c r="Q5091" s="0" t="n">
        <v>13686211.8749999</v>
      </c>
      <c r="R5091" s="0" t="n">
        <v>15641384.9999999</v>
      </c>
    </row>
    <row r="5092" customFormat="false" ht="13.8" hidden="true" customHeight="false" outlineLevel="0" collapsed="false">
      <c r="A5092" s="0" t="s">
        <v>150</v>
      </c>
      <c r="B5092" s="0" t="s">
        <v>52</v>
      </c>
      <c r="C5092" s="0" t="s">
        <v>183</v>
      </c>
      <c r="D5092" s="0" t="s">
        <v>64</v>
      </c>
      <c r="E5092" s="0" t="s">
        <v>13</v>
      </c>
      <c r="F5092" s="0" t="s">
        <v>13</v>
      </c>
      <c r="G5092" s="0" t="s">
        <v>154</v>
      </c>
      <c r="H5092" s="0" t="n">
        <v>21153352.989795</v>
      </c>
      <c r="I5092" s="0" t="n">
        <v>1509264.09288573</v>
      </c>
      <c r="J5092" s="0" t="n">
        <v>1109228.64689203</v>
      </c>
      <c r="K5092" s="0" t="n">
        <v>52824243.2510007</v>
      </c>
      <c r="L5092" s="0" t="n">
        <v>67916884.1798581</v>
      </c>
      <c r="M5092" s="0" t="n">
        <v>52069611.2045578</v>
      </c>
      <c r="N5092" s="0" t="n">
        <v>63389091.9012008</v>
      </c>
      <c r="O5092" s="0" t="n">
        <v>50359111.8439476</v>
      </c>
      <c r="P5092" s="0" t="n">
        <v>54937212.9206702</v>
      </c>
      <c r="Q5092" s="0" t="n">
        <v>181111691.146288</v>
      </c>
      <c r="R5092" s="0" t="n">
        <v>196204332.075145</v>
      </c>
    </row>
    <row r="5093" customFormat="false" ht="13.8" hidden="true" customHeight="false" outlineLevel="0" collapsed="false">
      <c r="A5093" s="0" t="s">
        <v>159</v>
      </c>
      <c r="B5093" s="0" t="s">
        <v>52</v>
      </c>
      <c r="C5093" s="0" t="s">
        <v>165</v>
      </c>
      <c r="D5093" s="0" t="s">
        <v>65</v>
      </c>
      <c r="E5093" s="0" t="s">
        <v>8</v>
      </c>
      <c r="F5093" s="0" t="s">
        <v>8</v>
      </c>
      <c r="G5093" s="0" t="s">
        <v>164</v>
      </c>
      <c r="H5093" s="0" t="n">
        <v>3618807.24010892</v>
      </c>
      <c r="I5093" s="0" t="n">
        <v>92868.0999999999</v>
      </c>
      <c r="J5093" s="0" t="n">
        <v>105226.516103759</v>
      </c>
      <c r="K5093" s="0" t="n">
        <v>3714723.99999999</v>
      </c>
      <c r="L5093" s="0" t="n">
        <v>4643404.99999999</v>
      </c>
      <c r="M5093" s="0" t="n">
        <v>18747747.6874999</v>
      </c>
      <c r="N5093" s="0" t="n">
        <v>22694641.9374999</v>
      </c>
      <c r="O5093" s="0" t="n">
        <v>0</v>
      </c>
      <c r="P5093" s="0" t="n">
        <v>0</v>
      </c>
      <c r="Q5093" s="0" t="n">
        <v>0</v>
      </c>
      <c r="R5093" s="0" t="n">
        <v>0</v>
      </c>
    </row>
    <row r="5094" customFormat="false" ht="13.8" hidden="true" customHeight="false" outlineLevel="0" collapsed="false">
      <c r="A5094" s="0" t="s">
        <v>150</v>
      </c>
      <c r="B5094" s="0" t="s">
        <v>52</v>
      </c>
      <c r="C5094" s="0" t="s">
        <v>158</v>
      </c>
      <c r="D5094" s="0" t="s">
        <v>71</v>
      </c>
      <c r="E5094" s="0" t="s">
        <v>13</v>
      </c>
      <c r="F5094" s="0" t="s">
        <v>13</v>
      </c>
      <c r="G5094" s="0" t="s">
        <v>154</v>
      </c>
      <c r="H5094" s="0" t="n">
        <v>4426861.31918751</v>
      </c>
      <c r="I5094" s="0" t="n">
        <v>276274.21588726</v>
      </c>
      <c r="J5094" s="0" t="n">
        <v>284071.680358457</v>
      </c>
      <c r="K5094" s="0" t="n">
        <v>9669597.55605413</v>
      </c>
      <c r="L5094" s="0" t="n">
        <v>12432339.7149267</v>
      </c>
      <c r="M5094" s="0" t="n">
        <v>9531460.4481105</v>
      </c>
      <c r="N5094" s="0" t="n">
        <v>11603517.0672649</v>
      </c>
      <c r="O5094" s="0" t="n">
        <v>9218349.65997488</v>
      </c>
      <c r="P5094" s="0" t="n">
        <v>10056381.4472453</v>
      </c>
      <c r="Q5094" s="0" t="n">
        <v>33152905.9064713</v>
      </c>
      <c r="R5094" s="0" t="n">
        <v>35915648.0653439</v>
      </c>
    </row>
    <row r="5095" customFormat="false" ht="13.8" hidden="true" customHeight="false" outlineLevel="0" collapsed="false">
      <c r="A5095" s="0" t="s">
        <v>159</v>
      </c>
      <c r="B5095" s="0" t="s">
        <v>72</v>
      </c>
      <c r="C5095" s="0" t="s">
        <v>171</v>
      </c>
      <c r="D5095" s="0" t="s">
        <v>86</v>
      </c>
      <c r="E5095" s="0" t="s">
        <v>156</v>
      </c>
      <c r="F5095" s="0" t="s">
        <v>9</v>
      </c>
      <c r="G5095" s="0" t="s">
        <v>164</v>
      </c>
      <c r="H5095" s="0" t="n">
        <v>168984984.404543</v>
      </c>
      <c r="I5095" s="0" t="n">
        <v>3488725.82898926</v>
      </c>
      <c r="J5095" s="0" t="n">
        <v>11285133.7842679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n">
        <v>0</v>
      </c>
      <c r="R5095" s="0" t="n">
        <v>0</v>
      </c>
    </row>
    <row r="5096" customFormat="false" ht="13.8" hidden="true" customHeight="false" outlineLevel="0" collapsed="false">
      <c r="A5096" s="0" t="s">
        <v>150</v>
      </c>
      <c r="B5096" s="0" t="s">
        <v>6</v>
      </c>
      <c r="C5096" s="0" t="s">
        <v>163</v>
      </c>
      <c r="D5096" s="0" t="s">
        <v>19</v>
      </c>
      <c r="E5096" s="0" t="s">
        <v>8</v>
      </c>
      <c r="F5096" s="0" t="s">
        <v>8</v>
      </c>
      <c r="G5096" s="0" t="s">
        <v>153</v>
      </c>
      <c r="H5096" s="0" t="n">
        <v>1667452.79785598</v>
      </c>
      <c r="I5096" s="0" t="n">
        <v>363331.311754555</v>
      </c>
      <c r="J5096" s="0" t="n">
        <v>216191.01597649</v>
      </c>
      <c r="K5096" s="0" t="n">
        <v>1211668.97380175</v>
      </c>
      <c r="L5096" s="0" t="n">
        <v>1557860.10917369</v>
      </c>
      <c r="M5096" s="0" t="n">
        <v>60997804.6076512</v>
      </c>
      <c r="N5096" s="0" t="n">
        <v>83871981.3355204</v>
      </c>
      <c r="O5096" s="0" t="n">
        <v>9530906.9699455</v>
      </c>
      <c r="P5096" s="0" t="n">
        <v>12199560.9215302</v>
      </c>
      <c r="Q5096" s="0" t="n">
        <v>2769529.08297544</v>
      </c>
      <c r="R5096" s="0" t="n">
        <v>3115720.21834738</v>
      </c>
    </row>
    <row r="5097" customFormat="false" ht="13.8" hidden="true" customHeight="false" outlineLevel="0" collapsed="false">
      <c r="A5097" s="0" t="s">
        <v>150</v>
      </c>
      <c r="B5097" s="0" t="s">
        <v>21</v>
      </c>
      <c r="C5097" s="0" t="s">
        <v>166</v>
      </c>
      <c r="D5097" s="0" t="s">
        <v>44</v>
      </c>
      <c r="E5097" s="0" t="s">
        <v>9</v>
      </c>
      <c r="F5097" s="0" t="s">
        <v>9</v>
      </c>
      <c r="G5097" s="0" t="s">
        <v>164</v>
      </c>
      <c r="H5097" s="0" t="n">
        <v>525039.52930356</v>
      </c>
      <c r="I5097" s="0" t="n">
        <v>38645.1833333333</v>
      </c>
      <c r="J5097" s="0" t="n">
        <v>32391.77025</v>
      </c>
      <c r="K5097" s="0" t="n">
        <v>483064.791666666</v>
      </c>
      <c r="L5097" s="0" t="n">
        <v>531371.270833333</v>
      </c>
      <c r="M5097" s="0" t="n">
        <v>16943765.9507775</v>
      </c>
      <c r="N5097" s="0" t="n">
        <v>19061736.6946247</v>
      </c>
      <c r="O5097" s="0" t="n">
        <v>4424068.38207033</v>
      </c>
      <c r="P5097" s="0" t="n">
        <v>5662807.52905003</v>
      </c>
      <c r="Q5097" s="0" t="n">
        <v>434758.3125</v>
      </c>
      <c r="R5097" s="0" t="n">
        <v>531371.270833333</v>
      </c>
    </row>
    <row r="5098" customFormat="false" ht="13.8" hidden="true" customHeight="false" outlineLevel="0" collapsed="false">
      <c r="A5098" s="0" t="s">
        <v>159</v>
      </c>
      <c r="B5098" s="0" t="s">
        <v>6</v>
      </c>
      <c r="C5098" s="0" t="s">
        <v>162</v>
      </c>
      <c r="D5098" s="0" t="s">
        <v>18</v>
      </c>
      <c r="E5098" s="0" t="s">
        <v>9</v>
      </c>
      <c r="F5098" s="0" t="s">
        <v>9</v>
      </c>
      <c r="G5098" s="0" t="s">
        <v>157</v>
      </c>
      <c r="H5098" s="0" t="n">
        <v>69782695.1298005</v>
      </c>
      <c r="I5098" s="0" t="n">
        <v>1487894.60570589</v>
      </c>
      <c r="J5098" s="0" t="n">
        <v>1146003.01209033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</row>
    <row r="5099" customFormat="false" ht="13.8" hidden="true" customHeight="false" outlineLevel="0" collapsed="false">
      <c r="A5099" s="0" t="s">
        <v>155</v>
      </c>
      <c r="B5099" s="0" t="s">
        <v>72</v>
      </c>
      <c r="C5099" s="0" t="s">
        <v>151</v>
      </c>
      <c r="D5099" s="0" t="s">
        <v>78</v>
      </c>
      <c r="E5099" s="0" t="s">
        <v>174</v>
      </c>
      <c r="F5099" s="0" t="s">
        <v>8</v>
      </c>
      <c r="G5099" s="0" t="s">
        <v>172</v>
      </c>
      <c r="H5099" s="0" t="n">
        <v>1661405.59046721</v>
      </c>
      <c r="I5099" s="0" t="n">
        <v>174326.842954975</v>
      </c>
      <c r="J5099" s="0" t="n">
        <v>174326.842954975</v>
      </c>
      <c r="K5099" s="0" t="n">
        <v>2676265.75446406</v>
      </c>
      <c r="L5099" s="0" t="n">
        <v>3440913.11288236</v>
      </c>
      <c r="M5099" s="0" t="n">
        <v>7193381.60196304</v>
      </c>
      <c r="N5099" s="0" t="n">
        <v>8885941.97889553</v>
      </c>
      <c r="O5099" s="0" t="n">
        <v>3723632.82925146</v>
      </c>
      <c r="P5099" s="0" t="n">
        <v>5077681.13079744</v>
      </c>
      <c r="Q5099" s="0" t="n">
        <v>5352531.50892812</v>
      </c>
      <c r="R5099" s="0" t="n">
        <v>6117178.86734642</v>
      </c>
    </row>
    <row r="5100" customFormat="false" ht="13.8" hidden="true" customHeight="false" outlineLevel="0" collapsed="false">
      <c r="A5100" s="0" t="s">
        <v>150</v>
      </c>
      <c r="B5100" s="0" t="s">
        <v>21</v>
      </c>
      <c r="C5100" s="0" t="s">
        <v>166</v>
      </c>
      <c r="D5100" s="0" t="s">
        <v>24</v>
      </c>
      <c r="E5100" s="0" t="s">
        <v>8</v>
      </c>
      <c r="F5100" s="0" t="s">
        <v>8</v>
      </c>
      <c r="G5100" s="0" t="s">
        <v>153</v>
      </c>
      <c r="H5100" s="0" t="n">
        <v>286025.249081328</v>
      </c>
      <c r="I5100" s="0" t="n">
        <v>20575.5752688172</v>
      </c>
      <c r="J5100" s="0" t="n">
        <v>12242.4672849462</v>
      </c>
      <c r="K5100" s="0" t="n">
        <v>257194.690860215</v>
      </c>
      <c r="L5100" s="0" t="n">
        <v>282914.159946236</v>
      </c>
      <c r="M5100" s="0" t="n">
        <v>3289083.91859714</v>
      </c>
      <c r="N5100" s="0" t="n">
        <v>3837264.57169666</v>
      </c>
      <c r="O5100" s="0" t="n">
        <v>1203610.99188976</v>
      </c>
      <c r="P5100" s="0" t="n">
        <v>1404212.82387139</v>
      </c>
      <c r="Q5100" s="0" t="n">
        <v>514389.38172043</v>
      </c>
      <c r="R5100" s="0" t="n">
        <v>565828.319892473</v>
      </c>
    </row>
    <row r="5101" customFormat="false" ht="13.8" hidden="true" customHeight="false" outlineLevel="0" collapsed="false">
      <c r="A5101" s="0" t="s">
        <v>150</v>
      </c>
      <c r="B5101" s="0" t="s">
        <v>72</v>
      </c>
      <c r="C5101" s="0" t="s">
        <v>175</v>
      </c>
      <c r="D5101" s="0" t="s">
        <v>88</v>
      </c>
      <c r="E5101" s="0" t="s">
        <v>152</v>
      </c>
      <c r="F5101" s="0" t="s">
        <v>8</v>
      </c>
      <c r="G5101" s="0" t="s">
        <v>172</v>
      </c>
      <c r="H5101" s="0" t="n">
        <v>1160831.29911891</v>
      </c>
      <c r="I5101" s="0" t="n">
        <v>161603.414097982</v>
      </c>
      <c r="J5101" s="0" t="n">
        <v>507148.578460242</v>
      </c>
      <c r="K5101" s="0" t="n">
        <v>2791706.36977473</v>
      </c>
      <c r="L5101" s="0" t="n">
        <v>3589336.76113894</v>
      </c>
      <c r="M5101" s="0" t="n">
        <v>21978064.3173256</v>
      </c>
      <c r="N5101" s="0" t="n">
        <v>30219838.4363227</v>
      </c>
      <c r="O5101" s="0" t="n">
        <v>6868145.09916425</v>
      </c>
      <c r="P5101" s="0" t="n">
        <v>8791225.72693024</v>
      </c>
      <c r="Q5101" s="0" t="n">
        <v>6381043.13091368</v>
      </c>
      <c r="R5101" s="0" t="n">
        <v>7178673.52227789</v>
      </c>
    </row>
    <row r="5102" customFormat="false" ht="13.8" hidden="true" customHeight="false" outlineLevel="0" collapsed="false">
      <c r="A5102" s="0" t="s">
        <v>150</v>
      </c>
      <c r="B5102" s="0" t="s">
        <v>117</v>
      </c>
      <c r="C5102" s="0" t="s">
        <v>187</v>
      </c>
      <c r="D5102" s="0" t="s">
        <v>109</v>
      </c>
      <c r="E5102" s="0" t="s">
        <v>13</v>
      </c>
      <c r="F5102" s="0" t="s">
        <v>13</v>
      </c>
      <c r="G5102" s="0" t="s">
        <v>164</v>
      </c>
      <c r="H5102" s="0" t="n">
        <v>25514894.3531782</v>
      </c>
      <c r="I5102" s="0" t="n">
        <v>159036.245883096</v>
      </c>
      <c r="J5102" s="0" t="n">
        <v>470453.231107214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</row>
    <row r="5103" customFormat="false" ht="13.8" hidden="true" customHeight="false" outlineLevel="0" collapsed="false">
      <c r="A5103" s="0" t="s">
        <v>155</v>
      </c>
      <c r="B5103" s="0" t="s">
        <v>103</v>
      </c>
      <c r="C5103" s="0" t="s">
        <v>179</v>
      </c>
      <c r="D5103" s="0" t="s">
        <v>115</v>
      </c>
      <c r="E5103" s="0" t="s">
        <v>13</v>
      </c>
      <c r="F5103" s="0" t="s">
        <v>13</v>
      </c>
      <c r="G5103" s="0" t="s">
        <v>164</v>
      </c>
      <c r="H5103" s="0" t="n">
        <v>10055345.3552345</v>
      </c>
      <c r="I5103" s="0" t="n">
        <v>327430.995</v>
      </c>
      <c r="J5103" s="0" t="n">
        <v>426826.4703</v>
      </c>
      <c r="K5103" s="0" t="n">
        <v>0</v>
      </c>
      <c r="L5103" s="0" t="n">
        <v>0</v>
      </c>
      <c r="M5103" s="0" t="n">
        <v>7367197.3875</v>
      </c>
      <c r="N5103" s="0" t="n">
        <v>10314076.3425</v>
      </c>
      <c r="O5103" s="0" t="n">
        <v>30794885.07975</v>
      </c>
      <c r="P5103" s="0" t="n">
        <v>41993025.10875</v>
      </c>
      <c r="Q5103" s="0" t="n">
        <v>22920169.65</v>
      </c>
      <c r="R5103" s="0" t="n">
        <v>26194479.6</v>
      </c>
    </row>
    <row r="5104" customFormat="false" ht="13.8" hidden="true" customHeight="false" outlineLevel="0" collapsed="false">
      <c r="A5104" s="0" t="s">
        <v>159</v>
      </c>
      <c r="B5104" s="0" t="s">
        <v>103</v>
      </c>
      <c r="C5104" s="0" t="s">
        <v>178</v>
      </c>
      <c r="D5104" s="0" t="s">
        <v>108</v>
      </c>
      <c r="E5104" s="0" t="s">
        <v>13</v>
      </c>
      <c r="F5104" s="0" t="s">
        <v>13</v>
      </c>
      <c r="G5104" s="0" t="s">
        <v>164</v>
      </c>
      <c r="H5104" s="0" t="n">
        <v>4348696.7784318</v>
      </c>
      <c r="I5104" s="0" t="n">
        <v>201659.3597346</v>
      </c>
      <c r="J5104" s="0" t="n">
        <v>126006.990903424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n">
        <v>0</v>
      </c>
    </row>
    <row r="5105" customFormat="false" ht="13.8" hidden="true" customHeight="false" outlineLevel="0" collapsed="false">
      <c r="A5105" s="0" t="s">
        <v>155</v>
      </c>
      <c r="B5105" s="0" t="s">
        <v>103</v>
      </c>
      <c r="C5105" s="0" t="s">
        <v>178</v>
      </c>
      <c r="D5105" s="0" t="s">
        <v>108</v>
      </c>
      <c r="E5105" s="0" t="s">
        <v>8</v>
      </c>
      <c r="F5105" s="0" t="s">
        <v>8</v>
      </c>
      <c r="G5105" s="0" t="s">
        <v>172</v>
      </c>
      <c r="H5105" s="0" t="n">
        <v>7516698.10576174</v>
      </c>
      <c r="I5105" s="0" t="n">
        <v>1006955.400231</v>
      </c>
      <c r="J5105" s="0" t="n">
        <v>1234121.21155067</v>
      </c>
      <c r="K5105" s="0" t="n">
        <v>5336423.89712</v>
      </c>
      <c r="L5105" s="0" t="n">
        <v>7115231.86282666</v>
      </c>
      <c r="M5105" s="0" t="n">
        <v>20139108.00462</v>
      </c>
      <c r="N5105" s="0" t="n">
        <v>30208662.00693</v>
      </c>
      <c r="O5105" s="0" t="n">
        <v>18125197.204158</v>
      </c>
      <c r="P5105" s="0" t="n">
        <v>22656496.5051975</v>
      </c>
      <c r="Q5105" s="0" t="n">
        <v>8004635.84568</v>
      </c>
      <c r="R5105" s="0" t="n">
        <v>9783443.81138666</v>
      </c>
    </row>
    <row r="5106" customFormat="false" ht="13.8" hidden="true" customHeight="false" outlineLevel="0" collapsed="false">
      <c r="A5106" s="0" t="s">
        <v>150</v>
      </c>
      <c r="B5106" s="0" t="s">
        <v>103</v>
      </c>
      <c r="C5106" s="0" t="s">
        <v>178</v>
      </c>
      <c r="D5106" s="0" t="s">
        <v>108</v>
      </c>
      <c r="E5106" s="0" t="s">
        <v>8</v>
      </c>
      <c r="F5106" s="0" t="s">
        <v>8</v>
      </c>
      <c r="G5106" s="0" t="s">
        <v>172</v>
      </c>
      <c r="H5106" s="0" t="n">
        <v>6436135.18666542</v>
      </c>
      <c r="I5106" s="0" t="n">
        <v>1006955.400231</v>
      </c>
      <c r="J5106" s="0" t="n">
        <v>1234121.21155067</v>
      </c>
      <c r="K5106" s="0" t="n">
        <v>5336423.89712</v>
      </c>
      <c r="L5106" s="0" t="n">
        <v>7115231.86282666</v>
      </c>
      <c r="M5106" s="0" t="n">
        <v>45312993.010395</v>
      </c>
      <c r="N5106" s="0" t="n">
        <v>60417324.01386</v>
      </c>
      <c r="O5106" s="0" t="n">
        <v>18125197.204158</v>
      </c>
      <c r="P5106" s="0" t="n">
        <v>22656496.5051975</v>
      </c>
      <c r="Q5106" s="0" t="n">
        <v>8004635.84568</v>
      </c>
      <c r="R5106" s="0" t="n">
        <v>9783443.81138666</v>
      </c>
    </row>
    <row r="5107" customFormat="false" ht="13.8" hidden="true" customHeight="false" outlineLevel="0" collapsed="false">
      <c r="A5107" s="0" t="s">
        <v>155</v>
      </c>
      <c r="B5107" s="0" t="s">
        <v>90</v>
      </c>
      <c r="C5107" s="0" t="s">
        <v>92</v>
      </c>
      <c r="D5107" s="0" t="s">
        <v>92</v>
      </c>
      <c r="E5107" s="0" t="s">
        <v>185</v>
      </c>
      <c r="F5107" s="0" t="s">
        <v>9</v>
      </c>
      <c r="G5107" s="0" t="s">
        <v>172</v>
      </c>
      <c r="H5107" s="0" t="n">
        <v>1311747.58701838</v>
      </c>
      <c r="I5107" s="0" t="n">
        <v>53932.7708333333</v>
      </c>
      <c r="J5107" s="0" t="n">
        <v>111603.440416666</v>
      </c>
      <c r="K5107" s="0" t="n">
        <v>0</v>
      </c>
      <c r="L5107" s="0" t="n">
        <v>0</v>
      </c>
      <c r="M5107" s="0" t="n">
        <v>3379938.74623038</v>
      </c>
      <c r="N5107" s="0" t="n">
        <v>4224923.43278797</v>
      </c>
      <c r="O5107" s="0" t="n">
        <v>2168794.02685362</v>
      </c>
      <c r="P5107" s="0" t="n">
        <v>2957446.40025494</v>
      </c>
      <c r="Q5107" s="0" t="n">
        <v>0</v>
      </c>
      <c r="R5107" s="0" t="n">
        <v>0</v>
      </c>
    </row>
    <row r="5108" customFormat="false" ht="13.8" hidden="true" customHeight="false" outlineLevel="0" collapsed="false">
      <c r="A5108" s="0" t="s">
        <v>155</v>
      </c>
      <c r="B5108" s="0" t="s">
        <v>103</v>
      </c>
      <c r="C5108" s="0" t="s">
        <v>177</v>
      </c>
      <c r="D5108" s="0" t="s">
        <v>22</v>
      </c>
      <c r="E5108" s="0" t="s">
        <v>13</v>
      </c>
      <c r="F5108" s="0" t="s">
        <v>13</v>
      </c>
      <c r="G5108" s="0" t="s">
        <v>154</v>
      </c>
      <c r="H5108" s="0" t="n">
        <v>98646.5591380818</v>
      </c>
      <c r="I5108" s="0" t="n">
        <v>6232.5</v>
      </c>
      <c r="J5108" s="0" t="n">
        <v>6255.2865</v>
      </c>
      <c r="K5108" s="0" t="n">
        <v>280462.5</v>
      </c>
      <c r="L5108" s="0" t="n">
        <v>342787.5</v>
      </c>
      <c r="M5108" s="0" t="n">
        <v>799318.125</v>
      </c>
      <c r="N5108" s="0" t="n">
        <v>967595.625</v>
      </c>
      <c r="O5108" s="0" t="n">
        <v>42069.375</v>
      </c>
      <c r="P5108" s="0" t="n">
        <v>67311</v>
      </c>
      <c r="Q5108" s="0" t="n">
        <v>0</v>
      </c>
      <c r="R5108" s="0" t="n">
        <v>0</v>
      </c>
    </row>
    <row r="5109" customFormat="false" ht="13.8" hidden="true" customHeight="false" outlineLevel="0" collapsed="false">
      <c r="A5109" s="0" t="s">
        <v>150</v>
      </c>
      <c r="B5109" s="0" t="s">
        <v>90</v>
      </c>
      <c r="C5109" s="0" t="s">
        <v>93</v>
      </c>
      <c r="D5109" s="0" t="s">
        <v>93</v>
      </c>
      <c r="E5109" s="0" t="s">
        <v>194</v>
      </c>
      <c r="F5109" s="0" t="s">
        <v>8</v>
      </c>
      <c r="G5109" s="0" t="s">
        <v>172</v>
      </c>
      <c r="H5109" s="0" t="n">
        <v>385150.652499659</v>
      </c>
      <c r="I5109" s="0" t="n">
        <v>33449.5833333333</v>
      </c>
      <c r="J5109" s="0" t="n">
        <v>30159.2583333333</v>
      </c>
      <c r="K5109" s="0" t="n">
        <v>353922.916666666</v>
      </c>
      <c r="L5109" s="0" t="n">
        <v>455043.75</v>
      </c>
      <c r="M5109" s="0" t="n">
        <v>3554583.25116593</v>
      </c>
      <c r="N5109" s="0" t="n">
        <v>4265499.90139912</v>
      </c>
      <c r="O5109" s="0" t="n">
        <v>1382337.9324027</v>
      </c>
      <c r="P5109" s="0" t="n">
        <v>1769392.55347546</v>
      </c>
      <c r="Q5109" s="0" t="n">
        <v>808966.666666666</v>
      </c>
      <c r="R5109" s="0" t="n">
        <v>910087.5</v>
      </c>
    </row>
    <row r="5110" customFormat="false" ht="13.8" hidden="true" customHeight="false" outlineLevel="0" collapsed="false">
      <c r="A5110" s="0" t="s">
        <v>155</v>
      </c>
      <c r="B5110" s="0" t="s">
        <v>21</v>
      </c>
      <c r="C5110" s="0" t="s">
        <v>173</v>
      </c>
      <c r="D5110" s="0" t="s">
        <v>47</v>
      </c>
      <c r="E5110" s="0" t="s">
        <v>8</v>
      </c>
      <c r="F5110" s="0" t="s">
        <v>8</v>
      </c>
      <c r="G5110" s="0" t="s">
        <v>164</v>
      </c>
      <c r="H5110" s="0" t="n">
        <v>259477.052567252</v>
      </c>
      <c r="I5110" s="0" t="n">
        <v>9003.5</v>
      </c>
      <c r="J5110" s="0" t="n">
        <v>6148.35</v>
      </c>
      <c r="K5110" s="0" t="n">
        <v>0</v>
      </c>
      <c r="L5110" s="0" t="n">
        <v>0</v>
      </c>
      <c r="M5110" s="0" t="n">
        <v>1973767.2793784</v>
      </c>
      <c r="N5110" s="0" t="n">
        <v>2467209.099223</v>
      </c>
      <c r="O5110" s="0" t="n">
        <v>412285.270683275</v>
      </c>
      <c r="P5110" s="0" t="n">
        <v>659656.43309324</v>
      </c>
      <c r="Q5110" s="0" t="n">
        <v>90035</v>
      </c>
      <c r="R5110" s="0" t="n">
        <v>112543.75</v>
      </c>
    </row>
    <row r="5111" customFormat="false" ht="13.8" hidden="true" customHeight="false" outlineLevel="0" collapsed="false">
      <c r="A5111" s="0" t="s">
        <v>155</v>
      </c>
      <c r="B5111" s="0" t="s">
        <v>72</v>
      </c>
      <c r="C5111" s="0" t="s">
        <v>151</v>
      </c>
      <c r="D5111" s="0" t="s">
        <v>85</v>
      </c>
      <c r="E5111" s="0" t="s">
        <v>152</v>
      </c>
      <c r="F5111" s="0" t="s">
        <v>8</v>
      </c>
      <c r="G5111" s="0" t="s">
        <v>154</v>
      </c>
      <c r="H5111" s="0" t="n">
        <v>13375053.1146908</v>
      </c>
      <c r="I5111" s="0" t="n">
        <v>1790192.34531498</v>
      </c>
      <c r="J5111" s="0" t="n">
        <v>2065058.55755158</v>
      </c>
      <c r="K5111" s="0" t="n">
        <v>26803923.9683052</v>
      </c>
      <c r="L5111" s="0" t="n">
        <v>34462187.9592495</v>
      </c>
      <c r="M5111" s="0" t="n">
        <v>78215371.8115432</v>
      </c>
      <c r="N5111" s="0" t="n">
        <v>95596565.5474418</v>
      </c>
      <c r="O5111" s="0" t="n">
        <v>38238626.2189767</v>
      </c>
      <c r="P5111" s="0" t="n">
        <v>52143581.2076955</v>
      </c>
      <c r="Q5111" s="0" t="n">
        <v>53607847.9366104</v>
      </c>
      <c r="R5111" s="0" t="n">
        <v>61266111.9275547</v>
      </c>
    </row>
    <row r="5112" customFormat="false" ht="13.8" hidden="true" customHeight="false" outlineLevel="0" collapsed="false">
      <c r="A5112" s="0" t="s">
        <v>155</v>
      </c>
      <c r="B5112" s="0" t="s">
        <v>72</v>
      </c>
      <c r="C5112" s="0" t="s">
        <v>151</v>
      </c>
      <c r="D5112" s="0" t="s">
        <v>81</v>
      </c>
      <c r="E5112" s="0" t="s">
        <v>152</v>
      </c>
      <c r="F5112" s="0" t="s">
        <v>8</v>
      </c>
      <c r="G5112" s="0" t="s">
        <v>172</v>
      </c>
      <c r="H5112" s="0" t="n">
        <v>77788.970579184</v>
      </c>
      <c r="I5112" s="0" t="n">
        <v>4174.97411886068</v>
      </c>
      <c r="J5112" s="0" t="n">
        <v>4634.16732765882</v>
      </c>
      <c r="K5112" s="0" t="n">
        <v>48708.031386708</v>
      </c>
      <c r="L5112" s="0" t="n">
        <v>62624.6117829103</v>
      </c>
      <c r="M5112" s="0" t="n">
        <v>183944.448446197</v>
      </c>
      <c r="N5112" s="0" t="n">
        <v>224820.992545352</v>
      </c>
      <c r="O5112" s="0" t="n">
        <v>89928.3965588936</v>
      </c>
      <c r="P5112" s="0" t="n">
        <v>122629.631671218</v>
      </c>
      <c r="Q5112" s="0" t="n">
        <v>97416.062773416</v>
      </c>
      <c r="R5112" s="0" t="n">
        <v>111332.643169618</v>
      </c>
    </row>
    <row r="5113" customFormat="false" ht="13.8" hidden="true" customHeight="false" outlineLevel="0" collapsed="false">
      <c r="A5113" s="0" t="s">
        <v>159</v>
      </c>
      <c r="B5113" s="0" t="s">
        <v>117</v>
      </c>
      <c r="C5113" s="0" t="s">
        <v>189</v>
      </c>
      <c r="D5113" s="0" t="s">
        <v>109</v>
      </c>
      <c r="E5113" s="0" t="s">
        <v>9</v>
      </c>
      <c r="F5113" s="0" t="s">
        <v>9</v>
      </c>
      <c r="G5113" s="0" t="s">
        <v>172</v>
      </c>
      <c r="H5113" s="0" t="n">
        <v>4434.14756104873</v>
      </c>
      <c r="I5113" s="0" t="n">
        <v>25.4686875546396</v>
      </c>
      <c r="J5113" s="0" t="n">
        <v>25.4686875546396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n">
        <v>0</v>
      </c>
      <c r="R5113" s="0" t="n">
        <v>0</v>
      </c>
    </row>
    <row r="5114" customFormat="false" ht="13.8" hidden="true" customHeight="false" outlineLevel="0" collapsed="false">
      <c r="A5114" s="0" t="s">
        <v>202</v>
      </c>
      <c r="B5114" s="0" t="s">
        <v>72</v>
      </c>
      <c r="C5114" s="0" t="s">
        <v>151</v>
      </c>
      <c r="D5114" s="0" t="s">
        <v>73</v>
      </c>
      <c r="E5114" s="0" t="s">
        <v>156</v>
      </c>
      <c r="F5114" s="0" t="s">
        <v>9</v>
      </c>
      <c r="G5114" s="0" t="s">
        <v>172</v>
      </c>
      <c r="H5114" s="0" t="n">
        <v>45601516.7818408</v>
      </c>
      <c r="I5114" s="0" t="n">
        <v>167958.013597841</v>
      </c>
      <c r="J5114" s="0" t="n">
        <v>520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</row>
    <row r="5115" customFormat="false" ht="13.8" hidden="true" customHeight="false" outlineLevel="0" collapsed="false">
      <c r="A5115" s="0" t="s">
        <v>202</v>
      </c>
      <c r="B5115" s="0" t="s">
        <v>21</v>
      </c>
      <c r="C5115" s="0" t="s">
        <v>181</v>
      </c>
      <c r="D5115" s="0" t="s">
        <v>22</v>
      </c>
      <c r="E5115" s="0" t="s">
        <v>13</v>
      </c>
      <c r="F5115" s="0" t="s">
        <v>13</v>
      </c>
      <c r="G5115" s="0" t="s">
        <v>154</v>
      </c>
      <c r="H5115" s="0" t="n">
        <v>4185309.68798976</v>
      </c>
      <c r="I5115" s="0" t="n">
        <v>45025</v>
      </c>
      <c r="J5115" s="0" t="n">
        <v>92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</row>
    <row r="5116" customFormat="false" ht="13.8" hidden="true" customHeight="false" outlineLevel="0" collapsed="false">
      <c r="A5116" s="0" t="s">
        <v>202</v>
      </c>
      <c r="B5116" s="0" t="s">
        <v>52</v>
      </c>
      <c r="C5116" s="0" t="s">
        <v>158</v>
      </c>
      <c r="D5116" s="0" t="s">
        <v>56</v>
      </c>
      <c r="E5116" s="0" t="s">
        <v>13</v>
      </c>
      <c r="F5116" s="0" t="s">
        <v>13</v>
      </c>
      <c r="G5116" s="0" t="s">
        <v>157</v>
      </c>
      <c r="H5116" s="0" t="n">
        <v>247527995.399071</v>
      </c>
      <c r="I5116" s="0" t="n">
        <v>2205838.18295347</v>
      </c>
      <c r="J5116" s="0" t="n">
        <v>2344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0</v>
      </c>
    </row>
    <row r="5117" customFormat="false" ht="13.8" hidden="true" customHeight="false" outlineLevel="0" collapsed="false">
      <c r="A5117" s="0" t="s">
        <v>202</v>
      </c>
      <c r="B5117" s="0" t="s">
        <v>52</v>
      </c>
      <c r="C5117" s="0" t="s">
        <v>158</v>
      </c>
      <c r="D5117" s="0" t="s">
        <v>56</v>
      </c>
      <c r="E5117" s="0" t="s">
        <v>9</v>
      </c>
      <c r="F5117" s="0" t="s">
        <v>9</v>
      </c>
      <c r="G5117" s="0" t="s">
        <v>154</v>
      </c>
      <c r="H5117" s="0" t="n">
        <v>212127157.337451</v>
      </c>
      <c r="I5117" s="0" t="n">
        <v>1900670.68917035</v>
      </c>
      <c r="J5117" s="0" t="n">
        <v>1815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0</v>
      </c>
    </row>
    <row r="5118" customFormat="false" ht="13.8" hidden="true" customHeight="false" outlineLevel="0" collapsed="false">
      <c r="A5118" s="0" t="s">
        <v>202</v>
      </c>
      <c r="B5118" s="0" t="s">
        <v>21</v>
      </c>
      <c r="C5118" s="0" t="s">
        <v>166</v>
      </c>
      <c r="D5118" s="0" t="s">
        <v>24</v>
      </c>
      <c r="E5118" s="0" t="s">
        <v>13</v>
      </c>
      <c r="F5118" s="0" t="s">
        <v>13</v>
      </c>
      <c r="G5118" s="0" t="s">
        <v>157</v>
      </c>
      <c r="H5118" s="0" t="n">
        <v>5453725.12332627</v>
      </c>
      <c r="I5118" s="0" t="n">
        <v>88282.628107645</v>
      </c>
      <c r="J5118" s="0" t="n">
        <v>42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0</v>
      </c>
    </row>
    <row r="5119" customFormat="false" ht="13.8" hidden="true" customHeight="false" outlineLevel="0" collapsed="false">
      <c r="A5119" s="0" t="s">
        <v>202</v>
      </c>
      <c r="B5119" s="0" t="s">
        <v>52</v>
      </c>
      <c r="C5119" s="0" t="s">
        <v>161</v>
      </c>
      <c r="D5119" s="0" t="s">
        <v>58</v>
      </c>
      <c r="E5119" s="0" t="s">
        <v>9</v>
      </c>
      <c r="F5119" s="0" t="s">
        <v>9</v>
      </c>
      <c r="G5119" s="0" t="s">
        <v>172</v>
      </c>
      <c r="H5119" s="0" t="n">
        <v>1098875.69787218</v>
      </c>
      <c r="I5119" s="0" t="n">
        <v>14423.358574559</v>
      </c>
      <c r="J5119" s="0" t="n">
        <v>164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</row>
    <row r="5120" customFormat="false" ht="13.8" hidden="true" customHeight="false" outlineLevel="0" collapsed="false">
      <c r="A5120" s="0" t="s">
        <v>202</v>
      </c>
      <c r="B5120" s="0" t="s">
        <v>21</v>
      </c>
      <c r="C5120" s="0" t="s">
        <v>168</v>
      </c>
      <c r="D5120" s="0" t="s">
        <v>29</v>
      </c>
      <c r="E5120" s="0" t="s">
        <v>13</v>
      </c>
      <c r="F5120" s="0" t="s">
        <v>13</v>
      </c>
      <c r="G5120" s="0" t="s">
        <v>153</v>
      </c>
      <c r="H5120" s="0" t="n">
        <v>390908.527148048</v>
      </c>
      <c r="I5120" s="0" t="n">
        <v>2900</v>
      </c>
      <c r="J5120" s="0" t="n">
        <v>7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</row>
    <row r="5121" customFormat="false" ht="13.8" hidden="true" customHeight="false" outlineLevel="0" collapsed="false">
      <c r="A5121" s="0" t="s">
        <v>202</v>
      </c>
      <c r="B5121" s="0" t="s">
        <v>72</v>
      </c>
      <c r="C5121" s="0" t="s">
        <v>151</v>
      </c>
      <c r="D5121" s="0" t="s">
        <v>85</v>
      </c>
      <c r="E5121" s="0" t="s">
        <v>156</v>
      </c>
      <c r="F5121" s="0" t="s">
        <v>9</v>
      </c>
      <c r="G5121" s="0" t="s">
        <v>154</v>
      </c>
      <c r="H5121" s="0" t="n">
        <v>50784595.2849445</v>
      </c>
      <c r="I5121" s="0" t="n">
        <v>1175547.41742696</v>
      </c>
      <c r="J5121" s="0" t="n">
        <v>178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0</v>
      </c>
    </row>
    <row r="5122" customFormat="false" ht="13.8" hidden="true" customHeight="false" outlineLevel="0" collapsed="false">
      <c r="A5122" s="0" t="s">
        <v>202</v>
      </c>
      <c r="B5122" s="0" t="s">
        <v>21</v>
      </c>
      <c r="C5122" s="0" t="s">
        <v>181</v>
      </c>
      <c r="D5122" s="0" t="s">
        <v>51</v>
      </c>
      <c r="E5122" s="0" t="s">
        <v>13</v>
      </c>
      <c r="F5122" s="0" t="s">
        <v>13</v>
      </c>
      <c r="G5122" s="0" t="s">
        <v>172</v>
      </c>
      <c r="H5122" s="0" t="n">
        <v>3537389.9793558</v>
      </c>
      <c r="I5122" s="0" t="n">
        <v>23010</v>
      </c>
      <c r="J5122" s="0" t="n">
        <v>75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0</v>
      </c>
    </row>
    <row r="5123" customFormat="false" ht="13.8" hidden="true" customHeight="false" outlineLevel="0" collapsed="false">
      <c r="A5123" s="0" t="s">
        <v>202</v>
      </c>
      <c r="B5123" s="0" t="s">
        <v>72</v>
      </c>
      <c r="C5123" s="0" t="s">
        <v>175</v>
      </c>
      <c r="D5123" s="0" t="s">
        <v>87</v>
      </c>
      <c r="E5123" s="0" t="s">
        <v>156</v>
      </c>
      <c r="F5123" s="0" t="s">
        <v>9</v>
      </c>
      <c r="G5123" s="0" t="s">
        <v>153</v>
      </c>
      <c r="H5123" s="0" t="n">
        <v>1629306.37080759</v>
      </c>
      <c r="I5123" s="0" t="n">
        <v>29859.7653784364</v>
      </c>
      <c r="J5123" s="0" t="n">
        <v>14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0</v>
      </c>
    </row>
    <row r="5124" customFormat="false" ht="13.8" hidden="true" customHeight="false" outlineLevel="0" collapsed="false">
      <c r="A5124" s="0" t="s">
        <v>202</v>
      </c>
      <c r="B5124" s="0" t="s">
        <v>72</v>
      </c>
      <c r="C5124" s="0" t="s">
        <v>175</v>
      </c>
      <c r="D5124" s="0" t="s">
        <v>89</v>
      </c>
      <c r="E5124" s="0" t="s">
        <v>152</v>
      </c>
      <c r="F5124" s="0" t="s">
        <v>8</v>
      </c>
      <c r="G5124" s="0" t="s">
        <v>164</v>
      </c>
      <c r="H5124" s="0" t="n">
        <v>303756929.602276</v>
      </c>
      <c r="I5124" s="0" t="n">
        <v>2978879.97892713</v>
      </c>
      <c r="J5124" s="0" t="n">
        <v>209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0</v>
      </c>
    </row>
    <row r="5125" customFormat="false" ht="13.8" hidden="true" customHeight="false" outlineLevel="0" collapsed="false">
      <c r="A5125" s="0" t="s">
        <v>202</v>
      </c>
      <c r="B5125" s="0" t="s">
        <v>21</v>
      </c>
      <c r="C5125" s="0" t="s">
        <v>173</v>
      </c>
      <c r="D5125" s="0" t="s">
        <v>27</v>
      </c>
      <c r="E5125" s="0" t="s">
        <v>9</v>
      </c>
      <c r="F5125" s="0" t="s">
        <v>9</v>
      </c>
      <c r="G5125" s="0" t="s">
        <v>153</v>
      </c>
      <c r="H5125" s="0" t="n">
        <v>85500.3269820906</v>
      </c>
      <c r="I5125" s="0" t="n">
        <v>1354</v>
      </c>
      <c r="J5125" s="0" t="n">
        <v>1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0</v>
      </c>
    </row>
    <row r="5126" customFormat="false" ht="13.8" hidden="true" customHeight="false" outlineLevel="0" collapsed="false">
      <c r="A5126" s="0" t="s">
        <v>202</v>
      </c>
      <c r="B5126" s="0" t="s">
        <v>117</v>
      </c>
      <c r="C5126" s="0" t="s">
        <v>176</v>
      </c>
      <c r="D5126" s="0" t="s">
        <v>109</v>
      </c>
      <c r="E5126" s="0" t="s">
        <v>8</v>
      </c>
      <c r="F5126" s="0" t="s">
        <v>8</v>
      </c>
      <c r="G5126" s="0" t="s">
        <v>154</v>
      </c>
      <c r="H5126" s="0" t="n">
        <v>40564519.5063268</v>
      </c>
      <c r="I5126" s="0" t="n">
        <v>182696.373033296</v>
      </c>
      <c r="J5126" s="0" t="n">
        <v>204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0</v>
      </c>
    </row>
    <row r="5127" customFormat="false" ht="13.8" hidden="true" customHeight="false" outlineLevel="0" collapsed="false">
      <c r="A5127" s="0" t="s">
        <v>202</v>
      </c>
      <c r="B5127" s="0" t="s">
        <v>117</v>
      </c>
      <c r="C5127" s="0" t="s">
        <v>182</v>
      </c>
      <c r="D5127" s="0" t="s">
        <v>109</v>
      </c>
      <c r="E5127" s="0" t="s">
        <v>9</v>
      </c>
      <c r="F5127" s="0" t="s">
        <v>9</v>
      </c>
      <c r="G5127" s="0" t="s">
        <v>164</v>
      </c>
      <c r="H5127" s="0" t="n">
        <v>14090753.7390857</v>
      </c>
      <c r="I5127" s="0" t="n">
        <v>89405.1864752743</v>
      </c>
      <c r="J5127" s="0" t="n">
        <v>55</v>
      </c>
      <c r="K5127" s="0" t="n">
        <v>0</v>
      </c>
      <c r="L5127" s="0" t="n">
        <v>0</v>
      </c>
      <c r="M5127" s="0" t="n">
        <v>0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0</v>
      </c>
    </row>
    <row r="5128" customFormat="false" ht="13.8" hidden="true" customHeight="false" outlineLevel="0" collapsed="false">
      <c r="A5128" s="0" t="s">
        <v>202</v>
      </c>
      <c r="B5128" s="0" t="s">
        <v>103</v>
      </c>
      <c r="C5128" s="0" t="s">
        <v>177</v>
      </c>
      <c r="D5128" s="0" t="s">
        <v>116</v>
      </c>
      <c r="E5128" s="0" t="s">
        <v>8</v>
      </c>
      <c r="F5128" s="0" t="s">
        <v>8</v>
      </c>
      <c r="G5128" s="0" t="s">
        <v>157</v>
      </c>
      <c r="H5128" s="0" t="n">
        <v>119987145.882831</v>
      </c>
      <c r="I5128" s="0" t="n">
        <v>991718.853</v>
      </c>
      <c r="J5128" s="0" t="n">
        <v>8393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0</v>
      </c>
    </row>
    <row r="5129" customFormat="false" ht="13.8" hidden="true" customHeight="false" outlineLevel="0" collapsed="false">
      <c r="A5129" s="0" t="s">
        <v>202</v>
      </c>
      <c r="B5129" s="0" t="s">
        <v>103</v>
      </c>
      <c r="C5129" s="0" t="s">
        <v>177</v>
      </c>
      <c r="D5129" s="0" t="s">
        <v>114</v>
      </c>
      <c r="E5129" s="0" t="s">
        <v>9</v>
      </c>
      <c r="F5129" s="0" t="s">
        <v>9</v>
      </c>
      <c r="G5129" s="0" t="s">
        <v>157</v>
      </c>
      <c r="H5129" s="0" t="n">
        <v>1686835.27696975</v>
      </c>
      <c r="I5129" s="0" t="n">
        <v>106232.585</v>
      </c>
      <c r="J5129" s="0" t="n">
        <v>451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n">
        <v>0</v>
      </c>
      <c r="R5129" s="0" t="n">
        <v>0</v>
      </c>
    </row>
    <row r="5130" customFormat="false" ht="13.8" hidden="true" customHeight="false" outlineLevel="0" collapsed="false">
      <c r="A5130" s="0" t="s">
        <v>202</v>
      </c>
      <c r="B5130" s="0" t="s">
        <v>103</v>
      </c>
      <c r="C5130" s="0" t="s">
        <v>177</v>
      </c>
      <c r="D5130" s="0" t="s">
        <v>106</v>
      </c>
      <c r="E5130" s="0" t="s">
        <v>9</v>
      </c>
      <c r="F5130" s="0" t="s">
        <v>9</v>
      </c>
      <c r="G5130" s="0" t="s">
        <v>164</v>
      </c>
      <c r="H5130" s="0" t="n">
        <v>45699516.8652606</v>
      </c>
      <c r="I5130" s="0" t="n">
        <v>2604985.64</v>
      </c>
      <c r="J5130" s="0" t="n">
        <v>1382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</row>
    <row r="5131" customFormat="false" ht="13.8" hidden="true" customHeight="false" outlineLevel="0" collapsed="false">
      <c r="A5131" s="0" t="s">
        <v>202</v>
      </c>
      <c r="B5131" s="0" t="s">
        <v>103</v>
      </c>
      <c r="C5131" s="0" t="s">
        <v>178</v>
      </c>
      <c r="D5131" s="0" t="s">
        <v>111</v>
      </c>
      <c r="E5131" s="0" t="s">
        <v>13</v>
      </c>
      <c r="F5131" s="0" t="s">
        <v>13</v>
      </c>
      <c r="G5131" s="0" t="s">
        <v>157</v>
      </c>
      <c r="H5131" s="0" t="n">
        <v>1312069.34296729</v>
      </c>
      <c r="I5131" s="0" t="n">
        <v>38834.7580637493</v>
      </c>
      <c r="J5131" s="0" t="n">
        <v>64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</row>
    <row r="5132" customFormat="false" ht="13.8" hidden="true" customHeight="false" outlineLevel="0" collapsed="false">
      <c r="A5132" s="0" t="s">
        <v>202</v>
      </c>
      <c r="B5132" s="0" t="s">
        <v>103</v>
      </c>
      <c r="C5132" s="0" t="s">
        <v>178</v>
      </c>
      <c r="D5132" s="0" t="s">
        <v>111</v>
      </c>
      <c r="E5132" s="0" t="s">
        <v>9</v>
      </c>
      <c r="F5132" s="0" t="s">
        <v>9</v>
      </c>
      <c r="G5132" s="0" t="s">
        <v>164</v>
      </c>
      <c r="H5132" s="0" t="n">
        <v>8525803.79056682</v>
      </c>
      <c r="I5132" s="0" t="n">
        <v>54154.5049470238</v>
      </c>
      <c r="J5132" s="0" t="n">
        <v>89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</row>
    <row r="5133" customFormat="false" ht="13.8" hidden="true" customHeight="false" outlineLevel="0" collapsed="false">
      <c r="A5133" s="0" t="s">
        <v>202</v>
      </c>
      <c r="B5133" s="0" t="s">
        <v>72</v>
      </c>
      <c r="C5133" s="0" t="s">
        <v>171</v>
      </c>
      <c r="D5133" s="0" t="s">
        <v>74</v>
      </c>
      <c r="E5133" s="0" t="s">
        <v>174</v>
      </c>
      <c r="F5133" s="0" t="s">
        <v>8</v>
      </c>
      <c r="G5133" s="0" t="s">
        <v>157</v>
      </c>
      <c r="H5133" s="0" t="n">
        <v>6332246.85387677</v>
      </c>
      <c r="I5133" s="0" t="n">
        <v>15600.5882774801</v>
      </c>
      <c r="J5133" s="0" t="n">
        <v>241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n">
        <v>0</v>
      </c>
      <c r="R5133" s="0" t="n">
        <v>0</v>
      </c>
    </row>
    <row r="5134" customFormat="false" ht="13.8" hidden="true" customHeight="false" outlineLevel="0" collapsed="false">
      <c r="A5134" s="0" t="s">
        <v>202</v>
      </c>
      <c r="B5134" s="0" t="s">
        <v>72</v>
      </c>
      <c r="C5134" s="0" t="s">
        <v>151</v>
      </c>
      <c r="D5134" s="0" t="s">
        <v>78</v>
      </c>
      <c r="E5134" s="0" t="s">
        <v>174</v>
      </c>
      <c r="F5134" s="0" t="s">
        <v>8</v>
      </c>
      <c r="G5134" s="0" t="s">
        <v>164</v>
      </c>
      <c r="H5134" s="0" t="n">
        <v>280826612.214922</v>
      </c>
      <c r="I5134" s="0" t="n">
        <v>2287546.06373163</v>
      </c>
      <c r="J5134" s="0" t="n">
        <v>350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</row>
    <row r="5135" customFormat="false" ht="13.8" hidden="true" customHeight="false" outlineLevel="0" collapsed="false">
      <c r="A5135" s="0" t="s">
        <v>202</v>
      </c>
      <c r="B5135" s="0" t="s">
        <v>21</v>
      </c>
      <c r="C5135" s="0" t="s">
        <v>181</v>
      </c>
      <c r="D5135" s="0" t="s">
        <v>22</v>
      </c>
      <c r="E5135" s="0" t="s">
        <v>13</v>
      </c>
      <c r="F5135" s="0" t="s">
        <v>13</v>
      </c>
      <c r="G5135" s="0" t="s">
        <v>157</v>
      </c>
      <c r="H5135" s="0" t="n">
        <v>1774449.21151826</v>
      </c>
      <c r="I5135" s="0" t="n">
        <v>22750</v>
      </c>
      <c r="J5135" s="0" t="n">
        <v>46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n">
        <v>0</v>
      </c>
      <c r="R5135" s="0" t="n">
        <v>0</v>
      </c>
    </row>
    <row r="5136" customFormat="false" ht="13.8" hidden="true" customHeight="false" outlineLevel="0" collapsed="false">
      <c r="A5136" s="0" t="s">
        <v>202</v>
      </c>
      <c r="B5136" s="0" t="s">
        <v>52</v>
      </c>
      <c r="C5136" s="0" t="s">
        <v>158</v>
      </c>
      <c r="D5136" s="0" t="s">
        <v>56</v>
      </c>
      <c r="E5136" s="0" t="s">
        <v>9</v>
      </c>
      <c r="F5136" s="0" t="s">
        <v>9</v>
      </c>
      <c r="G5136" s="0" t="s">
        <v>172</v>
      </c>
      <c r="H5136" s="0" t="n">
        <v>7840545.70927566</v>
      </c>
      <c r="I5136" s="0" t="n">
        <v>71299.2808295751</v>
      </c>
      <c r="J5136" s="0" t="n">
        <v>76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0</v>
      </c>
      <c r="Q5136" s="0" t="n">
        <v>0</v>
      </c>
      <c r="R5136" s="0" t="n">
        <v>0</v>
      </c>
    </row>
    <row r="5137" customFormat="false" ht="13.8" hidden="true" customHeight="false" outlineLevel="0" collapsed="false">
      <c r="A5137" s="0" t="s">
        <v>202</v>
      </c>
      <c r="B5137" s="0" t="s">
        <v>21</v>
      </c>
      <c r="C5137" s="0" t="s">
        <v>166</v>
      </c>
      <c r="D5137" s="0" t="s">
        <v>23</v>
      </c>
      <c r="E5137" s="0" t="s">
        <v>9</v>
      </c>
      <c r="F5137" s="0" t="s">
        <v>9</v>
      </c>
      <c r="G5137" s="0" t="s">
        <v>157</v>
      </c>
      <c r="H5137" s="0" t="n">
        <v>14978184.0606546</v>
      </c>
      <c r="I5137" s="0" t="n">
        <v>214473.970420062</v>
      </c>
      <c r="J5137" s="0" t="n">
        <v>153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</row>
    <row r="5138" customFormat="false" ht="13.8" hidden="true" customHeight="false" outlineLevel="0" collapsed="false">
      <c r="A5138" s="0" t="s">
        <v>202</v>
      </c>
      <c r="B5138" s="0" t="s">
        <v>21</v>
      </c>
      <c r="C5138" s="0" t="s">
        <v>166</v>
      </c>
      <c r="D5138" s="0" t="s">
        <v>24</v>
      </c>
      <c r="E5138" s="0" t="s">
        <v>8</v>
      </c>
      <c r="F5138" s="0" t="s">
        <v>8</v>
      </c>
      <c r="G5138" s="0" t="s">
        <v>157</v>
      </c>
      <c r="H5138" s="0" t="n">
        <v>18345844.8385074</v>
      </c>
      <c r="I5138" s="0" t="n">
        <v>312018.844864936</v>
      </c>
      <c r="J5138" s="0" t="n">
        <v>146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n">
        <v>0</v>
      </c>
      <c r="R5138" s="0" t="n">
        <v>0</v>
      </c>
    </row>
    <row r="5139" customFormat="false" ht="13.8" hidden="true" customHeight="false" outlineLevel="0" collapsed="false">
      <c r="A5139" s="0" t="s">
        <v>202</v>
      </c>
      <c r="B5139" s="0" t="s">
        <v>52</v>
      </c>
      <c r="C5139" s="0" t="s">
        <v>158</v>
      </c>
      <c r="D5139" s="0" t="s">
        <v>59</v>
      </c>
      <c r="E5139" s="0" t="s">
        <v>9</v>
      </c>
      <c r="F5139" s="0" t="s">
        <v>9</v>
      </c>
      <c r="G5139" s="0" t="s">
        <v>153</v>
      </c>
      <c r="H5139" s="0" t="n">
        <v>551641.680601825</v>
      </c>
      <c r="I5139" s="0" t="n">
        <v>8492.02848491462</v>
      </c>
      <c r="J5139" s="0" t="n">
        <v>17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</row>
    <row r="5140" customFormat="false" ht="13.8" hidden="true" customHeight="false" outlineLevel="0" collapsed="false">
      <c r="A5140" s="0" t="s">
        <v>202</v>
      </c>
      <c r="B5140" s="0" t="s">
        <v>6</v>
      </c>
      <c r="C5140" s="0" t="s">
        <v>162</v>
      </c>
      <c r="D5140" s="0" t="s">
        <v>17</v>
      </c>
      <c r="E5140" s="0" t="s">
        <v>9</v>
      </c>
      <c r="F5140" s="0" t="s">
        <v>9</v>
      </c>
      <c r="G5140" s="0" t="s">
        <v>172</v>
      </c>
      <c r="H5140" s="0" t="n">
        <v>40897343.6099998</v>
      </c>
      <c r="I5140" s="0" t="n">
        <v>229116.368343542</v>
      </c>
      <c r="J5140" s="0" t="n">
        <v>5733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n">
        <v>0</v>
      </c>
      <c r="R5140" s="0" t="n">
        <v>0</v>
      </c>
    </row>
    <row r="5141" customFormat="false" ht="13.8" hidden="true" customHeight="false" outlineLevel="0" collapsed="false">
      <c r="A5141" s="0" t="s">
        <v>202</v>
      </c>
      <c r="B5141" s="0" t="s">
        <v>52</v>
      </c>
      <c r="C5141" s="0" t="s">
        <v>165</v>
      </c>
      <c r="D5141" s="0" t="s">
        <v>62</v>
      </c>
      <c r="E5141" s="0" t="s">
        <v>9</v>
      </c>
      <c r="F5141" s="0" t="s">
        <v>9</v>
      </c>
      <c r="G5141" s="0" t="s">
        <v>172</v>
      </c>
      <c r="H5141" s="0" t="n">
        <v>4695127.5810433</v>
      </c>
      <c r="I5141" s="0" t="n">
        <v>32433.7999999999</v>
      </c>
      <c r="J5141" s="0" t="n">
        <v>506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0</v>
      </c>
    </row>
    <row r="5142" customFormat="false" ht="13.8" hidden="true" customHeight="false" outlineLevel="0" collapsed="false">
      <c r="A5142" s="0" t="s">
        <v>202</v>
      </c>
      <c r="B5142" s="0" t="s">
        <v>72</v>
      </c>
      <c r="C5142" s="0" t="s">
        <v>151</v>
      </c>
      <c r="D5142" s="0" t="s">
        <v>82</v>
      </c>
      <c r="E5142" s="0" t="s">
        <v>170</v>
      </c>
      <c r="F5142" s="0" t="s">
        <v>13</v>
      </c>
      <c r="G5142" s="0" t="s">
        <v>164</v>
      </c>
      <c r="H5142" s="0" t="n">
        <v>892004.128821107</v>
      </c>
      <c r="I5142" s="0" t="n">
        <v>11234.283953329</v>
      </c>
      <c r="J5142" s="0" t="n">
        <v>30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0</v>
      </c>
    </row>
    <row r="5143" customFormat="false" ht="13.8" hidden="true" customHeight="false" outlineLevel="0" collapsed="false">
      <c r="A5143" s="0" t="s">
        <v>202</v>
      </c>
      <c r="B5143" s="0" t="s">
        <v>90</v>
      </c>
      <c r="C5143" s="0" t="s">
        <v>93</v>
      </c>
      <c r="D5143" s="0" t="s">
        <v>93</v>
      </c>
      <c r="E5143" s="0" t="s">
        <v>167</v>
      </c>
      <c r="F5143" s="0" t="s">
        <v>9</v>
      </c>
      <c r="G5143" s="0" t="s">
        <v>172</v>
      </c>
      <c r="H5143" s="0" t="n">
        <v>9401805.99754865</v>
      </c>
      <c r="I5143" s="0" t="n">
        <v>147114.814935064</v>
      </c>
      <c r="J5143" s="0" t="n">
        <v>168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</row>
    <row r="5144" customFormat="false" ht="13.8" hidden="true" customHeight="false" outlineLevel="0" collapsed="false">
      <c r="A5144" s="0" t="s">
        <v>202</v>
      </c>
      <c r="B5144" s="0" t="s">
        <v>21</v>
      </c>
      <c r="C5144" s="0" t="s">
        <v>166</v>
      </c>
      <c r="D5144" s="0" t="s">
        <v>36</v>
      </c>
      <c r="E5144" s="0" t="s">
        <v>13</v>
      </c>
      <c r="F5144" s="0" t="s">
        <v>13</v>
      </c>
      <c r="G5144" s="0" t="s">
        <v>172</v>
      </c>
      <c r="H5144" s="0" t="n">
        <v>4179223.11485229</v>
      </c>
      <c r="I5144" s="0" t="n">
        <v>22279.8320919482</v>
      </c>
      <c r="J5144" s="0" t="n">
        <v>60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n">
        <v>0</v>
      </c>
      <c r="R5144" s="0" t="n">
        <v>0</v>
      </c>
    </row>
    <row r="5145" customFormat="false" ht="13.8" hidden="true" customHeight="false" outlineLevel="0" collapsed="false">
      <c r="A5145" s="0" t="s">
        <v>202</v>
      </c>
      <c r="B5145" s="0" t="s">
        <v>21</v>
      </c>
      <c r="C5145" s="0" t="s">
        <v>166</v>
      </c>
      <c r="D5145" s="0" t="s">
        <v>44</v>
      </c>
      <c r="E5145" s="0" t="s">
        <v>13</v>
      </c>
      <c r="F5145" s="0" t="s">
        <v>13</v>
      </c>
      <c r="G5145" s="0" t="s">
        <v>164</v>
      </c>
      <c r="H5145" s="0" t="n">
        <v>6172448.70412969</v>
      </c>
      <c r="I5145" s="0" t="n">
        <v>33347.2666666666</v>
      </c>
      <c r="J5145" s="0" t="n">
        <v>83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</row>
    <row r="5146" customFormat="false" ht="13.8" hidden="true" customHeight="false" outlineLevel="0" collapsed="false">
      <c r="A5146" s="0" t="s">
        <v>202</v>
      </c>
      <c r="B5146" s="0" t="s">
        <v>21</v>
      </c>
      <c r="C5146" s="0" t="s">
        <v>168</v>
      </c>
      <c r="D5146" s="0" t="s">
        <v>49</v>
      </c>
      <c r="E5146" s="0" t="s">
        <v>9</v>
      </c>
      <c r="F5146" s="0" t="s">
        <v>9</v>
      </c>
      <c r="G5146" s="0" t="s">
        <v>164</v>
      </c>
      <c r="H5146" s="0" t="n">
        <v>6298257.92286556</v>
      </c>
      <c r="I5146" s="0" t="n">
        <v>49385</v>
      </c>
      <c r="J5146" s="0" t="n">
        <v>1244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</row>
    <row r="5147" customFormat="false" ht="13.8" hidden="true" customHeight="false" outlineLevel="0" collapsed="false">
      <c r="A5147" s="0" t="s">
        <v>202</v>
      </c>
      <c r="B5147" s="0" t="s">
        <v>21</v>
      </c>
      <c r="C5147" s="0" t="s">
        <v>168</v>
      </c>
      <c r="D5147" s="0" t="s">
        <v>50</v>
      </c>
      <c r="E5147" s="0" t="s">
        <v>8</v>
      </c>
      <c r="F5147" s="0" t="s">
        <v>8</v>
      </c>
      <c r="G5147" s="0" t="s">
        <v>157</v>
      </c>
      <c r="H5147" s="0" t="n">
        <v>81621062.1226479</v>
      </c>
      <c r="I5147" s="0" t="n">
        <v>725570</v>
      </c>
      <c r="J5147" s="0" t="n">
        <v>18993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n">
        <v>0</v>
      </c>
      <c r="R5147" s="0" t="n">
        <v>0</v>
      </c>
    </row>
    <row r="5148" customFormat="false" ht="13.8" hidden="true" customHeight="false" outlineLevel="0" collapsed="false">
      <c r="A5148" s="0" t="s">
        <v>202</v>
      </c>
      <c r="B5148" s="0" t="s">
        <v>52</v>
      </c>
      <c r="C5148" s="0" t="s">
        <v>158</v>
      </c>
      <c r="D5148" s="0" t="s">
        <v>71</v>
      </c>
      <c r="E5148" s="0" t="s">
        <v>13</v>
      </c>
      <c r="F5148" s="0" t="s">
        <v>13</v>
      </c>
      <c r="G5148" s="0" t="s">
        <v>172</v>
      </c>
      <c r="H5148" s="0" t="n">
        <v>1681808.87461191</v>
      </c>
      <c r="I5148" s="0" t="n">
        <v>15662.5405729479</v>
      </c>
      <c r="J5148" s="0" t="n">
        <v>70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</row>
    <row r="5149" customFormat="false" ht="13.8" hidden="true" customHeight="false" outlineLevel="0" collapsed="false">
      <c r="A5149" s="0" t="s">
        <v>202</v>
      </c>
      <c r="B5149" s="0" t="s">
        <v>72</v>
      </c>
      <c r="C5149" s="0" t="s">
        <v>171</v>
      </c>
      <c r="D5149" s="0" t="s">
        <v>86</v>
      </c>
      <c r="E5149" s="0" t="s">
        <v>174</v>
      </c>
      <c r="F5149" s="0" t="s">
        <v>8</v>
      </c>
      <c r="G5149" s="0" t="s">
        <v>164</v>
      </c>
      <c r="H5149" s="0" t="n">
        <v>168580420.494233</v>
      </c>
      <c r="I5149" s="0" t="n">
        <v>1229175.77656577</v>
      </c>
      <c r="J5149" s="0" t="n">
        <v>896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n">
        <v>0</v>
      </c>
    </row>
    <row r="5150" customFormat="false" ht="13.8" hidden="true" customHeight="false" outlineLevel="0" collapsed="false">
      <c r="A5150" s="0" t="s">
        <v>202</v>
      </c>
      <c r="B5150" s="0" t="s">
        <v>6</v>
      </c>
      <c r="C5150" s="0" t="s">
        <v>163</v>
      </c>
      <c r="D5150" s="0" t="s">
        <v>19</v>
      </c>
      <c r="E5150" s="0" t="s">
        <v>13</v>
      </c>
      <c r="F5150" s="0" t="s">
        <v>13</v>
      </c>
      <c r="G5150" s="0" t="s">
        <v>172</v>
      </c>
      <c r="H5150" s="0" t="n">
        <v>28915120.5518016</v>
      </c>
      <c r="I5150" s="0" t="n">
        <v>417272.183034722</v>
      </c>
      <c r="J5150" s="0" t="n">
        <v>42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0</v>
      </c>
      <c r="P5150" s="0" t="n">
        <v>0</v>
      </c>
      <c r="Q5150" s="0" t="n">
        <v>0</v>
      </c>
      <c r="R5150" s="0" t="n">
        <v>0</v>
      </c>
    </row>
    <row r="5151" customFormat="false" ht="13.8" hidden="true" customHeight="false" outlineLevel="0" collapsed="false">
      <c r="A5151" s="0" t="s">
        <v>202</v>
      </c>
      <c r="B5151" s="0" t="s">
        <v>52</v>
      </c>
      <c r="C5151" s="0" t="s">
        <v>169</v>
      </c>
      <c r="D5151" s="0" t="s">
        <v>70</v>
      </c>
      <c r="E5151" s="0" t="s">
        <v>13</v>
      </c>
      <c r="F5151" s="0" t="s">
        <v>13</v>
      </c>
      <c r="G5151" s="0" t="s">
        <v>153</v>
      </c>
      <c r="H5151" s="0" t="n">
        <v>22702178.7786528</v>
      </c>
      <c r="I5151" s="0" t="n">
        <v>234701.294277999</v>
      </c>
      <c r="J5151" s="0" t="n">
        <v>154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0</v>
      </c>
    </row>
    <row r="5152" customFormat="false" ht="13.8" hidden="true" customHeight="false" outlineLevel="0" collapsed="false">
      <c r="A5152" s="0" t="s">
        <v>202</v>
      </c>
      <c r="B5152" s="0" t="s">
        <v>72</v>
      </c>
      <c r="C5152" s="0" t="s">
        <v>175</v>
      </c>
      <c r="D5152" s="0" t="s">
        <v>89</v>
      </c>
      <c r="E5152" s="0" t="s">
        <v>156</v>
      </c>
      <c r="F5152" s="0" t="s">
        <v>9</v>
      </c>
      <c r="G5152" s="0" t="s">
        <v>154</v>
      </c>
      <c r="H5152" s="0" t="n">
        <v>46693240.266869</v>
      </c>
      <c r="I5152" s="0" t="n">
        <v>845717.41330673</v>
      </c>
      <c r="J5152" s="0" t="n">
        <v>46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n">
        <v>0</v>
      </c>
      <c r="R5152" s="0" t="n">
        <v>0</v>
      </c>
    </row>
    <row r="5153" customFormat="false" ht="13.8" hidden="true" customHeight="false" outlineLevel="0" collapsed="false">
      <c r="A5153" s="0" t="s">
        <v>202</v>
      </c>
      <c r="B5153" s="0" t="s">
        <v>21</v>
      </c>
      <c r="C5153" s="0" t="s">
        <v>173</v>
      </c>
      <c r="D5153" s="0" t="s">
        <v>40</v>
      </c>
      <c r="E5153" s="0" t="s">
        <v>13</v>
      </c>
      <c r="F5153" s="0" t="s">
        <v>13</v>
      </c>
      <c r="G5153" s="0" t="s">
        <v>153</v>
      </c>
      <c r="H5153" s="0" t="n">
        <v>389155.9404366</v>
      </c>
      <c r="I5153" s="0" t="n">
        <v>3962.2072368421</v>
      </c>
      <c r="J5153" s="0" t="n">
        <v>6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n">
        <v>0</v>
      </c>
      <c r="R5153" s="0" t="n">
        <v>0</v>
      </c>
    </row>
    <row r="5154" customFormat="false" ht="13.8" hidden="true" customHeight="false" outlineLevel="0" collapsed="false">
      <c r="A5154" s="0" t="s">
        <v>202</v>
      </c>
      <c r="B5154" s="0" t="s">
        <v>103</v>
      </c>
      <c r="C5154" s="0" t="s">
        <v>178</v>
      </c>
      <c r="D5154" s="0" t="s">
        <v>112</v>
      </c>
      <c r="E5154" s="0" t="s">
        <v>13</v>
      </c>
      <c r="F5154" s="0" t="s">
        <v>13</v>
      </c>
      <c r="G5154" s="0" t="s">
        <v>164</v>
      </c>
      <c r="H5154" s="0" t="n">
        <v>17645353.7400374</v>
      </c>
      <c r="I5154" s="0" t="n">
        <v>261573.487265</v>
      </c>
      <c r="J5154" s="0" t="n">
        <v>339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n">
        <v>0</v>
      </c>
      <c r="R5154" s="0" t="n">
        <v>0</v>
      </c>
    </row>
    <row r="5155" customFormat="false" ht="13.8" hidden="true" customHeight="false" outlineLevel="0" collapsed="false">
      <c r="A5155" s="0" t="s">
        <v>202</v>
      </c>
      <c r="B5155" s="0" t="s">
        <v>103</v>
      </c>
      <c r="C5155" s="0" t="s">
        <v>193</v>
      </c>
      <c r="D5155" s="0" t="s">
        <v>107</v>
      </c>
      <c r="E5155" s="0" t="s">
        <v>8</v>
      </c>
      <c r="F5155" s="0" t="s">
        <v>8</v>
      </c>
      <c r="G5155" s="0" t="s">
        <v>153</v>
      </c>
      <c r="H5155" s="0" t="n">
        <v>20421988.3833317</v>
      </c>
      <c r="I5155" s="0" t="n">
        <v>127286.31702292</v>
      </c>
      <c r="J5155" s="0" t="n">
        <v>370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</row>
    <row r="5156" customFormat="false" ht="13.8" hidden="true" customHeight="false" outlineLevel="0" collapsed="false">
      <c r="A5156" s="0" t="s">
        <v>202</v>
      </c>
      <c r="B5156" s="0" t="s">
        <v>103</v>
      </c>
      <c r="C5156" s="0" t="s">
        <v>178</v>
      </c>
      <c r="D5156" s="0" t="s">
        <v>107</v>
      </c>
      <c r="E5156" s="0" t="s">
        <v>9</v>
      </c>
      <c r="F5156" s="0" t="s">
        <v>9</v>
      </c>
      <c r="G5156" s="0" t="s">
        <v>157</v>
      </c>
      <c r="H5156" s="0" t="n">
        <v>6852175.96369816</v>
      </c>
      <c r="I5156" s="0" t="n">
        <v>100249.764707812</v>
      </c>
      <c r="J5156" s="0" t="n">
        <v>770.000000057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</row>
    <row r="5157" customFormat="false" ht="13.8" hidden="true" customHeight="false" outlineLevel="0" collapsed="false">
      <c r="A5157" s="0" t="s">
        <v>202</v>
      </c>
      <c r="B5157" s="0" t="s">
        <v>103</v>
      </c>
      <c r="C5157" s="0" t="s">
        <v>177</v>
      </c>
      <c r="D5157" s="0" t="s">
        <v>106</v>
      </c>
      <c r="E5157" s="0" t="s">
        <v>13</v>
      </c>
      <c r="F5157" s="0" t="s">
        <v>13</v>
      </c>
      <c r="G5157" s="0" t="s">
        <v>172</v>
      </c>
      <c r="H5157" s="0" t="n">
        <v>35678.4207645383</v>
      </c>
      <c r="I5157" s="0" t="n">
        <v>5113.29</v>
      </c>
      <c r="J5157" s="0" t="n">
        <v>3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</row>
    <row r="5158" customFormat="false" ht="13.8" hidden="true" customHeight="false" outlineLevel="0" collapsed="false">
      <c r="A5158" s="0" t="s">
        <v>202</v>
      </c>
      <c r="B5158" s="0" t="s">
        <v>103</v>
      </c>
      <c r="C5158" s="0" t="s">
        <v>178</v>
      </c>
      <c r="D5158" s="0" t="s">
        <v>111</v>
      </c>
      <c r="E5158" s="0" t="s">
        <v>9</v>
      </c>
      <c r="F5158" s="0" t="s">
        <v>9</v>
      </c>
      <c r="G5158" s="0" t="s">
        <v>157</v>
      </c>
      <c r="H5158" s="0" t="n">
        <v>2917064.54600888</v>
      </c>
      <c r="I5158" s="0" t="n">
        <v>37187.1272981822</v>
      </c>
      <c r="J5158" s="0" t="n">
        <v>61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</row>
    <row r="5159" customFormat="false" ht="13.8" hidden="true" customHeight="false" outlineLevel="0" collapsed="false">
      <c r="A5159" s="0" t="s">
        <v>202</v>
      </c>
      <c r="B5159" s="0" t="s">
        <v>103</v>
      </c>
      <c r="C5159" s="0" t="s">
        <v>177</v>
      </c>
      <c r="D5159" s="0" t="s">
        <v>106</v>
      </c>
      <c r="E5159" s="0" t="s">
        <v>9</v>
      </c>
      <c r="F5159" s="0" t="s">
        <v>9</v>
      </c>
      <c r="G5159" s="0" t="s">
        <v>172</v>
      </c>
      <c r="H5159" s="0" t="n">
        <v>175866.152322463</v>
      </c>
      <c r="I5159" s="0" t="n">
        <v>13516.49</v>
      </c>
      <c r="J5159" s="0" t="n">
        <v>8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n">
        <v>0</v>
      </c>
      <c r="R5159" s="0" t="n">
        <v>0</v>
      </c>
    </row>
    <row r="5160" customFormat="false" ht="13.8" hidden="true" customHeight="false" outlineLevel="0" collapsed="false">
      <c r="A5160" s="0" t="s">
        <v>202</v>
      </c>
      <c r="B5160" s="0" t="s">
        <v>72</v>
      </c>
      <c r="C5160" s="0" t="s">
        <v>151</v>
      </c>
      <c r="D5160" s="0" t="s">
        <v>81</v>
      </c>
      <c r="E5160" s="0" t="s">
        <v>170</v>
      </c>
      <c r="F5160" s="0" t="s">
        <v>13</v>
      </c>
      <c r="G5160" s="0" t="s">
        <v>153</v>
      </c>
      <c r="H5160" s="0" t="n">
        <v>369831.306048421</v>
      </c>
      <c r="I5160" s="0" t="n">
        <v>3602.66423530653</v>
      </c>
      <c r="J5160" s="0" t="n">
        <v>22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0</v>
      </c>
      <c r="R5160" s="0" t="n">
        <v>0</v>
      </c>
    </row>
    <row r="5161" customFormat="false" ht="13.8" hidden="true" customHeight="false" outlineLevel="0" collapsed="false">
      <c r="A5161" s="0" t="s">
        <v>202</v>
      </c>
      <c r="B5161" s="0" t="s">
        <v>72</v>
      </c>
      <c r="C5161" s="0" t="s">
        <v>151</v>
      </c>
      <c r="D5161" s="0" t="s">
        <v>73</v>
      </c>
      <c r="E5161" s="0" t="s">
        <v>170</v>
      </c>
      <c r="F5161" s="0" t="s">
        <v>13</v>
      </c>
      <c r="G5161" s="0" t="s">
        <v>153</v>
      </c>
      <c r="H5161" s="0" t="n">
        <v>6330608.6457823</v>
      </c>
      <c r="I5161" s="0" t="n">
        <v>25885.061415625</v>
      </c>
      <c r="J5161" s="0" t="n">
        <v>116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0</v>
      </c>
      <c r="Q5161" s="0" t="n">
        <v>0</v>
      </c>
      <c r="R5161" s="0" t="n">
        <v>0</v>
      </c>
    </row>
    <row r="5162" customFormat="false" ht="13.8" hidden="true" customHeight="false" outlineLevel="0" collapsed="false">
      <c r="A5162" s="0" t="s">
        <v>202</v>
      </c>
      <c r="B5162" s="0" t="s">
        <v>52</v>
      </c>
      <c r="C5162" s="0" t="s">
        <v>158</v>
      </c>
      <c r="D5162" s="0" t="s">
        <v>56</v>
      </c>
      <c r="E5162" s="0" t="s">
        <v>9</v>
      </c>
      <c r="F5162" s="0" t="s">
        <v>9</v>
      </c>
      <c r="G5162" s="0" t="s">
        <v>153</v>
      </c>
      <c r="H5162" s="0" t="n">
        <v>26820387.1097955</v>
      </c>
      <c r="I5162" s="0" t="n">
        <v>237653.334438455</v>
      </c>
      <c r="J5162" s="0" t="n">
        <v>227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v>0</v>
      </c>
      <c r="Q5162" s="0" t="n">
        <v>0</v>
      </c>
      <c r="R5162" s="0" t="n">
        <v>0</v>
      </c>
    </row>
    <row r="5163" customFormat="false" ht="13.8" hidden="true" customHeight="false" outlineLevel="0" collapsed="false">
      <c r="A5163" s="0" t="s">
        <v>202</v>
      </c>
      <c r="B5163" s="0" t="s">
        <v>52</v>
      </c>
      <c r="C5163" s="0" t="s">
        <v>158</v>
      </c>
      <c r="D5163" s="0" t="s">
        <v>58</v>
      </c>
      <c r="E5163" s="0" t="s">
        <v>8</v>
      </c>
      <c r="F5163" s="0" t="s">
        <v>8</v>
      </c>
      <c r="G5163" s="0" t="s">
        <v>153</v>
      </c>
      <c r="H5163" s="0" t="n">
        <v>5617942.48981688</v>
      </c>
      <c r="I5163" s="0" t="n">
        <v>76630.9977263847</v>
      </c>
      <c r="J5163" s="0" t="n">
        <v>90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n">
        <v>0</v>
      </c>
      <c r="R5163" s="0" t="n">
        <v>0</v>
      </c>
    </row>
    <row r="5164" customFormat="false" ht="13.8" hidden="true" customHeight="false" outlineLevel="0" collapsed="false">
      <c r="A5164" s="0" t="s">
        <v>202</v>
      </c>
      <c r="B5164" s="0" t="s">
        <v>21</v>
      </c>
      <c r="C5164" s="0" t="s">
        <v>168</v>
      </c>
      <c r="D5164" s="0" t="s">
        <v>29</v>
      </c>
      <c r="E5164" s="0" t="s">
        <v>9</v>
      </c>
      <c r="F5164" s="0" t="s">
        <v>9</v>
      </c>
      <c r="G5164" s="0" t="s">
        <v>164</v>
      </c>
      <c r="H5164" s="0" t="n">
        <v>43739723.5711296</v>
      </c>
      <c r="I5164" s="0" t="n">
        <v>245800</v>
      </c>
      <c r="J5164" s="0" t="n">
        <v>624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</row>
    <row r="5165" customFormat="false" ht="13.8" hidden="true" customHeight="false" outlineLevel="0" collapsed="false">
      <c r="A5165" s="0" t="s">
        <v>202</v>
      </c>
      <c r="B5165" s="0" t="s">
        <v>96</v>
      </c>
      <c r="C5165" s="0" t="s">
        <v>184</v>
      </c>
      <c r="D5165" s="0" t="s">
        <v>101</v>
      </c>
      <c r="E5165" s="0" t="s">
        <v>191</v>
      </c>
      <c r="F5165" s="0" t="s">
        <v>9</v>
      </c>
      <c r="G5165" s="0" t="s">
        <v>157</v>
      </c>
      <c r="H5165" s="0" t="n">
        <v>197675512.065105</v>
      </c>
      <c r="I5165" s="0" t="n">
        <v>1982477.96659438</v>
      </c>
      <c r="J5165" s="0" t="n">
        <v>468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0</v>
      </c>
      <c r="R5165" s="0" t="n">
        <v>0</v>
      </c>
    </row>
    <row r="5166" customFormat="false" ht="13.8" hidden="true" customHeight="false" outlineLevel="0" collapsed="false">
      <c r="A5166" s="0" t="s">
        <v>202</v>
      </c>
      <c r="B5166" s="0" t="s">
        <v>96</v>
      </c>
      <c r="C5166" s="0" t="s">
        <v>184</v>
      </c>
      <c r="D5166" s="0" t="s">
        <v>100</v>
      </c>
      <c r="E5166" s="0" t="s">
        <v>199</v>
      </c>
      <c r="F5166" s="0" t="s">
        <v>8</v>
      </c>
      <c r="G5166" s="0" t="s">
        <v>157</v>
      </c>
      <c r="H5166" s="0" t="n">
        <v>69010600.2190431</v>
      </c>
      <c r="I5166" s="0" t="n">
        <v>602789.679841907</v>
      </c>
      <c r="J5166" s="0" t="n">
        <v>65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</row>
    <row r="5167" customFormat="false" ht="13.8" hidden="true" customHeight="false" outlineLevel="0" collapsed="false">
      <c r="A5167" s="0" t="s">
        <v>202</v>
      </c>
      <c r="B5167" s="0" t="s">
        <v>52</v>
      </c>
      <c r="C5167" s="0" t="s">
        <v>169</v>
      </c>
      <c r="D5167" s="0" t="s">
        <v>61</v>
      </c>
      <c r="E5167" s="0" t="s">
        <v>8</v>
      </c>
      <c r="F5167" s="0" t="s">
        <v>8</v>
      </c>
      <c r="G5167" s="0" t="s">
        <v>164</v>
      </c>
      <c r="H5167" s="0" t="n">
        <v>174543471.110679</v>
      </c>
      <c r="I5167" s="0" t="n">
        <v>1539885.32398399</v>
      </c>
      <c r="J5167" s="0" t="n">
        <v>234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</row>
    <row r="5168" customFormat="false" ht="13.8" hidden="true" customHeight="false" outlineLevel="0" collapsed="false">
      <c r="A5168" s="0" t="s">
        <v>202</v>
      </c>
      <c r="B5168" s="0" t="s">
        <v>6</v>
      </c>
      <c r="C5168" s="0" t="s">
        <v>162</v>
      </c>
      <c r="D5168" s="0" t="s">
        <v>15</v>
      </c>
      <c r="E5168" s="0" t="s">
        <v>13</v>
      </c>
      <c r="F5168" s="0" t="s">
        <v>13</v>
      </c>
      <c r="G5168" s="0" t="s">
        <v>153</v>
      </c>
      <c r="H5168" s="0" t="n">
        <v>5168706.25465455</v>
      </c>
      <c r="I5168" s="0" t="n">
        <v>196230.142066341</v>
      </c>
      <c r="J5168" s="0" t="n">
        <v>2130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n">
        <v>0</v>
      </c>
      <c r="R5168" s="0" t="n">
        <v>0</v>
      </c>
    </row>
    <row r="5169" customFormat="false" ht="13.8" hidden="true" customHeight="false" outlineLevel="0" collapsed="false">
      <c r="A5169" s="0" t="s">
        <v>202</v>
      </c>
      <c r="B5169" s="0" t="s">
        <v>21</v>
      </c>
      <c r="C5169" s="0" t="s">
        <v>181</v>
      </c>
      <c r="D5169" s="0" t="s">
        <v>42</v>
      </c>
      <c r="E5169" s="0" t="s">
        <v>13</v>
      </c>
      <c r="F5169" s="0" t="s">
        <v>13</v>
      </c>
      <c r="G5169" s="0" t="s">
        <v>154</v>
      </c>
      <c r="H5169" s="0" t="n">
        <v>4808094.50566014</v>
      </c>
      <c r="I5169" s="0" t="n">
        <v>36830</v>
      </c>
      <c r="J5169" s="0" t="n">
        <v>456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</row>
    <row r="5170" customFormat="false" ht="13.8" hidden="true" customHeight="false" outlineLevel="0" collapsed="false">
      <c r="A5170" s="0" t="s">
        <v>202</v>
      </c>
      <c r="B5170" s="0" t="s">
        <v>72</v>
      </c>
      <c r="C5170" s="0" t="s">
        <v>151</v>
      </c>
      <c r="D5170" s="0" t="s">
        <v>84</v>
      </c>
      <c r="E5170" s="0" t="s">
        <v>152</v>
      </c>
      <c r="F5170" s="0" t="s">
        <v>8</v>
      </c>
      <c r="G5170" s="0" t="s">
        <v>154</v>
      </c>
      <c r="H5170" s="0" t="n">
        <v>171322198.97646</v>
      </c>
      <c r="I5170" s="0" t="n">
        <v>2206078.54318516</v>
      </c>
      <c r="J5170" s="0" t="n">
        <v>212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</row>
    <row r="5171" customFormat="false" ht="13.8" hidden="true" customHeight="false" outlineLevel="0" collapsed="false">
      <c r="A5171" s="0" t="s">
        <v>202</v>
      </c>
      <c r="B5171" s="0" t="s">
        <v>90</v>
      </c>
      <c r="C5171" s="0" t="s">
        <v>93</v>
      </c>
      <c r="D5171" s="0" t="s">
        <v>93</v>
      </c>
      <c r="E5171" s="0" t="s">
        <v>200</v>
      </c>
      <c r="F5171" s="0" t="s">
        <v>8</v>
      </c>
      <c r="G5171" s="0" t="s">
        <v>172</v>
      </c>
      <c r="H5171" s="0" t="n">
        <v>25352063.7697116</v>
      </c>
      <c r="I5171" s="0" t="n">
        <v>174200.674873737</v>
      </c>
      <c r="J5171" s="0" t="n">
        <v>159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</row>
    <row r="5172" customFormat="false" ht="13.8" hidden="true" customHeight="false" outlineLevel="0" collapsed="false">
      <c r="A5172" s="0" t="s">
        <v>202</v>
      </c>
      <c r="B5172" s="0" t="s">
        <v>90</v>
      </c>
      <c r="C5172" s="0" t="s">
        <v>92</v>
      </c>
      <c r="D5172" s="0" t="s">
        <v>92</v>
      </c>
      <c r="E5172" s="0" t="s">
        <v>200</v>
      </c>
      <c r="F5172" s="0" t="s">
        <v>8</v>
      </c>
      <c r="G5172" s="0" t="s">
        <v>164</v>
      </c>
      <c r="H5172" s="0" t="n">
        <v>199336116.906869</v>
      </c>
      <c r="I5172" s="0" t="n">
        <v>1363702.65991851</v>
      </c>
      <c r="J5172" s="0" t="n">
        <v>1562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n">
        <v>0</v>
      </c>
      <c r="R5172" s="0" t="n">
        <v>0</v>
      </c>
    </row>
    <row r="5173" customFormat="false" ht="13.8" hidden="true" customHeight="false" outlineLevel="0" collapsed="false">
      <c r="A5173" s="0" t="s">
        <v>202</v>
      </c>
      <c r="B5173" s="0" t="s">
        <v>90</v>
      </c>
      <c r="C5173" s="0" t="s">
        <v>93</v>
      </c>
      <c r="D5173" s="0" t="s">
        <v>93</v>
      </c>
      <c r="E5173" s="0" t="s">
        <v>185</v>
      </c>
      <c r="F5173" s="0" t="s">
        <v>9</v>
      </c>
      <c r="G5173" s="0" t="s">
        <v>164</v>
      </c>
      <c r="H5173" s="0" t="n">
        <v>60864438.144272</v>
      </c>
      <c r="I5173" s="0" t="n">
        <v>1086590.16666666</v>
      </c>
      <c r="J5173" s="0" t="n">
        <v>1097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n">
        <v>0</v>
      </c>
      <c r="R5173" s="0" t="n">
        <v>0</v>
      </c>
    </row>
    <row r="5174" customFormat="false" ht="13.8" hidden="true" customHeight="false" outlineLevel="0" collapsed="false">
      <c r="A5174" s="0" t="s">
        <v>202</v>
      </c>
      <c r="B5174" s="0" t="s">
        <v>52</v>
      </c>
      <c r="C5174" s="0" t="s">
        <v>165</v>
      </c>
      <c r="D5174" s="0" t="s">
        <v>67</v>
      </c>
      <c r="E5174" s="0" t="s">
        <v>13</v>
      </c>
      <c r="F5174" s="0" t="s">
        <v>13</v>
      </c>
      <c r="G5174" s="0" t="s">
        <v>153</v>
      </c>
      <c r="H5174" s="0" t="n">
        <v>4787034.78718737</v>
      </c>
      <c r="I5174" s="0" t="n">
        <v>39677.4999999999</v>
      </c>
      <c r="J5174" s="0" t="n">
        <v>628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0</v>
      </c>
      <c r="Q5174" s="0" t="n">
        <v>0</v>
      </c>
      <c r="R5174" s="0" t="n">
        <v>0</v>
      </c>
    </row>
    <row r="5175" customFormat="false" ht="13.8" hidden="true" customHeight="false" outlineLevel="0" collapsed="false">
      <c r="A5175" s="0" t="s">
        <v>202</v>
      </c>
      <c r="B5175" s="0" t="s">
        <v>21</v>
      </c>
      <c r="C5175" s="0" t="s">
        <v>181</v>
      </c>
      <c r="D5175" s="0" t="s">
        <v>51</v>
      </c>
      <c r="E5175" s="0" t="s">
        <v>9</v>
      </c>
      <c r="F5175" s="0" t="s">
        <v>9</v>
      </c>
      <c r="G5175" s="0" t="s">
        <v>154</v>
      </c>
      <c r="H5175" s="0" t="n">
        <v>52126953.5836338</v>
      </c>
      <c r="I5175" s="0" t="n">
        <v>422800</v>
      </c>
      <c r="J5175" s="0" t="n">
        <v>931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n">
        <v>0</v>
      </c>
      <c r="R5175" s="0" t="n">
        <v>0</v>
      </c>
    </row>
    <row r="5176" customFormat="false" ht="13.8" hidden="true" customHeight="false" outlineLevel="0" collapsed="false">
      <c r="A5176" s="0" t="s">
        <v>202</v>
      </c>
      <c r="B5176" s="0" t="s">
        <v>90</v>
      </c>
      <c r="C5176" s="0" t="s">
        <v>186</v>
      </c>
      <c r="D5176" s="0" t="s">
        <v>95</v>
      </c>
      <c r="E5176" s="0" t="s">
        <v>9</v>
      </c>
      <c r="F5176" s="0" t="s">
        <v>9</v>
      </c>
      <c r="G5176" s="0" t="s">
        <v>153</v>
      </c>
      <c r="H5176" s="0" t="n">
        <v>3497711.29297353</v>
      </c>
      <c r="I5176" s="0" t="n">
        <v>40549.7768642713</v>
      </c>
      <c r="J5176" s="0" t="n">
        <v>159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</row>
    <row r="5177" customFormat="false" ht="13.8" hidden="true" customHeight="false" outlineLevel="0" collapsed="false">
      <c r="A5177" s="0" t="s">
        <v>202</v>
      </c>
      <c r="B5177" s="0" t="s">
        <v>6</v>
      </c>
      <c r="C5177" s="0" t="s">
        <v>162</v>
      </c>
      <c r="D5177" s="0" t="s">
        <v>20</v>
      </c>
      <c r="E5177" s="0" t="s">
        <v>8</v>
      </c>
      <c r="F5177" s="0" t="s">
        <v>8</v>
      </c>
      <c r="G5177" s="0" t="s">
        <v>154</v>
      </c>
      <c r="H5177" s="0" t="n">
        <v>78502911.2974897</v>
      </c>
      <c r="I5177" s="0" t="n">
        <v>600344.523032209</v>
      </c>
      <c r="J5177" s="0" t="n">
        <v>117.999999991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0</v>
      </c>
      <c r="Q5177" s="0" t="n">
        <v>0</v>
      </c>
      <c r="R5177" s="0" t="n">
        <v>0</v>
      </c>
    </row>
    <row r="5178" customFormat="false" ht="13.8" hidden="true" customHeight="false" outlineLevel="0" collapsed="false">
      <c r="A5178" s="0" t="s">
        <v>202</v>
      </c>
      <c r="B5178" s="0" t="s">
        <v>6</v>
      </c>
      <c r="C5178" s="0" t="s">
        <v>162</v>
      </c>
      <c r="D5178" s="0" t="s">
        <v>19</v>
      </c>
      <c r="E5178" s="0" t="s">
        <v>9</v>
      </c>
      <c r="F5178" s="0" t="s">
        <v>9</v>
      </c>
      <c r="G5178" s="0" t="s">
        <v>157</v>
      </c>
      <c r="H5178" s="0" t="n">
        <v>59540876.3896115</v>
      </c>
      <c r="I5178" s="0" t="n">
        <v>982927.83025</v>
      </c>
      <c r="J5178" s="0" t="n">
        <v>145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</row>
    <row r="5179" customFormat="false" ht="13.8" hidden="true" customHeight="false" outlineLevel="0" collapsed="false">
      <c r="A5179" s="0" t="s">
        <v>202</v>
      </c>
      <c r="B5179" s="0" t="s">
        <v>72</v>
      </c>
      <c r="C5179" s="0" t="s">
        <v>171</v>
      </c>
      <c r="D5179" s="0" t="s">
        <v>77</v>
      </c>
      <c r="E5179" s="0" t="s">
        <v>156</v>
      </c>
      <c r="F5179" s="0" t="s">
        <v>9</v>
      </c>
      <c r="G5179" s="0" t="s">
        <v>153</v>
      </c>
      <c r="H5179" s="0" t="n">
        <v>379518.744562904</v>
      </c>
      <c r="I5179" s="0" t="n">
        <v>1704.04157239983</v>
      </c>
      <c r="J5179" s="0" t="n">
        <v>30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0</v>
      </c>
      <c r="R5179" s="0" t="n">
        <v>0</v>
      </c>
    </row>
    <row r="5180" customFormat="false" ht="13.8" hidden="true" customHeight="false" outlineLevel="0" collapsed="false">
      <c r="A5180" s="0" t="s">
        <v>202</v>
      </c>
      <c r="B5180" s="0" t="s">
        <v>21</v>
      </c>
      <c r="C5180" s="0" t="s">
        <v>173</v>
      </c>
      <c r="D5180" s="0" t="s">
        <v>27</v>
      </c>
      <c r="E5180" s="0" t="s">
        <v>8</v>
      </c>
      <c r="F5180" s="0" t="s">
        <v>8</v>
      </c>
      <c r="G5180" s="0" t="s">
        <v>164</v>
      </c>
      <c r="H5180" s="0" t="n">
        <v>2270677.09140268</v>
      </c>
      <c r="I5180" s="0" t="n">
        <v>29898.7041666666</v>
      </c>
      <c r="J5180" s="0" t="n">
        <v>20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</row>
    <row r="5181" customFormat="false" ht="13.8" hidden="true" customHeight="false" outlineLevel="0" collapsed="false">
      <c r="A5181" s="0" t="s">
        <v>202</v>
      </c>
      <c r="B5181" s="0" t="s">
        <v>72</v>
      </c>
      <c r="C5181" s="0" t="s">
        <v>151</v>
      </c>
      <c r="D5181" s="0" t="s">
        <v>83</v>
      </c>
      <c r="E5181" s="0" t="s">
        <v>170</v>
      </c>
      <c r="F5181" s="0" t="s">
        <v>13</v>
      </c>
      <c r="G5181" s="0" t="s">
        <v>157</v>
      </c>
      <c r="H5181" s="0" t="n">
        <v>86274.1076623648</v>
      </c>
      <c r="I5181" s="0" t="n">
        <v>953.824602188275</v>
      </c>
      <c r="J5181" s="0" t="n">
        <v>6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n">
        <v>0</v>
      </c>
      <c r="R5181" s="0" t="n">
        <v>0</v>
      </c>
    </row>
    <row r="5182" customFormat="false" ht="13.8" hidden="true" customHeight="false" outlineLevel="0" collapsed="false">
      <c r="A5182" s="0" t="s">
        <v>202</v>
      </c>
      <c r="B5182" s="0" t="s">
        <v>52</v>
      </c>
      <c r="C5182" s="0" t="s">
        <v>169</v>
      </c>
      <c r="D5182" s="0" t="s">
        <v>61</v>
      </c>
      <c r="E5182" s="0" t="s">
        <v>9</v>
      </c>
      <c r="F5182" s="0" t="s">
        <v>9</v>
      </c>
      <c r="G5182" s="0" t="s">
        <v>172</v>
      </c>
      <c r="H5182" s="0" t="n">
        <v>5034503.69425439</v>
      </c>
      <c r="I5182" s="0" t="n">
        <v>43487.861855</v>
      </c>
      <c r="J5182" s="0" t="n">
        <v>6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0</v>
      </c>
    </row>
    <row r="5183" customFormat="false" ht="13.8" hidden="true" customHeight="false" outlineLevel="0" collapsed="false">
      <c r="A5183" s="0" t="s">
        <v>202</v>
      </c>
      <c r="B5183" s="0" t="s">
        <v>103</v>
      </c>
      <c r="C5183" s="0" t="s">
        <v>177</v>
      </c>
      <c r="D5183" s="0" t="s">
        <v>116</v>
      </c>
      <c r="E5183" s="0" t="s">
        <v>13</v>
      </c>
      <c r="F5183" s="0" t="s">
        <v>13</v>
      </c>
      <c r="G5183" s="0" t="s">
        <v>154</v>
      </c>
      <c r="H5183" s="0" t="n">
        <v>11390658.0650613</v>
      </c>
      <c r="I5183" s="0" t="n">
        <v>229391.67</v>
      </c>
      <c r="J5183" s="0" t="n">
        <v>2375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n">
        <v>0</v>
      </c>
      <c r="R5183" s="0" t="n">
        <v>0</v>
      </c>
    </row>
    <row r="5184" customFormat="false" ht="13.8" hidden="true" customHeight="false" outlineLevel="0" collapsed="false">
      <c r="A5184" s="0" t="s">
        <v>202</v>
      </c>
      <c r="B5184" s="0" t="s">
        <v>103</v>
      </c>
      <c r="C5184" s="0" t="s">
        <v>177</v>
      </c>
      <c r="D5184" s="0" t="s">
        <v>113</v>
      </c>
      <c r="E5184" s="0" t="s">
        <v>9</v>
      </c>
      <c r="F5184" s="0" t="s">
        <v>9</v>
      </c>
      <c r="G5184" s="0" t="s">
        <v>153</v>
      </c>
      <c r="H5184" s="0" t="n">
        <v>24298526.0795273</v>
      </c>
      <c r="I5184" s="0" t="n">
        <v>433108.525</v>
      </c>
      <c r="J5184" s="0" t="n">
        <v>857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n">
        <v>0</v>
      </c>
      <c r="R5184" s="0" t="n">
        <v>0</v>
      </c>
    </row>
    <row r="5185" customFormat="false" ht="13.8" hidden="true" customHeight="false" outlineLevel="0" collapsed="false">
      <c r="A5185" s="0" t="s">
        <v>202</v>
      </c>
      <c r="B5185" s="0" t="s">
        <v>103</v>
      </c>
      <c r="C5185" s="0" t="s">
        <v>178</v>
      </c>
      <c r="D5185" s="0" t="s">
        <v>112</v>
      </c>
      <c r="E5185" s="0" t="s">
        <v>9</v>
      </c>
      <c r="F5185" s="0" t="s">
        <v>9</v>
      </c>
      <c r="G5185" s="0" t="s">
        <v>164</v>
      </c>
      <c r="H5185" s="0" t="n">
        <v>42102465.5924082</v>
      </c>
      <c r="I5185" s="0" t="n">
        <v>270255.740909</v>
      </c>
      <c r="J5185" s="0" t="n">
        <v>340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0</v>
      </c>
    </row>
    <row r="5186" customFormat="false" ht="13.8" hidden="true" customHeight="false" outlineLevel="0" collapsed="false">
      <c r="A5186" s="0" t="s">
        <v>202</v>
      </c>
      <c r="B5186" s="0" t="s">
        <v>103</v>
      </c>
      <c r="C5186" s="0" t="s">
        <v>177</v>
      </c>
      <c r="D5186" s="0" t="s">
        <v>114</v>
      </c>
      <c r="E5186" s="0" t="s">
        <v>8</v>
      </c>
      <c r="F5186" s="0" t="s">
        <v>8</v>
      </c>
      <c r="G5186" s="0" t="s">
        <v>154</v>
      </c>
      <c r="H5186" s="0" t="n">
        <v>12304658.1131556</v>
      </c>
      <c r="I5186" s="0" t="n">
        <v>172103.355</v>
      </c>
      <c r="J5186" s="0" t="n">
        <v>525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</row>
    <row r="5187" customFormat="false" ht="13.8" hidden="true" customHeight="false" outlineLevel="0" collapsed="false">
      <c r="A5187" s="0" t="s">
        <v>202</v>
      </c>
      <c r="B5187" s="0" t="s">
        <v>103</v>
      </c>
      <c r="C5187" s="0" t="s">
        <v>178</v>
      </c>
      <c r="D5187" s="0" t="s">
        <v>112</v>
      </c>
      <c r="E5187" s="0" t="s">
        <v>13</v>
      </c>
      <c r="F5187" s="0" t="s">
        <v>13</v>
      </c>
      <c r="G5187" s="0" t="s">
        <v>154</v>
      </c>
      <c r="H5187" s="0" t="n">
        <v>7167660.64558252</v>
      </c>
      <c r="I5187" s="0" t="n">
        <v>206491.4998301</v>
      </c>
      <c r="J5187" s="0" t="n">
        <v>275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0</v>
      </c>
    </row>
    <row r="5188" customFormat="false" ht="13.8" hidden="true" customHeight="false" outlineLevel="0" collapsed="false">
      <c r="A5188" s="0" t="s">
        <v>202</v>
      </c>
      <c r="B5188" s="0" t="s">
        <v>103</v>
      </c>
      <c r="C5188" s="0" t="s">
        <v>178</v>
      </c>
      <c r="D5188" s="0" t="s">
        <v>107</v>
      </c>
      <c r="E5188" s="0" t="s">
        <v>13</v>
      </c>
      <c r="F5188" s="0" t="s">
        <v>13</v>
      </c>
      <c r="G5188" s="0" t="s">
        <v>154</v>
      </c>
      <c r="H5188" s="0" t="n">
        <v>1933174.10422133</v>
      </c>
      <c r="I5188" s="0" t="n">
        <v>47161.5172306149</v>
      </c>
      <c r="J5188" s="0" t="n">
        <v>592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n">
        <v>0</v>
      </c>
      <c r="R5188" s="0" t="n">
        <v>0</v>
      </c>
    </row>
    <row r="5189" customFormat="false" ht="13.8" hidden="true" customHeight="false" outlineLevel="0" collapsed="false">
      <c r="A5189" s="0" t="s">
        <v>202</v>
      </c>
      <c r="B5189" s="0" t="s">
        <v>72</v>
      </c>
      <c r="C5189" s="0" t="s">
        <v>171</v>
      </c>
      <c r="D5189" s="0" t="s">
        <v>74</v>
      </c>
      <c r="E5189" s="0" t="s">
        <v>174</v>
      </c>
      <c r="F5189" s="0" t="s">
        <v>8</v>
      </c>
      <c r="G5189" s="0" t="s">
        <v>164</v>
      </c>
      <c r="H5189" s="0" t="n">
        <v>17584066.9409103</v>
      </c>
      <c r="I5189" s="0" t="n">
        <v>51531.1361245964</v>
      </c>
      <c r="J5189" s="0" t="n">
        <v>661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</row>
    <row r="5190" customFormat="false" ht="13.8" hidden="true" customHeight="false" outlineLevel="0" collapsed="false">
      <c r="A5190" s="0" t="s">
        <v>202</v>
      </c>
      <c r="B5190" s="0" t="s">
        <v>72</v>
      </c>
      <c r="C5190" s="0" t="s">
        <v>171</v>
      </c>
      <c r="D5190" s="0" t="s">
        <v>80</v>
      </c>
      <c r="E5190" s="0" t="s">
        <v>174</v>
      </c>
      <c r="F5190" s="0" t="s">
        <v>8</v>
      </c>
      <c r="G5190" s="0" t="s">
        <v>164</v>
      </c>
      <c r="H5190" s="0" t="n">
        <v>243864158.423289</v>
      </c>
      <c r="I5190" s="0" t="n">
        <v>1780222.21913229</v>
      </c>
      <c r="J5190" s="0" t="n">
        <v>1502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</row>
    <row r="5191" customFormat="false" ht="13.8" hidden="true" customHeight="false" outlineLevel="0" collapsed="false">
      <c r="A5191" s="0" t="s">
        <v>202</v>
      </c>
      <c r="B5191" s="0" t="s">
        <v>72</v>
      </c>
      <c r="C5191" s="0" t="s">
        <v>171</v>
      </c>
      <c r="D5191" s="0" t="s">
        <v>80</v>
      </c>
      <c r="E5191" s="0" t="s">
        <v>156</v>
      </c>
      <c r="F5191" s="0" t="s">
        <v>9</v>
      </c>
      <c r="G5191" s="0" t="s">
        <v>172</v>
      </c>
      <c r="H5191" s="0" t="n">
        <v>10291042.3804068</v>
      </c>
      <c r="I5191" s="0" t="n">
        <v>198889.229662495</v>
      </c>
      <c r="J5191" s="0" t="n">
        <v>115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0</v>
      </c>
      <c r="R5191" s="0" t="n">
        <v>0</v>
      </c>
    </row>
    <row r="5192" customFormat="false" ht="13.8" hidden="true" customHeight="false" outlineLevel="0" collapsed="false">
      <c r="A5192" s="0" t="s">
        <v>202</v>
      </c>
      <c r="B5192" s="0" t="s">
        <v>96</v>
      </c>
      <c r="C5192" s="0" t="s">
        <v>99</v>
      </c>
      <c r="D5192" s="0" t="s">
        <v>99</v>
      </c>
      <c r="E5192" s="0" t="s">
        <v>170</v>
      </c>
      <c r="F5192" s="0" t="s">
        <v>13</v>
      </c>
      <c r="G5192" s="0" t="s">
        <v>157</v>
      </c>
      <c r="H5192" s="0" t="n">
        <v>6311672.02319003</v>
      </c>
      <c r="I5192" s="0" t="n">
        <v>87929.579950407</v>
      </c>
      <c r="J5192" s="0" t="n">
        <v>118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n">
        <v>0</v>
      </c>
      <c r="R5192" s="0" t="n">
        <v>0</v>
      </c>
    </row>
    <row r="5193" customFormat="false" ht="13.8" hidden="true" customHeight="false" outlineLevel="0" collapsed="false">
      <c r="A5193" s="0" t="s">
        <v>202</v>
      </c>
      <c r="B5193" s="0" t="s">
        <v>96</v>
      </c>
      <c r="C5193" s="0" t="s">
        <v>99</v>
      </c>
      <c r="D5193" s="0" t="s">
        <v>99</v>
      </c>
      <c r="E5193" s="0" t="s">
        <v>170</v>
      </c>
      <c r="F5193" s="0" t="s">
        <v>13</v>
      </c>
      <c r="G5193" s="0" t="s">
        <v>153</v>
      </c>
      <c r="H5193" s="0" t="n">
        <v>316877.270533723</v>
      </c>
      <c r="I5193" s="0" t="n">
        <v>4708.599435</v>
      </c>
      <c r="J5193" s="0" t="n">
        <v>13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</row>
    <row r="5194" customFormat="false" ht="13.8" hidden="true" customHeight="false" outlineLevel="0" collapsed="false">
      <c r="A5194" s="0" t="s">
        <v>202</v>
      </c>
      <c r="B5194" s="0" t="s">
        <v>52</v>
      </c>
      <c r="C5194" s="0" t="s">
        <v>183</v>
      </c>
      <c r="D5194" s="0" t="s">
        <v>57</v>
      </c>
      <c r="E5194" s="0" t="s">
        <v>13</v>
      </c>
      <c r="F5194" s="0" t="s">
        <v>13</v>
      </c>
      <c r="G5194" s="0" t="s">
        <v>157</v>
      </c>
      <c r="H5194" s="0" t="n">
        <v>58866587.6803646</v>
      </c>
      <c r="I5194" s="0" t="n">
        <v>713225.78845238</v>
      </c>
      <c r="J5194" s="0" t="n">
        <v>158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</row>
    <row r="5195" customFormat="false" ht="13.8" hidden="true" customHeight="false" outlineLevel="0" collapsed="false">
      <c r="A5195" s="0" t="s">
        <v>202</v>
      </c>
      <c r="B5195" s="0" t="s">
        <v>21</v>
      </c>
      <c r="C5195" s="0" t="s">
        <v>173</v>
      </c>
      <c r="D5195" s="0" t="s">
        <v>26</v>
      </c>
      <c r="E5195" s="0" t="s">
        <v>13</v>
      </c>
      <c r="F5195" s="0" t="s">
        <v>13</v>
      </c>
      <c r="G5195" s="0" t="s">
        <v>153</v>
      </c>
      <c r="H5195" s="0" t="n">
        <v>404052.574528522</v>
      </c>
      <c r="I5195" s="0" t="n">
        <v>5875.66666666666</v>
      </c>
      <c r="J5195" s="0" t="n">
        <v>5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</row>
    <row r="5196" customFormat="false" ht="13.8" hidden="true" customHeight="false" outlineLevel="0" collapsed="false">
      <c r="A5196" s="0" t="s">
        <v>202</v>
      </c>
      <c r="B5196" s="0" t="s">
        <v>21</v>
      </c>
      <c r="C5196" s="0" t="s">
        <v>173</v>
      </c>
      <c r="D5196" s="0" t="s">
        <v>28</v>
      </c>
      <c r="E5196" s="0" t="s">
        <v>8</v>
      </c>
      <c r="F5196" s="0" t="s">
        <v>8</v>
      </c>
      <c r="G5196" s="0" t="s">
        <v>164</v>
      </c>
      <c r="H5196" s="0" t="n">
        <v>629136.496913547</v>
      </c>
      <c r="I5196" s="0" t="n">
        <v>7494</v>
      </c>
      <c r="J5196" s="0" t="n">
        <v>3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n">
        <v>0</v>
      </c>
      <c r="R5196" s="0" t="n">
        <v>0</v>
      </c>
    </row>
    <row r="5197" customFormat="false" ht="13.8" hidden="true" customHeight="false" outlineLevel="0" collapsed="false">
      <c r="A5197" s="0" t="s">
        <v>202</v>
      </c>
      <c r="B5197" s="0" t="s">
        <v>52</v>
      </c>
      <c r="C5197" s="0" t="s">
        <v>158</v>
      </c>
      <c r="D5197" s="0" t="s">
        <v>59</v>
      </c>
      <c r="E5197" s="0" t="s">
        <v>8</v>
      </c>
      <c r="F5197" s="0" t="s">
        <v>8</v>
      </c>
      <c r="G5197" s="0" t="s">
        <v>164</v>
      </c>
      <c r="H5197" s="0" t="n">
        <v>25759802.773794</v>
      </c>
      <c r="I5197" s="0" t="n">
        <v>331071.794662222</v>
      </c>
      <c r="J5197" s="0" t="n">
        <v>492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0</v>
      </c>
    </row>
    <row r="5198" customFormat="false" ht="13.8" hidden="true" customHeight="false" outlineLevel="0" collapsed="false">
      <c r="A5198" s="0" t="s">
        <v>202</v>
      </c>
      <c r="B5198" s="0" t="s">
        <v>21</v>
      </c>
      <c r="C5198" s="0" t="s">
        <v>181</v>
      </c>
      <c r="D5198" s="0" t="s">
        <v>42</v>
      </c>
      <c r="E5198" s="0" t="s">
        <v>13</v>
      </c>
      <c r="F5198" s="0" t="s">
        <v>13</v>
      </c>
      <c r="G5198" s="0" t="s">
        <v>172</v>
      </c>
      <c r="H5198" s="0" t="n">
        <v>1597907.74944087</v>
      </c>
      <c r="I5198" s="0" t="n">
        <v>8660</v>
      </c>
      <c r="J5198" s="0" t="n">
        <v>113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</row>
    <row r="5199" customFormat="false" ht="13.8" hidden="true" customHeight="false" outlineLevel="0" collapsed="false">
      <c r="A5199" s="0" t="s">
        <v>202</v>
      </c>
      <c r="B5199" s="0" t="s">
        <v>72</v>
      </c>
      <c r="C5199" s="0" t="s">
        <v>151</v>
      </c>
      <c r="D5199" s="0" t="s">
        <v>83</v>
      </c>
      <c r="E5199" s="0" t="s">
        <v>156</v>
      </c>
      <c r="F5199" s="0" t="s">
        <v>9</v>
      </c>
      <c r="G5199" s="0" t="s">
        <v>157</v>
      </c>
      <c r="H5199" s="0" t="n">
        <v>1257397.52087817</v>
      </c>
      <c r="I5199" s="0" t="n">
        <v>12116.6377017341</v>
      </c>
      <c r="J5199" s="0" t="n">
        <v>57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</row>
    <row r="5200" customFormat="false" ht="13.8" hidden="true" customHeight="false" outlineLevel="0" collapsed="false">
      <c r="A5200" s="0" t="s">
        <v>202</v>
      </c>
      <c r="B5200" s="0" t="s">
        <v>52</v>
      </c>
      <c r="C5200" s="0" t="s">
        <v>158</v>
      </c>
      <c r="D5200" s="0" t="s">
        <v>63</v>
      </c>
      <c r="E5200" s="0" t="s">
        <v>8</v>
      </c>
      <c r="F5200" s="0" t="s">
        <v>8</v>
      </c>
      <c r="G5200" s="0" t="s">
        <v>154</v>
      </c>
      <c r="H5200" s="0" t="n">
        <v>294854725.468126</v>
      </c>
      <c r="I5200" s="0" t="n">
        <v>3388779.11618338</v>
      </c>
      <c r="J5200" s="0" t="n">
        <v>24807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n">
        <v>0</v>
      </c>
      <c r="R5200" s="0" t="n">
        <v>0</v>
      </c>
    </row>
    <row r="5201" customFormat="false" ht="13.8" hidden="true" customHeight="false" outlineLevel="0" collapsed="false">
      <c r="A5201" s="0" t="s">
        <v>202</v>
      </c>
      <c r="B5201" s="0" t="s">
        <v>21</v>
      </c>
      <c r="C5201" s="0" t="s">
        <v>166</v>
      </c>
      <c r="D5201" s="0" t="s">
        <v>43</v>
      </c>
      <c r="E5201" s="0" t="s">
        <v>13</v>
      </c>
      <c r="F5201" s="0" t="s">
        <v>13</v>
      </c>
      <c r="G5201" s="0" t="s">
        <v>154</v>
      </c>
      <c r="H5201" s="0" t="n">
        <v>1691238.62205657</v>
      </c>
      <c r="I5201" s="0" t="n">
        <v>9030.86904761904</v>
      </c>
      <c r="J5201" s="0" t="n">
        <v>60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n">
        <v>0</v>
      </c>
      <c r="R5201" s="0" t="n">
        <v>0</v>
      </c>
    </row>
    <row r="5202" customFormat="false" ht="13.8" hidden="true" customHeight="false" outlineLevel="0" collapsed="false">
      <c r="A5202" s="0" t="s">
        <v>202</v>
      </c>
      <c r="B5202" s="0" t="s">
        <v>52</v>
      </c>
      <c r="C5202" s="0" t="s">
        <v>158</v>
      </c>
      <c r="D5202" s="0" t="s">
        <v>66</v>
      </c>
      <c r="E5202" s="0" t="s">
        <v>13</v>
      </c>
      <c r="F5202" s="0" t="s">
        <v>13</v>
      </c>
      <c r="G5202" s="0" t="s">
        <v>164</v>
      </c>
      <c r="H5202" s="0" t="n">
        <v>19732435.0645464</v>
      </c>
      <c r="I5202" s="0" t="n">
        <v>215975.998065088</v>
      </c>
      <c r="J5202" s="0" t="n">
        <v>2946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n">
        <v>0</v>
      </c>
      <c r="R5202" s="0" t="n">
        <v>0</v>
      </c>
    </row>
    <row r="5203" customFormat="false" ht="13.8" hidden="true" customHeight="false" outlineLevel="0" collapsed="false">
      <c r="A5203" s="0" t="s">
        <v>202</v>
      </c>
      <c r="B5203" s="0" t="s">
        <v>21</v>
      </c>
      <c r="C5203" s="0" t="s">
        <v>168</v>
      </c>
      <c r="D5203" s="0" t="s">
        <v>49</v>
      </c>
      <c r="E5203" s="0" t="s">
        <v>8</v>
      </c>
      <c r="F5203" s="0" t="s">
        <v>8</v>
      </c>
      <c r="G5203" s="0" t="s">
        <v>172</v>
      </c>
      <c r="H5203" s="0" t="n">
        <v>26940276.723498</v>
      </c>
      <c r="I5203" s="0" t="n">
        <v>247680</v>
      </c>
      <c r="J5203" s="0" t="n">
        <v>6075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0</v>
      </c>
      <c r="Q5203" s="0" t="n">
        <v>0</v>
      </c>
      <c r="R5203" s="0" t="n">
        <v>0</v>
      </c>
    </row>
    <row r="5204" customFormat="false" ht="13.8" hidden="true" customHeight="false" outlineLevel="0" collapsed="false">
      <c r="A5204" s="0" t="s">
        <v>202</v>
      </c>
      <c r="B5204" s="0" t="s">
        <v>21</v>
      </c>
      <c r="C5204" s="0" t="s">
        <v>168</v>
      </c>
      <c r="D5204" s="0" t="s">
        <v>49</v>
      </c>
      <c r="E5204" s="0" t="s">
        <v>13</v>
      </c>
      <c r="F5204" s="0" t="s">
        <v>13</v>
      </c>
      <c r="G5204" s="0" t="s">
        <v>154</v>
      </c>
      <c r="H5204" s="0" t="n">
        <v>1796170.08343173</v>
      </c>
      <c r="I5204" s="0" t="n">
        <v>12255</v>
      </c>
      <c r="J5204" s="0" t="n">
        <v>287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n">
        <v>0</v>
      </c>
      <c r="R5204" s="0" t="n">
        <v>0</v>
      </c>
    </row>
    <row r="5205" customFormat="false" ht="13.8" hidden="true" customHeight="false" outlineLevel="0" collapsed="false">
      <c r="A5205" s="0" t="s">
        <v>202</v>
      </c>
      <c r="B5205" s="0" t="s">
        <v>21</v>
      </c>
      <c r="C5205" s="0" t="s">
        <v>181</v>
      </c>
      <c r="D5205" s="0" t="s">
        <v>51</v>
      </c>
      <c r="E5205" s="0" t="s">
        <v>8</v>
      </c>
      <c r="F5205" s="0" t="s">
        <v>8</v>
      </c>
      <c r="G5205" s="0" t="s">
        <v>153</v>
      </c>
      <c r="H5205" s="0" t="n">
        <v>24939480.4072336</v>
      </c>
      <c r="I5205" s="0" t="n">
        <v>159605</v>
      </c>
      <c r="J5205" s="0" t="n">
        <v>476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0</v>
      </c>
      <c r="Q5205" s="0" t="n">
        <v>0</v>
      </c>
      <c r="R5205" s="0" t="n">
        <v>0</v>
      </c>
    </row>
    <row r="5206" customFormat="false" ht="13.8" hidden="true" customHeight="false" outlineLevel="0" collapsed="false">
      <c r="A5206" s="0" t="s">
        <v>202</v>
      </c>
      <c r="B5206" s="0" t="s">
        <v>21</v>
      </c>
      <c r="C5206" s="0" t="s">
        <v>181</v>
      </c>
      <c r="D5206" s="0" t="s">
        <v>51</v>
      </c>
      <c r="E5206" s="0" t="s">
        <v>13</v>
      </c>
      <c r="F5206" s="0" t="s">
        <v>13</v>
      </c>
      <c r="G5206" s="0" t="s">
        <v>157</v>
      </c>
      <c r="H5206" s="0" t="n">
        <v>10356580.9460584</v>
      </c>
      <c r="I5206" s="0" t="n">
        <v>97025</v>
      </c>
      <c r="J5206" s="0" t="n">
        <v>270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n">
        <v>0</v>
      </c>
      <c r="R5206" s="0" t="n">
        <v>0</v>
      </c>
    </row>
    <row r="5207" customFormat="false" ht="13.8" hidden="true" customHeight="false" outlineLevel="0" collapsed="false">
      <c r="A5207" s="0" t="s">
        <v>202</v>
      </c>
      <c r="B5207" s="0" t="s">
        <v>6</v>
      </c>
      <c r="C5207" s="0" t="s">
        <v>162</v>
      </c>
      <c r="D5207" s="0" t="s">
        <v>20</v>
      </c>
      <c r="E5207" s="0" t="s">
        <v>9</v>
      </c>
      <c r="F5207" s="0" t="s">
        <v>9</v>
      </c>
      <c r="G5207" s="0" t="s">
        <v>157</v>
      </c>
      <c r="H5207" s="0" t="n">
        <v>124055094.024706</v>
      </c>
      <c r="I5207" s="0" t="n">
        <v>1530222.07145119</v>
      </c>
      <c r="J5207" s="0" t="n">
        <v>255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0</v>
      </c>
    </row>
    <row r="5208" customFormat="false" ht="13.8" hidden="true" customHeight="false" outlineLevel="0" collapsed="false">
      <c r="A5208" s="0" t="s">
        <v>202</v>
      </c>
      <c r="B5208" s="0" t="s">
        <v>72</v>
      </c>
      <c r="C5208" s="0" t="s">
        <v>175</v>
      </c>
      <c r="D5208" s="0" t="s">
        <v>88</v>
      </c>
      <c r="E5208" s="0" t="s">
        <v>170</v>
      </c>
      <c r="F5208" s="0" t="s">
        <v>13</v>
      </c>
      <c r="G5208" s="0" t="s">
        <v>154</v>
      </c>
      <c r="H5208" s="0" t="n">
        <v>2118297.120372</v>
      </c>
      <c r="I5208" s="0" t="n">
        <v>55363.0495584972</v>
      </c>
      <c r="J5208" s="0" t="n">
        <v>131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</row>
    <row r="5209" customFormat="false" ht="13.8" hidden="true" customHeight="false" outlineLevel="0" collapsed="false">
      <c r="A5209" s="0" t="s">
        <v>202</v>
      </c>
      <c r="B5209" s="0" t="s">
        <v>52</v>
      </c>
      <c r="C5209" s="0" t="s">
        <v>169</v>
      </c>
      <c r="D5209" s="0" t="s">
        <v>70</v>
      </c>
      <c r="E5209" s="0" t="s">
        <v>8</v>
      </c>
      <c r="F5209" s="0" t="s">
        <v>8</v>
      </c>
      <c r="G5209" s="0" t="s">
        <v>157</v>
      </c>
      <c r="H5209" s="0" t="n">
        <v>169449234.572543</v>
      </c>
      <c r="I5209" s="0" t="n">
        <v>1623444.85607889</v>
      </c>
      <c r="J5209" s="0" t="n">
        <v>1026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</row>
    <row r="5210" customFormat="false" ht="13.8" hidden="true" customHeight="false" outlineLevel="0" collapsed="false">
      <c r="A5210" s="0" t="s">
        <v>202</v>
      </c>
      <c r="B5210" s="0" t="s">
        <v>72</v>
      </c>
      <c r="C5210" s="0" t="s">
        <v>171</v>
      </c>
      <c r="D5210" s="0" t="s">
        <v>74</v>
      </c>
      <c r="E5210" s="0" t="s">
        <v>174</v>
      </c>
      <c r="F5210" s="0" t="s">
        <v>8</v>
      </c>
      <c r="G5210" s="0" t="s">
        <v>153</v>
      </c>
      <c r="H5210" s="0" t="n">
        <v>701079.17318431</v>
      </c>
      <c r="I5210" s="0" t="n">
        <v>1940.59012042115</v>
      </c>
      <c r="J5210" s="0" t="n">
        <v>47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0</v>
      </c>
      <c r="P5210" s="0" t="n">
        <v>0</v>
      </c>
      <c r="Q5210" s="0" t="n">
        <v>0</v>
      </c>
      <c r="R5210" s="0" t="n">
        <v>0</v>
      </c>
    </row>
    <row r="5211" customFormat="false" ht="13.8" hidden="true" customHeight="false" outlineLevel="0" collapsed="false">
      <c r="A5211" s="0" t="s">
        <v>202</v>
      </c>
      <c r="B5211" s="0" t="s">
        <v>21</v>
      </c>
      <c r="C5211" s="0" t="s">
        <v>173</v>
      </c>
      <c r="D5211" s="0" t="s">
        <v>47</v>
      </c>
      <c r="E5211" s="0" t="s">
        <v>9</v>
      </c>
      <c r="F5211" s="0" t="s">
        <v>9</v>
      </c>
      <c r="G5211" s="0" t="s">
        <v>154</v>
      </c>
      <c r="H5211" s="0" t="n">
        <v>130609.562903034</v>
      </c>
      <c r="I5211" s="0" t="n">
        <v>798</v>
      </c>
      <c r="J5211" s="0" t="n">
        <v>3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</row>
    <row r="5212" customFormat="false" ht="13.8" hidden="true" customHeight="false" outlineLevel="0" collapsed="false">
      <c r="A5212" s="0" t="s">
        <v>202</v>
      </c>
      <c r="B5212" s="0" t="s">
        <v>117</v>
      </c>
      <c r="C5212" s="0" t="s">
        <v>196</v>
      </c>
      <c r="D5212" s="0" t="s">
        <v>109</v>
      </c>
      <c r="E5212" s="0" t="s">
        <v>8</v>
      </c>
      <c r="F5212" s="0" t="s">
        <v>8</v>
      </c>
      <c r="G5212" s="0" t="s">
        <v>154</v>
      </c>
      <c r="H5212" s="0" t="n">
        <v>18503344.2674429</v>
      </c>
      <c r="I5212" s="0" t="n">
        <v>92973.7219245034</v>
      </c>
      <c r="J5212" s="0" t="n">
        <v>339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</row>
    <row r="5213" customFormat="false" ht="13.8" hidden="true" customHeight="false" outlineLevel="0" collapsed="false">
      <c r="A5213" s="0" t="s">
        <v>202</v>
      </c>
      <c r="B5213" s="0" t="s">
        <v>103</v>
      </c>
      <c r="C5213" s="0" t="s">
        <v>177</v>
      </c>
      <c r="D5213" s="0" t="s">
        <v>114</v>
      </c>
      <c r="E5213" s="0" t="s">
        <v>8</v>
      </c>
      <c r="F5213" s="0" t="s">
        <v>8</v>
      </c>
      <c r="G5213" s="0" t="s">
        <v>172</v>
      </c>
      <c r="H5213" s="0" t="n">
        <v>397928.326152405</v>
      </c>
      <c r="I5213" s="0" t="n">
        <v>4317.45</v>
      </c>
      <c r="J5213" s="0" t="n">
        <v>72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0</v>
      </c>
    </row>
    <row r="5214" customFormat="false" ht="13.8" hidden="true" customHeight="false" outlineLevel="0" collapsed="false">
      <c r="A5214" s="0" t="s">
        <v>202</v>
      </c>
      <c r="B5214" s="0" t="s">
        <v>103</v>
      </c>
      <c r="C5214" s="0" t="s">
        <v>179</v>
      </c>
      <c r="D5214" s="0" t="s">
        <v>22</v>
      </c>
      <c r="E5214" s="0" t="s">
        <v>9</v>
      </c>
      <c r="F5214" s="0" t="s">
        <v>9</v>
      </c>
      <c r="G5214" s="0" t="s">
        <v>172</v>
      </c>
      <c r="H5214" s="0" t="n">
        <v>2210594.98849374</v>
      </c>
      <c r="I5214" s="0" t="n">
        <v>18900</v>
      </c>
      <c r="J5214" s="0" t="n">
        <v>58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</row>
    <row r="5215" customFormat="false" ht="13.8" hidden="true" customHeight="false" outlineLevel="0" collapsed="false">
      <c r="A5215" s="0" t="s">
        <v>202</v>
      </c>
      <c r="B5215" s="0" t="s">
        <v>103</v>
      </c>
      <c r="C5215" s="0" t="s">
        <v>179</v>
      </c>
      <c r="D5215" s="0" t="s">
        <v>22</v>
      </c>
      <c r="E5215" s="0" t="s">
        <v>13</v>
      </c>
      <c r="F5215" s="0" t="s">
        <v>13</v>
      </c>
      <c r="G5215" s="0" t="s">
        <v>172</v>
      </c>
      <c r="H5215" s="0" t="n">
        <v>2353456.42959898</v>
      </c>
      <c r="I5215" s="0" t="n">
        <v>20775</v>
      </c>
      <c r="J5215" s="0" t="n">
        <v>62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0</v>
      </c>
      <c r="Q5215" s="0" t="n">
        <v>0</v>
      </c>
      <c r="R5215" s="0" t="n">
        <v>0</v>
      </c>
    </row>
    <row r="5216" customFormat="false" ht="13.8" hidden="true" customHeight="false" outlineLevel="0" collapsed="false">
      <c r="A5216" s="0" t="s">
        <v>202</v>
      </c>
      <c r="B5216" s="0" t="s">
        <v>103</v>
      </c>
      <c r="C5216" s="0" t="s">
        <v>177</v>
      </c>
      <c r="D5216" s="0" t="s">
        <v>110</v>
      </c>
      <c r="E5216" s="0" t="s">
        <v>8</v>
      </c>
      <c r="F5216" s="0" t="s">
        <v>8</v>
      </c>
      <c r="G5216" s="0" t="s">
        <v>164</v>
      </c>
      <c r="H5216" s="0" t="n">
        <v>5338814.22580939</v>
      </c>
      <c r="I5216" s="0" t="n">
        <v>56186.74</v>
      </c>
      <c r="J5216" s="0" t="n">
        <v>27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</row>
    <row r="5217" customFormat="false" ht="13.8" hidden="true" customHeight="false" outlineLevel="0" collapsed="false">
      <c r="A5217" s="0" t="s">
        <v>202</v>
      </c>
      <c r="B5217" s="0" t="s">
        <v>103</v>
      </c>
      <c r="C5217" s="0" t="s">
        <v>178</v>
      </c>
      <c r="D5217" s="0" t="s">
        <v>105</v>
      </c>
      <c r="E5217" s="0" t="s">
        <v>9</v>
      </c>
      <c r="F5217" s="0" t="s">
        <v>9</v>
      </c>
      <c r="G5217" s="0" t="s">
        <v>153</v>
      </c>
      <c r="H5217" s="0" t="n">
        <v>324232.396426176</v>
      </c>
      <c r="I5217" s="0" t="n">
        <v>5515.251219</v>
      </c>
      <c r="J5217" s="0" t="n">
        <v>1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</row>
    <row r="5218" customFormat="false" ht="13.8" hidden="true" customHeight="false" outlineLevel="0" collapsed="false">
      <c r="A5218" s="0" t="s">
        <v>202</v>
      </c>
      <c r="B5218" s="0" t="s">
        <v>52</v>
      </c>
      <c r="C5218" s="0" t="s">
        <v>169</v>
      </c>
      <c r="D5218" s="0" t="s">
        <v>55</v>
      </c>
      <c r="E5218" s="0" t="s">
        <v>9</v>
      </c>
      <c r="F5218" s="0" t="s">
        <v>9</v>
      </c>
      <c r="G5218" s="0" t="s">
        <v>172</v>
      </c>
      <c r="H5218" s="0" t="n">
        <v>155271.944527891</v>
      </c>
      <c r="I5218" s="0" t="n">
        <v>1730.749426</v>
      </c>
      <c r="J5218" s="0" t="n">
        <v>1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0</v>
      </c>
      <c r="Q5218" s="0" t="n">
        <v>0</v>
      </c>
      <c r="R5218" s="0" t="n">
        <v>0</v>
      </c>
    </row>
    <row r="5219" customFormat="false" ht="13.8" hidden="true" customHeight="false" outlineLevel="0" collapsed="false">
      <c r="A5219" s="0" t="s">
        <v>202</v>
      </c>
      <c r="B5219" s="0" t="s">
        <v>72</v>
      </c>
      <c r="C5219" s="0" t="s">
        <v>171</v>
      </c>
      <c r="D5219" s="0" t="s">
        <v>74</v>
      </c>
      <c r="E5219" s="0" t="s">
        <v>152</v>
      </c>
      <c r="F5219" s="0" t="s">
        <v>8</v>
      </c>
      <c r="G5219" s="0" t="s">
        <v>157</v>
      </c>
      <c r="H5219" s="0" t="n">
        <v>31844272.8850272</v>
      </c>
      <c r="I5219" s="0" t="n">
        <v>99542.6786771059</v>
      </c>
      <c r="J5219" s="0" t="n">
        <v>1318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n">
        <v>0</v>
      </c>
      <c r="R5219" s="0" t="n">
        <v>0</v>
      </c>
    </row>
    <row r="5220" customFormat="false" ht="13.8" hidden="true" customHeight="false" outlineLevel="0" collapsed="false">
      <c r="A5220" s="0" t="s">
        <v>202</v>
      </c>
      <c r="B5220" s="0" t="s">
        <v>72</v>
      </c>
      <c r="C5220" s="0" t="s">
        <v>151</v>
      </c>
      <c r="D5220" s="0" t="s">
        <v>73</v>
      </c>
      <c r="E5220" s="0" t="s">
        <v>152</v>
      </c>
      <c r="F5220" s="0" t="s">
        <v>8</v>
      </c>
      <c r="G5220" s="0" t="s">
        <v>172</v>
      </c>
      <c r="H5220" s="0" t="n">
        <v>80650334.2391735</v>
      </c>
      <c r="I5220" s="0" t="n">
        <v>237205.604567039</v>
      </c>
      <c r="J5220" s="0" t="n">
        <v>752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n">
        <v>0</v>
      </c>
      <c r="R5220" s="0" t="n">
        <v>0</v>
      </c>
    </row>
    <row r="5221" customFormat="false" ht="13.8" hidden="true" customHeight="false" outlineLevel="0" collapsed="false">
      <c r="A5221" s="0" t="s">
        <v>202</v>
      </c>
      <c r="B5221" s="0" t="s">
        <v>72</v>
      </c>
      <c r="C5221" s="0" t="s">
        <v>151</v>
      </c>
      <c r="D5221" s="0" t="s">
        <v>73</v>
      </c>
      <c r="E5221" s="0" t="s">
        <v>156</v>
      </c>
      <c r="F5221" s="0" t="s">
        <v>9</v>
      </c>
      <c r="G5221" s="0" t="s">
        <v>154</v>
      </c>
      <c r="H5221" s="0" t="n">
        <v>15120635.1813031</v>
      </c>
      <c r="I5221" s="0" t="n">
        <v>65766.5009480041</v>
      </c>
      <c r="J5221" s="0" t="n">
        <v>311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</row>
    <row r="5222" customFormat="false" ht="13.8" hidden="true" customHeight="false" outlineLevel="0" collapsed="false">
      <c r="A5222" s="0" t="s">
        <v>202</v>
      </c>
      <c r="B5222" s="0" t="s">
        <v>52</v>
      </c>
      <c r="C5222" s="0" t="s">
        <v>158</v>
      </c>
      <c r="D5222" s="0" t="s">
        <v>53</v>
      </c>
      <c r="E5222" s="0" t="s">
        <v>9</v>
      </c>
      <c r="F5222" s="0" t="s">
        <v>9</v>
      </c>
      <c r="G5222" s="0" t="s">
        <v>164</v>
      </c>
      <c r="H5222" s="0" t="n">
        <v>26045231.1652984</v>
      </c>
      <c r="I5222" s="0" t="n">
        <v>470713.413420802</v>
      </c>
      <c r="J5222" s="0" t="n">
        <v>174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</row>
    <row r="5223" customFormat="false" ht="13.8" hidden="true" customHeight="false" outlineLevel="0" collapsed="false">
      <c r="A5223" s="0" t="s">
        <v>202</v>
      </c>
      <c r="B5223" s="0" t="s">
        <v>96</v>
      </c>
      <c r="C5223" s="0" t="s">
        <v>98</v>
      </c>
      <c r="D5223" s="0" t="s">
        <v>98</v>
      </c>
      <c r="E5223" s="0" t="s">
        <v>156</v>
      </c>
      <c r="F5223" s="0" t="s">
        <v>9</v>
      </c>
      <c r="G5223" s="0" t="s">
        <v>172</v>
      </c>
      <c r="H5223" s="0" t="n">
        <v>20999387.306028</v>
      </c>
      <c r="I5223" s="0" t="n">
        <v>368271.118247243</v>
      </c>
      <c r="J5223" s="0" t="n">
        <v>706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n">
        <v>0</v>
      </c>
      <c r="R5223" s="0" t="n">
        <v>0</v>
      </c>
    </row>
    <row r="5224" customFormat="false" ht="13.8" hidden="true" customHeight="false" outlineLevel="0" collapsed="false">
      <c r="A5224" s="0" t="s">
        <v>202</v>
      </c>
      <c r="B5224" s="0" t="s">
        <v>72</v>
      </c>
      <c r="C5224" s="0" t="s">
        <v>171</v>
      </c>
      <c r="D5224" s="0" t="s">
        <v>80</v>
      </c>
      <c r="E5224" s="0" t="s">
        <v>152</v>
      </c>
      <c r="F5224" s="0" t="s">
        <v>8</v>
      </c>
      <c r="G5224" s="0" t="s">
        <v>154</v>
      </c>
      <c r="H5224" s="0" t="n">
        <v>657841310.521444</v>
      </c>
      <c r="I5224" s="0" t="n">
        <v>5910974.09126047</v>
      </c>
      <c r="J5224" s="0" t="n">
        <v>8416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0</v>
      </c>
      <c r="Q5224" s="0" t="n">
        <v>0</v>
      </c>
      <c r="R5224" s="0" t="n">
        <v>0</v>
      </c>
    </row>
    <row r="5225" customFormat="false" ht="13.8" hidden="true" customHeight="false" outlineLevel="0" collapsed="false">
      <c r="A5225" s="0" t="s">
        <v>202</v>
      </c>
      <c r="B5225" s="0" t="s">
        <v>21</v>
      </c>
      <c r="C5225" s="0" t="s">
        <v>166</v>
      </c>
      <c r="D5225" s="0" t="s">
        <v>24</v>
      </c>
      <c r="E5225" s="0" t="s">
        <v>13</v>
      </c>
      <c r="F5225" s="0" t="s">
        <v>13</v>
      </c>
      <c r="G5225" s="0" t="s">
        <v>164</v>
      </c>
      <c r="H5225" s="0" t="n">
        <v>5407427.86974918</v>
      </c>
      <c r="I5225" s="0" t="n">
        <v>76576.0260550998</v>
      </c>
      <c r="J5225" s="0" t="n">
        <v>39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0</v>
      </c>
    </row>
    <row r="5226" customFormat="false" ht="13.8" hidden="true" customHeight="false" outlineLevel="0" collapsed="false">
      <c r="A5226" s="0" t="s">
        <v>202</v>
      </c>
      <c r="B5226" s="0" t="s">
        <v>21</v>
      </c>
      <c r="C5226" s="0" t="s">
        <v>168</v>
      </c>
      <c r="D5226" s="0" t="s">
        <v>29</v>
      </c>
      <c r="E5226" s="0" t="s">
        <v>13</v>
      </c>
      <c r="F5226" s="0" t="s">
        <v>13</v>
      </c>
      <c r="G5226" s="0" t="s">
        <v>154</v>
      </c>
      <c r="H5226" s="0" t="n">
        <v>6164854.40355895</v>
      </c>
      <c r="I5226" s="0" t="n">
        <v>35150</v>
      </c>
      <c r="J5226" s="0" t="n">
        <v>90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0</v>
      </c>
      <c r="Q5226" s="0" t="n">
        <v>0</v>
      </c>
      <c r="R5226" s="0" t="n">
        <v>0</v>
      </c>
    </row>
    <row r="5227" customFormat="false" ht="13.8" hidden="true" customHeight="false" outlineLevel="0" collapsed="false">
      <c r="A5227" s="0" t="s">
        <v>202</v>
      </c>
      <c r="B5227" s="0" t="s">
        <v>96</v>
      </c>
      <c r="C5227" s="0" t="s">
        <v>184</v>
      </c>
      <c r="D5227" s="0" t="s">
        <v>101</v>
      </c>
      <c r="E5227" s="0" t="s">
        <v>197</v>
      </c>
      <c r="F5227" s="0" t="s">
        <v>8</v>
      </c>
      <c r="G5227" s="0" t="s">
        <v>154</v>
      </c>
      <c r="H5227" s="0" t="n">
        <v>460799500.511132</v>
      </c>
      <c r="I5227" s="0" t="n">
        <v>3360604.16501431</v>
      </c>
      <c r="J5227" s="0" t="n">
        <v>417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</row>
    <row r="5228" customFormat="false" ht="13.8" hidden="true" customHeight="false" outlineLevel="0" collapsed="false">
      <c r="A5228" s="0" t="s">
        <v>202</v>
      </c>
      <c r="B5228" s="0" t="s">
        <v>21</v>
      </c>
      <c r="C5228" s="0" t="s">
        <v>181</v>
      </c>
      <c r="D5228" s="0" t="s">
        <v>31</v>
      </c>
      <c r="E5228" s="0" t="s">
        <v>13</v>
      </c>
      <c r="F5228" s="0" t="s">
        <v>13</v>
      </c>
      <c r="G5228" s="0" t="s">
        <v>172</v>
      </c>
      <c r="H5228" s="0" t="n">
        <v>163185.281167719</v>
      </c>
      <c r="I5228" s="0" t="n">
        <v>1450</v>
      </c>
      <c r="J5228" s="0" t="n">
        <v>3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n">
        <v>0</v>
      </c>
      <c r="R5228" s="0" t="n">
        <v>0</v>
      </c>
    </row>
    <row r="5229" customFormat="false" ht="13.8" hidden="true" customHeight="false" outlineLevel="0" collapsed="false">
      <c r="A5229" s="0" t="s">
        <v>202</v>
      </c>
      <c r="B5229" s="0" t="s">
        <v>21</v>
      </c>
      <c r="C5229" s="0" t="s">
        <v>181</v>
      </c>
      <c r="D5229" s="0" t="s">
        <v>42</v>
      </c>
      <c r="E5229" s="0" t="s">
        <v>8</v>
      </c>
      <c r="F5229" s="0" t="s">
        <v>8</v>
      </c>
      <c r="G5229" s="0" t="s">
        <v>164</v>
      </c>
      <c r="H5229" s="0" t="n">
        <v>102202835.504949</v>
      </c>
      <c r="I5229" s="0" t="n">
        <v>754820</v>
      </c>
      <c r="J5229" s="0" t="n">
        <v>9389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n">
        <v>0</v>
      </c>
      <c r="R5229" s="0" t="n">
        <v>0</v>
      </c>
    </row>
    <row r="5230" customFormat="false" ht="13.8" hidden="true" customHeight="false" outlineLevel="0" collapsed="false">
      <c r="A5230" s="0" t="s">
        <v>202</v>
      </c>
      <c r="B5230" s="0" t="s">
        <v>21</v>
      </c>
      <c r="C5230" s="0" t="s">
        <v>166</v>
      </c>
      <c r="D5230" s="0" t="s">
        <v>38</v>
      </c>
      <c r="E5230" s="0" t="s">
        <v>8</v>
      </c>
      <c r="F5230" s="0" t="s">
        <v>8</v>
      </c>
      <c r="G5230" s="0" t="s">
        <v>172</v>
      </c>
      <c r="H5230" s="0" t="n">
        <v>15068408.8061106</v>
      </c>
      <c r="I5230" s="0" t="n">
        <v>98035.1693430557</v>
      </c>
      <c r="J5230" s="0" t="n">
        <v>55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</row>
    <row r="5231" customFormat="false" ht="13.8" hidden="true" customHeight="false" outlineLevel="0" collapsed="false">
      <c r="A5231" s="0" t="s">
        <v>202</v>
      </c>
      <c r="B5231" s="0" t="s">
        <v>72</v>
      </c>
      <c r="C5231" s="0" t="s">
        <v>151</v>
      </c>
      <c r="D5231" s="0" t="s">
        <v>81</v>
      </c>
      <c r="E5231" s="0" t="s">
        <v>156</v>
      </c>
      <c r="F5231" s="0" t="s">
        <v>9</v>
      </c>
      <c r="G5231" s="0" t="s">
        <v>157</v>
      </c>
      <c r="H5231" s="0" t="n">
        <v>535550.162533088</v>
      </c>
      <c r="I5231" s="0" t="n">
        <v>5224.74878344852</v>
      </c>
      <c r="J5231" s="0" t="n">
        <v>57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</row>
    <row r="5232" customFormat="false" ht="13.8" hidden="true" customHeight="false" outlineLevel="0" collapsed="false">
      <c r="A5232" s="0" t="s">
        <v>202</v>
      </c>
      <c r="B5232" s="0" t="s">
        <v>72</v>
      </c>
      <c r="C5232" s="0" t="s">
        <v>151</v>
      </c>
      <c r="D5232" s="0" t="s">
        <v>81</v>
      </c>
      <c r="E5232" s="0" t="s">
        <v>170</v>
      </c>
      <c r="F5232" s="0" t="s">
        <v>13</v>
      </c>
      <c r="G5232" s="0" t="s">
        <v>172</v>
      </c>
      <c r="H5232" s="0" t="n">
        <v>1753798.44236019</v>
      </c>
      <c r="I5232" s="0" t="n">
        <v>16066.205194146</v>
      </c>
      <c r="J5232" s="0" t="n">
        <v>36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n">
        <v>0</v>
      </c>
      <c r="R5232" s="0" t="n">
        <v>0</v>
      </c>
    </row>
    <row r="5233" customFormat="false" ht="13.8" hidden="true" customHeight="false" outlineLevel="0" collapsed="false">
      <c r="A5233" s="0" t="s">
        <v>202</v>
      </c>
      <c r="B5233" s="0" t="s">
        <v>21</v>
      </c>
      <c r="C5233" s="0" t="s">
        <v>166</v>
      </c>
      <c r="D5233" s="0" t="s">
        <v>37</v>
      </c>
      <c r="E5233" s="0" t="s">
        <v>9</v>
      </c>
      <c r="F5233" s="0" t="s">
        <v>9</v>
      </c>
      <c r="G5233" s="0" t="s">
        <v>154</v>
      </c>
      <c r="H5233" s="0" t="n">
        <v>31721497.4463234</v>
      </c>
      <c r="I5233" s="0" t="n">
        <v>230265.124334284</v>
      </c>
      <c r="J5233" s="0" t="n">
        <v>216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n">
        <v>0</v>
      </c>
      <c r="R5233" s="0" t="n">
        <v>0</v>
      </c>
    </row>
    <row r="5234" customFormat="false" ht="13.8" hidden="true" customHeight="false" outlineLevel="0" collapsed="false">
      <c r="A5234" s="0" t="s">
        <v>202</v>
      </c>
      <c r="B5234" s="0" t="s">
        <v>72</v>
      </c>
      <c r="C5234" s="0" t="s">
        <v>151</v>
      </c>
      <c r="D5234" s="0" t="s">
        <v>85</v>
      </c>
      <c r="E5234" s="0" t="s">
        <v>170</v>
      </c>
      <c r="F5234" s="0" t="s">
        <v>13</v>
      </c>
      <c r="G5234" s="0" t="s">
        <v>164</v>
      </c>
      <c r="H5234" s="0" t="n">
        <v>27168904.1995666</v>
      </c>
      <c r="I5234" s="0" t="n">
        <v>688351.817532635</v>
      </c>
      <c r="J5234" s="0" t="n">
        <v>73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</row>
    <row r="5235" customFormat="false" ht="13.8" hidden="true" customHeight="false" outlineLevel="0" collapsed="false">
      <c r="A5235" s="0" t="s">
        <v>202</v>
      </c>
      <c r="B5235" s="0" t="s">
        <v>21</v>
      </c>
      <c r="C5235" s="0" t="s">
        <v>166</v>
      </c>
      <c r="D5235" s="0" t="s">
        <v>45</v>
      </c>
      <c r="E5235" s="0" t="s">
        <v>8</v>
      </c>
      <c r="F5235" s="0" t="s">
        <v>8</v>
      </c>
      <c r="G5235" s="0" t="s">
        <v>153</v>
      </c>
      <c r="H5235" s="0" t="n">
        <v>964471.212423658</v>
      </c>
      <c r="I5235" s="0" t="n">
        <v>5736</v>
      </c>
      <c r="J5235" s="0" t="n">
        <v>10</v>
      </c>
      <c r="K5235" s="0" t="n">
        <v>0</v>
      </c>
      <c r="L5235" s="0" t="n">
        <v>0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0</v>
      </c>
    </row>
    <row r="5236" customFormat="false" ht="13.8" hidden="true" customHeight="false" outlineLevel="0" collapsed="false">
      <c r="A5236" s="0" t="s">
        <v>202</v>
      </c>
      <c r="B5236" s="0" t="s">
        <v>52</v>
      </c>
      <c r="C5236" s="0" t="s">
        <v>169</v>
      </c>
      <c r="D5236" s="0" t="s">
        <v>69</v>
      </c>
      <c r="E5236" s="0" t="s">
        <v>9</v>
      </c>
      <c r="F5236" s="0" t="s">
        <v>9</v>
      </c>
      <c r="G5236" s="0" t="s">
        <v>164</v>
      </c>
      <c r="H5236" s="0" t="n">
        <v>36595878.0709252</v>
      </c>
      <c r="I5236" s="0" t="n">
        <v>345428.118889099</v>
      </c>
      <c r="J5236" s="0" t="n">
        <v>2306</v>
      </c>
      <c r="K5236" s="0" t="n">
        <v>0</v>
      </c>
      <c r="L5236" s="0" t="n">
        <v>0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n">
        <v>0</v>
      </c>
      <c r="R5236" s="0" t="n">
        <v>0</v>
      </c>
    </row>
    <row r="5237" customFormat="false" ht="13.8" hidden="true" customHeight="false" outlineLevel="0" collapsed="false">
      <c r="A5237" s="0" t="s">
        <v>202</v>
      </c>
      <c r="B5237" s="0" t="s">
        <v>6</v>
      </c>
      <c r="C5237" s="0" t="s">
        <v>162</v>
      </c>
      <c r="D5237" s="0" t="s">
        <v>20</v>
      </c>
      <c r="E5237" s="0" t="s">
        <v>9</v>
      </c>
      <c r="F5237" s="0" t="s">
        <v>9</v>
      </c>
      <c r="G5237" s="0" t="s">
        <v>154</v>
      </c>
      <c r="H5237" s="0" t="n">
        <v>42667446.5971657</v>
      </c>
      <c r="I5237" s="0" t="n">
        <v>525723.473593168</v>
      </c>
      <c r="J5237" s="0" t="n">
        <v>86.99999999</v>
      </c>
      <c r="K5237" s="0" t="n">
        <v>0</v>
      </c>
      <c r="L5237" s="0" t="n">
        <v>0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n">
        <v>0</v>
      </c>
      <c r="R5237" s="0" t="n">
        <v>0</v>
      </c>
    </row>
    <row r="5238" customFormat="false" ht="13.8" hidden="true" customHeight="false" outlineLevel="0" collapsed="false">
      <c r="A5238" s="0" t="s">
        <v>202</v>
      </c>
      <c r="B5238" s="0" t="s">
        <v>52</v>
      </c>
      <c r="C5238" s="0" t="s">
        <v>169</v>
      </c>
      <c r="D5238" s="0" t="s">
        <v>70</v>
      </c>
      <c r="E5238" s="0" t="s">
        <v>8</v>
      </c>
      <c r="F5238" s="0" t="s">
        <v>8</v>
      </c>
      <c r="G5238" s="0" t="s">
        <v>164</v>
      </c>
      <c r="H5238" s="0" t="n">
        <v>430399775.595773</v>
      </c>
      <c r="I5238" s="0" t="n">
        <v>4123465.03318839</v>
      </c>
      <c r="J5238" s="0" t="n">
        <v>3164</v>
      </c>
      <c r="K5238" s="0" t="n">
        <v>0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n">
        <v>0</v>
      </c>
      <c r="R5238" s="0" t="n">
        <v>0</v>
      </c>
    </row>
    <row r="5239" customFormat="false" ht="13.8" hidden="true" customHeight="false" outlineLevel="0" collapsed="false">
      <c r="A5239" s="0" t="s">
        <v>202</v>
      </c>
      <c r="B5239" s="0" t="s">
        <v>52</v>
      </c>
      <c r="C5239" s="0" t="s">
        <v>169</v>
      </c>
      <c r="D5239" s="0" t="s">
        <v>61</v>
      </c>
      <c r="E5239" s="0" t="s">
        <v>8</v>
      </c>
      <c r="F5239" s="0" t="s">
        <v>8</v>
      </c>
      <c r="G5239" s="0" t="s">
        <v>153</v>
      </c>
      <c r="H5239" s="0" t="n">
        <v>13394696.0204687</v>
      </c>
      <c r="I5239" s="0" t="n">
        <v>109761.029845</v>
      </c>
      <c r="J5239" s="0" t="n">
        <v>16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n">
        <v>0</v>
      </c>
      <c r="R5239" s="0" t="n">
        <v>0</v>
      </c>
    </row>
    <row r="5240" customFormat="false" ht="13.8" hidden="true" customHeight="false" outlineLevel="0" collapsed="false">
      <c r="A5240" s="0" t="s">
        <v>202</v>
      </c>
      <c r="B5240" s="0" t="s">
        <v>72</v>
      </c>
      <c r="C5240" s="0" t="s">
        <v>151</v>
      </c>
      <c r="D5240" s="0" t="s">
        <v>78</v>
      </c>
      <c r="E5240" s="0" t="s">
        <v>170</v>
      </c>
      <c r="F5240" s="0" t="s">
        <v>13</v>
      </c>
      <c r="G5240" s="0" t="s">
        <v>172</v>
      </c>
      <c r="H5240" s="0" t="n">
        <v>5205739.56062589</v>
      </c>
      <c r="I5240" s="0" t="n">
        <v>127680.453840873</v>
      </c>
      <c r="J5240" s="0" t="n">
        <v>18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0</v>
      </c>
      <c r="Q5240" s="0" t="n">
        <v>0</v>
      </c>
      <c r="R5240" s="0" t="n">
        <v>0</v>
      </c>
    </row>
    <row r="5241" customFormat="false" ht="13.8" hidden="true" customHeight="false" outlineLevel="0" collapsed="false">
      <c r="A5241" s="0" t="s">
        <v>202</v>
      </c>
      <c r="B5241" s="0" t="s">
        <v>72</v>
      </c>
      <c r="C5241" s="0" t="s">
        <v>175</v>
      </c>
      <c r="D5241" s="0" t="s">
        <v>87</v>
      </c>
      <c r="E5241" s="0" t="s">
        <v>174</v>
      </c>
      <c r="F5241" s="0" t="s">
        <v>8</v>
      </c>
      <c r="G5241" s="0" t="s">
        <v>154</v>
      </c>
      <c r="H5241" s="0" t="n">
        <v>5463.69528727011</v>
      </c>
      <c r="I5241" s="0" t="n">
        <v>40</v>
      </c>
      <c r="J5241" s="0" t="n">
        <v>2</v>
      </c>
      <c r="K5241" s="0" t="n">
        <v>0</v>
      </c>
      <c r="L5241" s="0" t="n">
        <v>0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n">
        <v>0</v>
      </c>
      <c r="R5241" s="0" t="n">
        <v>0</v>
      </c>
    </row>
    <row r="5242" customFormat="false" ht="13.8" hidden="true" customHeight="false" outlineLevel="0" collapsed="false">
      <c r="A5242" s="0" t="s">
        <v>202</v>
      </c>
      <c r="B5242" s="0" t="s">
        <v>117</v>
      </c>
      <c r="C5242" s="0" t="s">
        <v>187</v>
      </c>
      <c r="D5242" s="0" t="s">
        <v>109</v>
      </c>
      <c r="E5242" s="0" t="s">
        <v>13</v>
      </c>
      <c r="F5242" s="0" t="s">
        <v>13</v>
      </c>
      <c r="G5242" s="0" t="s">
        <v>164</v>
      </c>
      <c r="H5242" s="0" t="n">
        <v>25514894.3531782</v>
      </c>
      <c r="I5242" s="0" t="n">
        <v>159036.245883096</v>
      </c>
      <c r="J5242" s="0" t="n">
        <v>1370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</row>
    <row r="5243" customFormat="false" ht="13.8" hidden="true" customHeight="false" outlineLevel="0" collapsed="false">
      <c r="A5243" s="0" t="s">
        <v>202</v>
      </c>
      <c r="B5243" s="0" t="s">
        <v>103</v>
      </c>
      <c r="C5243" s="0" t="s">
        <v>178</v>
      </c>
      <c r="D5243" s="0" t="s">
        <v>108</v>
      </c>
      <c r="E5243" s="0" t="s">
        <v>9</v>
      </c>
      <c r="F5243" s="0" t="s">
        <v>9</v>
      </c>
      <c r="G5243" s="0" t="s">
        <v>153</v>
      </c>
      <c r="H5243" s="0" t="n">
        <v>1575857.98551089</v>
      </c>
      <c r="I5243" s="0" t="n">
        <v>35512.1190784</v>
      </c>
      <c r="J5243" s="0" t="n">
        <v>21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n">
        <v>0</v>
      </c>
      <c r="R5243" s="0" t="n">
        <v>0</v>
      </c>
    </row>
    <row r="5244" customFormat="false" ht="13.8" hidden="true" customHeight="false" outlineLevel="0" collapsed="false">
      <c r="A5244" s="0" t="s">
        <v>202</v>
      </c>
      <c r="B5244" s="0" t="s">
        <v>103</v>
      </c>
      <c r="C5244" s="0" t="s">
        <v>177</v>
      </c>
      <c r="D5244" s="0" t="s">
        <v>22</v>
      </c>
      <c r="E5244" s="0" t="s">
        <v>8</v>
      </c>
      <c r="F5244" s="0" t="s">
        <v>8</v>
      </c>
      <c r="G5244" s="0" t="s">
        <v>153</v>
      </c>
      <c r="H5244" s="0" t="n">
        <v>509954.231281181</v>
      </c>
      <c r="I5244" s="0" t="n">
        <v>4141.8</v>
      </c>
      <c r="J5244" s="0" t="n">
        <v>17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0</v>
      </c>
    </row>
    <row r="5245" customFormat="false" ht="13.8" hidden="true" customHeight="false" outlineLevel="0" collapsed="false">
      <c r="A5245" s="0" t="s">
        <v>202</v>
      </c>
      <c r="B5245" s="0" t="s">
        <v>72</v>
      </c>
      <c r="C5245" s="0" t="s">
        <v>175</v>
      </c>
      <c r="D5245" s="0" t="s">
        <v>87</v>
      </c>
      <c r="E5245" s="0" t="s">
        <v>174</v>
      </c>
      <c r="F5245" s="0" t="s">
        <v>8</v>
      </c>
      <c r="G5245" s="0" t="s">
        <v>153</v>
      </c>
      <c r="H5245" s="0" t="n">
        <v>292154.713228499</v>
      </c>
      <c r="I5245" s="0" t="n">
        <v>1337.59745326626</v>
      </c>
      <c r="J5245" s="0" t="n">
        <v>2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n">
        <v>0</v>
      </c>
      <c r="R5245" s="0" t="n">
        <v>0</v>
      </c>
    </row>
    <row r="5246" customFormat="false" ht="13.8" hidden="true" customHeight="false" outlineLevel="0" collapsed="false">
      <c r="A5246" s="0" t="s">
        <v>202</v>
      </c>
      <c r="B5246" s="0" t="s">
        <v>96</v>
      </c>
      <c r="C5246" s="0" t="s">
        <v>97</v>
      </c>
      <c r="D5246" s="0" t="s">
        <v>97</v>
      </c>
      <c r="E5246" s="0" t="s">
        <v>170</v>
      </c>
      <c r="F5246" s="0" t="s">
        <v>13</v>
      </c>
      <c r="G5246" s="0" t="s">
        <v>172</v>
      </c>
      <c r="H5246" s="0" t="n">
        <v>11092173.9130784</v>
      </c>
      <c r="I5246" s="0" t="n">
        <v>303283.07584236</v>
      </c>
      <c r="J5246" s="0" t="n">
        <v>2025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0</v>
      </c>
      <c r="P5246" s="0" t="n">
        <v>0</v>
      </c>
      <c r="Q5246" s="0" t="n">
        <v>0</v>
      </c>
      <c r="R5246" s="0" t="n">
        <v>0</v>
      </c>
    </row>
    <row r="5247" customFormat="false" ht="13.8" hidden="true" customHeight="false" outlineLevel="0" collapsed="false">
      <c r="A5247" s="0" t="s">
        <v>202</v>
      </c>
      <c r="B5247" s="0" t="s">
        <v>72</v>
      </c>
      <c r="C5247" s="0" t="s">
        <v>151</v>
      </c>
      <c r="D5247" s="0" t="s">
        <v>76</v>
      </c>
      <c r="E5247" s="0" t="s">
        <v>156</v>
      </c>
      <c r="F5247" s="0" t="s">
        <v>9</v>
      </c>
      <c r="G5247" s="0" t="s">
        <v>164</v>
      </c>
      <c r="H5247" s="0" t="n">
        <v>6991114.90174293</v>
      </c>
      <c r="I5247" s="0" t="n">
        <v>31446.9590143824</v>
      </c>
      <c r="J5247" s="0" t="n">
        <v>213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</row>
    <row r="5248" customFormat="false" ht="13.8" hidden="true" customHeight="false" outlineLevel="0" collapsed="false">
      <c r="A5248" s="0" t="s">
        <v>202</v>
      </c>
      <c r="B5248" s="0" t="s">
        <v>72</v>
      </c>
      <c r="C5248" s="0" t="s">
        <v>151</v>
      </c>
      <c r="D5248" s="0" t="s">
        <v>76</v>
      </c>
      <c r="E5248" s="0" t="s">
        <v>156</v>
      </c>
      <c r="F5248" s="0" t="s">
        <v>9</v>
      </c>
      <c r="G5248" s="0" t="s">
        <v>157</v>
      </c>
      <c r="H5248" s="0" t="n">
        <v>2741136.65997154</v>
      </c>
      <c r="I5248" s="0" t="n">
        <v>10921.0891922356</v>
      </c>
      <c r="J5248" s="0" t="n">
        <v>101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</row>
    <row r="5249" customFormat="false" ht="13.8" hidden="true" customHeight="false" outlineLevel="0" collapsed="false">
      <c r="A5249" s="0" t="s">
        <v>202</v>
      </c>
      <c r="B5249" s="0" t="s">
        <v>90</v>
      </c>
      <c r="C5249" s="0" t="s">
        <v>160</v>
      </c>
      <c r="D5249" s="0" t="s">
        <v>91</v>
      </c>
      <c r="E5249" s="0" t="s">
        <v>170</v>
      </c>
      <c r="F5249" s="0" t="s">
        <v>13</v>
      </c>
      <c r="G5249" s="0" t="s">
        <v>153</v>
      </c>
      <c r="H5249" s="0" t="n">
        <v>5825020.90415587</v>
      </c>
      <c r="I5249" s="0" t="n">
        <v>92122.0301396438</v>
      </c>
      <c r="J5249" s="0" t="n">
        <v>288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n">
        <v>0</v>
      </c>
      <c r="R5249" s="0" t="n">
        <v>0</v>
      </c>
    </row>
    <row r="5250" customFormat="false" ht="13.8" hidden="true" customHeight="false" outlineLevel="0" collapsed="false">
      <c r="A5250" s="0" t="s">
        <v>202</v>
      </c>
      <c r="B5250" s="0" t="s">
        <v>21</v>
      </c>
      <c r="C5250" s="0" t="s">
        <v>181</v>
      </c>
      <c r="D5250" s="0" t="s">
        <v>22</v>
      </c>
      <c r="E5250" s="0" t="s">
        <v>8</v>
      </c>
      <c r="F5250" s="0" t="s">
        <v>8</v>
      </c>
      <c r="G5250" s="0" t="s">
        <v>153</v>
      </c>
      <c r="H5250" s="0" t="n">
        <v>5588049.61416539</v>
      </c>
      <c r="I5250" s="0" t="n">
        <v>49100</v>
      </c>
      <c r="J5250" s="0" t="n">
        <v>101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n">
        <v>0</v>
      </c>
      <c r="R5250" s="0" t="n">
        <v>0</v>
      </c>
    </row>
    <row r="5251" customFormat="false" ht="13.8" hidden="true" customHeight="false" outlineLevel="0" collapsed="false">
      <c r="A5251" s="0" t="s">
        <v>202</v>
      </c>
      <c r="B5251" s="0" t="s">
        <v>52</v>
      </c>
      <c r="C5251" s="0" t="s">
        <v>183</v>
      </c>
      <c r="D5251" s="0" t="s">
        <v>57</v>
      </c>
      <c r="E5251" s="0" t="s">
        <v>8</v>
      </c>
      <c r="F5251" s="0" t="s">
        <v>8</v>
      </c>
      <c r="G5251" s="0" t="s">
        <v>172</v>
      </c>
      <c r="H5251" s="0" t="n">
        <v>26220287.3033668</v>
      </c>
      <c r="I5251" s="0" t="n">
        <v>322541.771031746</v>
      </c>
      <c r="J5251" s="0" t="n">
        <v>38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n">
        <v>0</v>
      </c>
      <c r="Q5251" s="0" t="n">
        <v>0</v>
      </c>
      <c r="R5251" s="0" t="n">
        <v>0</v>
      </c>
    </row>
    <row r="5252" customFormat="false" ht="13.8" hidden="true" customHeight="false" outlineLevel="0" collapsed="false">
      <c r="A5252" s="0" t="s">
        <v>202</v>
      </c>
      <c r="B5252" s="0" t="s">
        <v>52</v>
      </c>
      <c r="C5252" s="0" t="s">
        <v>158</v>
      </c>
      <c r="D5252" s="0" t="s">
        <v>58</v>
      </c>
      <c r="E5252" s="0" t="s">
        <v>9</v>
      </c>
      <c r="F5252" s="0" t="s">
        <v>9</v>
      </c>
      <c r="G5252" s="0" t="s">
        <v>164</v>
      </c>
      <c r="H5252" s="0" t="n">
        <v>27688935.5868373</v>
      </c>
      <c r="I5252" s="0" t="n">
        <v>381423.332911234</v>
      </c>
      <c r="J5252" s="0" t="n">
        <v>460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</row>
    <row r="5253" customFormat="false" ht="13.8" hidden="true" customHeight="false" outlineLevel="0" collapsed="false">
      <c r="A5253" s="0" t="s">
        <v>202</v>
      </c>
      <c r="B5253" s="0" t="s">
        <v>21</v>
      </c>
      <c r="C5253" s="0" t="s">
        <v>168</v>
      </c>
      <c r="D5253" s="0" t="s">
        <v>30</v>
      </c>
      <c r="E5253" s="0" t="s">
        <v>13</v>
      </c>
      <c r="F5253" s="0" t="s">
        <v>13</v>
      </c>
      <c r="G5253" s="0" t="s">
        <v>164</v>
      </c>
      <c r="H5253" s="0" t="n">
        <v>38703533.7883167</v>
      </c>
      <c r="I5253" s="0" t="n">
        <v>366050</v>
      </c>
      <c r="J5253" s="0" t="n">
        <v>932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</row>
    <row r="5254" customFormat="false" ht="13.8" hidden="true" customHeight="false" outlineLevel="0" collapsed="false">
      <c r="A5254" s="0" t="s">
        <v>202</v>
      </c>
      <c r="B5254" s="0" t="s">
        <v>21</v>
      </c>
      <c r="C5254" s="0" t="s">
        <v>168</v>
      </c>
      <c r="D5254" s="0" t="s">
        <v>30</v>
      </c>
      <c r="E5254" s="0" t="s">
        <v>13</v>
      </c>
      <c r="F5254" s="0" t="s">
        <v>13</v>
      </c>
      <c r="G5254" s="0" t="s">
        <v>172</v>
      </c>
      <c r="H5254" s="0" t="n">
        <v>1307234.59584052</v>
      </c>
      <c r="I5254" s="0" t="n">
        <v>15750</v>
      </c>
      <c r="J5254" s="0" t="n">
        <v>39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n">
        <v>0</v>
      </c>
      <c r="R5254" s="0" t="n">
        <v>0</v>
      </c>
    </row>
    <row r="5255" customFormat="false" ht="13.8" hidden="true" customHeight="false" outlineLevel="0" collapsed="false">
      <c r="A5255" s="0" t="s">
        <v>202</v>
      </c>
      <c r="B5255" s="0" t="s">
        <v>6</v>
      </c>
      <c r="C5255" s="0" t="s">
        <v>162</v>
      </c>
      <c r="D5255" s="0" t="s">
        <v>7</v>
      </c>
      <c r="E5255" s="0" t="s">
        <v>13</v>
      </c>
      <c r="F5255" s="0" t="s">
        <v>13</v>
      </c>
      <c r="G5255" s="0" t="s">
        <v>172</v>
      </c>
      <c r="H5255" s="0" t="n">
        <v>22816082.7317936</v>
      </c>
      <c r="I5255" s="0" t="n">
        <v>395949.528305939</v>
      </c>
      <c r="J5255" s="0" t="n">
        <v>5512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n">
        <v>0</v>
      </c>
      <c r="R5255" s="0" t="n">
        <v>0</v>
      </c>
    </row>
    <row r="5256" customFormat="false" ht="13.8" hidden="true" customHeight="false" outlineLevel="0" collapsed="false">
      <c r="A5256" s="0" t="s">
        <v>202</v>
      </c>
      <c r="B5256" s="0" t="s">
        <v>21</v>
      </c>
      <c r="C5256" s="0" t="s">
        <v>166</v>
      </c>
      <c r="D5256" s="0" t="s">
        <v>33</v>
      </c>
      <c r="E5256" s="0" t="s">
        <v>13</v>
      </c>
      <c r="F5256" s="0" t="s">
        <v>13</v>
      </c>
      <c r="G5256" s="0" t="s">
        <v>157</v>
      </c>
      <c r="H5256" s="0" t="n">
        <v>6333775.62493358</v>
      </c>
      <c r="I5256" s="0" t="n">
        <v>100606.565137437</v>
      </c>
      <c r="J5256" s="0" t="n">
        <v>15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n">
        <v>0</v>
      </c>
      <c r="R5256" s="0" t="n">
        <v>0</v>
      </c>
    </row>
    <row r="5257" customFormat="false" ht="13.8" hidden="true" customHeight="false" outlineLevel="0" collapsed="false">
      <c r="A5257" s="0" t="s">
        <v>202</v>
      </c>
      <c r="B5257" s="0" t="s">
        <v>21</v>
      </c>
      <c r="C5257" s="0" t="s">
        <v>173</v>
      </c>
      <c r="D5257" s="0" t="s">
        <v>39</v>
      </c>
      <c r="E5257" s="0" t="s">
        <v>13</v>
      </c>
      <c r="F5257" s="0" t="s">
        <v>13</v>
      </c>
      <c r="G5257" s="0" t="s">
        <v>172</v>
      </c>
      <c r="H5257" s="0" t="n">
        <v>1745082.63313914</v>
      </c>
      <c r="I5257" s="0" t="n">
        <v>12751.3156635705</v>
      </c>
      <c r="J5257" s="0" t="n">
        <v>34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n">
        <v>0</v>
      </c>
      <c r="R5257" s="0" t="n">
        <v>0</v>
      </c>
    </row>
    <row r="5258" customFormat="false" ht="13.8" hidden="true" customHeight="false" outlineLevel="0" collapsed="false">
      <c r="A5258" s="0" t="s">
        <v>202</v>
      </c>
      <c r="B5258" s="0" t="s">
        <v>72</v>
      </c>
      <c r="C5258" s="0" t="s">
        <v>151</v>
      </c>
      <c r="D5258" s="0" t="s">
        <v>84</v>
      </c>
      <c r="E5258" s="0" t="s">
        <v>152</v>
      </c>
      <c r="F5258" s="0" t="s">
        <v>8</v>
      </c>
      <c r="G5258" s="0" t="s">
        <v>153</v>
      </c>
      <c r="H5258" s="0" t="n">
        <v>27335763.7843191</v>
      </c>
      <c r="I5258" s="0" t="n">
        <v>353757.856648145</v>
      </c>
      <c r="J5258" s="0" t="n">
        <v>55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v>0</v>
      </c>
      <c r="Q5258" s="0" t="n">
        <v>0</v>
      </c>
      <c r="R5258" s="0" t="n">
        <v>0</v>
      </c>
    </row>
    <row r="5259" customFormat="false" ht="13.8" hidden="true" customHeight="false" outlineLevel="0" collapsed="false">
      <c r="A5259" s="0" t="s">
        <v>202</v>
      </c>
      <c r="B5259" s="0" t="s">
        <v>90</v>
      </c>
      <c r="C5259" s="0" t="s">
        <v>92</v>
      </c>
      <c r="D5259" s="0" t="s">
        <v>92</v>
      </c>
      <c r="E5259" s="0" t="s">
        <v>185</v>
      </c>
      <c r="F5259" s="0" t="s">
        <v>9</v>
      </c>
      <c r="G5259" s="0" t="s">
        <v>172</v>
      </c>
      <c r="H5259" s="0" t="n">
        <v>3670478.38072296</v>
      </c>
      <c r="I5259" s="0" t="n">
        <v>53932.7708333333</v>
      </c>
      <c r="J5259" s="0" t="n">
        <v>98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</row>
    <row r="5260" customFormat="false" ht="13.8" hidden="true" customHeight="false" outlineLevel="0" collapsed="false">
      <c r="A5260" s="0" t="s">
        <v>202</v>
      </c>
      <c r="B5260" s="0" t="s">
        <v>52</v>
      </c>
      <c r="C5260" s="0" t="s">
        <v>183</v>
      </c>
      <c r="D5260" s="0" t="s">
        <v>64</v>
      </c>
      <c r="E5260" s="0" t="s">
        <v>13</v>
      </c>
      <c r="F5260" s="0" t="s">
        <v>13</v>
      </c>
      <c r="G5260" s="0" t="s">
        <v>153</v>
      </c>
      <c r="H5260" s="0" t="n">
        <v>25278697.2833203</v>
      </c>
      <c r="I5260" s="0" t="n">
        <v>303313.277935069</v>
      </c>
      <c r="J5260" s="0" t="n">
        <v>1402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0</v>
      </c>
      <c r="Q5260" s="0" t="n">
        <v>0</v>
      </c>
      <c r="R5260" s="0" t="n">
        <v>0</v>
      </c>
    </row>
    <row r="5261" customFormat="false" ht="13.8" hidden="true" customHeight="false" outlineLevel="0" collapsed="false">
      <c r="A5261" s="0" t="s">
        <v>202</v>
      </c>
      <c r="B5261" s="0" t="s">
        <v>21</v>
      </c>
      <c r="C5261" s="0" t="s">
        <v>166</v>
      </c>
      <c r="D5261" s="0" t="s">
        <v>43</v>
      </c>
      <c r="E5261" s="0" t="s">
        <v>9</v>
      </c>
      <c r="F5261" s="0" t="s">
        <v>9</v>
      </c>
      <c r="G5261" s="0" t="s">
        <v>157</v>
      </c>
      <c r="H5261" s="0" t="n">
        <v>3809474.63842075</v>
      </c>
      <c r="I5261" s="0" t="n">
        <v>22534.1574675324</v>
      </c>
      <c r="J5261" s="0" t="n">
        <v>154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n">
        <v>0</v>
      </c>
      <c r="R5261" s="0" t="n">
        <v>0</v>
      </c>
    </row>
    <row r="5262" customFormat="false" ht="13.8" hidden="true" customHeight="false" outlineLevel="0" collapsed="false">
      <c r="A5262" s="0" t="s">
        <v>202</v>
      </c>
      <c r="B5262" s="0" t="s">
        <v>21</v>
      </c>
      <c r="C5262" s="0" t="s">
        <v>166</v>
      </c>
      <c r="D5262" s="0" t="s">
        <v>43</v>
      </c>
      <c r="E5262" s="0" t="s">
        <v>13</v>
      </c>
      <c r="F5262" s="0" t="s">
        <v>13</v>
      </c>
      <c r="G5262" s="0" t="s">
        <v>157</v>
      </c>
      <c r="H5262" s="0" t="n">
        <v>3139522.88536386</v>
      </c>
      <c r="I5262" s="0" t="n">
        <v>18950.4334415584</v>
      </c>
      <c r="J5262" s="0" t="n">
        <v>126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</row>
    <row r="5263" customFormat="false" ht="13.8" hidden="true" customHeight="false" outlineLevel="0" collapsed="false">
      <c r="A5263" s="0" t="s">
        <v>202</v>
      </c>
      <c r="B5263" s="0" t="s">
        <v>21</v>
      </c>
      <c r="C5263" s="0" t="s">
        <v>168</v>
      </c>
      <c r="D5263" s="0" t="s">
        <v>50</v>
      </c>
      <c r="E5263" s="0" t="s">
        <v>13</v>
      </c>
      <c r="F5263" s="0" t="s">
        <v>13</v>
      </c>
      <c r="G5263" s="0" t="s">
        <v>172</v>
      </c>
      <c r="H5263" s="0" t="n">
        <v>2155581.12476977</v>
      </c>
      <c r="I5263" s="0" t="n">
        <v>19875</v>
      </c>
      <c r="J5263" s="0" t="n">
        <v>475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</row>
    <row r="5264" customFormat="false" ht="13.8" hidden="true" customHeight="false" outlineLevel="0" collapsed="false">
      <c r="A5264" s="0" t="s">
        <v>202</v>
      </c>
      <c r="B5264" s="0" t="s">
        <v>52</v>
      </c>
      <c r="C5264" s="0" t="s">
        <v>169</v>
      </c>
      <c r="D5264" s="0" t="s">
        <v>69</v>
      </c>
      <c r="E5264" s="0" t="s">
        <v>8</v>
      </c>
      <c r="F5264" s="0" t="s">
        <v>8</v>
      </c>
      <c r="G5264" s="0" t="s">
        <v>172</v>
      </c>
      <c r="H5264" s="0" t="n">
        <v>35251222.0708089</v>
      </c>
      <c r="I5264" s="0" t="n">
        <v>336592.4979337</v>
      </c>
      <c r="J5264" s="0" t="n">
        <v>3658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</row>
    <row r="5265" customFormat="false" ht="13.8" hidden="true" customHeight="false" outlineLevel="0" collapsed="false">
      <c r="A5265" s="0" t="s">
        <v>202</v>
      </c>
      <c r="B5265" s="0" t="s">
        <v>52</v>
      </c>
      <c r="C5265" s="0" t="s">
        <v>158</v>
      </c>
      <c r="D5265" s="0" t="s">
        <v>71</v>
      </c>
      <c r="E5265" s="0" t="s">
        <v>13</v>
      </c>
      <c r="F5265" s="0" t="s">
        <v>13</v>
      </c>
      <c r="G5265" s="0" t="s">
        <v>153</v>
      </c>
      <c r="H5265" s="0" t="n">
        <v>2855512.82835342</v>
      </c>
      <c r="I5265" s="0" t="n">
        <v>28247.9029092564</v>
      </c>
      <c r="J5265" s="0" t="n">
        <v>156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n">
        <v>0</v>
      </c>
      <c r="R5265" s="0" t="n">
        <v>0</v>
      </c>
    </row>
    <row r="5266" customFormat="false" ht="13.8" hidden="true" customHeight="false" outlineLevel="0" collapsed="false">
      <c r="A5266" s="0" t="s">
        <v>202</v>
      </c>
      <c r="B5266" s="0" t="s">
        <v>52</v>
      </c>
      <c r="C5266" s="0" t="s">
        <v>169</v>
      </c>
      <c r="D5266" s="0" t="s">
        <v>70</v>
      </c>
      <c r="E5266" s="0" t="s">
        <v>9</v>
      </c>
      <c r="F5266" s="0" t="s">
        <v>9</v>
      </c>
      <c r="G5266" s="0" t="s">
        <v>164</v>
      </c>
      <c r="H5266" s="0" t="n">
        <v>215908706.442906</v>
      </c>
      <c r="I5266" s="0" t="n">
        <v>2121788.28032189</v>
      </c>
      <c r="J5266" s="0" t="n">
        <v>1636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</row>
    <row r="5267" customFormat="false" ht="13.8" hidden="true" customHeight="false" outlineLevel="0" collapsed="false">
      <c r="A5267" s="0" t="s">
        <v>202</v>
      </c>
      <c r="B5267" s="0" t="s">
        <v>52</v>
      </c>
      <c r="C5267" s="0" t="s">
        <v>158</v>
      </c>
      <c r="D5267" s="0" t="s">
        <v>53</v>
      </c>
      <c r="E5267" s="0" t="s">
        <v>8</v>
      </c>
      <c r="F5267" s="0" t="s">
        <v>8</v>
      </c>
      <c r="G5267" s="0" t="s">
        <v>153</v>
      </c>
      <c r="H5267" s="0" t="n">
        <v>4234444.68745475</v>
      </c>
      <c r="I5267" s="0" t="n">
        <v>72264.8440455356</v>
      </c>
      <c r="J5267" s="0" t="n">
        <v>29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</row>
    <row r="5268" customFormat="false" ht="13.8" hidden="true" customHeight="false" outlineLevel="0" collapsed="false">
      <c r="A5268" s="0" t="s">
        <v>202</v>
      </c>
      <c r="B5268" s="0" t="s">
        <v>21</v>
      </c>
      <c r="C5268" s="0" t="s">
        <v>173</v>
      </c>
      <c r="D5268" s="0" t="s">
        <v>47</v>
      </c>
      <c r="E5268" s="0" t="s">
        <v>13</v>
      </c>
      <c r="F5268" s="0" t="s">
        <v>13</v>
      </c>
      <c r="G5268" s="0" t="s">
        <v>157</v>
      </c>
      <c r="H5268" s="0" t="n">
        <v>692328.512130415</v>
      </c>
      <c r="I5268" s="0" t="n">
        <v>4674.99999999999</v>
      </c>
      <c r="J5268" s="0" t="n">
        <v>16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</row>
    <row r="5269" customFormat="false" ht="13.8" hidden="true" customHeight="false" outlineLevel="0" collapsed="false">
      <c r="A5269" s="0" t="s">
        <v>202</v>
      </c>
      <c r="B5269" s="0" t="s">
        <v>117</v>
      </c>
      <c r="C5269" s="0" t="s">
        <v>182</v>
      </c>
      <c r="D5269" s="0" t="s">
        <v>109</v>
      </c>
      <c r="E5269" s="0" t="s">
        <v>9</v>
      </c>
      <c r="F5269" s="0" t="s">
        <v>9</v>
      </c>
      <c r="G5269" s="0" t="s">
        <v>172</v>
      </c>
      <c r="H5269" s="0" t="n">
        <v>6986791.84693136</v>
      </c>
      <c r="I5269" s="0" t="n">
        <v>40130.468395308</v>
      </c>
      <c r="J5269" s="0" t="n">
        <v>5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0</v>
      </c>
      <c r="Q5269" s="0" t="n">
        <v>0</v>
      </c>
      <c r="R5269" s="0" t="n">
        <v>0</v>
      </c>
    </row>
    <row r="5270" customFormat="false" ht="13.8" hidden="true" customHeight="false" outlineLevel="0" collapsed="false">
      <c r="A5270" s="0" t="s">
        <v>202</v>
      </c>
      <c r="B5270" s="0" t="s">
        <v>103</v>
      </c>
      <c r="C5270" s="0" t="s">
        <v>177</v>
      </c>
      <c r="D5270" s="0" t="s">
        <v>22</v>
      </c>
      <c r="E5270" s="0" t="s">
        <v>9</v>
      </c>
      <c r="F5270" s="0" t="s">
        <v>9</v>
      </c>
      <c r="G5270" s="0" t="s">
        <v>157</v>
      </c>
      <c r="H5270" s="0" t="n">
        <v>4232685.58886114</v>
      </c>
      <c r="I5270" s="0" t="n">
        <v>45925.3000117439</v>
      </c>
      <c r="J5270" s="0" t="n">
        <v>343.000000086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n">
        <v>0</v>
      </c>
      <c r="R5270" s="0" t="n">
        <v>0</v>
      </c>
    </row>
    <row r="5271" customFormat="false" ht="13.8" hidden="true" customHeight="false" outlineLevel="0" collapsed="false">
      <c r="A5271" s="0" t="s">
        <v>202</v>
      </c>
      <c r="B5271" s="0" t="s">
        <v>103</v>
      </c>
      <c r="C5271" s="0" t="s">
        <v>177</v>
      </c>
      <c r="D5271" s="0" t="s">
        <v>106</v>
      </c>
      <c r="E5271" s="0" t="s">
        <v>13</v>
      </c>
      <c r="F5271" s="0" t="s">
        <v>13</v>
      </c>
      <c r="G5271" s="0" t="s">
        <v>157</v>
      </c>
      <c r="H5271" s="0" t="n">
        <v>2266878.80635937</v>
      </c>
      <c r="I5271" s="0" t="n">
        <v>257541.045</v>
      </c>
      <c r="J5271" s="0" t="n">
        <v>133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</row>
    <row r="5272" customFormat="false" ht="13.8" hidden="true" customHeight="false" outlineLevel="0" collapsed="false">
      <c r="A5272" s="0" t="s">
        <v>202</v>
      </c>
      <c r="B5272" s="0" t="s">
        <v>103</v>
      </c>
      <c r="C5272" s="0" t="s">
        <v>178</v>
      </c>
      <c r="D5272" s="0" t="s">
        <v>108</v>
      </c>
      <c r="E5272" s="0" t="s">
        <v>9</v>
      </c>
      <c r="F5272" s="0" t="s">
        <v>9</v>
      </c>
      <c r="G5272" s="0" t="s">
        <v>164</v>
      </c>
      <c r="H5272" s="0" t="n">
        <v>17428413.6041399</v>
      </c>
      <c r="I5272" s="0" t="n">
        <v>270322.181800199</v>
      </c>
      <c r="J5272" s="0" t="n">
        <v>106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</row>
    <row r="5273" customFormat="false" ht="13.8" hidden="true" customHeight="false" outlineLevel="0" collapsed="false">
      <c r="A5273" s="0" t="s">
        <v>202</v>
      </c>
      <c r="B5273" s="0" t="s">
        <v>72</v>
      </c>
      <c r="C5273" s="0" t="s">
        <v>171</v>
      </c>
      <c r="D5273" s="0" t="s">
        <v>77</v>
      </c>
      <c r="E5273" s="0" t="s">
        <v>152</v>
      </c>
      <c r="F5273" s="0" t="s">
        <v>8</v>
      </c>
      <c r="G5273" s="0" t="s">
        <v>164</v>
      </c>
      <c r="H5273" s="0" t="n">
        <v>52980128.4093842</v>
      </c>
      <c r="I5273" s="0" t="n">
        <v>201485.680442937</v>
      </c>
      <c r="J5273" s="0" t="n">
        <v>1922</v>
      </c>
      <c r="K5273" s="0" t="n">
        <v>0</v>
      </c>
      <c r="L5273" s="0" t="n">
        <v>0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n">
        <v>0</v>
      </c>
      <c r="R5273" s="0" t="n">
        <v>0</v>
      </c>
    </row>
    <row r="5274" customFormat="false" ht="13.8" hidden="true" customHeight="false" outlineLevel="0" collapsed="false">
      <c r="A5274" s="0" t="s">
        <v>202</v>
      </c>
      <c r="B5274" s="0" t="s">
        <v>72</v>
      </c>
      <c r="C5274" s="0" t="s">
        <v>171</v>
      </c>
      <c r="D5274" s="0" t="s">
        <v>80</v>
      </c>
      <c r="E5274" s="0" t="s">
        <v>156</v>
      </c>
      <c r="F5274" s="0" t="s">
        <v>9</v>
      </c>
      <c r="G5274" s="0" t="s">
        <v>157</v>
      </c>
      <c r="H5274" s="0" t="n">
        <v>35030113.6674267</v>
      </c>
      <c r="I5274" s="0" t="n">
        <v>714920.422364877</v>
      </c>
      <c r="J5274" s="0" t="n">
        <v>1060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n">
        <v>0</v>
      </c>
      <c r="R5274" s="0" t="n">
        <v>0</v>
      </c>
    </row>
    <row r="5275" customFormat="false" ht="13.8" hidden="true" customHeight="false" outlineLevel="0" collapsed="false">
      <c r="A5275" s="0" t="s">
        <v>202</v>
      </c>
      <c r="B5275" s="0" t="s">
        <v>21</v>
      </c>
      <c r="C5275" s="0" t="s">
        <v>166</v>
      </c>
      <c r="D5275" s="0" t="s">
        <v>23</v>
      </c>
      <c r="E5275" s="0" t="s">
        <v>9</v>
      </c>
      <c r="F5275" s="0" t="s">
        <v>9</v>
      </c>
      <c r="G5275" s="0" t="s">
        <v>154</v>
      </c>
      <c r="H5275" s="0" t="n">
        <v>10155242.9391163</v>
      </c>
      <c r="I5275" s="0" t="n">
        <v>128034.726485528</v>
      </c>
      <c r="J5275" s="0" t="n">
        <v>81</v>
      </c>
      <c r="K5275" s="0" t="n">
        <v>0</v>
      </c>
      <c r="L5275" s="0" t="n">
        <v>0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n">
        <v>0</v>
      </c>
      <c r="R5275" s="0" t="n">
        <v>0</v>
      </c>
    </row>
    <row r="5276" customFormat="false" ht="13.8" hidden="true" customHeight="false" outlineLevel="0" collapsed="false">
      <c r="A5276" s="0" t="s">
        <v>202</v>
      </c>
      <c r="B5276" s="0" t="s">
        <v>52</v>
      </c>
      <c r="C5276" s="0" t="s">
        <v>161</v>
      </c>
      <c r="D5276" s="0" t="s">
        <v>60</v>
      </c>
      <c r="E5276" s="0" t="s">
        <v>13</v>
      </c>
      <c r="F5276" s="0" t="s">
        <v>13</v>
      </c>
      <c r="G5276" s="0" t="s">
        <v>164</v>
      </c>
      <c r="H5276" s="0" t="n">
        <v>51736486.0824048</v>
      </c>
      <c r="I5276" s="0" t="n">
        <v>517013.008439615</v>
      </c>
      <c r="J5276" s="0" t="n">
        <v>457</v>
      </c>
      <c r="K5276" s="0" t="n">
        <v>0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n">
        <v>0</v>
      </c>
      <c r="R5276" s="0" t="n">
        <v>0</v>
      </c>
    </row>
    <row r="5277" customFormat="false" ht="13.8" hidden="true" customHeight="false" outlineLevel="0" collapsed="false">
      <c r="A5277" s="0" t="s">
        <v>202</v>
      </c>
      <c r="B5277" s="0" t="s">
        <v>6</v>
      </c>
      <c r="C5277" s="0" t="s">
        <v>163</v>
      </c>
      <c r="D5277" s="0" t="s">
        <v>15</v>
      </c>
      <c r="E5277" s="0" t="s">
        <v>9</v>
      </c>
      <c r="F5277" s="0" t="s">
        <v>9</v>
      </c>
      <c r="G5277" s="0" t="s">
        <v>157</v>
      </c>
      <c r="H5277" s="0" t="n">
        <v>68130824.4565773</v>
      </c>
      <c r="I5277" s="0" t="n">
        <v>1046185.12164391</v>
      </c>
      <c r="J5277" s="0" t="n">
        <v>2495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</row>
    <row r="5278" customFormat="false" ht="13.8" hidden="true" customHeight="false" outlineLevel="0" collapsed="false">
      <c r="A5278" s="0" t="s">
        <v>202</v>
      </c>
      <c r="B5278" s="0" t="s">
        <v>21</v>
      </c>
      <c r="C5278" s="0" t="s">
        <v>181</v>
      </c>
      <c r="D5278" s="0" t="s">
        <v>42</v>
      </c>
      <c r="E5278" s="0" t="s">
        <v>8</v>
      </c>
      <c r="F5278" s="0" t="s">
        <v>8</v>
      </c>
      <c r="G5278" s="0" t="s">
        <v>154</v>
      </c>
      <c r="H5278" s="0" t="n">
        <v>36326039.8269563</v>
      </c>
      <c r="I5278" s="0" t="n">
        <v>273080</v>
      </c>
      <c r="J5278" s="0" t="n">
        <v>3411</v>
      </c>
      <c r="K5278" s="0" t="n">
        <v>0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n">
        <v>0</v>
      </c>
      <c r="Q5278" s="0" t="n">
        <v>0</v>
      </c>
      <c r="R5278" s="0" t="n">
        <v>0</v>
      </c>
    </row>
    <row r="5279" customFormat="false" ht="13.8" hidden="true" customHeight="false" outlineLevel="0" collapsed="false">
      <c r="A5279" s="0" t="s">
        <v>202</v>
      </c>
      <c r="B5279" s="0" t="s">
        <v>72</v>
      </c>
      <c r="C5279" s="0" t="s">
        <v>151</v>
      </c>
      <c r="D5279" s="0" t="s">
        <v>82</v>
      </c>
      <c r="E5279" s="0" t="s">
        <v>170</v>
      </c>
      <c r="F5279" s="0" t="s">
        <v>13</v>
      </c>
      <c r="G5279" s="0" t="s">
        <v>172</v>
      </c>
      <c r="H5279" s="0" t="n">
        <v>1758614.01253698</v>
      </c>
      <c r="I5279" s="0" t="n">
        <v>16870.2771311845</v>
      </c>
      <c r="J5279" s="0" t="n">
        <v>35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</row>
    <row r="5280" customFormat="false" ht="13.8" hidden="true" customHeight="false" outlineLevel="0" collapsed="false">
      <c r="A5280" s="0" t="s">
        <v>202</v>
      </c>
      <c r="B5280" s="0" t="s">
        <v>72</v>
      </c>
      <c r="C5280" s="0" t="s">
        <v>151</v>
      </c>
      <c r="D5280" s="0" t="s">
        <v>81</v>
      </c>
      <c r="E5280" s="0" t="s">
        <v>174</v>
      </c>
      <c r="F5280" s="0" t="s">
        <v>8</v>
      </c>
      <c r="G5280" s="0" t="s">
        <v>157</v>
      </c>
      <c r="H5280" s="0" t="n">
        <v>115626.962405872</v>
      </c>
      <c r="I5280" s="0" t="n">
        <v>645.467883942734</v>
      </c>
      <c r="J5280" s="0" t="n">
        <v>11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n">
        <v>0</v>
      </c>
      <c r="R5280" s="0" t="n">
        <v>0</v>
      </c>
    </row>
    <row r="5281" customFormat="false" ht="13.8" hidden="true" customHeight="false" outlineLevel="0" collapsed="false">
      <c r="A5281" s="0" t="s">
        <v>202</v>
      </c>
      <c r="B5281" s="0" t="s">
        <v>21</v>
      </c>
      <c r="C5281" s="0" t="s">
        <v>166</v>
      </c>
      <c r="D5281" s="0" t="s">
        <v>37</v>
      </c>
      <c r="E5281" s="0" t="s">
        <v>13</v>
      </c>
      <c r="F5281" s="0" t="s">
        <v>13</v>
      </c>
      <c r="G5281" s="0" t="s">
        <v>157</v>
      </c>
      <c r="H5281" s="0" t="n">
        <v>32712655.1781622</v>
      </c>
      <c r="I5281" s="0" t="n">
        <v>291873.504823648</v>
      </c>
      <c r="J5281" s="0" t="n">
        <v>281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n">
        <v>0</v>
      </c>
      <c r="R5281" s="0" t="n">
        <v>0</v>
      </c>
    </row>
    <row r="5282" customFormat="false" ht="13.8" hidden="true" customHeight="false" outlineLevel="0" collapsed="false">
      <c r="A5282" s="0" t="s">
        <v>202</v>
      </c>
      <c r="B5282" s="0" t="s">
        <v>72</v>
      </c>
      <c r="C5282" s="0" t="s">
        <v>151</v>
      </c>
      <c r="D5282" s="0" t="s">
        <v>84</v>
      </c>
      <c r="E5282" s="0" t="s">
        <v>152</v>
      </c>
      <c r="F5282" s="0" t="s">
        <v>8</v>
      </c>
      <c r="G5282" s="0" t="s">
        <v>157</v>
      </c>
      <c r="H5282" s="0" t="n">
        <v>61145112.8474381</v>
      </c>
      <c r="I5282" s="0" t="n">
        <v>838628.719768699</v>
      </c>
      <c r="J5282" s="0" t="n">
        <v>108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n">
        <v>0</v>
      </c>
      <c r="R5282" s="0" t="n">
        <v>0</v>
      </c>
    </row>
    <row r="5283" customFormat="false" ht="13.8" hidden="true" customHeight="false" outlineLevel="0" collapsed="false">
      <c r="A5283" s="0" t="s">
        <v>202</v>
      </c>
      <c r="B5283" s="0" t="s">
        <v>52</v>
      </c>
      <c r="C5283" s="0" t="s">
        <v>158</v>
      </c>
      <c r="D5283" s="0" t="s">
        <v>65</v>
      </c>
      <c r="E5283" s="0" t="s">
        <v>13</v>
      </c>
      <c r="F5283" s="0" t="s">
        <v>13</v>
      </c>
      <c r="G5283" s="0" t="s">
        <v>154</v>
      </c>
      <c r="H5283" s="0" t="n">
        <v>33446309.134646</v>
      </c>
      <c r="I5283" s="0" t="n">
        <v>402717.232491044</v>
      </c>
      <c r="J5283" s="0" t="n">
        <v>3927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n">
        <v>0</v>
      </c>
      <c r="R5283" s="0" t="n">
        <v>0</v>
      </c>
    </row>
    <row r="5284" customFormat="false" ht="13.8" hidden="true" customHeight="false" outlineLevel="0" collapsed="false">
      <c r="A5284" s="0" t="s">
        <v>202</v>
      </c>
      <c r="B5284" s="0" t="s">
        <v>21</v>
      </c>
      <c r="C5284" s="0" t="s">
        <v>173</v>
      </c>
      <c r="D5284" s="0" t="s">
        <v>46</v>
      </c>
      <c r="E5284" s="0" t="s">
        <v>13</v>
      </c>
      <c r="F5284" s="0" t="s">
        <v>13</v>
      </c>
      <c r="G5284" s="0" t="s">
        <v>154</v>
      </c>
      <c r="H5284" s="0" t="n">
        <v>2572884.35362647</v>
      </c>
      <c r="I5284" s="0" t="n">
        <v>11425.8000675124</v>
      </c>
      <c r="J5284" s="0" t="n">
        <v>82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n">
        <v>0</v>
      </c>
      <c r="R5284" s="0" t="n">
        <v>0</v>
      </c>
    </row>
    <row r="5285" customFormat="false" ht="13.8" hidden="true" customHeight="false" outlineLevel="0" collapsed="false">
      <c r="A5285" s="0" t="s">
        <v>202</v>
      </c>
      <c r="B5285" s="0" t="s">
        <v>52</v>
      </c>
      <c r="C5285" s="0" t="s">
        <v>161</v>
      </c>
      <c r="D5285" s="0" t="s">
        <v>68</v>
      </c>
      <c r="E5285" s="0" t="s">
        <v>9</v>
      </c>
      <c r="F5285" s="0" t="s">
        <v>9</v>
      </c>
      <c r="G5285" s="0" t="s">
        <v>157</v>
      </c>
      <c r="H5285" s="0" t="n">
        <v>144444906.536758</v>
      </c>
      <c r="I5285" s="0" t="n">
        <v>1334366.14934655</v>
      </c>
      <c r="J5285" s="0" t="n">
        <v>16699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n">
        <v>0</v>
      </c>
      <c r="R5285" s="0" t="n">
        <v>0</v>
      </c>
    </row>
    <row r="5286" customFormat="false" ht="13.8" hidden="true" customHeight="false" outlineLevel="0" collapsed="false">
      <c r="A5286" s="0" t="s">
        <v>202</v>
      </c>
      <c r="B5286" s="0" t="s">
        <v>6</v>
      </c>
      <c r="C5286" s="0" t="s">
        <v>162</v>
      </c>
      <c r="D5286" s="0" t="s">
        <v>20</v>
      </c>
      <c r="E5286" s="0" t="s">
        <v>13</v>
      </c>
      <c r="F5286" s="0" t="s">
        <v>13</v>
      </c>
      <c r="G5286" s="0" t="s">
        <v>172</v>
      </c>
      <c r="H5286" s="0" t="n">
        <v>31833803.6325192</v>
      </c>
      <c r="I5286" s="0" t="n">
        <v>345222.99783548</v>
      </c>
      <c r="J5286" s="0" t="n">
        <v>53.000000001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</row>
    <row r="5287" customFormat="false" ht="13.8" hidden="true" customHeight="false" outlineLevel="0" collapsed="false">
      <c r="A5287" s="0" t="s">
        <v>202</v>
      </c>
      <c r="B5287" s="0" t="s">
        <v>90</v>
      </c>
      <c r="C5287" s="0" t="s">
        <v>94</v>
      </c>
      <c r="D5287" s="0" t="s">
        <v>94</v>
      </c>
      <c r="E5287" s="0" t="s">
        <v>170</v>
      </c>
      <c r="F5287" s="0" t="s">
        <v>13</v>
      </c>
      <c r="G5287" s="0" t="s">
        <v>157</v>
      </c>
      <c r="H5287" s="0" t="n">
        <v>5151350.5728009</v>
      </c>
      <c r="I5287" s="0" t="n">
        <v>94933.7741124024</v>
      </c>
      <c r="J5287" s="0" t="n">
        <v>64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0</v>
      </c>
      <c r="P5287" s="0" t="n">
        <v>0</v>
      </c>
      <c r="Q5287" s="0" t="n">
        <v>0</v>
      </c>
      <c r="R5287" s="0" t="n">
        <v>0</v>
      </c>
    </row>
    <row r="5288" customFormat="false" ht="13.8" hidden="true" customHeight="false" outlineLevel="0" collapsed="false">
      <c r="A5288" s="0" t="s">
        <v>202</v>
      </c>
      <c r="B5288" s="0" t="s">
        <v>72</v>
      </c>
      <c r="C5288" s="0" t="s">
        <v>151</v>
      </c>
      <c r="D5288" s="0" t="s">
        <v>78</v>
      </c>
      <c r="E5288" s="0" t="s">
        <v>152</v>
      </c>
      <c r="F5288" s="0" t="s">
        <v>8</v>
      </c>
      <c r="G5288" s="0" t="s">
        <v>172</v>
      </c>
      <c r="H5288" s="0" t="n">
        <v>59599974.2330506</v>
      </c>
      <c r="I5288" s="0" t="n">
        <v>720130.200278121</v>
      </c>
      <c r="J5288" s="0" t="n">
        <v>99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0</v>
      </c>
    </row>
    <row r="5289" customFormat="false" ht="13.8" hidden="true" customHeight="false" outlineLevel="0" collapsed="false">
      <c r="A5289" s="0" t="s">
        <v>202</v>
      </c>
      <c r="B5289" s="0" t="s">
        <v>72</v>
      </c>
      <c r="C5289" s="0" t="s">
        <v>171</v>
      </c>
      <c r="D5289" s="0" t="s">
        <v>86</v>
      </c>
      <c r="E5289" s="0" t="s">
        <v>174</v>
      </c>
      <c r="F5289" s="0" t="s">
        <v>8</v>
      </c>
      <c r="G5289" s="0" t="s">
        <v>172</v>
      </c>
      <c r="H5289" s="0" t="n">
        <v>6598359.68961147</v>
      </c>
      <c r="I5289" s="0" t="n">
        <v>50925.5789918074</v>
      </c>
      <c r="J5289" s="0" t="n">
        <v>36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n">
        <v>0</v>
      </c>
      <c r="R5289" s="0" t="n">
        <v>0</v>
      </c>
    </row>
    <row r="5290" customFormat="false" ht="13.8" hidden="true" customHeight="false" outlineLevel="0" collapsed="false">
      <c r="A5290" s="0" t="s">
        <v>202</v>
      </c>
      <c r="B5290" s="0" t="s">
        <v>21</v>
      </c>
      <c r="C5290" s="0" t="s">
        <v>166</v>
      </c>
      <c r="D5290" s="0" t="s">
        <v>38</v>
      </c>
      <c r="E5290" s="0" t="s">
        <v>13</v>
      </c>
      <c r="F5290" s="0" t="s">
        <v>13</v>
      </c>
      <c r="G5290" s="0" t="s">
        <v>172</v>
      </c>
      <c r="H5290" s="0" t="n">
        <v>1087280.56399717</v>
      </c>
      <c r="I5290" s="0" t="n">
        <v>6777.35185185185</v>
      </c>
      <c r="J5290" s="0" t="n">
        <v>4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v>0</v>
      </c>
      <c r="Q5290" s="0" t="n">
        <v>0</v>
      </c>
      <c r="R5290" s="0" t="n">
        <v>0</v>
      </c>
    </row>
    <row r="5291" customFormat="false" ht="13.8" hidden="true" customHeight="false" outlineLevel="0" collapsed="false">
      <c r="A5291" s="0" t="s">
        <v>202</v>
      </c>
      <c r="B5291" s="0" t="s">
        <v>117</v>
      </c>
      <c r="C5291" s="0" t="s">
        <v>188</v>
      </c>
      <c r="D5291" s="0" t="s">
        <v>109</v>
      </c>
      <c r="E5291" s="0" t="s">
        <v>8</v>
      </c>
      <c r="F5291" s="0" t="s">
        <v>8</v>
      </c>
      <c r="G5291" s="0" t="s">
        <v>153</v>
      </c>
      <c r="H5291" s="0" t="n">
        <v>306328.808499801</v>
      </c>
      <c r="I5291" s="0" t="n">
        <v>1736.76941821022</v>
      </c>
      <c r="J5291" s="0" t="n">
        <v>13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</row>
    <row r="5292" customFormat="false" ht="13.8" hidden="true" customHeight="false" outlineLevel="0" collapsed="false">
      <c r="A5292" s="0" t="s">
        <v>202</v>
      </c>
      <c r="B5292" s="0" t="s">
        <v>117</v>
      </c>
      <c r="C5292" s="0" t="s">
        <v>176</v>
      </c>
      <c r="D5292" s="0" t="s">
        <v>109</v>
      </c>
      <c r="E5292" s="0" t="s">
        <v>13</v>
      </c>
      <c r="F5292" s="0" t="s">
        <v>13</v>
      </c>
      <c r="G5292" s="0" t="s">
        <v>157</v>
      </c>
      <c r="H5292" s="0" t="n">
        <v>2361076.27212728</v>
      </c>
      <c r="I5292" s="0" t="n">
        <v>53492.5066603809</v>
      </c>
      <c r="J5292" s="0" t="n">
        <v>11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n">
        <v>0</v>
      </c>
      <c r="R5292" s="0" t="n">
        <v>0</v>
      </c>
    </row>
    <row r="5293" customFormat="false" ht="13.8" hidden="true" customHeight="false" outlineLevel="0" collapsed="false">
      <c r="A5293" s="0" t="s">
        <v>202</v>
      </c>
      <c r="B5293" s="0" t="s">
        <v>117</v>
      </c>
      <c r="C5293" s="0" t="s">
        <v>182</v>
      </c>
      <c r="D5293" s="0" t="s">
        <v>109</v>
      </c>
      <c r="E5293" s="0" t="s">
        <v>9</v>
      </c>
      <c r="F5293" s="0" t="s">
        <v>9</v>
      </c>
      <c r="G5293" s="0" t="s">
        <v>157</v>
      </c>
      <c r="H5293" s="0" t="n">
        <v>2120203.20727701</v>
      </c>
      <c r="I5293" s="0" t="n">
        <v>35907.9022268746</v>
      </c>
      <c r="J5293" s="0" t="n">
        <v>25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n">
        <v>0</v>
      </c>
      <c r="R5293" s="0" t="n">
        <v>0</v>
      </c>
    </row>
    <row r="5294" customFormat="false" ht="13.8" hidden="true" customHeight="false" outlineLevel="0" collapsed="false">
      <c r="A5294" s="0" t="s">
        <v>202</v>
      </c>
      <c r="B5294" s="0" t="s">
        <v>103</v>
      </c>
      <c r="C5294" s="0" t="s">
        <v>178</v>
      </c>
      <c r="D5294" s="0" t="s">
        <v>112</v>
      </c>
      <c r="E5294" s="0" t="s">
        <v>8</v>
      </c>
      <c r="F5294" s="0" t="s">
        <v>8</v>
      </c>
      <c r="G5294" s="0" t="s">
        <v>154</v>
      </c>
      <c r="H5294" s="0" t="n">
        <v>105297301.067835</v>
      </c>
      <c r="I5294" s="0" t="n">
        <v>562660.5139443</v>
      </c>
      <c r="J5294" s="0" t="n">
        <v>767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0</v>
      </c>
    </row>
    <row r="5295" customFormat="false" ht="13.8" hidden="true" customHeight="false" outlineLevel="0" collapsed="false">
      <c r="A5295" s="0" t="s">
        <v>202</v>
      </c>
      <c r="B5295" s="0" t="s">
        <v>103</v>
      </c>
      <c r="C5295" s="0" t="s">
        <v>179</v>
      </c>
      <c r="D5295" s="0" t="s">
        <v>115</v>
      </c>
      <c r="E5295" s="0" t="s">
        <v>8</v>
      </c>
      <c r="F5295" s="0" t="s">
        <v>8</v>
      </c>
      <c r="G5295" s="0" t="s">
        <v>164</v>
      </c>
      <c r="H5295" s="0" t="n">
        <v>124035986.821993</v>
      </c>
      <c r="I5295" s="0" t="n">
        <v>613029.105</v>
      </c>
      <c r="J5295" s="0" t="n">
        <v>1640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0</v>
      </c>
    </row>
    <row r="5296" customFormat="false" ht="13.8" hidden="true" customHeight="false" outlineLevel="0" collapsed="false">
      <c r="A5296" s="0" t="s">
        <v>202</v>
      </c>
      <c r="B5296" s="0" t="s">
        <v>103</v>
      </c>
      <c r="C5296" s="0" t="s">
        <v>177</v>
      </c>
      <c r="D5296" s="0" t="s">
        <v>110</v>
      </c>
      <c r="E5296" s="0" t="s">
        <v>8</v>
      </c>
      <c r="F5296" s="0" t="s">
        <v>8</v>
      </c>
      <c r="G5296" s="0" t="s">
        <v>157</v>
      </c>
      <c r="H5296" s="0" t="n">
        <v>820173.737379763</v>
      </c>
      <c r="I5296" s="0" t="n">
        <v>8345.99</v>
      </c>
      <c r="J5296" s="0" t="n">
        <v>11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0</v>
      </c>
    </row>
    <row r="5297" customFormat="false" ht="13.8" hidden="true" customHeight="false" outlineLevel="0" collapsed="false">
      <c r="A5297" s="0" t="s">
        <v>202</v>
      </c>
      <c r="B5297" s="0" t="s">
        <v>72</v>
      </c>
      <c r="C5297" s="0" t="s">
        <v>171</v>
      </c>
      <c r="D5297" s="0" t="s">
        <v>74</v>
      </c>
      <c r="E5297" s="0" t="s">
        <v>170</v>
      </c>
      <c r="F5297" s="0" t="s">
        <v>13</v>
      </c>
      <c r="G5297" s="0" t="s">
        <v>154</v>
      </c>
      <c r="H5297" s="0" t="n">
        <v>17150962.860225</v>
      </c>
      <c r="I5297" s="0" t="n">
        <v>86320.9016798875</v>
      </c>
      <c r="J5297" s="0" t="n">
        <v>1413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0</v>
      </c>
    </row>
    <row r="5298" customFormat="false" ht="13.8" hidden="true" customHeight="false" outlineLevel="0" collapsed="false">
      <c r="A5298" s="0" t="s">
        <v>202</v>
      </c>
      <c r="B5298" s="0" t="s">
        <v>72</v>
      </c>
      <c r="C5298" s="0" t="s">
        <v>151</v>
      </c>
      <c r="D5298" s="0" t="s">
        <v>76</v>
      </c>
      <c r="E5298" s="0" t="s">
        <v>174</v>
      </c>
      <c r="F5298" s="0" t="s">
        <v>8</v>
      </c>
      <c r="G5298" s="0" t="s">
        <v>153</v>
      </c>
      <c r="H5298" s="0" t="n">
        <v>2017032.33377945</v>
      </c>
      <c r="I5298" s="0" t="n">
        <v>4436.89244056931</v>
      </c>
      <c r="J5298" s="0" t="n">
        <v>49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0</v>
      </c>
    </row>
    <row r="5299" customFormat="false" ht="13.8" hidden="true" customHeight="false" outlineLevel="0" collapsed="false">
      <c r="A5299" s="0" t="s">
        <v>202</v>
      </c>
      <c r="B5299" s="0" t="s">
        <v>96</v>
      </c>
      <c r="C5299" s="0" t="s">
        <v>98</v>
      </c>
      <c r="D5299" s="0" t="s">
        <v>98</v>
      </c>
      <c r="E5299" s="0" t="s">
        <v>8</v>
      </c>
      <c r="F5299" s="0" t="s">
        <v>8</v>
      </c>
      <c r="G5299" s="0" t="s">
        <v>172</v>
      </c>
      <c r="H5299" s="0" t="n">
        <v>105178361.870182</v>
      </c>
      <c r="I5299" s="0" t="n">
        <v>788764.676875744</v>
      </c>
      <c r="J5299" s="0" t="n">
        <v>788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0</v>
      </c>
    </row>
    <row r="5300" customFormat="false" ht="13.8" hidden="true" customHeight="false" outlineLevel="0" collapsed="false">
      <c r="A5300" s="0" t="s">
        <v>202</v>
      </c>
      <c r="B5300" s="0" t="s">
        <v>21</v>
      </c>
      <c r="C5300" s="0" t="s">
        <v>166</v>
      </c>
      <c r="D5300" s="0" t="s">
        <v>25</v>
      </c>
      <c r="E5300" s="0" t="s">
        <v>8</v>
      </c>
      <c r="F5300" s="0" t="s">
        <v>8</v>
      </c>
      <c r="G5300" s="0" t="s">
        <v>172</v>
      </c>
      <c r="H5300" s="0" t="n">
        <v>15375671.5492074</v>
      </c>
      <c r="I5300" s="0" t="n">
        <v>116532.293750344</v>
      </c>
      <c r="J5300" s="0" t="n">
        <v>38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</row>
    <row r="5301" customFormat="false" ht="13.8" hidden="true" customHeight="false" outlineLevel="0" collapsed="false">
      <c r="A5301" s="0" t="s">
        <v>202</v>
      </c>
      <c r="B5301" s="0" t="s">
        <v>52</v>
      </c>
      <c r="C5301" s="0" t="s">
        <v>161</v>
      </c>
      <c r="D5301" s="0" t="s">
        <v>58</v>
      </c>
      <c r="E5301" s="0" t="s">
        <v>8</v>
      </c>
      <c r="F5301" s="0" t="s">
        <v>8</v>
      </c>
      <c r="G5301" s="0" t="s">
        <v>154</v>
      </c>
      <c r="H5301" s="0" t="n">
        <v>39691021.1260344</v>
      </c>
      <c r="I5301" s="0" t="n">
        <v>514504.760698712</v>
      </c>
      <c r="J5301" s="0" t="n">
        <v>2413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n">
        <v>0</v>
      </c>
      <c r="R5301" s="0" t="n">
        <v>0</v>
      </c>
    </row>
    <row r="5302" customFormat="false" ht="13.8" hidden="true" customHeight="false" outlineLevel="0" collapsed="false">
      <c r="A5302" s="0" t="s">
        <v>202</v>
      </c>
      <c r="B5302" s="0" t="s">
        <v>21</v>
      </c>
      <c r="C5302" s="0" t="s">
        <v>168</v>
      </c>
      <c r="D5302" s="0" t="s">
        <v>29</v>
      </c>
      <c r="E5302" s="0" t="s">
        <v>13</v>
      </c>
      <c r="F5302" s="0" t="s">
        <v>13</v>
      </c>
      <c r="G5302" s="0" t="s">
        <v>164</v>
      </c>
      <c r="H5302" s="0" t="n">
        <v>13108541.3316183</v>
      </c>
      <c r="I5302" s="0" t="n">
        <v>75800</v>
      </c>
      <c r="J5302" s="0" t="n">
        <v>194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n">
        <v>0</v>
      </c>
      <c r="R5302" s="0" t="n">
        <v>0</v>
      </c>
    </row>
    <row r="5303" customFormat="false" ht="13.8" hidden="true" customHeight="false" outlineLevel="0" collapsed="false">
      <c r="A5303" s="0" t="s">
        <v>202</v>
      </c>
      <c r="B5303" s="0" t="s">
        <v>21</v>
      </c>
      <c r="C5303" s="0" t="s">
        <v>166</v>
      </c>
      <c r="D5303" s="0" t="s">
        <v>33</v>
      </c>
      <c r="E5303" s="0" t="s">
        <v>8</v>
      </c>
      <c r="F5303" s="0" t="s">
        <v>8</v>
      </c>
      <c r="G5303" s="0" t="s">
        <v>154</v>
      </c>
      <c r="H5303" s="0" t="n">
        <v>21660892.5246454</v>
      </c>
      <c r="I5303" s="0" t="n">
        <v>338061.293221183</v>
      </c>
      <c r="J5303" s="0" t="n">
        <v>51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0</v>
      </c>
    </row>
    <row r="5304" customFormat="false" ht="13.8" hidden="true" customHeight="false" outlineLevel="0" collapsed="false">
      <c r="A5304" s="0" t="s">
        <v>202</v>
      </c>
      <c r="B5304" s="0" t="s">
        <v>6</v>
      </c>
      <c r="C5304" s="0" t="s">
        <v>163</v>
      </c>
      <c r="D5304" s="0" t="s">
        <v>15</v>
      </c>
      <c r="E5304" s="0" t="s">
        <v>8</v>
      </c>
      <c r="F5304" s="0" t="s">
        <v>8</v>
      </c>
      <c r="G5304" s="0" t="s">
        <v>153</v>
      </c>
      <c r="H5304" s="0" t="n">
        <v>32924085.4069764</v>
      </c>
      <c r="I5304" s="0" t="n">
        <v>199065.092477632</v>
      </c>
      <c r="J5304" s="0" t="n">
        <v>697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</row>
    <row r="5305" customFormat="false" ht="13.8" hidden="true" customHeight="false" outlineLevel="0" collapsed="false">
      <c r="A5305" s="0" t="s">
        <v>202</v>
      </c>
      <c r="B5305" s="0" t="s">
        <v>6</v>
      </c>
      <c r="C5305" s="0" t="s">
        <v>162</v>
      </c>
      <c r="D5305" s="0" t="s">
        <v>15</v>
      </c>
      <c r="E5305" s="0" t="s">
        <v>9</v>
      </c>
      <c r="F5305" s="0" t="s">
        <v>9</v>
      </c>
      <c r="G5305" s="0" t="s">
        <v>153</v>
      </c>
      <c r="H5305" s="0" t="n">
        <v>16400180.8341301</v>
      </c>
      <c r="I5305" s="0" t="n">
        <v>240508.323204838</v>
      </c>
      <c r="J5305" s="0" t="n">
        <v>2599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</row>
    <row r="5306" customFormat="false" ht="13.8" hidden="true" customHeight="false" outlineLevel="0" collapsed="false">
      <c r="A5306" s="0" t="s">
        <v>202</v>
      </c>
      <c r="B5306" s="0" t="s">
        <v>21</v>
      </c>
      <c r="C5306" s="0" t="s">
        <v>173</v>
      </c>
      <c r="D5306" s="0" t="s">
        <v>40</v>
      </c>
      <c r="E5306" s="0" t="s">
        <v>8</v>
      </c>
      <c r="F5306" s="0" t="s">
        <v>8</v>
      </c>
      <c r="G5306" s="0" t="s">
        <v>164</v>
      </c>
      <c r="H5306" s="0" t="n">
        <v>32109753.7486654</v>
      </c>
      <c r="I5306" s="0" t="n">
        <v>246276.707758269</v>
      </c>
      <c r="J5306" s="0" t="n">
        <v>316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n">
        <v>0</v>
      </c>
      <c r="R5306" s="0" t="n">
        <v>0</v>
      </c>
    </row>
    <row r="5307" customFormat="false" ht="13.8" hidden="true" customHeight="false" outlineLevel="0" collapsed="false">
      <c r="A5307" s="0" t="s">
        <v>202</v>
      </c>
      <c r="B5307" s="0" t="s">
        <v>90</v>
      </c>
      <c r="C5307" s="0" t="s">
        <v>93</v>
      </c>
      <c r="D5307" s="0" t="s">
        <v>93</v>
      </c>
      <c r="E5307" s="0" t="s">
        <v>200</v>
      </c>
      <c r="F5307" s="0" t="s">
        <v>8</v>
      </c>
      <c r="G5307" s="0" t="s">
        <v>153</v>
      </c>
      <c r="H5307" s="0" t="n">
        <v>32595542.4340629</v>
      </c>
      <c r="I5307" s="0" t="n">
        <v>271566.027056277</v>
      </c>
      <c r="J5307" s="0" t="n">
        <v>218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0</v>
      </c>
    </row>
    <row r="5308" customFormat="false" ht="13.8" hidden="true" customHeight="false" outlineLevel="0" collapsed="false">
      <c r="A5308" s="0" t="s">
        <v>202</v>
      </c>
      <c r="B5308" s="0" t="s">
        <v>21</v>
      </c>
      <c r="C5308" s="0" t="s">
        <v>173</v>
      </c>
      <c r="D5308" s="0" t="s">
        <v>46</v>
      </c>
      <c r="E5308" s="0" t="s">
        <v>8</v>
      </c>
      <c r="F5308" s="0" t="s">
        <v>8</v>
      </c>
      <c r="G5308" s="0" t="s">
        <v>153</v>
      </c>
      <c r="H5308" s="0" t="n">
        <v>2375778.77984924</v>
      </c>
      <c r="I5308" s="0" t="n">
        <v>12108.3140651354</v>
      </c>
      <c r="J5308" s="0" t="n">
        <v>90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</row>
    <row r="5309" customFormat="false" ht="13.8" hidden="true" customHeight="false" outlineLevel="0" collapsed="false">
      <c r="A5309" s="0" t="s">
        <v>202</v>
      </c>
      <c r="B5309" s="0" t="s">
        <v>21</v>
      </c>
      <c r="C5309" s="0" t="s">
        <v>173</v>
      </c>
      <c r="D5309" s="0" t="s">
        <v>47</v>
      </c>
      <c r="E5309" s="0" t="s">
        <v>8</v>
      </c>
      <c r="F5309" s="0" t="s">
        <v>8</v>
      </c>
      <c r="G5309" s="0" t="s">
        <v>164</v>
      </c>
      <c r="H5309" s="0" t="n">
        <v>1735466.78376131</v>
      </c>
      <c r="I5309" s="0" t="n">
        <v>9003.5</v>
      </c>
      <c r="J5309" s="0" t="n">
        <v>30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</row>
    <row r="5310" customFormat="false" ht="13.8" hidden="true" customHeight="false" outlineLevel="0" collapsed="false">
      <c r="A5310" s="0" t="s">
        <v>202</v>
      </c>
      <c r="B5310" s="0" t="s">
        <v>21</v>
      </c>
      <c r="C5310" s="0" t="s">
        <v>173</v>
      </c>
      <c r="D5310" s="0" t="s">
        <v>46</v>
      </c>
      <c r="E5310" s="0" t="s">
        <v>9</v>
      </c>
      <c r="F5310" s="0" t="s">
        <v>9</v>
      </c>
      <c r="G5310" s="0" t="s">
        <v>154</v>
      </c>
      <c r="H5310" s="0" t="n">
        <v>4700289.90197646</v>
      </c>
      <c r="I5310" s="0" t="n">
        <v>20452.9083346444</v>
      </c>
      <c r="J5310" s="0" t="n">
        <v>151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</row>
    <row r="5311" customFormat="false" ht="13.8" hidden="true" customHeight="false" outlineLevel="0" collapsed="false">
      <c r="A5311" s="0" t="s">
        <v>202</v>
      </c>
      <c r="B5311" s="0" t="s">
        <v>21</v>
      </c>
      <c r="C5311" s="0" t="s">
        <v>166</v>
      </c>
      <c r="D5311" s="0" t="s">
        <v>45</v>
      </c>
      <c r="E5311" s="0" t="s">
        <v>13</v>
      </c>
      <c r="F5311" s="0" t="s">
        <v>13</v>
      </c>
      <c r="G5311" s="0" t="s">
        <v>157</v>
      </c>
      <c r="H5311" s="0" t="n">
        <v>1160098.35011798</v>
      </c>
      <c r="I5311" s="0" t="n">
        <v>8663</v>
      </c>
      <c r="J5311" s="0" t="n">
        <v>17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</row>
    <row r="5312" customFormat="false" ht="13.8" hidden="true" customHeight="false" outlineLevel="0" collapsed="false">
      <c r="A5312" s="0" t="s">
        <v>202</v>
      </c>
      <c r="B5312" s="0" t="s">
        <v>52</v>
      </c>
      <c r="C5312" s="0" t="s">
        <v>158</v>
      </c>
      <c r="D5312" s="0" t="s">
        <v>66</v>
      </c>
      <c r="E5312" s="0" t="s">
        <v>8</v>
      </c>
      <c r="F5312" s="0" t="s">
        <v>8</v>
      </c>
      <c r="G5312" s="0" t="s">
        <v>157</v>
      </c>
      <c r="H5312" s="0" t="n">
        <v>45048571.4616002</v>
      </c>
      <c r="I5312" s="0" t="n">
        <v>580770.80738112</v>
      </c>
      <c r="J5312" s="0" t="n">
        <v>9010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</row>
    <row r="5313" customFormat="false" ht="13.8" hidden="true" customHeight="false" outlineLevel="0" collapsed="false">
      <c r="A5313" s="0" t="s">
        <v>202</v>
      </c>
      <c r="B5313" s="0" t="s">
        <v>52</v>
      </c>
      <c r="C5313" s="0" t="s">
        <v>158</v>
      </c>
      <c r="D5313" s="0" t="s">
        <v>66</v>
      </c>
      <c r="E5313" s="0" t="s">
        <v>9</v>
      </c>
      <c r="F5313" s="0" t="s">
        <v>9</v>
      </c>
      <c r="G5313" s="0" t="s">
        <v>172</v>
      </c>
      <c r="H5313" s="0" t="n">
        <v>4858795.22337743</v>
      </c>
      <c r="I5313" s="0" t="n">
        <v>53769.23488032</v>
      </c>
      <c r="J5313" s="0" t="n">
        <v>782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</row>
    <row r="5314" customFormat="false" ht="13.8" hidden="true" customHeight="false" outlineLevel="0" collapsed="false">
      <c r="A5314" s="0" t="s">
        <v>202</v>
      </c>
      <c r="B5314" s="0" t="s">
        <v>21</v>
      </c>
      <c r="C5314" s="0" t="s">
        <v>168</v>
      </c>
      <c r="D5314" s="0" t="s">
        <v>50</v>
      </c>
      <c r="E5314" s="0" t="s">
        <v>8</v>
      </c>
      <c r="F5314" s="0" t="s">
        <v>8</v>
      </c>
      <c r="G5314" s="0" t="s">
        <v>172</v>
      </c>
      <c r="H5314" s="0" t="n">
        <v>49922644.7194659</v>
      </c>
      <c r="I5314" s="0" t="n">
        <v>457985</v>
      </c>
      <c r="J5314" s="0" t="n">
        <v>11121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</row>
    <row r="5315" customFormat="false" ht="13.8" hidden="true" customHeight="false" outlineLevel="0" collapsed="false">
      <c r="A5315" s="0" t="s">
        <v>202</v>
      </c>
      <c r="B5315" s="0" t="s">
        <v>21</v>
      </c>
      <c r="C5315" s="0" t="s">
        <v>168</v>
      </c>
      <c r="D5315" s="0" t="s">
        <v>50</v>
      </c>
      <c r="E5315" s="0" t="s">
        <v>13</v>
      </c>
      <c r="F5315" s="0" t="s">
        <v>13</v>
      </c>
      <c r="G5315" s="0" t="s">
        <v>154</v>
      </c>
      <c r="H5315" s="0" t="n">
        <v>5903252.26625707</v>
      </c>
      <c r="I5315" s="0" t="n">
        <v>40880</v>
      </c>
      <c r="J5315" s="0" t="n">
        <v>968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</row>
    <row r="5316" customFormat="false" ht="13.8" hidden="true" customHeight="false" outlineLevel="0" collapsed="false">
      <c r="A5316" s="0" t="s">
        <v>202</v>
      </c>
      <c r="B5316" s="0" t="s">
        <v>72</v>
      </c>
      <c r="C5316" s="0" t="s">
        <v>171</v>
      </c>
      <c r="D5316" s="0" t="s">
        <v>86</v>
      </c>
      <c r="E5316" s="0" t="s">
        <v>174</v>
      </c>
      <c r="F5316" s="0" t="s">
        <v>8</v>
      </c>
      <c r="G5316" s="0" t="s">
        <v>153</v>
      </c>
      <c r="H5316" s="0" t="n">
        <v>3402212.46421657</v>
      </c>
      <c r="I5316" s="0" t="n">
        <v>23900.9319314138</v>
      </c>
      <c r="J5316" s="0" t="n">
        <v>34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</row>
    <row r="5317" customFormat="false" ht="13.8" hidden="true" customHeight="false" outlineLevel="0" collapsed="false">
      <c r="A5317" s="0" t="s">
        <v>202</v>
      </c>
      <c r="B5317" s="0" t="s">
        <v>72</v>
      </c>
      <c r="C5317" s="0" t="s">
        <v>175</v>
      </c>
      <c r="D5317" s="0" t="s">
        <v>89</v>
      </c>
      <c r="E5317" s="0" t="s">
        <v>170</v>
      </c>
      <c r="F5317" s="0" t="s">
        <v>13</v>
      </c>
      <c r="G5317" s="0" t="s">
        <v>172</v>
      </c>
      <c r="H5317" s="0" t="n">
        <v>35046264.1689982</v>
      </c>
      <c r="I5317" s="0" t="n">
        <v>661343.588325558</v>
      </c>
      <c r="J5317" s="0" t="n">
        <v>52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n">
        <v>0</v>
      </c>
      <c r="R5317" s="0" t="n">
        <v>0</v>
      </c>
    </row>
    <row r="5318" customFormat="false" ht="13.8" hidden="true" customHeight="false" outlineLevel="0" collapsed="false">
      <c r="A5318" s="0" t="s">
        <v>202</v>
      </c>
      <c r="B5318" s="0" t="s">
        <v>72</v>
      </c>
      <c r="C5318" s="0" t="s">
        <v>171</v>
      </c>
      <c r="D5318" s="0" t="s">
        <v>77</v>
      </c>
      <c r="E5318" s="0" t="s">
        <v>170</v>
      </c>
      <c r="F5318" s="0" t="s">
        <v>13</v>
      </c>
      <c r="G5318" s="0" t="s">
        <v>153</v>
      </c>
      <c r="H5318" s="0" t="n">
        <v>154870.992227861</v>
      </c>
      <c r="I5318" s="0" t="n">
        <v>716.14580334319</v>
      </c>
      <c r="J5318" s="0" t="n">
        <v>15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n">
        <v>0</v>
      </c>
      <c r="R5318" s="0" t="n">
        <v>0</v>
      </c>
    </row>
    <row r="5319" customFormat="false" ht="13.8" hidden="true" customHeight="false" outlineLevel="0" collapsed="false">
      <c r="A5319" s="0" t="s">
        <v>202</v>
      </c>
      <c r="B5319" s="0" t="s">
        <v>52</v>
      </c>
      <c r="C5319" s="0" t="s">
        <v>169</v>
      </c>
      <c r="D5319" s="0" t="s">
        <v>55</v>
      </c>
      <c r="E5319" s="0" t="s">
        <v>8</v>
      </c>
      <c r="F5319" s="0" t="s">
        <v>8</v>
      </c>
      <c r="G5319" s="0" t="s">
        <v>172</v>
      </c>
      <c r="H5319" s="0" t="n">
        <v>925225.144352115</v>
      </c>
      <c r="I5319" s="0" t="n">
        <v>10117.9374569999</v>
      </c>
      <c r="J5319" s="0" t="n">
        <v>6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n">
        <v>0</v>
      </c>
      <c r="R5319" s="0" t="n">
        <v>0</v>
      </c>
    </row>
    <row r="5320" customFormat="false" ht="13.8" hidden="true" customHeight="false" outlineLevel="0" collapsed="false">
      <c r="A5320" s="0" t="s">
        <v>202</v>
      </c>
      <c r="B5320" s="0" t="s">
        <v>21</v>
      </c>
      <c r="C5320" s="0" t="s">
        <v>166</v>
      </c>
      <c r="D5320" s="0" t="s">
        <v>32</v>
      </c>
      <c r="E5320" s="0" t="s">
        <v>8</v>
      </c>
      <c r="F5320" s="0" t="s">
        <v>8</v>
      </c>
      <c r="G5320" s="0" t="s">
        <v>154</v>
      </c>
      <c r="H5320" s="0" t="n">
        <v>4748196.26950423</v>
      </c>
      <c r="I5320" s="0" t="n">
        <v>49256.6666666666</v>
      </c>
      <c r="J5320" s="0" t="n">
        <v>9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0</v>
      </c>
      <c r="Q5320" s="0" t="n">
        <v>0</v>
      </c>
      <c r="R5320" s="0" t="n">
        <v>0</v>
      </c>
    </row>
    <row r="5321" customFormat="false" ht="13.8" hidden="true" customHeight="false" outlineLevel="0" collapsed="false">
      <c r="A5321" s="0" t="s">
        <v>202</v>
      </c>
      <c r="B5321" s="0" t="s">
        <v>117</v>
      </c>
      <c r="C5321" s="0" t="s">
        <v>176</v>
      </c>
      <c r="D5321" s="0" t="s">
        <v>109</v>
      </c>
      <c r="E5321" s="0" t="s">
        <v>13</v>
      </c>
      <c r="F5321" s="0" t="s">
        <v>13</v>
      </c>
      <c r="G5321" s="0" t="s">
        <v>154</v>
      </c>
      <c r="H5321" s="0" t="n">
        <v>2805154.40584601</v>
      </c>
      <c r="I5321" s="0" t="n">
        <v>16356.5976065233</v>
      </c>
      <c r="J5321" s="0" t="n">
        <v>14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n">
        <v>0</v>
      </c>
      <c r="R5321" s="0" t="n">
        <v>0</v>
      </c>
    </row>
    <row r="5322" customFormat="false" ht="13.8" hidden="true" customHeight="false" outlineLevel="0" collapsed="false">
      <c r="A5322" s="0" t="s">
        <v>202</v>
      </c>
      <c r="B5322" s="0" t="s">
        <v>103</v>
      </c>
      <c r="C5322" s="0" t="s">
        <v>193</v>
      </c>
      <c r="D5322" s="0" t="s">
        <v>107</v>
      </c>
      <c r="E5322" s="0" t="s">
        <v>13</v>
      </c>
      <c r="F5322" s="0" t="s">
        <v>13</v>
      </c>
      <c r="G5322" s="0" t="s">
        <v>154</v>
      </c>
      <c r="H5322" s="0" t="n">
        <v>12370742.2122835</v>
      </c>
      <c r="I5322" s="0" t="n">
        <v>274915.161356435</v>
      </c>
      <c r="J5322" s="0" t="n">
        <v>950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0</v>
      </c>
      <c r="Q5322" s="0" t="n">
        <v>0</v>
      </c>
      <c r="R5322" s="0" t="n">
        <v>0</v>
      </c>
    </row>
    <row r="5323" customFormat="false" ht="13.8" hidden="true" customHeight="false" outlineLevel="0" collapsed="false">
      <c r="A5323" s="0" t="s">
        <v>202</v>
      </c>
      <c r="B5323" s="0" t="s">
        <v>103</v>
      </c>
      <c r="C5323" s="0" t="s">
        <v>177</v>
      </c>
      <c r="D5323" s="0" t="s">
        <v>106</v>
      </c>
      <c r="E5323" s="0" t="s">
        <v>8</v>
      </c>
      <c r="F5323" s="0" t="s">
        <v>8</v>
      </c>
      <c r="G5323" s="0" t="s">
        <v>154</v>
      </c>
      <c r="H5323" s="0" t="n">
        <v>28560736.7462996</v>
      </c>
      <c r="I5323" s="0" t="n">
        <v>496745.045</v>
      </c>
      <c r="J5323" s="0" t="n">
        <v>279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0</v>
      </c>
    </row>
    <row r="5324" customFormat="false" ht="13.8" hidden="true" customHeight="false" outlineLevel="0" collapsed="false">
      <c r="A5324" s="0" t="s">
        <v>202</v>
      </c>
      <c r="B5324" s="0" t="s">
        <v>103</v>
      </c>
      <c r="C5324" s="0" t="s">
        <v>177</v>
      </c>
      <c r="D5324" s="0" t="s">
        <v>22</v>
      </c>
      <c r="E5324" s="0" t="s">
        <v>13</v>
      </c>
      <c r="F5324" s="0" t="s">
        <v>13</v>
      </c>
      <c r="G5324" s="0" t="s">
        <v>164</v>
      </c>
      <c r="H5324" s="0" t="n">
        <v>4961647.40335742</v>
      </c>
      <c r="I5324" s="0" t="n">
        <v>46312</v>
      </c>
      <c r="J5324" s="0" t="n">
        <v>95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v>0</v>
      </c>
      <c r="Q5324" s="0" t="n">
        <v>0</v>
      </c>
      <c r="R5324" s="0" t="n">
        <v>0</v>
      </c>
    </row>
    <row r="5325" customFormat="false" ht="13.8" hidden="true" customHeight="false" outlineLevel="0" collapsed="false">
      <c r="A5325" s="0" t="s">
        <v>202</v>
      </c>
      <c r="B5325" s="0" t="s">
        <v>103</v>
      </c>
      <c r="C5325" s="0" t="s">
        <v>178</v>
      </c>
      <c r="D5325" s="0" t="s">
        <v>104</v>
      </c>
      <c r="E5325" s="0" t="s">
        <v>13</v>
      </c>
      <c r="F5325" s="0" t="s">
        <v>13</v>
      </c>
      <c r="G5325" s="0" t="s">
        <v>153</v>
      </c>
      <c r="H5325" s="0" t="n">
        <v>933393.19776136</v>
      </c>
      <c r="I5325" s="0" t="n">
        <v>13458.8314035527</v>
      </c>
      <c r="J5325" s="0" t="n">
        <v>4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n">
        <v>0</v>
      </c>
      <c r="Q5325" s="0" t="n">
        <v>0</v>
      </c>
      <c r="R5325" s="0" t="n">
        <v>0</v>
      </c>
    </row>
    <row r="5326" customFormat="false" ht="13.8" hidden="true" customHeight="false" outlineLevel="0" collapsed="false">
      <c r="A5326" s="0" t="s">
        <v>202</v>
      </c>
      <c r="B5326" s="0" t="s">
        <v>103</v>
      </c>
      <c r="C5326" s="0" t="s">
        <v>177</v>
      </c>
      <c r="D5326" s="0" t="s">
        <v>114</v>
      </c>
      <c r="E5326" s="0" t="s">
        <v>13</v>
      </c>
      <c r="F5326" s="0" t="s">
        <v>13</v>
      </c>
      <c r="G5326" s="0" t="s">
        <v>172</v>
      </c>
      <c r="H5326" s="0" t="n">
        <v>21296.8001349201</v>
      </c>
      <c r="I5326" s="0" t="n">
        <v>1625.47</v>
      </c>
      <c r="J5326" s="0" t="n">
        <v>22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n">
        <v>0</v>
      </c>
      <c r="R5326" s="0" t="n">
        <v>0</v>
      </c>
    </row>
    <row r="5327" customFormat="false" ht="13.8" hidden="true" customHeight="false" outlineLevel="0" collapsed="false">
      <c r="A5327" s="0" t="s">
        <v>202</v>
      </c>
      <c r="B5327" s="0" t="s">
        <v>103</v>
      </c>
      <c r="C5327" s="0" t="s">
        <v>177</v>
      </c>
      <c r="D5327" s="0" t="s">
        <v>115</v>
      </c>
      <c r="E5327" s="0" t="s">
        <v>13</v>
      </c>
      <c r="F5327" s="0" t="s">
        <v>13</v>
      </c>
      <c r="G5327" s="0" t="s">
        <v>172</v>
      </c>
      <c r="H5327" s="0" t="n">
        <v>451067.760057255</v>
      </c>
      <c r="I5327" s="0" t="n">
        <v>9030.5</v>
      </c>
      <c r="J5327" s="0" t="n">
        <v>72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0</v>
      </c>
      <c r="P5327" s="0" t="n">
        <v>0</v>
      </c>
      <c r="Q5327" s="0" t="n">
        <v>0</v>
      </c>
      <c r="R5327" s="0" t="n">
        <v>0</v>
      </c>
    </row>
    <row r="5328" customFormat="false" ht="13.8" hidden="true" customHeight="false" outlineLevel="0" collapsed="false">
      <c r="A5328" s="0" t="s">
        <v>202</v>
      </c>
      <c r="B5328" s="0" t="s">
        <v>21</v>
      </c>
      <c r="C5328" s="0" t="s">
        <v>166</v>
      </c>
      <c r="D5328" s="0" t="s">
        <v>33</v>
      </c>
      <c r="E5328" s="0" t="s">
        <v>9</v>
      </c>
      <c r="F5328" s="0" t="s">
        <v>9</v>
      </c>
      <c r="G5328" s="0" t="s">
        <v>153</v>
      </c>
      <c r="H5328" s="0" t="n">
        <v>725599.681335858</v>
      </c>
      <c r="I5328" s="0" t="n">
        <v>6868.66666666666</v>
      </c>
      <c r="J5328" s="0" t="n">
        <v>1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n">
        <v>0</v>
      </c>
      <c r="R5328" s="0" t="n">
        <v>0</v>
      </c>
    </row>
    <row r="5329" customFormat="false" ht="13.8" hidden="true" customHeight="false" outlineLevel="0" collapsed="false">
      <c r="A5329" s="0" t="s">
        <v>202</v>
      </c>
      <c r="B5329" s="0" t="s">
        <v>72</v>
      </c>
      <c r="C5329" s="0" t="s">
        <v>175</v>
      </c>
      <c r="D5329" s="0" t="s">
        <v>79</v>
      </c>
      <c r="E5329" s="0" t="s">
        <v>156</v>
      </c>
      <c r="F5329" s="0" t="s">
        <v>9</v>
      </c>
      <c r="G5329" s="0" t="s">
        <v>154</v>
      </c>
      <c r="H5329" s="0" t="n">
        <v>1220745.56518003</v>
      </c>
      <c r="I5329" s="0" t="n">
        <v>25929.7400758297</v>
      </c>
      <c r="J5329" s="0" t="n">
        <v>25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0</v>
      </c>
    </row>
    <row r="5330" customFormat="false" ht="13.8" hidden="true" customHeight="false" outlineLevel="0" collapsed="false">
      <c r="A5330" s="0" t="s">
        <v>202</v>
      </c>
      <c r="B5330" s="0" t="s">
        <v>52</v>
      </c>
      <c r="C5330" s="0" t="s">
        <v>158</v>
      </c>
      <c r="D5330" s="0" t="s">
        <v>56</v>
      </c>
      <c r="E5330" s="0" t="s">
        <v>8</v>
      </c>
      <c r="F5330" s="0" t="s">
        <v>8</v>
      </c>
      <c r="G5330" s="0" t="s">
        <v>164</v>
      </c>
      <c r="H5330" s="0" t="n">
        <v>485639617.023366</v>
      </c>
      <c r="I5330" s="0" t="n">
        <v>4186274.46013327</v>
      </c>
      <c r="J5330" s="0" t="n">
        <v>3471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n">
        <v>0</v>
      </c>
      <c r="R5330" s="0" t="n">
        <v>0</v>
      </c>
    </row>
    <row r="5331" customFormat="false" ht="13.8" hidden="true" customHeight="false" outlineLevel="0" collapsed="false">
      <c r="A5331" s="0" t="s">
        <v>202</v>
      </c>
      <c r="B5331" s="0" t="s">
        <v>52</v>
      </c>
      <c r="C5331" s="0" t="s">
        <v>158</v>
      </c>
      <c r="D5331" s="0" t="s">
        <v>56</v>
      </c>
      <c r="E5331" s="0" t="s">
        <v>8</v>
      </c>
      <c r="F5331" s="0" t="s">
        <v>8</v>
      </c>
      <c r="G5331" s="0" t="s">
        <v>153</v>
      </c>
      <c r="H5331" s="0" t="n">
        <v>48391061.7974234</v>
      </c>
      <c r="I5331" s="0" t="n">
        <v>424991.5392032</v>
      </c>
      <c r="J5331" s="0" t="n">
        <v>401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</row>
    <row r="5332" customFormat="false" ht="13.8" hidden="true" customHeight="false" outlineLevel="0" collapsed="false">
      <c r="A5332" s="0" t="s">
        <v>202</v>
      </c>
      <c r="B5332" s="0" t="s">
        <v>52</v>
      </c>
      <c r="C5332" s="0" t="s">
        <v>158</v>
      </c>
      <c r="D5332" s="0" t="s">
        <v>59</v>
      </c>
      <c r="E5332" s="0" t="s">
        <v>9</v>
      </c>
      <c r="F5332" s="0" t="s">
        <v>9</v>
      </c>
      <c r="G5332" s="0" t="s">
        <v>157</v>
      </c>
      <c r="H5332" s="0" t="n">
        <v>7744188.09747629</v>
      </c>
      <c r="I5332" s="0" t="n">
        <v>106273.055181778</v>
      </c>
      <c r="J5332" s="0" t="n">
        <v>184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</row>
    <row r="5333" customFormat="false" ht="13.8" hidden="true" customHeight="false" outlineLevel="0" collapsed="false">
      <c r="A5333" s="0" t="s">
        <v>202</v>
      </c>
      <c r="B5333" s="0" t="s">
        <v>21</v>
      </c>
      <c r="C5333" s="0" t="s">
        <v>168</v>
      </c>
      <c r="D5333" s="0" t="s">
        <v>29</v>
      </c>
      <c r="E5333" s="0" t="s">
        <v>8</v>
      </c>
      <c r="F5333" s="0" t="s">
        <v>8</v>
      </c>
      <c r="G5333" s="0" t="s">
        <v>154</v>
      </c>
      <c r="H5333" s="0" t="n">
        <v>85410209.6169839</v>
      </c>
      <c r="I5333" s="0" t="n">
        <v>473550</v>
      </c>
      <c r="J5333" s="0" t="n">
        <v>1191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0</v>
      </c>
    </row>
    <row r="5334" customFormat="false" ht="13.8" hidden="true" customHeight="false" outlineLevel="0" collapsed="false">
      <c r="A5334" s="0" t="s">
        <v>202</v>
      </c>
      <c r="B5334" s="0" t="s">
        <v>21</v>
      </c>
      <c r="C5334" s="0" t="s">
        <v>168</v>
      </c>
      <c r="D5334" s="0" t="s">
        <v>29</v>
      </c>
      <c r="E5334" s="0" t="s">
        <v>8</v>
      </c>
      <c r="F5334" s="0" t="s">
        <v>8</v>
      </c>
      <c r="G5334" s="0" t="s">
        <v>153</v>
      </c>
      <c r="H5334" s="0" t="n">
        <v>4617928.56164222</v>
      </c>
      <c r="I5334" s="0" t="n">
        <v>32200</v>
      </c>
      <c r="J5334" s="0" t="n">
        <v>77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</row>
    <row r="5335" customFormat="false" ht="13.8" hidden="true" customHeight="false" outlineLevel="0" collapsed="false">
      <c r="A5335" s="0" t="s">
        <v>202</v>
      </c>
      <c r="B5335" s="0" t="s">
        <v>21</v>
      </c>
      <c r="C5335" s="0" t="s">
        <v>166</v>
      </c>
      <c r="D5335" s="0" t="s">
        <v>38</v>
      </c>
      <c r="E5335" s="0" t="s">
        <v>13</v>
      </c>
      <c r="F5335" s="0" t="s">
        <v>13</v>
      </c>
      <c r="G5335" s="0" t="s">
        <v>154</v>
      </c>
      <c r="H5335" s="0" t="n">
        <v>12083163.2233497</v>
      </c>
      <c r="I5335" s="0" t="n">
        <v>110671.02731861</v>
      </c>
      <c r="J5335" s="0" t="n">
        <v>83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n">
        <v>0</v>
      </c>
      <c r="R5335" s="0" t="n">
        <v>0</v>
      </c>
    </row>
    <row r="5336" customFormat="false" ht="13.8" hidden="true" customHeight="false" outlineLevel="0" collapsed="false">
      <c r="A5336" s="0" t="s">
        <v>202</v>
      </c>
      <c r="B5336" s="0" t="s">
        <v>21</v>
      </c>
      <c r="C5336" s="0" t="s">
        <v>166</v>
      </c>
      <c r="D5336" s="0" t="s">
        <v>38</v>
      </c>
      <c r="E5336" s="0" t="s">
        <v>13</v>
      </c>
      <c r="F5336" s="0" t="s">
        <v>13</v>
      </c>
      <c r="G5336" s="0" t="s">
        <v>157</v>
      </c>
      <c r="H5336" s="0" t="n">
        <v>17491472.2829404</v>
      </c>
      <c r="I5336" s="0" t="n">
        <v>176394.913469658</v>
      </c>
      <c r="J5336" s="0" t="n">
        <v>124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</row>
    <row r="5337" customFormat="false" ht="13.8" hidden="true" customHeight="false" outlineLevel="0" collapsed="false">
      <c r="A5337" s="0" t="s">
        <v>202</v>
      </c>
      <c r="B5337" s="0" t="s">
        <v>21</v>
      </c>
      <c r="C5337" s="0" t="s">
        <v>173</v>
      </c>
      <c r="D5337" s="0" t="s">
        <v>40</v>
      </c>
      <c r="E5337" s="0" t="s">
        <v>9</v>
      </c>
      <c r="F5337" s="0" t="s">
        <v>9</v>
      </c>
      <c r="G5337" s="0" t="s">
        <v>154</v>
      </c>
      <c r="H5337" s="0" t="n">
        <v>4002159.4027139</v>
      </c>
      <c r="I5337" s="0" t="n">
        <v>28685.692955115</v>
      </c>
      <c r="J5337" s="0" t="n">
        <v>33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0</v>
      </c>
      <c r="Q5337" s="0" t="n">
        <v>0</v>
      </c>
      <c r="R5337" s="0" t="n">
        <v>0</v>
      </c>
    </row>
    <row r="5338" customFormat="false" ht="13.8" hidden="true" customHeight="false" outlineLevel="0" collapsed="false">
      <c r="A5338" s="0" t="s">
        <v>202</v>
      </c>
      <c r="B5338" s="0" t="s">
        <v>21</v>
      </c>
      <c r="C5338" s="0" t="s">
        <v>166</v>
      </c>
      <c r="D5338" s="0" t="s">
        <v>36</v>
      </c>
      <c r="E5338" s="0" t="s">
        <v>9</v>
      </c>
      <c r="F5338" s="0" t="s">
        <v>9</v>
      </c>
      <c r="G5338" s="0" t="s">
        <v>172</v>
      </c>
      <c r="H5338" s="0" t="n">
        <v>3723336.04505815</v>
      </c>
      <c r="I5338" s="0" t="n">
        <v>19737.4931006085</v>
      </c>
      <c r="J5338" s="0" t="n">
        <v>53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0</v>
      </c>
    </row>
    <row r="5339" customFormat="false" ht="13.8" hidden="true" customHeight="false" outlineLevel="0" collapsed="false">
      <c r="A5339" s="0" t="s">
        <v>202</v>
      </c>
      <c r="B5339" s="0" t="s">
        <v>21</v>
      </c>
      <c r="C5339" s="0" t="s">
        <v>166</v>
      </c>
      <c r="D5339" s="0" t="s">
        <v>36</v>
      </c>
      <c r="E5339" s="0" t="s">
        <v>8</v>
      </c>
      <c r="F5339" s="0" t="s">
        <v>8</v>
      </c>
      <c r="G5339" s="0" t="s">
        <v>154</v>
      </c>
      <c r="H5339" s="0" t="n">
        <v>26747292.3532223</v>
      </c>
      <c r="I5339" s="0" t="n">
        <v>187635.198814431</v>
      </c>
      <c r="J5339" s="0" t="n">
        <v>506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</v>
      </c>
      <c r="P5339" s="0" t="n">
        <v>0</v>
      </c>
      <c r="Q5339" s="0" t="n">
        <v>0</v>
      </c>
      <c r="R5339" s="0" t="n">
        <v>0</v>
      </c>
    </row>
    <row r="5340" customFormat="false" ht="13.8" hidden="true" customHeight="false" outlineLevel="0" collapsed="false">
      <c r="A5340" s="0" t="s">
        <v>202</v>
      </c>
      <c r="B5340" s="0" t="s">
        <v>90</v>
      </c>
      <c r="C5340" s="0" t="s">
        <v>93</v>
      </c>
      <c r="D5340" s="0" t="s">
        <v>93</v>
      </c>
      <c r="E5340" s="0" t="s">
        <v>167</v>
      </c>
      <c r="F5340" s="0" t="s">
        <v>9</v>
      </c>
      <c r="G5340" s="0" t="s">
        <v>153</v>
      </c>
      <c r="H5340" s="0" t="n">
        <v>7537742.20795196</v>
      </c>
      <c r="I5340" s="0" t="n">
        <v>161410.978291316</v>
      </c>
      <c r="J5340" s="0" t="n">
        <v>176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0</v>
      </c>
    </row>
    <row r="5341" customFormat="false" ht="13.8" hidden="true" customHeight="false" outlineLevel="0" collapsed="false">
      <c r="A5341" s="0" t="s">
        <v>202</v>
      </c>
      <c r="B5341" s="0" t="s">
        <v>72</v>
      </c>
      <c r="C5341" s="0" t="s">
        <v>151</v>
      </c>
      <c r="D5341" s="0" t="s">
        <v>85</v>
      </c>
      <c r="E5341" s="0" t="s">
        <v>152</v>
      </c>
      <c r="F5341" s="0" t="s">
        <v>8</v>
      </c>
      <c r="G5341" s="0" t="s">
        <v>164</v>
      </c>
      <c r="H5341" s="0" t="n">
        <v>405721791.873164</v>
      </c>
      <c r="I5341" s="0" t="n">
        <v>5021216.9027</v>
      </c>
      <c r="J5341" s="0" t="n">
        <v>651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</row>
    <row r="5342" customFormat="false" ht="13.8" hidden="true" customHeight="false" outlineLevel="0" collapsed="false">
      <c r="A5342" s="0" t="s">
        <v>202</v>
      </c>
      <c r="B5342" s="0" t="s">
        <v>72</v>
      </c>
      <c r="C5342" s="0" t="s">
        <v>151</v>
      </c>
      <c r="D5342" s="0" t="s">
        <v>84</v>
      </c>
      <c r="E5342" s="0" t="s">
        <v>174</v>
      </c>
      <c r="F5342" s="0" t="s">
        <v>8</v>
      </c>
      <c r="G5342" s="0" t="s">
        <v>157</v>
      </c>
      <c r="H5342" s="0" t="n">
        <v>69968386.0511484</v>
      </c>
      <c r="I5342" s="0" t="n">
        <v>590459.135485845</v>
      </c>
      <c r="J5342" s="0" t="n">
        <v>77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</row>
    <row r="5343" customFormat="false" ht="13.8" hidden="true" customHeight="false" outlineLevel="0" collapsed="false">
      <c r="A5343" s="0" t="s">
        <v>202</v>
      </c>
      <c r="B5343" s="0" t="s">
        <v>90</v>
      </c>
      <c r="C5343" s="0" t="s">
        <v>93</v>
      </c>
      <c r="D5343" s="0" t="s">
        <v>93</v>
      </c>
      <c r="E5343" s="0" t="s">
        <v>185</v>
      </c>
      <c r="F5343" s="0" t="s">
        <v>9</v>
      </c>
      <c r="G5343" s="0" t="s">
        <v>172</v>
      </c>
      <c r="H5343" s="0" t="n">
        <v>3196907.65609712</v>
      </c>
      <c r="I5343" s="0" t="n">
        <v>46826.875</v>
      </c>
      <c r="J5343" s="0" t="n">
        <v>48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</row>
    <row r="5344" customFormat="false" ht="13.8" hidden="true" customHeight="false" outlineLevel="0" collapsed="false">
      <c r="A5344" s="0" t="s">
        <v>202</v>
      </c>
      <c r="B5344" s="0" t="s">
        <v>21</v>
      </c>
      <c r="C5344" s="0" t="s">
        <v>173</v>
      </c>
      <c r="D5344" s="0" t="s">
        <v>46</v>
      </c>
      <c r="E5344" s="0" t="s">
        <v>9</v>
      </c>
      <c r="F5344" s="0" t="s">
        <v>9</v>
      </c>
      <c r="G5344" s="0" t="s">
        <v>172</v>
      </c>
      <c r="H5344" s="0" t="n">
        <v>3272398.64468943</v>
      </c>
      <c r="I5344" s="0" t="n">
        <v>16585.2026404967</v>
      </c>
      <c r="J5344" s="0" t="n">
        <v>115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</row>
    <row r="5345" customFormat="false" ht="13.8" hidden="true" customHeight="false" outlineLevel="0" collapsed="false">
      <c r="A5345" s="0" t="s">
        <v>202</v>
      </c>
      <c r="B5345" s="0" t="s">
        <v>21</v>
      </c>
      <c r="C5345" s="0" t="s">
        <v>166</v>
      </c>
      <c r="D5345" s="0" t="s">
        <v>44</v>
      </c>
      <c r="E5345" s="0" t="s">
        <v>9</v>
      </c>
      <c r="F5345" s="0" t="s">
        <v>9</v>
      </c>
      <c r="G5345" s="0" t="s">
        <v>164</v>
      </c>
      <c r="H5345" s="0" t="n">
        <v>7307524.01714626</v>
      </c>
      <c r="I5345" s="0" t="n">
        <v>38645.1833333333</v>
      </c>
      <c r="J5345" s="0" t="n">
        <v>94</v>
      </c>
      <c r="K5345" s="0" t="n">
        <v>0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0</v>
      </c>
    </row>
    <row r="5346" customFormat="false" ht="13.8" hidden="true" customHeight="false" outlineLevel="0" collapsed="false">
      <c r="A5346" s="0" t="s">
        <v>202</v>
      </c>
      <c r="B5346" s="0" t="s">
        <v>52</v>
      </c>
      <c r="C5346" s="0" t="s">
        <v>165</v>
      </c>
      <c r="D5346" s="0" t="s">
        <v>67</v>
      </c>
      <c r="E5346" s="0" t="s">
        <v>13</v>
      </c>
      <c r="F5346" s="0" t="s">
        <v>13</v>
      </c>
      <c r="G5346" s="0" t="s">
        <v>157</v>
      </c>
      <c r="H5346" s="0" t="n">
        <v>22476960.3466599</v>
      </c>
      <c r="I5346" s="0" t="n">
        <v>198907.099999999</v>
      </c>
      <c r="J5346" s="0" t="n">
        <v>3184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n">
        <v>0</v>
      </c>
      <c r="R5346" s="0" t="n">
        <v>0</v>
      </c>
    </row>
    <row r="5347" customFormat="false" ht="13.8" hidden="true" customHeight="false" outlineLevel="0" collapsed="false">
      <c r="A5347" s="0" t="s">
        <v>202</v>
      </c>
      <c r="B5347" s="0" t="s">
        <v>21</v>
      </c>
      <c r="C5347" s="0" t="s">
        <v>181</v>
      </c>
      <c r="D5347" s="0" t="s">
        <v>51</v>
      </c>
      <c r="E5347" s="0" t="s">
        <v>9</v>
      </c>
      <c r="F5347" s="0" t="s">
        <v>9</v>
      </c>
      <c r="G5347" s="0" t="s">
        <v>157</v>
      </c>
      <c r="H5347" s="0" t="n">
        <v>25092447.4653662</v>
      </c>
      <c r="I5347" s="0" t="n">
        <v>234035</v>
      </c>
      <c r="J5347" s="0" t="n">
        <v>624</v>
      </c>
      <c r="K5347" s="0" t="n">
        <v>0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n">
        <v>0</v>
      </c>
      <c r="R5347" s="0" t="n">
        <v>0</v>
      </c>
    </row>
    <row r="5348" customFormat="false" ht="13.8" hidden="true" customHeight="false" outlineLevel="0" collapsed="false">
      <c r="A5348" s="0" t="s">
        <v>202</v>
      </c>
      <c r="B5348" s="0" t="s">
        <v>21</v>
      </c>
      <c r="C5348" s="0" t="s">
        <v>181</v>
      </c>
      <c r="D5348" s="0" t="s">
        <v>51</v>
      </c>
      <c r="E5348" s="0" t="s">
        <v>9</v>
      </c>
      <c r="F5348" s="0" t="s">
        <v>9</v>
      </c>
      <c r="G5348" s="0" t="s">
        <v>172</v>
      </c>
      <c r="H5348" s="0" t="n">
        <v>8647761.58290385</v>
      </c>
      <c r="I5348" s="0" t="n">
        <v>57490</v>
      </c>
      <c r="J5348" s="0" t="n">
        <v>226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0</v>
      </c>
    </row>
    <row r="5349" customFormat="false" ht="13.8" hidden="true" customHeight="false" outlineLevel="0" collapsed="false">
      <c r="A5349" s="0" t="s">
        <v>202</v>
      </c>
      <c r="B5349" s="0" t="s">
        <v>90</v>
      </c>
      <c r="C5349" s="0" t="s">
        <v>186</v>
      </c>
      <c r="D5349" s="0" t="s">
        <v>95</v>
      </c>
      <c r="E5349" s="0" t="s">
        <v>8</v>
      </c>
      <c r="F5349" s="0" t="s">
        <v>8</v>
      </c>
      <c r="G5349" s="0" t="s">
        <v>153</v>
      </c>
      <c r="H5349" s="0" t="n">
        <v>15936294.1825347</v>
      </c>
      <c r="I5349" s="0" t="n">
        <v>180527.356437969</v>
      </c>
      <c r="J5349" s="0" t="n">
        <v>586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</row>
    <row r="5350" customFormat="false" ht="13.8" hidden="true" customHeight="false" outlineLevel="0" collapsed="false">
      <c r="A5350" s="0" t="s">
        <v>202</v>
      </c>
      <c r="B5350" s="0" t="s">
        <v>52</v>
      </c>
      <c r="C5350" s="0" t="s">
        <v>169</v>
      </c>
      <c r="D5350" s="0" t="s">
        <v>70</v>
      </c>
      <c r="E5350" s="0" t="s">
        <v>13</v>
      </c>
      <c r="F5350" s="0" t="s">
        <v>13</v>
      </c>
      <c r="G5350" s="0" t="s">
        <v>164</v>
      </c>
      <c r="H5350" s="0" t="n">
        <v>213111737.10413</v>
      </c>
      <c r="I5350" s="0" t="n">
        <v>2137357.68274599</v>
      </c>
      <c r="J5350" s="0" t="n">
        <v>1636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n">
        <v>0</v>
      </c>
      <c r="R5350" s="0" t="n">
        <v>0</v>
      </c>
    </row>
    <row r="5351" customFormat="false" ht="13.8" hidden="true" customHeight="false" outlineLevel="0" collapsed="false">
      <c r="A5351" s="0" t="s">
        <v>202</v>
      </c>
      <c r="B5351" s="0" t="s">
        <v>52</v>
      </c>
      <c r="C5351" s="0" t="s">
        <v>183</v>
      </c>
      <c r="D5351" s="0" t="s">
        <v>57</v>
      </c>
      <c r="E5351" s="0" t="s">
        <v>13</v>
      </c>
      <c r="F5351" s="0" t="s">
        <v>13</v>
      </c>
      <c r="G5351" s="0" t="s">
        <v>153</v>
      </c>
      <c r="H5351" s="0" t="n">
        <v>8850145.44059201</v>
      </c>
      <c r="I5351" s="0" t="n">
        <v>96757.425</v>
      </c>
      <c r="J5351" s="0" t="n">
        <v>17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0</v>
      </c>
      <c r="Q5351" s="0" t="n">
        <v>0</v>
      </c>
      <c r="R5351" s="0" t="n">
        <v>0</v>
      </c>
    </row>
    <row r="5352" customFormat="false" ht="13.8" hidden="true" customHeight="false" outlineLevel="0" collapsed="false">
      <c r="A5352" s="0" t="s">
        <v>202</v>
      </c>
      <c r="B5352" s="0" t="s">
        <v>21</v>
      </c>
      <c r="C5352" s="0" t="s">
        <v>173</v>
      </c>
      <c r="D5352" s="0" t="s">
        <v>47</v>
      </c>
      <c r="E5352" s="0" t="s">
        <v>9</v>
      </c>
      <c r="F5352" s="0" t="s">
        <v>9</v>
      </c>
      <c r="G5352" s="0" t="s">
        <v>164</v>
      </c>
      <c r="H5352" s="0" t="n">
        <v>563368.030122204</v>
      </c>
      <c r="I5352" s="0" t="n">
        <v>3180.66666666666</v>
      </c>
      <c r="J5352" s="0" t="n">
        <v>11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n">
        <v>0</v>
      </c>
      <c r="R5352" s="0" t="n">
        <v>0</v>
      </c>
    </row>
    <row r="5353" customFormat="false" ht="13.8" hidden="true" customHeight="false" outlineLevel="0" collapsed="false">
      <c r="A5353" s="0" t="s">
        <v>202</v>
      </c>
      <c r="B5353" s="0" t="s">
        <v>52</v>
      </c>
      <c r="C5353" s="0" t="s">
        <v>183</v>
      </c>
      <c r="D5353" s="0" t="s">
        <v>57</v>
      </c>
      <c r="E5353" s="0" t="s">
        <v>13</v>
      </c>
      <c r="F5353" s="0" t="s">
        <v>13</v>
      </c>
      <c r="G5353" s="0" t="s">
        <v>172</v>
      </c>
      <c r="H5353" s="0" t="n">
        <v>2943412.73384208</v>
      </c>
      <c r="I5353" s="0" t="n">
        <v>34267.25</v>
      </c>
      <c r="J5353" s="0" t="n">
        <v>5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</row>
    <row r="5354" customFormat="false" ht="13.8" hidden="true" customHeight="false" outlineLevel="0" collapsed="false">
      <c r="A5354" s="0" t="s">
        <v>202</v>
      </c>
      <c r="B5354" s="0" t="s">
        <v>117</v>
      </c>
      <c r="C5354" s="0" t="s">
        <v>196</v>
      </c>
      <c r="D5354" s="0" t="s">
        <v>109</v>
      </c>
      <c r="E5354" s="0" t="s">
        <v>13</v>
      </c>
      <c r="F5354" s="0" t="s">
        <v>13</v>
      </c>
      <c r="G5354" s="0" t="s">
        <v>172</v>
      </c>
      <c r="H5354" s="0" t="n">
        <v>22169.8669358864</v>
      </c>
      <c r="I5354" s="0" t="n">
        <v>131.451386259595</v>
      </c>
      <c r="J5354" s="0" t="n">
        <v>3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0</v>
      </c>
    </row>
    <row r="5355" customFormat="false" ht="13.8" hidden="true" customHeight="false" outlineLevel="0" collapsed="false">
      <c r="A5355" s="0" t="s">
        <v>202</v>
      </c>
      <c r="B5355" s="0" t="s">
        <v>103</v>
      </c>
      <c r="C5355" s="0" t="s">
        <v>177</v>
      </c>
      <c r="D5355" s="0" t="s">
        <v>116</v>
      </c>
      <c r="E5355" s="0" t="s">
        <v>9</v>
      </c>
      <c r="F5355" s="0" t="s">
        <v>9</v>
      </c>
      <c r="G5355" s="0" t="s">
        <v>157</v>
      </c>
      <c r="H5355" s="0" t="n">
        <v>32348322.8701373</v>
      </c>
      <c r="I5355" s="0" t="n">
        <v>563210.49</v>
      </c>
      <c r="J5355" s="0" t="n">
        <v>5672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0</v>
      </c>
    </row>
    <row r="5356" customFormat="false" ht="13.8" hidden="true" customHeight="false" outlineLevel="0" collapsed="false">
      <c r="A5356" s="0" t="s">
        <v>202</v>
      </c>
      <c r="B5356" s="0" t="s">
        <v>96</v>
      </c>
      <c r="C5356" s="0" t="s">
        <v>97</v>
      </c>
      <c r="D5356" s="0" t="s">
        <v>97</v>
      </c>
      <c r="E5356" s="0" t="s">
        <v>8</v>
      </c>
      <c r="F5356" s="0" t="s">
        <v>8</v>
      </c>
      <c r="G5356" s="0" t="s">
        <v>172</v>
      </c>
      <c r="H5356" s="0" t="n">
        <v>165064578.09178</v>
      </c>
      <c r="I5356" s="0" t="n">
        <v>1434798.35904883</v>
      </c>
      <c r="J5356" s="0" t="n">
        <v>19074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n">
        <v>0</v>
      </c>
      <c r="R5356" s="0" t="n">
        <v>0</v>
      </c>
    </row>
    <row r="5357" customFormat="false" ht="13.8" hidden="true" customHeight="false" outlineLevel="0" collapsed="false">
      <c r="A5357" s="0" t="s">
        <v>202</v>
      </c>
      <c r="B5357" s="0" t="s">
        <v>72</v>
      </c>
      <c r="C5357" s="0" t="s">
        <v>171</v>
      </c>
      <c r="D5357" s="0" t="s">
        <v>77</v>
      </c>
      <c r="E5357" s="0" t="s">
        <v>174</v>
      </c>
      <c r="F5357" s="0" t="s">
        <v>8</v>
      </c>
      <c r="G5357" s="0" t="s">
        <v>154</v>
      </c>
      <c r="H5357" s="0" t="n">
        <v>9870825.33565194</v>
      </c>
      <c r="I5357" s="0" t="n">
        <v>26142.2288931432</v>
      </c>
      <c r="J5357" s="0" t="n">
        <v>335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n">
        <v>0</v>
      </c>
      <c r="R5357" s="0" t="n">
        <v>0</v>
      </c>
    </row>
    <row r="5358" customFormat="false" ht="13.8" hidden="true" customHeight="false" outlineLevel="0" collapsed="false">
      <c r="A5358" s="0" t="s">
        <v>202</v>
      </c>
      <c r="B5358" s="0" t="s">
        <v>72</v>
      </c>
      <c r="C5358" s="0" t="s">
        <v>171</v>
      </c>
      <c r="D5358" s="0" t="s">
        <v>77</v>
      </c>
      <c r="E5358" s="0" t="s">
        <v>170</v>
      </c>
      <c r="F5358" s="0" t="s">
        <v>13</v>
      </c>
      <c r="G5358" s="0" t="s">
        <v>172</v>
      </c>
      <c r="H5358" s="0" t="n">
        <v>10160642.2384712</v>
      </c>
      <c r="I5358" s="0" t="n">
        <v>44333.3827060001</v>
      </c>
      <c r="J5358" s="0" t="n">
        <v>415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0</v>
      </c>
      <c r="Q5358" s="0" t="n">
        <v>0</v>
      </c>
      <c r="R5358" s="0" t="n">
        <v>0</v>
      </c>
    </row>
    <row r="5359" customFormat="false" ht="13.8" hidden="true" customHeight="false" outlineLevel="0" collapsed="false">
      <c r="A5359" s="0" t="s">
        <v>202</v>
      </c>
      <c r="B5359" s="0" t="s">
        <v>72</v>
      </c>
      <c r="C5359" s="0" t="s">
        <v>151</v>
      </c>
      <c r="D5359" s="0" t="s">
        <v>76</v>
      </c>
      <c r="E5359" s="0" t="s">
        <v>152</v>
      </c>
      <c r="F5359" s="0" t="s">
        <v>8</v>
      </c>
      <c r="G5359" s="0" t="s">
        <v>164</v>
      </c>
      <c r="H5359" s="0" t="n">
        <v>11100001.0170834</v>
      </c>
      <c r="I5359" s="0" t="n">
        <v>39814.443421955</v>
      </c>
      <c r="J5359" s="0" t="n">
        <v>290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</row>
    <row r="5360" customFormat="false" ht="13.8" hidden="true" customHeight="false" outlineLevel="0" collapsed="false">
      <c r="A5360" s="0" t="s">
        <v>202</v>
      </c>
      <c r="B5360" s="0" t="s">
        <v>72</v>
      </c>
      <c r="C5360" s="0" t="s">
        <v>151</v>
      </c>
      <c r="D5360" s="0" t="s">
        <v>75</v>
      </c>
      <c r="E5360" s="0" t="s">
        <v>170</v>
      </c>
      <c r="F5360" s="0" t="s">
        <v>13</v>
      </c>
      <c r="G5360" s="0" t="s">
        <v>154</v>
      </c>
      <c r="H5360" s="0" t="n">
        <v>1031252.82500377</v>
      </c>
      <c r="I5360" s="0" t="n">
        <v>4659.26781818377</v>
      </c>
      <c r="J5360" s="0" t="n">
        <v>10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</row>
    <row r="5361" customFormat="false" ht="13.8" hidden="true" customHeight="false" outlineLevel="0" collapsed="false">
      <c r="A5361" s="0" t="s">
        <v>202</v>
      </c>
      <c r="B5361" s="0" t="s">
        <v>72</v>
      </c>
      <c r="C5361" s="0" t="s">
        <v>171</v>
      </c>
      <c r="D5361" s="0" t="s">
        <v>77</v>
      </c>
      <c r="E5361" s="0" t="s">
        <v>174</v>
      </c>
      <c r="F5361" s="0" t="s">
        <v>8</v>
      </c>
      <c r="G5361" s="0" t="s">
        <v>153</v>
      </c>
      <c r="H5361" s="0" t="n">
        <v>312175.188656979</v>
      </c>
      <c r="I5361" s="0" t="n">
        <v>872.868988506469</v>
      </c>
      <c r="J5361" s="0" t="n">
        <v>14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</row>
    <row r="5362" customFormat="false" ht="13.8" hidden="true" customHeight="false" outlineLevel="0" collapsed="false">
      <c r="A5362" s="0" t="s">
        <v>202</v>
      </c>
      <c r="B5362" s="0" t="s">
        <v>96</v>
      </c>
      <c r="C5362" s="0" t="s">
        <v>98</v>
      </c>
      <c r="D5362" s="0" t="s">
        <v>98</v>
      </c>
      <c r="E5362" s="0" t="s">
        <v>156</v>
      </c>
      <c r="F5362" s="0" t="s">
        <v>9</v>
      </c>
      <c r="G5362" s="0" t="s">
        <v>154</v>
      </c>
      <c r="H5362" s="0" t="n">
        <v>78428306.6104536</v>
      </c>
      <c r="I5362" s="0" t="n">
        <v>1427506.0274665</v>
      </c>
      <c r="J5362" s="0" t="n">
        <v>1587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</row>
    <row r="5363" customFormat="false" ht="13.8" hidden="true" customHeight="false" outlineLevel="0" collapsed="false">
      <c r="A5363" s="0" t="s">
        <v>202</v>
      </c>
      <c r="B5363" s="0" t="s">
        <v>72</v>
      </c>
      <c r="C5363" s="0" t="s">
        <v>175</v>
      </c>
      <c r="D5363" s="0" t="s">
        <v>79</v>
      </c>
      <c r="E5363" s="0" t="s">
        <v>174</v>
      </c>
      <c r="F5363" s="0" t="s">
        <v>8</v>
      </c>
      <c r="G5363" s="0" t="s">
        <v>172</v>
      </c>
      <c r="H5363" s="0" t="n">
        <v>22833117.7279099</v>
      </c>
      <c r="I5363" s="0" t="n">
        <v>132380.949935614</v>
      </c>
      <c r="J5363" s="0" t="n">
        <v>63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0</v>
      </c>
    </row>
    <row r="5364" customFormat="false" ht="13.8" hidden="true" customHeight="false" outlineLevel="0" collapsed="false">
      <c r="A5364" s="0" t="s">
        <v>202</v>
      </c>
      <c r="B5364" s="0" t="s">
        <v>96</v>
      </c>
      <c r="C5364" s="0" t="s">
        <v>99</v>
      </c>
      <c r="D5364" s="0" t="s">
        <v>99</v>
      </c>
      <c r="E5364" s="0" t="s">
        <v>197</v>
      </c>
      <c r="F5364" s="0" t="s">
        <v>8</v>
      </c>
      <c r="G5364" s="0" t="s">
        <v>154</v>
      </c>
      <c r="H5364" s="0" t="n">
        <v>42777743.0523858</v>
      </c>
      <c r="I5364" s="0" t="n">
        <v>490062.127045127</v>
      </c>
      <c r="J5364" s="0" t="n">
        <v>568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n">
        <v>0</v>
      </c>
      <c r="R5364" s="0" t="n">
        <v>0</v>
      </c>
    </row>
    <row r="5365" customFormat="false" ht="13.8" hidden="true" customHeight="false" outlineLevel="0" collapsed="false">
      <c r="A5365" s="0" t="s">
        <v>202</v>
      </c>
      <c r="B5365" s="0" t="s">
        <v>52</v>
      </c>
      <c r="C5365" s="0" t="s">
        <v>158</v>
      </c>
      <c r="D5365" s="0" t="s">
        <v>58</v>
      </c>
      <c r="E5365" s="0" t="s">
        <v>13</v>
      </c>
      <c r="F5365" s="0" t="s">
        <v>13</v>
      </c>
      <c r="G5365" s="0" t="s">
        <v>164</v>
      </c>
      <c r="H5365" s="0" t="n">
        <v>25430136.0765398</v>
      </c>
      <c r="I5365" s="0" t="n">
        <v>352014.019236103</v>
      </c>
      <c r="J5365" s="0" t="n">
        <v>437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</row>
    <row r="5366" customFormat="false" ht="13.8" hidden="true" customHeight="false" outlineLevel="0" collapsed="false">
      <c r="A5366" s="0" t="s">
        <v>202</v>
      </c>
      <c r="B5366" s="0" t="s">
        <v>21</v>
      </c>
      <c r="C5366" s="0" t="s">
        <v>173</v>
      </c>
      <c r="D5366" s="0" t="s">
        <v>26</v>
      </c>
      <c r="E5366" s="0" t="s">
        <v>13</v>
      </c>
      <c r="F5366" s="0" t="s">
        <v>13</v>
      </c>
      <c r="G5366" s="0" t="s">
        <v>164</v>
      </c>
      <c r="H5366" s="0" t="n">
        <v>5460162.25756587</v>
      </c>
      <c r="I5366" s="0" t="n">
        <v>70571.7267164366</v>
      </c>
      <c r="J5366" s="0" t="n">
        <v>64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n">
        <v>0</v>
      </c>
      <c r="R5366" s="0" t="n">
        <v>0</v>
      </c>
    </row>
    <row r="5367" customFormat="false" ht="13.8" hidden="true" customHeight="false" outlineLevel="0" collapsed="false">
      <c r="A5367" s="0" t="s">
        <v>202</v>
      </c>
      <c r="B5367" s="0" t="s">
        <v>21</v>
      </c>
      <c r="C5367" s="0" t="s">
        <v>173</v>
      </c>
      <c r="D5367" s="0" t="s">
        <v>27</v>
      </c>
      <c r="E5367" s="0" t="s">
        <v>9</v>
      </c>
      <c r="F5367" s="0" t="s">
        <v>9</v>
      </c>
      <c r="G5367" s="0" t="s">
        <v>164</v>
      </c>
      <c r="H5367" s="0" t="n">
        <v>1076071.5945535</v>
      </c>
      <c r="I5367" s="0" t="n">
        <v>12806.3958333333</v>
      </c>
      <c r="J5367" s="0" t="n">
        <v>8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</row>
    <row r="5368" customFormat="false" ht="13.8" hidden="true" customHeight="false" outlineLevel="0" collapsed="false">
      <c r="A5368" s="0" t="s">
        <v>202</v>
      </c>
      <c r="B5368" s="0" t="s">
        <v>96</v>
      </c>
      <c r="C5368" s="0" t="s">
        <v>184</v>
      </c>
      <c r="D5368" s="0" t="s">
        <v>101</v>
      </c>
      <c r="E5368" s="0" t="s">
        <v>191</v>
      </c>
      <c r="F5368" s="0" t="s">
        <v>9</v>
      </c>
      <c r="G5368" s="0" t="s">
        <v>172</v>
      </c>
      <c r="H5368" s="0" t="n">
        <v>69599361.2667609</v>
      </c>
      <c r="I5368" s="0" t="n">
        <v>627920.231489201</v>
      </c>
      <c r="J5368" s="0" t="n">
        <v>140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n">
        <v>0</v>
      </c>
      <c r="R5368" s="0" t="n">
        <v>0</v>
      </c>
    </row>
    <row r="5369" customFormat="false" ht="13.8" hidden="true" customHeight="false" outlineLevel="0" collapsed="false">
      <c r="A5369" s="0" t="s">
        <v>202</v>
      </c>
      <c r="B5369" s="0" t="s">
        <v>6</v>
      </c>
      <c r="C5369" s="0" t="s">
        <v>162</v>
      </c>
      <c r="D5369" s="0" t="s">
        <v>17</v>
      </c>
      <c r="E5369" s="0" t="s">
        <v>9</v>
      </c>
      <c r="F5369" s="0" t="s">
        <v>9</v>
      </c>
      <c r="G5369" s="0" t="s">
        <v>164</v>
      </c>
      <c r="H5369" s="0" t="n">
        <v>233751554.908339</v>
      </c>
      <c r="I5369" s="0" t="n">
        <v>1432396.74022209</v>
      </c>
      <c r="J5369" s="0" t="n">
        <v>35532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n">
        <v>0</v>
      </c>
      <c r="R5369" s="0" t="n">
        <v>0</v>
      </c>
    </row>
    <row r="5370" customFormat="false" ht="13.8" hidden="true" customHeight="false" outlineLevel="0" collapsed="false">
      <c r="A5370" s="0" t="s">
        <v>202</v>
      </c>
      <c r="B5370" s="0" t="s">
        <v>6</v>
      </c>
      <c r="C5370" s="0" t="s">
        <v>162</v>
      </c>
      <c r="D5370" s="0" t="s">
        <v>17</v>
      </c>
      <c r="E5370" s="0" t="s">
        <v>13</v>
      </c>
      <c r="F5370" s="0" t="s">
        <v>13</v>
      </c>
      <c r="G5370" s="0" t="s">
        <v>153</v>
      </c>
      <c r="H5370" s="0" t="n">
        <v>4889375.56985771</v>
      </c>
      <c r="I5370" s="0" t="n">
        <v>30013.7407884341</v>
      </c>
      <c r="J5370" s="0" t="n">
        <v>828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</row>
    <row r="5371" customFormat="false" ht="13.8" hidden="true" customHeight="false" outlineLevel="0" collapsed="false">
      <c r="A5371" s="0" t="s">
        <v>202</v>
      </c>
      <c r="B5371" s="0" t="s">
        <v>21</v>
      </c>
      <c r="C5371" s="0" t="s">
        <v>181</v>
      </c>
      <c r="D5371" s="0" t="s">
        <v>42</v>
      </c>
      <c r="E5371" s="0" t="s">
        <v>8</v>
      </c>
      <c r="F5371" s="0" t="s">
        <v>8</v>
      </c>
      <c r="G5371" s="0" t="s">
        <v>172</v>
      </c>
      <c r="H5371" s="0" t="n">
        <v>38175657.8194696</v>
      </c>
      <c r="I5371" s="0" t="n">
        <v>207900</v>
      </c>
      <c r="J5371" s="0" t="n">
        <v>2671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0</v>
      </c>
      <c r="Q5371" s="0" t="n">
        <v>0</v>
      </c>
      <c r="R5371" s="0" t="n">
        <v>0</v>
      </c>
    </row>
    <row r="5372" customFormat="false" ht="13.8" hidden="true" customHeight="false" outlineLevel="0" collapsed="false">
      <c r="A5372" s="0" t="s">
        <v>202</v>
      </c>
      <c r="B5372" s="0" t="s">
        <v>72</v>
      </c>
      <c r="C5372" s="0" t="s">
        <v>151</v>
      </c>
      <c r="D5372" s="0" t="s">
        <v>82</v>
      </c>
      <c r="E5372" s="0" t="s">
        <v>156</v>
      </c>
      <c r="F5372" s="0" t="s">
        <v>9</v>
      </c>
      <c r="G5372" s="0" t="s">
        <v>154</v>
      </c>
      <c r="H5372" s="0" t="n">
        <v>1841352.37077033</v>
      </c>
      <c r="I5372" s="0" t="n">
        <v>19001.8616238864</v>
      </c>
      <c r="J5372" s="0" t="n">
        <v>71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0</v>
      </c>
    </row>
    <row r="5373" customFormat="false" ht="13.8" hidden="true" customHeight="false" outlineLevel="0" collapsed="false">
      <c r="A5373" s="0" t="s">
        <v>202</v>
      </c>
      <c r="B5373" s="0" t="s">
        <v>90</v>
      </c>
      <c r="C5373" s="0" t="s">
        <v>93</v>
      </c>
      <c r="D5373" s="0" t="s">
        <v>93</v>
      </c>
      <c r="E5373" s="0" t="s">
        <v>170</v>
      </c>
      <c r="F5373" s="0" t="s">
        <v>13</v>
      </c>
      <c r="G5373" s="0" t="s">
        <v>157</v>
      </c>
      <c r="H5373" s="0" t="n">
        <v>20089589.6027188</v>
      </c>
      <c r="I5373" s="0" t="n">
        <v>445882.676767676</v>
      </c>
      <c r="J5373" s="0" t="n">
        <v>395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0</v>
      </c>
      <c r="Q5373" s="0" t="n">
        <v>0</v>
      </c>
      <c r="R5373" s="0" t="n">
        <v>0</v>
      </c>
    </row>
    <row r="5374" customFormat="false" ht="13.8" hidden="true" customHeight="false" outlineLevel="0" collapsed="false">
      <c r="A5374" s="0" t="s">
        <v>202</v>
      </c>
      <c r="B5374" s="0" t="s">
        <v>90</v>
      </c>
      <c r="C5374" s="0" t="s">
        <v>93</v>
      </c>
      <c r="D5374" s="0" t="s">
        <v>93</v>
      </c>
      <c r="E5374" s="0" t="s">
        <v>170</v>
      </c>
      <c r="F5374" s="0" t="s">
        <v>13</v>
      </c>
      <c r="G5374" s="0" t="s">
        <v>172</v>
      </c>
      <c r="H5374" s="0" t="n">
        <v>6159234.79088946</v>
      </c>
      <c r="I5374" s="0" t="n">
        <v>110279.324494949</v>
      </c>
      <c r="J5374" s="0" t="n">
        <v>118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0</v>
      </c>
    </row>
    <row r="5375" customFormat="false" ht="13.8" hidden="true" customHeight="false" outlineLevel="0" collapsed="false">
      <c r="A5375" s="0" t="s">
        <v>202</v>
      </c>
      <c r="B5375" s="0" t="s">
        <v>21</v>
      </c>
      <c r="C5375" s="0" t="s">
        <v>173</v>
      </c>
      <c r="D5375" s="0" t="s">
        <v>46</v>
      </c>
      <c r="E5375" s="0" t="s">
        <v>8</v>
      </c>
      <c r="F5375" s="0" t="s">
        <v>8</v>
      </c>
      <c r="G5375" s="0" t="s">
        <v>157</v>
      </c>
      <c r="H5375" s="0" t="n">
        <v>44276936.7136939</v>
      </c>
      <c r="I5375" s="0" t="n">
        <v>246952.917387452</v>
      </c>
      <c r="J5375" s="0" t="n">
        <v>1847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</row>
    <row r="5376" customFormat="false" ht="13.8" hidden="true" customHeight="false" outlineLevel="0" collapsed="false">
      <c r="A5376" s="0" t="s">
        <v>202</v>
      </c>
      <c r="B5376" s="0" t="s">
        <v>21</v>
      </c>
      <c r="C5376" s="0" t="s">
        <v>166</v>
      </c>
      <c r="D5376" s="0" t="s">
        <v>45</v>
      </c>
      <c r="E5376" s="0" t="s">
        <v>9</v>
      </c>
      <c r="F5376" s="0" t="s">
        <v>9</v>
      </c>
      <c r="G5376" s="0" t="s">
        <v>154</v>
      </c>
      <c r="H5376" s="0" t="n">
        <v>1098909.84086885</v>
      </c>
      <c r="I5376" s="0" t="n">
        <v>6972</v>
      </c>
      <c r="J5376" s="0" t="n">
        <v>12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</row>
    <row r="5377" customFormat="false" ht="13.8" hidden="true" customHeight="false" outlineLevel="0" collapsed="false">
      <c r="A5377" s="0" t="s">
        <v>202</v>
      </c>
      <c r="B5377" s="0" t="s">
        <v>52</v>
      </c>
      <c r="C5377" s="0" t="s">
        <v>158</v>
      </c>
      <c r="D5377" s="0" t="s">
        <v>71</v>
      </c>
      <c r="E5377" s="0" t="s">
        <v>13</v>
      </c>
      <c r="F5377" s="0" t="s">
        <v>13</v>
      </c>
      <c r="G5377" s="0" t="s">
        <v>157</v>
      </c>
      <c r="H5377" s="0" t="n">
        <v>28700243.7698291</v>
      </c>
      <c r="I5377" s="0" t="n">
        <v>294310.470087791</v>
      </c>
      <c r="J5377" s="0" t="n">
        <v>1632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</row>
    <row r="5378" customFormat="false" ht="13.8" hidden="true" customHeight="false" outlineLevel="0" collapsed="false">
      <c r="A5378" s="0" t="s">
        <v>202</v>
      </c>
      <c r="B5378" s="0" t="s">
        <v>6</v>
      </c>
      <c r="C5378" s="0" t="s">
        <v>162</v>
      </c>
      <c r="D5378" s="0" t="s">
        <v>18</v>
      </c>
      <c r="E5378" s="0" t="s">
        <v>8</v>
      </c>
      <c r="F5378" s="0" t="s">
        <v>8</v>
      </c>
      <c r="G5378" s="0" t="s">
        <v>157</v>
      </c>
      <c r="H5378" s="0" t="n">
        <v>210830993.07534</v>
      </c>
      <c r="I5378" s="0" t="n">
        <v>2137503.05214828</v>
      </c>
      <c r="J5378" s="0" t="n">
        <v>381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</row>
    <row r="5379" customFormat="false" ht="13.8" hidden="true" customHeight="false" outlineLevel="0" collapsed="false">
      <c r="A5379" s="0" t="s">
        <v>202</v>
      </c>
      <c r="B5379" s="0" t="s">
        <v>72</v>
      </c>
      <c r="C5379" s="0" t="s">
        <v>151</v>
      </c>
      <c r="D5379" s="0" t="s">
        <v>83</v>
      </c>
      <c r="E5379" s="0" t="s">
        <v>156</v>
      </c>
      <c r="F5379" s="0" t="s">
        <v>9</v>
      </c>
      <c r="G5379" s="0" t="s">
        <v>153</v>
      </c>
      <c r="H5379" s="0" t="n">
        <v>855999.524735709</v>
      </c>
      <c r="I5379" s="0" t="n">
        <v>9129.46508694081</v>
      </c>
      <c r="J5379" s="0" t="n">
        <v>52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</row>
    <row r="5380" customFormat="false" ht="13.8" hidden="true" customHeight="false" outlineLevel="0" collapsed="false">
      <c r="A5380" s="0" t="s">
        <v>202</v>
      </c>
      <c r="B5380" s="0" t="s">
        <v>103</v>
      </c>
      <c r="C5380" s="0" t="s">
        <v>177</v>
      </c>
      <c r="D5380" s="0" t="s">
        <v>113</v>
      </c>
      <c r="E5380" s="0" t="s">
        <v>8</v>
      </c>
      <c r="F5380" s="0" t="s">
        <v>8</v>
      </c>
      <c r="G5380" s="0" t="s">
        <v>157</v>
      </c>
      <c r="H5380" s="0" t="n">
        <v>77956206.830906</v>
      </c>
      <c r="I5380" s="0" t="n">
        <v>475526.86</v>
      </c>
      <c r="J5380" s="0" t="n">
        <v>2011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0</v>
      </c>
      <c r="Q5380" s="0" t="n">
        <v>0</v>
      </c>
      <c r="R5380" s="0" t="n">
        <v>0</v>
      </c>
    </row>
    <row r="5381" customFormat="false" ht="13.8" hidden="true" customHeight="false" outlineLevel="0" collapsed="false">
      <c r="A5381" s="0" t="s">
        <v>202</v>
      </c>
      <c r="B5381" s="0" t="s">
        <v>103</v>
      </c>
      <c r="C5381" s="0" t="s">
        <v>178</v>
      </c>
      <c r="D5381" s="0" t="s">
        <v>112</v>
      </c>
      <c r="E5381" s="0" t="s">
        <v>13</v>
      </c>
      <c r="F5381" s="0" t="s">
        <v>13</v>
      </c>
      <c r="G5381" s="0" t="s">
        <v>157</v>
      </c>
      <c r="H5381" s="0" t="n">
        <v>8702279.30161436</v>
      </c>
      <c r="I5381" s="0" t="n">
        <v>253643.6095173</v>
      </c>
      <c r="J5381" s="0" t="n">
        <v>363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n">
        <v>0</v>
      </c>
      <c r="R5381" s="0" t="n">
        <v>0</v>
      </c>
    </row>
    <row r="5382" customFormat="false" ht="13.8" hidden="true" customHeight="false" outlineLevel="0" collapsed="false">
      <c r="A5382" s="0" t="s">
        <v>202</v>
      </c>
      <c r="B5382" s="0" t="s">
        <v>103</v>
      </c>
      <c r="C5382" s="0" t="s">
        <v>179</v>
      </c>
      <c r="D5382" s="0" t="s">
        <v>116</v>
      </c>
      <c r="E5382" s="0" t="s">
        <v>9</v>
      </c>
      <c r="F5382" s="0" t="s">
        <v>9</v>
      </c>
      <c r="G5382" s="0" t="s">
        <v>153</v>
      </c>
      <c r="H5382" s="0" t="n">
        <v>240827.016154589</v>
      </c>
      <c r="I5382" s="0" t="n">
        <v>4023.950942675</v>
      </c>
      <c r="J5382" s="0" t="n">
        <v>75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</row>
    <row r="5383" customFormat="false" ht="13.8" hidden="true" customHeight="false" outlineLevel="0" collapsed="false">
      <c r="A5383" s="0" t="s">
        <v>202</v>
      </c>
      <c r="B5383" s="0" t="s">
        <v>103</v>
      </c>
      <c r="C5383" s="0" t="s">
        <v>193</v>
      </c>
      <c r="D5383" s="0" t="s">
        <v>107</v>
      </c>
      <c r="E5383" s="0" t="s">
        <v>8</v>
      </c>
      <c r="F5383" s="0" t="s">
        <v>8</v>
      </c>
      <c r="G5383" s="0" t="s">
        <v>172</v>
      </c>
      <c r="H5383" s="0" t="n">
        <v>45331912.1600079</v>
      </c>
      <c r="I5383" s="0" t="n">
        <v>266678.122103055</v>
      </c>
      <c r="J5383" s="0" t="n">
        <v>300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n">
        <v>0</v>
      </c>
      <c r="R5383" s="0" t="n">
        <v>0</v>
      </c>
    </row>
    <row r="5384" customFormat="false" ht="13.8" hidden="true" customHeight="false" outlineLevel="0" collapsed="false">
      <c r="A5384" s="0" t="s">
        <v>202</v>
      </c>
      <c r="B5384" s="0" t="s">
        <v>103</v>
      </c>
      <c r="C5384" s="0" t="s">
        <v>178</v>
      </c>
      <c r="D5384" s="0" t="s">
        <v>107</v>
      </c>
      <c r="E5384" s="0" t="s">
        <v>9</v>
      </c>
      <c r="F5384" s="0" t="s">
        <v>9</v>
      </c>
      <c r="G5384" s="0" t="s">
        <v>154</v>
      </c>
      <c r="H5384" s="0" t="n">
        <v>4813029.4592783</v>
      </c>
      <c r="I5384" s="0" t="n">
        <v>70211.4410259399</v>
      </c>
      <c r="J5384" s="0" t="n">
        <v>661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n">
        <v>0</v>
      </c>
      <c r="R5384" s="0" t="n">
        <v>0</v>
      </c>
    </row>
    <row r="5385" customFormat="false" ht="13.8" hidden="true" customHeight="false" outlineLevel="0" collapsed="false">
      <c r="A5385" s="0" t="s">
        <v>202</v>
      </c>
      <c r="B5385" s="0" t="s">
        <v>96</v>
      </c>
      <c r="C5385" s="0" t="s">
        <v>99</v>
      </c>
      <c r="D5385" s="0" t="s">
        <v>99</v>
      </c>
      <c r="E5385" s="0" t="s">
        <v>192</v>
      </c>
      <c r="F5385" s="0" t="s">
        <v>8</v>
      </c>
      <c r="G5385" s="0" t="s">
        <v>153</v>
      </c>
      <c r="H5385" s="0" t="n">
        <v>1221418.73352561</v>
      </c>
      <c r="I5385" s="0" t="n">
        <v>4620</v>
      </c>
      <c r="J5385" s="0" t="n">
        <v>2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n">
        <v>0</v>
      </c>
      <c r="R5385" s="0" t="n">
        <v>0</v>
      </c>
    </row>
    <row r="5386" customFormat="false" ht="13.8" hidden="true" customHeight="false" outlineLevel="0" collapsed="false">
      <c r="A5386" s="0" t="s">
        <v>202</v>
      </c>
      <c r="B5386" s="0" t="s">
        <v>72</v>
      </c>
      <c r="C5386" s="0" t="s">
        <v>151</v>
      </c>
      <c r="D5386" s="0" t="s">
        <v>75</v>
      </c>
      <c r="E5386" s="0" t="s">
        <v>156</v>
      </c>
      <c r="F5386" s="0" t="s">
        <v>9</v>
      </c>
      <c r="G5386" s="0" t="s">
        <v>154</v>
      </c>
      <c r="H5386" s="0" t="n">
        <v>6611241.95020842</v>
      </c>
      <c r="I5386" s="0" t="n">
        <v>28354.0947190813</v>
      </c>
      <c r="J5386" s="0" t="n">
        <v>74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</row>
    <row r="5387" customFormat="false" ht="13.8" hidden="true" customHeight="false" outlineLevel="0" collapsed="false">
      <c r="A5387" s="0" t="s">
        <v>202</v>
      </c>
      <c r="B5387" s="0" t="s">
        <v>72</v>
      </c>
      <c r="C5387" s="0" t="s">
        <v>171</v>
      </c>
      <c r="D5387" s="0" t="s">
        <v>77</v>
      </c>
      <c r="E5387" s="0" t="s">
        <v>152</v>
      </c>
      <c r="F5387" s="0" t="s">
        <v>8</v>
      </c>
      <c r="G5387" s="0" t="s">
        <v>157</v>
      </c>
      <c r="H5387" s="0" t="n">
        <v>9373959.6725924</v>
      </c>
      <c r="I5387" s="0" t="n">
        <v>28685.6177109629</v>
      </c>
      <c r="J5387" s="0" t="n">
        <v>312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</row>
    <row r="5388" customFormat="false" ht="13.8" hidden="true" customHeight="false" outlineLevel="0" collapsed="false">
      <c r="A5388" s="0" t="s">
        <v>202</v>
      </c>
      <c r="B5388" s="0" t="s">
        <v>72</v>
      </c>
      <c r="C5388" s="0" t="s">
        <v>151</v>
      </c>
      <c r="D5388" s="0" t="s">
        <v>75</v>
      </c>
      <c r="E5388" s="0" t="s">
        <v>156</v>
      </c>
      <c r="F5388" s="0" t="s">
        <v>9</v>
      </c>
      <c r="G5388" s="0" t="s">
        <v>172</v>
      </c>
      <c r="H5388" s="0" t="n">
        <v>30038149.9953663</v>
      </c>
      <c r="I5388" s="0" t="n">
        <v>112224.106725761</v>
      </c>
      <c r="J5388" s="0" t="n">
        <v>313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0</v>
      </c>
      <c r="Q5388" s="0" t="n">
        <v>0</v>
      </c>
      <c r="R5388" s="0" t="n">
        <v>0</v>
      </c>
    </row>
    <row r="5389" customFormat="false" ht="13.8" hidden="true" customHeight="false" outlineLevel="0" collapsed="false">
      <c r="A5389" s="0" t="s">
        <v>202</v>
      </c>
      <c r="B5389" s="0" t="s">
        <v>52</v>
      </c>
      <c r="C5389" s="0" t="s">
        <v>54</v>
      </c>
      <c r="D5389" s="0" t="s">
        <v>54</v>
      </c>
      <c r="E5389" s="0" t="s">
        <v>9</v>
      </c>
      <c r="F5389" s="0" t="s">
        <v>9</v>
      </c>
      <c r="G5389" s="0" t="s">
        <v>157</v>
      </c>
      <c r="H5389" s="0" t="n">
        <v>8828631.75</v>
      </c>
      <c r="I5389" s="0" t="n">
        <v>153600</v>
      </c>
      <c r="J5389" s="0" t="n">
        <v>105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0</v>
      </c>
    </row>
    <row r="5390" customFormat="false" ht="13.8" hidden="true" customHeight="false" outlineLevel="0" collapsed="false">
      <c r="A5390" s="0" t="s">
        <v>202</v>
      </c>
      <c r="B5390" s="0" t="s">
        <v>52</v>
      </c>
      <c r="C5390" s="0" t="s">
        <v>54</v>
      </c>
      <c r="D5390" s="0" t="s">
        <v>54</v>
      </c>
      <c r="E5390" s="0" t="s">
        <v>9</v>
      </c>
      <c r="F5390" s="0" t="s">
        <v>9</v>
      </c>
      <c r="G5390" s="0" t="s">
        <v>154</v>
      </c>
      <c r="H5390" s="0" t="n">
        <v>32498669</v>
      </c>
      <c r="I5390" s="0" t="n">
        <v>527700</v>
      </c>
      <c r="J5390" s="0" t="n">
        <v>350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</row>
    <row r="5391" customFormat="false" ht="13.8" hidden="true" customHeight="false" outlineLevel="0" collapsed="false">
      <c r="A5391" s="0" t="s">
        <v>202</v>
      </c>
      <c r="B5391" s="0" t="s">
        <v>21</v>
      </c>
      <c r="C5391" s="0" t="s">
        <v>166</v>
      </c>
      <c r="D5391" s="0" t="s">
        <v>23</v>
      </c>
      <c r="E5391" s="0" t="s">
        <v>8</v>
      </c>
      <c r="F5391" s="0" t="s">
        <v>8</v>
      </c>
      <c r="G5391" s="0" t="s">
        <v>164</v>
      </c>
      <c r="H5391" s="0" t="n">
        <v>33744619.2049099</v>
      </c>
      <c r="I5391" s="0" t="n">
        <v>451372.772980846</v>
      </c>
      <c r="J5391" s="0" t="n">
        <v>333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0</v>
      </c>
      <c r="Q5391" s="0" t="n">
        <v>0</v>
      </c>
      <c r="R5391" s="0" t="n">
        <v>0</v>
      </c>
    </row>
    <row r="5392" customFormat="false" ht="13.8" hidden="true" customHeight="false" outlineLevel="0" collapsed="false">
      <c r="A5392" s="0" t="s">
        <v>202</v>
      </c>
      <c r="B5392" s="0" t="s">
        <v>52</v>
      </c>
      <c r="C5392" s="0" t="s">
        <v>158</v>
      </c>
      <c r="D5392" s="0" t="s">
        <v>58</v>
      </c>
      <c r="E5392" s="0" t="s">
        <v>13</v>
      </c>
      <c r="F5392" s="0" t="s">
        <v>13</v>
      </c>
      <c r="G5392" s="0" t="s">
        <v>157</v>
      </c>
      <c r="H5392" s="0" t="n">
        <v>22231886.1566042</v>
      </c>
      <c r="I5392" s="0" t="n">
        <v>320513.854687163</v>
      </c>
      <c r="J5392" s="0" t="n">
        <v>397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n">
        <v>0</v>
      </c>
      <c r="R5392" s="0" t="n">
        <v>0</v>
      </c>
    </row>
    <row r="5393" customFormat="false" ht="13.8" hidden="true" customHeight="false" outlineLevel="0" collapsed="false">
      <c r="A5393" s="0" t="s">
        <v>202</v>
      </c>
      <c r="B5393" s="0" t="s">
        <v>52</v>
      </c>
      <c r="C5393" s="0" t="s">
        <v>158</v>
      </c>
      <c r="D5393" s="0" t="s">
        <v>58</v>
      </c>
      <c r="E5393" s="0" t="s">
        <v>8</v>
      </c>
      <c r="F5393" s="0" t="s">
        <v>8</v>
      </c>
      <c r="G5393" s="0" t="s">
        <v>154</v>
      </c>
      <c r="H5393" s="0" t="n">
        <v>56507722.005589</v>
      </c>
      <c r="I5393" s="0" t="n">
        <v>779716.775081124</v>
      </c>
      <c r="J5393" s="0" t="n">
        <v>894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0</v>
      </c>
    </row>
    <row r="5394" customFormat="false" ht="13.8" hidden="true" customHeight="false" outlineLevel="0" collapsed="false">
      <c r="A5394" s="0" t="s">
        <v>202</v>
      </c>
      <c r="B5394" s="0" t="s">
        <v>21</v>
      </c>
      <c r="C5394" s="0" t="s">
        <v>173</v>
      </c>
      <c r="D5394" s="0" t="s">
        <v>26</v>
      </c>
      <c r="E5394" s="0" t="s">
        <v>8</v>
      </c>
      <c r="F5394" s="0" t="s">
        <v>8</v>
      </c>
      <c r="G5394" s="0" t="s">
        <v>153</v>
      </c>
      <c r="H5394" s="0" t="n">
        <v>1637767.97737181</v>
      </c>
      <c r="I5394" s="0" t="n">
        <v>20931.921018981</v>
      </c>
      <c r="J5394" s="0" t="n">
        <v>20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</row>
    <row r="5395" customFormat="false" ht="13.8" hidden="true" customHeight="false" outlineLevel="0" collapsed="false">
      <c r="A5395" s="0" t="s">
        <v>202</v>
      </c>
      <c r="B5395" s="0" t="s">
        <v>96</v>
      </c>
      <c r="C5395" s="0" t="s">
        <v>184</v>
      </c>
      <c r="D5395" s="0" t="s">
        <v>101</v>
      </c>
      <c r="E5395" s="0" t="s">
        <v>191</v>
      </c>
      <c r="F5395" s="0" t="s">
        <v>9</v>
      </c>
      <c r="G5395" s="0" t="s">
        <v>154</v>
      </c>
      <c r="H5395" s="0" t="n">
        <v>331986167.526322</v>
      </c>
      <c r="I5395" s="0" t="n">
        <v>3301417.94991074</v>
      </c>
      <c r="J5395" s="0" t="n">
        <v>806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</row>
    <row r="5396" customFormat="false" ht="13.8" hidden="true" customHeight="false" outlineLevel="0" collapsed="false">
      <c r="A5396" s="0" t="s">
        <v>202</v>
      </c>
      <c r="B5396" s="0" t="s">
        <v>6</v>
      </c>
      <c r="C5396" s="0" t="s">
        <v>163</v>
      </c>
      <c r="D5396" s="0" t="s">
        <v>15</v>
      </c>
      <c r="E5396" s="0" t="s">
        <v>9</v>
      </c>
      <c r="F5396" s="0" t="s">
        <v>9</v>
      </c>
      <c r="G5396" s="0" t="s">
        <v>172</v>
      </c>
      <c r="H5396" s="0" t="n">
        <v>5556868.86649963</v>
      </c>
      <c r="I5396" s="0" t="n">
        <v>78370.2042852126</v>
      </c>
      <c r="J5396" s="0" t="n">
        <v>204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</row>
    <row r="5397" customFormat="false" ht="13.8" hidden="true" customHeight="false" outlineLevel="0" collapsed="false">
      <c r="A5397" s="0" t="s">
        <v>202</v>
      </c>
      <c r="B5397" s="0" t="s">
        <v>21</v>
      </c>
      <c r="C5397" s="0" t="s">
        <v>166</v>
      </c>
      <c r="D5397" s="0" t="s">
        <v>38</v>
      </c>
      <c r="E5397" s="0" t="s">
        <v>9</v>
      </c>
      <c r="F5397" s="0" t="s">
        <v>9</v>
      </c>
      <c r="G5397" s="0" t="s">
        <v>157</v>
      </c>
      <c r="H5397" s="0" t="n">
        <v>23866906.9881535</v>
      </c>
      <c r="I5397" s="0" t="n">
        <v>231853.541903308</v>
      </c>
      <c r="J5397" s="0" t="n">
        <v>162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n">
        <v>0</v>
      </c>
      <c r="R5397" s="0" t="n">
        <v>0</v>
      </c>
    </row>
    <row r="5398" customFormat="false" ht="13.8" hidden="true" customHeight="false" outlineLevel="0" collapsed="false">
      <c r="A5398" s="0" t="s">
        <v>202</v>
      </c>
      <c r="B5398" s="0" t="s">
        <v>21</v>
      </c>
      <c r="C5398" s="0" t="s">
        <v>173</v>
      </c>
      <c r="D5398" s="0" t="s">
        <v>39</v>
      </c>
      <c r="E5398" s="0" t="s">
        <v>9</v>
      </c>
      <c r="F5398" s="0" t="s">
        <v>9</v>
      </c>
      <c r="G5398" s="0" t="s">
        <v>153</v>
      </c>
      <c r="H5398" s="0" t="n">
        <v>1258186.42648886</v>
      </c>
      <c r="I5398" s="0" t="n">
        <v>9495.67162656515</v>
      </c>
      <c r="J5398" s="0" t="n">
        <v>23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</row>
    <row r="5399" customFormat="false" ht="13.8" hidden="true" customHeight="false" outlineLevel="0" collapsed="false">
      <c r="A5399" s="0" t="s">
        <v>202</v>
      </c>
      <c r="B5399" s="0" t="s">
        <v>52</v>
      </c>
      <c r="C5399" s="0" t="s">
        <v>158</v>
      </c>
      <c r="D5399" s="0" t="s">
        <v>66</v>
      </c>
      <c r="E5399" s="0" t="s">
        <v>13</v>
      </c>
      <c r="F5399" s="0" t="s">
        <v>13</v>
      </c>
      <c r="G5399" s="0" t="s">
        <v>172</v>
      </c>
      <c r="H5399" s="0" t="n">
        <v>3563239.90983894</v>
      </c>
      <c r="I5399" s="0" t="n">
        <v>38865.593016733</v>
      </c>
      <c r="J5399" s="0" t="n">
        <v>597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0</v>
      </c>
      <c r="Q5399" s="0" t="n">
        <v>0</v>
      </c>
      <c r="R5399" s="0" t="n">
        <v>0</v>
      </c>
    </row>
    <row r="5400" customFormat="false" ht="13.8" hidden="true" customHeight="false" outlineLevel="0" collapsed="false">
      <c r="A5400" s="0" t="s">
        <v>202</v>
      </c>
      <c r="B5400" s="0" t="s">
        <v>21</v>
      </c>
      <c r="C5400" s="0" t="s">
        <v>181</v>
      </c>
      <c r="D5400" s="0" t="s">
        <v>51</v>
      </c>
      <c r="E5400" s="0" t="s">
        <v>8</v>
      </c>
      <c r="F5400" s="0" t="s">
        <v>8</v>
      </c>
      <c r="G5400" s="0" t="s">
        <v>157</v>
      </c>
      <c r="H5400" s="0" t="n">
        <v>92632463.6893866</v>
      </c>
      <c r="I5400" s="0" t="n">
        <v>869800</v>
      </c>
      <c r="J5400" s="0" t="n">
        <v>2228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n">
        <v>0</v>
      </c>
      <c r="R5400" s="0" t="n">
        <v>0</v>
      </c>
    </row>
    <row r="5401" customFormat="false" ht="13.8" hidden="true" customHeight="false" outlineLevel="0" collapsed="false">
      <c r="A5401" s="0" t="s">
        <v>202</v>
      </c>
      <c r="B5401" s="0" t="s">
        <v>52</v>
      </c>
      <c r="C5401" s="0" t="s">
        <v>158</v>
      </c>
      <c r="D5401" s="0" t="s">
        <v>71</v>
      </c>
      <c r="E5401" s="0" t="s">
        <v>8</v>
      </c>
      <c r="F5401" s="0" t="s">
        <v>8</v>
      </c>
      <c r="G5401" s="0" t="s">
        <v>164</v>
      </c>
      <c r="H5401" s="0" t="n">
        <v>95401286.69855</v>
      </c>
      <c r="I5401" s="0" t="n">
        <v>878807.83715814</v>
      </c>
      <c r="J5401" s="0" t="n">
        <v>3972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</row>
    <row r="5402" customFormat="false" ht="13.8" hidden="true" customHeight="false" outlineLevel="0" collapsed="false">
      <c r="A5402" s="0" t="s">
        <v>202</v>
      </c>
      <c r="B5402" s="0" t="s">
        <v>6</v>
      </c>
      <c r="C5402" s="0" t="s">
        <v>162</v>
      </c>
      <c r="D5402" s="0" t="s">
        <v>18</v>
      </c>
      <c r="E5402" s="0" t="s">
        <v>13</v>
      </c>
      <c r="F5402" s="0" t="s">
        <v>13</v>
      </c>
      <c r="G5402" s="0" t="s">
        <v>157</v>
      </c>
      <c r="H5402" s="0" t="n">
        <v>46911682.6298997</v>
      </c>
      <c r="I5402" s="0" t="n">
        <v>944022.199378666</v>
      </c>
      <c r="J5402" s="0" t="n">
        <v>200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0</v>
      </c>
    </row>
    <row r="5403" customFormat="false" ht="13.8" hidden="true" customHeight="false" outlineLevel="0" collapsed="false">
      <c r="A5403" s="0" t="s">
        <v>202</v>
      </c>
      <c r="B5403" s="0" t="s">
        <v>72</v>
      </c>
      <c r="C5403" s="0" t="s">
        <v>175</v>
      </c>
      <c r="D5403" s="0" t="s">
        <v>88</v>
      </c>
      <c r="E5403" s="0" t="s">
        <v>152</v>
      </c>
      <c r="F5403" s="0" t="s">
        <v>8</v>
      </c>
      <c r="G5403" s="0" t="s">
        <v>164</v>
      </c>
      <c r="H5403" s="0" t="n">
        <v>53823159.7304999</v>
      </c>
      <c r="I5403" s="0" t="n">
        <v>457632.312531033</v>
      </c>
      <c r="J5403" s="0" t="n">
        <v>308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n">
        <v>0</v>
      </c>
      <c r="R5403" s="0" t="n">
        <v>0</v>
      </c>
    </row>
    <row r="5404" customFormat="false" ht="13.8" hidden="true" customHeight="false" outlineLevel="0" collapsed="false">
      <c r="A5404" s="0" t="s">
        <v>202</v>
      </c>
      <c r="B5404" s="0" t="s">
        <v>6</v>
      </c>
      <c r="C5404" s="0" t="s">
        <v>162</v>
      </c>
      <c r="D5404" s="0" t="s">
        <v>18</v>
      </c>
      <c r="E5404" s="0" t="s">
        <v>8</v>
      </c>
      <c r="F5404" s="0" t="s">
        <v>8</v>
      </c>
      <c r="G5404" s="0" t="s">
        <v>153</v>
      </c>
      <c r="H5404" s="0" t="n">
        <v>9857269.9069019</v>
      </c>
      <c r="I5404" s="0" t="n">
        <v>97250.095050973</v>
      </c>
      <c r="J5404" s="0" t="n">
        <v>16.999999999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0</v>
      </c>
    </row>
    <row r="5405" customFormat="false" ht="13.8" hidden="true" customHeight="false" outlineLevel="0" collapsed="false">
      <c r="A5405" s="0" t="s">
        <v>202</v>
      </c>
      <c r="B5405" s="0" t="s">
        <v>117</v>
      </c>
      <c r="C5405" s="0" t="s">
        <v>188</v>
      </c>
      <c r="D5405" s="0" t="s">
        <v>109</v>
      </c>
      <c r="E5405" s="0" t="s">
        <v>9</v>
      </c>
      <c r="F5405" s="0" t="s">
        <v>9</v>
      </c>
      <c r="G5405" s="0" t="s">
        <v>154</v>
      </c>
      <c r="H5405" s="0" t="n">
        <v>48317.3811878571</v>
      </c>
      <c r="I5405" s="0" t="n">
        <v>203.749500437117</v>
      </c>
      <c r="J5405" s="0" t="n">
        <v>2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0</v>
      </c>
      <c r="Q5405" s="0" t="n">
        <v>0</v>
      </c>
      <c r="R5405" s="0" t="n">
        <v>0</v>
      </c>
    </row>
    <row r="5406" customFormat="false" ht="13.8" hidden="true" customHeight="false" outlineLevel="0" collapsed="false">
      <c r="A5406" s="0" t="s">
        <v>202</v>
      </c>
      <c r="B5406" s="0" t="s">
        <v>103</v>
      </c>
      <c r="C5406" s="0" t="s">
        <v>179</v>
      </c>
      <c r="D5406" s="0" t="s">
        <v>116</v>
      </c>
      <c r="E5406" s="0" t="s">
        <v>8</v>
      </c>
      <c r="F5406" s="0" t="s">
        <v>8</v>
      </c>
      <c r="G5406" s="0" t="s">
        <v>157</v>
      </c>
      <c r="H5406" s="0" t="n">
        <v>57141221.7514387</v>
      </c>
      <c r="I5406" s="0" t="n">
        <v>411310.444199179</v>
      </c>
      <c r="J5406" s="0" t="n">
        <v>745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0</v>
      </c>
    </row>
    <row r="5407" customFormat="false" ht="13.8" hidden="true" customHeight="false" outlineLevel="0" collapsed="false">
      <c r="A5407" s="0" t="s">
        <v>202</v>
      </c>
      <c r="B5407" s="0" t="s">
        <v>103</v>
      </c>
      <c r="C5407" s="0" t="s">
        <v>178</v>
      </c>
      <c r="D5407" s="0" t="s">
        <v>108</v>
      </c>
      <c r="E5407" s="0" t="s">
        <v>9</v>
      </c>
      <c r="F5407" s="0" t="s">
        <v>9</v>
      </c>
      <c r="G5407" s="0" t="s">
        <v>157</v>
      </c>
      <c r="H5407" s="0" t="n">
        <v>21979130.7117139</v>
      </c>
      <c r="I5407" s="0" t="n">
        <v>517516.5517078</v>
      </c>
      <c r="J5407" s="0" t="n">
        <v>136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n">
        <v>0</v>
      </c>
      <c r="R5407" s="0" t="n">
        <v>0</v>
      </c>
    </row>
    <row r="5408" customFormat="false" ht="13.8" hidden="true" customHeight="false" outlineLevel="0" collapsed="false">
      <c r="A5408" s="0" t="s">
        <v>202</v>
      </c>
      <c r="B5408" s="0" t="s">
        <v>103</v>
      </c>
      <c r="C5408" s="0" t="s">
        <v>193</v>
      </c>
      <c r="D5408" s="0" t="s">
        <v>107</v>
      </c>
      <c r="E5408" s="0" t="s">
        <v>13</v>
      </c>
      <c r="F5408" s="0" t="s">
        <v>13</v>
      </c>
      <c r="G5408" s="0" t="s">
        <v>172</v>
      </c>
      <c r="H5408" s="0" t="n">
        <v>4292110.55687811</v>
      </c>
      <c r="I5408" s="0" t="n">
        <v>101234.3829096</v>
      </c>
      <c r="J5408" s="0" t="n">
        <v>171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</row>
    <row r="5409" customFormat="false" ht="13.8" hidden="true" customHeight="false" outlineLevel="0" collapsed="false">
      <c r="A5409" s="0" t="s">
        <v>202</v>
      </c>
      <c r="B5409" s="0" t="s">
        <v>103</v>
      </c>
      <c r="C5409" s="0" t="s">
        <v>177</v>
      </c>
      <c r="D5409" s="0" t="s">
        <v>110</v>
      </c>
      <c r="E5409" s="0" t="s">
        <v>8</v>
      </c>
      <c r="F5409" s="0" t="s">
        <v>8</v>
      </c>
      <c r="G5409" s="0" t="s">
        <v>154</v>
      </c>
      <c r="H5409" s="0" t="n">
        <v>2535966.50396499</v>
      </c>
      <c r="I5409" s="0" t="n">
        <v>33825.225</v>
      </c>
      <c r="J5409" s="0" t="n">
        <v>17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</row>
    <row r="5410" customFormat="false" ht="13.8" hidden="true" customHeight="false" outlineLevel="0" collapsed="false">
      <c r="A5410" s="0" t="s">
        <v>202</v>
      </c>
      <c r="B5410" s="0" t="s">
        <v>103</v>
      </c>
      <c r="C5410" s="0" t="s">
        <v>178</v>
      </c>
      <c r="D5410" s="0" t="s">
        <v>105</v>
      </c>
      <c r="E5410" s="0" t="s">
        <v>13</v>
      </c>
      <c r="F5410" s="0" t="s">
        <v>13</v>
      </c>
      <c r="G5410" s="0" t="s">
        <v>154</v>
      </c>
      <c r="H5410" s="0" t="n">
        <v>10788340.6667827</v>
      </c>
      <c r="I5410" s="0" t="n">
        <v>289510.729368</v>
      </c>
      <c r="J5410" s="0" t="n">
        <v>12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n">
        <v>0</v>
      </c>
      <c r="R5410" s="0" t="n">
        <v>0</v>
      </c>
    </row>
    <row r="5411" customFormat="false" ht="13.8" hidden="true" customHeight="false" outlineLevel="0" collapsed="false">
      <c r="A5411" s="0" t="s">
        <v>202</v>
      </c>
      <c r="B5411" s="0" t="s">
        <v>117</v>
      </c>
      <c r="C5411" s="0" t="s">
        <v>189</v>
      </c>
      <c r="D5411" s="0" t="s">
        <v>109</v>
      </c>
      <c r="E5411" s="0" t="s">
        <v>9</v>
      </c>
      <c r="F5411" s="0" t="s">
        <v>9</v>
      </c>
      <c r="G5411" s="0" t="s">
        <v>172</v>
      </c>
      <c r="H5411" s="0" t="n">
        <v>4434.14756104873</v>
      </c>
      <c r="I5411" s="0" t="n">
        <v>25.4686875546396</v>
      </c>
      <c r="J5411" s="0" t="n">
        <v>1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n">
        <v>0</v>
      </c>
      <c r="R5411" s="0" t="n">
        <v>0</v>
      </c>
    </row>
    <row r="5412" customFormat="false" ht="13.8" hidden="true" customHeight="false" outlineLevel="0" collapsed="false">
      <c r="A5412" s="0" t="s">
        <v>202</v>
      </c>
      <c r="B5412" s="0" t="s">
        <v>72</v>
      </c>
      <c r="C5412" s="0" t="s">
        <v>171</v>
      </c>
      <c r="D5412" s="0" t="s">
        <v>80</v>
      </c>
      <c r="E5412" s="0" t="s">
        <v>152</v>
      </c>
      <c r="F5412" s="0" t="s">
        <v>8</v>
      </c>
      <c r="G5412" s="0" t="s">
        <v>157</v>
      </c>
      <c r="H5412" s="0" t="n">
        <v>129802634.650051</v>
      </c>
      <c r="I5412" s="0" t="n">
        <v>1156231.62014797</v>
      </c>
      <c r="J5412" s="0" t="n">
        <v>1766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n">
        <v>0</v>
      </c>
      <c r="R5412" s="0" t="n">
        <v>0</v>
      </c>
    </row>
    <row r="5413" customFormat="false" ht="13.8" hidden="true" customHeight="false" outlineLevel="0" collapsed="false">
      <c r="A5413" s="0" t="s">
        <v>202</v>
      </c>
      <c r="B5413" s="0" t="s">
        <v>72</v>
      </c>
      <c r="C5413" s="0" t="s">
        <v>151</v>
      </c>
      <c r="D5413" s="0" t="s">
        <v>78</v>
      </c>
      <c r="E5413" s="0" t="s">
        <v>170</v>
      </c>
      <c r="F5413" s="0" t="s">
        <v>13</v>
      </c>
      <c r="G5413" s="0" t="s">
        <v>153</v>
      </c>
      <c r="H5413" s="0" t="n">
        <v>7867904.75647433</v>
      </c>
      <c r="I5413" s="0" t="n">
        <v>214635.327625666</v>
      </c>
      <c r="J5413" s="0" t="n">
        <v>43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0</v>
      </c>
      <c r="Q5413" s="0" t="n">
        <v>0</v>
      </c>
      <c r="R5413" s="0" t="n">
        <v>0</v>
      </c>
    </row>
    <row r="5414" customFormat="false" ht="13.8" hidden="true" customHeight="false" outlineLevel="0" collapsed="false">
      <c r="A5414" s="0" t="s">
        <v>202</v>
      </c>
      <c r="B5414" s="0" t="s">
        <v>21</v>
      </c>
      <c r="C5414" s="0" t="s">
        <v>166</v>
      </c>
      <c r="D5414" s="0" t="s">
        <v>23</v>
      </c>
      <c r="E5414" s="0" t="s">
        <v>8</v>
      </c>
      <c r="F5414" s="0" t="s">
        <v>8</v>
      </c>
      <c r="G5414" s="0" t="s">
        <v>157</v>
      </c>
      <c r="H5414" s="0" t="n">
        <v>41242281.7861109</v>
      </c>
      <c r="I5414" s="0" t="n">
        <v>642316.975103762</v>
      </c>
      <c r="J5414" s="0" t="n">
        <v>479</v>
      </c>
      <c r="K5414" s="0" t="n">
        <v>0</v>
      </c>
      <c r="L5414" s="0" t="n">
        <v>0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n">
        <v>0</v>
      </c>
      <c r="R5414" s="0" t="n">
        <v>0</v>
      </c>
    </row>
    <row r="5415" customFormat="false" ht="13.8" hidden="true" customHeight="false" outlineLevel="0" collapsed="false">
      <c r="A5415" s="0" t="s">
        <v>202</v>
      </c>
      <c r="B5415" s="0" t="s">
        <v>52</v>
      </c>
      <c r="C5415" s="0" t="s">
        <v>161</v>
      </c>
      <c r="D5415" s="0" t="s">
        <v>58</v>
      </c>
      <c r="E5415" s="0" t="s">
        <v>13</v>
      </c>
      <c r="F5415" s="0" t="s">
        <v>13</v>
      </c>
      <c r="G5415" s="0" t="s">
        <v>154</v>
      </c>
      <c r="H5415" s="0" t="n">
        <v>8508886.78933926</v>
      </c>
      <c r="I5415" s="0" t="n">
        <v>109655.741387164</v>
      </c>
      <c r="J5415" s="0" t="n">
        <v>635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</row>
    <row r="5416" customFormat="false" ht="13.8" hidden="true" customHeight="false" outlineLevel="0" collapsed="false">
      <c r="A5416" s="0" t="s">
        <v>202</v>
      </c>
      <c r="B5416" s="0" t="s">
        <v>21</v>
      </c>
      <c r="C5416" s="0" t="s">
        <v>173</v>
      </c>
      <c r="D5416" s="0" t="s">
        <v>26</v>
      </c>
      <c r="E5416" s="0" t="s">
        <v>9</v>
      </c>
      <c r="F5416" s="0" t="s">
        <v>9</v>
      </c>
      <c r="G5416" s="0" t="s">
        <v>172</v>
      </c>
      <c r="H5416" s="0" t="n">
        <v>1474643.0928657</v>
      </c>
      <c r="I5416" s="0" t="n">
        <v>19578.0940734315</v>
      </c>
      <c r="J5416" s="0" t="n">
        <v>18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</row>
    <row r="5417" customFormat="false" ht="13.8" hidden="true" customHeight="false" outlineLevel="0" collapsed="false">
      <c r="A5417" s="0" t="s">
        <v>202</v>
      </c>
      <c r="B5417" s="0" t="s">
        <v>21</v>
      </c>
      <c r="C5417" s="0" t="s">
        <v>173</v>
      </c>
      <c r="D5417" s="0" t="s">
        <v>27</v>
      </c>
      <c r="E5417" s="0" t="s">
        <v>8</v>
      </c>
      <c r="F5417" s="0" t="s">
        <v>8</v>
      </c>
      <c r="G5417" s="0" t="s">
        <v>172</v>
      </c>
      <c r="H5417" s="0" t="n">
        <v>722346.088058068</v>
      </c>
      <c r="I5417" s="0" t="n">
        <v>10542.5125</v>
      </c>
      <c r="J5417" s="0" t="n">
        <v>7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n">
        <v>0</v>
      </c>
      <c r="R5417" s="0" t="n">
        <v>0</v>
      </c>
    </row>
    <row r="5418" customFormat="false" ht="13.8" hidden="true" customHeight="false" outlineLevel="0" collapsed="false">
      <c r="A5418" s="0" t="s">
        <v>202</v>
      </c>
      <c r="B5418" s="0" t="s">
        <v>52</v>
      </c>
      <c r="C5418" s="0" t="s">
        <v>169</v>
      </c>
      <c r="D5418" s="0" t="s">
        <v>61</v>
      </c>
      <c r="E5418" s="0" t="s">
        <v>13</v>
      </c>
      <c r="F5418" s="0" t="s">
        <v>13</v>
      </c>
      <c r="G5418" s="0" t="s">
        <v>153</v>
      </c>
      <c r="H5418" s="0" t="n">
        <v>9777495.59809358</v>
      </c>
      <c r="I5418" s="0" t="n">
        <v>94545.328897</v>
      </c>
      <c r="J5418" s="0" t="n">
        <v>15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n">
        <v>0</v>
      </c>
      <c r="R5418" s="0" t="n">
        <v>0</v>
      </c>
    </row>
    <row r="5419" customFormat="false" ht="13.8" hidden="true" customHeight="false" outlineLevel="0" collapsed="false">
      <c r="A5419" s="0" t="s">
        <v>202</v>
      </c>
      <c r="B5419" s="0" t="s">
        <v>6</v>
      </c>
      <c r="C5419" s="0" t="s">
        <v>163</v>
      </c>
      <c r="D5419" s="0" t="s">
        <v>15</v>
      </c>
      <c r="E5419" s="0" t="s">
        <v>13</v>
      </c>
      <c r="F5419" s="0" t="s">
        <v>13</v>
      </c>
      <c r="G5419" s="0" t="s">
        <v>154</v>
      </c>
      <c r="H5419" s="0" t="n">
        <v>9100717.01908057</v>
      </c>
      <c r="I5419" s="0" t="n">
        <v>344391.01456309</v>
      </c>
      <c r="J5419" s="0" t="n">
        <v>866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0</v>
      </c>
      <c r="P5419" s="0" t="n">
        <v>0</v>
      </c>
      <c r="Q5419" s="0" t="n">
        <v>0</v>
      </c>
      <c r="R5419" s="0" t="n">
        <v>0</v>
      </c>
    </row>
    <row r="5420" customFormat="false" ht="13.8" hidden="true" customHeight="false" outlineLevel="0" collapsed="false">
      <c r="A5420" s="0" t="s">
        <v>202</v>
      </c>
      <c r="B5420" s="0" t="s">
        <v>6</v>
      </c>
      <c r="C5420" s="0" t="s">
        <v>162</v>
      </c>
      <c r="D5420" s="0" t="s">
        <v>17</v>
      </c>
      <c r="E5420" s="0" t="s">
        <v>8</v>
      </c>
      <c r="F5420" s="0" t="s">
        <v>8</v>
      </c>
      <c r="G5420" s="0" t="s">
        <v>157</v>
      </c>
      <c r="H5420" s="0" t="n">
        <v>612328477.570582</v>
      </c>
      <c r="I5420" s="0" t="n">
        <v>3770614.04553613</v>
      </c>
      <c r="J5420" s="0" t="n">
        <v>94903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0</v>
      </c>
      <c r="P5420" s="0" t="n">
        <v>0</v>
      </c>
      <c r="Q5420" s="0" t="n">
        <v>0</v>
      </c>
      <c r="R5420" s="0" t="n">
        <v>0</v>
      </c>
    </row>
    <row r="5421" customFormat="false" ht="13.8" hidden="true" customHeight="false" outlineLevel="0" collapsed="false">
      <c r="A5421" s="0" t="s">
        <v>202</v>
      </c>
      <c r="B5421" s="0" t="s">
        <v>52</v>
      </c>
      <c r="C5421" s="0" t="s">
        <v>165</v>
      </c>
      <c r="D5421" s="0" t="s">
        <v>62</v>
      </c>
      <c r="E5421" s="0" t="s">
        <v>9</v>
      </c>
      <c r="F5421" s="0" t="s">
        <v>9</v>
      </c>
      <c r="G5421" s="0" t="s">
        <v>154</v>
      </c>
      <c r="H5421" s="0" t="n">
        <v>15860178.3577177</v>
      </c>
      <c r="I5421" s="0" t="n">
        <v>120290.099999999</v>
      </c>
      <c r="J5421" s="0" t="n">
        <v>1900</v>
      </c>
      <c r="K5421" s="0" t="n">
        <v>0</v>
      </c>
      <c r="L5421" s="0" t="n">
        <v>0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n">
        <v>0</v>
      </c>
      <c r="R5421" s="0" t="n">
        <v>0</v>
      </c>
    </row>
    <row r="5422" customFormat="false" ht="13.8" hidden="true" customHeight="false" outlineLevel="0" collapsed="false">
      <c r="A5422" s="0" t="s">
        <v>202</v>
      </c>
      <c r="B5422" s="0" t="s">
        <v>52</v>
      </c>
      <c r="C5422" s="0" t="s">
        <v>165</v>
      </c>
      <c r="D5422" s="0" t="s">
        <v>62</v>
      </c>
      <c r="E5422" s="0" t="s">
        <v>9</v>
      </c>
      <c r="F5422" s="0" t="s">
        <v>9</v>
      </c>
      <c r="G5422" s="0" t="s">
        <v>153</v>
      </c>
      <c r="H5422" s="0" t="n">
        <v>5948331.5788722</v>
      </c>
      <c r="I5422" s="0" t="n">
        <v>46295.9999999999</v>
      </c>
      <c r="J5422" s="0" t="n">
        <v>733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n">
        <v>0</v>
      </c>
      <c r="R5422" s="0" t="n">
        <v>0</v>
      </c>
    </row>
    <row r="5423" customFormat="false" ht="13.8" hidden="true" customHeight="false" outlineLevel="0" collapsed="false">
      <c r="A5423" s="0" t="s">
        <v>202</v>
      </c>
      <c r="B5423" s="0" t="s">
        <v>21</v>
      </c>
      <c r="C5423" s="0" t="s">
        <v>166</v>
      </c>
      <c r="D5423" s="0" t="s">
        <v>37</v>
      </c>
      <c r="E5423" s="0" t="s">
        <v>9</v>
      </c>
      <c r="F5423" s="0" t="s">
        <v>9</v>
      </c>
      <c r="G5423" s="0" t="s">
        <v>157</v>
      </c>
      <c r="H5423" s="0" t="n">
        <v>37992053.6838862</v>
      </c>
      <c r="I5423" s="0" t="n">
        <v>330050.46907197</v>
      </c>
      <c r="J5423" s="0" t="n">
        <v>316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</row>
    <row r="5424" customFormat="false" ht="13.8" hidden="true" customHeight="false" outlineLevel="0" collapsed="false">
      <c r="A5424" s="0" t="s">
        <v>202</v>
      </c>
      <c r="B5424" s="0" t="s">
        <v>90</v>
      </c>
      <c r="C5424" s="0" t="s">
        <v>93</v>
      </c>
      <c r="D5424" s="0" t="s">
        <v>93</v>
      </c>
      <c r="E5424" s="0" t="s">
        <v>185</v>
      </c>
      <c r="F5424" s="0" t="s">
        <v>9</v>
      </c>
      <c r="G5424" s="0" t="s">
        <v>153</v>
      </c>
      <c r="H5424" s="0" t="n">
        <v>3878813.29033619</v>
      </c>
      <c r="I5424" s="0" t="n">
        <v>74943.9444444444</v>
      </c>
      <c r="J5424" s="0" t="n">
        <v>73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</row>
    <row r="5425" customFormat="false" ht="13.8" hidden="true" customHeight="false" outlineLevel="0" collapsed="false">
      <c r="A5425" s="0" t="s">
        <v>202</v>
      </c>
      <c r="B5425" s="0" t="s">
        <v>21</v>
      </c>
      <c r="C5425" s="0" t="s">
        <v>181</v>
      </c>
      <c r="D5425" s="0" t="s">
        <v>51</v>
      </c>
      <c r="E5425" s="0" t="s">
        <v>8</v>
      </c>
      <c r="F5425" s="0" t="s">
        <v>8</v>
      </c>
      <c r="G5425" s="0" t="s">
        <v>172</v>
      </c>
      <c r="H5425" s="0" t="n">
        <v>51152647.1162556</v>
      </c>
      <c r="I5425" s="0" t="n">
        <v>337495</v>
      </c>
      <c r="J5425" s="0" t="n">
        <v>1288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</row>
    <row r="5426" customFormat="false" ht="13.8" hidden="true" customHeight="false" outlineLevel="0" collapsed="false">
      <c r="A5426" s="0" t="s">
        <v>202</v>
      </c>
      <c r="B5426" s="0" t="s">
        <v>90</v>
      </c>
      <c r="C5426" s="0" t="s">
        <v>186</v>
      </c>
      <c r="D5426" s="0" t="s">
        <v>95</v>
      </c>
      <c r="E5426" s="0" t="s">
        <v>13</v>
      </c>
      <c r="F5426" s="0" t="s">
        <v>13</v>
      </c>
      <c r="G5426" s="0" t="s">
        <v>164</v>
      </c>
      <c r="H5426" s="0" t="n">
        <v>21989132.3256786</v>
      </c>
      <c r="I5426" s="0" t="n">
        <v>250648.547292415</v>
      </c>
      <c r="J5426" s="0" t="n">
        <v>482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</row>
    <row r="5427" customFormat="false" ht="13.8" hidden="true" customHeight="false" outlineLevel="0" collapsed="false">
      <c r="A5427" s="0" t="s">
        <v>202</v>
      </c>
      <c r="B5427" s="0" t="s">
        <v>72</v>
      </c>
      <c r="C5427" s="0" t="s">
        <v>171</v>
      </c>
      <c r="D5427" s="0" t="s">
        <v>86</v>
      </c>
      <c r="E5427" s="0" t="s">
        <v>152</v>
      </c>
      <c r="F5427" s="0" t="s">
        <v>8</v>
      </c>
      <c r="G5427" s="0" t="s">
        <v>172</v>
      </c>
      <c r="H5427" s="0" t="n">
        <v>42085212.1444191</v>
      </c>
      <c r="I5427" s="0" t="n">
        <v>364159.871033303</v>
      </c>
      <c r="J5427" s="0" t="n">
        <v>238</v>
      </c>
      <c r="K5427" s="0" t="n">
        <v>0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0</v>
      </c>
      <c r="Q5427" s="0" t="n">
        <v>0</v>
      </c>
      <c r="R5427" s="0" t="n">
        <v>0</v>
      </c>
    </row>
    <row r="5428" customFormat="false" ht="13.8" hidden="true" customHeight="false" outlineLevel="0" collapsed="false">
      <c r="A5428" s="0" t="s">
        <v>202</v>
      </c>
      <c r="B5428" s="0" t="s">
        <v>72</v>
      </c>
      <c r="C5428" s="0" t="s">
        <v>175</v>
      </c>
      <c r="D5428" s="0" t="s">
        <v>88</v>
      </c>
      <c r="E5428" s="0" t="s">
        <v>152</v>
      </c>
      <c r="F5428" s="0" t="s">
        <v>8</v>
      </c>
      <c r="G5428" s="0" t="s">
        <v>157</v>
      </c>
      <c r="H5428" s="0" t="n">
        <v>26655688.2728028</v>
      </c>
      <c r="I5428" s="0" t="n">
        <v>219771.255079325</v>
      </c>
      <c r="J5428" s="0" t="n">
        <v>275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0</v>
      </c>
      <c r="P5428" s="0" t="n">
        <v>0</v>
      </c>
      <c r="Q5428" s="0" t="n">
        <v>0</v>
      </c>
      <c r="R5428" s="0" t="n">
        <v>0</v>
      </c>
    </row>
    <row r="5429" customFormat="false" ht="13.8" hidden="true" customHeight="false" outlineLevel="0" collapsed="false">
      <c r="A5429" s="0" t="s">
        <v>202</v>
      </c>
      <c r="B5429" s="0" t="s">
        <v>72</v>
      </c>
      <c r="C5429" s="0" t="s">
        <v>175</v>
      </c>
      <c r="D5429" s="0" t="s">
        <v>87</v>
      </c>
      <c r="E5429" s="0" t="s">
        <v>170</v>
      </c>
      <c r="F5429" s="0" t="s">
        <v>13</v>
      </c>
      <c r="G5429" s="0" t="s">
        <v>153</v>
      </c>
      <c r="H5429" s="0" t="n">
        <v>224719.734383217</v>
      </c>
      <c r="I5429" s="0" t="n">
        <v>5694.13194422065</v>
      </c>
      <c r="J5429" s="0" t="n">
        <v>7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0</v>
      </c>
    </row>
    <row r="5430" customFormat="false" ht="13.8" hidden="true" customHeight="false" outlineLevel="0" collapsed="false">
      <c r="A5430" s="0" t="s">
        <v>202</v>
      </c>
      <c r="B5430" s="0" t="s">
        <v>21</v>
      </c>
      <c r="C5430" s="0" t="s">
        <v>173</v>
      </c>
      <c r="D5430" s="0" t="s">
        <v>27</v>
      </c>
      <c r="E5430" s="0" t="s">
        <v>9</v>
      </c>
      <c r="F5430" s="0" t="s">
        <v>9</v>
      </c>
      <c r="G5430" s="0" t="s">
        <v>154</v>
      </c>
      <c r="H5430" s="0" t="n">
        <v>1205211.93176775</v>
      </c>
      <c r="I5430" s="0" t="n">
        <v>13732.125</v>
      </c>
      <c r="J5430" s="0" t="n">
        <v>9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n">
        <v>0</v>
      </c>
      <c r="R5430" s="0" t="n">
        <v>0</v>
      </c>
    </row>
    <row r="5431" customFormat="false" ht="13.8" hidden="true" customHeight="false" outlineLevel="0" collapsed="false">
      <c r="A5431" s="0" t="s">
        <v>202</v>
      </c>
      <c r="B5431" s="0" t="s">
        <v>21</v>
      </c>
      <c r="C5431" s="0" t="s">
        <v>173</v>
      </c>
      <c r="D5431" s="0" t="s">
        <v>26</v>
      </c>
      <c r="E5431" s="0" t="s">
        <v>9</v>
      </c>
      <c r="F5431" s="0" t="s">
        <v>9</v>
      </c>
      <c r="G5431" s="0" t="s">
        <v>153</v>
      </c>
      <c r="H5431" s="0" t="n">
        <v>309685.721935771</v>
      </c>
      <c r="I5431" s="0" t="n">
        <v>4091.24761904761</v>
      </c>
      <c r="J5431" s="0" t="n">
        <v>4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n">
        <v>0</v>
      </c>
      <c r="R5431" s="0" t="n">
        <v>0</v>
      </c>
    </row>
    <row r="5432" customFormat="false" ht="13.8" hidden="true" customHeight="false" outlineLevel="0" collapsed="false">
      <c r="A5432" s="0" t="s">
        <v>202</v>
      </c>
      <c r="B5432" s="0" t="s">
        <v>72</v>
      </c>
      <c r="C5432" s="0" t="s">
        <v>175</v>
      </c>
      <c r="D5432" s="0" t="s">
        <v>87</v>
      </c>
      <c r="E5432" s="0" t="s">
        <v>156</v>
      </c>
      <c r="F5432" s="0" t="s">
        <v>9</v>
      </c>
      <c r="G5432" s="0" t="s">
        <v>164</v>
      </c>
      <c r="H5432" s="0" t="n">
        <v>6451182.01927144</v>
      </c>
      <c r="I5432" s="0" t="n">
        <v>122065.220426418</v>
      </c>
      <c r="J5432" s="0" t="n">
        <v>79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v>0</v>
      </c>
      <c r="Q5432" s="0" t="n">
        <v>0</v>
      </c>
      <c r="R5432" s="0" t="n">
        <v>0</v>
      </c>
    </row>
    <row r="5433" customFormat="false" ht="13.8" hidden="true" customHeight="false" outlineLevel="0" collapsed="false">
      <c r="A5433" s="0" t="s">
        <v>202</v>
      </c>
      <c r="B5433" s="0" t="s">
        <v>21</v>
      </c>
      <c r="C5433" s="0" t="s">
        <v>173</v>
      </c>
      <c r="D5433" s="0" t="s">
        <v>34</v>
      </c>
      <c r="E5433" s="0" t="s">
        <v>8</v>
      </c>
      <c r="F5433" s="0" t="s">
        <v>8</v>
      </c>
      <c r="G5433" s="0" t="s">
        <v>154</v>
      </c>
      <c r="H5433" s="0" t="n">
        <v>835254.376377973</v>
      </c>
      <c r="I5433" s="0" t="n">
        <v>10500.5</v>
      </c>
      <c r="J5433" s="0" t="n">
        <v>3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n">
        <v>0</v>
      </c>
      <c r="R5433" s="0" t="n">
        <v>0</v>
      </c>
    </row>
    <row r="5434" customFormat="false" ht="13.8" hidden="true" customHeight="false" outlineLevel="0" collapsed="false">
      <c r="A5434" s="0" t="s">
        <v>202</v>
      </c>
      <c r="B5434" s="0" t="s">
        <v>117</v>
      </c>
      <c r="C5434" s="0" t="s">
        <v>187</v>
      </c>
      <c r="D5434" s="0" t="s">
        <v>109</v>
      </c>
      <c r="E5434" s="0" t="s">
        <v>9</v>
      </c>
      <c r="F5434" s="0" t="s">
        <v>9</v>
      </c>
      <c r="G5434" s="0" t="s">
        <v>172</v>
      </c>
      <c r="H5434" s="0" t="n">
        <v>3699847.43686359</v>
      </c>
      <c r="I5434" s="0" t="n">
        <v>21496.7683196609</v>
      </c>
      <c r="J5434" s="0" t="n">
        <v>421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0</v>
      </c>
      <c r="Q5434" s="0" t="n">
        <v>0</v>
      </c>
      <c r="R5434" s="0" t="n">
        <v>0</v>
      </c>
    </row>
    <row r="5435" customFormat="false" ht="13.8" hidden="true" customHeight="false" outlineLevel="0" collapsed="false">
      <c r="A5435" s="0" t="s">
        <v>202</v>
      </c>
      <c r="B5435" s="0" t="s">
        <v>103</v>
      </c>
      <c r="C5435" s="0" t="s">
        <v>177</v>
      </c>
      <c r="D5435" s="0" t="s">
        <v>113</v>
      </c>
      <c r="E5435" s="0" t="s">
        <v>9</v>
      </c>
      <c r="F5435" s="0" t="s">
        <v>9</v>
      </c>
      <c r="G5435" s="0" t="s">
        <v>154</v>
      </c>
      <c r="H5435" s="0" t="n">
        <v>18948097.9636423</v>
      </c>
      <c r="I5435" s="0" t="n">
        <v>400364.92</v>
      </c>
      <c r="J5435" s="0" t="n">
        <v>1892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0</v>
      </c>
    </row>
    <row r="5436" customFormat="false" ht="13.8" hidden="true" customHeight="false" outlineLevel="0" collapsed="false">
      <c r="A5436" s="0" t="s">
        <v>202</v>
      </c>
      <c r="B5436" s="0" t="s">
        <v>103</v>
      </c>
      <c r="C5436" s="0" t="s">
        <v>177</v>
      </c>
      <c r="D5436" s="0" t="s">
        <v>115</v>
      </c>
      <c r="E5436" s="0" t="s">
        <v>9</v>
      </c>
      <c r="F5436" s="0" t="s">
        <v>9</v>
      </c>
      <c r="G5436" s="0" t="s">
        <v>157</v>
      </c>
      <c r="H5436" s="0" t="n">
        <v>34853927.6836648</v>
      </c>
      <c r="I5436" s="0" t="n">
        <v>699001.27</v>
      </c>
      <c r="J5436" s="0" t="n">
        <v>2632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n">
        <v>0</v>
      </c>
      <c r="R5436" s="0" t="n">
        <v>0</v>
      </c>
    </row>
    <row r="5437" customFormat="false" ht="13.8" hidden="true" customHeight="false" outlineLevel="0" collapsed="false">
      <c r="A5437" s="0" t="s">
        <v>202</v>
      </c>
      <c r="B5437" s="0" t="s">
        <v>103</v>
      </c>
      <c r="C5437" s="0" t="s">
        <v>178</v>
      </c>
      <c r="D5437" s="0" t="s">
        <v>104</v>
      </c>
      <c r="E5437" s="0" t="s">
        <v>13</v>
      </c>
      <c r="F5437" s="0" t="s">
        <v>13</v>
      </c>
      <c r="G5437" s="0" t="s">
        <v>164</v>
      </c>
      <c r="H5437" s="0" t="n">
        <v>26632654.2538535</v>
      </c>
      <c r="I5437" s="0" t="n">
        <v>359734.209067782</v>
      </c>
      <c r="J5437" s="0" t="n">
        <v>83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n">
        <v>0</v>
      </c>
      <c r="R5437" s="0" t="n">
        <v>0</v>
      </c>
    </row>
    <row r="5438" customFormat="false" ht="13.8" hidden="true" customHeight="false" outlineLevel="0" collapsed="false">
      <c r="A5438" s="0" t="s">
        <v>202</v>
      </c>
      <c r="B5438" s="0" t="s">
        <v>103</v>
      </c>
      <c r="C5438" s="0" t="s">
        <v>193</v>
      </c>
      <c r="D5438" s="0" t="s">
        <v>107</v>
      </c>
      <c r="E5438" s="0" t="s">
        <v>13</v>
      </c>
      <c r="F5438" s="0" t="s">
        <v>13</v>
      </c>
      <c r="G5438" s="0" t="s">
        <v>153</v>
      </c>
      <c r="H5438" s="0" t="n">
        <v>1497094.71524294</v>
      </c>
      <c r="I5438" s="0" t="n">
        <v>41655.446442185</v>
      </c>
      <c r="J5438" s="0" t="n">
        <v>161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0</v>
      </c>
    </row>
    <row r="5439" customFormat="false" ht="13.8" hidden="true" customHeight="false" outlineLevel="0" collapsed="false">
      <c r="A5439" s="0" t="s">
        <v>202</v>
      </c>
      <c r="B5439" s="0" t="s">
        <v>117</v>
      </c>
      <c r="C5439" s="0" t="s">
        <v>176</v>
      </c>
      <c r="D5439" s="0" t="s">
        <v>109</v>
      </c>
      <c r="E5439" s="0" t="s">
        <v>13</v>
      </c>
      <c r="F5439" s="0" t="s">
        <v>13</v>
      </c>
      <c r="G5439" s="0" t="s">
        <v>172</v>
      </c>
      <c r="H5439" s="0" t="n">
        <v>168916.499700483</v>
      </c>
      <c r="I5439" s="0" t="n">
        <v>1017.93860502047</v>
      </c>
      <c r="J5439" s="0" t="n">
        <v>6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</row>
    <row r="5440" customFormat="false" ht="13.8" hidden="true" customHeight="false" outlineLevel="0" collapsed="false">
      <c r="A5440" s="0" t="s">
        <v>202</v>
      </c>
      <c r="B5440" s="0" t="s">
        <v>96</v>
      </c>
      <c r="C5440" s="0" t="s">
        <v>98</v>
      </c>
      <c r="D5440" s="0" t="s">
        <v>98</v>
      </c>
      <c r="E5440" s="0" t="s">
        <v>170</v>
      </c>
      <c r="F5440" s="0" t="s">
        <v>13</v>
      </c>
      <c r="G5440" s="0" t="s">
        <v>153</v>
      </c>
      <c r="H5440" s="0" t="n">
        <v>3409419.25808578</v>
      </c>
      <c r="I5440" s="0" t="n">
        <v>66450.2019376195</v>
      </c>
      <c r="J5440" s="0" t="n">
        <v>156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</row>
    <row r="5441" customFormat="false" ht="13.8" hidden="true" customHeight="false" outlineLevel="0" collapsed="false">
      <c r="A5441" s="0" t="s">
        <v>202</v>
      </c>
      <c r="B5441" s="0" t="s">
        <v>90</v>
      </c>
      <c r="C5441" s="0" t="s">
        <v>160</v>
      </c>
      <c r="D5441" s="0" t="s">
        <v>91</v>
      </c>
      <c r="E5441" s="0" t="s">
        <v>8</v>
      </c>
      <c r="F5441" s="0" t="s">
        <v>8</v>
      </c>
      <c r="G5441" s="0" t="s">
        <v>164</v>
      </c>
      <c r="H5441" s="0" t="n">
        <v>606043553.09439</v>
      </c>
      <c r="I5441" s="0" t="n">
        <v>3915279.51151223</v>
      </c>
      <c r="J5441" s="0" t="n">
        <v>4772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</row>
    <row r="5442" customFormat="false" ht="13.8" hidden="true" customHeight="false" outlineLevel="0" collapsed="false">
      <c r="A5442" s="0" t="s">
        <v>202</v>
      </c>
      <c r="B5442" s="0" t="s">
        <v>52</v>
      </c>
      <c r="C5442" s="0" t="s">
        <v>54</v>
      </c>
      <c r="D5442" s="0" t="s">
        <v>54</v>
      </c>
      <c r="E5442" s="0" t="s">
        <v>13</v>
      </c>
      <c r="F5442" s="0" t="s">
        <v>13</v>
      </c>
      <c r="G5442" s="0" t="s">
        <v>172</v>
      </c>
      <c r="H5442" s="0" t="n">
        <v>2796795</v>
      </c>
      <c r="I5442" s="0" t="n">
        <v>49500</v>
      </c>
      <c r="J5442" s="0" t="n">
        <v>37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</row>
    <row r="5443" customFormat="false" ht="13.8" hidden="true" customHeight="false" outlineLevel="0" collapsed="false">
      <c r="A5443" s="0" t="s">
        <v>202</v>
      </c>
      <c r="B5443" s="0" t="s">
        <v>96</v>
      </c>
      <c r="C5443" s="0" t="s">
        <v>99</v>
      </c>
      <c r="D5443" s="0" t="s">
        <v>99</v>
      </c>
      <c r="E5443" s="0" t="s">
        <v>197</v>
      </c>
      <c r="F5443" s="0" t="s">
        <v>8</v>
      </c>
      <c r="G5443" s="0" t="s">
        <v>164</v>
      </c>
      <c r="H5443" s="0" t="n">
        <v>98033039.4574053</v>
      </c>
      <c r="I5443" s="0" t="n">
        <v>1122742.1351357</v>
      </c>
      <c r="J5443" s="0" t="n">
        <v>1227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n">
        <v>0</v>
      </c>
      <c r="R5443" s="0" t="n">
        <v>0</v>
      </c>
    </row>
    <row r="5444" customFormat="false" ht="13.8" hidden="true" customHeight="false" outlineLevel="0" collapsed="false">
      <c r="A5444" s="0" t="s">
        <v>202</v>
      </c>
      <c r="B5444" s="0" t="s">
        <v>52</v>
      </c>
      <c r="C5444" s="0" t="s">
        <v>158</v>
      </c>
      <c r="D5444" s="0" t="s">
        <v>56</v>
      </c>
      <c r="E5444" s="0" t="s">
        <v>8</v>
      </c>
      <c r="F5444" s="0" t="s">
        <v>8</v>
      </c>
      <c r="G5444" s="0" t="s">
        <v>172</v>
      </c>
      <c r="H5444" s="0" t="n">
        <v>25550675.2530884</v>
      </c>
      <c r="I5444" s="0" t="n">
        <v>227140.343173282</v>
      </c>
      <c r="J5444" s="0" t="n">
        <v>219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</row>
    <row r="5445" customFormat="false" ht="13.8" hidden="true" customHeight="false" outlineLevel="0" collapsed="false">
      <c r="A5445" s="0" t="s">
        <v>202</v>
      </c>
      <c r="B5445" s="0" t="s">
        <v>21</v>
      </c>
      <c r="C5445" s="0" t="s">
        <v>173</v>
      </c>
      <c r="D5445" s="0" t="s">
        <v>27</v>
      </c>
      <c r="E5445" s="0" t="s">
        <v>9</v>
      </c>
      <c r="F5445" s="0" t="s">
        <v>9</v>
      </c>
      <c r="G5445" s="0" t="s">
        <v>157</v>
      </c>
      <c r="H5445" s="0" t="n">
        <v>943170.860869421</v>
      </c>
      <c r="I5445" s="0" t="n">
        <v>14399</v>
      </c>
      <c r="J5445" s="0" t="n">
        <v>10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0</v>
      </c>
      <c r="Q5445" s="0" t="n">
        <v>0</v>
      </c>
      <c r="R5445" s="0" t="n">
        <v>0</v>
      </c>
    </row>
    <row r="5446" customFormat="false" ht="13.8" hidden="true" customHeight="false" outlineLevel="0" collapsed="false">
      <c r="A5446" s="0" t="s">
        <v>202</v>
      </c>
      <c r="B5446" s="0" t="s">
        <v>21</v>
      </c>
      <c r="C5446" s="0" t="s">
        <v>168</v>
      </c>
      <c r="D5446" s="0" t="s">
        <v>29</v>
      </c>
      <c r="E5446" s="0" t="s">
        <v>9</v>
      </c>
      <c r="F5446" s="0" t="s">
        <v>9</v>
      </c>
      <c r="G5446" s="0" t="s">
        <v>153</v>
      </c>
      <c r="H5446" s="0" t="n">
        <v>1254550.62582318</v>
      </c>
      <c r="I5446" s="0" t="n">
        <v>9100</v>
      </c>
      <c r="J5446" s="0" t="n">
        <v>22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n">
        <v>0</v>
      </c>
      <c r="R5446" s="0" t="n">
        <v>0</v>
      </c>
    </row>
    <row r="5447" customFormat="false" ht="13.8" hidden="true" customHeight="false" outlineLevel="0" collapsed="false">
      <c r="A5447" s="0" t="s">
        <v>202</v>
      </c>
      <c r="B5447" s="0" t="s">
        <v>72</v>
      </c>
      <c r="C5447" s="0" t="s">
        <v>151</v>
      </c>
      <c r="D5447" s="0" t="s">
        <v>82</v>
      </c>
      <c r="E5447" s="0" t="s">
        <v>152</v>
      </c>
      <c r="F5447" s="0" t="s">
        <v>8</v>
      </c>
      <c r="G5447" s="0" t="s">
        <v>153</v>
      </c>
      <c r="H5447" s="0" t="n">
        <v>2076387.08160157</v>
      </c>
      <c r="I5447" s="0" t="n">
        <v>14056.9891273032</v>
      </c>
      <c r="J5447" s="0" t="n">
        <v>64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n">
        <v>0</v>
      </c>
      <c r="R5447" s="0" t="n">
        <v>0</v>
      </c>
    </row>
    <row r="5448" customFormat="false" ht="13.8" hidden="true" customHeight="false" outlineLevel="0" collapsed="false">
      <c r="A5448" s="0" t="s">
        <v>202</v>
      </c>
      <c r="B5448" s="0" t="s">
        <v>72</v>
      </c>
      <c r="C5448" s="0" t="s">
        <v>151</v>
      </c>
      <c r="D5448" s="0" t="s">
        <v>82</v>
      </c>
      <c r="E5448" s="0" t="s">
        <v>152</v>
      </c>
      <c r="F5448" s="0" t="s">
        <v>8</v>
      </c>
      <c r="G5448" s="0" t="s">
        <v>164</v>
      </c>
      <c r="H5448" s="0" t="n">
        <v>6314388.59988214</v>
      </c>
      <c r="I5448" s="0" t="n">
        <v>51304.3417796896</v>
      </c>
      <c r="J5448" s="0" t="n">
        <v>179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</row>
    <row r="5449" customFormat="false" ht="13.8" hidden="true" customHeight="false" outlineLevel="0" collapsed="false">
      <c r="A5449" s="0" t="s">
        <v>202</v>
      </c>
      <c r="B5449" s="0" t="s">
        <v>90</v>
      </c>
      <c r="C5449" s="0" t="s">
        <v>92</v>
      </c>
      <c r="D5449" s="0" t="s">
        <v>92</v>
      </c>
      <c r="E5449" s="0" t="s">
        <v>167</v>
      </c>
      <c r="F5449" s="0" t="s">
        <v>9</v>
      </c>
      <c r="G5449" s="0" t="s">
        <v>154</v>
      </c>
      <c r="H5449" s="0" t="n">
        <v>9852031.96923428</v>
      </c>
      <c r="I5449" s="0" t="n">
        <v>207650.833333333</v>
      </c>
      <c r="J5449" s="0" t="n">
        <v>317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0</v>
      </c>
      <c r="Q5449" s="0" t="n">
        <v>0</v>
      </c>
      <c r="R5449" s="0" t="n">
        <v>0</v>
      </c>
    </row>
    <row r="5450" customFormat="false" ht="13.8" hidden="true" customHeight="false" outlineLevel="0" collapsed="false">
      <c r="A5450" s="0" t="s">
        <v>202</v>
      </c>
      <c r="B5450" s="0" t="s">
        <v>21</v>
      </c>
      <c r="C5450" s="0" t="s">
        <v>166</v>
      </c>
      <c r="D5450" s="0" t="s">
        <v>43</v>
      </c>
      <c r="E5450" s="0" t="s">
        <v>9</v>
      </c>
      <c r="F5450" s="0" t="s">
        <v>9</v>
      </c>
      <c r="G5450" s="0" t="s">
        <v>154</v>
      </c>
      <c r="H5450" s="0" t="n">
        <v>2315220.91841445</v>
      </c>
      <c r="I5450" s="0" t="n">
        <v>11636.731060606</v>
      </c>
      <c r="J5450" s="0" t="n">
        <v>80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0</v>
      </c>
    </row>
    <row r="5451" customFormat="false" ht="13.8" hidden="true" customHeight="false" outlineLevel="0" collapsed="false">
      <c r="A5451" s="0" t="s">
        <v>202</v>
      </c>
      <c r="B5451" s="0" t="s">
        <v>21</v>
      </c>
      <c r="C5451" s="0" t="s">
        <v>166</v>
      </c>
      <c r="D5451" s="0" t="s">
        <v>45</v>
      </c>
      <c r="E5451" s="0" t="s">
        <v>8</v>
      </c>
      <c r="F5451" s="0" t="s">
        <v>8</v>
      </c>
      <c r="G5451" s="0" t="s">
        <v>154</v>
      </c>
      <c r="H5451" s="0" t="n">
        <v>4548282.1427512</v>
      </c>
      <c r="I5451" s="0" t="n">
        <v>30868</v>
      </c>
      <c r="J5451" s="0" t="n">
        <v>59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</row>
    <row r="5452" customFormat="false" ht="13.8" hidden="true" customHeight="false" outlineLevel="0" collapsed="false">
      <c r="A5452" s="0" t="s">
        <v>202</v>
      </c>
      <c r="B5452" s="0" t="s">
        <v>21</v>
      </c>
      <c r="C5452" s="0" t="s">
        <v>166</v>
      </c>
      <c r="D5452" s="0" t="s">
        <v>44</v>
      </c>
      <c r="E5452" s="0" t="s">
        <v>13</v>
      </c>
      <c r="F5452" s="0" t="s">
        <v>13</v>
      </c>
      <c r="G5452" s="0" t="s">
        <v>154</v>
      </c>
      <c r="H5452" s="0" t="n">
        <v>2893490.72533954</v>
      </c>
      <c r="I5452" s="0" t="n">
        <v>16049.6666666666</v>
      </c>
      <c r="J5452" s="0" t="n">
        <v>44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</row>
    <row r="5453" customFormat="false" ht="13.8" hidden="true" customHeight="false" outlineLevel="0" collapsed="false">
      <c r="A5453" s="0" t="s">
        <v>202</v>
      </c>
      <c r="B5453" s="0" t="s">
        <v>52</v>
      </c>
      <c r="C5453" s="0" t="s">
        <v>161</v>
      </c>
      <c r="D5453" s="0" t="s">
        <v>68</v>
      </c>
      <c r="E5453" s="0" t="s">
        <v>8</v>
      </c>
      <c r="F5453" s="0" t="s">
        <v>8</v>
      </c>
      <c r="G5453" s="0" t="s">
        <v>164</v>
      </c>
      <c r="H5453" s="0" t="n">
        <v>372934326.84374</v>
      </c>
      <c r="I5453" s="0" t="n">
        <v>3041211.48896158</v>
      </c>
      <c r="J5453" s="0" t="n">
        <v>33755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</row>
    <row r="5454" customFormat="false" ht="13.8" hidden="true" customHeight="false" outlineLevel="0" collapsed="false">
      <c r="A5454" s="0" t="s">
        <v>202</v>
      </c>
      <c r="B5454" s="0" t="s">
        <v>52</v>
      </c>
      <c r="C5454" s="0" t="s">
        <v>165</v>
      </c>
      <c r="D5454" s="0" t="s">
        <v>67</v>
      </c>
      <c r="E5454" s="0" t="s">
        <v>9</v>
      </c>
      <c r="F5454" s="0" t="s">
        <v>9</v>
      </c>
      <c r="G5454" s="0" t="s">
        <v>154</v>
      </c>
      <c r="H5454" s="0" t="n">
        <v>12626814.2976134</v>
      </c>
      <c r="I5454" s="0" t="n">
        <v>100140.599999999</v>
      </c>
      <c r="J5454" s="0" t="n">
        <v>1589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n">
        <v>0</v>
      </c>
      <c r="R5454" s="0" t="n">
        <v>0</v>
      </c>
    </row>
    <row r="5455" customFormat="false" ht="13.8" hidden="true" customHeight="false" outlineLevel="0" collapsed="false">
      <c r="A5455" s="0" t="s">
        <v>202</v>
      </c>
      <c r="B5455" s="0" t="s">
        <v>52</v>
      </c>
      <c r="C5455" s="0" t="s">
        <v>169</v>
      </c>
      <c r="D5455" s="0" t="s">
        <v>69</v>
      </c>
      <c r="E5455" s="0" t="s">
        <v>8</v>
      </c>
      <c r="F5455" s="0" t="s">
        <v>8</v>
      </c>
      <c r="G5455" s="0" t="s">
        <v>154</v>
      </c>
      <c r="H5455" s="0" t="n">
        <v>21892003.9568079</v>
      </c>
      <c r="I5455" s="0" t="n">
        <v>234226.90875</v>
      </c>
      <c r="J5455" s="0" t="n">
        <v>2230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</row>
    <row r="5456" customFormat="false" ht="13.8" hidden="true" customHeight="false" outlineLevel="0" collapsed="false">
      <c r="A5456" s="0" t="s">
        <v>202</v>
      </c>
      <c r="B5456" s="0" t="s">
        <v>52</v>
      </c>
      <c r="C5456" s="0" t="s">
        <v>169</v>
      </c>
      <c r="D5456" s="0" t="s">
        <v>70</v>
      </c>
      <c r="E5456" s="0" t="s">
        <v>13</v>
      </c>
      <c r="F5456" s="0" t="s">
        <v>13</v>
      </c>
      <c r="G5456" s="0" t="s">
        <v>154</v>
      </c>
      <c r="H5456" s="0" t="n">
        <v>94897413.2607079</v>
      </c>
      <c r="I5456" s="0" t="n">
        <v>933509.881569999</v>
      </c>
      <c r="J5456" s="0" t="n">
        <v>580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0</v>
      </c>
      <c r="Q5456" s="0" t="n">
        <v>0</v>
      </c>
      <c r="R5456" s="0" t="n">
        <v>0</v>
      </c>
    </row>
    <row r="5457" customFormat="false" ht="13.8" hidden="true" customHeight="false" outlineLevel="0" collapsed="false">
      <c r="A5457" s="0" t="s">
        <v>202</v>
      </c>
      <c r="B5457" s="0" t="s">
        <v>21</v>
      </c>
      <c r="C5457" s="0" t="s">
        <v>173</v>
      </c>
      <c r="D5457" s="0" t="s">
        <v>39</v>
      </c>
      <c r="E5457" s="0" t="s">
        <v>8</v>
      </c>
      <c r="F5457" s="0" t="s">
        <v>8</v>
      </c>
      <c r="G5457" s="0" t="s">
        <v>153</v>
      </c>
      <c r="H5457" s="0" t="n">
        <v>977989.789402538</v>
      </c>
      <c r="I5457" s="0" t="n">
        <v>7654.5528005328</v>
      </c>
      <c r="J5457" s="0" t="n">
        <v>20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0</v>
      </c>
      <c r="P5457" s="0" t="n">
        <v>0</v>
      </c>
      <c r="Q5457" s="0" t="n">
        <v>0</v>
      </c>
      <c r="R5457" s="0" t="n">
        <v>0</v>
      </c>
    </row>
    <row r="5458" customFormat="false" ht="13.8" hidden="true" customHeight="false" outlineLevel="0" collapsed="false">
      <c r="A5458" s="0" t="s">
        <v>202</v>
      </c>
      <c r="B5458" s="0" t="s">
        <v>21</v>
      </c>
      <c r="C5458" s="0" t="s">
        <v>173</v>
      </c>
      <c r="D5458" s="0" t="s">
        <v>46</v>
      </c>
      <c r="E5458" s="0" t="s">
        <v>9</v>
      </c>
      <c r="F5458" s="0" t="s">
        <v>9</v>
      </c>
      <c r="G5458" s="0" t="s">
        <v>153</v>
      </c>
      <c r="H5458" s="0" t="n">
        <v>953556.907408024</v>
      </c>
      <c r="I5458" s="0" t="n">
        <v>4747.53033157001</v>
      </c>
      <c r="J5458" s="0" t="n">
        <v>33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n">
        <v>0</v>
      </c>
      <c r="R5458" s="0" t="n">
        <v>0</v>
      </c>
    </row>
    <row r="5459" customFormat="false" ht="13.8" hidden="true" customHeight="false" outlineLevel="0" collapsed="false">
      <c r="A5459" s="0" t="s">
        <v>202</v>
      </c>
      <c r="B5459" s="0" t="s">
        <v>21</v>
      </c>
      <c r="C5459" s="0" t="s">
        <v>166</v>
      </c>
      <c r="D5459" s="0" t="s">
        <v>24</v>
      </c>
      <c r="E5459" s="0" t="s">
        <v>8</v>
      </c>
      <c r="F5459" s="0" t="s">
        <v>8</v>
      </c>
      <c r="G5459" s="0" t="s">
        <v>172</v>
      </c>
      <c r="H5459" s="0" t="n">
        <v>2845047.61763856</v>
      </c>
      <c r="I5459" s="0" t="n">
        <v>33762.2994067482</v>
      </c>
      <c r="J5459" s="0" t="n">
        <v>16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</row>
    <row r="5460" customFormat="false" ht="13.8" hidden="true" customHeight="false" outlineLevel="0" collapsed="false">
      <c r="A5460" s="0" t="s">
        <v>202</v>
      </c>
      <c r="B5460" s="0" t="s">
        <v>72</v>
      </c>
      <c r="C5460" s="0" t="s">
        <v>151</v>
      </c>
      <c r="D5460" s="0" t="s">
        <v>83</v>
      </c>
      <c r="E5460" s="0" t="s">
        <v>174</v>
      </c>
      <c r="F5460" s="0" t="s">
        <v>8</v>
      </c>
      <c r="G5460" s="0" t="s">
        <v>157</v>
      </c>
      <c r="H5460" s="0" t="n">
        <v>760416.45151874</v>
      </c>
      <c r="I5460" s="0" t="n">
        <v>3663.42820962942</v>
      </c>
      <c r="J5460" s="0" t="n">
        <v>17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</row>
    <row r="5461" customFormat="false" ht="13.8" hidden="true" customHeight="false" outlineLevel="0" collapsed="false">
      <c r="A5461" s="0" t="s">
        <v>202</v>
      </c>
      <c r="B5461" s="0" t="s">
        <v>72</v>
      </c>
      <c r="C5461" s="0" t="s">
        <v>151</v>
      </c>
      <c r="D5461" s="0" t="s">
        <v>81</v>
      </c>
      <c r="E5461" s="0" t="s">
        <v>174</v>
      </c>
      <c r="F5461" s="0" t="s">
        <v>8</v>
      </c>
      <c r="G5461" s="0" t="s">
        <v>153</v>
      </c>
      <c r="H5461" s="0" t="n">
        <v>130390.107019562</v>
      </c>
      <c r="I5461" s="0" t="n">
        <v>686.134386394683</v>
      </c>
      <c r="J5461" s="0" t="n">
        <v>10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n">
        <v>0</v>
      </c>
      <c r="R5461" s="0" t="n">
        <v>0</v>
      </c>
    </row>
    <row r="5462" customFormat="false" ht="13.8" hidden="true" customHeight="false" outlineLevel="0" collapsed="false">
      <c r="A5462" s="0" t="s">
        <v>202</v>
      </c>
      <c r="B5462" s="0" t="s">
        <v>117</v>
      </c>
      <c r="C5462" s="0" t="s">
        <v>182</v>
      </c>
      <c r="D5462" s="0" t="s">
        <v>109</v>
      </c>
      <c r="E5462" s="0" t="s">
        <v>8</v>
      </c>
      <c r="F5462" s="0" t="s">
        <v>8</v>
      </c>
      <c r="G5462" s="0" t="s">
        <v>154</v>
      </c>
      <c r="H5462" s="0" t="n">
        <v>287704963.449397</v>
      </c>
      <c r="I5462" s="0" t="n">
        <v>1348659.15872646</v>
      </c>
      <c r="J5462" s="0" t="n">
        <v>635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n">
        <v>0</v>
      </c>
      <c r="R5462" s="0" t="n">
        <v>0</v>
      </c>
    </row>
    <row r="5463" customFormat="false" ht="13.8" hidden="true" customHeight="false" outlineLevel="0" collapsed="false">
      <c r="A5463" s="0" t="s">
        <v>202</v>
      </c>
      <c r="B5463" s="0" t="s">
        <v>103</v>
      </c>
      <c r="C5463" s="0" t="s">
        <v>179</v>
      </c>
      <c r="D5463" s="0" t="s">
        <v>116</v>
      </c>
      <c r="E5463" s="0" t="s">
        <v>9</v>
      </c>
      <c r="F5463" s="0" t="s">
        <v>9</v>
      </c>
      <c r="G5463" s="0" t="s">
        <v>164</v>
      </c>
      <c r="H5463" s="0" t="n">
        <v>3085636.91079898</v>
      </c>
      <c r="I5463" s="0" t="n">
        <v>24920.818070825</v>
      </c>
      <c r="J5463" s="0" t="n">
        <v>230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n">
        <v>0</v>
      </c>
      <c r="R5463" s="0" t="n">
        <v>0</v>
      </c>
    </row>
    <row r="5464" customFormat="false" ht="13.8" hidden="true" customHeight="false" outlineLevel="0" collapsed="false">
      <c r="A5464" s="0" t="s">
        <v>202</v>
      </c>
      <c r="B5464" s="0" t="s">
        <v>103</v>
      </c>
      <c r="C5464" s="0" t="s">
        <v>177</v>
      </c>
      <c r="D5464" s="0" t="s">
        <v>113</v>
      </c>
      <c r="E5464" s="0" t="s">
        <v>13</v>
      </c>
      <c r="F5464" s="0" t="s">
        <v>13</v>
      </c>
      <c r="G5464" s="0" t="s">
        <v>153</v>
      </c>
      <c r="H5464" s="0" t="n">
        <v>11479602.0302182</v>
      </c>
      <c r="I5464" s="0" t="n">
        <v>268160.51</v>
      </c>
      <c r="J5464" s="0" t="n">
        <v>495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</row>
    <row r="5465" customFormat="false" ht="13.8" hidden="true" customHeight="false" outlineLevel="0" collapsed="false">
      <c r="A5465" s="0" t="s">
        <v>202</v>
      </c>
      <c r="B5465" s="0" t="s">
        <v>103</v>
      </c>
      <c r="C5465" s="0" t="s">
        <v>179</v>
      </c>
      <c r="D5465" s="0" t="s">
        <v>22</v>
      </c>
      <c r="E5465" s="0" t="s">
        <v>13</v>
      </c>
      <c r="F5465" s="0" t="s">
        <v>13</v>
      </c>
      <c r="G5465" s="0" t="s">
        <v>164</v>
      </c>
      <c r="H5465" s="0" t="n">
        <v>7595195.77138386</v>
      </c>
      <c r="I5465" s="0" t="n">
        <v>75000</v>
      </c>
      <c r="J5465" s="0" t="n">
        <v>218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</row>
    <row r="5466" customFormat="false" ht="13.8" hidden="true" customHeight="false" outlineLevel="0" collapsed="false">
      <c r="A5466" s="0" t="s">
        <v>202</v>
      </c>
      <c r="B5466" s="0" t="s">
        <v>72</v>
      </c>
      <c r="C5466" s="0" t="s">
        <v>151</v>
      </c>
      <c r="D5466" s="0" t="s">
        <v>76</v>
      </c>
      <c r="E5466" s="0" t="s">
        <v>170</v>
      </c>
      <c r="F5466" s="0" t="s">
        <v>13</v>
      </c>
      <c r="G5466" s="0" t="s">
        <v>157</v>
      </c>
      <c r="H5466" s="0" t="n">
        <v>269513.95583609</v>
      </c>
      <c r="I5466" s="0" t="n">
        <v>1094.90137554157</v>
      </c>
      <c r="J5466" s="0" t="n">
        <v>15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n">
        <v>0</v>
      </c>
      <c r="R5466" s="0" t="n">
        <v>0</v>
      </c>
    </row>
    <row r="5467" customFormat="false" ht="13.8" hidden="true" customHeight="false" outlineLevel="0" collapsed="false">
      <c r="A5467" s="0" t="s">
        <v>202</v>
      </c>
      <c r="B5467" s="0" t="s">
        <v>72</v>
      </c>
      <c r="C5467" s="0" t="s">
        <v>151</v>
      </c>
      <c r="D5467" s="0" t="s">
        <v>78</v>
      </c>
      <c r="E5467" s="0" t="s">
        <v>152</v>
      </c>
      <c r="F5467" s="0" t="s">
        <v>8</v>
      </c>
      <c r="G5467" s="0" t="s">
        <v>154</v>
      </c>
      <c r="H5467" s="0" t="n">
        <v>399681459.085681</v>
      </c>
      <c r="I5467" s="0" t="n">
        <v>5165507.67874539</v>
      </c>
      <c r="J5467" s="0" t="n">
        <v>929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n">
        <v>0</v>
      </c>
      <c r="R5467" s="0" t="n">
        <v>0</v>
      </c>
    </row>
    <row r="5468" customFormat="false" ht="13.8" hidden="true" customHeight="false" outlineLevel="0" collapsed="false">
      <c r="A5468" s="0" t="s">
        <v>202</v>
      </c>
      <c r="B5468" s="0" t="s">
        <v>52</v>
      </c>
      <c r="C5468" s="0" t="s">
        <v>158</v>
      </c>
      <c r="D5468" s="0" t="s">
        <v>56</v>
      </c>
      <c r="E5468" s="0" t="s">
        <v>8</v>
      </c>
      <c r="F5468" s="0" t="s">
        <v>8</v>
      </c>
      <c r="G5468" s="0" t="s">
        <v>154</v>
      </c>
      <c r="H5468" s="0" t="n">
        <v>385236341.459443</v>
      </c>
      <c r="I5468" s="0" t="n">
        <v>3372900.89344957</v>
      </c>
      <c r="J5468" s="0" t="n">
        <v>3224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</v>
      </c>
      <c r="P5468" s="0" t="n">
        <v>0</v>
      </c>
      <c r="Q5468" s="0" t="n">
        <v>0</v>
      </c>
      <c r="R5468" s="0" t="n">
        <v>0</v>
      </c>
    </row>
    <row r="5469" customFormat="false" ht="13.8" hidden="true" customHeight="false" outlineLevel="0" collapsed="false">
      <c r="A5469" s="0" t="s">
        <v>202</v>
      </c>
      <c r="B5469" s="0" t="s">
        <v>52</v>
      </c>
      <c r="C5469" s="0" t="s">
        <v>158</v>
      </c>
      <c r="D5469" s="0" t="s">
        <v>58</v>
      </c>
      <c r="E5469" s="0" t="s">
        <v>9</v>
      </c>
      <c r="F5469" s="0" t="s">
        <v>9</v>
      </c>
      <c r="G5469" s="0" t="s">
        <v>154</v>
      </c>
      <c r="H5469" s="0" t="n">
        <v>21046261.3860579</v>
      </c>
      <c r="I5469" s="0" t="n">
        <v>290639.579309989</v>
      </c>
      <c r="J5469" s="0" t="n">
        <v>353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n">
        <v>0</v>
      </c>
      <c r="R5469" s="0" t="n">
        <v>0</v>
      </c>
    </row>
    <row r="5470" customFormat="false" ht="13.8" hidden="true" customHeight="false" outlineLevel="0" collapsed="false">
      <c r="A5470" s="0" t="s">
        <v>202</v>
      </c>
      <c r="B5470" s="0" t="s">
        <v>96</v>
      </c>
      <c r="C5470" s="0" t="s">
        <v>184</v>
      </c>
      <c r="D5470" s="0" t="s">
        <v>101</v>
      </c>
      <c r="E5470" s="0" t="s">
        <v>197</v>
      </c>
      <c r="F5470" s="0" t="s">
        <v>8</v>
      </c>
      <c r="G5470" s="0" t="s">
        <v>157</v>
      </c>
      <c r="H5470" s="0" t="n">
        <v>304419621.892318</v>
      </c>
      <c r="I5470" s="0" t="n">
        <v>2250478.50669084</v>
      </c>
      <c r="J5470" s="0" t="n">
        <v>248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0</v>
      </c>
      <c r="Q5470" s="0" t="n">
        <v>0</v>
      </c>
      <c r="R5470" s="0" t="n">
        <v>0</v>
      </c>
    </row>
    <row r="5471" customFormat="false" ht="13.8" hidden="true" customHeight="false" outlineLevel="0" collapsed="false">
      <c r="A5471" s="0" t="s">
        <v>202</v>
      </c>
      <c r="B5471" s="0" t="s">
        <v>21</v>
      </c>
      <c r="C5471" s="0" t="s">
        <v>181</v>
      </c>
      <c r="D5471" s="0" t="s">
        <v>31</v>
      </c>
      <c r="E5471" s="0" t="s">
        <v>8</v>
      </c>
      <c r="F5471" s="0" t="s">
        <v>8</v>
      </c>
      <c r="G5471" s="0" t="s">
        <v>153</v>
      </c>
      <c r="H5471" s="0" t="n">
        <v>922475.374893515</v>
      </c>
      <c r="I5471" s="0" t="n">
        <v>8500</v>
      </c>
      <c r="J5471" s="0" t="n">
        <v>18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</row>
    <row r="5472" customFormat="false" ht="13.8" hidden="true" customHeight="false" outlineLevel="0" collapsed="false">
      <c r="A5472" s="0" t="s">
        <v>202</v>
      </c>
      <c r="B5472" s="0" t="s">
        <v>6</v>
      </c>
      <c r="C5472" s="0" t="s">
        <v>163</v>
      </c>
      <c r="D5472" s="0" t="s">
        <v>7</v>
      </c>
      <c r="E5472" s="0" t="s">
        <v>13</v>
      </c>
      <c r="F5472" s="0" t="s">
        <v>13</v>
      </c>
      <c r="G5472" s="0" t="s">
        <v>153</v>
      </c>
      <c r="H5472" s="0" t="n">
        <v>2516885.30435873</v>
      </c>
      <c r="I5472" s="0" t="n">
        <v>53312.4382788531</v>
      </c>
      <c r="J5472" s="0" t="n">
        <v>195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n">
        <v>0</v>
      </c>
      <c r="R5472" s="0" t="n">
        <v>0</v>
      </c>
    </row>
    <row r="5473" customFormat="false" ht="13.8" hidden="true" customHeight="false" outlineLevel="0" collapsed="false">
      <c r="A5473" s="0" t="s">
        <v>202</v>
      </c>
      <c r="B5473" s="0" t="s">
        <v>6</v>
      </c>
      <c r="C5473" s="0" t="s">
        <v>162</v>
      </c>
      <c r="D5473" s="0" t="s">
        <v>17</v>
      </c>
      <c r="E5473" s="0" t="s">
        <v>9</v>
      </c>
      <c r="F5473" s="0" t="s">
        <v>9</v>
      </c>
      <c r="G5473" s="0" t="s">
        <v>154</v>
      </c>
      <c r="H5473" s="0" t="n">
        <v>50505358.961148</v>
      </c>
      <c r="I5473" s="0" t="n">
        <v>316260.759810394</v>
      </c>
      <c r="J5473" s="0" t="n">
        <v>8201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</row>
    <row r="5474" customFormat="false" ht="13.8" hidden="true" customHeight="false" outlineLevel="0" collapsed="false">
      <c r="A5474" s="0" t="s">
        <v>202</v>
      </c>
      <c r="B5474" s="0" t="s">
        <v>52</v>
      </c>
      <c r="C5474" s="0" t="s">
        <v>165</v>
      </c>
      <c r="D5474" s="0" t="s">
        <v>62</v>
      </c>
      <c r="E5474" s="0" t="s">
        <v>13</v>
      </c>
      <c r="F5474" s="0" t="s">
        <v>13</v>
      </c>
      <c r="G5474" s="0" t="s">
        <v>164</v>
      </c>
      <c r="H5474" s="0" t="n">
        <v>24815699.1975673</v>
      </c>
      <c r="I5474" s="0" t="n">
        <v>171710.499999999</v>
      </c>
      <c r="J5474" s="0" t="n">
        <v>2691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0</v>
      </c>
    </row>
    <row r="5475" customFormat="false" ht="13.8" hidden="true" customHeight="false" outlineLevel="0" collapsed="false">
      <c r="A5475" s="0" t="s">
        <v>202</v>
      </c>
      <c r="B5475" s="0" t="s">
        <v>21</v>
      </c>
      <c r="C5475" s="0" t="s">
        <v>173</v>
      </c>
      <c r="D5475" s="0" t="s">
        <v>39</v>
      </c>
      <c r="E5475" s="0" t="s">
        <v>9</v>
      </c>
      <c r="F5475" s="0" t="s">
        <v>9</v>
      </c>
      <c r="G5475" s="0" t="s">
        <v>154</v>
      </c>
      <c r="H5475" s="0" t="n">
        <v>1084535.94562524</v>
      </c>
      <c r="I5475" s="0" t="n">
        <v>7077.6569676467</v>
      </c>
      <c r="J5475" s="0" t="n">
        <v>16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n">
        <v>0</v>
      </c>
      <c r="R5475" s="0" t="n">
        <v>0</v>
      </c>
    </row>
    <row r="5476" customFormat="false" ht="13.8" hidden="true" customHeight="false" outlineLevel="0" collapsed="false">
      <c r="A5476" s="0" t="s">
        <v>202</v>
      </c>
      <c r="B5476" s="0" t="s">
        <v>72</v>
      </c>
      <c r="C5476" s="0" t="s">
        <v>151</v>
      </c>
      <c r="D5476" s="0" t="s">
        <v>84</v>
      </c>
      <c r="E5476" s="0" t="s">
        <v>174</v>
      </c>
      <c r="F5476" s="0" t="s">
        <v>8</v>
      </c>
      <c r="G5476" s="0" t="s">
        <v>164</v>
      </c>
      <c r="H5476" s="0" t="n">
        <v>489655826.301379</v>
      </c>
      <c r="I5476" s="0" t="n">
        <v>3781950.83896872</v>
      </c>
      <c r="J5476" s="0" t="n">
        <v>342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n">
        <v>0</v>
      </c>
      <c r="R5476" s="0" t="n">
        <v>0</v>
      </c>
    </row>
    <row r="5477" customFormat="false" ht="13.8" hidden="true" customHeight="false" outlineLevel="0" collapsed="false">
      <c r="A5477" s="0" t="s">
        <v>202</v>
      </c>
      <c r="B5477" s="0" t="s">
        <v>90</v>
      </c>
      <c r="C5477" s="0" t="s">
        <v>93</v>
      </c>
      <c r="D5477" s="0" t="s">
        <v>93</v>
      </c>
      <c r="E5477" s="0" t="s">
        <v>194</v>
      </c>
      <c r="F5477" s="0" t="s">
        <v>8</v>
      </c>
      <c r="G5477" s="0" t="s">
        <v>154</v>
      </c>
      <c r="H5477" s="0" t="n">
        <v>49602366.7774612</v>
      </c>
      <c r="I5477" s="0" t="n">
        <v>702028.291666666</v>
      </c>
      <c r="J5477" s="0" t="n">
        <v>561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n">
        <v>0</v>
      </c>
      <c r="R5477" s="0" t="n">
        <v>0</v>
      </c>
    </row>
    <row r="5478" customFormat="false" ht="13.8" hidden="true" customHeight="false" outlineLevel="0" collapsed="false">
      <c r="A5478" s="0" t="s">
        <v>202</v>
      </c>
      <c r="B5478" s="0" t="s">
        <v>90</v>
      </c>
      <c r="C5478" s="0" t="s">
        <v>92</v>
      </c>
      <c r="D5478" s="0" t="s">
        <v>92</v>
      </c>
      <c r="E5478" s="0" t="s">
        <v>170</v>
      </c>
      <c r="F5478" s="0" t="s">
        <v>13</v>
      </c>
      <c r="G5478" s="0" t="s">
        <v>164</v>
      </c>
      <c r="H5478" s="0" t="n">
        <v>3768772.79383819</v>
      </c>
      <c r="I5478" s="0" t="n">
        <v>84653.3333333333</v>
      </c>
      <c r="J5478" s="0" t="n">
        <v>137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</row>
    <row r="5479" customFormat="false" ht="13.8" hidden="true" customHeight="false" outlineLevel="0" collapsed="false">
      <c r="A5479" s="0" t="s">
        <v>202</v>
      </c>
      <c r="B5479" s="0" t="s">
        <v>52</v>
      </c>
      <c r="C5479" s="0" t="s">
        <v>158</v>
      </c>
      <c r="D5479" s="0" t="s">
        <v>63</v>
      </c>
      <c r="E5479" s="0" t="s">
        <v>9</v>
      </c>
      <c r="F5479" s="0" t="s">
        <v>9</v>
      </c>
      <c r="G5479" s="0" t="s">
        <v>157</v>
      </c>
      <c r="H5479" s="0" t="n">
        <v>122784217.711252</v>
      </c>
      <c r="I5479" s="0" t="n">
        <v>1506709.49200999</v>
      </c>
      <c r="J5479" s="0" t="n">
        <v>12793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0</v>
      </c>
    </row>
    <row r="5480" customFormat="false" ht="13.8" hidden="true" customHeight="false" outlineLevel="0" collapsed="false">
      <c r="A5480" s="0" t="s">
        <v>202</v>
      </c>
      <c r="B5480" s="0" t="s">
        <v>52</v>
      </c>
      <c r="C5480" s="0" t="s">
        <v>161</v>
      </c>
      <c r="D5480" s="0" t="s">
        <v>68</v>
      </c>
      <c r="E5480" s="0" t="s">
        <v>8</v>
      </c>
      <c r="F5480" s="0" t="s">
        <v>8</v>
      </c>
      <c r="G5480" s="0" t="s">
        <v>154</v>
      </c>
      <c r="H5480" s="0" t="n">
        <v>311734094.685259</v>
      </c>
      <c r="I5480" s="0" t="n">
        <v>2735219.24940375</v>
      </c>
      <c r="J5480" s="0" t="n">
        <v>32982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</row>
    <row r="5481" customFormat="false" ht="13.8" hidden="true" customHeight="false" outlineLevel="0" collapsed="false">
      <c r="A5481" s="0" t="s">
        <v>202</v>
      </c>
      <c r="B5481" s="0" t="s">
        <v>21</v>
      </c>
      <c r="C5481" s="0" t="s">
        <v>181</v>
      </c>
      <c r="D5481" s="0" t="s">
        <v>51</v>
      </c>
      <c r="E5481" s="0" t="s">
        <v>8</v>
      </c>
      <c r="F5481" s="0" t="s">
        <v>8</v>
      </c>
      <c r="G5481" s="0" t="s">
        <v>154</v>
      </c>
      <c r="H5481" s="0" t="n">
        <v>186044077.599982</v>
      </c>
      <c r="I5481" s="0" t="n">
        <v>1483765</v>
      </c>
      <c r="J5481" s="0" t="n">
        <v>3230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</row>
    <row r="5482" customFormat="false" ht="13.8" hidden="true" customHeight="false" outlineLevel="0" collapsed="false">
      <c r="A5482" s="0" t="s">
        <v>202</v>
      </c>
      <c r="B5482" s="0" t="s">
        <v>21</v>
      </c>
      <c r="C5482" s="0" t="s">
        <v>181</v>
      </c>
      <c r="D5482" s="0" t="s">
        <v>51</v>
      </c>
      <c r="E5482" s="0" t="s">
        <v>9</v>
      </c>
      <c r="F5482" s="0" t="s">
        <v>9</v>
      </c>
      <c r="G5482" s="0" t="s">
        <v>164</v>
      </c>
      <c r="H5482" s="0" t="n">
        <v>79386861.5788667</v>
      </c>
      <c r="I5482" s="0" t="n">
        <v>637295</v>
      </c>
      <c r="J5482" s="0" t="n">
        <v>1635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n">
        <v>0</v>
      </c>
      <c r="R5482" s="0" t="n">
        <v>0</v>
      </c>
    </row>
    <row r="5483" customFormat="false" ht="13.8" hidden="true" customHeight="false" outlineLevel="0" collapsed="false">
      <c r="A5483" s="0" t="s">
        <v>202</v>
      </c>
      <c r="B5483" s="0" t="s">
        <v>6</v>
      </c>
      <c r="C5483" s="0" t="s">
        <v>163</v>
      </c>
      <c r="D5483" s="0" t="s">
        <v>19</v>
      </c>
      <c r="E5483" s="0" t="s">
        <v>9</v>
      </c>
      <c r="F5483" s="0" t="s">
        <v>9</v>
      </c>
      <c r="G5483" s="0" t="s">
        <v>164</v>
      </c>
      <c r="H5483" s="0" t="n">
        <v>331692410.69749</v>
      </c>
      <c r="I5483" s="0" t="n">
        <v>5439520.15349296</v>
      </c>
      <c r="J5483" s="0" t="n">
        <v>699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0</v>
      </c>
      <c r="P5483" s="0" t="n">
        <v>0</v>
      </c>
      <c r="Q5483" s="0" t="n">
        <v>0</v>
      </c>
      <c r="R5483" s="0" t="n">
        <v>0</v>
      </c>
    </row>
    <row r="5484" customFormat="false" ht="13.8" hidden="true" customHeight="false" outlineLevel="0" collapsed="false">
      <c r="A5484" s="0" t="s">
        <v>202</v>
      </c>
      <c r="B5484" s="0" t="s">
        <v>72</v>
      </c>
      <c r="C5484" s="0" t="s">
        <v>151</v>
      </c>
      <c r="D5484" s="0" t="s">
        <v>83</v>
      </c>
      <c r="E5484" s="0" t="s">
        <v>170</v>
      </c>
      <c r="F5484" s="0" t="s">
        <v>13</v>
      </c>
      <c r="G5484" s="0" t="s">
        <v>172</v>
      </c>
      <c r="H5484" s="0" t="n">
        <v>698237.511617702</v>
      </c>
      <c r="I5484" s="0" t="n">
        <v>7269.27275141537</v>
      </c>
      <c r="J5484" s="0" t="n">
        <v>20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</row>
    <row r="5485" customFormat="false" ht="13.8" hidden="true" customHeight="false" outlineLevel="0" collapsed="false">
      <c r="A5485" s="0" t="s">
        <v>202</v>
      </c>
      <c r="B5485" s="0" t="s">
        <v>72</v>
      </c>
      <c r="C5485" s="0" t="s">
        <v>151</v>
      </c>
      <c r="D5485" s="0" t="s">
        <v>83</v>
      </c>
      <c r="E5485" s="0" t="s">
        <v>170</v>
      </c>
      <c r="F5485" s="0" t="s">
        <v>13</v>
      </c>
      <c r="G5485" s="0" t="s">
        <v>154</v>
      </c>
      <c r="H5485" s="0" t="n">
        <v>237926.29911462</v>
      </c>
      <c r="I5485" s="0" t="n">
        <v>2469.82807059922</v>
      </c>
      <c r="J5485" s="0" t="n">
        <v>11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n">
        <v>0</v>
      </c>
      <c r="R5485" s="0" t="n">
        <v>0</v>
      </c>
    </row>
    <row r="5486" customFormat="false" ht="13.8" hidden="true" customHeight="false" outlineLevel="0" collapsed="false">
      <c r="A5486" s="0" t="s">
        <v>202</v>
      </c>
      <c r="B5486" s="0" t="s">
        <v>117</v>
      </c>
      <c r="C5486" s="0" t="s">
        <v>182</v>
      </c>
      <c r="D5486" s="0" t="s">
        <v>109</v>
      </c>
      <c r="E5486" s="0" t="s">
        <v>8</v>
      </c>
      <c r="F5486" s="0" t="s">
        <v>8</v>
      </c>
      <c r="G5486" s="0" t="s">
        <v>164</v>
      </c>
      <c r="H5486" s="0" t="n">
        <v>327760894.402864</v>
      </c>
      <c r="I5486" s="0" t="n">
        <v>1876048.1930833</v>
      </c>
      <c r="J5486" s="0" t="n">
        <v>1330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</row>
    <row r="5487" customFormat="false" ht="13.8" hidden="true" customHeight="false" outlineLevel="0" collapsed="false">
      <c r="A5487" s="0" t="s">
        <v>202</v>
      </c>
      <c r="B5487" s="0" t="s">
        <v>103</v>
      </c>
      <c r="C5487" s="0" t="s">
        <v>177</v>
      </c>
      <c r="D5487" s="0" t="s">
        <v>113</v>
      </c>
      <c r="E5487" s="0" t="s">
        <v>8</v>
      </c>
      <c r="F5487" s="0" t="s">
        <v>8</v>
      </c>
      <c r="G5487" s="0" t="s">
        <v>164</v>
      </c>
      <c r="H5487" s="0" t="n">
        <v>1168276695.54068</v>
      </c>
      <c r="I5487" s="0" t="n">
        <v>3405781.75</v>
      </c>
      <c r="J5487" s="0" t="n">
        <v>5798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n">
        <v>0</v>
      </c>
      <c r="R5487" s="0" t="n">
        <v>0</v>
      </c>
    </row>
    <row r="5488" customFormat="false" ht="13.8" hidden="true" customHeight="false" outlineLevel="0" collapsed="false">
      <c r="A5488" s="0" t="s">
        <v>202</v>
      </c>
      <c r="B5488" s="0" t="s">
        <v>103</v>
      </c>
      <c r="C5488" s="0" t="s">
        <v>179</v>
      </c>
      <c r="D5488" s="0" t="s">
        <v>115</v>
      </c>
      <c r="E5488" s="0" t="s">
        <v>13</v>
      </c>
      <c r="F5488" s="0" t="s">
        <v>13</v>
      </c>
      <c r="G5488" s="0" t="s">
        <v>154</v>
      </c>
      <c r="H5488" s="0" t="n">
        <v>4584473.88738763</v>
      </c>
      <c r="I5488" s="0" t="n">
        <v>108874.09</v>
      </c>
      <c r="J5488" s="0" t="n">
        <v>384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n">
        <v>0</v>
      </c>
      <c r="R5488" s="0" t="n">
        <v>0</v>
      </c>
    </row>
    <row r="5489" customFormat="false" ht="13.8" hidden="true" customHeight="false" outlineLevel="0" collapsed="false">
      <c r="A5489" s="0" t="s">
        <v>202</v>
      </c>
      <c r="B5489" s="0" t="s">
        <v>103</v>
      </c>
      <c r="C5489" s="0" t="s">
        <v>193</v>
      </c>
      <c r="D5489" s="0" t="s">
        <v>107</v>
      </c>
      <c r="E5489" s="0" t="s">
        <v>9</v>
      </c>
      <c r="F5489" s="0" t="s">
        <v>9</v>
      </c>
      <c r="G5489" s="0" t="s">
        <v>157</v>
      </c>
      <c r="H5489" s="0" t="n">
        <v>19818764.7038042</v>
      </c>
      <c r="I5489" s="0" t="n">
        <v>289343.203440633</v>
      </c>
      <c r="J5489" s="0" t="n">
        <v>1108.000000183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</row>
    <row r="5490" customFormat="false" ht="13.8" hidden="true" customHeight="false" outlineLevel="0" collapsed="false">
      <c r="A5490" s="0" t="s">
        <v>202</v>
      </c>
      <c r="B5490" s="0" t="s">
        <v>103</v>
      </c>
      <c r="C5490" s="0" t="s">
        <v>177</v>
      </c>
      <c r="D5490" s="0" t="s">
        <v>110</v>
      </c>
      <c r="E5490" s="0" t="s">
        <v>8</v>
      </c>
      <c r="F5490" s="0" t="s">
        <v>8</v>
      </c>
      <c r="G5490" s="0" t="s">
        <v>153</v>
      </c>
      <c r="H5490" s="0" t="n">
        <v>1399325.20494894</v>
      </c>
      <c r="I5490" s="0" t="n">
        <v>13448.045</v>
      </c>
      <c r="J5490" s="0" t="n">
        <v>7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</row>
    <row r="5491" customFormat="false" ht="13.8" hidden="true" customHeight="false" outlineLevel="0" collapsed="false">
      <c r="A5491" s="0" t="s">
        <v>202</v>
      </c>
      <c r="B5491" s="0" t="s">
        <v>72</v>
      </c>
      <c r="C5491" s="0" t="s">
        <v>171</v>
      </c>
      <c r="D5491" s="0" t="s">
        <v>77</v>
      </c>
      <c r="E5491" s="0" t="s">
        <v>170</v>
      </c>
      <c r="F5491" s="0" t="s">
        <v>13</v>
      </c>
      <c r="G5491" s="0" t="s">
        <v>164</v>
      </c>
      <c r="H5491" s="0" t="n">
        <v>11588783.0554895</v>
      </c>
      <c r="I5491" s="0" t="n">
        <v>62871.1919313812</v>
      </c>
      <c r="J5491" s="0" t="n">
        <v>501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n">
        <v>0</v>
      </c>
      <c r="R5491" s="0" t="n">
        <v>0</v>
      </c>
    </row>
    <row r="5492" customFormat="false" ht="13.8" hidden="true" customHeight="false" outlineLevel="0" collapsed="false">
      <c r="A5492" s="0" t="s">
        <v>202</v>
      </c>
      <c r="B5492" s="0" t="s">
        <v>72</v>
      </c>
      <c r="C5492" s="0" t="s">
        <v>175</v>
      </c>
      <c r="D5492" s="0" t="s">
        <v>79</v>
      </c>
      <c r="E5492" s="0" t="s">
        <v>170</v>
      </c>
      <c r="F5492" s="0" t="s">
        <v>13</v>
      </c>
      <c r="G5492" s="0" t="s">
        <v>157</v>
      </c>
      <c r="H5492" s="0" t="n">
        <v>14067393.2504895</v>
      </c>
      <c r="I5492" s="0" t="n">
        <v>290693.314370537</v>
      </c>
      <c r="J5492" s="0" t="n">
        <v>123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0</v>
      </c>
    </row>
    <row r="5493" customFormat="false" ht="13.8" hidden="true" customHeight="false" outlineLevel="0" collapsed="false">
      <c r="A5493" s="0" t="s">
        <v>202</v>
      </c>
      <c r="B5493" s="0" t="s">
        <v>96</v>
      </c>
      <c r="C5493" s="0" t="s">
        <v>99</v>
      </c>
      <c r="D5493" s="0" t="s">
        <v>99</v>
      </c>
      <c r="E5493" s="0" t="s">
        <v>170</v>
      </c>
      <c r="F5493" s="0" t="s">
        <v>13</v>
      </c>
      <c r="G5493" s="0" t="s">
        <v>172</v>
      </c>
      <c r="H5493" s="0" t="n">
        <v>5259744.46990889</v>
      </c>
      <c r="I5493" s="0" t="n">
        <v>65864.7773492872</v>
      </c>
      <c r="J5493" s="0" t="n">
        <v>57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</row>
    <row r="5494" customFormat="false" ht="13.8" hidden="true" customHeight="false" outlineLevel="0" collapsed="false">
      <c r="A5494" s="0" t="s">
        <v>202</v>
      </c>
      <c r="B5494" s="0" t="s">
        <v>52</v>
      </c>
      <c r="C5494" s="0" t="s">
        <v>158</v>
      </c>
      <c r="D5494" s="0" t="s">
        <v>59</v>
      </c>
      <c r="E5494" s="0" t="s">
        <v>13</v>
      </c>
      <c r="F5494" s="0" t="s">
        <v>13</v>
      </c>
      <c r="G5494" s="0" t="s">
        <v>157</v>
      </c>
      <c r="H5494" s="0" t="n">
        <v>6761388.53970666</v>
      </c>
      <c r="I5494" s="0" t="n">
        <v>92355.4475548946</v>
      </c>
      <c r="J5494" s="0" t="n">
        <v>178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0</v>
      </c>
    </row>
    <row r="5495" customFormat="false" ht="13.8" hidden="true" customHeight="false" outlineLevel="0" collapsed="false">
      <c r="A5495" s="0" t="s">
        <v>202</v>
      </c>
      <c r="B5495" s="0" t="s">
        <v>52</v>
      </c>
      <c r="C5495" s="0" t="s">
        <v>158</v>
      </c>
      <c r="D5495" s="0" t="s">
        <v>58</v>
      </c>
      <c r="E5495" s="0" t="s">
        <v>8</v>
      </c>
      <c r="F5495" s="0" t="s">
        <v>8</v>
      </c>
      <c r="G5495" s="0" t="s">
        <v>172</v>
      </c>
      <c r="H5495" s="0" t="n">
        <v>7660883.90433923</v>
      </c>
      <c r="I5495" s="0" t="n">
        <v>99066.8994051175</v>
      </c>
      <c r="J5495" s="0" t="n">
        <v>89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0</v>
      </c>
    </row>
    <row r="5496" customFormat="false" ht="13.8" hidden="true" customHeight="false" outlineLevel="0" collapsed="false">
      <c r="A5496" s="0" t="s">
        <v>202</v>
      </c>
      <c r="B5496" s="0" t="s">
        <v>21</v>
      </c>
      <c r="C5496" s="0" t="s">
        <v>168</v>
      </c>
      <c r="D5496" s="0" t="s">
        <v>29</v>
      </c>
      <c r="E5496" s="0" t="s">
        <v>8</v>
      </c>
      <c r="F5496" s="0" t="s">
        <v>8</v>
      </c>
      <c r="G5496" s="0" t="s">
        <v>157</v>
      </c>
      <c r="H5496" s="0" t="n">
        <v>140663176.677214</v>
      </c>
      <c r="I5496" s="0" t="n">
        <v>910800</v>
      </c>
      <c r="J5496" s="0" t="n">
        <v>2374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0</v>
      </c>
    </row>
    <row r="5497" customFormat="false" ht="13.8" hidden="true" customHeight="false" outlineLevel="0" collapsed="false">
      <c r="A5497" s="0" t="s">
        <v>202</v>
      </c>
      <c r="B5497" s="0" t="s">
        <v>52</v>
      </c>
      <c r="C5497" s="0" t="s">
        <v>158</v>
      </c>
      <c r="D5497" s="0" t="s">
        <v>59</v>
      </c>
      <c r="E5497" s="0" t="s">
        <v>13</v>
      </c>
      <c r="F5497" s="0" t="s">
        <v>13</v>
      </c>
      <c r="G5497" s="0" t="s">
        <v>164</v>
      </c>
      <c r="H5497" s="0" t="n">
        <v>8757498.58099994</v>
      </c>
      <c r="I5497" s="0" t="n">
        <v>115326.098223425</v>
      </c>
      <c r="J5497" s="0" t="n">
        <v>189</v>
      </c>
      <c r="K5497" s="0" t="n">
        <v>0</v>
      </c>
      <c r="L5497" s="0" t="n">
        <v>0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n">
        <v>0</v>
      </c>
      <c r="R5497" s="0" t="n">
        <v>0</v>
      </c>
    </row>
    <row r="5498" customFormat="false" ht="13.8" hidden="true" customHeight="false" outlineLevel="0" collapsed="false">
      <c r="A5498" s="0" t="s">
        <v>202</v>
      </c>
      <c r="B5498" s="0" t="s">
        <v>6</v>
      </c>
      <c r="C5498" s="0" t="s">
        <v>162</v>
      </c>
      <c r="D5498" s="0" t="s">
        <v>7</v>
      </c>
      <c r="E5498" s="0" t="s">
        <v>8</v>
      </c>
      <c r="F5498" s="0" t="s">
        <v>8</v>
      </c>
      <c r="G5498" s="0" t="s">
        <v>157</v>
      </c>
      <c r="H5498" s="0" t="n">
        <v>1058246325.14926</v>
      </c>
      <c r="I5498" s="0" t="n">
        <v>4708488.12648505</v>
      </c>
      <c r="J5498" s="0" t="n">
        <v>64462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</row>
    <row r="5499" customFormat="false" ht="13.8" hidden="true" customHeight="false" outlineLevel="0" collapsed="false">
      <c r="A5499" s="0" t="s">
        <v>202</v>
      </c>
      <c r="B5499" s="0" t="s">
        <v>21</v>
      </c>
      <c r="C5499" s="0" t="s">
        <v>166</v>
      </c>
      <c r="D5499" s="0" t="s">
        <v>33</v>
      </c>
      <c r="E5499" s="0" t="s">
        <v>8</v>
      </c>
      <c r="F5499" s="0" t="s">
        <v>8</v>
      </c>
      <c r="G5499" s="0" t="s">
        <v>164</v>
      </c>
      <c r="H5499" s="0" t="n">
        <v>40547052.2932893</v>
      </c>
      <c r="I5499" s="0" t="n">
        <v>654580.197993187</v>
      </c>
      <c r="J5499" s="0" t="n">
        <v>106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n">
        <v>0</v>
      </c>
      <c r="R5499" s="0" t="n">
        <v>0</v>
      </c>
    </row>
    <row r="5500" customFormat="false" ht="13.8" hidden="true" customHeight="false" outlineLevel="0" collapsed="false">
      <c r="A5500" s="0" t="s">
        <v>202</v>
      </c>
      <c r="B5500" s="0" t="s">
        <v>6</v>
      </c>
      <c r="C5500" s="0" t="s">
        <v>162</v>
      </c>
      <c r="D5500" s="0" t="s">
        <v>15</v>
      </c>
      <c r="E5500" s="0" t="s">
        <v>9</v>
      </c>
      <c r="F5500" s="0" t="s">
        <v>9</v>
      </c>
      <c r="G5500" s="0" t="s">
        <v>172</v>
      </c>
      <c r="H5500" s="0" t="n">
        <v>73651851.0107958</v>
      </c>
      <c r="I5500" s="0" t="n">
        <v>991043.906892128</v>
      </c>
      <c r="J5500" s="0" t="n">
        <v>11393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0</v>
      </c>
    </row>
    <row r="5501" customFormat="false" ht="13.8" hidden="true" customHeight="false" outlineLevel="0" collapsed="false">
      <c r="A5501" s="0" t="s">
        <v>202</v>
      </c>
      <c r="B5501" s="0" t="s">
        <v>6</v>
      </c>
      <c r="C5501" s="0" t="s">
        <v>162</v>
      </c>
      <c r="D5501" s="0" t="s">
        <v>17</v>
      </c>
      <c r="E5501" s="0" t="s">
        <v>9</v>
      </c>
      <c r="F5501" s="0" t="s">
        <v>9</v>
      </c>
      <c r="G5501" s="0" t="s">
        <v>157</v>
      </c>
      <c r="H5501" s="0" t="n">
        <v>147427354.640921</v>
      </c>
      <c r="I5501" s="0" t="n">
        <v>965084.009946212</v>
      </c>
      <c r="J5501" s="0" t="n">
        <v>24754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</row>
    <row r="5502" customFormat="false" ht="13.8" hidden="true" customHeight="false" outlineLevel="0" collapsed="false">
      <c r="A5502" s="0" t="s">
        <v>202</v>
      </c>
      <c r="B5502" s="0" t="s">
        <v>21</v>
      </c>
      <c r="C5502" s="0" t="s">
        <v>181</v>
      </c>
      <c r="D5502" s="0" t="s">
        <v>42</v>
      </c>
      <c r="E5502" s="0" t="s">
        <v>9</v>
      </c>
      <c r="F5502" s="0" t="s">
        <v>9</v>
      </c>
      <c r="G5502" s="0" t="s">
        <v>154</v>
      </c>
      <c r="H5502" s="0" t="n">
        <v>9386796.46592994</v>
      </c>
      <c r="I5502" s="0" t="n">
        <v>69750</v>
      </c>
      <c r="J5502" s="0" t="n">
        <v>864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</row>
    <row r="5503" customFormat="false" ht="13.8" hidden="true" customHeight="false" outlineLevel="0" collapsed="false">
      <c r="A5503" s="0" t="s">
        <v>202</v>
      </c>
      <c r="B5503" s="0" t="s">
        <v>21</v>
      </c>
      <c r="C5503" s="0" t="s">
        <v>173</v>
      </c>
      <c r="D5503" s="0" t="s">
        <v>39</v>
      </c>
      <c r="E5503" s="0" t="s">
        <v>9</v>
      </c>
      <c r="F5503" s="0" t="s">
        <v>9</v>
      </c>
      <c r="G5503" s="0" t="s">
        <v>164</v>
      </c>
      <c r="H5503" s="0" t="n">
        <v>20963919.8344956</v>
      </c>
      <c r="I5503" s="0" t="n">
        <v>141478.246267642</v>
      </c>
      <c r="J5503" s="0" t="n">
        <v>325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</row>
    <row r="5504" customFormat="false" ht="13.8" hidden="true" customHeight="false" outlineLevel="0" collapsed="false">
      <c r="A5504" s="0" t="s">
        <v>202</v>
      </c>
      <c r="B5504" s="0" t="s">
        <v>90</v>
      </c>
      <c r="C5504" s="0" t="s">
        <v>92</v>
      </c>
      <c r="D5504" s="0" t="s">
        <v>92</v>
      </c>
      <c r="E5504" s="0" t="s">
        <v>200</v>
      </c>
      <c r="F5504" s="0" t="s">
        <v>8</v>
      </c>
      <c r="G5504" s="0" t="s">
        <v>154</v>
      </c>
      <c r="H5504" s="0" t="n">
        <v>91215320.2552652</v>
      </c>
      <c r="I5504" s="0" t="n">
        <v>644827.162067099</v>
      </c>
      <c r="J5504" s="0" t="n">
        <v>625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</row>
    <row r="5505" customFormat="false" ht="13.8" hidden="true" customHeight="false" outlineLevel="0" collapsed="false">
      <c r="A5505" s="0" t="s">
        <v>202</v>
      </c>
      <c r="B5505" s="0" t="s">
        <v>52</v>
      </c>
      <c r="C5505" s="0" t="s">
        <v>183</v>
      </c>
      <c r="D5505" s="0" t="s">
        <v>64</v>
      </c>
      <c r="E5505" s="0" t="s">
        <v>13</v>
      </c>
      <c r="F5505" s="0" t="s">
        <v>13</v>
      </c>
      <c r="G5505" s="0" t="s">
        <v>157</v>
      </c>
      <c r="H5505" s="0" t="n">
        <v>211235624.661327</v>
      </c>
      <c r="I5505" s="0" t="n">
        <v>2570332.16510711</v>
      </c>
      <c r="J5505" s="0" t="n">
        <v>11819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</row>
    <row r="5506" customFormat="false" ht="13.8" hidden="true" customHeight="false" outlineLevel="0" collapsed="false">
      <c r="A5506" s="0" t="s">
        <v>202</v>
      </c>
      <c r="B5506" s="0" t="s">
        <v>21</v>
      </c>
      <c r="C5506" s="0" t="s">
        <v>166</v>
      </c>
      <c r="D5506" s="0" t="s">
        <v>45</v>
      </c>
      <c r="E5506" s="0" t="s">
        <v>13</v>
      </c>
      <c r="F5506" s="0" t="s">
        <v>13</v>
      </c>
      <c r="G5506" s="0" t="s">
        <v>164</v>
      </c>
      <c r="H5506" s="0" t="n">
        <v>2129356.6849092</v>
      </c>
      <c r="I5506" s="0" t="n">
        <v>12565.5</v>
      </c>
      <c r="J5506" s="0" t="n">
        <v>23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</row>
    <row r="5507" customFormat="false" ht="13.8" hidden="true" customHeight="false" outlineLevel="0" collapsed="false">
      <c r="A5507" s="0" t="s">
        <v>202</v>
      </c>
      <c r="B5507" s="0" t="s">
        <v>21</v>
      </c>
      <c r="C5507" s="0" t="s">
        <v>168</v>
      </c>
      <c r="D5507" s="0" t="s">
        <v>50</v>
      </c>
      <c r="E5507" s="0" t="s">
        <v>9</v>
      </c>
      <c r="F5507" s="0" t="s">
        <v>9</v>
      </c>
      <c r="G5507" s="0" t="s">
        <v>172</v>
      </c>
      <c r="H5507" s="0" t="n">
        <v>7750039.52887916</v>
      </c>
      <c r="I5507" s="0" t="n">
        <v>70625</v>
      </c>
      <c r="J5507" s="0" t="n">
        <v>1689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</row>
    <row r="5508" customFormat="false" ht="13.8" hidden="true" customHeight="false" outlineLevel="0" collapsed="false">
      <c r="A5508" s="0" t="s">
        <v>202</v>
      </c>
      <c r="B5508" s="0" t="s">
        <v>72</v>
      </c>
      <c r="C5508" s="0" t="s">
        <v>175</v>
      </c>
      <c r="D5508" s="0" t="s">
        <v>88</v>
      </c>
      <c r="E5508" s="0" t="s">
        <v>156</v>
      </c>
      <c r="F5508" s="0" t="s">
        <v>9</v>
      </c>
      <c r="G5508" s="0" t="s">
        <v>154</v>
      </c>
      <c r="H5508" s="0" t="n">
        <v>4116593.59752461</v>
      </c>
      <c r="I5508" s="0" t="n">
        <v>89298.0040307359</v>
      </c>
      <c r="J5508" s="0" t="n">
        <v>198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</row>
    <row r="5509" customFormat="false" ht="13.8" hidden="true" customHeight="false" outlineLevel="0" collapsed="false">
      <c r="A5509" s="0" t="s">
        <v>202</v>
      </c>
      <c r="B5509" s="0" t="s">
        <v>6</v>
      </c>
      <c r="C5509" s="0" t="s">
        <v>163</v>
      </c>
      <c r="D5509" s="0" t="s">
        <v>19</v>
      </c>
      <c r="E5509" s="0" t="s">
        <v>9</v>
      </c>
      <c r="F5509" s="0" t="s">
        <v>9</v>
      </c>
      <c r="G5509" s="0" t="s">
        <v>154</v>
      </c>
      <c r="H5509" s="0" t="n">
        <v>105741172.705226</v>
      </c>
      <c r="I5509" s="0" t="n">
        <v>1807364.95073583</v>
      </c>
      <c r="J5509" s="0" t="n">
        <v>238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0</v>
      </c>
    </row>
    <row r="5510" customFormat="false" ht="13.8" hidden="true" customHeight="false" outlineLevel="0" collapsed="false">
      <c r="A5510" s="0" t="s">
        <v>202</v>
      </c>
      <c r="B5510" s="0" t="s">
        <v>72</v>
      </c>
      <c r="C5510" s="0" t="s">
        <v>175</v>
      </c>
      <c r="D5510" s="0" t="s">
        <v>88</v>
      </c>
      <c r="E5510" s="0" t="s">
        <v>156</v>
      </c>
      <c r="F5510" s="0" t="s">
        <v>9</v>
      </c>
      <c r="G5510" s="0" t="s">
        <v>172</v>
      </c>
      <c r="H5510" s="0" t="n">
        <v>10350789.9039603</v>
      </c>
      <c r="I5510" s="0" t="n">
        <v>173923.832033721</v>
      </c>
      <c r="J5510" s="0" t="n">
        <v>353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n">
        <v>0</v>
      </c>
      <c r="R5510" s="0" t="n">
        <v>0</v>
      </c>
    </row>
    <row r="5511" customFormat="false" ht="13.8" hidden="true" customHeight="false" outlineLevel="0" collapsed="false">
      <c r="A5511" s="0" t="s">
        <v>202</v>
      </c>
      <c r="B5511" s="0" t="s">
        <v>72</v>
      </c>
      <c r="C5511" s="0" t="s">
        <v>175</v>
      </c>
      <c r="D5511" s="0" t="s">
        <v>87</v>
      </c>
      <c r="E5511" s="0" t="s">
        <v>152</v>
      </c>
      <c r="F5511" s="0" t="s">
        <v>8</v>
      </c>
      <c r="G5511" s="0" t="s">
        <v>157</v>
      </c>
      <c r="H5511" s="0" t="n">
        <v>7718036.4190743</v>
      </c>
      <c r="I5511" s="0" t="n">
        <v>56848.3240860394</v>
      </c>
      <c r="J5511" s="0" t="n">
        <v>50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0</v>
      </c>
    </row>
    <row r="5512" customFormat="false" ht="13.8" hidden="true" customHeight="false" outlineLevel="0" collapsed="false">
      <c r="A5512" s="0" t="s">
        <v>202</v>
      </c>
      <c r="B5512" s="0" t="s">
        <v>72</v>
      </c>
      <c r="C5512" s="0" t="s">
        <v>175</v>
      </c>
      <c r="D5512" s="0" t="s">
        <v>89</v>
      </c>
      <c r="E5512" s="0" t="s">
        <v>174</v>
      </c>
      <c r="F5512" s="0" t="s">
        <v>8</v>
      </c>
      <c r="G5512" s="0" t="s">
        <v>157</v>
      </c>
      <c r="H5512" s="0" t="n">
        <v>43538313.5937331</v>
      </c>
      <c r="I5512" s="0" t="n">
        <v>252120.777594018</v>
      </c>
      <c r="J5512" s="0" t="n">
        <v>13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n">
        <v>0</v>
      </c>
      <c r="R5512" s="0" t="n">
        <v>0</v>
      </c>
    </row>
    <row r="5513" customFormat="false" ht="13.8" hidden="true" customHeight="false" outlineLevel="0" collapsed="false">
      <c r="A5513" s="0" t="s">
        <v>202</v>
      </c>
      <c r="B5513" s="0" t="s">
        <v>90</v>
      </c>
      <c r="C5513" s="0" t="s">
        <v>94</v>
      </c>
      <c r="D5513" s="0" t="s">
        <v>94</v>
      </c>
      <c r="E5513" s="0" t="s">
        <v>170</v>
      </c>
      <c r="F5513" s="0" t="s">
        <v>13</v>
      </c>
      <c r="G5513" s="0" t="s">
        <v>172</v>
      </c>
      <c r="H5513" s="0" t="n">
        <v>3884378.71009818</v>
      </c>
      <c r="I5513" s="0" t="n">
        <v>67536.185116624</v>
      </c>
      <c r="J5513" s="0" t="n">
        <v>74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n">
        <v>0</v>
      </c>
      <c r="R5513" s="0" t="n">
        <v>0</v>
      </c>
    </row>
    <row r="5514" customFormat="false" ht="13.8" hidden="true" customHeight="false" outlineLevel="0" collapsed="false">
      <c r="A5514" s="0" t="s">
        <v>202</v>
      </c>
      <c r="B5514" s="0" t="s">
        <v>21</v>
      </c>
      <c r="C5514" s="0" t="s">
        <v>166</v>
      </c>
      <c r="D5514" s="0" t="s">
        <v>36</v>
      </c>
      <c r="E5514" s="0" t="s">
        <v>9</v>
      </c>
      <c r="F5514" s="0" t="s">
        <v>9</v>
      </c>
      <c r="G5514" s="0" t="s">
        <v>153</v>
      </c>
      <c r="H5514" s="0" t="n">
        <v>289475.007003569</v>
      </c>
      <c r="I5514" s="0" t="n">
        <v>1642.5</v>
      </c>
      <c r="J5514" s="0" t="n">
        <v>4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n">
        <v>0</v>
      </c>
      <c r="R5514" s="0" t="n">
        <v>0</v>
      </c>
    </row>
    <row r="5515" customFormat="false" ht="13.8" hidden="true" customHeight="false" outlineLevel="0" collapsed="false">
      <c r="A5515" s="0" t="s">
        <v>202</v>
      </c>
      <c r="B5515" s="0" t="s">
        <v>103</v>
      </c>
      <c r="C5515" s="0" t="s">
        <v>177</v>
      </c>
      <c r="D5515" s="0" t="s">
        <v>115</v>
      </c>
      <c r="E5515" s="0" t="s">
        <v>8</v>
      </c>
      <c r="F5515" s="0" t="s">
        <v>8</v>
      </c>
      <c r="G5515" s="0" t="s">
        <v>153</v>
      </c>
      <c r="H5515" s="0" t="n">
        <v>34496028.842396</v>
      </c>
      <c r="I5515" s="0" t="n">
        <v>191168.09</v>
      </c>
      <c r="J5515" s="0" t="n">
        <v>523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</row>
    <row r="5516" customFormat="false" ht="13.8" hidden="true" customHeight="false" outlineLevel="0" collapsed="false">
      <c r="A5516" s="0" t="s">
        <v>202</v>
      </c>
      <c r="B5516" s="0" t="s">
        <v>103</v>
      </c>
      <c r="C5516" s="0" t="s">
        <v>178</v>
      </c>
      <c r="D5516" s="0" t="s">
        <v>112</v>
      </c>
      <c r="E5516" s="0" t="s">
        <v>8</v>
      </c>
      <c r="F5516" s="0" t="s">
        <v>8</v>
      </c>
      <c r="G5516" s="0" t="s">
        <v>164</v>
      </c>
      <c r="H5516" s="0" t="n">
        <v>154258715.90222</v>
      </c>
      <c r="I5516" s="0" t="n">
        <v>385137.3236697</v>
      </c>
      <c r="J5516" s="0" t="n">
        <v>448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n">
        <v>0</v>
      </c>
      <c r="R5516" s="0" t="n">
        <v>0</v>
      </c>
    </row>
    <row r="5517" customFormat="false" ht="13.8" hidden="true" customHeight="false" outlineLevel="0" collapsed="false">
      <c r="A5517" s="0" t="s">
        <v>202</v>
      </c>
      <c r="B5517" s="0" t="s">
        <v>103</v>
      </c>
      <c r="C5517" s="0" t="s">
        <v>177</v>
      </c>
      <c r="D5517" s="0" t="s">
        <v>22</v>
      </c>
      <c r="E5517" s="0" t="s">
        <v>9</v>
      </c>
      <c r="F5517" s="0" t="s">
        <v>9</v>
      </c>
      <c r="G5517" s="0" t="s">
        <v>154</v>
      </c>
      <c r="H5517" s="0" t="n">
        <v>1200228.62643358</v>
      </c>
      <c r="I5517" s="0" t="n">
        <v>11124.8</v>
      </c>
      <c r="J5517" s="0" t="n">
        <v>186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n">
        <v>0</v>
      </c>
      <c r="R5517" s="0" t="n">
        <v>0</v>
      </c>
    </row>
    <row r="5518" customFormat="false" ht="13.8" hidden="true" customHeight="false" outlineLevel="0" collapsed="false">
      <c r="A5518" s="0" t="s">
        <v>202</v>
      </c>
      <c r="B5518" s="0" t="s">
        <v>103</v>
      </c>
      <c r="C5518" s="0" t="s">
        <v>177</v>
      </c>
      <c r="D5518" s="0" t="s">
        <v>106</v>
      </c>
      <c r="E5518" s="0" t="s">
        <v>13</v>
      </c>
      <c r="F5518" s="0" t="s">
        <v>13</v>
      </c>
      <c r="G5518" s="0" t="s">
        <v>153</v>
      </c>
      <c r="H5518" s="0" t="n">
        <v>2594935.90280873</v>
      </c>
      <c r="I5518" s="0" t="n">
        <v>247669.065</v>
      </c>
      <c r="J5518" s="0" t="n">
        <v>135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n">
        <v>0</v>
      </c>
      <c r="R5518" s="0" t="n">
        <v>0</v>
      </c>
    </row>
    <row r="5519" customFormat="false" ht="13.8" hidden="true" customHeight="false" outlineLevel="0" collapsed="false">
      <c r="A5519" s="0" t="s">
        <v>202</v>
      </c>
      <c r="B5519" s="0" t="s">
        <v>103</v>
      </c>
      <c r="C5519" s="0" t="s">
        <v>178</v>
      </c>
      <c r="D5519" s="0" t="s">
        <v>107</v>
      </c>
      <c r="E5519" s="0" t="s">
        <v>8</v>
      </c>
      <c r="F5519" s="0" t="s">
        <v>8</v>
      </c>
      <c r="G5519" s="0" t="s">
        <v>153</v>
      </c>
      <c r="H5519" s="0" t="n">
        <v>20168026.7114366</v>
      </c>
      <c r="I5519" s="0" t="n">
        <v>130567.280114394</v>
      </c>
      <c r="J5519" s="0" t="n">
        <v>1412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</row>
    <row r="5520" customFormat="false" ht="13.8" hidden="true" customHeight="false" outlineLevel="0" collapsed="false">
      <c r="A5520" s="0" t="s">
        <v>202</v>
      </c>
      <c r="B5520" s="0" t="s">
        <v>103</v>
      </c>
      <c r="C5520" s="0" t="s">
        <v>177</v>
      </c>
      <c r="D5520" s="0" t="s">
        <v>22</v>
      </c>
      <c r="E5520" s="0" t="s">
        <v>13</v>
      </c>
      <c r="F5520" s="0" t="s">
        <v>13</v>
      </c>
      <c r="G5520" s="0" t="s">
        <v>154</v>
      </c>
      <c r="H5520" s="0" t="n">
        <v>741566.601872256</v>
      </c>
      <c r="I5520" s="0" t="n">
        <v>6232.5</v>
      </c>
      <c r="J5520" s="0" t="n">
        <v>54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n">
        <v>0</v>
      </c>
      <c r="R5520" s="0" t="n">
        <v>0</v>
      </c>
    </row>
    <row r="5521" customFormat="false" ht="13.8" hidden="true" customHeight="false" outlineLevel="0" collapsed="false">
      <c r="A5521" s="0" t="s">
        <v>202</v>
      </c>
      <c r="B5521" s="0" t="s">
        <v>103</v>
      </c>
      <c r="C5521" s="0" t="s">
        <v>178</v>
      </c>
      <c r="D5521" s="0" t="s">
        <v>104</v>
      </c>
      <c r="E5521" s="0" t="s">
        <v>9</v>
      </c>
      <c r="F5521" s="0" t="s">
        <v>9</v>
      </c>
      <c r="G5521" s="0" t="s">
        <v>172</v>
      </c>
      <c r="H5521" s="0" t="n">
        <v>3007714.0978878</v>
      </c>
      <c r="I5521" s="0" t="n">
        <v>43227.9539785717</v>
      </c>
      <c r="J5521" s="0" t="n">
        <v>11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0</v>
      </c>
      <c r="Q5521" s="0" t="n">
        <v>0</v>
      </c>
      <c r="R5521" s="0" t="n">
        <v>0</v>
      </c>
    </row>
    <row r="5522" customFormat="false" ht="13.8" hidden="true" customHeight="false" outlineLevel="0" collapsed="false">
      <c r="A5522" s="0" t="s">
        <v>202</v>
      </c>
      <c r="B5522" s="0" t="s">
        <v>52</v>
      </c>
      <c r="C5522" s="0" t="s">
        <v>169</v>
      </c>
      <c r="D5522" s="0" t="s">
        <v>55</v>
      </c>
      <c r="E5522" s="0" t="s">
        <v>13</v>
      </c>
      <c r="F5522" s="0" t="s">
        <v>13</v>
      </c>
      <c r="G5522" s="0" t="s">
        <v>153</v>
      </c>
      <c r="H5522" s="0" t="n">
        <v>620662.001311074</v>
      </c>
      <c r="I5522" s="0" t="n">
        <v>6573.061625</v>
      </c>
      <c r="J5522" s="0" t="n">
        <v>4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</row>
    <row r="5523" customFormat="false" ht="13.8" hidden="true" customHeight="false" outlineLevel="0" collapsed="false">
      <c r="A5523" s="0" t="s">
        <v>202</v>
      </c>
      <c r="B5523" s="0" t="s">
        <v>103</v>
      </c>
      <c r="C5523" s="0" t="s">
        <v>177</v>
      </c>
      <c r="D5523" s="0" t="s">
        <v>110</v>
      </c>
      <c r="E5523" s="0" t="s">
        <v>13</v>
      </c>
      <c r="F5523" s="0" t="s">
        <v>13</v>
      </c>
      <c r="G5523" s="0" t="s">
        <v>153</v>
      </c>
      <c r="H5523" s="0" t="n">
        <v>77992.5985214318</v>
      </c>
      <c r="I5523" s="0" t="n">
        <v>5076.6</v>
      </c>
      <c r="J5523" s="0" t="n">
        <v>3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0</v>
      </c>
      <c r="Q5523" s="0" t="n">
        <v>0</v>
      </c>
      <c r="R5523" s="0" t="n">
        <v>0</v>
      </c>
    </row>
    <row r="5524" customFormat="false" ht="13.8" hidden="true" customHeight="false" outlineLevel="0" collapsed="false">
      <c r="A5524" s="0" t="s">
        <v>202</v>
      </c>
      <c r="B5524" s="0" t="s">
        <v>21</v>
      </c>
      <c r="C5524" s="0" t="s">
        <v>181</v>
      </c>
      <c r="D5524" s="0" t="s">
        <v>22</v>
      </c>
      <c r="E5524" s="0" t="s">
        <v>9</v>
      </c>
      <c r="F5524" s="0" t="s">
        <v>9</v>
      </c>
      <c r="G5524" s="0" t="s">
        <v>154</v>
      </c>
      <c r="H5524" s="0" t="n">
        <v>9546650.18026851</v>
      </c>
      <c r="I5524" s="0" t="n">
        <v>105975</v>
      </c>
      <c r="J5524" s="0" t="n">
        <v>213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n">
        <v>0</v>
      </c>
      <c r="R5524" s="0" t="n">
        <v>0</v>
      </c>
    </row>
    <row r="5525" customFormat="false" ht="13.8" hidden="true" customHeight="false" outlineLevel="0" collapsed="false">
      <c r="A5525" s="0" t="s">
        <v>202</v>
      </c>
      <c r="B5525" s="0" t="s">
        <v>52</v>
      </c>
      <c r="C5525" s="0" t="s">
        <v>169</v>
      </c>
      <c r="D5525" s="0" t="s">
        <v>55</v>
      </c>
      <c r="E5525" s="0" t="s">
        <v>13</v>
      </c>
      <c r="F5525" s="0" t="s">
        <v>13</v>
      </c>
      <c r="G5525" s="0" t="s">
        <v>157</v>
      </c>
      <c r="H5525" s="0" t="n">
        <v>2004763.43098983</v>
      </c>
      <c r="I5525" s="0" t="n">
        <v>27654.581238</v>
      </c>
      <c r="J5525" s="0" t="n">
        <v>15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0</v>
      </c>
      <c r="Q5525" s="0" t="n">
        <v>0</v>
      </c>
      <c r="R5525" s="0" t="n">
        <v>0</v>
      </c>
    </row>
    <row r="5526" customFormat="false" ht="13.8" hidden="true" customHeight="false" outlineLevel="0" collapsed="false">
      <c r="A5526" s="0" t="s">
        <v>202</v>
      </c>
      <c r="B5526" s="0" t="s">
        <v>96</v>
      </c>
      <c r="C5526" s="0" t="s">
        <v>184</v>
      </c>
      <c r="D5526" s="0" t="s">
        <v>101</v>
      </c>
      <c r="E5526" s="0" t="s">
        <v>191</v>
      </c>
      <c r="F5526" s="0" t="s">
        <v>9</v>
      </c>
      <c r="G5526" s="0" t="s">
        <v>164</v>
      </c>
      <c r="H5526" s="0" t="n">
        <v>784127918.18034</v>
      </c>
      <c r="I5526" s="0" t="n">
        <v>7507397.41729784</v>
      </c>
      <c r="J5526" s="0" t="n">
        <v>1852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</row>
    <row r="5527" customFormat="false" ht="13.8" hidden="true" customHeight="false" outlineLevel="0" collapsed="false">
      <c r="A5527" s="0" t="s">
        <v>202</v>
      </c>
      <c r="B5527" s="0" t="s">
        <v>21</v>
      </c>
      <c r="C5527" s="0" t="s">
        <v>166</v>
      </c>
      <c r="D5527" s="0" t="s">
        <v>33</v>
      </c>
      <c r="E5527" s="0" t="s">
        <v>13</v>
      </c>
      <c r="F5527" s="0" t="s">
        <v>13</v>
      </c>
      <c r="G5527" s="0" t="s">
        <v>164</v>
      </c>
      <c r="H5527" s="0" t="n">
        <v>6801526.44960426</v>
      </c>
      <c r="I5527" s="0" t="n">
        <v>103550.847619047</v>
      </c>
      <c r="J5527" s="0" t="n">
        <v>16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</row>
    <row r="5528" customFormat="false" ht="13.8" hidden="true" customHeight="false" outlineLevel="0" collapsed="false">
      <c r="A5528" s="0" t="s">
        <v>202</v>
      </c>
      <c r="B5528" s="0" t="s">
        <v>6</v>
      </c>
      <c r="C5528" s="0" t="s">
        <v>162</v>
      </c>
      <c r="D5528" s="0" t="s">
        <v>17</v>
      </c>
      <c r="E5528" s="0" t="s">
        <v>8</v>
      </c>
      <c r="F5528" s="0" t="s">
        <v>8</v>
      </c>
      <c r="G5528" s="0" t="s">
        <v>153</v>
      </c>
      <c r="H5528" s="0" t="n">
        <v>44765404.5456288</v>
      </c>
      <c r="I5528" s="0" t="n">
        <v>261767.211913169</v>
      </c>
      <c r="J5528" s="0" t="n">
        <v>7073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0</v>
      </c>
    </row>
    <row r="5529" customFormat="false" ht="13.8" hidden="true" customHeight="false" outlineLevel="0" collapsed="false">
      <c r="A5529" s="0" t="s">
        <v>202</v>
      </c>
      <c r="B5529" s="0" t="s">
        <v>21</v>
      </c>
      <c r="C5529" s="0" t="s">
        <v>181</v>
      </c>
      <c r="D5529" s="0" t="s">
        <v>42</v>
      </c>
      <c r="E5529" s="0" t="s">
        <v>9</v>
      </c>
      <c r="F5529" s="0" t="s">
        <v>9</v>
      </c>
      <c r="G5529" s="0" t="s">
        <v>153</v>
      </c>
      <c r="H5529" s="0" t="n">
        <v>4872213.81544009</v>
      </c>
      <c r="I5529" s="0" t="n">
        <v>28550</v>
      </c>
      <c r="J5529" s="0" t="n">
        <v>370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0</v>
      </c>
      <c r="P5529" s="0" t="n">
        <v>0</v>
      </c>
      <c r="Q5529" s="0" t="n">
        <v>0</v>
      </c>
      <c r="R5529" s="0" t="n">
        <v>0</v>
      </c>
    </row>
    <row r="5530" customFormat="false" ht="13.8" hidden="true" customHeight="false" outlineLevel="0" collapsed="false">
      <c r="A5530" s="0" t="s">
        <v>202</v>
      </c>
      <c r="B5530" s="0" t="s">
        <v>21</v>
      </c>
      <c r="C5530" s="0" t="s">
        <v>173</v>
      </c>
      <c r="D5530" s="0" t="s">
        <v>41</v>
      </c>
      <c r="E5530" s="0" t="s">
        <v>9</v>
      </c>
      <c r="F5530" s="0" t="s">
        <v>9</v>
      </c>
      <c r="G5530" s="0" t="s">
        <v>154</v>
      </c>
      <c r="H5530" s="0" t="n">
        <v>376713.326796765</v>
      </c>
      <c r="I5530" s="0" t="n">
        <v>3099.12195121951</v>
      </c>
      <c r="J5530" s="0" t="n">
        <v>3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n">
        <v>0</v>
      </c>
      <c r="R5530" s="0" t="n">
        <v>0</v>
      </c>
    </row>
    <row r="5531" customFormat="false" ht="13.8" hidden="true" customHeight="false" outlineLevel="0" collapsed="false">
      <c r="A5531" s="0" t="s">
        <v>202</v>
      </c>
      <c r="B5531" s="0" t="s">
        <v>21</v>
      </c>
      <c r="C5531" s="0" t="s">
        <v>173</v>
      </c>
      <c r="D5531" s="0" t="s">
        <v>39</v>
      </c>
      <c r="E5531" s="0" t="s">
        <v>8</v>
      </c>
      <c r="F5531" s="0" t="s">
        <v>8</v>
      </c>
      <c r="G5531" s="0" t="s">
        <v>154</v>
      </c>
      <c r="H5531" s="0" t="n">
        <v>3219061.87714948</v>
      </c>
      <c r="I5531" s="0" t="n">
        <v>22648.127006211</v>
      </c>
      <c r="J5531" s="0" t="n">
        <v>61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0</v>
      </c>
    </row>
    <row r="5532" customFormat="false" ht="13.8" hidden="true" customHeight="false" outlineLevel="0" collapsed="false">
      <c r="A5532" s="0" t="s">
        <v>202</v>
      </c>
      <c r="B5532" s="0" t="s">
        <v>52</v>
      </c>
      <c r="C5532" s="0" t="s">
        <v>158</v>
      </c>
      <c r="D5532" s="0" t="s">
        <v>65</v>
      </c>
      <c r="E5532" s="0" t="s">
        <v>9</v>
      </c>
      <c r="F5532" s="0" t="s">
        <v>9</v>
      </c>
      <c r="G5532" s="0" t="s">
        <v>172</v>
      </c>
      <c r="H5532" s="0" t="n">
        <v>6410840.53064428</v>
      </c>
      <c r="I5532" s="0" t="n">
        <v>70733.269796458</v>
      </c>
      <c r="J5532" s="0" t="n">
        <v>817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n">
        <v>0</v>
      </c>
      <c r="R5532" s="0" t="n">
        <v>0</v>
      </c>
    </row>
    <row r="5533" customFormat="false" ht="13.8" hidden="true" customHeight="false" outlineLevel="0" collapsed="false">
      <c r="A5533" s="0" t="s">
        <v>202</v>
      </c>
      <c r="B5533" s="0" t="s">
        <v>21</v>
      </c>
      <c r="C5533" s="0" t="s">
        <v>168</v>
      </c>
      <c r="D5533" s="0" t="s">
        <v>50</v>
      </c>
      <c r="E5533" s="0" t="s">
        <v>9</v>
      </c>
      <c r="F5533" s="0" t="s">
        <v>9</v>
      </c>
      <c r="G5533" s="0" t="s">
        <v>157</v>
      </c>
      <c r="H5533" s="0" t="n">
        <v>24424269.5955391</v>
      </c>
      <c r="I5533" s="0" t="n">
        <v>215740</v>
      </c>
      <c r="J5533" s="0" t="n">
        <v>5640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</row>
    <row r="5534" customFormat="false" ht="13.8" hidden="true" customHeight="false" outlineLevel="0" collapsed="false">
      <c r="A5534" s="0" t="s">
        <v>202</v>
      </c>
      <c r="B5534" s="0" t="s">
        <v>6</v>
      </c>
      <c r="C5534" s="0" t="s">
        <v>162</v>
      </c>
      <c r="D5534" s="0" t="s">
        <v>18</v>
      </c>
      <c r="E5534" s="0" t="s">
        <v>9</v>
      </c>
      <c r="F5534" s="0" t="s">
        <v>9</v>
      </c>
      <c r="G5534" s="0" t="s">
        <v>164</v>
      </c>
      <c r="H5534" s="0" t="n">
        <v>84262250.4594654</v>
      </c>
      <c r="I5534" s="0" t="n">
        <v>1778183.17613945</v>
      </c>
      <c r="J5534" s="0" t="n">
        <v>343.999999902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n">
        <v>0</v>
      </c>
      <c r="R5534" s="0" t="n">
        <v>0</v>
      </c>
    </row>
    <row r="5535" customFormat="false" ht="13.8" hidden="true" customHeight="false" outlineLevel="0" collapsed="false">
      <c r="A5535" s="0" t="s">
        <v>202</v>
      </c>
      <c r="B5535" s="0" t="s">
        <v>6</v>
      </c>
      <c r="C5535" s="0" t="s">
        <v>162</v>
      </c>
      <c r="D5535" s="0" t="s">
        <v>18</v>
      </c>
      <c r="E5535" s="0" t="s">
        <v>13</v>
      </c>
      <c r="F5535" s="0" t="s">
        <v>13</v>
      </c>
      <c r="G5535" s="0" t="s">
        <v>154</v>
      </c>
      <c r="H5535" s="0" t="n">
        <v>24824803.4378895</v>
      </c>
      <c r="I5535" s="0" t="n">
        <v>497349.425052906</v>
      </c>
      <c r="J5535" s="0" t="n">
        <v>78.99999999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n">
        <v>0</v>
      </c>
      <c r="R5535" s="0" t="n">
        <v>0</v>
      </c>
    </row>
    <row r="5536" customFormat="false" ht="13.8" hidden="true" customHeight="false" outlineLevel="0" collapsed="false">
      <c r="A5536" s="0" t="s">
        <v>202</v>
      </c>
      <c r="B5536" s="0" t="s">
        <v>6</v>
      </c>
      <c r="C5536" s="0" t="s">
        <v>162</v>
      </c>
      <c r="D5536" s="0" t="s">
        <v>20</v>
      </c>
      <c r="E5536" s="0" t="s">
        <v>8</v>
      </c>
      <c r="F5536" s="0" t="s">
        <v>8</v>
      </c>
      <c r="G5536" s="0" t="s">
        <v>157</v>
      </c>
      <c r="H5536" s="0" t="n">
        <v>260879604.069886</v>
      </c>
      <c r="I5536" s="0" t="n">
        <v>1991595.91687121</v>
      </c>
      <c r="J5536" s="0" t="n">
        <v>354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0</v>
      </c>
      <c r="Q5536" s="0" t="n">
        <v>0</v>
      </c>
      <c r="R5536" s="0" t="n">
        <v>0</v>
      </c>
    </row>
    <row r="5537" customFormat="false" ht="13.8" hidden="true" customHeight="false" outlineLevel="0" collapsed="false">
      <c r="A5537" s="0" t="s">
        <v>202</v>
      </c>
      <c r="B5537" s="0" t="s">
        <v>72</v>
      </c>
      <c r="C5537" s="0" t="s">
        <v>175</v>
      </c>
      <c r="D5537" s="0" t="s">
        <v>89</v>
      </c>
      <c r="E5537" s="0" t="s">
        <v>170</v>
      </c>
      <c r="F5537" s="0" t="s">
        <v>13</v>
      </c>
      <c r="G5537" s="0" t="s">
        <v>157</v>
      </c>
      <c r="H5537" s="0" t="n">
        <v>25367609.278753</v>
      </c>
      <c r="I5537" s="0" t="n">
        <v>605372.119425693</v>
      </c>
      <c r="J5537" s="0" t="n">
        <v>56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</row>
    <row r="5538" customFormat="false" ht="13.8" hidden="true" customHeight="false" outlineLevel="0" collapsed="false">
      <c r="A5538" s="0" t="s">
        <v>202</v>
      </c>
      <c r="B5538" s="0" t="s">
        <v>6</v>
      </c>
      <c r="C5538" s="0" t="s">
        <v>162</v>
      </c>
      <c r="D5538" s="0" t="s">
        <v>18</v>
      </c>
      <c r="E5538" s="0" t="s">
        <v>13</v>
      </c>
      <c r="F5538" s="0" t="s">
        <v>13</v>
      </c>
      <c r="G5538" s="0" t="s">
        <v>153</v>
      </c>
      <c r="H5538" s="0" t="n">
        <v>3357442.22245388</v>
      </c>
      <c r="I5538" s="0" t="n">
        <v>62209.8611195571</v>
      </c>
      <c r="J5538" s="0" t="n">
        <v>9.999999999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n">
        <v>0</v>
      </c>
      <c r="R5538" s="0" t="n">
        <v>0</v>
      </c>
    </row>
    <row r="5539" customFormat="false" ht="13.8" hidden="true" customHeight="false" outlineLevel="0" collapsed="false">
      <c r="A5539" s="0" t="s">
        <v>202</v>
      </c>
      <c r="B5539" s="0" t="s">
        <v>52</v>
      </c>
      <c r="C5539" s="0" t="s">
        <v>183</v>
      </c>
      <c r="D5539" s="0" t="s">
        <v>57</v>
      </c>
      <c r="E5539" s="0" t="s">
        <v>9</v>
      </c>
      <c r="F5539" s="0" t="s">
        <v>9</v>
      </c>
      <c r="G5539" s="0" t="s">
        <v>172</v>
      </c>
      <c r="H5539" s="0" t="n">
        <v>3518811.79845022</v>
      </c>
      <c r="I5539" s="0" t="n">
        <v>45106.9083333333</v>
      </c>
      <c r="J5539" s="0" t="n">
        <v>10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n">
        <v>0</v>
      </c>
      <c r="R5539" s="0" t="n">
        <v>0</v>
      </c>
    </row>
    <row r="5540" customFormat="false" ht="13.8" hidden="true" customHeight="false" outlineLevel="0" collapsed="false">
      <c r="A5540" s="0" t="s">
        <v>202</v>
      </c>
      <c r="B5540" s="0" t="s">
        <v>103</v>
      </c>
      <c r="C5540" s="0" t="s">
        <v>179</v>
      </c>
      <c r="D5540" s="0" t="s">
        <v>115</v>
      </c>
      <c r="E5540" s="0" t="s">
        <v>9</v>
      </c>
      <c r="F5540" s="0" t="s">
        <v>9</v>
      </c>
      <c r="G5540" s="0" t="s">
        <v>157</v>
      </c>
      <c r="H5540" s="0" t="n">
        <v>49795206.0199719</v>
      </c>
      <c r="I5540" s="0" t="n">
        <v>959114.55</v>
      </c>
      <c r="J5540" s="0" t="n">
        <v>3066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n">
        <v>0</v>
      </c>
      <c r="R5540" s="0" t="n">
        <v>0</v>
      </c>
    </row>
    <row r="5541" customFormat="false" ht="13.8" hidden="true" customHeight="false" outlineLevel="0" collapsed="false">
      <c r="A5541" s="0" t="s">
        <v>202</v>
      </c>
      <c r="B5541" s="0" t="s">
        <v>103</v>
      </c>
      <c r="C5541" s="0" t="s">
        <v>177</v>
      </c>
      <c r="D5541" s="0" t="s">
        <v>116</v>
      </c>
      <c r="E5541" s="0" t="s">
        <v>13</v>
      </c>
      <c r="F5541" s="0" t="s">
        <v>13</v>
      </c>
      <c r="G5541" s="0" t="s">
        <v>164</v>
      </c>
      <c r="H5541" s="0" t="n">
        <v>56764986.1357403</v>
      </c>
      <c r="I5541" s="0" t="n">
        <v>521923.794</v>
      </c>
      <c r="J5541" s="0" t="n">
        <v>2416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0</v>
      </c>
    </row>
    <row r="5542" customFormat="false" ht="13.8" hidden="true" customHeight="false" outlineLevel="0" collapsed="false">
      <c r="A5542" s="0" t="s">
        <v>202</v>
      </c>
      <c r="B5542" s="0" t="s">
        <v>103</v>
      </c>
      <c r="C5542" s="0" t="s">
        <v>177</v>
      </c>
      <c r="D5542" s="0" t="s">
        <v>114</v>
      </c>
      <c r="E5542" s="0" t="s">
        <v>9</v>
      </c>
      <c r="F5542" s="0" t="s">
        <v>9</v>
      </c>
      <c r="G5542" s="0" t="s">
        <v>153</v>
      </c>
      <c r="H5542" s="0" t="n">
        <v>1344453.81562629</v>
      </c>
      <c r="I5542" s="0" t="n">
        <v>82529.795</v>
      </c>
      <c r="J5542" s="0" t="n">
        <v>197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n">
        <v>0</v>
      </c>
      <c r="Q5542" s="0" t="n">
        <v>0</v>
      </c>
      <c r="R5542" s="0" t="n">
        <v>0</v>
      </c>
    </row>
    <row r="5543" customFormat="false" ht="13.8" hidden="true" customHeight="false" outlineLevel="0" collapsed="false">
      <c r="A5543" s="0" t="s">
        <v>202</v>
      </c>
      <c r="B5543" s="0" t="s">
        <v>103</v>
      </c>
      <c r="C5543" s="0" t="s">
        <v>193</v>
      </c>
      <c r="D5543" s="0" t="s">
        <v>107</v>
      </c>
      <c r="E5543" s="0" t="s">
        <v>9</v>
      </c>
      <c r="F5543" s="0" t="s">
        <v>9</v>
      </c>
      <c r="G5543" s="0" t="s">
        <v>164</v>
      </c>
      <c r="H5543" s="0" t="n">
        <v>21132737.8565034</v>
      </c>
      <c r="I5543" s="0" t="n">
        <v>291783.538590355</v>
      </c>
      <c r="J5543" s="0" t="n">
        <v>823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0</v>
      </c>
    </row>
    <row r="5544" customFormat="false" ht="13.8" hidden="true" customHeight="false" outlineLevel="0" collapsed="false">
      <c r="A5544" s="0" t="s">
        <v>202</v>
      </c>
      <c r="B5544" s="0" t="s">
        <v>103</v>
      </c>
      <c r="C5544" s="0" t="s">
        <v>178</v>
      </c>
      <c r="D5544" s="0" t="s">
        <v>104</v>
      </c>
      <c r="E5544" s="0" t="s">
        <v>8</v>
      </c>
      <c r="F5544" s="0" t="s">
        <v>8</v>
      </c>
      <c r="G5544" s="0" t="s">
        <v>153</v>
      </c>
      <c r="H5544" s="0" t="n">
        <v>6685458.69481146</v>
      </c>
      <c r="I5544" s="0" t="n">
        <v>93211.891323612</v>
      </c>
      <c r="J5544" s="0" t="n">
        <v>21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n">
        <v>0</v>
      </c>
      <c r="R5544" s="0" t="n">
        <v>0</v>
      </c>
    </row>
    <row r="5545" customFormat="false" ht="13.8" hidden="true" customHeight="false" outlineLevel="0" collapsed="false">
      <c r="A5545" s="0" t="s">
        <v>202</v>
      </c>
      <c r="B5545" s="0" t="s">
        <v>96</v>
      </c>
      <c r="C5545" s="0" t="s">
        <v>97</v>
      </c>
      <c r="D5545" s="0" t="s">
        <v>97</v>
      </c>
      <c r="E5545" s="0" t="s">
        <v>170</v>
      </c>
      <c r="F5545" s="0" t="s">
        <v>13</v>
      </c>
      <c r="G5545" s="0" t="s">
        <v>154</v>
      </c>
      <c r="H5545" s="0" t="n">
        <v>23880933.2454516</v>
      </c>
      <c r="I5545" s="0" t="n">
        <v>657490.604692849</v>
      </c>
      <c r="J5545" s="0" t="n">
        <v>2514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0</v>
      </c>
      <c r="R5545" s="0" t="n">
        <v>0</v>
      </c>
    </row>
    <row r="5546" customFormat="false" ht="13.8" hidden="true" customHeight="false" outlineLevel="0" collapsed="false">
      <c r="A5546" s="0" t="s">
        <v>202</v>
      </c>
      <c r="B5546" s="0" t="s">
        <v>72</v>
      </c>
      <c r="C5546" s="0" t="s">
        <v>171</v>
      </c>
      <c r="D5546" s="0" t="s">
        <v>74</v>
      </c>
      <c r="E5546" s="0" t="s">
        <v>152</v>
      </c>
      <c r="F5546" s="0" t="s">
        <v>8</v>
      </c>
      <c r="G5546" s="0" t="s">
        <v>172</v>
      </c>
      <c r="H5546" s="0" t="n">
        <v>68768321.4374042</v>
      </c>
      <c r="I5546" s="0" t="n">
        <v>211967.916207748</v>
      </c>
      <c r="J5546" s="0" t="n">
        <v>1720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</row>
    <row r="5547" customFormat="false" ht="13.8" hidden="true" customHeight="false" outlineLevel="0" collapsed="false">
      <c r="A5547" s="0" t="s">
        <v>202</v>
      </c>
      <c r="B5547" s="0" t="s">
        <v>72</v>
      </c>
      <c r="C5547" s="0" t="s">
        <v>171</v>
      </c>
      <c r="D5547" s="0" t="s">
        <v>74</v>
      </c>
      <c r="E5547" s="0" t="s">
        <v>170</v>
      </c>
      <c r="F5547" s="0" t="s">
        <v>13</v>
      </c>
      <c r="G5547" s="0" t="s">
        <v>157</v>
      </c>
      <c r="H5547" s="0" t="n">
        <v>5608682.17135784</v>
      </c>
      <c r="I5547" s="0" t="n">
        <v>24601.3114966209</v>
      </c>
      <c r="J5547" s="0" t="n">
        <v>292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0</v>
      </c>
    </row>
    <row r="5548" customFormat="false" ht="13.8" hidden="true" customHeight="false" outlineLevel="0" collapsed="false">
      <c r="A5548" s="0" t="s">
        <v>202</v>
      </c>
      <c r="B5548" s="0" t="s">
        <v>72</v>
      </c>
      <c r="C5548" s="0" t="s">
        <v>175</v>
      </c>
      <c r="D5548" s="0" t="s">
        <v>79</v>
      </c>
      <c r="E5548" s="0" t="s">
        <v>152</v>
      </c>
      <c r="F5548" s="0" t="s">
        <v>8</v>
      </c>
      <c r="G5548" s="0" t="s">
        <v>153</v>
      </c>
      <c r="H5548" s="0" t="n">
        <v>10363623.0828598</v>
      </c>
      <c r="I5548" s="0" t="n">
        <v>87634.6256437957</v>
      </c>
      <c r="J5548" s="0" t="n">
        <v>29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n">
        <v>0</v>
      </c>
      <c r="R5548" s="0" t="n">
        <v>0</v>
      </c>
    </row>
    <row r="5549" customFormat="false" ht="13.8" hidden="true" customHeight="false" outlineLevel="0" collapsed="false">
      <c r="A5549" s="0" t="s">
        <v>202</v>
      </c>
      <c r="B5549" s="0" t="s">
        <v>90</v>
      </c>
      <c r="C5549" s="0" t="s">
        <v>160</v>
      </c>
      <c r="D5549" s="0" t="s">
        <v>91</v>
      </c>
      <c r="E5549" s="0" t="s">
        <v>8</v>
      </c>
      <c r="F5549" s="0" t="s">
        <v>8</v>
      </c>
      <c r="G5549" s="0" t="s">
        <v>157</v>
      </c>
      <c r="H5549" s="0" t="n">
        <v>209590304.967845</v>
      </c>
      <c r="I5549" s="0" t="n">
        <v>1331352.99654311</v>
      </c>
      <c r="J5549" s="0" t="n">
        <v>2121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</row>
    <row r="5550" customFormat="false" ht="13.8" hidden="true" customHeight="false" outlineLevel="0" collapsed="false">
      <c r="A5550" s="0" t="s">
        <v>202</v>
      </c>
      <c r="B5550" s="0" t="s">
        <v>96</v>
      </c>
      <c r="C5550" s="0" t="s">
        <v>99</v>
      </c>
      <c r="D5550" s="0" t="s">
        <v>99</v>
      </c>
      <c r="E5550" s="0" t="s">
        <v>191</v>
      </c>
      <c r="F5550" s="0" t="s">
        <v>9</v>
      </c>
      <c r="G5550" s="0" t="s">
        <v>157</v>
      </c>
      <c r="H5550" s="0" t="n">
        <v>15782198.1476385</v>
      </c>
      <c r="I5550" s="0" t="n">
        <v>207873.956917052</v>
      </c>
      <c r="J5550" s="0" t="n">
        <v>254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n">
        <v>0</v>
      </c>
      <c r="R5550" s="0" t="n">
        <v>0</v>
      </c>
    </row>
    <row r="5551" customFormat="false" ht="13.8" hidden="true" customHeight="false" outlineLevel="0" collapsed="false">
      <c r="A5551" s="0" t="s">
        <v>202</v>
      </c>
      <c r="B5551" s="0" t="s">
        <v>21</v>
      </c>
      <c r="C5551" s="0" t="s">
        <v>166</v>
      </c>
      <c r="D5551" s="0" t="s">
        <v>23</v>
      </c>
      <c r="E5551" s="0" t="s">
        <v>13</v>
      </c>
      <c r="F5551" s="0" t="s">
        <v>13</v>
      </c>
      <c r="G5551" s="0" t="s">
        <v>154</v>
      </c>
      <c r="H5551" s="0" t="n">
        <v>5559809.060747</v>
      </c>
      <c r="I5551" s="0" t="n">
        <v>68820.0651621338</v>
      </c>
      <c r="J5551" s="0" t="n">
        <v>49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n">
        <v>0</v>
      </c>
      <c r="R5551" s="0" t="n">
        <v>0</v>
      </c>
    </row>
    <row r="5552" customFormat="false" ht="13.8" hidden="true" customHeight="false" outlineLevel="0" collapsed="false">
      <c r="A5552" s="0" t="s">
        <v>202</v>
      </c>
      <c r="B5552" s="0" t="s">
        <v>52</v>
      </c>
      <c r="C5552" s="0" t="s">
        <v>183</v>
      </c>
      <c r="D5552" s="0" t="s">
        <v>57</v>
      </c>
      <c r="E5552" s="0" t="s">
        <v>9</v>
      </c>
      <c r="F5552" s="0" t="s">
        <v>9</v>
      </c>
      <c r="G5552" s="0" t="s">
        <v>157</v>
      </c>
      <c r="H5552" s="0" t="n">
        <v>90566793.3699099</v>
      </c>
      <c r="I5552" s="0" t="n">
        <v>1092187.55678571</v>
      </c>
      <c r="J5552" s="0" t="n">
        <v>200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n">
        <v>0</v>
      </c>
      <c r="R5552" s="0" t="n">
        <v>0</v>
      </c>
    </row>
    <row r="5553" customFormat="false" ht="13.8" hidden="true" customHeight="false" outlineLevel="0" collapsed="false">
      <c r="A5553" s="0" t="s">
        <v>202</v>
      </c>
      <c r="B5553" s="0" t="s">
        <v>21</v>
      </c>
      <c r="C5553" s="0" t="s">
        <v>166</v>
      </c>
      <c r="D5553" s="0" t="s">
        <v>24</v>
      </c>
      <c r="E5553" s="0" t="s">
        <v>9</v>
      </c>
      <c r="F5553" s="0" t="s">
        <v>9</v>
      </c>
      <c r="G5553" s="0" t="s">
        <v>157</v>
      </c>
      <c r="H5553" s="0" t="n">
        <v>5006085.36860269</v>
      </c>
      <c r="I5553" s="0" t="n">
        <v>81505.6675863902</v>
      </c>
      <c r="J5553" s="0" t="n">
        <v>40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</row>
    <row r="5554" customFormat="false" ht="13.8" hidden="true" customHeight="false" outlineLevel="0" collapsed="false">
      <c r="A5554" s="0" t="s">
        <v>202</v>
      </c>
      <c r="B5554" s="0" t="s">
        <v>21</v>
      </c>
      <c r="C5554" s="0" t="s">
        <v>166</v>
      </c>
      <c r="D5554" s="0" t="s">
        <v>25</v>
      </c>
      <c r="E5554" s="0" t="s">
        <v>9</v>
      </c>
      <c r="F5554" s="0" t="s">
        <v>9</v>
      </c>
      <c r="G5554" s="0" t="s">
        <v>157</v>
      </c>
      <c r="H5554" s="0" t="n">
        <v>28041949.6816659</v>
      </c>
      <c r="I5554" s="0" t="n">
        <v>315040.667301305</v>
      </c>
      <c r="J5554" s="0" t="n">
        <v>108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n">
        <v>0</v>
      </c>
      <c r="R5554" s="0" t="n">
        <v>0</v>
      </c>
    </row>
    <row r="5555" customFormat="false" ht="13.8" hidden="true" customHeight="false" outlineLevel="0" collapsed="false">
      <c r="A5555" s="0" t="s">
        <v>202</v>
      </c>
      <c r="B5555" s="0" t="s">
        <v>96</v>
      </c>
      <c r="C5555" s="0" t="s">
        <v>184</v>
      </c>
      <c r="D5555" s="0" t="s">
        <v>102</v>
      </c>
      <c r="E5555" s="0" t="s">
        <v>198</v>
      </c>
      <c r="F5555" s="0" t="s">
        <v>8</v>
      </c>
      <c r="G5555" s="0" t="s">
        <v>157</v>
      </c>
      <c r="H5555" s="0" t="n">
        <v>435314704.001941</v>
      </c>
      <c r="I5555" s="0" t="n">
        <v>2478851.25748641</v>
      </c>
      <c r="J5555" s="0" t="n">
        <v>339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0</v>
      </c>
      <c r="P5555" s="0" t="n">
        <v>0</v>
      </c>
      <c r="Q5555" s="0" t="n">
        <v>0</v>
      </c>
      <c r="R5555" s="0" t="n">
        <v>0</v>
      </c>
    </row>
    <row r="5556" customFormat="false" ht="13.8" hidden="true" customHeight="false" outlineLevel="0" collapsed="false">
      <c r="A5556" s="0" t="s">
        <v>202</v>
      </c>
      <c r="B5556" s="0" t="s">
        <v>96</v>
      </c>
      <c r="C5556" s="0" t="s">
        <v>184</v>
      </c>
      <c r="D5556" s="0" t="s">
        <v>102</v>
      </c>
      <c r="E5556" s="0" t="s">
        <v>198</v>
      </c>
      <c r="F5556" s="0" t="s">
        <v>8</v>
      </c>
      <c r="G5556" s="0" t="s">
        <v>154</v>
      </c>
      <c r="H5556" s="0" t="n">
        <v>672408928.976473</v>
      </c>
      <c r="I5556" s="0" t="n">
        <v>3913704.4797798</v>
      </c>
      <c r="J5556" s="0" t="n">
        <v>511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0</v>
      </c>
    </row>
    <row r="5557" customFormat="false" ht="13.8" hidden="true" customHeight="false" outlineLevel="0" collapsed="false">
      <c r="A5557" s="0" t="s">
        <v>202</v>
      </c>
      <c r="B5557" s="0" t="s">
        <v>21</v>
      </c>
      <c r="C5557" s="0" t="s">
        <v>181</v>
      </c>
      <c r="D5557" s="0" t="s">
        <v>31</v>
      </c>
      <c r="E5557" s="0" t="s">
        <v>8</v>
      </c>
      <c r="F5557" s="0" t="s">
        <v>8</v>
      </c>
      <c r="G5557" s="0" t="s">
        <v>154</v>
      </c>
      <c r="H5557" s="0" t="n">
        <v>6356249.88579019</v>
      </c>
      <c r="I5557" s="0" t="n">
        <v>72300</v>
      </c>
      <c r="J5557" s="0" t="n">
        <v>144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0</v>
      </c>
      <c r="Q5557" s="0" t="n">
        <v>0</v>
      </c>
      <c r="R5557" s="0" t="n">
        <v>0</v>
      </c>
    </row>
    <row r="5558" customFormat="false" ht="13.8" hidden="true" customHeight="false" outlineLevel="0" collapsed="false">
      <c r="A5558" s="0" t="s">
        <v>202</v>
      </c>
      <c r="B5558" s="0" t="s">
        <v>21</v>
      </c>
      <c r="C5558" s="0" t="s">
        <v>166</v>
      </c>
      <c r="D5558" s="0" t="s">
        <v>32</v>
      </c>
      <c r="E5558" s="0" t="s">
        <v>8</v>
      </c>
      <c r="F5558" s="0" t="s">
        <v>8</v>
      </c>
      <c r="G5558" s="0" t="s">
        <v>164</v>
      </c>
      <c r="H5558" s="0" t="n">
        <v>7350218.78445731</v>
      </c>
      <c r="I5558" s="0" t="n">
        <v>75181.3333333333</v>
      </c>
      <c r="J5558" s="0" t="n">
        <v>15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0</v>
      </c>
    </row>
    <row r="5559" customFormat="false" ht="13.8" hidden="true" customHeight="false" outlineLevel="0" collapsed="false">
      <c r="A5559" s="0" t="s">
        <v>202</v>
      </c>
      <c r="B5559" s="0" t="s">
        <v>21</v>
      </c>
      <c r="C5559" s="0" t="s">
        <v>166</v>
      </c>
      <c r="D5559" s="0" t="s">
        <v>36</v>
      </c>
      <c r="E5559" s="0" t="s">
        <v>9</v>
      </c>
      <c r="F5559" s="0" t="s">
        <v>9</v>
      </c>
      <c r="G5559" s="0" t="s">
        <v>154</v>
      </c>
      <c r="H5559" s="0" t="n">
        <v>4051044.17913736</v>
      </c>
      <c r="I5559" s="0" t="n">
        <v>28178.9365656405</v>
      </c>
      <c r="J5559" s="0" t="n">
        <v>64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</row>
    <row r="5560" customFormat="false" ht="13.8" hidden="true" customHeight="false" outlineLevel="0" collapsed="false">
      <c r="A5560" s="0" t="s">
        <v>202</v>
      </c>
      <c r="B5560" s="0" t="s">
        <v>21</v>
      </c>
      <c r="C5560" s="0" t="s">
        <v>166</v>
      </c>
      <c r="D5560" s="0" t="s">
        <v>44</v>
      </c>
      <c r="E5560" s="0" t="s">
        <v>8</v>
      </c>
      <c r="F5560" s="0" t="s">
        <v>8</v>
      </c>
      <c r="G5560" s="0" t="s">
        <v>153</v>
      </c>
      <c r="H5560" s="0" t="n">
        <v>4630194.70113074</v>
      </c>
      <c r="I5560" s="0" t="n">
        <v>22125</v>
      </c>
      <c r="J5560" s="0" t="n">
        <v>63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</row>
    <row r="5561" customFormat="false" ht="13.8" hidden="true" customHeight="false" outlineLevel="0" collapsed="false">
      <c r="A5561" s="0" t="s">
        <v>202</v>
      </c>
      <c r="B5561" s="0" t="s">
        <v>52</v>
      </c>
      <c r="C5561" s="0" t="s">
        <v>158</v>
      </c>
      <c r="D5561" s="0" t="s">
        <v>66</v>
      </c>
      <c r="E5561" s="0" t="s">
        <v>9</v>
      </c>
      <c r="F5561" s="0" t="s">
        <v>9</v>
      </c>
      <c r="G5561" s="0" t="s">
        <v>157</v>
      </c>
      <c r="H5561" s="0" t="n">
        <v>18629685.0747509</v>
      </c>
      <c r="I5561" s="0" t="n">
        <v>248790.810240386</v>
      </c>
      <c r="J5561" s="0" t="n">
        <v>4000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</row>
    <row r="5562" customFormat="false" ht="13.8" hidden="true" customHeight="false" outlineLevel="0" collapsed="false">
      <c r="A5562" s="0" t="s">
        <v>202</v>
      </c>
      <c r="B5562" s="0" t="s">
        <v>21</v>
      </c>
      <c r="C5562" s="0" t="s">
        <v>168</v>
      </c>
      <c r="D5562" s="0" t="s">
        <v>50</v>
      </c>
      <c r="E5562" s="0" t="s">
        <v>9</v>
      </c>
      <c r="F5562" s="0" t="s">
        <v>9</v>
      </c>
      <c r="G5562" s="0" t="s">
        <v>154</v>
      </c>
      <c r="H5562" s="0" t="n">
        <v>13155995.1157407</v>
      </c>
      <c r="I5562" s="0" t="n">
        <v>91055</v>
      </c>
      <c r="J5562" s="0" t="n">
        <v>2149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n">
        <v>0</v>
      </c>
      <c r="Q5562" s="0" t="n">
        <v>0</v>
      </c>
      <c r="R5562" s="0" t="n">
        <v>0</v>
      </c>
    </row>
    <row r="5563" customFormat="false" ht="13.8" hidden="true" customHeight="false" outlineLevel="0" collapsed="false">
      <c r="A5563" s="0" t="s">
        <v>202</v>
      </c>
      <c r="B5563" s="0" t="s">
        <v>52</v>
      </c>
      <c r="C5563" s="0" t="s">
        <v>158</v>
      </c>
      <c r="D5563" s="0" t="s">
        <v>71</v>
      </c>
      <c r="E5563" s="0" t="s">
        <v>13</v>
      </c>
      <c r="F5563" s="0" t="s">
        <v>13</v>
      </c>
      <c r="G5563" s="0" t="s">
        <v>164</v>
      </c>
      <c r="H5563" s="0" t="n">
        <v>38241090.7257961</v>
      </c>
      <c r="I5563" s="0" t="n">
        <v>358491.426632246</v>
      </c>
      <c r="J5563" s="0" t="n">
        <v>1751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</row>
    <row r="5564" customFormat="false" ht="13.8" hidden="true" customHeight="false" outlineLevel="0" collapsed="false">
      <c r="A5564" s="0" t="s">
        <v>202</v>
      </c>
      <c r="B5564" s="0" t="s">
        <v>72</v>
      </c>
      <c r="C5564" s="0" t="s">
        <v>175</v>
      </c>
      <c r="D5564" s="0" t="s">
        <v>89</v>
      </c>
      <c r="E5564" s="0" t="s">
        <v>174</v>
      </c>
      <c r="F5564" s="0" t="s">
        <v>8</v>
      </c>
      <c r="G5564" s="0" t="s">
        <v>164</v>
      </c>
      <c r="H5564" s="0" t="n">
        <v>114293252.070781</v>
      </c>
      <c r="I5564" s="0" t="n">
        <v>742636.811559667</v>
      </c>
      <c r="J5564" s="0" t="n">
        <v>41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</row>
    <row r="5565" customFormat="false" ht="13.8" hidden="true" customHeight="false" outlineLevel="0" collapsed="false">
      <c r="A5565" s="0" t="s">
        <v>202</v>
      </c>
      <c r="B5565" s="0" t="s">
        <v>21</v>
      </c>
      <c r="C5565" s="0" t="s">
        <v>181</v>
      </c>
      <c r="D5565" s="0" t="s">
        <v>31</v>
      </c>
      <c r="E5565" s="0" t="s">
        <v>9</v>
      </c>
      <c r="F5565" s="0" t="s">
        <v>9</v>
      </c>
      <c r="G5565" s="0" t="s">
        <v>157</v>
      </c>
      <c r="H5565" s="0" t="n">
        <v>731765.499363797</v>
      </c>
      <c r="I5565" s="0" t="n">
        <v>9775</v>
      </c>
      <c r="J5565" s="0" t="n">
        <v>19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0</v>
      </c>
    </row>
    <row r="5566" customFormat="false" ht="13.8" hidden="true" customHeight="false" outlineLevel="0" collapsed="false">
      <c r="A5566" s="0" t="s">
        <v>202</v>
      </c>
      <c r="B5566" s="0" t="s">
        <v>72</v>
      </c>
      <c r="C5566" s="0" t="s">
        <v>151</v>
      </c>
      <c r="D5566" s="0" t="s">
        <v>83</v>
      </c>
      <c r="E5566" s="0" t="s">
        <v>170</v>
      </c>
      <c r="F5566" s="0" t="s">
        <v>13</v>
      </c>
      <c r="G5566" s="0" t="s">
        <v>153</v>
      </c>
      <c r="H5566" s="0" t="n">
        <v>114867.855652955</v>
      </c>
      <c r="I5566" s="0" t="n">
        <v>1268.40920856376</v>
      </c>
      <c r="J5566" s="0" t="n">
        <v>10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</row>
    <row r="5567" customFormat="false" ht="13.8" hidden="true" customHeight="false" outlineLevel="0" collapsed="false">
      <c r="A5567" s="0" t="s">
        <v>202</v>
      </c>
      <c r="B5567" s="0" t="s">
        <v>90</v>
      </c>
      <c r="C5567" s="0" t="s">
        <v>186</v>
      </c>
      <c r="D5567" s="0" t="s">
        <v>95</v>
      </c>
      <c r="E5567" s="0" t="s">
        <v>13</v>
      </c>
      <c r="F5567" s="0" t="s">
        <v>13</v>
      </c>
      <c r="G5567" s="0" t="s">
        <v>157</v>
      </c>
      <c r="H5567" s="0" t="n">
        <v>5613218.27434339</v>
      </c>
      <c r="I5567" s="0" t="n">
        <v>65654.8044871794</v>
      </c>
      <c r="J5567" s="0" t="n">
        <v>142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</row>
    <row r="5568" customFormat="false" ht="13.8" hidden="true" customHeight="false" outlineLevel="0" collapsed="false">
      <c r="A5568" s="0" t="s">
        <v>202</v>
      </c>
      <c r="B5568" s="0" t="s">
        <v>72</v>
      </c>
      <c r="C5568" s="0" t="s">
        <v>175</v>
      </c>
      <c r="D5568" s="0" t="s">
        <v>88</v>
      </c>
      <c r="E5568" s="0" t="s">
        <v>174</v>
      </c>
      <c r="F5568" s="0" t="s">
        <v>8</v>
      </c>
      <c r="G5568" s="0" t="s">
        <v>153</v>
      </c>
      <c r="H5568" s="0" t="n">
        <v>4142131.84560981</v>
      </c>
      <c r="I5568" s="0" t="n">
        <v>18604.7814466216</v>
      </c>
      <c r="J5568" s="0" t="n">
        <v>20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0</v>
      </c>
    </row>
    <row r="5569" customFormat="false" ht="13.8" hidden="true" customHeight="false" outlineLevel="0" collapsed="false">
      <c r="A5569" s="0" t="s">
        <v>202</v>
      </c>
      <c r="B5569" s="0" t="s">
        <v>52</v>
      </c>
      <c r="C5569" s="0" t="s">
        <v>158</v>
      </c>
      <c r="D5569" s="0" t="s">
        <v>59</v>
      </c>
      <c r="E5569" s="0" t="s">
        <v>13</v>
      </c>
      <c r="F5569" s="0" t="s">
        <v>13</v>
      </c>
      <c r="G5569" s="0" t="s">
        <v>153</v>
      </c>
      <c r="H5569" s="0" t="n">
        <v>609277.715581098</v>
      </c>
      <c r="I5569" s="0" t="n">
        <v>8343.87699185782</v>
      </c>
      <c r="J5569" s="0" t="n">
        <v>15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0</v>
      </c>
    </row>
    <row r="5570" customFormat="false" ht="13.8" hidden="true" customHeight="false" outlineLevel="0" collapsed="false">
      <c r="A5570" s="0" t="s">
        <v>202</v>
      </c>
      <c r="B5570" s="0" t="s">
        <v>103</v>
      </c>
      <c r="C5570" s="0" t="s">
        <v>179</v>
      </c>
      <c r="D5570" s="0" t="s">
        <v>116</v>
      </c>
      <c r="E5570" s="0" t="s">
        <v>13</v>
      </c>
      <c r="F5570" s="0" t="s">
        <v>13</v>
      </c>
      <c r="G5570" s="0" t="s">
        <v>154</v>
      </c>
      <c r="H5570" s="0" t="n">
        <v>523866.654033378</v>
      </c>
      <c r="I5570" s="0" t="n">
        <v>11229.25402033</v>
      </c>
      <c r="J5570" s="0" t="n">
        <v>263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</row>
    <row r="5571" customFormat="false" ht="13.8" hidden="true" customHeight="false" outlineLevel="0" collapsed="false">
      <c r="A5571" s="0" t="s">
        <v>202</v>
      </c>
      <c r="B5571" s="0" t="s">
        <v>103</v>
      </c>
      <c r="C5571" s="0" t="s">
        <v>177</v>
      </c>
      <c r="D5571" s="0" t="s">
        <v>113</v>
      </c>
      <c r="E5571" s="0" t="s">
        <v>9</v>
      </c>
      <c r="F5571" s="0" t="s">
        <v>9</v>
      </c>
      <c r="G5571" s="0" t="s">
        <v>172</v>
      </c>
      <c r="H5571" s="0" t="n">
        <v>928754.797950982</v>
      </c>
      <c r="I5571" s="0" t="n">
        <v>16971.295</v>
      </c>
      <c r="J5571" s="0" t="n">
        <v>232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0</v>
      </c>
      <c r="P5571" s="0" t="n">
        <v>0</v>
      </c>
      <c r="Q5571" s="0" t="n">
        <v>0</v>
      </c>
      <c r="R5571" s="0" t="n">
        <v>0</v>
      </c>
    </row>
    <row r="5572" customFormat="false" ht="13.8" hidden="true" customHeight="false" outlineLevel="0" collapsed="false">
      <c r="A5572" s="0" t="s">
        <v>202</v>
      </c>
      <c r="B5572" s="0" t="s">
        <v>103</v>
      </c>
      <c r="C5572" s="0" t="s">
        <v>178</v>
      </c>
      <c r="D5572" s="0" t="s">
        <v>105</v>
      </c>
      <c r="E5572" s="0" t="s">
        <v>8</v>
      </c>
      <c r="F5572" s="0" t="s">
        <v>8</v>
      </c>
      <c r="G5572" s="0" t="s">
        <v>154</v>
      </c>
      <c r="H5572" s="0" t="n">
        <v>13109492.6403103</v>
      </c>
      <c r="I5572" s="0" t="n">
        <v>334801.833157</v>
      </c>
      <c r="J5572" s="0" t="n">
        <v>13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n">
        <v>0</v>
      </c>
      <c r="R5572" s="0" t="n">
        <v>0</v>
      </c>
    </row>
    <row r="5573" customFormat="false" ht="13.8" hidden="true" customHeight="false" outlineLevel="0" collapsed="false">
      <c r="A5573" s="0" t="s">
        <v>202</v>
      </c>
      <c r="B5573" s="0" t="s">
        <v>103</v>
      </c>
      <c r="C5573" s="0" t="s">
        <v>178</v>
      </c>
      <c r="D5573" s="0" t="s">
        <v>107</v>
      </c>
      <c r="E5573" s="0" t="s">
        <v>8</v>
      </c>
      <c r="F5573" s="0" t="s">
        <v>8</v>
      </c>
      <c r="G5573" s="0" t="s">
        <v>164</v>
      </c>
      <c r="H5573" s="0" t="n">
        <v>36322540.0467163</v>
      </c>
      <c r="I5573" s="0" t="n">
        <v>208484.369307699</v>
      </c>
      <c r="J5573" s="0" t="n">
        <v>1689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n">
        <v>0</v>
      </c>
      <c r="R5573" s="0" t="n">
        <v>0</v>
      </c>
    </row>
    <row r="5574" customFormat="false" ht="13.8" hidden="true" customHeight="false" outlineLevel="0" collapsed="false">
      <c r="A5574" s="0" t="s">
        <v>202</v>
      </c>
      <c r="B5574" s="0" t="s">
        <v>103</v>
      </c>
      <c r="C5574" s="0" t="s">
        <v>177</v>
      </c>
      <c r="D5574" s="0" t="s">
        <v>109</v>
      </c>
      <c r="E5574" s="0" t="s">
        <v>13</v>
      </c>
      <c r="F5574" s="0" t="s">
        <v>13</v>
      </c>
      <c r="G5574" s="0" t="s">
        <v>180</v>
      </c>
      <c r="H5574" s="0" t="n">
        <v>0</v>
      </c>
      <c r="I5574" s="0" t="n">
        <v>0</v>
      </c>
      <c r="J5574" s="0" t="n">
        <v>47482</v>
      </c>
      <c r="K5574" s="0" t="n">
        <v>0</v>
      </c>
      <c r="L5574" s="0" t="n">
        <v>0</v>
      </c>
      <c r="M5574" s="0" t="n">
        <v>0</v>
      </c>
      <c r="N5574" s="0" t="n">
        <v>0</v>
      </c>
      <c r="O5574" s="0" t="n">
        <v>0</v>
      </c>
      <c r="P5574" s="0" t="n">
        <v>0</v>
      </c>
      <c r="Q5574" s="0" t="n">
        <v>0</v>
      </c>
      <c r="R5574" s="0" t="n">
        <v>0</v>
      </c>
    </row>
    <row r="5575" customFormat="false" ht="13.8" hidden="true" customHeight="false" outlineLevel="0" collapsed="false">
      <c r="A5575" s="0" t="s">
        <v>202</v>
      </c>
      <c r="B5575" s="0" t="s">
        <v>103</v>
      </c>
      <c r="C5575" s="0" t="s">
        <v>178</v>
      </c>
      <c r="D5575" s="0" t="s">
        <v>111</v>
      </c>
      <c r="E5575" s="0" t="s">
        <v>8</v>
      </c>
      <c r="F5575" s="0" t="s">
        <v>8</v>
      </c>
      <c r="G5575" s="0" t="s">
        <v>157</v>
      </c>
      <c r="H5575" s="0" t="n">
        <v>16115761.9483079</v>
      </c>
      <c r="I5575" s="0" t="n">
        <v>78266.5536895857</v>
      </c>
      <c r="J5575" s="0" t="n">
        <v>144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n">
        <v>0</v>
      </c>
      <c r="R5575" s="0" t="n">
        <v>0</v>
      </c>
    </row>
    <row r="5576" customFormat="false" ht="13.8" hidden="true" customHeight="false" outlineLevel="0" collapsed="false">
      <c r="A5576" s="0" t="s">
        <v>202</v>
      </c>
      <c r="B5576" s="0" t="s">
        <v>103</v>
      </c>
      <c r="C5576" s="0" t="s">
        <v>179</v>
      </c>
      <c r="D5576" s="0" t="s">
        <v>116</v>
      </c>
      <c r="E5576" s="0" t="s">
        <v>9</v>
      </c>
      <c r="F5576" s="0" t="s">
        <v>9</v>
      </c>
      <c r="G5576" s="0" t="s">
        <v>172</v>
      </c>
      <c r="H5576" s="0" t="n">
        <v>312102.868848756</v>
      </c>
      <c r="I5576" s="0" t="n">
        <v>3839.57889781</v>
      </c>
      <c r="J5576" s="0" t="n">
        <v>92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n">
        <v>0</v>
      </c>
      <c r="R5576" s="0" t="n">
        <v>0</v>
      </c>
    </row>
    <row r="5577" customFormat="false" ht="13.8" hidden="true" customHeight="false" outlineLevel="0" collapsed="false">
      <c r="A5577" s="0" t="s">
        <v>202</v>
      </c>
      <c r="B5577" s="0" t="s">
        <v>103</v>
      </c>
      <c r="C5577" s="0" t="s">
        <v>178</v>
      </c>
      <c r="D5577" s="0" t="s">
        <v>105</v>
      </c>
      <c r="E5577" s="0" t="s">
        <v>13</v>
      </c>
      <c r="F5577" s="0" t="s">
        <v>13</v>
      </c>
      <c r="G5577" s="0" t="s">
        <v>172</v>
      </c>
      <c r="H5577" s="0" t="n">
        <v>1584205.00132001</v>
      </c>
      <c r="I5577" s="0" t="n">
        <v>27850.741955</v>
      </c>
      <c r="J5577" s="0" t="n">
        <v>4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0</v>
      </c>
    </row>
    <row r="5578" customFormat="false" ht="13.8" hidden="true" customHeight="false" outlineLevel="0" collapsed="false">
      <c r="A5578" s="0" t="s">
        <v>202</v>
      </c>
      <c r="B5578" s="0" t="s">
        <v>103</v>
      </c>
      <c r="C5578" s="0" t="s">
        <v>177</v>
      </c>
      <c r="D5578" s="0" t="s">
        <v>110</v>
      </c>
      <c r="E5578" s="0" t="s">
        <v>9</v>
      </c>
      <c r="F5578" s="0" t="s">
        <v>9</v>
      </c>
      <c r="G5578" s="0" t="s">
        <v>164</v>
      </c>
      <c r="H5578" s="0" t="n">
        <v>770376.750350906</v>
      </c>
      <c r="I5578" s="0" t="n">
        <v>41478.755</v>
      </c>
      <c r="J5578" s="0" t="n">
        <v>14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0</v>
      </c>
    </row>
    <row r="5579" customFormat="false" ht="13.8" hidden="true" customHeight="false" outlineLevel="0" collapsed="false">
      <c r="A5579" s="0" t="s">
        <v>202</v>
      </c>
      <c r="B5579" s="0" t="s">
        <v>103</v>
      </c>
      <c r="C5579" s="0" t="s">
        <v>178</v>
      </c>
      <c r="D5579" s="0" t="s">
        <v>105</v>
      </c>
      <c r="E5579" s="0" t="s">
        <v>8</v>
      </c>
      <c r="F5579" s="0" t="s">
        <v>8</v>
      </c>
      <c r="G5579" s="0" t="s">
        <v>164</v>
      </c>
      <c r="H5579" s="0" t="n">
        <v>12788861.9478482</v>
      </c>
      <c r="I5579" s="0" t="n">
        <v>240848.055272</v>
      </c>
      <c r="J5579" s="0" t="n">
        <v>20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n">
        <v>0</v>
      </c>
      <c r="R5579" s="0" t="n">
        <v>0</v>
      </c>
    </row>
    <row r="5580" customFormat="false" ht="13.8" hidden="true" customHeight="false" outlineLevel="0" collapsed="false">
      <c r="A5580" s="0" t="s">
        <v>202</v>
      </c>
      <c r="B5580" s="0" t="s">
        <v>117</v>
      </c>
      <c r="C5580" s="0" t="s">
        <v>189</v>
      </c>
      <c r="D5580" s="0" t="s">
        <v>109</v>
      </c>
      <c r="E5580" s="0" t="s">
        <v>13</v>
      </c>
      <c r="F5580" s="0" t="s">
        <v>13</v>
      </c>
      <c r="G5580" s="0" t="s">
        <v>164</v>
      </c>
      <c r="H5580" s="0" t="n">
        <v>9703244.61010488</v>
      </c>
      <c r="I5580" s="0" t="n">
        <v>66787.4582855114</v>
      </c>
      <c r="J5580" s="0" t="n">
        <v>10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0</v>
      </c>
    </row>
    <row r="5581" customFormat="false" ht="13.8" hidden="true" customHeight="false" outlineLevel="0" collapsed="false">
      <c r="A5581" s="0" t="s">
        <v>202</v>
      </c>
      <c r="B5581" s="0" t="s">
        <v>72</v>
      </c>
      <c r="C5581" s="0" t="s">
        <v>171</v>
      </c>
      <c r="D5581" s="0" t="s">
        <v>77</v>
      </c>
      <c r="E5581" s="0" t="s">
        <v>156</v>
      </c>
      <c r="F5581" s="0" t="s">
        <v>9</v>
      </c>
      <c r="G5581" s="0" t="s">
        <v>164</v>
      </c>
      <c r="H5581" s="0" t="n">
        <v>24387589.2014355</v>
      </c>
      <c r="I5581" s="0" t="n">
        <v>133606.493395861</v>
      </c>
      <c r="J5581" s="0" t="n">
        <v>1294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</row>
    <row r="5582" customFormat="false" ht="13.8" hidden="true" customHeight="false" outlineLevel="0" collapsed="false">
      <c r="A5582" s="0" t="s">
        <v>202</v>
      </c>
      <c r="B5582" s="0" t="s">
        <v>72</v>
      </c>
      <c r="C5582" s="0" t="s">
        <v>151</v>
      </c>
      <c r="D5582" s="0" t="s">
        <v>76</v>
      </c>
      <c r="E5582" s="0" t="s">
        <v>152</v>
      </c>
      <c r="F5582" s="0" t="s">
        <v>8</v>
      </c>
      <c r="G5582" s="0" t="s">
        <v>154</v>
      </c>
      <c r="H5582" s="0" t="n">
        <v>4325880.2901715</v>
      </c>
      <c r="I5582" s="0" t="n">
        <v>14501.7780615382</v>
      </c>
      <c r="J5582" s="0" t="n">
        <v>130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0</v>
      </c>
      <c r="P5582" s="0" t="n">
        <v>0</v>
      </c>
      <c r="Q5582" s="0" t="n">
        <v>0</v>
      </c>
      <c r="R5582" s="0" t="n">
        <v>0</v>
      </c>
    </row>
    <row r="5583" customFormat="false" ht="13.8" hidden="true" customHeight="false" outlineLevel="0" collapsed="false">
      <c r="A5583" s="0" t="s">
        <v>202</v>
      </c>
      <c r="B5583" s="0" t="s">
        <v>21</v>
      </c>
      <c r="C5583" s="0" t="s">
        <v>166</v>
      </c>
      <c r="D5583" s="0" t="s">
        <v>23</v>
      </c>
      <c r="E5583" s="0" t="s">
        <v>8</v>
      </c>
      <c r="F5583" s="0" t="s">
        <v>8</v>
      </c>
      <c r="G5583" s="0" t="s">
        <v>154</v>
      </c>
      <c r="H5583" s="0" t="n">
        <v>29198540.4623682</v>
      </c>
      <c r="I5583" s="0" t="n">
        <v>402981.897319981</v>
      </c>
      <c r="J5583" s="0" t="n">
        <v>294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</row>
    <row r="5584" customFormat="false" ht="13.8" hidden="true" customHeight="false" outlineLevel="0" collapsed="false">
      <c r="A5584" s="0" t="s">
        <v>202</v>
      </c>
      <c r="B5584" s="0" t="s">
        <v>21</v>
      </c>
      <c r="C5584" s="0" t="s">
        <v>168</v>
      </c>
      <c r="D5584" s="0" t="s">
        <v>30</v>
      </c>
      <c r="E5584" s="0" t="s">
        <v>9</v>
      </c>
      <c r="F5584" s="0" t="s">
        <v>9</v>
      </c>
      <c r="G5584" s="0" t="s">
        <v>153</v>
      </c>
      <c r="H5584" s="0" t="n">
        <v>4677570.28470352</v>
      </c>
      <c r="I5584" s="0" t="n">
        <v>57050</v>
      </c>
      <c r="J5584" s="0" t="n">
        <v>138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0</v>
      </c>
      <c r="Q5584" s="0" t="n">
        <v>0</v>
      </c>
      <c r="R5584" s="0" t="n">
        <v>0</v>
      </c>
    </row>
    <row r="5585" customFormat="false" ht="13.8" hidden="true" customHeight="false" outlineLevel="0" collapsed="false">
      <c r="A5585" s="0" t="s">
        <v>202</v>
      </c>
      <c r="B5585" s="0" t="s">
        <v>6</v>
      </c>
      <c r="C5585" s="0" t="s">
        <v>162</v>
      </c>
      <c r="D5585" s="0" t="s">
        <v>7</v>
      </c>
      <c r="E5585" s="0" t="s">
        <v>13</v>
      </c>
      <c r="F5585" s="0" t="s">
        <v>13</v>
      </c>
      <c r="G5585" s="0" t="s">
        <v>157</v>
      </c>
      <c r="H5585" s="0" t="n">
        <v>97649143.9207482</v>
      </c>
      <c r="I5585" s="0" t="n">
        <v>1990512.98275135</v>
      </c>
      <c r="J5585" s="0" t="n">
        <v>21366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n">
        <v>0</v>
      </c>
      <c r="R5585" s="0" t="n">
        <v>0</v>
      </c>
    </row>
    <row r="5586" customFormat="false" ht="13.8" hidden="true" customHeight="false" outlineLevel="0" collapsed="false">
      <c r="A5586" s="0" t="s">
        <v>202</v>
      </c>
      <c r="B5586" s="0" t="s">
        <v>21</v>
      </c>
      <c r="C5586" s="0" t="s">
        <v>173</v>
      </c>
      <c r="D5586" s="0" t="s">
        <v>39</v>
      </c>
      <c r="E5586" s="0" t="s">
        <v>8</v>
      </c>
      <c r="F5586" s="0" t="s">
        <v>8</v>
      </c>
      <c r="G5586" s="0" t="s">
        <v>164</v>
      </c>
      <c r="H5586" s="0" t="n">
        <v>47502108.2981192</v>
      </c>
      <c r="I5586" s="0" t="n">
        <v>348860.759824952</v>
      </c>
      <c r="J5586" s="0" t="n">
        <v>811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n">
        <v>0</v>
      </c>
      <c r="R5586" s="0" t="n">
        <v>0</v>
      </c>
    </row>
    <row r="5587" customFormat="false" ht="13.8" hidden="true" customHeight="false" outlineLevel="0" collapsed="false">
      <c r="A5587" s="0" t="s">
        <v>202</v>
      </c>
      <c r="B5587" s="0" t="s">
        <v>72</v>
      </c>
      <c r="C5587" s="0" t="s">
        <v>151</v>
      </c>
      <c r="D5587" s="0" t="s">
        <v>83</v>
      </c>
      <c r="E5587" s="0" t="s">
        <v>156</v>
      </c>
      <c r="F5587" s="0" t="s">
        <v>9</v>
      </c>
      <c r="G5587" s="0" t="s">
        <v>172</v>
      </c>
      <c r="H5587" s="0" t="n">
        <v>3451769.96007454</v>
      </c>
      <c r="I5587" s="0" t="n">
        <v>31207.3754803145</v>
      </c>
      <c r="J5587" s="0" t="n">
        <v>83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</row>
    <row r="5588" customFormat="false" ht="13.8" hidden="true" customHeight="false" outlineLevel="0" collapsed="false">
      <c r="A5588" s="0" t="s">
        <v>202</v>
      </c>
      <c r="B5588" s="0" t="s">
        <v>21</v>
      </c>
      <c r="C5588" s="0" t="s">
        <v>166</v>
      </c>
      <c r="D5588" s="0" t="s">
        <v>37</v>
      </c>
      <c r="E5588" s="0" t="s">
        <v>8</v>
      </c>
      <c r="F5588" s="0" t="s">
        <v>8</v>
      </c>
      <c r="G5588" s="0" t="s">
        <v>157</v>
      </c>
      <c r="H5588" s="0" t="n">
        <v>165450451.290739</v>
      </c>
      <c r="I5588" s="0" t="n">
        <v>1444940.81865076</v>
      </c>
      <c r="J5588" s="0" t="n">
        <v>1518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</row>
    <row r="5589" customFormat="false" ht="13.8" hidden="true" customHeight="false" outlineLevel="0" collapsed="false">
      <c r="A5589" s="0" t="s">
        <v>202</v>
      </c>
      <c r="B5589" s="0" t="s">
        <v>52</v>
      </c>
      <c r="C5589" s="0" t="s">
        <v>158</v>
      </c>
      <c r="D5589" s="0" t="s">
        <v>66</v>
      </c>
      <c r="E5589" s="0" t="s">
        <v>8</v>
      </c>
      <c r="F5589" s="0" t="s">
        <v>8</v>
      </c>
      <c r="G5589" s="0" t="s">
        <v>172</v>
      </c>
      <c r="H5589" s="0" t="n">
        <v>28214797.8060162</v>
      </c>
      <c r="I5589" s="0" t="n">
        <v>308588.374875474</v>
      </c>
      <c r="J5589" s="0" t="n">
        <v>4266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n">
        <v>0</v>
      </c>
      <c r="R5589" s="0" t="n">
        <v>0</v>
      </c>
    </row>
    <row r="5590" customFormat="false" ht="13.8" hidden="true" customHeight="false" outlineLevel="0" collapsed="false">
      <c r="A5590" s="0" t="s">
        <v>202</v>
      </c>
      <c r="B5590" s="0" t="s">
        <v>72</v>
      </c>
      <c r="C5590" s="0" t="s">
        <v>171</v>
      </c>
      <c r="D5590" s="0" t="s">
        <v>86</v>
      </c>
      <c r="E5590" s="0" t="s">
        <v>156</v>
      </c>
      <c r="F5590" s="0" t="s">
        <v>9</v>
      </c>
      <c r="G5590" s="0" t="s">
        <v>164</v>
      </c>
      <c r="H5590" s="0" t="n">
        <v>168984984.404543</v>
      </c>
      <c r="I5590" s="0" t="n">
        <v>3488725.82898926</v>
      </c>
      <c r="J5590" s="0" t="n">
        <v>2696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n">
        <v>0</v>
      </c>
      <c r="R5590" s="0" t="n">
        <v>0</v>
      </c>
    </row>
    <row r="5591" customFormat="false" ht="13.8" hidden="true" customHeight="false" outlineLevel="0" collapsed="false">
      <c r="A5591" s="0" t="s">
        <v>202</v>
      </c>
      <c r="B5591" s="0" t="s">
        <v>6</v>
      </c>
      <c r="C5591" s="0" t="s">
        <v>162</v>
      </c>
      <c r="D5591" s="0" t="s">
        <v>19</v>
      </c>
      <c r="E5591" s="0" t="s">
        <v>8</v>
      </c>
      <c r="F5591" s="0" t="s">
        <v>8</v>
      </c>
      <c r="G5591" s="0" t="s">
        <v>153</v>
      </c>
      <c r="H5591" s="0" t="n">
        <v>16227001.8729949</v>
      </c>
      <c r="I5591" s="0" t="n">
        <v>131865.331333333</v>
      </c>
      <c r="J5591" s="0" t="n">
        <v>19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n">
        <v>0</v>
      </c>
      <c r="R5591" s="0" t="n">
        <v>0</v>
      </c>
    </row>
    <row r="5592" customFormat="false" ht="13.8" hidden="true" customHeight="false" outlineLevel="0" collapsed="false">
      <c r="A5592" s="0" t="s">
        <v>202</v>
      </c>
      <c r="B5592" s="0" t="s">
        <v>6</v>
      </c>
      <c r="C5592" s="0" t="s">
        <v>162</v>
      </c>
      <c r="D5592" s="0" t="s">
        <v>20</v>
      </c>
      <c r="E5592" s="0" t="s">
        <v>9</v>
      </c>
      <c r="F5592" s="0" t="s">
        <v>9</v>
      </c>
      <c r="G5592" s="0" t="s">
        <v>153</v>
      </c>
      <c r="H5592" s="0" t="n">
        <v>7050712.33973722</v>
      </c>
      <c r="I5592" s="0" t="n">
        <v>81472.18624715</v>
      </c>
      <c r="J5592" s="0" t="n">
        <v>13.999999999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n">
        <v>0</v>
      </c>
      <c r="R5592" s="0" t="n">
        <v>0</v>
      </c>
    </row>
    <row r="5593" customFormat="false" ht="13.8" hidden="true" customHeight="false" outlineLevel="0" collapsed="false">
      <c r="A5593" s="0" t="s">
        <v>202</v>
      </c>
      <c r="B5593" s="0" t="s">
        <v>52</v>
      </c>
      <c r="C5593" s="0" t="s">
        <v>158</v>
      </c>
      <c r="D5593" s="0" t="s">
        <v>58</v>
      </c>
      <c r="E5593" s="0" t="s">
        <v>13</v>
      </c>
      <c r="F5593" s="0" t="s">
        <v>13</v>
      </c>
      <c r="G5593" s="0" t="s">
        <v>172</v>
      </c>
      <c r="H5593" s="0" t="n">
        <v>951099.575398111</v>
      </c>
      <c r="I5593" s="0" t="n">
        <v>13525.152083074</v>
      </c>
      <c r="J5593" s="0" t="n">
        <v>18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n">
        <v>0</v>
      </c>
      <c r="R5593" s="0" t="n">
        <v>0</v>
      </c>
    </row>
    <row r="5594" customFormat="false" ht="13.8" hidden="true" customHeight="false" outlineLevel="0" collapsed="false">
      <c r="A5594" s="0" t="s">
        <v>202</v>
      </c>
      <c r="B5594" s="0" t="s">
        <v>117</v>
      </c>
      <c r="C5594" s="0" t="s">
        <v>190</v>
      </c>
      <c r="D5594" s="0" t="s">
        <v>109</v>
      </c>
      <c r="E5594" s="0" t="s">
        <v>8</v>
      </c>
      <c r="F5594" s="0" t="s">
        <v>8</v>
      </c>
      <c r="G5594" s="0" t="s">
        <v>153</v>
      </c>
      <c r="H5594" s="0" t="n">
        <v>20245854.5512599</v>
      </c>
      <c r="I5594" s="0" t="n">
        <v>108971.851172453</v>
      </c>
      <c r="J5594" s="0" t="n">
        <v>237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0</v>
      </c>
      <c r="Q5594" s="0" t="n">
        <v>0</v>
      </c>
      <c r="R5594" s="0" t="n">
        <v>0</v>
      </c>
    </row>
    <row r="5595" customFormat="false" ht="13.8" hidden="true" customHeight="false" outlineLevel="0" collapsed="false">
      <c r="A5595" s="0" t="s">
        <v>202</v>
      </c>
      <c r="B5595" s="0" t="s">
        <v>117</v>
      </c>
      <c r="C5595" s="0" t="s">
        <v>190</v>
      </c>
      <c r="D5595" s="0" t="s">
        <v>109</v>
      </c>
      <c r="E5595" s="0" t="s">
        <v>9</v>
      </c>
      <c r="F5595" s="0" t="s">
        <v>9</v>
      </c>
      <c r="G5595" s="0" t="s">
        <v>153</v>
      </c>
      <c r="H5595" s="0" t="n">
        <v>1216923.65625489</v>
      </c>
      <c r="I5595" s="0" t="n">
        <v>7290.22673723441</v>
      </c>
      <c r="J5595" s="0" t="n">
        <v>21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0</v>
      </c>
      <c r="Q5595" s="0" t="n">
        <v>0</v>
      </c>
      <c r="R5595" s="0" t="n">
        <v>0</v>
      </c>
    </row>
    <row r="5596" customFormat="false" ht="13.8" hidden="true" customHeight="false" outlineLevel="0" collapsed="false">
      <c r="A5596" s="0" t="s">
        <v>202</v>
      </c>
      <c r="B5596" s="0" t="s">
        <v>117</v>
      </c>
      <c r="C5596" s="0" t="s">
        <v>196</v>
      </c>
      <c r="D5596" s="0" t="s">
        <v>109</v>
      </c>
      <c r="E5596" s="0" t="s">
        <v>13</v>
      </c>
      <c r="F5596" s="0" t="s">
        <v>13</v>
      </c>
      <c r="G5596" s="0" t="s">
        <v>164</v>
      </c>
      <c r="H5596" s="0" t="n">
        <v>200220.531977904</v>
      </c>
      <c r="I5596" s="0" t="n">
        <v>1058.77397381967</v>
      </c>
      <c r="J5596" s="0" t="n">
        <v>10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0</v>
      </c>
      <c r="Q5596" s="0" t="n">
        <v>0</v>
      </c>
      <c r="R5596" s="0" t="n">
        <v>0</v>
      </c>
    </row>
    <row r="5597" customFormat="false" ht="13.8" hidden="true" customHeight="false" outlineLevel="0" collapsed="false">
      <c r="A5597" s="0" t="s">
        <v>202</v>
      </c>
      <c r="B5597" s="0" t="s">
        <v>103</v>
      </c>
      <c r="C5597" s="0" t="s">
        <v>177</v>
      </c>
      <c r="D5597" s="0" t="s">
        <v>113</v>
      </c>
      <c r="E5597" s="0" t="s">
        <v>9</v>
      </c>
      <c r="F5597" s="0" t="s">
        <v>9</v>
      </c>
      <c r="G5597" s="0" t="s">
        <v>164</v>
      </c>
      <c r="H5597" s="0" t="n">
        <v>267377866.506454</v>
      </c>
      <c r="I5597" s="0" t="n">
        <v>2323785.65</v>
      </c>
      <c r="J5597" s="0" t="n">
        <v>4622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0</v>
      </c>
      <c r="Q5597" s="0" t="n">
        <v>0</v>
      </c>
      <c r="R5597" s="0" t="n">
        <v>0</v>
      </c>
    </row>
    <row r="5598" customFormat="false" ht="13.8" hidden="true" customHeight="false" outlineLevel="0" collapsed="false">
      <c r="A5598" s="0" t="s">
        <v>202</v>
      </c>
      <c r="B5598" s="0" t="s">
        <v>103</v>
      </c>
      <c r="C5598" s="0" t="s">
        <v>177</v>
      </c>
      <c r="D5598" s="0" t="s">
        <v>114</v>
      </c>
      <c r="E5598" s="0" t="s">
        <v>8</v>
      </c>
      <c r="F5598" s="0" t="s">
        <v>8</v>
      </c>
      <c r="G5598" s="0" t="s">
        <v>164</v>
      </c>
      <c r="H5598" s="0" t="n">
        <v>106336862.574244</v>
      </c>
      <c r="I5598" s="0" t="n">
        <v>1136332.175</v>
      </c>
      <c r="J5598" s="0" t="n">
        <v>1748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</row>
    <row r="5599" customFormat="false" ht="13.8" hidden="true" customHeight="false" outlineLevel="0" collapsed="false">
      <c r="A5599" s="0" t="s">
        <v>202</v>
      </c>
      <c r="B5599" s="0" t="s">
        <v>103</v>
      </c>
      <c r="C5599" s="0" t="s">
        <v>177</v>
      </c>
      <c r="D5599" s="0" t="s">
        <v>115</v>
      </c>
      <c r="E5599" s="0" t="s">
        <v>13</v>
      </c>
      <c r="F5599" s="0" t="s">
        <v>13</v>
      </c>
      <c r="G5599" s="0" t="s">
        <v>154</v>
      </c>
      <c r="H5599" s="0" t="n">
        <v>7794625.5203263</v>
      </c>
      <c r="I5599" s="0" t="n">
        <v>195863.725</v>
      </c>
      <c r="J5599" s="0" t="n">
        <v>857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0</v>
      </c>
      <c r="P5599" s="0" t="n">
        <v>0</v>
      </c>
      <c r="Q5599" s="0" t="n">
        <v>0</v>
      </c>
      <c r="R5599" s="0" t="n">
        <v>0</v>
      </c>
    </row>
    <row r="5600" customFormat="false" ht="13.8" hidden="true" customHeight="false" outlineLevel="0" collapsed="false">
      <c r="A5600" s="0" t="s">
        <v>202</v>
      </c>
      <c r="B5600" s="0" t="s">
        <v>103</v>
      </c>
      <c r="C5600" s="0" t="s">
        <v>179</v>
      </c>
      <c r="D5600" s="0" t="s">
        <v>115</v>
      </c>
      <c r="E5600" s="0" t="s">
        <v>9</v>
      </c>
      <c r="F5600" s="0" t="s">
        <v>9</v>
      </c>
      <c r="G5600" s="0" t="s">
        <v>154</v>
      </c>
      <c r="H5600" s="0" t="n">
        <v>17068742.7588058</v>
      </c>
      <c r="I5600" s="0" t="n">
        <v>314122.54</v>
      </c>
      <c r="J5600" s="0" t="n">
        <v>876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</row>
    <row r="5601" customFormat="false" ht="13.8" hidden="true" customHeight="false" outlineLevel="0" collapsed="false">
      <c r="A5601" s="0" t="s">
        <v>202</v>
      </c>
      <c r="B5601" s="0" t="s">
        <v>103</v>
      </c>
      <c r="C5601" s="0" t="s">
        <v>177</v>
      </c>
      <c r="D5601" s="0" t="s">
        <v>115</v>
      </c>
      <c r="E5601" s="0" t="s">
        <v>9</v>
      </c>
      <c r="F5601" s="0" t="s">
        <v>9</v>
      </c>
      <c r="G5601" s="0" t="s">
        <v>154</v>
      </c>
      <c r="H5601" s="0" t="n">
        <v>13879723.5558937</v>
      </c>
      <c r="I5601" s="0" t="n">
        <v>254976.885</v>
      </c>
      <c r="J5601" s="0" t="n">
        <v>1062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</row>
    <row r="5602" customFormat="false" ht="13.8" hidden="true" customHeight="false" outlineLevel="0" collapsed="false">
      <c r="A5602" s="0" t="s">
        <v>202</v>
      </c>
      <c r="B5602" s="0" t="s">
        <v>103</v>
      </c>
      <c r="C5602" s="0" t="s">
        <v>178</v>
      </c>
      <c r="D5602" s="0" t="s">
        <v>104</v>
      </c>
      <c r="E5602" s="0" t="s">
        <v>13</v>
      </c>
      <c r="F5602" s="0" t="s">
        <v>13</v>
      </c>
      <c r="G5602" s="0" t="s">
        <v>172</v>
      </c>
      <c r="H5602" s="0" t="n">
        <v>4898022.65608498</v>
      </c>
      <c r="I5602" s="0" t="n">
        <v>65698.8604935524</v>
      </c>
      <c r="J5602" s="0" t="n">
        <v>15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n">
        <v>0</v>
      </c>
      <c r="R5602" s="0" t="n">
        <v>0</v>
      </c>
    </row>
    <row r="5603" customFormat="false" ht="13.8" hidden="true" customHeight="false" outlineLevel="0" collapsed="false">
      <c r="A5603" s="0" t="s">
        <v>202</v>
      </c>
      <c r="B5603" s="0" t="s">
        <v>103</v>
      </c>
      <c r="C5603" s="0" t="s">
        <v>178</v>
      </c>
      <c r="D5603" s="0" t="s">
        <v>108</v>
      </c>
      <c r="E5603" s="0" t="s">
        <v>13</v>
      </c>
      <c r="F5603" s="0" t="s">
        <v>13</v>
      </c>
      <c r="G5603" s="0" t="s">
        <v>153</v>
      </c>
      <c r="H5603" s="0" t="n">
        <v>841532.726351201</v>
      </c>
      <c r="I5603" s="0" t="n">
        <v>32537.9345182</v>
      </c>
      <c r="J5603" s="0" t="n">
        <v>16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</row>
    <row r="5604" customFormat="false" ht="13.8" hidden="true" customHeight="false" outlineLevel="0" collapsed="false">
      <c r="A5604" s="0" t="s">
        <v>202</v>
      </c>
      <c r="B5604" s="0" t="s">
        <v>72</v>
      </c>
      <c r="C5604" s="0" t="s">
        <v>171</v>
      </c>
      <c r="D5604" s="0" t="s">
        <v>74</v>
      </c>
      <c r="E5604" s="0" t="s">
        <v>170</v>
      </c>
      <c r="F5604" s="0" t="s">
        <v>13</v>
      </c>
      <c r="G5604" s="0" t="s">
        <v>172</v>
      </c>
      <c r="H5604" s="0" t="n">
        <v>14783491.9514404</v>
      </c>
      <c r="I5604" s="0" t="n">
        <v>63715.7244656309</v>
      </c>
      <c r="J5604" s="0" t="n">
        <v>494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n">
        <v>0</v>
      </c>
      <c r="R5604" s="0" t="n">
        <v>0</v>
      </c>
    </row>
    <row r="5605" customFormat="false" ht="13.8" hidden="true" customHeight="false" outlineLevel="0" collapsed="false">
      <c r="A5605" s="0" t="s">
        <v>202</v>
      </c>
      <c r="B5605" s="0" t="s">
        <v>72</v>
      </c>
      <c r="C5605" s="0" t="s">
        <v>151</v>
      </c>
      <c r="D5605" s="0" t="s">
        <v>75</v>
      </c>
      <c r="E5605" s="0" t="s">
        <v>170</v>
      </c>
      <c r="F5605" s="0" t="s">
        <v>13</v>
      </c>
      <c r="G5605" s="0" t="s">
        <v>172</v>
      </c>
      <c r="H5605" s="0" t="n">
        <v>6689743.1358711</v>
      </c>
      <c r="I5605" s="0" t="n">
        <v>25703.9184337078</v>
      </c>
      <c r="J5605" s="0" t="n">
        <v>68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0</v>
      </c>
    </row>
    <row r="5606" customFormat="false" ht="13.8" hidden="true" customHeight="false" outlineLevel="0" collapsed="false">
      <c r="A5606" s="0" t="s">
        <v>202</v>
      </c>
      <c r="B5606" s="0" t="s">
        <v>52</v>
      </c>
      <c r="C5606" s="0" t="s">
        <v>158</v>
      </c>
      <c r="D5606" s="0" t="s">
        <v>53</v>
      </c>
      <c r="E5606" s="0" t="s">
        <v>13</v>
      </c>
      <c r="F5606" s="0" t="s">
        <v>13</v>
      </c>
      <c r="G5606" s="0" t="s">
        <v>154</v>
      </c>
      <c r="H5606" s="0" t="n">
        <v>15769068.7895331</v>
      </c>
      <c r="I5606" s="0" t="n">
        <v>290197.775961009</v>
      </c>
      <c r="J5606" s="0" t="n">
        <v>107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n">
        <v>0</v>
      </c>
      <c r="R5606" s="0" t="n">
        <v>0</v>
      </c>
    </row>
    <row r="5607" customFormat="false" ht="13.8" hidden="true" customHeight="false" outlineLevel="0" collapsed="false">
      <c r="A5607" s="0" t="s">
        <v>202</v>
      </c>
      <c r="B5607" s="0" t="s">
        <v>52</v>
      </c>
      <c r="C5607" s="0" t="s">
        <v>54</v>
      </c>
      <c r="D5607" s="0" t="s">
        <v>54</v>
      </c>
      <c r="E5607" s="0" t="s">
        <v>13</v>
      </c>
      <c r="F5607" s="0" t="s">
        <v>13</v>
      </c>
      <c r="G5607" s="0" t="s">
        <v>157</v>
      </c>
      <c r="H5607" s="0" t="n">
        <v>7214758.75</v>
      </c>
      <c r="I5607" s="0" t="n">
        <v>122400</v>
      </c>
      <c r="J5607" s="0" t="n">
        <v>83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0</v>
      </c>
    </row>
    <row r="5608" customFormat="false" ht="13.8" hidden="true" customHeight="false" outlineLevel="0" collapsed="false">
      <c r="A5608" s="0" t="s">
        <v>202</v>
      </c>
      <c r="B5608" s="0" t="s">
        <v>21</v>
      </c>
      <c r="C5608" s="0" t="s">
        <v>166</v>
      </c>
      <c r="D5608" s="0" t="s">
        <v>24</v>
      </c>
      <c r="E5608" s="0" t="s">
        <v>9</v>
      </c>
      <c r="F5608" s="0" t="s">
        <v>9</v>
      </c>
      <c r="G5608" s="0" t="s">
        <v>154</v>
      </c>
      <c r="H5608" s="0" t="n">
        <v>4140897.53888834</v>
      </c>
      <c r="I5608" s="0" t="n">
        <v>57754.0186434255</v>
      </c>
      <c r="J5608" s="0" t="n">
        <v>27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0</v>
      </c>
    </row>
    <row r="5609" customFormat="false" ht="13.8" hidden="true" customHeight="false" outlineLevel="0" collapsed="false">
      <c r="A5609" s="0" t="s">
        <v>202</v>
      </c>
      <c r="B5609" s="0" t="s">
        <v>52</v>
      </c>
      <c r="C5609" s="0" t="s">
        <v>161</v>
      </c>
      <c r="D5609" s="0" t="s">
        <v>60</v>
      </c>
      <c r="E5609" s="0" t="s">
        <v>9</v>
      </c>
      <c r="F5609" s="0" t="s">
        <v>9</v>
      </c>
      <c r="G5609" s="0" t="s">
        <v>164</v>
      </c>
      <c r="H5609" s="0" t="n">
        <v>55210084.5058393</v>
      </c>
      <c r="I5609" s="0" t="n">
        <v>564420.334657509</v>
      </c>
      <c r="J5609" s="0" t="n">
        <v>490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0</v>
      </c>
    </row>
    <row r="5610" customFormat="false" ht="13.8" hidden="true" customHeight="false" outlineLevel="0" collapsed="false">
      <c r="A5610" s="0" t="s">
        <v>202</v>
      </c>
      <c r="B5610" s="0" t="s">
        <v>21</v>
      </c>
      <c r="C5610" s="0" t="s">
        <v>168</v>
      </c>
      <c r="D5610" s="0" t="s">
        <v>30</v>
      </c>
      <c r="E5610" s="0" t="s">
        <v>13</v>
      </c>
      <c r="F5610" s="0" t="s">
        <v>13</v>
      </c>
      <c r="G5610" s="0" t="s">
        <v>157</v>
      </c>
      <c r="H5610" s="0" t="n">
        <v>33364715.7515765</v>
      </c>
      <c r="I5610" s="0" t="n">
        <v>351500</v>
      </c>
      <c r="J5610" s="0" t="n">
        <v>909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</row>
    <row r="5611" customFormat="false" ht="13.8" hidden="true" customHeight="false" outlineLevel="0" collapsed="false">
      <c r="A5611" s="0" t="s">
        <v>202</v>
      </c>
      <c r="B5611" s="0" t="s">
        <v>21</v>
      </c>
      <c r="C5611" s="0" t="s">
        <v>168</v>
      </c>
      <c r="D5611" s="0" t="s">
        <v>29</v>
      </c>
      <c r="E5611" s="0" t="s">
        <v>13</v>
      </c>
      <c r="F5611" s="0" t="s">
        <v>13</v>
      </c>
      <c r="G5611" s="0" t="s">
        <v>157</v>
      </c>
      <c r="H5611" s="0" t="n">
        <v>11613608.9016492</v>
      </c>
      <c r="I5611" s="0" t="n">
        <v>77850</v>
      </c>
      <c r="J5611" s="0" t="n">
        <v>205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0</v>
      </c>
    </row>
    <row r="5612" customFormat="false" ht="13.8" hidden="true" customHeight="false" outlineLevel="0" collapsed="false">
      <c r="A5612" s="0" t="s">
        <v>202</v>
      </c>
      <c r="B5612" s="0" t="s">
        <v>52</v>
      </c>
      <c r="C5612" s="0" t="s">
        <v>158</v>
      </c>
      <c r="D5612" s="0" t="s">
        <v>59</v>
      </c>
      <c r="E5612" s="0" t="s">
        <v>8</v>
      </c>
      <c r="F5612" s="0" t="s">
        <v>8</v>
      </c>
      <c r="G5612" s="0" t="s">
        <v>153</v>
      </c>
      <c r="H5612" s="0" t="n">
        <v>2445583.46182894</v>
      </c>
      <c r="I5612" s="0" t="n">
        <v>33603.9730876531</v>
      </c>
      <c r="J5612" s="0" t="n">
        <v>54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0</v>
      </c>
    </row>
    <row r="5613" customFormat="false" ht="13.8" hidden="true" customHeight="false" outlineLevel="0" collapsed="false">
      <c r="A5613" s="0" t="s">
        <v>202</v>
      </c>
      <c r="B5613" s="0" t="s">
        <v>21</v>
      </c>
      <c r="C5613" s="0" t="s">
        <v>166</v>
      </c>
      <c r="D5613" s="0" t="s">
        <v>33</v>
      </c>
      <c r="E5613" s="0" t="s">
        <v>9</v>
      </c>
      <c r="F5613" s="0" t="s">
        <v>9</v>
      </c>
      <c r="G5613" s="0" t="s">
        <v>157</v>
      </c>
      <c r="H5613" s="0" t="n">
        <v>16229091.8283061</v>
      </c>
      <c r="I5613" s="0" t="n">
        <v>268935.569823595</v>
      </c>
      <c r="J5613" s="0" t="n">
        <v>41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0</v>
      </c>
    </row>
    <row r="5614" customFormat="false" ht="13.8" hidden="true" customHeight="false" outlineLevel="0" collapsed="false">
      <c r="A5614" s="0" t="s">
        <v>202</v>
      </c>
      <c r="B5614" s="0" t="s">
        <v>96</v>
      </c>
      <c r="C5614" s="0" t="s">
        <v>184</v>
      </c>
      <c r="D5614" s="0" t="s">
        <v>102</v>
      </c>
      <c r="E5614" s="0" t="s">
        <v>198</v>
      </c>
      <c r="F5614" s="0" t="s">
        <v>8</v>
      </c>
      <c r="G5614" s="0" t="s">
        <v>153</v>
      </c>
      <c r="H5614" s="0" t="n">
        <v>80503796.0176867</v>
      </c>
      <c r="I5614" s="0" t="n">
        <v>451906.698178023</v>
      </c>
      <c r="J5614" s="0" t="n">
        <v>53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0</v>
      </c>
    </row>
    <row r="5615" customFormat="false" ht="13.8" hidden="true" customHeight="false" outlineLevel="0" collapsed="false">
      <c r="A5615" s="0" t="s">
        <v>202</v>
      </c>
      <c r="B5615" s="0" t="s">
        <v>6</v>
      </c>
      <c r="C5615" s="0" t="s">
        <v>163</v>
      </c>
      <c r="D5615" s="0" t="s">
        <v>15</v>
      </c>
      <c r="E5615" s="0" t="s">
        <v>9</v>
      </c>
      <c r="F5615" s="0" t="s">
        <v>9</v>
      </c>
      <c r="G5615" s="0" t="s">
        <v>153</v>
      </c>
      <c r="H5615" s="0" t="n">
        <v>3702158.00772378</v>
      </c>
      <c r="I5615" s="0" t="n">
        <v>57374.6878287922</v>
      </c>
      <c r="J5615" s="0" t="n">
        <v>137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0</v>
      </c>
    </row>
    <row r="5616" customFormat="false" ht="13.8" hidden="true" customHeight="false" outlineLevel="0" collapsed="false">
      <c r="A5616" s="0" t="s">
        <v>202</v>
      </c>
      <c r="B5616" s="0" t="s">
        <v>52</v>
      </c>
      <c r="C5616" s="0" t="s">
        <v>165</v>
      </c>
      <c r="D5616" s="0" t="s">
        <v>62</v>
      </c>
      <c r="E5616" s="0" t="s">
        <v>9</v>
      </c>
      <c r="F5616" s="0" t="s">
        <v>9</v>
      </c>
      <c r="G5616" s="0" t="s">
        <v>157</v>
      </c>
      <c r="H5616" s="0" t="n">
        <v>27487071.3865404</v>
      </c>
      <c r="I5616" s="0" t="n">
        <v>227714.999999999</v>
      </c>
      <c r="J5616" s="0" t="n">
        <v>3652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0</v>
      </c>
    </row>
    <row r="5617" customFormat="false" ht="13.8" hidden="true" customHeight="false" outlineLevel="0" collapsed="false">
      <c r="A5617" s="0" t="s">
        <v>202</v>
      </c>
      <c r="B5617" s="0" t="s">
        <v>21</v>
      </c>
      <c r="C5617" s="0" t="s">
        <v>173</v>
      </c>
      <c r="D5617" s="0" t="s">
        <v>40</v>
      </c>
      <c r="E5617" s="0" t="s">
        <v>9</v>
      </c>
      <c r="F5617" s="0" t="s">
        <v>9</v>
      </c>
      <c r="G5617" s="0" t="s">
        <v>157</v>
      </c>
      <c r="H5617" s="0" t="n">
        <v>8638813.37319928</v>
      </c>
      <c r="I5617" s="0" t="n">
        <v>77994.805374291</v>
      </c>
      <c r="J5617" s="0" t="n">
        <v>103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</row>
    <row r="5618" customFormat="false" ht="13.8" hidden="true" customHeight="false" outlineLevel="0" collapsed="false">
      <c r="A5618" s="0" t="s">
        <v>202</v>
      </c>
      <c r="B5618" s="0" t="s">
        <v>72</v>
      </c>
      <c r="C5618" s="0" t="s">
        <v>151</v>
      </c>
      <c r="D5618" s="0" t="s">
        <v>82</v>
      </c>
      <c r="E5618" s="0" t="s">
        <v>174</v>
      </c>
      <c r="F5618" s="0" t="s">
        <v>8</v>
      </c>
      <c r="G5618" s="0" t="s">
        <v>154</v>
      </c>
      <c r="H5618" s="0" t="n">
        <v>1744553.36620877</v>
      </c>
      <c r="I5618" s="0" t="n">
        <v>9254.14982814328</v>
      </c>
      <c r="J5618" s="0" t="n">
        <v>40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0</v>
      </c>
    </row>
    <row r="5619" customFormat="false" ht="13.8" hidden="true" customHeight="false" outlineLevel="0" collapsed="false">
      <c r="A5619" s="0" t="s">
        <v>202</v>
      </c>
      <c r="B5619" s="0" t="s">
        <v>90</v>
      </c>
      <c r="C5619" s="0" t="s">
        <v>92</v>
      </c>
      <c r="D5619" s="0" t="s">
        <v>92</v>
      </c>
      <c r="E5619" s="0" t="s">
        <v>185</v>
      </c>
      <c r="F5619" s="0" t="s">
        <v>9</v>
      </c>
      <c r="G5619" s="0" t="s">
        <v>164</v>
      </c>
      <c r="H5619" s="0" t="n">
        <v>38102375.7462669</v>
      </c>
      <c r="I5619" s="0" t="n">
        <v>633920.104166666</v>
      </c>
      <c r="J5619" s="0" t="n">
        <v>809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0</v>
      </c>
    </row>
    <row r="5620" customFormat="false" ht="13.8" hidden="true" customHeight="false" outlineLevel="0" collapsed="false">
      <c r="A5620" s="0" t="s">
        <v>202</v>
      </c>
      <c r="B5620" s="0" t="s">
        <v>21</v>
      </c>
      <c r="C5620" s="0" t="s">
        <v>166</v>
      </c>
      <c r="D5620" s="0" t="s">
        <v>36</v>
      </c>
      <c r="E5620" s="0" t="s">
        <v>8</v>
      </c>
      <c r="F5620" s="0" t="s">
        <v>8</v>
      </c>
      <c r="G5620" s="0" t="s">
        <v>153</v>
      </c>
      <c r="H5620" s="0" t="n">
        <v>3605942.38965058</v>
      </c>
      <c r="I5620" s="0" t="n">
        <v>21507.6527649769</v>
      </c>
      <c r="J5620" s="0" t="n">
        <v>61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</row>
    <row r="5621" customFormat="false" ht="13.8" hidden="true" customHeight="false" outlineLevel="0" collapsed="false">
      <c r="A5621" s="0" t="s">
        <v>202</v>
      </c>
      <c r="B5621" s="0" t="s">
        <v>72</v>
      </c>
      <c r="C5621" s="0" t="s">
        <v>151</v>
      </c>
      <c r="D5621" s="0" t="s">
        <v>85</v>
      </c>
      <c r="E5621" s="0" t="s">
        <v>170</v>
      </c>
      <c r="F5621" s="0" t="s">
        <v>13</v>
      </c>
      <c r="G5621" s="0" t="s">
        <v>153</v>
      </c>
      <c r="H5621" s="0" t="n">
        <v>2923935.04589528</v>
      </c>
      <c r="I5621" s="0" t="n">
        <v>63961.9292643684</v>
      </c>
      <c r="J5621" s="0" t="n">
        <v>13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</row>
    <row r="5622" customFormat="false" ht="13.8" hidden="true" customHeight="false" outlineLevel="0" collapsed="false">
      <c r="A5622" s="0" t="s">
        <v>202</v>
      </c>
      <c r="B5622" s="0" t="s">
        <v>52</v>
      </c>
      <c r="C5622" s="0" t="s">
        <v>165</v>
      </c>
      <c r="D5622" s="0" t="s">
        <v>65</v>
      </c>
      <c r="E5622" s="0" t="s">
        <v>9</v>
      </c>
      <c r="F5622" s="0" t="s">
        <v>9</v>
      </c>
      <c r="G5622" s="0" t="s">
        <v>172</v>
      </c>
      <c r="H5622" s="0" t="n">
        <v>913555.165075083</v>
      </c>
      <c r="I5622" s="0" t="n">
        <v>10083.4999999999</v>
      </c>
      <c r="J5622" s="0" t="n">
        <v>158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0</v>
      </c>
    </row>
    <row r="5623" customFormat="false" ht="13.8" hidden="true" customHeight="false" outlineLevel="0" collapsed="false">
      <c r="A5623" s="0" t="s">
        <v>202</v>
      </c>
      <c r="B5623" s="0" t="s">
        <v>21</v>
      </c>
      <c r="C5623" s="0" t="s">
        <v>168</v>
      </c>
      <c r="D5623" s="0" t="s">
        <v>49</v>
      </c>
      <c r="E5623" s="0" t="s">
        <v>13</v>
      </c>
      <c r="F5623" s="0" t="s">
        <v>13</v>
      </c>
      <c r="G5623" s="0" t="s">
        <v>172</v>
      </c>
      <c r="H5623" s="0" t="n">
        <v>1107879.41157332</v>
      </c>
      <c r="I5623" s="0" t="n">
        <v>10120</v>
      </c>
      <c r="J5623" s="0" t="n">
        <v>248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</row>
    <row r="5624" customFormat="false" ht="13.8" hidden="true" customHeight="false" outlineLevel="0" collapsed="false">
      <c r="A5624" s="0" t="s">
        <v>202</v>
      </c>
      <c r="B5624" s="0" t="s">
        <v>6</v>
      </c>
      <c r="C5624" s="0" t="s">
        <v>162</v>
      </c>
      <c r="D5624" s="0" t="s">
        <v>20</v>
      </c>
      <c r="E5624" s="0" t="s">
        <v>8</v>
      </c>
      <c r="F5624" s="0" t="s">
        <v>8</v>
      </c>
      <c r="G5624" s="0" t="s">
        <v>164</v>
      </c>
      <c r="H5624" s="0" t="n">
        <v>356602461.917259</v>
      </c>
      <c r="I5624" s="0" t="n">
        <v>2701383.36661507</v>
      </c>
      <c r="J5624" s="0" t="n">
        <v>469.999999979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0</v>
      </c>
    </row>
    <row r="5625" customFormat="false" ht="13.8" hidden="true" customHeight="false" outlineLevel="0" collapsed="false">
      <c r="A5625" s="0" t="s">
        <v>202</v>
      </c>
      <c r="B5625" s="0" t="s">
        <v>90</v>
      </c>
      <c r="C5625" s="0" t="s">
        <v>94</v>
      </c>
      <c r="D5625" s="0" t="s">
        <v>94</v>
      </c>
      <c r="E5625" s="0" t="s">
        <v>156</v>
      </c>
      <c r="F5625" s="0" t="s">
        <v>9</v>
      </c>
      <c r="G5625" s="0" t="s">
        <v>172</v>
      </c>
      <c r="H5625" s="0" t="n">
        <v>3230804.74462773</v>
      </c>
      <c r="I5625" s="0" t="n">
        <v>46608.6245410776</v>
      </c>
      <c r="J5625" s="0" t="n">
        <v>83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</row>
    <row r="5626" customFormat="false" ht="13.8" hidden="true" customHeight="false" outlineLevel="0" collapsed="false">
      <c r="A5626" s="0" t="s">
        <v>202</v>
      </c>
      <c r="B5626" s="0" t="s">
        <v>72</v>
      </c>
      <c r="C5626" s="0" t="s">
        <v>175</v>
      </c>
      <c r="D5626" s="0" t="s">
        <v>89</v>
      </c>
      <c r="E5626" s="0" t="s">
        <v>170</v>
      </c>
      <c r="F5626" s="0" t="s">
        <v>13</v>
      </c>
      <c r="G5626" s="0" t="s">
        <v>154</v>
      </c>
      <c r="H5626" s="0" t="n">
        <v>54098873.1270541</v>
      </c>
      <c r="I5626" s="0" t="n">
        <v>1110542.24866329</v>
      </c>
      <c r="J5626" s="0" t="n">
        <v>50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n">
        <v>0</v>
      </c>
      <c r="Q5626" s="0" t="n">
        <v>0</v>
      </c>
      <c r="R5626" s="0" t="n">
        <v>0</v>
      </c>
    </row>
    <row r="5627" customFormat="false" ht="13.8" hidden="true" customHeight="false" outlineLevel="0" collapsed="false">
      <c r="A5627" s="0" t="s">
        <v>202</v>
      </c>
      <c r="B5627" s="0" t="s">
        <v>72</v>
      </c>
      <c r="C5627" s="0" t="s">
        <v>175</v>
      </c>
      <c r="D5627" s="0" t="s">
        <v>88</v>
      </c>
      <c r="E5627" s="0" t="s">
        <v>152</v>
      </c>
      <c r="F5627" s="0" t="s">
        <v>8</v>
      </c>
      <c r="G5627" s="0" t="s">
        <v>154</v>
      </c>
      <c r="H5627" s="0" t="n">
        <v>4515894.5210882</v>
      </c>
      <c r="I5627" s="0" t="n">
        <v>33377.3878934432</v>
      </c>
      <c r="J5627" s="0" t="n">
        <v>68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0</v>
      </c>
      <c r="P5627" s="0" t="n">
        <v>0</v>
      </c>
      <c r="Q5627" s="0" t="n">
        <v>0</v>
      </c>
      <c r="R5627" s="0" t="n">
        <v>0</v>
      </c>
    </row>
    <row r="5628" customFormat="false" ht="13.8" hidden="true" customHeight="false" outlineLevel="0" collapsed="false">
      <c r="A5628" s="0" t="s">
        <v>202</v>
      </c>
      <c r="B5628" s="0" t="s">
        <v>117</v>
      </c>
      <c r="C5628" s="0" t="s">
        <v>182</v>
      </c>
      <c r="D5628" s="0" t="s">
        <v>109</v>
      </c>
      <c r="E5628" s="0" t="s">
        <v>13</v>
      </c>
      <c r="F5628" s="0" t="s">
        <v>13</v>
      </c>
      <c r="G5628" s="0" t="s">
        <v>153</v>
      </c>
      <c r="H5628" s="0" t="n">
        <v>963629.856677918</v>
      </c>
      <c r="I5628" s="0" t="n">
        <v>5904.16239209878</v>
      </c>
      <c r="J5628" s="0" t="n">
        <v>5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0</v>
      </c>
    </row>
    <row r="5629" customFormat="false" ht="13.8" hidden="true" customHeight="false" outlineLevel="0" collapsed="false">
      <c r="A5629" s="0" t="s">
        <v>202</v>
      </c>
      <c r="B5629" s="0" t="s">
        <v>103</v>
      </c>
      <c r="C5629" s="0" t="s">
        <v>177</v>
      </c>
      <c r="D5629" s="0" t="s">
        <v>113</v>
      </c>
      <c r="E5629" s="0" t="s">
        <v>8</v>
      </c>
      <c r="F5629" s="0" t="s">
        <v>8</v>
      </c>
      <c r="G5629" s="0" t="s">
        <v>172</v>
      </c>
      <c r="H5629" s="0" t="n">
        <v>5708110.08192766</v>
      </c>
      <c r="I5629" s="0" t="n">
        <v>31361.565</v>
      </c>
      <c r="J5629" s="0" t="n">
        <v>379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0</v>
      </c>
    </row>
    <row r="5630" customFormat="false" ht="13.8" hidden="true" customHeight="false" outlineLevel="0" collapsed="false">
      <c r="A5630" s="0" t="s">
        <v>202</v>
      </c>
      <c r="B5630" s="0" t="s">
        <v>103</v>
      </c>
      <c r="C5630" s="0" t="s">
        <v>177</v>
      </c>
      <c r="D5630" s="0" t="s">
        <v>106</v>
      </c>
      <c r="E5630" s="0" t="s">
        <v>8</v>
      </c>
      <c r="F5630" s="0" t="s">
        <v>8</v>
      </c>
      <c r="G5630" s="0" t="s">
        <v>164</v>
      </c>
      <c r="H5630" s="0" t="n">
        <v>181217598.012435</v>
      </c>
      <c r="I5630" s="0" t="n">
        <v>2367722.395</v>
      </c>
      <c r="J5630" s="0" t="n">
        <v>1303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0</v>
      </c>
    </row>
    <row r="5631" customFormat="false" ht="13.8" hidden="true" customHeight="false" outlineLevel="0" collapsed="false">
      <c r="A5631" s="0" t="s">
        <v>202</v>
      </c>
      <c r="B5631" s="0" t="s">
        <v>103</v>
      </c>
      <c r="C5631" s="0" t="s">
        <v>178</v>
      </c>
      <c r="D5631" s="0" t="s">
        <v>104</v>
      </c>
      <c r="E5631" s="0" t="s">
        <v>9</v>
      </c>
      <c r="F5631" s="0" t="s">
        <v>9</v>
      </c>
      <c r="G5631" s="0" t="s">
        <v>157</v>
      </c>
      <c r="H5631" s="0" t="n">
        <v>16510285.3130255</v>
      </c>
      <c r="I5631" s="0" t="n">
        <v>275824.190762434</v>
      </c>
      <c r="J5631" s="0" t="n">
        <v>63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0</v>
      </c>
    </row>
    <row r="5632" customFormat="false" ht="13.8" hidden="true" customHeight="false" outlineLevel="0" collapsed="false">
      <c r="A5632" s="0" t="s">
        <v>202</v>
      </c>
      <c r="B5632" s="0" t="s">
        <v>103</v>
      </c>
      <c r="C5632" s="0" t="s">
        <v>178</v>
      </c>
      <c r="D5632" s="0" t="s">
        <v>108</v>
      </c>
      <c r="E5632" s="0" t="s">
        <v>8</v>
      </c>
      <c r="F5632" s="0" t="s">
        <v>8</v>
      </c>
      <c r="G5632" s="0" t="s">
        <v>164</v>
      </c>
      <c r="H5632" s="0" t="n">
        <v>84100639.1707188</v>
      </c>
      <c r="I5632" s="0" t="n">
        <v>502775.996521199</v>
      </c>
      <c r="J5632" s="0" t="n">
        <v>209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0</v>
      </c>
      <c r="P5632" s="0" t="n">
        <v>0</v>
      </c>
      <c r="Q5632" s="0" t="n">
        <v>0</v>
      </c>
      <c r="R5632" s="0" t="n">
        <v>0</v>
      </c>
    </row>
    <row r="5633" customFormat="false" ht="13.8" hidden="true" customHeight="false" outlineLevel="0" collapsed="false">
      <c r="A5633" s="0" t="s">
        <v>202</v>
      </c>
      <c r="B5633" s="0" t="s">
        <v>72</v>
      </c>
      <c r="C5633" s="0" t="s">
        <v>151</v>
      </c>
      <c r="D5633" s="0" t="s">
        <v>82</v>
      </c>
      <c r="E5633" s="0" t="s">
        <v>170</v>
      </c>
      <c r="F5633" s="0" t="s">
        <v>13</v>
      </c>
      <c r="G5633" s="0" t="s">
        <v>154</v>
      </c>
      <c r="H5633" s="0" t="n">
        <v>364282.669556188</v>
      </c>
      <c r="I5633" s="0" t="n">
        <v>4269.24527069832</v>
      </c>
      <c r="J5633" s="0" t="n">
        <v>12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0</v>
      </c>
    </row>
    <row r="5634" customFormat="false" ht="13.8" hidden="true" customHeight="false" outlineLevel="0" collapsed="false">
      <c r="A5634" s="0" t="s">
        <v>202</v>
      </c>
      <c r="B5634" s="0" t="s">
        <v>52</v>
      </c>
      <c r="C5634" s="0" t="s">
        <v>158</v>
      </c>
      <c r="D5634" s="0" t="s">
        <v>53</v>
      </c>
      <c r="E5634" s="0" t="s">
        <v>9</v>
      </c>
      <c r="F5634" s="0" t="s">
        <v>9</v>
      </c>
      <c r="G5634" s="0" t="s">
        <v>153</v>
      </c>
      <c r="H5634" s="0" t="n">
        <v>2064614.5124044</v>
      </c>
      <c r="I5634" s="0" t="n">
        <v>37074.8028761268</v>
      </c>
      <c r="J5634" s="0" t="n">
        <v>13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</row>
    <row r="5635" customFormat="false" ht="13.8" hidden="true" customHeight="false" outlineLevel="0" collapsed="false">
      <c r="A5635" s="0" t="s">
        <v>202</v>
      </c>
      <c r="B5635" s="0" t="s">
        <v>72</v>
      </c>
      <c r="C5635" s="0" t="s">
        <v>175</v>
      </c>
      <c r="D5635" s="0" t="s">
        <v>79</v>
      </c>
      <c r="E5635" s="0" t="s">
        <v>156</v>
      </c>
      <c r="F5635" s="0" t="s">
        <v>9</v>
      </c>
      <c r="G5635" s="0" t="s">
        <v>157</v>
      </c>
      <c r="H5635" s="0" t="n">
        <v>7508327.30563187</v>
      </c>
      <c r="I5635" s="0" t="n">
        <v>179686.661249632</v>
      </c>
      <c r="J5635" s="0" t="n">
        <v>77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0</v>
      </c>
      <c r="Q5635" s="0" t="n">
        <v>0</v>
      </c>
      <c r="R5635" s="0" t="n">
        <v>0</v>
      </c>
    </row>
    <row r="5636" customFormat="false" ht="13.8" hidden="true" customHeight="false" outlineLevel="0" collapsed="false">
      <c r="A5636" s="0" t="s">
        <v>202</v>
      </c>
      <c r="B5636" s="0" t="s">
        <v>90</v>
      </c>
      <c r="C5636" s="0" t="s">
        <v>160</v>
      </c>
      <c r="D5636" s="0" t="s">
        <v>91</v>
      </c>
      <c r="E5636" s="0" t="s">
        <v>201</v>
      </c>
      <c r="F5636" s="0" t="s">
        <v>9</v>
      </c>
      <c r="G5636" s="0" t="s">
        <v>164</v>
      </c>
      <c r="H5636" s="0" t="n">
        <v>204604313.760267</v>
      </c>
      <c r="I5636" s="0" t="n">
        <v>3234688.558589</v>
      </c>
      <c r="J5636" s="0" t="n">
        <v>3122</v>
      </c>
      <c r="K5636" s="0" t="n">
        <v>0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v>0</v>
      </c>
      <c r="Q5636" s="0" t="n">
        <v>0</v>
      </c>
      <c r="R5636" s="0" t="n">
        <v>0</v>
      </c>
    </row>
    <row r="5637" customFormat="false" ht="13.8" hidden="true" customHeight="false" outlineLevel="0" collapsed="false">
      <c r="A5637" s="0" t="s">
        <v>202</v>
      </c>
      <c r="B5637" s="0" t="s">
        <v>96</v>
      </c>
      <c r="C5637" s="0" t="s">
        <v>99</v>
      </c>
      <c r="D5637" s="0" t="s">
        <v>99</v>
      </c>
      <c r="E5637" s="0" t="s">
        <v>191</v>
      </c>
      <c r="F5637" s="0" t="s">
        <v>9</v>
      </c>
      <c r="G5637" s="0" t="s">
        <v>154</v>
      </c>
      <c r="H5637" s="0" t="n">
        <v>31565511.8148703</v>
      </c>
      <c r="I5637" s="0" t="n">
        <v>396926.66704813</v>
      </c>
      <c r="J5637" s="0" t="n">
        <v>481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</row>
    <row r="5638" customFormat="false" ht="13.8" hidden="true" customHeight="false" outlineLevel="0" collapsed="false">
      <c r="A5638" s="0" t="s">
        <v>202</v>
      </c>
      <c r="B5638" s="0" t="s">
        <v>52</v>
      </c>
      <c r="C5638" s="0" t="s">
        <v>158</v>
      </c>
      <c r="D5638" s="0" t="s">
        <v>56</v>
      </c>
      <c r="E5638" s="0" t="s">
        <v>9</v>
      </c>
      <c r="F5638" s="0" t="s">
        <v>9</v>
      </c>
      <c r="G5638" s="0" t="s">
        <v>164</v>
      </c>
      <c r="H5638" s="0" t="n">
        <v>277026979.995755</v>
      </c>
      <c r="I5638" s="0" t="n">
        <v>2448384.18334902</v>
      </c>
      <c r="J5638" s="0" t="n">
        <v>2114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</row>
    <row r="5639" customFormat="false" ht="13.8" hidden="true" customHeight="false" outlineLevel="0" collapsed="false">
      <c r="A5639" s="0" t="s">
        <v>202</v>
      </c>
      <c r="B5639" s="0" t="s">
        <v>52</v>
      </c>
      <c r="C5639" s="0" t="s">
        <v>161</v>
      </c>
      <c r="D5639" s="0" t="s">
        <v>58</v>
      </c>
      <c r="E5639" s="0" t="s">
        <v>9</v>
      </c>
      <c r="F5639" s="0" t="s">
        <v>9</v>
      </c>
      <c r="G5639" s="0" t="s">
        <v>157</v>
      </c>
      <c r="H5639" s="0" t="n">
        <v>8435438.70370354</v>
      </c>
      <c r="I5639" s="0" t="n">
        <v>111383.450093775</v>
      </c>
      <c r="J5639" s="0" t="n">
        <v>918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0</v>
      </c>
      <c r="Q5639" s="0" t="n">
        <v>0</v>
      </c>
      <c r="R5639" s="0" t="n">
        <v>0</v>
      </c>
    </row>
    <row r="5640" customFormat="false" ht="13.8" hidden="true" customHeight="false" outlineLevel="0" collapsed="false">
      <c r="A5640" s="0" t="s">
        <v>202</v>
      </c>
      <c r="B5640" s="0" t="s">
        <v>52</v>
      </c>
      <c r="C5640" s="0" t="s">
        <v>161</v>
      </c>
      <c r="D5640" s="0" t="s">
        <v>60</v>
      </c>
      <c r="E5640" s="0" t="s">
        <v>8</v>
      </c>
      <c r="F5640" s="0" t="s">
        <v>8</v>
      </c>
      <c r="G5640" s="0" t="s">
        <v>157</v>
      </c>
      <c r="H5640" s="0" t="n">
        <v>174295150.41879</v>
      </c>
      <c r="I5640" s="0" t="n">
        <v>1702479.90110081</v>
      </c>
      <c r="J5640" s="0" t="n">
        <v>1250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0</v>
      </c>
    </row>
    <row r="5641" customFormat="false" ht="13.8" hidden="true" customHeight="false" outlineLevel="0" collapsed="false">
      <c r="A5641" s="0" t="s">
        <v>202</v>
      </c>
      <c r="B5641" s="0" t="s">
        <v>21</v>
      </c>
      <c r="C5641" s="0" t="s">
        <v>181</v>
      </c>
      <c r="D5641" s="0" t="s">
        <v>31</v>
      </c>
      <c r="E5641" s="0" t="s">
        <v>9</v>
      </c>
      <c r="F5641" s="0" t="s">
        <v>9</v>
      </c>
      <c r="G5641" s="0" t="s">
        <v>164</v>
      </c>
      <c r="H5641" s="0" t="n">
        <v>2468222.13107303</v>
      </c>
      <c r="I5641" s="0" t="n">
        <v>28750</v>
      </c>
      <c r="J5641" s="0" t="n">
        <v>58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n">
        <v>0</v>
      </c>
      <c r="R5641" s="0" t="n">
        <v>0</v>
      </c>
    </row>
    <row r="5642" customFormat="false" ht="13.8" hidden="true" customHeight="false" outlineLevel="0" collapsed="false">
      <c r="A5642" s="0" t="s">
        <v>202</v>
      </c>
      <c r="B5642" s="0" t="s">
        <v>6</v>
      </c>
      <c r="C5642" s="0" t="s">
        <v>162</v>
      </c>
      <c r="D5642" s="0" t="s">
        <v>17</v>
      </c>
      <c r="E5642" s="0" t="s">
        <v>13</v>
      </c>
      <c r="F5642" s="0" t="s">
        <v>13</v>
      </c>
      <c r="G5642" s="0" t="s">
        <v>172</v>
      </c>
      <c r="H5642" s="0" t="n">
        <v>11164873.2567004</v>
      </c>
      <c r="I5642" s="0" t="n">
        <v>63246.5745967355</v>
      </c>
      <c r="J5642" s="0" t="n">
        <v>1577</v>
      </c>
      <c r="K5642" s="0" t="n">
        <v>0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0</v>
      </c>
    </row>
    <row r="5643" customFormat="false" ht="13.8" hidden="true" customHeight="false" outlineLevel="0" collapsed="false">
      <c r="A5643" s="0" t="s">
        <v>202</v>
      </c>
      <c r="B5643" s="0" t="s">
        <v>90</v>
      </c>
      <c r="C5643" s="0" t="s">
        <v>93</v>
      </c>
      <c r="D5643" s="0" t="s">
        <v>93</v>
      </c>
      <c r="E5643" s="0" t="s">
        <v>167</v>
      </c>
      <c r="F5643" s="0" t="s">
        <v>9</v>
      </c>
      <c r="G5643" s="0" t="s">
        <v>164</v>
      </c>
      <c r="H5643" s="0" t="n">
        <v>129041369.150993</v>
      </c>
      <c r="I5643" s="0" t="n">
        <v>2490438.75847232</v>
      </c>
      <c r="J5643" s="0" t="n">
        <v>2679</v>
      </c>
      <c r="K5643" s="0" t="n">
        <v>0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0</v>
      </c>
    </row>
    <row r="5644" customFormat="false" ht="13.8" hidden="true" customHeight="false" outlineLevel="0" collapsed="false">
      <c r="A5644" s="0" t="s">
        <v>202</v>
      </c>
      <c r="B5644" s="0" t="s">
        <v>90</v>
      </c>
      <c r="C5644" s="0" t="s">
        <v>93</v>
      </c>
      <c r="D5644" s="0" t="s">
        <v>93</v>
      </c>
      <c r="E5644" s="0" t="s">
        <v>185</v>
      </c>
      <c r="F5644" s="0" t="s">
        <v>9</v>
      </c>
      <c r="G5644" s="0" t="s">
        <v>154</v>
      </c>
      <c r="H5644" s="0" t="n">
        <v>47652562.2118544</v>
      </c>
      <c r="I5644" s="0" t="n">
        <v>866863.736111111</v>
      </c>
      <c r="J5644" s="0" t="n">
        <v>752</v>
      </c>
      <c r="K5644" s="0" t="n">
        <v>0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0</v>
      </c>
    </row>
    <row r="5645" customFormat="false" ht="13.8" hidden="true" customHeight="false" outlineLevel="0" collapsed="false">
      <c r="A5645" s="0" t="s">
        <v>202</v>
      </c>
      <c r="B5645" s="0" t="s">
        <v>72</v>
      </c>
      <c r="C5645" s="0" t="s">
        <v>151</v>
      </c>
      <c r="D5645" s="0" t="s">
        <v>85</v>
      </c>
      <c r="E5645" s="0" t="s">
        <v>156</v>
      </c>
      <c r="F5645" s="0" t="s">
        <v>9</v>
      </c>
      <c r="G5645" s="0" t="s">
        <v>153</v>
      </c>
      <c r="H5645" s="0" t="n">
        <v>13213762.6748136</v>
      </c>
      <c r="I5645" s="0" t="n">
        <v>287860.975297975</v>
      </c>
      <c r="J5645" s="0" t="n">
        <v>56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0</v>
      </c>
    </row>
    <row r="5646" customFormat="false" ht="13.8" hidden="true" customHeight="false" outlineLevel="0" collapsed="false">
      <c r="A5646" s="0" t="s">
        <v>202</v>
      </c>
      <c r="B5646" s="0" t="s">
        <v>21</v>
      </c>
      <c r="C5646" s="0" t="s">
        <v>173</v>
      </c>
      <c r="D5646" s="0" t="s">
        <v>41</v>
      </c>
      <c r="E5646" s="0" t="s">
        <v>8</v>
      </c>
      <c r="F5646" s="0" t="s">
        <v>8</v>
      </c>
      <c r="G5646" s="0" t="s">
        <v>172</v>
      </c>
      <c r="H5646" s="0" t="n">
        <v>3067358.53711441</v>
      </c>
      <c r="I5646" s="0" t="n">
        <v>27346.8853093343</v>
      </c>
      <c r="J5646" s="0" t="n">
        <v>21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0</v>
      </c>
    </row>
    <row r="5647" customFormat="false" ht="13.8" hidden="true" customHeight="false" outlineLevel="0" collapsed="false">
      <c r="A5647" s="0" t="s">
        <v>202</v>
      </c>
      <c r="B5647" s="0" t="s">
        <v>52</v>
      </c>
      <c r="C5647" s="0" t="s">
        <v>183</v>
      </c>
      <c r="D5647" s="0" t="s">
        <v>64</v>
      </c>
      <c r="E5647" s="0" t="s">
        <v>9</v>
      </c>
      <c r="F5647" s="0" t="s">
        <v>9</v>
      </c>
      <c r="G5647" s="0" t="s">
        <v>172</v>
      </c>
      <c r="H5647" s="0" t="n">
        <v>18031648.7237878</v>
      </c>
      <c r="I5647" s="0" t="n">
        <v>222563.021245908</v>
      </c>
      <c r="J5647" s="0" t="n">
        <v>1516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0</v>
      </c>
    </row>
    <row r="5648" customFormat="false" ht="13.8" hidden="true" customHeight="false" outlineLevel="0" collapsed="false">
      <c r="A5648" s="0" t="s">
        <v>202</v>
      </c>
      <c r="B5648" s="0" t="s">
        <v>21</v>
      </c>
      <c r="C5648" s="0" t="s">
        <v>173</v>
      </c>
      <c r="D5648" s="0" t="s">
        <v>46</v>
      </c>
      <c r="E5648" s="0" t="s">
        <v>13</v>
      </c>
      <c r="F5648" s="0" t="s">
        <v>13</v>
      </c>
      <c r="G5648" s="0" t="s">
        <v>172</v>
      </c>
      <c r="H5648" s="0" t="n">
        <v>3727288.88329662</v>
      </c>
      <c r="I5648" s="0" t="n">
        <v>18858.4988475576</v>
      </c>
      <c r="J5648" s="0" t="n">
        <v>123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0</v>
      </c>
    </row>
    <row r="5649" customFormat="false" ht="13.8" hidden="true" customHeight="false" outlineLevel="0" collapsed="false">
      <c r="A5649" s="0" t="s">
        <v>202</v>
      </c>
      <c r="B5649" s="0" t="s">
        <v>52</v>
      </c>
      <c r="C5649" s="0" t="s">
        <v>161</v>
      </c>
      <c r="D5649" s="0" t="s">
        <v>68</v>
      </c>
      <c r="E5649" s="0" t="s">
        <v>13</v>
      </c>
      <c r="F5649" s="0" t="s">
        <v>13</v>
      </c>
      <c r="G5649" s="0" t="s">
        <v>172</v>
      </c>
      <c r="H5649" s="0" t="n">
        <v>10987818.9121926</v>
      </c>
      <c r="I5649" s="0" t="n">
        <v>90520.117350127</v>
      </c>
      <c r="J5649" s="0" t="n">
        <v>1235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0</v>
      </c>
      <c r="Q5649" s="0" t="n">
        <v>0</v>
      </c>
      <c r="R5649" s="0" t="n">
        <v>0</v>
      </c>
    </row>
    <row r="5650" customFormat="false" ht="13.8" hidden="true" customHeight="false" outlineLevel="0" collapsed="false">
      <c r="A5650" s="0" t="s">
        <v>202</v>
      </c>
      <c r="B5650" s="0" t="s">
        <v>52</v>
      </c>
      <c r="C5650" s="0" t="s">
        <v>169</v>
      </c>
      <c r="D5650" s="0" t="s">
        <v>69</v>
      </c>
      <c r="E5650" s="0" t="s">
        <v>9</v>
      </c>
      <c r="F5650" s="0" t="s">
        <v>9</v>
      </c>
      <c r="G5650" s="0" t="s">
        <v>154</v>
      </c>
      <c r="H5650" s="0" t="n">
        <v>6888381.07808388</v>
      </c>
      <c r="I5650" s="0" t="n">
        <v>75406.1653641</v>
      </c>
      <c r="J5650" s="0" t="n">
        <v>669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0</v>
      </c>
    </row>
    <row r="5651" customFormat="false" ht="13.8" hidden="true" customHeight="false" outlineLevel="0" collapsed="false">
      <c r="A5651" s="0" t="s">
        <v>202</v>
      </c>
      <c r="B5651" s="0" t="s">
        <v>72</v>
      </c>
      <c r="C5651" s="0" t="s">
        <v>151</v>
      </c>
      <c r="D5651" s="0" t="s">
        <v>76</v>
      </c>
      <c r="E5651" s="0" t="s">
        <v>170</v>
      </c>
      <c r="F5651" s="0" t="s">
        <v>13</v>
      </c>
      <c r="G5651" s="0" t="s">
        <v>153</v>
      </c>
      <c r="H5651" s="0" t="n">
        <v>481367.141853992</v>
      </c>
      <c r="I5651" s="0" t="n">
        <v>1941.99058293981</v>
      </c>
      <c r="J5651" s="0" t="n">
        <v>20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0</v>
      </c>
    </row>
    <row r="5652" customFormat="false" ht="13.8" hidden="true" customHeight="false" outlineLevel="0" collapsed="false">
      <c r="A5652" s="0" t="s">
        <v>202</v>
      </c>
      <c r="B5652" s="0" t="s">
        <v>90</v>
      </c>
      <c r="C5652" s="0" t="s">
        <v>94</v>
      </c>
      <c r="D5652" s="0" t="s">
        <v>94</v>
      </c>
      <c r="E5652" s="0" t="s">
        <v>152</v>
      </c>
      <c r="F5652" s="0" t="s">
        <v>8</v>
      </c>
      <c r="G5652" s="0" t="s">
        <v>157</v>
      </c>
      <c r="H5652" s="0" t="n">
        <v>8666687.4787028</v>
      </c>
      <c r="I5652" s="0" t="n">
        <v>70754.8926050712</v>
      </c>
      <c r="J5652" s="0" t="n">
        <v>57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v>0</v>
      </c>
      <c r="Q5652" s="0" t="n">
        <v>0</v>
      </c>
      <c r="R5652" s="0" t="n">
        <v>0</v>
      </c>
    </row>
    <row r="5653" customFormat="false" ht="13.8" hidden="true" customHeight="false" outlineLevel="0" collapsed="false">
      <c r="A5653" s="0" t="s">
        <v>202</v>
      </c>
      <c r="B5653" s="0" t="s">
        <v>72</v>
      </c>
      <c r="C5653" s="0" t="s">
        <v>175</v>
      </c>
      <c r="D5653" s="0" t="s">
        <v>89</v>
      </c>
      <c r="E5653" s="0" t="s">
        <v>174</v>
      </c>
      <c r="F5653" s="0" t="s">
        <v>8</v>
      </c>
      <c r="G5653" s="0" t="s">
        <v>172</v>
      </c>
      <c r="H5653" s="0" t="n">
        <v>27055001.5303502</v>
      </c>
      <c r="I5653" s="0" t="n">
        <v>160779.001547249</v>
      </c>
      <c r="J5653" s="0" t="n">
        <v>9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</row>
    <row r="5654" customFormat="false" ht="13.8" hidden="true" customHeight="false" outlineLevel="0" collapsed="false">
      <c r="A5654" s="0" t="s">
        <v>202</v>
      </c>
      <c r="B5654" s="0" t="s">
        <v>72</v>
      </c>
      <c r="C5654" s="0" t="s">
        <v>151</v>
      </c>
      <c r="D5654" s="0" t="s">
        <v>82</v>
      </c>
      <c r="E5654" s="0" t="s">
        <v>170</v>
      </c>
      <c r="F5654" s="0" t="s">
        <v>13</v>
      </c>
      <c r="G5654" s="0" t="s">
        <v>153</v>
      </c>
      <c r="H5654" s="0" t="n">
        <v>325305.301729351</v>
      </c>
      <c r="I5654" s="0" t="n">
        <v>3058.73935710069</v>
      </c>
      <c r="J5654" s="0" t="n">
        <v>5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</row>
    <row r="5655" customFormat="false" ht="13.8" hidden="true" customHeight="false" outlineLevel="0" collapsed="false">
      <c r="A5655" s="0" t="s">
        <v>202</v>
      </c>
      <c r="B5655" s="0" t="s">
        <v>21</v>
      </c>
      <c r="C5655" s="0" t="s">
        <v>166</v>
      </c>
      <c r="D5655" s="0" t="s">
        <v>44</v>
      </c>
      <c r="E5655" s="0" t="s">
        <v>9</v>
      </c>
      <c r="F5655" s="0" t="s">
        <v>9</v>
      </c>
      <c r="G5655" s="0" t="s">
        <v>172</v>
      </c>
      <c r="H5655" s="0" t="n">
        <v>355075.780527276</v>
      </c>
      <c r="I5655" s="0" t="n">
        <v>1405</v>
      </c>
      <c r="J5655" s="0" t="n">
        <v>4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</row>
    <row r="5656" customFormat="false" ht="13.8" hidden="true" customHeight="false" outlineLevel="0" collapsed="false">
      <c r="A5656" s="0" t="s">
        <v>202</v>
      </c>
      <c r="B5656" s="0" t="s">
        <v>117</v>
      </c>
      <c r="C5656" s="0" t="s">
        <v>176</v>
      </c>
      <c r="D5656" s="0" t="s">
        <v>109</v>
      </c>
      <c r="E5656" s="0" t="s">
        <v>8</v>
      </c>
      <c r="F5656" s="0" t="s">
        <v>8</v>
      </c>
      <c r="G5656" s="0" t="s">
        <v>172</v>
      </c>
      <c r="H5656" s="0" t="n">
        <v>39614383.5905193</v>
      </c>
      <c r="I5656" s="0" t="n">
        <v>228079.007293318</v>
      </c>
      <c r="J5656" s="0" t="n">
        <v>75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0</v>
      </c>
    </row>
    <row r="5657" customFormat="false" ht="13.8" hidden="true" customHeight="false" outlineLevel="0" collapsed="false">
      <c r="A5657" s="0" t="s">
        <v>202</v>
      </c>
      <c r="B5657" s="0" t="s">
        <v>103</v>
      </c>
      <c r="C5657" s="0" t="s">
        <v>177</v>
      </c>
      <c r="D5657" s="0" t="s">
        <v>116</v>
      </c>
      <c r="E5657" s="0" t="s">
        <v>13</v>
      </c>
      <c r="F5657" s="0" t="s">
        <v>13</v>
      </c>
      <c r="G5657" s="0" t="s">
        <v>153</v>
      </c>
      <c r="H5657" s="0" t="n">
        <v>4363373.56955528</v>
      </c>
      <c r="I5657" s="0" t="n">
        <v>79654.485</v>
      </c>
      <c r="J5657" s="0" t="n">
        <v>663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0</v>
      </c>
    </row>
    <row r="5658" customFormat="false" ht="13.8" hidden="true" customHeight="false" outlineLevel="0" collapsed="false">
      <c r="A5658" s="0" t="s">
        <v>202</v>
      </c>
      <c r="B5658" s="0" t="s">
        <v>103</v>
      </c>
      <c r="C5658" s="0" t="s">
        <v>179</v>
      </c>
      <c r="D5658" s="0" t="s">
        <v>22</v>
      </c>
      <c r="E5658" s="0" t="s">
        <v>9</v>
      </c>
      <c r="F5658" s="0" t="s">
        <v>9</v>
      </c>
      <c r="G5658" s="0" t="s">
        <v>153</v>
      </c>
      <c r="H5658" s="0" t="n">
        <v>1085034.32247363</v>
      </c>
      <c r="I5658" s="0" t="n">
        <v>11450</v>
      </c>
      <c r="J5658" s="0" t="n">
        <v>47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n">
        <v>0</v>
      </c>
      <c r="R5658" s="0" t="n">
        <v>0</v>
      </c>
    </row>
    <row r="5659" customFormat="false" ht="13.8" hidden="true" customHeight="false" outlineLevel="0" collapsed="false">
      <c r="A5659" s="0" t="s">
        <v>202</v>
      </c>
      <c r="B5659" s="0" t="s">
        <v>103</v>
      </c>
      <c r="C5659" s="0" t="s">
        <v>178</v>
      </c>
      <c r="D5659" s="0" t="s">
        <v>108</v>
      </c>
      <c r="E5659" s="0" t="s">
        <v>13</v>
      </c>
      <c r="F5659" s="0" t="s">
        <v>13</v>
      </c>
      <c r="G5659" s="0" t="s">
        <v>154</v>
      </c>
      <c r="H5659" s="0" t="n">
        <v>4147957.87586425</v>
      </c>
      <c r="I5659" s="0" t="n">
        <v>147615.8983437</v>
      </c>
      <c r="J5659" s="0" t="n">
        <v>89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0</v>
      </c>
    </row>
    <row r="5660" customFormat="false" ht="13.8" hidden="true" customHeight="false" outlineLevel="0" collapsed="false">
      <c r="A5660" s="0" t="s">
        <v>202</v>
      </c>
      <c r="B5660" s="0" t="s">
        <v>103</v>
      </c>
      <c r="C5660" s="0" t="s">
        <v>177</v>
      </c>
      <c r="D5660" s="0" t="s">
        <v>22</v>
      </c>
      <c r="E5660" s="0" t="s">
        <v>9</v>
      </c>
      <c r="F5660" s="0" t="s">
        <v>9</v>
      </c>
      <c r="G5660" s="0" t="s">
        <v>172</v>
      </c>
      <c r="H5660" s="0" t="n">
        <v>174388.906793459</v>
      </c>
      <c r="I5660" s="0" t="n">
        <v>1625.7</v>
      </c>
      <c r="J5660" s="0" t="n">
        <v>33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0</v>
      </c>
    </row>
    <row r="5661" customFormat="false" ht="13.8" hidden="true" customHeight="false" outlineLevel="0" collapsed="false">
      <c r="A5661" s="0" t="s">
        <v>202</v>
      </c>
      <c r="B5661" s="0" t="s">
        <v>72</v>
      </c>
      <c r="C5661" s="0" t="s">
        <v>151</v>
      </c>
      <c r="D5661" s="0" t="s">
        <v>73</v>
      </c>
      <c r="E5661" s="0" t="s">
        <v>152</v>
      </c>
      <c r="F5661" s="0" t="s">
        <v>8</v>
      </c>
      <c r="G5661" s="0" t="s">
        <v>157</v>
      </c>
      <c r="H5661" s="0" t="n">
        <v>40453888.3419096</v>
      </c>
      <c r="I5661" s="0" t="n">
        <v>122704.619624352</v>
      </c>
      <c r="J5661" s="0" t="n">
        <v>534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0</v>
      </c>
    </row>
    <row r="5662" customFormat="false" ht="13.8" hidden="true" customHeight="false" outlineLevel="0" collapsed="false">
      <c r="A5662" s="0" t="s">
        <v>202</v>
      </c>
      <c r="B5662" s="0" t="s">
        <v>72</v>
      </c>
      <c r="C5662" s="0" t="s">
        <v>151</v>
      </c>
      <c r="D5662" s="0" t="s">
        <v>76</v>
      </c>
      <c r="E5662" s="0" t="s">
        <v>174</v>
      </c>
      <c r="F5662" s="0" t="s">
        <v>8</v>
      </c>
      <c r="G5662" s="0" t="s">
        <v>172</v>
      </c>
      <c r="H5662" s="0" t="n">
        <v>3534540.36561475</v>
      </c>
      <c r="I5662" s="0" t="n">
        <v>7553.60060150435</v>
      </c>
      <c r="J5662" s="0" t="n">
        <v>59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0</v>
      </c>
    </row>
    <row r="5663" customFormat="false" ht="13.8" hidden="true" customHeight="false" outlineLevel="0" collapsed="false">
      <c r="A5663" s="0" t="s">
        <v>202</v>
      </c>
      <c r="B5663" s="0" t="s">
        <v>52</v>
      </c>
      <c r="C5663" s="0" t="s">
        <v>158</v>
      </c>
      <c r="D5663" s="0" t="s">
        <v>53</v>
      </c>
      <c r="E5663" s="0" t="s">
        <v>8</v>
      </c>
      <c r="F5663" s="0" t="s">
        <v>8</v>
      </c>
      <c r="G5663" s="0" t="s">
        <v>157</v>
      </c>
      <c r="H5663" s="0" t="n">
        <v>34990455.6281969</v>
      </c>
      <c r="I5663" s="0" t="n">
        <v>592062.2246971</v>
      </c>
      <c r="J5663" s="0" t="n">
        <v>229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0</v>
      </c>
      <c r="P5663" s="0" t="n">
        <v>0</v>
      </c>
      <c r="Q5663" s="0" t="n">
        <v>0</v>
      </c>
      <c r="R5663" s="0" t="n">
        <v>0</v>
      </c>
    </row>
    <row r="5664" customFormat="false" ht="13.8" hidden="true" customHeight="false" outlineLevel="0" collapsed="false">
      <c r="A5664" s="0" t="s">
        <v>202</v>
      </c>
      <c r="B5664" s="0" t="s">
        <v>52</v>
      </c>
      <c r="C5664" s="0" t="s">
        <v>158</v>
      </c>
      <c r="D5664" s="0" t="s">
        <v>56</v>
      </c>
      <c r="E5664" s="0" t="s">
        <v>13</v>
      </c>
      <c r="F5664" s="0" t="s">
        <v>13</v>
      </c>
      <c r="G5664" s="0" t="s">
        <v>154</v>
      </c>
      <c r="H5664" s="0" t="n">
        <v>212381858.706524</v>
      </c>
      <c r="I5664" s="0" t="n">
        <v>1895194.55752785</v>
      </c>
      <c r="J5664" s="0" t="n">
        <v>1862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n">
        <v>0</v>
      </c>
      <c r="R5664" s="0" t="n">
        <v>0</v>
      </c>
    </row>
    <row r="5665" customFormat="false" ht="13.8" hidden="true" customHeight="false" outlineLevel="0" collapsed="false">
      <c r="A5665" s="0" t="s">
        <v>202</v>
      </c>
      <c r="B5665" s="0" t="s">
        <v>21</v>
      </c>
      <c r="C5665" s="0" t="s">
        <v>168</v>
      </c>
      <c r="D5665" s="0" t="s">
        <v>30</v>
      </c>
      <c r="E5665" s="0" t="s">
        <v>13</v>
      </c>
      <c r="F5665" s="0" t="s">
        <v>13</v>
      </c>
      <c r="G5665" s="0" t="s">
        <v>154</v>
      </c>
      <c r="H5665" s="0" t="n">
        <v>21516918.9968371</v>
      </c>
      <c r="I5665" s="0" t="n">
        <v>196350</v>
      </c>
      <c r="J5665" s="0" t="n">
        <v>488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v>0</v>
      </c>
      <c r="Q5665" s="0" t="n">
        <v>0</v>
      </c>
      <c r="R5665" s="0" t="n">
        <v>0</v>
      </c>
    </row>
    <row r="5666" customFormat="false" ht="13.8" hidden="true" customHeight="false" outlineLevel="0" collapsed="false">
      <c r="A5666" s="0" t="s">
        <v>202</v>
      </c>
      <c r="B5666" s="0" t="s">
        <v>21</v>
      </c>
      <c r="C5666" s="0" t="s">
        <v>166</v>
      </c>
      <c r="D5666" s="0" t="s">
        <v>33</v>
      </c>
      <c r="E5666" s="0" t="s">
        <v>13</v>
      </c>
      <c r="F5666" s="0" t="s">
        <v>13</v>
      </c>
      <c r="G5666" s="0" t="s">
        <v>172</v>
      </c>
      <c r="H5666" s="0" t="n">
        <v>1254627.19855509</v>
      </c>
      <c r="I5666" s="0" t="n">
        <v>16716</v>
      </c>
      <c r="J5666" s="0" t="n">
        <v>3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n">
        <v>0</v>
      </c>
      <c r="R5666" s="0" t="n">
        <v>0</v>
      </c>
    </row>
    <row r="5667" customFormat="false" ht="13.8" hidden="true" customHeight="false" outlineLevel="0" collapsed="false">
      <c r="A5667" s="0" t="s">
        <v>202</v>
      </c>
      <c r="B5667" s="0" t="s">
        <v>6</v>
      </c>
      <c r="C5667" s="0" t="s">
        <v>162</v>
      </c>
      <c r="D5667" s="0" t="s">
        <v>15</v>
      </c>
      <c r="E5667" s="0" t="s">
        <v>9</v>
      </c>
      <c r="F5667" s="0" t="s">
        <v>9</v>
      </c>
      <c r="G5667" s="0" t="s">
        <v>164</v>
      </c>
      <c r="H5667" s="0" t="n">
        <v>395749686.975687</v>
      </c>
      <c r="I5667" s="0" t="n">
        <v>5757241.31338003</v>
      </c>
      <c r="J5667" s="0" t="n">
        <v>55237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0</v>
      </c>
    </row>
    <row r="5668" customFormat="false" ht="13.8" hidden="true" customHeight="false" outlineLevel="0" collapsed="false">
      <c r="A5668" s="0" t="s">
        <v>202</v>
      </c>
      <c r="B5668" s="0" t="s">
        <v>6</v>
      </c>
      <c r="C5668" s="0" t="s">
        <v>162</v>
      </c>
      <c r="D5668" s="0" t="s">
        <v>15</v>
      </c>
      <c r="E5668" s="0" t="s">
        <v>9</v>
      </c>
      <c r="F5668" s="0" t="s">
        <v>9</v>
      </c>
      <c r="G5668" s="0" t="s">
        <v>154</v>
      </c>
      <c r="H5668" s="0" t="n">
        <v>102772772.030295</v>
      </c>
      <c r="I5668" s="0" t="n">
        <v>1501556.43342566</v>
      </c>
      <c r="J5668" s="0" t="n">
        <v>11941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0</v>
      </c>
    </row>
    <row r="5669" customFormat="false" ht="13.8" hidden="true" customHeight="false" outlineLevel="0" collapsed="false">
      <c r="A5669" s="0" t="s">
        <v>202</v>
      </c>
      <c r="B5669" s="0" t="s">
        <v>21</v>
      </c>
      <c r="C5669" s="0" t="s">
        <v>181</v>
      </c>
      <c r="D5669" s="0" t="s">
        <v>42</v>
      </c>
      <c r="E5669" s="0" t="s">
        <v>9</v>
      </c>
      <c r="F5669" s="0" t="s">
        <v>9</v>
      </c>
      <c r="G5669" s="0" t="s">
        <v>164</v>
      </c>
      <c r="H5669" s="0" t="n">
        <v>25205973.0508104</v>
      </c>
      <c r="I5669" s="0" t="n">
        <v>194130</v>
      </c>
      <c r="J5669" s="0" t="n">
        <v>2394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</row>
    <row r="5670" customFormat="false" ht="13.8" hidden="true" customHeight="false" outlineLevel="0" collapsed="false">
      <c r="A5670" s="0" t="s">
        <v>202</v>
      </c>
      <c r="B5670" s="0" t="s">
        <v>52</v>
      </c>
      <c r="C5670" s="0" t="s">
        <v>165</v>
      </c>
      <c r="D5670" s="0" t="s">
        <v>62</v>
      </c>
      <c r="E5670" s="0" t="s">
        <v>9</v>
      </c>
      <c r="F5670" s="0" t="s">
        <v>9</v>
      </c>
      <c r="G5670" s="0" t="s">
        <v>164</v>
      </c>
      <c r="H5670" s="0" t="n">
        <v>25540530.6230784</v>
      </c>
      <c r="I5670" s="0" t="n">
        <v>177169.199999999</v>
      </c>
      <c r="J5670" s="0" t="n">
        <v>2777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</row>
    <row r="5671" customFormat="false" ht="13.8" hidden="true" customHeight="false" outlineLevel="0" collapsed="false">
      <c r="A5671" s="0" t="s">
        <v>202</v>
      </c>
      <c r="B5671" s="0" t="s">
        <v>21</v>
      </c>
      <c r="C5671" s="0" t="s">
        <v>173</v>
      </c>
      <c r="D5671" s="0" t="s">
        <v>39</v>
      </c>
      <c r="E5671" s="0" t="s">
        <v>13</v>
      </c>
      <c r="F5671" s="0" t="s">
        <v>13</v>
      </c>
      <c r="G5671" s="0" t="s">
        <v>164</v>
      </c>
      <c r="H5671" s="0" t="n">
        <v>14402160.137516</v>
      </c>
      <c r="I5671" s="0" t="n">
        <v>102491.387721397</v>
      </c>
      <c r="J5671" s="0" t="n">
        <v>245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</row>
    <row r="5672" customFormat="false" ht="13.8" hidden="true" customHeight="false" outlineLevel="0" collapsed="false">
      <c r="A5672" s="0" t="s">
        <v>202</v>
      </c>
      <c r="B5672" s="0" t="s">
        <v>90</v>
      </c>
      <c r="C5672" s="0" t="s">
        <v>92</v>
      </c>
      <c r="D5672" s="0" t="s">
        <v>92</v>
      </c>
      <c r="E5672" s="0" t="s">
        <v>185</v>
      </c>
      <c r="F5672" s="0" t="s">
        <v>9</v>
      </c>
      <c r="G5672" s="0" t="s">
        <v>157</v>
      </c>
      <c r="H5672" s="0" t="n">
        <v>6270112.91981203</v>
      </c>
      <c r="I5672" s="0" t="n">
        <v>110228.479166666</v>
      </c>
      <c r="J5672" s="0" t="n">
        <v>143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</row>
    <row r="5673" customFormat="false" ht="13.8" hidden="true" customHeight="false" outlineLevel="0" collapsed="false">
      <c r="A5673" s="0" t="s">
        <v>202</v>
      </c>
      <c r="B5673" s="0" t="s">
        <v>90</v>
      </c>
      <c r="C5673" s="0" t="s">
        <v>92</v>
      </c>
      <c r="D5673" s="0" t="s">
        <v>92</v>
      </c>
      <c r="E5673" s="0" t="s">
        <v>170</v>
      </c>
      <c r="F5673" s="0" t="s">
        <v>13</v>
      </c>
      <c r="G5673" s="0" t="s">
        <v>172</v>
      </c>
      <c r="H5673" s="0" t="n">
        <v>219215.618900017</v>
      </c>
      <c r="I5673" s="0" t="n">
        <v>4256.25</v>
      </c>
      <c r="J5673" s="0" t="n">
        <v>8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</row>
    <row r="5674" customFormat="false" ht="13.8" hidden="true" customHeight="false" outlineLevel="0" collapsed="false">
      <c r="A5674" s="0" t="s">
        <v>202</v>
      </c>
      <c r="B5674" s="0" t="s">
        <v>52</v>
      </c>
      <c r="C5674" s="0" t="s">
        <v>158</v>
      </c>
      <c r="D5674" s="0" t="s">
        <v>63</v>
      </c>
      <c r="E5674" s="0" t="s">
        <v>8</v>
      </c>
      <c r="F5674" s="0" t="s">
        <v>8</v>
      </c>
      <c r="G5674" s="0" t="s">
        <v>157</v>
      </c>
      <c r="H5674" s="0" t="n">
        <v>317023210.614976</v>
      </c>
      <c r="I5674" s="0" t="n">
        <v>3739650.38060473</v>
      </c>
      <c r="J5674" s="0" t="n">
        <v>31714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</row>
    <row r="5675" customFormat="false" ht="13.8" hidden="true" customHeight="false" outlineLevel="0" collapsed="false">
      <c r="A5675" s="0" t="s">
        <v>202</v>
      </c>
      <c r="B5675" s="0" t="s">
        <v>52</v>
      </c>
      <c r="C5675" s="0" t="s">
        <v>183</v>
      </c>
      <c r="D5675" s="0" t="s">
        <v>64</v>
      </c>
      <c r="E5675" s="0" t="s">
        <v>9</v>
      </c>
      <c r="F5675" s="0" t="s">
        <v>9</v>
      </c>
      <c r="G5675" s="0" t="s">
        <v>153</v>
      </c>
      <c r="H5675" s="0" t="n">
        <v>24543206.4619411</v>
      </c>
      <c r="I5675" s="0" t="n">
        <v>295727.285375214</v>
      </c>
      <c r="J5675" s="0" t="n">
        <v>1310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</row>
    <row r="5676" customFormat="false" ht="13.8" hidden="true" customHeight="false" outlineLevel="0" collapsed="false">
      <c r="A5676" s="0" t="s">
        <v>202</v>
      </c>
      <c r="B5676" s="0" t="s">
        <v>21</v>
      </c>
      <c r="C5676" s="0" t="s">
        <v>166</v>
      </c>
      <c r="D5676" s="0" t="s">
        <v>43</v>
      </c>
      <c r="E5676" s="0" t="s">
        <v>8</v>
      </c>
      <c r="F5676" s="0" t="s">
        <v>8</v>
      </c>
      <c r="G5676" s="0" t="s">
        <v>172</v>
      </c>
      <c r="H5676" s="0" t="n">
        <v>2997400.27737658</v>
      </c>
      <c r="I5676" s="0" t="n">
        <v>11012.2619047619</v>
      </c>
      <c r="J5676" s="0" t="n">
        <v>70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</row>
    <row r="5677" customFormat="false" ht="13.8" hidden="true" customHeight="false" outlineLevel="0" collapsed="false">
      <c r="A5677" s="0" t="s">
        <v>202</v>
      </c>
      <c r="B5677" s="0" t="s">
        <v>21</v>
      </c>
      <c r="C5677" s="0" t="s">
        <v>166</v>
      </c>
      <c r="D5677" s="0" t="s">
        <v>43</v>
      </c>
      <c r="E5677" s="0" t="s">
        <v>13</v>
      </c>
      <c r="F5677" s="0" t="s">
        <v>13</v>
      </c>
      <c r="G5677" s="0" t="s">
        <v>153</v>
      </c>
      <c r="H5677" s="0" t="n">
        <v>532512.364505207</v>
      </c>
      <c r="I5677" s="0" t="n">
        <v>2261</v>
      </c>
      <c r="J5677" s="0" t="n">
        <v>17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v>0</v>
      </c>
      <c r="Q5677" s="0" t="n">
        <v>0</v>
      </c>
      <c r="R5677" s="0" t="n">
        <v>0</v>
      </c>
    </row>
    <row r="5678" customFormat="false" ht="13.8" hidden="true" customHeight="false" outlineLevel="0" collapsed="false">
      <c r="A5678" s="0" t="s">
        <v>202</v>
      </c>
      <c r="B5678" s="0" t="s">
        <v>52</v>
      </c>
      <c r="C5678" s="0" t="s">
        <v>165</v>
      </c>
      <c r="D5678" s="0" t="s">
        <v>65</v>
      </c>
      <c r="E5678" s="0" t="s">
        <v>9</v>
      </c>
      <c r="F5678" s="0" t="s">
        <v>9</v>
      </c>
      <c r="G5678" s="0" t="s">
        <v>157</v>
      </c>
      <c r="H5678" s="0" t="n">
        <v>4873002.07964615</v>
      </c>
      <c r="I5678" s="0" t="n">
        <v>69658.5999999999</v>
      </c>
      <c r="J5678" s="0" t="n">
        <v>1132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n">
        <v>0</v>
      </c>
      <c r="R5678" s="0" t="n">
        <v>0</v>
      </c>
    </row>
    <row r="5679" customFormat="false" ht="13.8" hidden="true" customHeight="false" outlineLevel="0" collapsed="false">
      <c r="A5679" s="0" t="s">
        <v>202</v>
      </c>
      <c r="B5679" s="0" t="s">
        <v>52</v>
      </c>
      <c r="C5679" s="0" t="s">
        <v>158</v>
      </c>
      <c r="D5679" s="0" t="s">
        <v>71</v>
      </c>
      <c r="E5679" s="0" t="s">
        <v>8</v>
      </c>
      <c r="F5679" s="0" t="s">
        <v>8</v>
      </c>
      <c r="G5679" s="0" t="s">
        <v>157</v>
      </c>
      <c r="H5679" s="0" t="n">
        <v>68198892.049003</v>
      </c>
      <c r="I5679" s="0" t="n">
        <v>681219.509712537</v>
      </c>
      <c r="J5679" s="0" t="n">
        <v>3421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n">
        <v>0</v>
      </c>
      <c r="R5679" s="0" t="n">
        <v>0</v>
      </c>
    </row>
    <row r="5680" customFormat="false" ht="13.8" hidden="true" customHeight="false" outlineLevel="0" collapsed="false">
      <c r="A5680" s="0" t="s">
        <v>202</v>
      </c>
      <c r="B5680" s="0" t="s">
        <v>52</v>
      </c>
      <c r="C5680" s="0" t="s">
        <v>169</v>
      </c>
      <c r="D5680" s="0" t="s">
        <v>69</v>
      </c>
      <c r="E5680" s="0" t="s">
        <v>8</v>
      </c>
      <c r="F5680" s="0" t="s">
        <v>8</v>
      </c>
      <c r="G5680" s="0" t="s">
        <v>157</v>
      </c>
      <c r="H5680" s="0" t="n">
        <v>31333226.9594818</v>
      </c>
      <c r="I5680" s="0" t="n">
        <v>359183.5498081</v>
      </c>
      <c r="J5680" s="0" t="n">
        <v>3684</v>
      </c>
      <c r="K5680" s="0" t="n">
        <v>0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0</v>
      </c>
      <c r="Q5680" s="0" t="n">
        <v>0</v>
      </c>
      <c r="R5680" s="0" t="n">
        <v>0</v>
      </c>
    </row>
    <row r="5681" customFormat="false" ht="13.8" hidden="true" customHeight="false" outlineLevel="0" collapsed="false">
      <c r="A5681" s="0" t="s">
        <v>202</v>
      </c>
      <c r="B5681" s="0" t="s">
        <v>72</v>
      </c>
      <c r="C5681" s="0" t="s">
        <v>171</v>
      </c>
      <c r="D5681" s="0" t="s">
        <v>86</v>
      </c>
      <c r="E5681" s="0" t="s">
        <v>156</v>
      </c>
      <c r="F5681" s="0" t="s">
        <v>9</v>
      </c>
      <c r="G5681" s="0" t="s">
        <v>154</v>
      </c>
      <c r="H5681" s="0" t="n">
        <v>86426062.8350471</v>
      </c>
      <c r="I5681" s="0" t="n">
        <v>1728426.0967245</v>
      </c>
      <c r="J5681" s="0" t="n">
        <v>1692</v>
      </c>
      <c r="K5681" s="0" t="n">
        <v>0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n">
        <v>0</v>
      </c>
      <c r="R5681" s="0" t="n">
        <v>0</v>
      </c>
    </row>
    <row r="5682" customFormat="false" ht="13.8" hidden="true" customHeight="false" outlineLevel="0" collapsed="false">
      <c r="A5682" s="0" t="s">
        <v>202</v>
      </c>
      <c r="B5682" s="0" t="s">
        <v>6</v>
      </c>
      <c r="C5682" s="0" t="s">
        <v>162</v>
      </c>
      <c r="D5682" s="0" t="s">
        <v>19</v>
      </c>
      <c r="E5682" s="0" t="s">
        <v>8</v>
      </c>
      <c r="F5682" s="0" t="s">
        <v>8</v>
      </c>
      <c r="G5682" s="0" t="s">
        <v>164</v>
      </c>
      <c r="H5682" s="0" t="n">
        <v>235639044.013813</v>
      </c>
      <c r="I5682" s="0" t="n">
        <v>1906055.10015766</v>
      </c>
      <c r="J5682" s="0" t="n">
        <v>305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0</v>
      </c>
    </row>
    <row r="5683" customFormat="false" ht="13.8" hidden="true" customHeight="false" outlineLevel="0" collapsed="false">
      <c r="A5683" s="0" t="s">
        <v>202</v>
      </c>
      <c r="B5683" s="0" t="s">
        <v>21</v>
      </c>
      <c r="C5683" s="0" t="s">
        <v>166</v>
      </c>
      <c r="D5683" s="0" t="s">
        <v>38</v>
      </c>
      <c r="E5683" s="0" t="s">
        <v>9</v>
      </c>
      <c r="F5683" s="0" t="s">
        <v>9</v>
      </c>
      <c r="G5683" s="0" t="s">
        <v>153</v>
      </c>
      <c r="H5683" s="0" t="n">
        <v>2309156.89798528</v>
      </c>
      <c r="I5683" s="0" t="n">
        <v>18317.7777777777</v>
      </c>
      <c r="J5683" s="0" t="n">
        <v>12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</row>
    <row r="5684" customFormat="false" ht="13.8" hidden="true" customHeight="false" outlineLevel="0" collapsed="false">
      <c r="A5684" s="0" t="s">
        <v>202</v>
      </c>
      <c r="B5684" s="0" t="s">
        <v>72</v>
      </c>
      <c r="C5684" s="0" t="s">
        <v>151</v>
      </c>
      <c r="D5684" s="0" t="s">
        <v>84</v>
      </c>
      <c r="E5684" s="0" t="s">
        <v>170</v>
      </c>
      <c r="F5684" s="0" t="s">
        <v>13</v>
      </c>
      <c r="G5684" s="0" t="s">
        <v>154</v>
      </c>
      <c r="H5684" s="0" t="n">
        <v>11125447.0649765</v>
      </c>
      <c r="I5684" s="0" t="n">
        <v>296119.009582234</v>
      </c>
      <c r="J5684" s="0" t="n">
        <v>32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n">
        <v>0</v>
      </c>
      <c r="R5684" s="0" t="n">
        <v>0</v>
      </c>
    </row>
    <row r="5685" customFormat="false" ht="13.8" hidden="true" customHeight="false" outlineLevel="0" collapsed="false">
      <c r="A5685" s="0" t="s">
        <v>202</v>
      </c>
      <c r="B5685" s="0" t="s">
        <v>72</v>
      </c>
      <c r="C5685" s="0" t="s">
        <v>151</v>
      </c>
      <c r="D5685" s="0" t="s">
        <v>85</v>
      </c>
      <c r="E5685" s="0" t="s">
        <v>170</v>
      </c>
      <c r="F5685" s="0" t="s">
        <v>13</v>
      </c>
      <c r="G5685" s="0" t="s">
        <v>154</v>
      </c>
      <c r="H5685" s="0" t="n">
        <v>9642399.02869575</v>
      </c>
      <c r="I5685" s="0" t="n">
        <v>244216.502913853</v>
      </c>
      <c r="J5685" s="0" t="n">
        <v>34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n">
        <v>0</v>
      </c>
      <c r="R5685" s="0" t="n">
        <v>0</v>
      </c>
    </row>
    <row r="5686" customFormat="false" ht="13.8" hidden="true" customHeight="false" outlineLevel="0" collapsed="false">
      <c r="A5686" s="0" t="s">
        <v>202</v>
      </c>
      <c r="B5686" s="0" t="s">
        <v>21</v>
      </c>
      <c r="C5686" s="0" t="s">
        <v>166</v>
      </c>
      <c r="D5686" s="0" t="s">
        <v>24</v>
      </c>
      <c r="E5686" s="0" t="s">
        <v>9</v>
      </c>
      <c r="F5686" s="0" t="s">
        <v>9</v>
      </c>
      <c r="G5686" s="0" t="s">
        <v>153</v>
      </c>
      <c r="H5686" s="0" t="n">
        <v>549326.014347133</v>
      </c>
      <c r="I5686" s="0" t="n">
        <v>6311.66501240694</v>
      </c>
      <c r="J5686" s="0" t="n">
        <v>3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</row>
    <row r="5687" customFormat="false" ht="13.8" hidden="true" customHeight="false" outlineLevel="0" collapsed="false">
      <c r="A5687" s="0" t="s">
        <v>202</v>
      </c>
      <c r="B5687" s="0" t="s">
        <v>21</v>
      </c>
      <c r="C5687" s="0" t="s">
        <v>173</v>
      </c>
      <c r="D5687" s="0" t="s">
        <v>46</v>
      </c>
      <c r="E5687" s="0" t="s">
        <v>13</v>
      </c>
      <c r="F5687" s="0" t="s">
        <v>13</v>
      </c>
      <c r="G5687" s="0" t="s">
        <v>153</v>
      </c>
      <c r="H5687" s="0" t="n">
        <v>432757.097920458</v>
      </c>
      <c r="I5687" s="0" t="n">
        <v>2171.13645286115</v>
      </c>
      <c r="J5687" s="0" t="n">
        <v>17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n">
        <v>0</v>
      </c>
      <c r="R5687" s="0" t="n">
        <v>0</v>
      </c>
    </row>
    <row r="5688" customFormat="false" ht="13.8" hidden="true" customHeight="false" outlineLevel="0" collapsed="false">
      <c r="A5688" s="0" t="s">
        <v>202</v>
      </c>
      <c r="B5688" s="0" t="s">
        <v>117</v>
      </c>
      <c r="C5688" s="0" t="s">
        <v>196</v>
      </c>
      <c r="D5688" s="0" t="s">
        <v>109</v>
      </c>
      <c r="E5688" s="0" t="s">
        <v>8</v>
      </c>
      <c r="F5688" s="0" t="s">
        <v>8</v>
      </c>
      <c r="G5688" s="0" t="s">
        <v>164</v>
      </c>
      <c r="H5688" s="0" t="n">
        <v>26481287.0952456</v>
      </c>
      <c r="I5688" s="0" t="n">
        <v>151525.570807785</v>
      </c>
      <c r="J5688" s="0" t="n">
        <v>685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</row>
    <row r="5689" customFormat="false" ht="13.8" hidden="true" customHeight="false" outlineLevel="0" collapsed="false">
      <c r="A5689" s="0" t="s">
        <v>202</v>
      </c>
      <c r="B5689" s="0" t="s">
        <v>117</v>
      </c>
      <c r="C5689" s="0" t="s">
        <v>176</v>
      </c>
      <c r="D5689" s="0" t="s">
        <v>109</v>
      </c>
      <c r="E5689" s="0" t="s">
        <v>13</v>
      </c>
      <c r="F5689" s="0" t="s">
        <v>13</v>
      </c>
      <c r="G5689" s="0" t="s">
        <v>164</v>
      </c>
      <c r="H5689" s="0" t="n">
        <v>10624103.4448064</v>
      </c>
      <c r="I5689" s="0" t="n">
        <v>71653.917069491</v>
      </c>
      <c r="J5689" s="0" t="n">
        <v>46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0</v>
      </c>
    </row>
    <row r="5690" customFormat="false" ht="13.8" hidden="true" customHeight="false" outlineLevel="0" collapsed="false">
      <c r="A5690" s="0" t="s">
        <v>202</v>
      </c>
      <c r="B5690" s="0" t="s">
        <v>117</v>
      </c>
      <c r="C5690" s="0" t="s">
        <v>190</v>
      </c>
      <c r="D5690" s="0" t="s">
        <v>109</v>
      </c>
      <c r="E5690" s="0" t="s">
        <v>13</v>
      </c>
      <c r="F5690" s="0" t="s">
        <v>13</v>
      </c>
      <c r="G5690" s="0" t="s">
        <v>157</v>
      </c>
      <c r="H5690" s="0" t="n">
        <v>2143933.86792998</v>
      </c>
      <c r="I5690" s="0" t="n">
        <v>37656.9048774059</v>
      </c>
      <c r="J5690" s="0" t="n">
        <v>43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n">
        <v>0</v>
      </c>
      <c r="R5690" s="0" t="n">
        <v>0</v>
      </c>
    </row>
    <row r="5691" customFormat="false" ht="13.8" hidden="true" customHeight="false" outlineLevel="0" collapsed="false">
      <c r="A5691" s="0" t="s">
        <v>202</v>
      </c>
      <c r="B5691" s="0" t="s">
        <v>103</v>
      </c>
      <c r="C5691" s="0" t="s">
        <v>177</v>
      </c>
      <c r="D5691" s="0" t="s">
        <v>22</v>
      </c>
      <c r="E5691" s="0" t="s">
        <v>9</v>
      </c>
      <c r="F5691" s="0" t="s">
        <v>9</v>
      </c>
      <c r="G5691" s="0" t="s">
        <v>164</v>
      </c>
      <c r="H5691" s="0" t="n">
        <v>3496326.6661263</v>
      </c>
      <c r="I5691" s="0" t="n">
        <v>32665</v>
      </c>
      <c r="J5691" s="0" t="n">
        <v>217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n">
        <v>0</v>
      </c>
      <c r="R5691" s="0" t="n">
        <v>0</v>
      </c>
    </row>
    <row r="5692" customFormat="false" ht="13.8" hidden="true" customHeight="false" outlineLevel="0" collapsed="false">
      <c r="A5692" s="0" t="s">
        <v>202</v>
      </c>
      <c r="B5692" s="0" t="s">
        <v>103</v>
      </c>
      <c r="C5692" s="0" t="s">
        <v>178</v>
      </c>
      <c r="D5692" s="0" t="s">
        <v>108</v>
      </c>
      <c r="E5692" s="0" t="s">
        <v>8</v>
      </c>
      <c r="F5692" s="0" t="s">
        <v>8</v>
      </c>
      <c r="G5692" s="0" t="s">
        <v>172</v>
      </c>
      <c r="H5692" s="0" t="n">
        <v>121484957.627112</v>
      </c>
      <c r="I5692" s="0" t="n">
        <v>1006955.400231</v>
      </c>
      <c r="J5692" s="0" t="n">
        <v>80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0</v>
      </c>
      <c r="Q5692" s="0" t="n">
        <v>0</v>
      </c>
      <c r="R5692" s="0" t="n">
        <v>0</v>
      </c>
    </row>
    <row r="5693" customFormat="false" ht="13.8" hidden="true" customHeight="false" outlineLevel="0" collapsed="false">
      <c r="A5693" s="0" t="s">
        <v>202</v>
      </c>
      <c r="B5693" s="0" t="s">
        <v>103</v>
      </c>
      <c r="C5693" s="0" t="s">
        <v>178</v>
      </c>
      <c r="D5693" s="0" t="s">
        <v>111</v>
      </c>
      <c r="E5693" s="0" t="s">
        <v>13</v>
      </c>
      <c r="F5693" s="0" t="s">
        <v>13</v>
      </c>
      <c r="G5693" s="0" t="s">
        <v>172</v>
      </c>
      <c r="H5693" s="0" t="n">
        <v>361701.390040861</v>
      </c>
      <c r="I5693" s="0" t="n">
        <v>9981.45127078258</v>
      </c>
      <c r="J5693" s="0" t="n">
        <v>20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n">
        <v>0</v>
      </c>
      <c r="R5693" s="0" t="n">
        <v>0</v>
      </c>
    </row>
    <row r="5694" customFormat="false" ht="13.8" hidden="true" customHeight="false" outlineLevel="0" collapsed="false">
      <c r="A5694" s="0" t="s">
        <v>202</v>
      </c>
      <c r="B5694" s="0" t="s">
        <v>72</v>
      </c>
      <c r="C5694" s="0" t="s">
        <v>171</v>
      </c>
      <c r="D5694" s="0" t="s">
        <v>77</v>
      </c>
      <c r="E5694" s="0" t="s">
        <v>156</v>
      </c>
      <c r="F5694" s="0" t="s">
        <v>9</v>
      </c>
      <c r="G5694" s="0" t="s">
        <v>157</v>
      </c>
      <c r="H5694" s="0" t="n">
        <v>5336489.49087821</v>
      </c>
      <c r="I5694" s="0" t="n">
        <v>22502.9364798102</v>
      </c>
      <c r="J5694" s="0" t="n">
        <v>241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n">
        <v>0</v>
      </c>
      <c r="R5694" s="0" t="n">
        <v>0</v>
      </c>
    </row>
    <row r="5695" customFormat="false" ht="13.8" hidden="true" customHeight="false" outlineLevel="0" collapsed="false">
      <c r="A5695" s="0" t="s">
        <v>202</v>
      </c>
      <c r="B5695" s="0" t="s">
        <v>96</v>
      </c>
      <c r="C5695" s="0" t="s">
        <v>98</v>
      </c>
      <c r="D5695" s="0" t="s">
        <v>98</v>
      </c>
      <c r="E5695" s="0" t="s">
        <v>170</v>
      </c>
      <c r="F5695" s="0" t="s">
        <v>13</v>
      </c>
      <c r="G5695" s="0" t="s">
        <v>154</v>
      </c>
      <c r="H5695" s="0" t="n">
        <v>46256082.4997858</v>
      </c>
      <c r="I5695" s="0" t="n">
        <v>942326.917593434</v>
      </c>
      <c r="J5695" s="0" t="n">
        <v>1195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</row>
    <row r="5696" customFormat="false" ht="13.8" hidden="true" customHeight="false" outlineLevel="0" collapsed="false">
      <c r="A5696" s="0" t="s">
        <v>202</v>
      </c>
      <c r="B5696" s="0" t="s">
        <v>72</v>
      </c>
      <c r="C5696" s="0" t="s">
        <v>175</v>
      </c>
      <c r="D5696" s="0" t="s">
        <v>79</v>
      </c>
      <c r="E5696" s="0" t="s">
        <v>174</v>
      </c>
      <c r="F5696" s="0" t="s">
        <v>8</v>
      </c>
      <c r="G5696" s="0" t="s">
        <v>157</v>
      </c>
      <c r="H5696" s="0" t="n">
        <v>18643993.6557023</v>
      </c>
      <c r="I5696" s="0" t="n">
        <v>115145.369347561</v>
      </c>
      <c r="J5696" s="0" t="n">
        <v>45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</row>
    <row r="5697" customFormat="false" ht="13.8" hidden="true" customHeight="false" outlineLevel="0" collapsed="false">
      <c r="A5697" s="0" t="s">
        <v>202</v>
      </c>
      <c r="B5697" s="0" t="s">
        <v>52</v>
      </c>
      <c r="C5697" s="0" t="s">
        <v>169</v>
      </c>
      <c r="D5697" s="0" t="s">
        <v>55</v>
      </c>
      <c r="E5697" s="0" t="s">
        <v>13</v>
      </c>
      <c r="F5697" s="0" t="s">
        <v>13</v>
      </c>
      <c r="G5697" s="0" t="s">
        <v>154</v>
      </c>
      <c r="H5697" s="0" t="n">
        <v>1637821.42013528</v>
      </c>
      <c r="I5697" s="0" t="n">
        <v>18253.100321</v>
      </c>
      <c r="J5697" s="0" t="n">
        <v>10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n">
        <v>0</v>
      </c>
      <c r="R5697" s="0" t="n">
        <v>0</v>
      </c>
    </row>
    <row r="5698" customFormat="false" ht="13.8" hidden="true" customHeight="false" outlineLevel="0" collapsed="false">
      <c r="A5698" s="0" t="s">
        <v>202</v>
      </c>
      <c r="B5698" s="0" t="s">
        <v>52</v>
      </c>
      <c r="C5698" s="0" t="s">
        <v>158</v>
      </c>
      <c r="D5698" s="0" t="s">
        <v>56</v>
      </c>
      <c r="E5698" s="0" t="s">
        <v>13</v>
      </c>
      <c r="F5698" s="0" t="s">
        <v>13</v>
      </c>
      <c r="G5698" s="0" t="s">
        <v>164</v>
      </c>
      <c r="H5698" s="0" t="n">
        <v>280513291.231757</v>
      </c>
      <c r="I5698" s="0" t="n">
        <v>2482660.842471</v>
      </c>
      <c r="J5698" s="0" t="n">
        <v>2161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n">
        <v>0</v>
      </c>
      <c r="R5698" s="0" t="n">
        <v>0</v>
      </c>
    </row>
    <row r="5699" customFormat="false" ht="13.8" hidden="true" customHeight="false" outlineLevel="0" collapsed="false">
      <c r="A5699" s="0" t="s">
        <v>202</v>
      </c>
      <c r="B5699" s="0" t="s">
        <v>52</v>
      </c>
      <c r="C5699" s="0" t="s">
        <v>161</v>
      </c>
      <c r="D5699" s="0" t="s">
        <v>60</v>
      </c>
      <c r="E5699" s="0" t="s">
        <v>9</v>
      </c>
      <c r="F5699" s="0" t="s">
        <v>9</v>
      </c>
      <c r="G5699" s="0" t="s">
        <v>172</v>
      </c>
      <c r="H5699" s="0" t="n">
        <v>3546314.33103726</v>
      </c>
      <c r="I5699" s="0" t="n">
        <v>34543.2499999999</v>
      </c>
      <c r="J5699" s="0" t="n">
        <v>21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n">
        <v>0</v>
      </c>
      <c r="R5699" s="0" t="n">
        <v>0</v>
      </c>
    </row>
    <row r="5700" customFormat="false" ht="13.8" hidden="true" customHeight="false" outlineLevel="0" collapsed="false">
      <c r="A5700" s="0" t="s">
        <v>202</v>
      </c>
      <c r="B5700" s="0" t="s">
        <v>96</v>
      </c>
      <c r="C5700" s="0" t="s">
        <v>184</v>
      </c>
      <c r="D5700" s="0" t="s">
        <v>101</v>
      </c>
      <c r="E5700" s="0" t="s">
        <v>170</v>
      </c>
      <c r="F5700" s="0" t="s">
        <v>13</v>
      </c>
      <c r="G5700" s="0" t="s">
        <v>164</v>
      </c>
      <c r="H5700" s="0" t="n">
        <v>449209852.156326</v>
      </c>
      <c r="I5700" s="0" t="n">
        <v>4263808.8778053</v>
      </c>
      <c r="J5700" s="0" t="n">
        <v>1084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</row>
    <row r="5701" customFormat="false" ht="13.8" hidden="true" customHeight="false" outlineLevel="0" collapsed="false">
      <c r="A5701" s="0" t="s">
        <v>202</v>
      </c>
      <c r="B5701" s="0" t="s">
        <v>6</v>
      </c>
      <c r="C5701" s="0" t="s">
        <v>162</v>
      </c>
      <c r="D5701" s="0" t="s">
        <v>15</v>
      </c>
      <c r="E5701" s="0" t="s">
        <v>8</v>
      </c>
      <c r="F5701" s="0" t="s">
        <v>8</v>
      </c>
      <c r="G5701" s="0" t="s">
        <v>164</v>
      </c>
      <c r="H5701" s="0" t="n">
        <v>1955816914.65455</v>
      </c>
      <c r="I5701" s="0" t="n">
        <v>11433138.7812083</v>
      </c>
      <c r="J5701" s="0" t="n">
        <v>116354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</row>
    <row r="5702" customFormat="false" ht="13.8" hidden="true" customHeight="false" outlineLevel="0" collapsed="false">
      <c r="A5702" s="0" t="s">
        <v>202</v>
      </c>
      <c r="B5702" s="0" t="s">
        <v>90</v>
      </c>
      <c r="C5702" s="0" t="s">
        <v>92</v>
      </c>
      <c r="D5702" s="0" t="s">
        <v>92</v>
      </c>
      <c r="E5702" s="0" t="s">
        <v>167</v>
      </c>
      <c r="F5702" s="0" t="s">
        <v>9</v>
      </c>
      <c r="G5702" s="0" t="s">
        <v>172</v>
      </c>
      <c r="H5702" s="0" t="n">
        <v>2074993.93425714</v>
      </c>
      <c r="I5702" s="0" t="n">
        <v>35082.5</v>
      </c>
      <c r="J5702" s="0" t="n">
        <v>61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</row>
    <row r="5703" customFormat="false" ht="13.8" hidden="true" customHeight="false" outlineLevel="0" collapsed="false">
      <c r="A5703" s="0" t="s">
        <v>202</v>
      </c>
      <c r="B5703" s="0" t="s">
        <v>90</v>
      </c>
      <c r="C5703" s="0" t="s">
        <v>93</v>
      </c>
      <c r="D5703" s="0" t="s">
        <v>93</v>
      </c>
      <c r="E5703" s="0" t="s">
        <v>194</v>
      </c>
      <c r="F5703" s="0" t="s">
        <v>8</v>
      </c>
      <c r="G5703" s="0" t="s">
        <v>172</v>
      </c>
      <c r="H5703" s="0" t="n">
        <v>2957791.10296645</v>
      </c>
      <c r="I5703" s="0" t="n">
        <v>33449.5833333333</v>
      </c>
      <c r="J5703" s="0" t="n">
        <v>33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n">
        <v>0</v>
      </c>
      <c r="R5703" s="0" t="n">
        <v>0</v>
      </c>
    </row>
    <row r="5704" customFormat="false" ht="13.8" hidden="true" customHeight="false" outlineLevel="0" collapsed="false">
      <c r="A5704" s="0" t="s">
        <v>202</v>
      </c>
      <c r="B5704" s="0" t="s">
        <v>90</v>
      </c>
      <c r="C5704" s="0" t="s">
        <v>92</v>
      </c>
      <c r="D5704" s="0" t="s">
        <v>92</v>
      </c>
      <c r="E5704" s="0" t="s">
        <v>167</v>
      </c>
      <c r="F5704" s="0" t="s">
        <v>9</v>
      </c>
      <c r="G5704" s="0" t="s">
        <v>153</v>
      </c>
      <c r="H5704" s="0" t="n">
        <v>1675368.37209203</v>
      </c>
      <c r="I5704" s="0" t="n">
        <v>37183.3333333333</v>
      </c>
      <c r="J5704" s="0" t="n">
        <v>54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0</v>
      </c>
    </row>
    <row r="5705" customFormat="false" ht="13.8" hidden="true" customHeight="false" outlineLevel="0" collapsed="false">
      <c r="A5705" s="0" t="s">
        <v>202</v>
      </c>
      <c r="B5705" s="0" t="s">
        <v>52</v>
      </c>
      <c r="C5705" s="0" t="s">
        <v>158</v>
      </c>
      <c r="D5705" s="0" t="s">
        <v>65</v>
      </c>
      <c r="E5705" s="0" t="s">
        <v>9</v>
      </c>
      <c r="F5705" s="0" t="s">
        <v>9</v>
      </c>
      <c r="G5705" s="0" t="s">
        <v>154</v>
      </c>
      <c r="H5705" s="0" t="n">
        <v>36437497.2645508</v>
      </c>
      <c r="I5705" s="0" t="n">
        <v>428412.213375759</v>
      </c>
      <c r="J5705" s="0" t="n">
        <v>4182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</row>
    <row r="5706" customFormat="false" ht="13.8" hidden="true" customHeight="false" outlineLevel="0" collapsed="false">
      <c r="A5706" s="0" t="s">
        <v>202</v>
      </c>
      <c r="B5706" s="0" t="s">
        <v>52</v>
      </c>
      <c r="C5706" s="0" t="s">
        <v>165</v>
      </c>
      <c r="D5706" s="0" t="s">
        <v>65</v>
      </c>
      <c r="E5706" s="0" t="s">
        <v>8</v>
      </c>
      <c r="F5706" s="0" t="s">
        <v>8</v>
      </c>
      <c r="G5706" s="0" t="s">
        <v>172</v>
      </c>
      <c r="H5706" s="0" t="n">
        <v>3846994.82198744</v>
      </c>
      <c r="I5706" s="0" t="n">
        <v>42314.9999999999</v>
      </c>
      <c r="J5706" s="0" t="n">
        <v>663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n">
        <v>0</v>
      </c>
      <c r="R5706" s="0" t="n">
        <v>0</v>
      </c>
    </row>
    <row r="5707" customFormat="false" ht="13.8" hidden="true" customHeight="false" outlineLevel="0" collapsed="false">
      <c r="A5707" s="0" t="s">
        <v>202</v>
      </c>
      <c r="B5707" s="0" t="s">
        <v>52</v>
      </c>
      <c r="C5707" s="0" t="s">
        <v>158</v>
      </c>
      <c r="D5707" s="0" t="s">
        <v>66</v>
      </c>
      <c r="E5707" s="0" t="s">
        <v>13</v>
      </c>
      <c r="F5707" s="0" t="s">
        <v>13</v>
      </c>
      <c r="G5707" s="0" t="s">
        <v>153</v>
      </c>
      <c r="H5707" s="0" t="n">
        <v>2076167.89809605</v>
      </c>
      <c r="I5707" s="0" t="n">
        <v>26226.0246584196</v>
      </c>
      <c r="J5707" s="0" t="n">
        <v>415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0</v>
      </c>
      <c r="Q5707" s="0" t="n">
        <v>0</v>
      </c>
      <c r="R5707" s="0" t="n">
        <v>0</v>
      </c>
    </row>
    <row r="5708" customFormat="false" ht="13.8" hidden="true" customHeight="false" outlineLevel="0" collapsed="false">
      <c r="A5708" s="0" t="s">
        <v>202</v>
      </c>
      <c r="B5708" s="0" t="s">
        <v>21</v>
      </c>
      <c r="C5708" s="0" t="s">
        <v>168</v>
      </c>
      <c r="D5708" s="0" t="s">
        <v>49</v>
      </c>
      <c r="E5708" s="0" t="s">
        <v>8</v>
      </c>
      <c r="F5708" s="0" t="s">
        <v>8</v>
      </c>
      <c r="G5708" s="0" t="s">
        <v>154</v>
      </c>
      <c r="H5708" s="0" t="n">
        <v>16836890.5821239</v>
      </c>
      <c r="I5708" s="0" t="n">
        <v>110790</v>
      </c>
      <c r="J5708" s="0" t="n">
        <v>2587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n">
        <v>0</v>
      </c>
      <c r="R5708" s="0" t="n">
        <v>0</v>
      </c>
    </row>
    <row r="5709" customFormat="false" ht="13.8" hidden="true" customHeight="false" outlineLevel="0" collapsed="false">
      <c r="A5709" s="0" t="s">
        <v>202</v>
      </c>
      <c r="B5709" s="0" t="s">
        <v>72</v>
      </c>
      <c r="C5709" s="0" t="s">
        <v>175</v>
      </c>
      <c r="D5709" s="0" t="s">
        <v>88</v>
      </c>
      <c r="E5709" s="0" t="s">
        <v>152</v>
      </c>
      <c r="F5709" s="0" t="s">
        <v>8</v>
      </c>
      <c r="G5709" s="0" t="s">
        <v>153</v>
      </c>
      <c r="H5709" s="0" t="n">
        <v>7178661.53072637</v>
      </c>
      <c r="I5709" s="0" t="n">
        <v>51642.7216884512</v>
      </c>
      <c r="J5709" s="0" t="n">
        <v>51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</row>
    <row r="5710" customFormat="false" ht="13.8" hidden="true" customHeight="false" outlineLevel="0" collapsed="false">
      <c r="A5710" s="0" t="s">
        <v>202</v>
      </c>
      <c r="B5710" s="0" t="s">
        <v>90</v>
      </c>
      <c r="C5710" s="0" t="s">
        <v>94</v>
      </c>
      <c r="D5710" s="0" t="s">
        <v>94</v>
      </c>
      <c r="E5710" s="0" t="s">
        <v>152</v>
      </c>
      <c r="F5710" s="0" t="s">
        <v>8</v>
      </c>
      <c r="G5710" s="0" t="s">
        <v>154</v>
      </c>
      <c r="H5710" s="0" t="n">
        <v>14168453.9679077</v>
      </c>
      <c r="I5710" s="0" t="n">
        <v>110664.487611142</v>
      </c>
      <c r="J5710" s="0" t="n">
        <v>92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n">
        <v>0</v>
      </c>
      <c r="R5710" s="0" t="n">
        <v>0</v>
      </c>
    </row>
    <row r="5711" customFormat="false" ht="13.8" hidden="true" customHeight="false" outlineLevel="0" collapsed="false">
      <c r="A5711" s="0" t="s">
        <v>202</v>
      </c>
      <c r="B5711" s="0" t="s">
        <v>21</v>
      </c>
      <c r="C5711" s="0" t="s">
        <v>168</v>
      </c>
      <c r="D5711" s="0" t="s">
        <v>29</v>
      </c>
      <c r="E5711" s="0" t="s">
        <v>13</v>
      </c>
      <c r="F5711" s="0" t="s">
        <v>13</v>
      </c>
      <c r="G5711" s="0" t="s">
        <v>172</v>
      </c>
      <c r="H5711" s="0" t="n">
        <v>788549.988989178</v>
      </c>
      <c r="I5711" s="0" t="n">
        <v>6000</v>
      </c>
      <c r="J5711" s="0" t="n">
        <v>15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</row>
    <row r="5712" customFormat="false" ht="13.8" hidden="true" customHeight="false" outlineLevel="0" collapsed="false">
      <c r="A5712" s="0" t="s">
        <v>202</v>
      </c>
      <c r="B5712" s="0" t="s">
        <v>72</v>
      </c>
      <c r="C5712" s="0" t="s">
        <v>151</v>
      </c>
      <c r="D5712" s="0" t="s">
        <v>85</v>
      </c>
      <c r="E5712" s="0" t="s">
        <v>170</v>
      </c>
      <c r="F5712" s="0" t="s">
        <v>13</v>
      </c>
      <c r="G5712" s="0" t="s">
        <v>172</v>
      </c>
      <c r="H5712" s="0" t="n">
        <v>1831179.21098126</v>
      </c>
      <c r="I5712" s="0" t="n">
        <v>37693.9937767056</v>
      </c>
      <c r="J5712" s="0" t="n">
        <v>13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</row>
    <row r="5713" customFormat="false" ht="13.8" hidden="true" customHeight="false" outlineLevel="0" collapsed="false">
      <c r="A5713" s="0" t="s">
        <v>202</v>
      </c>
      <c r="B5713" s="0" t="s">
        <v>21</v>
      </c>
      <c r="C5713" s="0" t="s">
        <v>166</v>
      </c>
      <c r="D5713" s="0" t="s">
        <v>44</v>
      </c>
      <c r="E5713" s="0" t="s">
        <v>8</v>
      </c>
      <c r="F5713" s="0" t="s">
        <v>8</v>
      </c>
      <c r="G5713" s="0" t="s">
        <v>172</v>
      </c>
      <c r="H5713" s="0" t="n">
        <v>674826.820644147</v>
      </c>
      <c r="I5713" s="0" t="n">
        <v>2893</v>
      </c>
      <c r="J5713" s="0" t="n">
        <v>10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0</v>
      </c>
    </row>
    <row r="5714" customFormat="false" ht="13.8" hidden="true" customHeight="false" outlineLevel="0" collapsed="false">
      <c r="A5714" s="0" t="s">
        <v>202</v>
      </c>
      <c r="B5714" s="0" t="s">
        <v>117</v>
      </c>
      <c r="C5714" s="0" t="s">
        <v>182</v>
      </c>
      <c r="D5714" s="0" t="s">
        <v>109</v>
      </c>
      <c r="E5714" s="0" t="s">
        <v>13</v>
      </c>
      <c r="F5714" s="0" t="s">
        <v>13</v>
      </c>
      <c r="G5714" s="0" t="s">
        <v>154</v>
      </c>
      <c r="H5714" s="0" t="n">
        <v>7560205.570535</v>
      </c>
      <c r="I5714" s="0" t="n">
        <v>35655.0104973671</v>
      </c>
      <c r="J5714" s="0" t="n">
        <v>22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n">
        <v>0</v>
      </c>
      <c r="R5714" s="0" t="n">
        <v>0</v>
      </c>
    </row>
    <row r="5715" customFormat="false" ht="13.8" hidden="true" customHeight="false" outlineLevel="0" collapsed="false">
      <c r="A5715" s="0" t="s">
        <v>202</v>
      </c>
      <c r="B5715" s="0" t="s">
        <v>117</v>
      </c>
      <c r="C5715" s="0" t="s">
        <v>182</v>
      </c>
      <c r="D5715" s="0" t="s">
        <v>109</v>
      </c>
      <c r="E5715" s="0" t="s">
        <v>8</v>
      </c>
      <c r="F5715" s="0" t="s">
        <v>8</v>
      </c>
      <c r="G5715" s="0" t="s">
        <v>153</v>
      </c>
      <c r="H5715" s="0" t="n">
        <v>20237047.3991821</v>
      </c>
      <c r="I5715" s="0" t="n">
        <v>119376.871303593</v>
      </c>
      <c r="J5715" s="0" t="n">
        <v>154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n">
        <v>0</v>
      </c>
      <c r="R5715" s="0" t="n">
        <v>0</v>
      </c>
    </row>
    <row r="5716" customFormat="false" ht="13.8" hidden="true" customHeight="false" outlineLevel="0" collapsed="false">
      <c r="A5716" s="0" t="s">
        <v>202</v>
      </c>
      <c r="B5716" s="0" t="s">
        <v>117</v>
      </c>
      <c r="C5716" s="0" t="s">
        <v>196</v>
      </c>
      <c r="D5716" s="0" t="s">
        <v>109</v>
      </c>
      <c r="E5716" s="0" t="s">
        <v>9</v>
      </c>
      <c r="F5716" s="0" t="s">
        <v>9</v>
      </c>
      <c r="G5716" s="0" t="s">
        <v>153</v>
      </c>
      <c r="H5716" s="0" t="n">
        <v>15058.956831508</v>
      </c>
      <c r="I5716" s="0" t="n">
        <v>85.8211050087452</v>
      </c>
      <c r="J5716" s="0" t="n">
        <v>4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0</v>
      </c>
      <c r="Q5716" s="0" t="n">
        <v>0</v>
      </c>
      <c r="R5716" s="0" t="n">
        <v>0</v>
      </c>
    </row>
    <row r="5717" customFormat="false" ht="13.8" hidden="true" customHeight="false" outlineLevel="0" collapsed="false">
      <c r="A5717" s="0" t="s">
        <v>202</v>
      </c>
      <c r="B5717" s="0" t="s">
        <v>103</v>
      </c>
      <c r="C5717" s="0" t="s">
        <v>177</v>
      </c>
      <c r="D5717" s="0" t="s">
        <v>115</v>
      </c>
      <c r="E5717" s="0" t="s">
        <v>9</v>
      </c>
      <c r="F5717" s="0" t="s">
        <v>9</v>
      </c>
      <c r="G5717" s="0" t="s">
        <v>153</v>
      </c>
      <c r="H5717" s="0" t="n">
        <v>16617850.7940968</v>
      </c>
      <c r="I5717" s="0" t="n">
        <v>255844.405</v>
      </c>
      <c r="J5717" s="0" t="n">
        <v>709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</row>
    <row r="5718" customFormat="false" ht="13.8" hidden="true" customHeight="false" outlineLevel="0" collapsed="false">
      <c r="A5718" s="0" t="s">
        <v>202</v>
      </c>
      <c r="B5718" s="0" t="s">
        <v>103</v>
      </c>
      <c r="C5718" s="0" t="s">
        <v>178</v>
      </c>
      <c r="D5718" s="0" t="s">
        <v>107</v>
      </c>
      <c r="E5718" s="0" t="s">
        <v>8</v>
      </c>
      <c r="F5718" s="0" t="s">
        <v>8</v>
      </c>
      <c r="G5718" s="0" t="s">
        <v>172</v>
      </c>
      <c r="H5718" s="0" t="n">
        <v>54913906.2469959</v>
      </c>
      <c r="I5718" s="0" t="n">
        <v>346455.554619809</v>
      </c>
      <c r="J5718" s="0" t="n">
        <v>1908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n">
        <v>0</v>
      </c>
      <c r="R5718" s="0" t="n">
        <v>0</v>
      </c>
    </row>
    <row r="5719" customFormat="false" ht="13.8" hidden="true" customHeight="false" outlineLevel="0" collapsed="false">
      <c r="A5719" s="0" t="s">
        <v>202</v>
      </c>
      <c r="B5719" s="0" t="s">
        <v>103</v>
      </c>
      <c r="C5719" s="0" t="s">
        <v>178</v>
      </c>
      <c r="D5719" s="0" t="s">
        <v>105</v>
      </c>
      <c r="E5719" s="0" t="s">
        <v>13</v>
      </c>
      <c r="F5719" s="0" t="s">
        <v>13</v>
      </c>
      <c r="G5719" s="0" t="s">
        <v>164</v>
      </c>
      <c r="H5719" s="0" t="n">
        <v>12410437.0843445</v>
      </c>
      <c r="I5719" s="0" t="n">
        <v>261514.099417</v>
      </c>
      <c r="J5719" s="0" t="n">
        <v>17</v>
      </c>
      <c r="K5719" s="0" t="n">
        <v>0</v>
      </c>
      <c r="L5719" s="0" t="n">
        <v>0</v>
      </c>
      <c r="M5719" s="0" t="n">
        <v>0</v>
      </c>
      <c r="N5719" s="0" t="n">
        <v>0</v>
      </c>
      <c r="O5719" s="0" t="n">
        <v>0</v>
      </c>
      <c r="P5719" s="0" t="n">
        <v>0</v>
      </c>
      <c r="Q5719" s="0" t="n">
        <v>0</v>
      </c>
      <c r="R5719" s="0" t="n">
        <v>0</v>
      </c>
    </row>
    <row r="5720" customFormat="false" ht="13.8" hidden="true" customHeight="false" outlineLevel="0" collapsed="false">
      <c r="A5720" s="0" t="s">
        <v>202</v>
      </c>
      <c r="B5720" s="0" t="s">
        <v>103</v>
      </c>
      <c r="C5720" s="0" t="s">
        <v>178</v>
      </c>
      <c r="D5720" s="0" t="s">
        <v>104</v>
      </c>
      <c r="E5720" s="0" t="s">
        <v>9</v>
      </c>
      <c r="F5720" s="0" t="s">
        <v>9</v>
      </c>
      <c r="G5720" s="0" t="s">
        <v>153</v>
      </c>
      <c r="H5720" s="0" t="n">
        <v>1636574.54874495</v>
      </c>
      <c r="I5720" s="0" t="n">
        <v>23299.9543006965</v>
      </c>
      <c r="J5720" s="0" t="n">
        <v>8</v>
      </c>
      <c r="K5720" s="0" t="n">
        <v>0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</row>
    <row r="5721" customFormat="false" ht="13.8" hidden="true" customHeight="false" outlineLevel="0" collapsed="false">
      <c r="A5721" s="0" t="s">
        <v>202</v>
      </c>
      <c r="B5721" s="0" t="s">
        <v>96</v>
      </c>
      <c r="C5721" s="0" t="s">
        <v>97</v>
      </c>
      <c r="D5721" s="0" t="s">
        <v>97</v>
      </c>
      <c r="E5721" s="0" t="s">
        <v>8</v>
      </c>
      <c r="F5721" s="0" t="s">
        <v>8</v>
      </c>
      <c r="G5721" s="0" t="s">
        <v>153</v>
      </c>
      <c r="H5721" s="0" t="n">
        <v>30618310.8226792</v>
      </c>
      <c r="I5721" s="0" t="n">
        <v>248498.649687096</v>
      </c>
      <c r="J5721" s="0" t="n">
        <v>3299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n">
        <v>0</v>
      </c>
      <c r="R5721" s="0" t="n">
        <v>0</v>
      </c>
    </row>
    <row r="5722" customFormat="false" ht="13.8" hidden="true" customHeight="false" outlineLevel="0" collapsed="false">
      <c r="A5722" s="0" t="s">
        <v>202</v>
      </c>
      <c r="B5722" s="0" t="s">
        <v>72</v>
      </c>
      <c r="C5722" s="0" t="s">
        <v>151</v>
      </c>
      <c r="D5722" s="0" t="s">
        <v>78</v>
      </c>
      <c r="E5722" s="0" t="s">
        <v>174</v>
      </c>
      <c r="F5722" s="0" t="s">
        <v>8</v>
      </c>
      <c r="G5722" s="0" t="s">
        <v>154</v>
      </c>
      <c r="H5722" s="0" t="n">
        <v>132844062.883227</v>
      </c>
      <c r="I5722" s="0" t="n">
        <v>1072930.75716172</v>
      </c>
      <c r="J5722" s="0" t="n">
        <v>190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0</v>
      </c>
      <c r="Q5722" s="0" t="n">
        <v>0</v>
      </c>
      <c r="R5722" s="0" t="n">
        <v>0</v>
      </c>
    </row>
    <row r="5723" customFormat="false" ht="13.8" hidden="true" customHeight="false" outlineLevel="0" collapsed="false">
      <c r="A5723" s="0" t="s">
        <v>202</v>
      </c>
      <c r="B5723" s="0" t="s">
        <v>72</v>
      </c>
      <c r="C5723" s="0" t="s">
        <v>171</v>
      </c>
      <c r="D5723" s="0" t="s">
        <v>80</v>
      </c>
      <c r="E5723" s="0" t="s">
        <v>170</v>
      </c>
      <c r="F5723" s="0" t="s">
        <v>13</v>
      </c>
      <c r="G5723" s="0" t="s">
        <v>172</v>
      </c>
      <c r="H5723" s="0" t="n">
        <v>5100198.20877596</v>
      </c>
      <c r="I5723" s="0" t="n">
        <v>120613.867599945</v>
      </c>
      <c r="J5723" s="0" t="n">
        <v>72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n">
        <v>0</v>
      </c>
      <c r="R5723" s="0" t="n">
        <v>0</v>
      </c>
    </row>
    <row r="5724" customFormat="false" ht="13.8" hidden="true" customHeight="false" outlineLevel="0" collapsed="false">
      <c r="A5724" s="0" t="s">
        <v>202</v>
      </c>
      <c r="B5724" s="0" t="s">
        <v>52</v>
      </c>
      <c r="C5724" s="0" t="s">
        <v>158</v>
      </c>
      <c r="D5724" s="0" t="s">
        <v>59</v>
      </c>
      <c r="E5724" s="0" t="s">
        <v>9</v>
      </c>
      <c r="F5724" s="0" t="s">
        <v>9</v>
      </c>
      <c r="G5724" s="0" t="s">
        <v>164</v>
      </c>
      <c r="H5724" s="0" t="n">
        <v>10331447.3243499</v>
      </c>
      <c r="I5724" s="0" t="n">
        <v>135348.478748331</v>
      </c>
      <c r="J5724" s="0" t="n">
        <v>218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n">
        <v>0</v>
      </c>
      <c r="R5724" s="0" t="n">
        <v>0</v>
      </c>
    </row>
    <row r="5725" customFormat="false" ht="13.8" hidden="true" customHeight="false" outlineLevel="0" collapsed="false">
      <c r="A5725" s="0" t="s">
        <v>202</v>
      </c>
      <c r="B5725" s="0" t="s">
        <v>21</v>
      </c>
      <c r="C5725" s="0" t="s">
        <v>168</v>
      </c>
      <c r="D5725" s="0" t="s">
        <v>30</v>
      </c>
      <c r="E5725" s="0" t="s">
        <v>9</v>
      </c>
      <c r="F5725" s="0" t="s">
        <v>9</v>
      </c>
      <c r="G5725" s="0" t="s">
        <v>154</v>
      </c>
      <c r="H5725" s="0" t="n">
        <v>53700309.4584549</v>
      </c>
      <c r="I5725" s="0" t="n">
        <v>487000</v>
      </c>
      <c r="J5725" s="0" t="n">
        <v>1208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n">
        <v>0</v>
      </c>
      <c r="R5725" s="0" t="n">
        <v>0</v>
      </c>
    </row>
    <row r="5726" customFormat="false" ht="13.8" hidden="true" customHeight="false" outlineLevel="0" collapsed="false">
      <c r="A5726" s="0" t="s">
        <v>202</v>
      </c>
      <c r="B5726" s="0" t="s">
        <v>21</v>
      </c>
      <c r="C5726" s="0" t="s">
        <v>168</v>
      </c>
      <c r="D5726" s="0" t="s">
        <v>30</v>
      </c>
      <c r="E5726" s="0" t="s">
        <v>8</v>
      </c>
      <c r="F5726" s="0" t="s">
        <v>8</v>
      </c>
      <c r="G5726" s="0" t="s">
        <v>154</v>
      </c>
      <c r="H5726" s="0" t="n">
        <v>227982035.088197</v>
      </c>
      <c r="I5726" s="0" t="n">
        <v>2038349.99999999</v>
      </c>
      <c r="J5726" s="0" t="n">
        <v>5088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</v>
      </c>
      <c r="P5726" s="0" t="n">
        <v>0</v>
      </c>
      <c r="Q5726" s="0" t="n">
        <v>0</v>
      </c>
      <c r="R5726" s="0" t="n">
        <v>0</v>
      </c>
    </row>
    <row r="5727" customFormat="false" ht="13.8" hidden="true" customHeight="false" outlineLevel="0" collapsed="false">
      <c r="A5727" s="0" t="s">
        <v>202</v>
      </c>
      <c r="B5727" s="0" t="s">
        <v>96</v>
      </c>
      <c r="C5727" s="0" t="s">
        <v>184</v>
      </c>
      <c r="D5727" s="0" t="s">
        <v>101</v>
      </c>
      <c r="E5727" s="0" t="s">
        <v>170</v>
      </c>
      <c r="F5727" s="0" t="s">
        <v>13</v>
      </c>
      <c r="G5727" s="0" t="s">
        <v>154</v>
      </c>
      <c r="H5727" s="0" t="n">
        <v>174234230.27353</v>
      </c>
      <c r="I5727" s="0" t="n">
        <v>1690448.05161706</v>
      </c>
      <c r="J5727" s="0" t="n">
        <v>413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</row>
    <row r="5728" customFormat="false" ht="13.8" hidden="true" customHeight="false" outlineLevel="0" collapsed="false">
      <c r="A5728" s="0" t="s">
        <v>202</v>
      </c>
      <c r="B5728" s="0" t="s">
        <v>52</v>
      </c>
      <c r="C5728" s="0" t="s">
        <v>169</v>
      </c>
      <c r="D5728" s="0" t="s">
        <v>61</v>
      </c>
      <c r="E5728" s="0" t="s">
        <v>13</v>
      </c>
      <c r="F5728" s="0" t="s">
        <v>13</v>
      </c>
      <c r="G5728" s="0" t="s">
        <v>164</v>
      </c>
      <c r="H5728" s="0" t="n">
        <v>131310508.371061</v>
      </c>
      <c r="I5728" s="0" t="n">
        <v>1173278.73629099</v>
      </c>
      <c r="J5728" s="0" t="n">
        <v>184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</row>
    <row r="5729" customFormat="false" ht="13.8" hidden="true" customHeight="false" outlineLevel="0" collapsed="false">
      <c r="A5729" s="0" t="s">
        <v>202</v>
      </c>
      <c r="B5729" s="0" t="s">
        <v>52</v>
      </c>
      <c r="C5729" s="0" t="s">
        <v>165</v>
      </c>
      <c r="D5729" s="0" t="s">
        <v>62</v>
      </c>
      <c r="E5729" s="0" t="s">
        <v>8</v>
      </c>
      <c r="F5729" s="0" t="s">
        <v>8</v>
      </c>
      <c r="G5729" s="0" t="s">
        <v>157</v>
      </c>
      <c r="H5729" s="0" t="n">
        <v>73903667.3798079</v>
      </c>
      <c r="I5729" s="0" t="n">
        <v>591569.899999999</v>
      </c>
      <c r="J5729" s="0" t="n">
        <v>9510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n">
        <v>0</v>
      </c>
      <c r="R5729" s="0" t="n">
        <v>0</v>
      </c>
    </row>
    <row r="5730" customFormat="false" ht="13.8" hidden="true" customHeight="false" outlineLevel="0" collapsed="false">
      <c r="A5730" s="0" t="s">
        <v>202</v>
      </c>
      <c r="B5730" s="0" t="s">
        <v>21</v>
      </c>
      <c r="C5730" s="0" t="s">
        <v>181</v>
      </c>
      <c r="D5730" s="0" t="s">
        <v>42</v>
      </c>
      <c r="E5730" s="0" t="s">
        <v>8</v>
      </c>
      <c r="F5730" s="0" t="s">
        <v>8</v>
      </c>
      <c r="G5730" s="0" t="s">
        <v>157</v>
      </c>
      <c r="H5730" s="0" t="n">
        <v>54458708.4996966</v>
      </c>
      <c r="I5730" s="0" t="n">
        <v>476940</v>
      </c>
      <c r="J5730" s="0" t="n">
        <v>6248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0</v>
      </c>
    </row>
    <row r="5731" customFormat="false" ht="13.8" hidden="true" customHeight="false" outlineLevel="0" collapsed="false">
      <c r="A5731" s="0" t="s">
        <v>202</v>
      </c>
      <c r="B5731" s="0" t="s">
        <v>21</v>
      </c>
      <c r="C5731" s="0" t="s">
        <v>166</v>
      </c>
      <c r="D5731" s="0" t="s">
        <v>37</v>
      </c>
      <c r="E5731" s="0" t="s">
        <v>9</v>
      </c>
      <c r="F5731" s="0" t="s">
        <v>9</v>
      </c>
      <c r="G5731" s="0" t="s">
        <v>153</v>
      </c>
      <c r="H5731" s="0" t="n">
        <v>5678257.37228531</v>
      </c>
      <c r="I5731" s="0" t="n">
        <v>38411.5983053983</v>
      </c>
      <c r="J5731" s="0" t="n">
        <v>33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0</v>
      </c>
    </row>
    <row r="5732" customFormat="false" ht="13.8" hidden="true" customHeight="false" outlineLevel="0" collapsed="false">
      <c r="A5732" s="0" t="s">
        <v>202</v>
      </c>
      <c r="B5732" s="0" t="s">
        <v>72</v>
      </c>
      <c r="C5732" s="0" t="s">
        <v>151</v>
      </c>
      <c r="D5732" s="0" t="s">
        <v>85</v>
      </c>
      <c r="E5732" s="0" t="s">
        <v>156</v>
      </c>
      <c r="F5732" s="0" t="s">
        <v>9</v>
      </c>
      <c r="G5732" s="0" t="s">
        <v>157</v>
      </c>
      <c r="H5732" s="0" t="n">
        <v>20724299.6548734</v>
      </c>
      <c r="I5732" s="0" t="n">
        <v>511284.008160628</v>
      </c>
      <c r="J5732" s="0" t="n">
        <v>96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0</v>
      </c>
      <c r="Q5732" s="0" t="n">
        <v>0</v>
      </c>
      <c r="R5732" s="0" t="n">
        <v>0</v>
      </c>
    </row>
    <row r="5733" customFormat="false" ht="13.8" hidden="true" customHeight="false" outlineLevel="0" collapsed="false">
      <c r="A5733" s="0" t="s">
        <v>202</v>
      </c>
      <c r="B5733" s="0" t="s">
        <v>21</v>
      </c>
      <c r="C5733" s="0" t="s">
        <v>166</v>
      </c>
      <c r="D5733" s="0" t="s">
        <v>43</v>
      </c>
      <c r="E5733" s="0" t="s">
        <v>8</v>
      </c>
      <c r="F5733" s="0" t="s">
        <v>8</v>
      </c>
      <c r="G5733" s="0" t="s">
        <v>154</v>
      </c>
      <c r="H5733" s="0" t="n">
        <v>23998125.1331745</v>
      </c>
      <c r="I5733" s="0" t="n">
        <v>121389.975396825</v>
      </c>
      <c r="J5733" s="0" t="n">
        <v>881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n">
        <v>0</v>
      </c>
      <c r="R5733" s="0" t="n">
        <v>0</v>
      </c>
    </row>
    <row r="5734" customFormat="false" ht="13.8" hidden="true" customHeight="false" outlineLevel="0" collapsed="false">
      <c r="A5734" s="0" t="s">
        <v>202</v>
      </c>
      <c r="B5734" s="0" t="s">
        <v>52</v>
      </c>
      <c r="C5734" s="0" t="s">
        <v>165</v>
      </c>
      <c r="D5734" s="0" t="s">
        <v>65</v>
      </c>
      <c r="E5734" s="0" t="s">
        <v>13</v>
      </c>
      <c r="F5734" s="0" t="s">
        <v>13</v>
      </c>
      <c r="G5734" s="0" t="s">
        <v>157</v>
      </c>
      <c r="H5734" s="0" t="n">
        <v>4672451.56951529</v>
      </c>
      <c r="I5734" s="0" t="n">
        <v>69763.2999999999</v>
      </c>
      <c r="J5734" s="0" t="n">
        <v>1128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n">
        <v>0</v>
      </c>
      <c r="R5734" s="0" t="n">
        <v>0</v>
      </c>
    </row>
    <row r="5735" customFormat="false" ht="13.8" hidden="true" customHeight="false" outlineLevel="0" collapsed="false">
      <c r="A5735" s="0" t="s">
        <v>202</v>
      </c>
      <c r="B5735" s="0" t="s">
        <v>52</v>
      </c>
      <c r="C5735" s="0" t="s">
        <v>158</v>
      </c>
      <c r="D5735" s="0" t="s">
        <v>65</v>
      </c>
      <c r="E5735" s="0" t="s">
        <v>13</v>
      </c>
      <c r="F5735" s="0" t="s">
        <v>13</v>
      </c>
      <c r="G5735" s="0" t="s">
        <v>172</v>
      </c>
      <c r="H5735" s="0" t="n">
        <v>4750191.72348651</v>
      </c>
      <c r="I5735" s="0" t="n">
        <v>52717.9430486261</v>
      </c>
      <c r="J5735" s="0" t="n">
        <v>599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v>0</v>
      </c>
      <c r="Q5735" s="0" t="n">
        <v>0</v>
      </c>
      <c r="R5735" s="0" t="n">
        <v>0</v>
      </c>
    </row>
    <row r="5736" customFormat="false" ht="13.8" hidden="true" customHeight="false" outlineLevel="0" collapsed="false">
      <c r="A5736" s="0" t="s">
        <v>202</v>
      </c>
      <c r="B5736" s="0" t="s">
        <v>21</v>
      </c>
      <c r="C5736" s="0" t="s">
        <v>166</v>
      </c>
      <c r="D5736" s="0" t="s">
        <v>45</v>
      </c>
      <c r="E5736" s="0" t="s">
        <v>9</v>
      </c>
      <c r="F5736" s="0" t="s">
        <v>9</v>
      </c>
      <c r="G5736" s="0" t="s">
        <v>157</v>
      </c>
      <c r="H5736" s="0" t="n">
        <v>618719.71453621</v>
      </c>
      <c r="I5736" s="0" t="n">
        <v>5154</v>
      </c>
      <c r="J5736" s="0" t="n">
        <v>10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n">
        <v>0</v>
      </c>
      <c r="R5736" s="0" t="n">
        <v>0</v>
      </c>
    </row>
    <row r="5737" customFormat="false" ht="13.8" hidden="true" customHeight="false" outlineLevel="0" collapsed="false">
      <c r="A5737" s="0" t="s">
        <v>202</v>
      </c>
      <c r="B5737" s="0" t="s">
        <v>6</v>
      </c>
      <c r="C5737" s="0" t="s">
        <v>162</v>
      </c>
      <c r="D5737" s="0" t="s">
        <v>18</v>
      </c>
      <c r="E5737" s="0" t="s">
        <v>13</v>
      </c>
      <c r="F5737" s="0" t="s">
        <v>13</v>
      </c>
      <c r="G5737" s="0" t="s">
        <v>164</v>
      </c>
      <c r="H5737" s="0" t="n">
        <v>69619176.3542633</v>
      </c>
      <c r="I5737" s="0" t="n">
        <v>1395202.53748268</v>
      </c>
      <c r="J5737" s="0" t="n">
        <v>267.999999932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n">
        <v>0</v>
      </c>
      <c r="R5737" s="0" t="n">
        <v>0</v>
      </c>
    </row>
    <row r="5738" customFormat="false" ht="13.8" hidden="true" customHeight="false" outlineLevel="0" collapsed="false">
      <c r="A5738" s="0" t="s">
        <v>202</v>
      </c>
      <c r="B5738" s="0" t="s">
        <v>6</v>
      </c>
      <c r="C5738" s="0" t="s">
        <v>163</v>
      </c>
      <c r="D5738" s="0" t="s">
        <v>19</v>
      </c>
      <c r="E5738" s="0" t="s">
        <v>9</v>
      </c>
      <c r="F5738" s="0" t="s">
        <v>9</v>
      </c>
      <c r="G5738" s="0" t="s">
        <v>172</v>
      </c>
      <c r="H5738" s="0" t="n">
        <v>53182930.3884121</v>
      </c>
      <c r="I5738" s="0" t="n">
        <v>813821.607421031</v>
      </c>
      <c r="J5738" s="0" t="n">
        <v>69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</row>
    <row r="5739" customFormat="false" ht="13.8" hidden="true" customHeight="false" outlineLevel="0" collapsed="false">
      <c r="A5739" s="0" t="s">
        <v>202</v>
      </c>
      <c r="B5739" s="0" t="s">
        <v>52</v>
      </c>
      <c r="C5739" s="0" t="s">
        <v>183</v>
      </c>
      <c r="D5739" s="0" t="s">
        <v>57</v>
      </c>
      <c r="E5739" s="0" t="s">
        <v>8</v>
      </c>
      <c r="F5739" s="0" t="s">
        <v>8</v>
      </c>
      <c r="G5739" s="0" t="s">
        <v>153</v>
      </c>
      <c r="H5739" s="0" t="n">
        <v>31130925.443138</v>
      </c>
      <c r="I5739" s="0" t="n">
        <v>367863.841666666</v>
      </c>
      <c r="J5739" s="0" t="n">
        <v>55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n">
        <v>0</v>
      </c>
      <c r="R5739" s="0" t="n">
        <v>0</v>
      </c>
    </row>
    <row r="5740" customFormat="false" ht="13.8" hidden="true" customHeight="false" outlineLevel="0" collapsed="false">
      <c r="A5740" s="0" t="s">
        <v>202</v>
      </c>
      <c r="B5740" s="0" t="s">
        <v>52</v>
      </c>
      <c r="C5740" s="0" t="s">
        <v>169</v>
      </c>
      <c r="D5740" s="0" t="s">
        <v>70</v>
      </c>
      <c r="E5740" s="0" t="s">
        <v>13</v>
      </c>
      <c r="F5740" s="0" t="s">
        <v>13</v>
      </c>
      <c r="G5740" s="0" t="s">
        <v>172</v>
      </c>
      <c r="H5740" s="0" t="n">
        <v>4331400.90456735</v>
      </c>
      <c r="I5740" s="0" t="n">
        <v>46248.8976704</v>
      </c>
      <c r="J5740" s="0" t="n">
        <v>44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</row>
    <row r="5741" customFormat="false" ht="13.8" hidden="true" customHeight="false" outlineLevel="0" collapsed="false">
      <c r="A5741" s="0" t="s">
        <v>202</v>
      </c>
      <c r="B5741" s="0" t="s">
        <v>6</v>
      </c>
      <c r="C5741" s="0" t="s">
        <v>162</v>
      </c>
      <c r="D5741" s="0" t="s">
        <v>18</v>
      </c>
      <c r="E5741" s="0" t="s">
        <v>9</v>
      </c>
      <c r="F5741" s="0" t="s">
        <v>9</v>
      </c>
      <c r="G5741" s="0" t="s">
        <v>172</v>
      </c>
      <c r="H5741" s="0" t="n">
        <v>24854288.0257692</v>
      </c>
      <c r="I5741" s="0" t="n">
        <v>496763.93150627</v>
      </c>
      <c r="J5741" s="0" t="n">
        <v>72.999999998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</row>
    <row r="5742" customFormat="false" ht="13.8" hidden="true" customHeight="false" outlineLevel="0" collapsed="false">
      <c r="A5742" s="0" t="s">
        <v>202</v>
      </c>
      <c r="B5742" s="0" t="s">
        <v>103</v>
      </c>
      <c r="C5742" s="0" t="s">
        <v>179</v>
      </c>
      <c r="D5742" s="0" t="s">
        <v>116</v>
      </c>
      <c r="E5742" s="0" t="s">
        <v>8</v>
      </c>
      <c r="F5742" s="0" t="s">
        <v>8</v>
      </c>
      <c r="G5742" s="0" t="s">
        <v>154</v>
      </c>
      <c r="H5742" s="0" t="n">
        <v>3256831.39721148</v>
      </c>
      <c r="I5742" s="0" t="n">
        <v>22094.5630184599</v>
      </c>
      <c r="J5742" s="0" t="n">
        <v>622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n">
        <v>0</v>
      </c>
      <c r="R5742" s="0" t="n">
        <v>0</v>
      </c>
    </row>
    <row r="5743" customFormat="false" ht="13.8" hidden="true" customHeight="false" outlineLevel="0" collapsed="false">
      <c r="A5743" s="0" t="s">
        <v>202</v>
      </c>
      <c r="B5743" s="0" t="s">
        <v>103</v>
      </c>
      <c r="C5743" s="0" t="s">
        <v>179</v>
      </c>
      <c r="D5743" s="0" t="s">
        <v>22</v>
      </c>
      <c r="E5743" s="0" t="s">
        <v>9</v>
      </c>
      <c r="F5743" s="0" t="s">
        <v>9</v>
      </c>
      <c r="G5743" s="0" t="s">
        <v>157</v>
      </c>
      <c r="H5743" s="0" t="n">
        <v>7282875.31345481</v>
      </c>
      <c r="I5743" s="0" t="n">
        <v>82650.000028475</v>
      </c>
      <c r="J5743" s="0" t="n">
        <v>219.000000086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v>0</v>
      </c>
      <c r="Q5743" s="0" t="n">
        <v>0</v>
      </c>
      <c r="R5743" s="0" t="n">
        <v>0</v>
      </c>
    </row>
    <row r="5744" customFormat="false" ht="13.8" hidden="true" customHeight="false" outlineLevel="0" collapsed="false">
      <c r="A5744" s="0" t="s">
        <v>202</v>
      </c>
      <c r="B5744" s="0" t="s">
        <v>103</v>
      </c>
      <c r="C5744" s="0" t="s">
        <v>193</v>
      </c>
      <c r="D5744" s="0" t="s">
        <v>107</v>
      </c>
      <c r="E5744" s="0" t="s">
        <v>8</v>
      </c>
      <c r="F5744" s="0" t="s">
        <v>8</v>
      </c>
      <c r="G5744" s="0" t="s">
        <v>164</v>
      </c>
      <c r="H5744" s="0" t="n">
        <v>88764530.5786055</v>
      </c>
      <c r="I5744" s="0" t="n">
        <v>450700.780686375</v>
      </c>
      <c r="J5744" s="0" t="n">
        <v>1043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</row>
    <row r="5745" customFormat="false" ht="13.8" hidden="true" customHeight="false" outlineLevel="0" collapsed="false">
      <c r="A5745" s="0" t="s">
        <v>202</v>
      </c>
      <c r="B5745" s="0" t="s">
        <v>103</v>
      </c>
      <c r="C5745" s="0" t="s">
        <v>179</v>
      </c>
      <c r="D5745" s="0" t="s">
        <v>115</v>
      </c>
      <c r="E5745" s="0" t="s">
        <v>8</v>
      </c>
      <c r="F5745" s="0" t="s">
        <v>8</v>
      </c>
      <c r="G5745" s="0" t="s">
        <v>172</v>
      </c>
      <c r="H5745" s="0" t="n">
        <v>189296.489247359</v>
      </c>
      <c r="I5745" s="0" t="n">
        <v>1067.3</v>
      </c>
      <c r="J5745" s="0" t="n">
        <v>8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</row>
    <row r="5746" customFormat="false" ht="13.8" hidden="true" customHeight="false" outlineLevel="0" collapsed="false">
      <c r="A5746" s="0" t="s">
        <v>202</v>
      </c>
      <c r="B5746" s="0" t="s">
        <v>103</v>
      </c>
      <c r="C5746" s="0" t="s">
        <v>177</v>
      </c>
      <c r="D5746" s="0" t="s">
        <v>109</v>
      </c>
      <c r="E5746" s="0" t="s">
        <v>8</v>
      </c>
      <c r="F5746" s="0" t="s">
        <v>8</v>
      </c>
      <c r="G5746" s="0" t="s">
        <v>180</v>
      </c>
      <c r="H5746" s="0" t="n">
        <v>0</v>
      </c>
      <c r="I5746" s="0" t="n">
        <v>0</v>
      </c>
      <c r="J5746" s="0" t="n">
        <v>40057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0</v>
      </c>
      <c r="Q5746" s="0" t="n">
        <v>0</v>
      </c>
      <c r="R5746" s="0" t="n">
        <v>0</v>
      </c>
    </row>
    <row r="5747" customFormat="false" ht="13.8" hidden="true" customHeight="false" outlineLevel="0" collapsed="false">
      <c r="A5747" s="0" t="s">
        <v>202</v>
      </c>
      <c r="B5747" s="0" t="s">
        <v>21</v>
      </c>
      <c r="C5747" s="0" t="s">
        <v>173</v>
      </c>
      <c r="D5747" s="0" t="s">
        <v>41</v>
      </c>
      <c r="E5747" s="0" t="s">
        <v>13</v>
      </c>
      <c r="F5747" s="0" t="s">
        <v>13</v>
      </c>
      <c r="G5747" s="0" t="s">
        <v>164</v>
      </c>
      <c r="H5747" s="0" t="n">
        <v>197406.555117562</v>
      </c>
      <c r="I5747" s="0" t="n">
        <v>1386.5</v>
      </c>
      <c r="J5747" s="0" t="n">
        <v>2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n">
        <v>0</v>
      </c>
      <c r="R5747" s="0" t="n">
        <v>0</v>
      </c>
    </row>
    <row r="5748" customFormat="false" ht="13.8" hidden="true" customHeight="false" outlineLevel="0" collapsed="false">
      <c r="A5748" s="0" t="s">
        <v>202</v>
      </c>
      <c r="B5748" s="0" t="s">
        <v>103</v>
      </c>
      <c r="C5748" s="0" t="s">
        <v>178</v>
      </c>
      <c r="D5748" s="0" t="s">
        <v>105</v>
      </c>
      <c r="E5748" s="0" t="s">
        <v>8</v>
      </c>
      <c r="F5748" s="0" t="s">
        <v>8</v>
      </c>
      <c r="G5748" s="0" t="s">
        <v>153</v>
      </c>
      <c r="H5748" s="0" t="n">
        <v>1728022.74274052</v>
      </c>
      <c r="I5748" s="0" t="n">
        <v>29393.9768</v>
      </c>
      <c r="J5748" s="0" t="n">
        <v>4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</row>
    <row r="5749" customFormat="false" ht="13.8" hidden="true" customHeight="false" outlineLevel="0" collapsed="false">
      <c r="A5749" s="0" t="s">
        <v>202</v>
      </c>
      <c r="B5749" s="0" t="s">
        <v>117</v>
      </c>
      <c r="C5749" s="0" t="s">
        <v>188</v>
      </c>
      <c r="D5749" s="0" t="s">
        <v>109</v>
      </c>
      <c r="E5749" s="0" t="s">
        <v>13</v>
      </c>
      <c r="F5749" s="0" t="s">
        <v>13</v>
      </c>
      <c r="G5749" s="0" t="s">
        <v>157</v>
      </c>
      <c r="H5749" s="0" t="n">
        <v>63310.1049570751</v>
      </c>
      <c r="I5749" s="0" t="n">
        <v>1516.93538253651</v>
      </c>
      <c r="J5749" s="0" t="n">
        <v>1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</row>
    <row r="5750" customFormat="false" ht="13.8" hidden="true" customHeight="false" outlineLevel="0" collapsed="false">
      <c r="A5750" s="0" t="s">
        <v>202</v>
      </c>
      <c r="B5750" s="0" t="s">
        <v>72</v>
      </c>
      <c r="C5750" s="0" t="s">
        <v>171</v>
      </c>
      <c r="D5750" s="0" t="s">
        <v>77</v>
      </c>
      <c r="E5750" s="0" t="s">
        <v>156</v>
      </c>
      <c r="F5750" s="0" t="s">
        <v>9</v>
      </c>
      <c r="G5750" s="0" t="s">
        <v>154</v>
      </c>
      <c r="H5750" s="0" t="n">
        <v>19647152.4278571</v>
      </c>
      <c r="I5750" s="0" t="n">
        <v>93510.3297337241</v>
      </c>
      <c r="J5750" s="0" t="n">
        <v>1126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0</v>
      </c>
      <c r="Q5750" s="0" t="n">
        <v>0</v>
      </c>
      <c r="R5750" s="0" t="n">
        <v>0</v>
      </c>
    </row>
    <row r="5751" customFormat="false" ht="13.8" hidden="true" customHeight="false" outlineLevel="0" collapsed="false">
      <c r="A5751" s="0" t="s">
        <v>202</v>
      </c>
      <c r="B5751" s="0" t="s">
        <v>96</v>
      </c>
      <c r="C5751" s="0" t="s">
        <v>98</v>
      </c>
      <c r="D5751" s="0" t="s">
        <v>98</v>
      </c>
      <c r="E5751" s="0" t="s">
        <v>8</v>
      </c>
      <c r="F5751" s="0" t="s">
        <v>8</v>
      </c>
      <c r="G5751" s="0" t="s">
        <v>154</v>
      </c>
      <c r="H5751" s="0" t="n">
        <v>364938518.084407</v>
      </c>
      <c r="I5751" s="0" t="n">
        <v>2898460.0911994</v>
      </c>
      <c r="J5751" s="0" t="n">
        <v>2300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n">
        <v>0</v>
      </c>
      <c r="R5751" s="0" t="n">
        <v>0</v>
      </c>
    </row>
    <row r="5752" customFormat="false" ht="13.8" hidden="true" customHeight="false" outlineLevel="0" collapsed="false">
      <c r="A5752" s="0" t="s">
        <v>202</v>
      </c>
      <c r="B5752" s="0" t="s">
        <v>52</v>
      </c>
      <c r="C5752" s="0" t="s">
        <v>158</v>
      </c>
      <c r="D5752" s="0" t="s">
        <v>53</v>
      </c>
      <c r="E5752" s="0" t="s">
        <v>9</v>
      </c>
      <c r="F5752" s="0" t="s">
        <v>9</v>
      </c>
      <c r="G5752" s="0" t="s">
        <v>154</v>
      </c>
      <c r="H5752" s="0" t="n">
        <v>18534774.9691095</v>
      </c>
      <c r="I5752" s="0" t="n">
        <v>335339.716934698</v>
      </c>
      <c r="J5752" s="0" t="n">
        <v>138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n">
        <v>0</v>
      </c>
      <c r="R5752" s="0" t="n">
        <v>0</v>
      </c>
    </row>
    <row r="5753" customFormat="false" ht="13.8" hidden="true" customHeight="false" outlineLevel="0" collapsed="false">
      <c r="A5753" s="0" t="s">
        <v>202</v>
      </c>
      <c r="B5753" s="0" t="s">
        <v>72</v>
      </c>
      <c r="C5753" s="0" t="s">
        <v>151</v>
      </c>
      <c r="D5753" s="0" t="s">
        <v>78</v>
      </c>
      <c r="E5753" s="0" t="s">
        <v>170</v>
      </c>
      <c r="F5753" s="0" t="s">
        <v>13</v>
      </c>
      <c r="G5753" s="0" t="s">
        <v>157</v>
      </c>
      <c r="H5753" s="0" t="n">
        <v>16291371.4964923</v>
      </c>
      <c r="I5753" s="0" t="n">
        <v>456064.459424365</v>
      </c>
      <c r="J5753" s="0" t="n">
        <v>86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</row>
    <row r="5754" customFormat="false" ht="13.8" hidden="true" customHeight="false" outlineLevel="0" collapsed="false">
      <c r="A5754" s="0" t="s">
        <v>202</v>
      </c>
      <c r="B5754" s="0" t="s">
        <v>72</v>
      </c>
      <c r="C5754" s="0" t="s">
        <v>175</v>
      </c>
      <c r="D5754" s="0" t="s">
        <v>79</v>
      </c>
      <c r="E5754" s="0" t="s">
        <v>152</v>
      </c>
      <c r="F5754" s="0" t="s">
        <v>8</v>
      </c>
      <c r="G5754" s="0" t="s">
        <v>172</v>
      </c>
      <c r="H5754" s="0" t="n">
        <v>23219856.4557515</v>
      </c>
      <c r="I5754" s="0" t="n">
        <v>198379.656665474</v>
      </c>
      <c r="J5754" s="0" t="n">
        <v>109</v>
      </c>
      <c r="K5754" s="0" t="n">
        <v>0</v>
      </c>
      <c r="L5754" s="0" t="n">
        <v>0</v>
      </c>
      <c r="M5754" s="0" t="n">
        <v>0</v>
      </c>
      <c r="N5754" s="0" t="n">
        <v>0</v>
      </c>
      <c r="O5754" s="0" t="n">
        <v>0</v>
      </c>
      <c r="P5754" s="0" t="n">
        <v>0</v>
      </c>
      <c r="Q5754" s="0" t="n">
        <v>0</v>
      </c>
      <c r="R5754" s="0" t="n">
        <v>0</v>
      </c>
    </row>
    <row r="5755" customFormat="false" ht="13.8" hidden="true" customHeight="false" outlineLevel="0" collapsed="false">
      <c r="A5755" s="0" t="s">
        <v>202</v>
      </c>
      <c r="B5755" s="0" t="s">
        <v>52</v>
      </c>
      <c r="C5755" s="0" t="s">
        <v>54</v>
      </c>
      <c r="D5755" s="0" t="s">
        <v>54</v>
      </c>
      <c r="E5755" s="0" t="s">
        <v>8</v>
      </c>
      <c r="F5755" s="0" t="s">
        <v>8</v>
      </c>
      <c r="G5755" s="0" t="s">
        <v>164</v>
      </c>
      <c r="H5755" s="0" t="n">
        <v>123971277.75</v>
      </c>
      <c r="I5755" s="0" t="n">
        <v>1988900</v>
      </c>
      <c r="J5755" s="0" t="n">
        <v>1334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</row>
    <row r="5756" customFormat="false" ht="13.8" hidden="true" customHeight="false" outlineLevel="0" collapsed="false">
      <c r="A5756" s="0" t="s">
        <v>202</v>
      </c>
      <c r="B5756" s="0" t="s">
        <v>90</v>
      </c>
      <c r="C5756" s="0" t="s">
        <v>160</v>
      </c>
      <c r="D5756" s="0" t="s">
        <v>91</v>
      </c>
      <c r="E5756" s="0" t="s">
        <v>170</v>
      </c>
      <c r="F5756" s="0" t="s">
        <v>13</v>
      </c>
      <c r="G5756" s="0" t="s">
        <v>154</v>
      </c>
      <c r="H5756" s="0" t="n">
        <v>86106275.0907172</v>
      </c>
      <c r="I5756" s="0" t="n">
        <v>1325994.1648182</v>
      </c>
      <c r="J5756" s="0" t="n">
        <v>2079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</row>
    <row r="5757" customFormat="false" ht="13.8" hidden="true" customHeight="false" outlineLevel="0" collapsed="false">
      <c r="A5757" s="0" t="s">
        <v>202</v>
      </c>
      <c r="B5757" s="0" t="s">
        <v>21</v>
      </c>
      <c r="C5757" s="0" t="s">
        <v>168</v>
      </c>
      <c r="D5757" s="0" t="s">
        <v>30</v>
      </c>
      <c r="E5757" s="0" t="s">
        <v>9</v>
      </c>
      <c r="F5757" s="0" t="s">
        <v>9</v>
      </c>
      <c r="G5757" s="0" t="s">
        <v>157</v>
      </c>
      <c r="H5757" s="0" t="n">
        <v>99032783.7894668</v>
      </c>
      <c r="I5757" s="0" t="n">
        <v>1039700</v>
      </c>
      <c r="J5757" s="0" t="n">
        <v>2697</v>
      </c>
      <c r="K5757" s="0" t="n">
        <v>0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v>0</v>
      </c>
      <c r="Q5757" s="0" t="n">
        <v>0</v>
      </c>
      <c r="R5757" s="0" t="n">
        <v>0</v>
      </c>
    </row>
    <row r="5758" customFormat="false" ht="13.8" hidden="true" customHeight="false" outlineLevel="0" collapsed="false">
      <c r="A5758" s="0" t="s">
        <v>202</v>
      </c>
      <c r="B5758" s="0" t="s">
        <v>6</v>
      </c>
      <c r="C5758" s="0" t="s">
        <v>162</v>
      </c>
      <c r="D5758" s="0" t="s">
        <v>15</v>
      </c>
      <c r="E5758" s="0" t="s">
        <v>13</v>
      </c>
      <c r="F5758" s="0" t="s">
        <v>13</v>
      </c>
      <c r="G5758" s="0" t="s">
        <v>154</v>
      </c>
      <c r="H5758" s="0" t="n">
        <v>33053191.5782271</v>
      </c>
      <c r="I5758" s="0" t="n">
        <v>1226846.55923497</v>
      </c>
      <c r="J5758" s="0" t="n">
        <v>9563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n">
        <v>0</v>
      </c>
      <c r="R5758" s="0" t="n">
        <v>0</v>
      </c>
    </row>
    <row r="5759" customFormat="false" ht="13.8" hidden="true" customHeight="false" outlineLevel="0" collapsed="false">
      <c r="A5759" s="0" t="s">
        <v>202</v>
      </c>
      <c r="B5759" s="0" t="s">
        <v>6</v>
      </c>
      <c r="C5759" s="0" t="s">
        <v>163</v>
      </c>
      <c r="D5759" s="0" t="s">
        <v>15</v>
      </c>
      <c r="E5759" s="0" t="s">
        <v>13</v>
      </c>
      <c r="F5759" s="0" t="s">
        <v>13</v>
      </c>
      <c r="G5759" s="0" t="s">
        <v>164</v>
      </c>
      <c r="H5759" s="0" t="n">
        <v>23043422.413096</v>
      </c>
      <c r="I5759" s="0" t="n">
        <v>853026.674600644</v>
      </c>
      <c r="J5759" s="0" t="n">
        <v>1910</v>
      </c>
      <c r="K5759" s="0" t="n">
        <v>0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n">
        <v>0</v>
      </c>
      <c r="R5759" s="0" t="n">
        <v>0</v>
      </c>
    </row>
    <row r="5760" customFormat="false" ht="13.8" hidden="true" customHeight="false" outlineLevel="0" collapsed="false">
      <c r="A5760" s="0" t="s">
        <v>202</v>
      </c>
      <c r="B5760" s="0" t="s">
        <v>6</v>
      </c>
      <c r="C5760" s="0" t="s">
        <v>162</v>
      </c>
      <c r="D5760" s="0" t="s">
        <v>17</v>
      </c>
      <c r="E5760" s="0" t="s">
        <v>8</v>
      </c>
      <c r="F5760" s="0" t="s">
        <v>8</v>
      </c>
      <c r="G5760" s="0" t="s">
        <v>164</v>
      </c>
      <c r="H5760" s="0" t="n">
        <v>1035361603.68503</v>
      </c>
      <c r="I5760" s="0" t="n">
        <v>6028181.75299669</v>
      </c>
      <c r="J5760" s="0" t="n">
        <v>147545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n">
        <v>0</v>
      </c>
      <c r="R5760" s="0" t="n">
        <v>0</v>
      </c>
    </row>
    <row r="5761" customFormat="false" ht="13.8" hidden="true" customHeight="false" outlineLevel="0" collapsed="false">
      <c r="A5761" s="0" t="s">
        <v>202</v>
      </c>
      <c r="B5761" s="0" t="s">
        <v>72</v>
      </c>
      <c r="C5761" s="0" t="s">
        <v>151</v>
      </c>
      <c r="D5761" s="0" t="s">
        <v>83</v>
      </c>
      <c r="E5761" s="0" t="s">
        <v>152</v>
      </c>
      <c r="F5761" s="0" t="s">
        <v>8</v>
      </c>
      <c r="G5761" s="0" t="s">
        <v>154</v>
      </c>
      <c r="H5761" s="0" t="n">
        <v>1600571.60004228</v>
      </c>
      <c r="I5761" s="0" t="n">
        <v>11180.1774675414</v>
      </c>
      <c r="J5761" s="0" t="n">
        <v>56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n">
        <v>0</v>
      </c>
      <c r="R5761" s="0" t="n">
        <v>0</v>
      </c>
    </row>
    <row r="5762" customFormat="false" ht="13.8" hidden="true" customHeight="false" outlineLevel="0" collapsed="false">
      <c r="A5762" s="0" t="s">
        <v>202</v>
      </c>
      <c r="B5762" s="0" t="s">
        <v>72</v>
      </c>
      <c r="C5762" s="0" t="s">
        <v>151</v>
      </c>
      <c r="D5762" s="0" t="s">
        <v>81</v>
      </c>
      <c r="E5762" s="0" t="s">
        <v>170</v>
      </c>
      <c r="F5762" s="0" t="s">
        <v>13</v>
      </c>
      <c r="G5762" s="0" t="s">
        <v>164</v>
      </c>
      <c r="H5762" s="0" t="n">
        <v>756392.90773368</v>
      </c>
      <c r="I5762" s="0" t="n">
        <v>11396.2566674031</v>
      </c>
      <c r="J5762" s="0" t="n">
        <v>32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n">
        <v>0</v>
      </c>
      <c r="R5762" s="0" t="n">
        <v>0</v>
      </c>
    </row>
    <row r="5763" customFormat="false" ht="13.8" hidden="true" customHeight="false" outlineLevel="0" collapsed="false">
      <c r="A5763" s="0" t="s">
        <v>202</v>
      </c>
      <c r="B5763" s="0" t="s">
        <v>52</v>
      </c>
      <c r="C5763" s="0" t="s">
        <v>165</v>
      </c>
      <c r="D5763" s="0" t="s">
        <v>65</v>
      </c>
      <c r="E5763" s="0" t="s">
        <v>9</v>
      </c>
      <c r="F5763" s="0" t="s">
        <v>9</v>
      </c>
      <c r="G5763" s="0" t="s">
        <v>164</v>
      </c>
      <c r="H5763" s="0" t="n">
        <v>4062027.14643907</v>
      </c>
      <c r="I5763" s="0" t="n">
        <v>44838.2999999999</v>
      </c>
      <c r="J5763" s="0" t="n">
        <v>703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</row>
    <row r="5764" customFormat="false" ht="13.8" hidden="true" customHeight="false" outlineLevel="0" collapsed="false">
      <c r="A5764" s="0" t="s">
        <v>202</v>
      </c>
      <c r="B5764" s="0" t="s">
        <v>52</v>
      </c>
      <c r="C5764" s="0" t="s">
        <v>161</v>
      </c>
      <c r="D5764" s="0" t="s">
        <v>68</v>
      </c>
      <c r="E5764" s="0" t="s">
        <v>8</v>
      </c>
      <c r="F5764" s="0" t="s">
        <v>8</v>
      </c>
      <c r="G5764" s="0" t="s">
        <v>157</v>
      </c>
      <c r="H5764" s="0" t="n">
        <v>341179381.919532</v>
      </c>
      <c r="I5764" s="0" t="n">
        <v>3093649.18156459</v>
      </c>
      <c r="J5764" s="0" t="n">
        <v>40200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n">
        <v>0</v>
      </c>
      <c r="R5764" s="0" t="n">
        <v>0</v>
      </c>
    </row>
    <row r="5765" customFormat="false" ht="13.8" hidden="true" customHeight="false" outlineLevel="0" collapsed="false">
      <c r="A5765" s="0" t="s">
        <v>202</v>
      </c>
      <c r="B5765" s="0" t="s">
        <v>52</v>
      </c>
      <c r="C5765" s="0" t="s">
        <v>158</v>
      </c>
      <c r="D5765" s="0" t="s">
        <v>71</v>
      </c>
      <c r="E5765" s="0" t="s">
        <v>8</v>
      </c>
      <c r="F5765" s="0" t="s">
        <v>8</v>
      </c>
      <c r="G5765" s="0" t="s">
        <v>172</v>
      </c>
      <c r="H5765" s="0" t="n">
        <v>7550850.61108897</v>
      </c>
      <c r="I5765" s="0" t="n">
        <v>71096.4811091489</v>
      </c>
      <c r="J5765" s="0" t="n">
        <v>313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0</v>
      </c>
    </row>
    <row r="5766" customFormat="false" ht="13.8" hidden="true" customHeight="false" outlineLevel="0" collapsed="false">
      <c r="A5766" s="0" t="s">
        <v>202</v>
      </c>
      <c r="B5766" s="0" t="s">
        <v>21</v>
      </c>
      <c r="C5766" s="0" t="s">
        <v>181</v>
      </c>
      <c r="D5766" s="0" t="s">
        <v>31</v>
      </c>
      <c r="E5766" s="0" t="s">
        <v>9</v>
      </c>
      <c r="F5766" s="0" t="s">
        <v>9</v>
      </c>
      <c r="G5766" s="0" t="s">
        <v>153</v>
      </c>
      <c r="H5766" s="0" t="n">
        <v>134834.76076575</v>
      </c>
      <c r="I5766" s="0" t="n">
        <v>1200</v>
      </c>
      <c r="J5766" s="0" t="n">
        <v>3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0</v>
      </c>
      <c r="Q5766" s="0" t="n">
        <v>0</v>
      </c>
      <c r="R5766" s="0" t="n">
        <v>0</v>
      </c>
    </row>
    <row r="5767" customFormat="false" ht="13.8" hidden="true" customHeight="false" outlineLevel="0" collapsed="false">
      <c r="A5767" s="0" t="s">
        <v>202</v>
      </c>
      <c r="B5767" s="0" t="s">
        <v>72</v>
      </c>
      <c r="C5767" s="0" t="s">
        <v>175</v>
      </c>
      <c r="D5767" s="0" t="s">
        <v>87</v>
      </c>
      <c r="E5767" s="0" t="s">
        <v>170</v>
      </c>
      <c r="F5767" s="0" t="s">
        <v>13</v>
      </c>
      <c r="G5767" s="0" t="s">
        <v>157</v>
      </c>
      <c r="H5767" s="0" t="n">
        <v>1250151.64227327</v>
      </c>
      <c r="I5767" s="0" t="n">
        <v>31390.7504598967</v>
      </c>
      <c r="J5767" s="0" t="n">
        <v>65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n">
        <v>0</v>
      </c>
      <c r="R5767" s="0" t="n">
        <v>0</v>
      </c>
    </row>
    <row r="5768" customFormat="false" ht="13.8" hidden="true" customHeight="false" outlineLevel="0" collapsed="false">
      <c r="A5768" s="0" t="s">
        <v>202</v>
      </c>
      <c r="B5768" s="0" t="s">
        <v>117</v>
      </c>
      <c r="C5768" s="0" t="s">
        <v>176</v>
      </c>
      <c r="D5768" s="0" t="s">
        <v>109</v>
      </c>
      <c r="E5768" s="0" t="s">
        <v>8</v>
      </c>
      <c r="F5768" s="0" t="s">
        <v>8</v>
      </c>
      <c r="G5768" s="0" t="s">
        <v>164</v>
      </c>
      <c r="H5768" s="0" t="n">
        <v>79374258.3436497</v>
      </c>
      <c r="I5768" s="0" t="n">
        <v>534262.737571966</v>
      </c>
      <c r="J5768" s="0" t="n">
        <v>344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</row>
    <row r="5769" customFormat="false" ht="13.8" hidden="true" customHeight="false" outlineLevel="0" collapsed="false">
      <c r="A5769" s="0" t="s">
        <v>202</v>
      </c>
      <c r="B5769" s="0" t="s">
        <v>117</v>
      </c>
      <c r="C5769" s="0" t="s">
        <v>189</v>
      </c>
      <c r="D5769" s="0" t="s">
        <v>109</v>
      </c>
      <c r="E5769" s="0" t="s">
        <v>9</v>
      </c>
      <c r="F5769" s="0" t="s">
        <v>9</v>
      </c>
      <c r="G5769" s="0" t="s">
        <v>154</v>
      </c>
      <c r="H5769" s="0" t="n">
        <v>2003354.44213073</v>
      </c>
      <c r="I5769" s="0" t="n">
        <v>9609.04123646403</v>
      </c>
      <c r="J5769" s="0" t="n">
        <v>13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</row>
    <row r="5770" customFormat="false" ht="13.8" hidden="true" customHeight="false" outlineLevel="0" collapsed="false">
      <c r="A5770" s="0" t="s">
        <v>202</v>
      </c>
      <c r="B5770" s="0" t="s">
        <v>103</v>
      </c>
      <c r="C5770" s="0" t="s">
        <v>177</v>
      </c>
      <c r="D5770" s="0" t="s">
        <v>113</v>
      </c>
      <c r="E5770" s="0" t="s">
        <v>8</v>
      </c>
      <c r="F5770" s="0" t="s">
        <v>8</v>
      </c>
      <c r="G5770" s="0" t="s">
        <v>153</v>
      </c>
      <c r="H5770" s="0" t="n">
        <v>96113181.7150914</v>
      </c>
      <c r="I5770" s="0" t="n">
        <v>542369.65</v>
      </c>
      <c r="J5770" s="0" t="n">
        <v>1039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</row>
    <row r="5771" customFormat="false" ht="13.8" hidden="true" customHeight="false" outlineLevel="0" collapsed="false">
      <c r="A5771" s="0" t="s">
        <v>202</v>
      </c>
      <c r="B5771" s="0" t="s">
        <v>103</v>
      </c>
      <c r="C5771" s="0" t="s">
        <v>177</v>
      </c>
      <c r="D5771" s="0" t="s">
        <v>22</v>
      </c>
      <c r="E5771" s="0" t="s">
        <v>13</v>
      </c>
      <c r="F5771" s="0" t="s">
        <v>13</v>
      </c>
      <c r="G5771" s="0" t="s">
        <v>172</v>
      </c>
      <c r="H5771" s="0" t="n">
        <v>100204.613179437</v>
      </c>
      <c r="I5771" s="0" t="n">
        <v>791.6</v>
      </c>
      <c r="J5771" s="0" t="n">
        <v>12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n">
        <v>0</v>
      </c>
      <c r="R5771" s="0" t="n">
        <v>0</v>
      </c>
    </row>
    <row r="5772" customFormat="false" ht="13.8" hidden="true" customHeight="false" outlineLevel="0" collapsed="false">
      <c r="A5772" s="0" t="s">
        <v>202</v>
      </c>
      <c r="B5772" s="0" t="s">
        <v>103</v>
      </c>
      <c r="C5772" s="0" t="s">
        <v>178</v>
      </c>
      <c r="D5772" s="0" t="s">
        <v>109</v>
      </c>
      <c r="E5772" s="0" t="s">
        <v>9</v>
      </c>
      <c r="F5772" s="0" t="s">
        <v>9</v>
      </c>
      <c r="G5772" s="0" t="s">
        <v>180</v>
      </c>
      <c r="H5772" s="0" t="n">
        <v>0</v>
      </c>
      <c r="I5772" s="0" t="n">
        <v>0</v>
      </c>
      <c r="J5772" s="0" t="n">
        <v>1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0</v>
      </c>
      <c r="Q5772" s="0" t="n">
        <v>0</v>
      </c>
      <c r="R5772" s="0" t="n">
        <v>0</v>
      </c>
    </row>
    <row r="5773" customFormat="false" ht="13.8" hidden="true" customHeight="false" outlineLevel="0" collapsed="false">
      <c r="A5773" s="0" t="s">
        <v>202</v>
      </c>
      <c r="B5773" s="0" t="s">
        <v>96</v>
      </c>
      <c r="C5773" s="0" t="s">
        <v>97</v>
      </c>
      <c r="D5773" s="0" t="s">
        <v>97</v>
      </c>
      <c r="E5773" s="0" t="s">
        <v>8</v>
      </c>
      <c r="F5773" s="0" t="s">
        <v>8</v>
      </c>
      <c r="G5773" s="0" t="s">
        <v>157</v>
      </c>
      <c r="H5773" s="0" t="n">
        <v>95193490.1083313</v>
      </c>
      <c r="I5773" s="0" t="n">
        <v>821238.903747081</v>
      </c>
      <c r="J5773" s="0" t="n">
        <v>6064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</row>
    <row r="5774" customFormat="false" ht="13.8" hidden="true" customHeight="false" outlineLevel="0" collapsed="false">
      <c r="A5774" s="0" t="s">
        <v>202</v>
      </c>
      <c r="B5774" s="0" t="s">
        <v>96</v>
      </c>
      <c r="C5774" s="0" t="s">
        <v>97</v>
      </c>
      <c r="D5774" s="0" t="s">
        <v>97</v>
      </c>
      <c r="E5774" s="0" t="s">
        <v>156</v>
      </c>
      <c r="F5774" s="0" t="s">
        <v>9</v>
      </c>
      <c r="G5774" s="0" t="s">
        <v>172</v>
      </c>
      <c r="H5774" s="0" t="n">
        <v>52684383.8254704</v>
      </c>
      <c r="I5774" s="0" t="n">
        <v>1139391.75860262</v>
      </c>
      <c r="J5774" s="0" t="n">
        <v>14938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</row>
    <row r="5775" customFormat="false" ht="13.8" hidden="true" customHeight="false" outlineLevel="0" collapsed="false">
      <c r="A5775" s="0" t="s">
        <v>202</v>
      </c>
      <c r="B5775" s="0" t="s">
        <v>72</v>
      </c>
      <c r="C5775" s="0" t="s">
        <v>171</v>
      </c>
      <c r="D5775" s="0" t="s">
        <v>74</v>
      </c>
      <c r="E5775" s="0" t="s">
        <v>170</v>
      </c>
      <c r="F5775" s="0" t="s">
        <v>13</v>
      </c>
      <c r="G5775" s="0" t="s">
        <v>164</v>
      </c>
      <c r="H5775" s="0" t="n">
        <v>14855165.851108</v>
      </c>
      <c r="I5775" s="0" t="n">
        <v>83300.8281665231</v>
      </c>
      <c r="J5775" s="0" t="n">
        <v>863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</row>
    <row r="5776" customFormat="false" ht="13.8" hidden="true" customHeight="false" outlineLevel="0" collapsed="false">
      <c r="A5776" s="0" t="s">
        <v>202</v>
      </c>
      <c r="B5776" s="0" t="s">
        <v>72</v>
      </c>
      <c r="C5776" s="0" t="s">
        <v>171</v>
      </c>
      <c r="D5776" s="0" t="s">
        <v>80</v>
      </c>
      <c r="E5776" s="0" t="s">
        <v>156</v>
      </c>
      <c r="F5776" s="0" t="s">
        <v>9</v>
      </c>
      <c r="G5776" s="0" t="s">
        <v>153</v>
      </c>
      <c r="H5776" s="0" t="n">
        <v>8974719.78654711</v>
      </c>
      <c r="I5776" s="0" t="n">
        <v>165966.468752949</v>
      </c>
      <c r="J5776" s="0" t="n">
        <v>346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n">
        <v>0</v>
      </c>
      <c r="R5776" s="0" t="n">
        <v>0</v>
      </c>
    </row>
    <row r="5777" customFormat="false" ht="13.8" hidden="true" customHeight="false" outlineLevel="0" collapsed="false">
      <c r="A5777" s="0" t="s">
        <v>202</v>
      </c>
      <c r="B5777" s="0" t="s">
        <v>52</v>
      </c>
      <c r="C5777" s="0" t="s">
        <v>169</v>
      </c>
      <c r="D5777" s="0" t="s">
        <v>55</v>
      </c>
      <c r="E5777" s="0" t="s">
        <v>9</v>
      </c>
      <c r="F5777" s="0" t="s">
        <v>9</v>
      </c>
      <c r="G5777" s="0" t="s">
        <v>154</v>
      </c>
      <c r="H5777" s="0" t="n">
        <v>2355153.37714224</v>
      </c>
      <c r="I5777" s="0" t="n">
        <v>27245.742003</v>
      </c>
      <c r="J5777" s="0" t="n">
        <v>15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n">
        <v>0</v>
      </c>
      <c r="R5777" s="0" t="n">
        <v>0</v>
      </c>
    </row>
    <row r="5778" customFormat="false" ht="13.8" hidden="true" customHeight="false" outlineLevel="0" collapsed="false">
      <c r="A5778" s="0" t="s">
        <v>202</v>
      </c>
      <c r="B5778" s="0" t="s">
        <v>52</v>
      </c>
      <c r="C5778" s="0" t="s">
        <v>169</v>
      </c>
      <c r="D5778" s="0" t="s">
        <v>61</v>
      </c>
      <c r="E5778" s="0" t="s">
        <v>13</v>
      </c>
      <c r="F5778" s="0" t="s">
        <v>13</v>
      </c>
      <c r="G5778" s="0" t="s">
        <v>154</v>
      </c>
      <c r="H5778" s="0" t="n">
        <v>65636537.5689992</v>
      </c>
      <c r="I5778" s="0" t="n">
        <v>601742.365696999</v>
      </c>
      <c r="J5778" s="0" t="n">
        <v>99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0</v>
      </c>
    </row>
    <row r="5779" customFormat="false" ht="13.8" hidden="true" customHeight="false" outlineLevel="0" collapsed="false">
      <c r="A5779" s="0" t="s">
        <v>202</v>
      </c>
      <c r="B5779" s="0" t="s">
        <v>6</v>
      </c>
      <c r="C5779" s="0" t="s">
        <v>163</v>
      </c>
      <c r="D5779" s="0" t="s">
        <v>15</v>
      </c>
      <c r="E5779" s="0" t="s">
        <v>8</v>
      </c>
      <c r="F5779" s="0" t="s">
        <v>8</v>
      </c>
      <c r="G5779" s="0" t="s">
        <v>157</v>
      </c>
      <c r="H5779" s="0" t="n">
        <v>541877182.961385</v>
      </c>
      <c r="I5779" s="0" t="n">
        <v>3330021.75745485</v>
      </c>
      <c r="J5779" s="0" t="n">
        <v>11943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0</v>
      </c>
    </row>
    <row r="5780" customFormat="false" ht="13.8" hidden="true" customHeight="false" outlineLevel="0" collapsed="false">
      <c r="A5780" s="0" t="s">
        <v>202</v>
      </c>
      <c r="B5780" s="0" t="s">
        <v>72</v>
      </c>
      <c r="C5780" s="0" t="s">
        <v>151</v>
      </c>
      <c r="D5780" s="0" t="s">
        <v>82</v>
      </c>
      <c r="E5780" s="0" t="s">
        <v>174</v>
      </c>
      <c r="F5780" s="0" t="s">
        <v>8</v>
      </c>
      <c r="G5780" s="0" t="s">
        <v>172</v>
      </c>
      <c r="H5780" s="0" t="n">
        <v>2872964.05889425</v>
      </c>
      <c r="I5780" s="0" t="n">
        <v>14217.1414224041</v>
      </c>
      <c r="J5780" s="0" t="n">
        <v>52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n">
        <v>0</v>
      </c>
      <c r="R5780" s="0" t="n">
        <v>0</v>
      </c>
    </row>
    <row r="5781" customFormat="false" ht="13.8" hidden="true" customHeight="false" outlineLevel="0" collapsed="false">
      <c r="A5781" s="0" t="s">
        <v>202</v>
      </c>
      <c r="B5781" s="0" t="s">
        <v>90</v>
      </c>
      <c r="C5781" s="0" t="s">
        <v>93</v>
      </c>
      <c r="D5781" s="0" t="s">
        <v>93</v>
      </c>
      <c r="E5781" s="0" t="s">
        <v>185</v>
      </c>
      <c r="F5781" s="0" t="s">
        <v>9</v>
      </c>
      <c r="G5781" s="0" t="s">
        <v>157</v>
      </c>
      <c r="H5781" s="0" t="n">
        <v>25968940.2584178</v>
      </c>
      <c r="I5781" s="0" t="n">
        <v>470960.277777777</v>
      </c>
      <c r="J5781" s="0" t="n">
        <v>392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0</v>
      </c>
      <c r="R5781" s="0" t="n">
        <v>0</v>
      </c>
    </row>
    <row r="5782" customFormat="false" ht="13.8" hidden="true" customHeight="false" outlineLevel="0" collapsed="false">
      <c r="A5782" s="0" t="s">
        <v>202</v>
      </c>
      <c r="B5782" s="0" t="s">
        <v>72</v>
      </c>
      <c r="C5782" s="0" t="s">
        <v>151</v>
      </c>
      <c r="D5782" s="0" t="s">
        <v>85</v>
      </c>
      <c r="E5782" s="0" t="s">
        <v>152</v>
      </c>
      <c r="F5782" s="0" t="s">
        <v>8</v>
      </c>
      <c r="G5782" s="0" t="s">
        <v>172</v>
      </c>
      <c r="H5782" s="0" t="n">
        <v>43136746.013746</v>
      </c>
      <c r="I5782" s="0" t="n">
        <v>482061.832238415</v>
      </c>
      <c r="J5782" s="0" t="n">
        <v>92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n">
        <v>0</v>
      </c>
      <c r="R5782" s="0" t="n">
        <v>0</v>
      </c>
    </row>
    <row r="5783" customFormat="false" ht="13.8" hidden="true" customHeight="false" outlineLevel="0" collapsed="false">
      <c r="A5783" s="0" t="s">
        <v>202</v>
      </c>
      <c r="B5783" s="0" t="s">
        <v>72</v>
      </c>
      <c r="C5783" s="0" t="s">
        <v>151</v>
      </c>
      <c r="D5783" s="0" t="s">
        <v>84</v>
      </c>
      <c r="E5783" s="0" t="s">
        <v>174</v>
      </c>
      <c r="F5783" s="0" t="s">
        <v>8</v>
      </c>
      <c r="G5783" s="0" t="s">
        <v>153</v>
      </c>
      <c r="H5783" s="0" t="n">
        <v>39829114.2597472</v>
      </c>
      <c r="I5783" s="0" t="n">
        <v>323692.065212498</v>
      </c>
      <c r="J5783" s="0" t="n">
        <v>37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n">
        <v>0</v>
      </c>
      <c r="R5783" s="0" t="n">
        <v>0</v>
      </c>
    </row>
    <row r="5784" customFormat="false" ht="13.8" hidden="true" customHeight="false" outlineLevel="0" collapsed="false">
      <c r="A5784" s="0" t="s">
        <v>202</v>
      </c>
      <c r="B5784" s="0" t="s">
        <v>21</v>
      </c>
      <c r="C5784" s="0" t="s">
        <v>173</v>
      </c>
      <c r="D5784" s="0" t="s">
        <v>41</v>
      </c>
      <c r="E5784" s="0" t="s">
        <v>8</v>
      </c>
      <c r="F5784" s="0" t="s">
        <v>8</v>
      </c>
      <c r="G5784" s="0" t="s">
        <v>154</v>
      </c>
      <c r="H5784" s="0" t="n">
        <v>3801388.91406121</v>
      </c>
      <c r="I5784" s="0" t="n">
        <v>31269.6550729678</v>
      </c>
      <c r="J5784" s="0" t="n">
        <v>26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0</v>
      </c>
      <c r="Q5784" s="0" t="n">
        <v>0</v>
      </c>
      <c r="R5784" s="0" t="n">
        <v>0</v>
      </c>
    </row>
    <row r="5785" customFormat="false" ht="13.8" hidden="true" customHeight="false" outlineLevel="0" collapsed="false">
      <c r="A5785" s="0" t="s">
        <v>202</v>
      </c>
      <c r="B5785" s="0" t="s">
        <v>52</v>
      </c>
      <c r="C5785" s="0" t="s">
        <v>161</v>
      </c>
      <c r="D5785" s="0" t="s">
        <v>68</v>
      </c>
      <c r="E5785" s="0" t="s">
        <v>8</v>
      </c>
      <c r="F5785" s="0" t="s">
        <v>8</v>
      </c>
      <c r="G5785" s="0" t="s">
        <v>172</v>
      </c>
      <c r="H5785" s="0" t="n">
        <v>66696001.4360827</v>
      </c>
      <c r="I5785" s="0" t="n">
        <v>540250.30508417</v>
      </c>
      <c r="J5785" s="0" t="n">
        <v>7594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</row>
    <row r="5786" customFormat="false" ht="13.8" hidden="true" customHeight="false" outlineLevel="0" collapsed="false">
      <c r="A5786" s="0" t="s">
        <v>202</v>
      </c>
      <c r="B5786" s="0" t="s">
        <v>52</v>
      </c>
      <c r="C5786" s="0" t="s">
        <v>158</v>
      </c>
      <c r="D5786" s="0" t="s">
        <v>66</v>
      </c>
      <c r="E5786" s="0" t="s">
        <v>8</v>
      </c>
      <c r="F5786" s="0" t="s">
        <v>8</v>
      </c>
      <c r="G5786" s="0" t="s">
        <v>153</v>
      </c>
      <c r="H5786" s="0" t="n">
        <v>3738830.93895046</v>
      </c>
      <c r="I5786" s="0" t="n">
        <v>47394.1522379527</v>
      </c>
      <c r="J5786" s="0" t="n">
        <v>730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</row>
    <row r="5787" customFormat="false" ht="13.8" hidden="true" customHeight="false" outlineLevel="0" collapsed="false">
      <c r="A5787" s="0" t="s">
        <v>202</v>
      </c>
      <c r="B5787" s="0" t="s">
        <v>21</v>
      </c>
      <c r="C5787" s="0" t="s">
        <v>168</v>
      </c>
      <c r="D5787" s="0" t="s">
        <v>49</v>
      </c>
      <c r="E5787" s="0" t="s">
        <v>9</v>
      </c>
      <c r="F5787" s="0" t="s">
        <v>9</v>
      </c>
      <c r="G5787" s="0" t="s">
        <v>157</v>
      </c>
      <c r="H5787" s="0" t="n">
        <v>9611921.05536929</v>
      </c>
      <c r="I5787" s="0" t="n">
        <v>86790</v>
      </c>
      <c r="J5787" s="0" t="n">
        <v>2324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n">
        <v>0</v>
      </c>
      <c r="R5787" s="0" t="n">
        <v>0</v>
      </c>
    </row>
    <row r="5788" customFormat="false" ht="13.8" hidden="true" customHeight="false" outlineLevel="0" collapsed="false">
      <c r="A5788" s="0" t="s">
        <v>202</v>
      </c>
      <c r="B5788" s="0" t="s">
        <v>21</v>
      </c>
      <c r="C5788" s="0" t="s">
        <v>168</v>
      </c>
      <c r="D5788" s="0" t="s">
        <v>50</v>
      </c>
      <c r="E5788" s="0" t="s">
        <v>9</v>
      </c>
      <c r="F5788" s="0" t="s">
        <v>9</v>
      </c>
      <c r="G5788" s="0" t="s">
        <v>153</v>
      </c>
      <c r="H5788" s="0" t="n">
        <v>1302606.52135813</v>
      </c>
      <c r="I5788" s="0" t="n">
        <v>11660</v>
      </c>
      <c r="J5788" s="0" t="n">
        <v>298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0</v>
      </c>
      <c r="Q5788" s="0" t="n">
        <v>0</v>
      </c>
      <c r="R5788" s="0" t="n">
        <v>0</v>
      </c>
    </row>
    <row r="5789" customFormat="false" ht="13.8" hidden="true" customHeight="false" outlineLevel="0" collapsed="false">
      <c r="A5789" s="0" t="s">
        <v>202</v>
      </c>
      <c r="B5789" s="0" t="s">
        <v>52</v>
      </c>
      <c r="C5789" s="0" t="s">
        <v>158</v>
      </c>
      <c r="D5789" s="0" t="s">
        <v>71</v>
      </c>
      <c r="E5789" s="0" t="s">
        <v>8</v>
      </c>
      <c r="F5789" s="0" t="s">
        <v>8</v>
      </c>
      <c r="G5789" s="0" t="s">
        <v>154</v>
      </c>
      <c r="H5789" s="0" t="n">
        <v>67734373.8708712</v>
      </c>
      <c r="I5789" s="0" t="n">
        <v>651466.622555076</v>
      </c>
      <c r="J5789" s="0" t="n">
        <v>3067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</v>
      </c>
      <c r="P5789" s="0" t="n">
        <v>0</v>
      </c>
      <c r="Q5789" s="0" t="n">
        <v>0</v>
      </c>
      <c r="R5789" s="0" t="n">
        <v>0</v>
      </c>
    </row>
    <row r="5790" customFormat="false" ht="13.8" hidden="true" customHeight="false" outlineLevel="0" collapsed="false">
      <c r="A5790" s="0" t="s">
        <v>202</v>
      </c>
      <c r="B5790" s="0" t="s">
        <v>52</v>
      </c>
      <c r="C5790" s="0" t="s">
        <v>169</v>
      </c>
      <c r="D5790" s="0" t="s">
        <v>70</v>
      </c>
      <c r="E5790" s="0" t="s">
        <v>9</v>
      </c>
      <c r="F5790" s="0" t="s">
        <v>9</v>
      </c>
      <c r="G5790" s="0" t="s">
        <v>172</v>
      </c>
      <c r="H5790" s="0" t="n">
        <v>5715804.64727905</v>
      </c>
      <c r="I5790" s="0" t="n">
        <v>57972.4944617</v>
      </c>
      <c r="J5790" s="0" t="n">
        <v>61</v>
      </c>
      <c r="K5790" s="0" t="n">
        <v>0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n">
        <v>0</v>
      </c>
      <c r="R5790" s="0" t="n">
        <v>0</v>
      </c>
    </row>
    <row r="5791" customFormat="false" ht="13.8" hidden="true" customHeight="false" outlineLevel="0" collapsed="false">
      <c r="A5791" s="0" t="s">
        <v>202</v>
      </c>
      <c r="B5791" s="0" t="s">
        <v>117</v>
      </c>
      <c r="C5791" s="0" t="s">
        <v>187</v>
      </c>
      <c r="D5791" s="0" t="s">
        <v>109</v>
      </c>
      <c r="E5791" s="0" t="s">
        <v>8</v>
      </c>
      <c r="F5791" s="0" t="s">
        <v>8</v>
      </c>
      <c r="G5791" s="0" t="s">
        <v>164</v>
      </c>
      <c r="H5791" s="0" t="n">
        <v>819119762.339535</v>
      </c>
      <c r="I5791" s="0" t="n">
        <v>4823348.92352687</v>
      </c>
      <c r="J5791" s="0" t="n">
        <v>30614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n">
        <v>0</v>
      </c>
      <c r="R5791" s="0" t="n">
        <v>0</v>
      </c>
    </row>
    <row r="5792" customFormat="false" ht="13.8" hidden="true" customHeight="false" outlineLevel="0" collapsed="false">
      <c r="A5792" s="0" t="s">
        <v>202</v>
      </c>
      <c r="B5792" s="0" t="s">
        <v>117</v>
      </c>
      <c r="C5792" s="0" t="s">
        <v>187</v>
      </c>
      <c r="D5792" s="0" t="s">
        <v>109</v>
      </c>
      <c r="E5792" s="0" t="s">
        <v>8</v>
      </c>
      <c r="F5792" s="0" t="s">
        <v>8</v>
      </c>
      <c r="G5792" s="0" t="s">
        <v>154</v>
      </c>
      <c r="H5792" s="0" t="n">
        <v>645332308.347629</v>
      </c>
      <c r="I5792" s="0" t="n">
        <v>3125965.07911098</v>
      </c>
      <c r="J5792" s="0" t="n">
        <v>15763</v>
      </c>
      <c r="K5792" s="0" t="n">
        <v>0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0</v>
      </c>
      <c r="Q5792" s="0" t="n">
        <v>0</v>
      </c>
      <c r="R5792" s="0" t="n">
        <v>0</v>
      </c>
    </row>
    <row r="5793" customFormat="false" ht="13.8" hidden="true" customHeight="false" outlineLevel="0" collapsed="false">
      <c r="A5793" s="0" t="s">
        <v>202</v>
      </c>
      <c r="B5793" s="0" t="s">
        <v>117</v>
      </c>
      <c r="C5793" s="0" t="s">
        <v>196</v>
      </c>
      <c r="D5793" s="0" t="s">
        <v>109</v>
      </c>
      <c r="E5793" s="0" t="s">
        <v>9</v>
      </c>
      <c r="F5793" s="0" t="s">
        <v>9</v>
      </c>
      <c r="G5793" s="0" t="s">
        <v>172</v>
      </c>
      <c r="H5793" s="0" t="n">
        <v>178654.029879374</v>
      </c>
      <c r="I5793" s="0" t="n">
        <v>1028.37079267406</v>
      </c>
      <c r="J5793" s="0" t="n">
        <v>6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n">
        <v>0</v>
      </c>
      <c r="R5793" s="0" t="n">
        <v>0</v>
      </c>
    </row>
    <row r="5794" customFormat="false" ht="13.8" hidden="true" customHeight="false" outlineLevel="0" collapsed="false">
      <c r="A5794" s="0" t="s">
        <v>202</v>
      </c>
      <c r="B5794" s="0" t="s">
        <v>103</v>
      </c>
      <c r="C5794" s="0" t="s">
        <v>178</v>
      </c>
      <c r="D5794" s="0" t="s">
        <v>107</v>
      </c>
      <c r="E5794" s="0" t="s">
        <v>9</v>
      </c>
      <c r="F5794" s="0" t="s">
        <v>9</v>
      </c>
      <c r="G5794" s="0" t="s">
        <v>153</v>
      </c>
      <c r="H5794" s="0" t="n">
        <v>2116400.73304135</v>
      </c>
      <c r="I5794" s="0" t="n">
        <v>34074.376490415</v>
      </c>
      <c r="J5794" s="0" t="n">
        <v>378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n">
        <v>0</v>
      </c>
      <c r="R5794" s="0" t="n">
        <v>0</v>
      </c>
    </row>
    <row r="5795" customFormat="false" ht="13.8" hidden="true" customHeight="false" outlineLevel="0" collapsed="false">
      <c r="A5795" s="0" t="s">
        <v>202</v>
      </c>
      <c r="B5795" s="0" t="s">
        <v>117</v>
      </c>
      <c r="C5795" s="0" t="s">
        <v>188</v>
      </c>
      <c r="D5795" s="0" t="s">
        <v>109</v>
      </c>
      <c r="E5795" s="0" t="s">
        <v>13</v>
      </c>
      <c r="F5795" s="0" t="s">
        <v>13</v>
      </c>
      <c r="G5795" s="0" t="s">
        <v>172</v>
      </c>
      <c r="H5795" s="0" t="n">
        <v>9541.93825956002</v>
      </c>
      <c r="I5795" s="0" t="n">
        <v>60.7281227443334</v>
      </c>
      <c r="J5795" s="0" t="n">
        <v>1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0</v>
      </c>
    </row>
    <row r="5796" customFormat="false" ht="13.8" hidden="true" customHeight="false" outlineLevel="0" collapsed="false">
      <c r="A5796" s="0" t="s">
        <v>202</v>
      </c>
      <c r="B5796" s="0" t="s">
        <v>72</v>
      </c>
      <c r="C5796" s="0" t="s">
        <v>151</v>
      </c>
      <c r="D5796" s="0" t="s">
        <v>73</v>
      </c>
      <c r="E5796" s="0" t="s">
        <v>170</v>
      </c>
      <c r="F5796" s="0" t="s">
        <v>13</v>
      </c>
      <c r="G5796" s="0" t="s">
        <v>154</v>
      </c>
      <c r="H5796" s="0" t="n">
        <v>5278141.23133785</v>
      </c>
      <c r="I5796" s="0" t="n">
        <v>23777.707821711</v>
      </c>
      <c r="J5796" s="0" t="n">
        <v>118</v>
      </c>
      <c r="K5796" s="0" t="n">
        <v>0</v>
      </c>
      <c r="L5796" s="0" t="n">
        <v>0</v>
      </c>
      <c r="M5796" s="0" t="n">
        <v>0</v>
      </c>
      <c r="N5796" s="0" t="n">
        <v>0</v>
      </c>
      <c r="O5796" s="0" t="n">
        <v>0</v>
      </c>
      <c r="P5796" s="0" t="n">
        <v>0</v>
      </c>
      <c r="Q5796" s="0" t="n">
        <v>0</v>
      </c>
      <c r="R5796" s="0" t="n">
        <v>0</v>
      </c>
    </row>
    <row r="5797" customFormat="false" ht="13.8" hidden="true" customHeight="false" outlineLevel="0" collapsed="false">
      <c r="A5797" s="0" t="s">
        <v>202</v>
      </c>
      <c r="B5797" s="0" t="s">
        <v>90</v>
      </c>
      <c r="C5797" s="0" t="s">
        <v>160</v>
      </c>
      <c r="D5797" s="0" t="s">
        <v>91</v>
      </c>
      <c r="E5797" s="0" t="s">
        <v>201</v>
      </c>
      <c r="F5797" s="0" t="s">
        <v>9</v>
      </c>
      <c r="G5797" s="0" t="s">
        <v>154</v>
      </c>
      <c r="H5797" s="0" t="n">
        <v>191504202.24257</v>
      </c>
      <c r="I5797" s="0" t="n">
        <v>2913892.12613375</v>
      </c>
      <c r="J5797" s="0" t="n">
        <v>2875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n">
        <v>0</v>
      </c>
      <c r="R5797" s="0" t="n">
        <v>0</v>
      </c>
    </row>
    <row r="5798" customFormat="false" ht="13.8" hidden="true" customHeight="false" outlineLevel="0" collapsed="false">
      <c r="A5798" s="0" t="s">
        <v>202</v>
      </c>
      <c r="B5798" s="0" t="s">
        <v>52</v>
      </c>
      <c r="C5798" s="0" t="s">
        <v>158</v>
      </c>
      <c r="D5798" s="0" t="s">
        <v>56</v>
      </c>
      <c r="E5798" s="0" t="s">
        <v>9</v>
      </c>
      <c r="F5798" s="0" t="s">
        <v>9</v>
      </c>
      <c r="G5798" s="0" t="s">
        <v>157</v>
      </c>
      <c r="H5798" s="0" t="n">
        <v>228454266.788824</v>
      </c>
      <c r="I5798" s="0" t="n">
        <v>2062868.59106431</v>
      </c>
      <c r="J5798" s="0" t="n">
        <v>2182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n">
        <v>0</v>
      </c>
      <c r="R5798" s="0" t="n">
        <v>0</v>
      </c>
    </row>
    <row r="5799" customFormat="false" ht="13.8" hidden="true" customHeight="false" outlineLevel="0" collapsed="false">
      <c r="A5799" s="0" t="s">
        <v>202</v>
      </c>
      <c r="B5799" s="0" t="s">
        <v>21</v>
      </c>
      <c r="C5799" s="0" t="s">
        <v>166</v>
      </c>
      <c r="D5799" s="0" t="s">
        <v>25</v>
      </c>
      <c r="E5799" s="0" t="s">
        <v>13</v>
      </c>
      <c r="F5799" s="0" t="s">
        <v>13</v>
      </c>
      <c r="G5799" s="0" t="s">
        <v>157</v>
      </c>
      <c r="H5799" s="0" t="n">
        <v>19661859.0533408</v>
      </c>
      <c r="I5799" s="0" t="n">
        <v>228012.2433171</v>
      </c>
      <c r="J5799" s="0" t="n">
        <v>75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</row>
    <row r="5800" customFormat="false" ht="13.8" hidden="true" customHeight="false" outlineLevel="0" collapsed="false">
      <c r="A5800" s="0" t="s">
        <v>202</v>
      </c>
      <c r="B5800" s="0" t="s">
        <v>21</v>
      </c>
      <c r="C5800" s="0" t="s">
        <v>173</v>
      </c>
      <c r="D5800" s="0" t="s">
        <v>26</v>
      </c>
      <c r="E5800" s="0" t="s">
        <v>13</v>
      </c>
      <c r="F5800" s="0" t="s">
        <v>13</v>
      </c>
      <c r="G5800" s="0" t="s">
        <v>157</v>
      </c>
      <c r="H5800" s="0" t="n">
        <v>5151303.75566465</v>
      </c>
      <c r="I5800" s="0" t="n">
        <v>76095.9579230373</v>
      </c>
      <c r="J5800" s="0" t="n">
        <v>75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</row>
    <row r="5801" customFormat="false" ht="13.8" hidden="true" customHeight="false" outlineLevel="0" collapsed="false">
      <c r="A5801" s="0" t="s">
        <v>202</v>
      </c>
      <c r="B5801" s="0" t="s">
        <v>52</v>
      </c>
      <c r="C5801" s="0" t="s">
        <v>158</v>
      </c>
      <c r="D5801" s="0" t="s">
        <v>58</v>
      </c>
      <c r="E5801" s="0" t="s">
        <v>9</v>
      </c>
      <c r="F5801" s="0" t="s">
        <v>9</v>
      </c>
      <c r="G5801" s="0" t="s">
        <v>153</v>
      </c>
      <c r="H5801" s="0" t="n">
        <v>2661447.65683031</v>
      </c>
      <c r="I5801" s="0" t="n">
        <v>39317.6394956401</v>
      </c>
      <c r="J5801" s="0" t="n">
        <v>46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n">
        <v>0</v>
      </c>
      <c r="R5801" s="0" t="n">
        <v>0</v>
      </c>
    </row>
    <row r="5802" customFormat="false" ht="13.8" hidden="true" customHeight="false" outlineLevel="0" collapsed="false">
      <c r="A5802" s="0" t="s">
        <v>202</v>
      </c>
      <c r="B5802" s="0" t="s">
        <v>21</v>
      </c>
      <c r="C5802" s="0" t="s">
        <v>168</v>
      </c>
      <c r="D5802" s="0" t="s">
        <v>30</v>
      </c>
      <c r="E5802" s="0" t="s">
        <v>8</v>
      </c>
      <c r="F5802" s="0" t="s">
        <v>8</v>
      </c>
      <c r="G5802" s="0" t="s">
        <v>172</v>
      </c>
      <c r="H5802" s="0" t="n">
        <v>37215845.4589802</v>
      </c>
      <c r="I5802" s="0" t="n">
        <v>457949.999999999</v>
      </c>
      <c r="J5802" s="0" t="n">
        <v>1141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0</v>
      </c>
      <c r="Q5802" s="0" t="n">
        <v>0</v>
      </c>
      <c r="R5802" s="0" t="n">
        <v>0</v>
      </c>
    </row>
    <row r="5803" customFormat="false" ht="13.8" hidden="true" customHeight="false" outlineLevel="0" collapsed="false">
      <c r="A5803" s="0" t="s">
        <v>202</v>
      </c>
      <c r="B5803" s="0" t="s">
        <v>6</v>
      </c>
      <c r="C5803" s="0" t="s">
        <v>163</v>
      </c>
      <c r="D5803" s="0" t="s">
        <v>15</v>
      </c>
      <c r="E5803" s="0" t="s">
        <v>9</v>
      </c>
      <c r="F5803" s="0" t="s">
        <v>9</v>
      </c>
      <c r="G5803" s="0" t="s">
        <v>154</v>
      </c>
      <c r="H5803" s="0" t="n">
        <v>27245889.3393212</v>
      </c>
      <c r="I5803" s="0" t="n">
        <v>406312.875787424</v>
      </c>
      <c r="J5803" s="0" t="n">
        <v>1068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n">
        <v>0</v>
      </c>
      <c r="R5803" s="0" t="n">
        <v>0</v>
      </c>
    </row>
    <row r="5804" customFormat="false" ht="13.8" hidden="true" customHeight="false" outlineLevel="0" collapsed="false">
      <c r="A5804" s="0" t="s">
        <v>202</v>
      </c>
      <c r="B5804" s="0" t="s">
        <v>21</v>
      </c>
      <c r="C5804" s="0" t="s">
        <v>166</v>
      </c>
      <c r="D5804" s="0" t="s">
        <v>44</v>
      </c>
      <c r="E5804" s="0" t="s">
        <v>8</v>
      </c>
      <c r="F5804" s="0" t="s">
        <v>8</v>
      </c>
      <c r="G5804" s="0" t="s">
        <v>157</v>
      </c>
      <c r="H5804" s="0" t="n">
        <v>34641873.5976436</v>
      </c>
      <c r="I5804" s="0" t="n">
        <v>232976.433333333</v>
      </c>
      <c r="J5804" s="0" t="n">
        <v>683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n">
        <v>0</v>
      </c>
      <c r="R5804" s="0" t="n">
        <v>0</v>
      </c>
    </row>
    <row r="5805" customFormat="false" ht="13.8" hidden="true" customHeight="false" outlineLevel="0" collapsed="false">
      <c r="A5805" s="0" t="s">
        <v>202</v>
      </c>
      <c r="B5805" s="0" t="s">
        <v>6</v>
      </c>
      <c r="C5805" s="0" t="s">
        <v>162</v>
      </c>
      <c r="D5805" s="0" t="s">
        <v>18</v>
      </c>
      <c r="E5805" s="0" t="s">
        <v>9</v>
      </c>
      <c r="F5805" s="0" t="s">
        <v>9</v>
      </c>
      <c r="G5805" s="0" t="s">
        <v>153</v>
      </c>
      <c r="H5805" s="0" t="n">
        <v>2833830.90404208</v>
      </c>
      <c r="I5805" s="0" t="n">
        <v>69977.0451754178</v>
      </c>
      <c r="J5805" s="0" t="n">
        <v>16.000000001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n">
        <v>0</v>
      </c>
      <c r="R5805" s="0" t="n">
        <v>0</v>
      </c>
    </row>
    <row r="5806" customFormat="false" ht="13.8" hidden="true" customHeight="false" outlineLevel="0" collapsed="false">
      <c r="A5806" s="0" t="s">
        <v>202</v>
      </c>
      <c r="B5806" s="0" t="s">
        <v>6</v>
      </c>
      <c r="C5806" s="0" t="s">
        <v>162</v>
      </c>
      <c r="D5806" s="0" t="s">
        <v>19</v>
      </c>
      <c r="E5806" s="0" t="s">
        <v>9</v>
      </c>
      <c r="F5806" s="0" t="s">
        <v>9</v>
      </c>
      <c r="G5806" s="0" t="s">
        <v>164</v>
      </c>
      <c r="H5806" s="0" t="n">
        <v>59264737.9048296</v>
      </c>
      <c r="I5806" s="0" t="n">
        <v>932052.881209833</v>
      </c>
      <c r="J5806" s="0" t="n">
        <v>173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v>0</v>
      </c>
      <c r="Q5806" s="0" t="n">
        <v>0</v>
      </c>
      <c r="R5806" s="0" t="n">
        <v>0</v>
      </c>
    </row>
    <row r="5807" customFormat="false" ht="13.8" hidden="true" customHeight="false" outlineLevel="0" collapsed="false">
      <c r="A5807" s="0" t="s">
        <v>202</v>
      </c>
      <c r="B5807" s="0" t="s">
        <v>6</v>
      </c>
      <c r="C5807" s="0" t="s">
        <v>162</v>
      </c>
      <c r="D5807" s="0" t="s">
        <v>19</v>
      </c>
      <c r="E5807" s="0" t="s">
        <v>13</v>
      </c>
      <c r="F5807" s="0" t="s">
        <v>13</v>
      </c>
      <c r="G5807" s="0" t="s">
        <v>164</v>
      </c>
      <c r="H5807" s="0" t="n">
        <v>63568603.9593633</v>
      </c>
      <c r="I5807" s="0" t="n">
        <v>942229.664022083</v>
      </c>
      <c r="J5807" s="0" t="n">
        <v>165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0</v>
      </c>
      <c r="P5807" s="0" t="n">
        <v>0</v>
      </c>
      <c r="Q5807" s="0" t="n">
        <v>0</v>
      </c>
      <c r="R5807" s="0" t="n">
        <v>0</v>
      </c>
    </row>
    <row r="5808" customFormat="false" ht="13.8" hidden="true" customHeight="false" outlineLevel="0" collapsed="false">
      <c r="A5808" s="0" t="s">
        <v>202</v>
      </c>
      <c r="B5808" s="0" t="s">
        <v>21</v>
      </c>
      <c r="C5808" s="0" t="s">
        <v>166</v>
      </c>
      <c r="D5808" s="0" t="s">
        <v>25</v>
      </c>
      <c r="E5808" s="0" t="s">
        <v>13</v>
      </c>
      <c r="F5808" s="0" t="s">
        <v>13</v>
      </c>
      <c r="G5808" s="0" t="s">
        <v>172</v>
      </c>
      <c r="H5808" s="0" t="n">
        <v>2121936.15577312</v>
      </c>
      <c r="I5808" s="0" t="n">
        <v>15841.4509803921</v>
      </c>
      <c r="J5808" s="0" t="n">
        <v>5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n">
        <v>0</v>
      </c>
      <c r="R5808" s="0" t="n">
        <v>0</v>
      </c>
    </row>
    <row r="5809" customFormat="false" ht="13.8" hidden="true" customHeight="false" outlineLevel="0" collapsed="false">
      <c r="A5809" s="0" t="s">
        <v>202</v>
      </c>
      <c r="B5809" s="0" t="s">
        <v>117</v>
      </c>
      <c r="C5809" s="0" t="s">
        <v>176</v>
      </c>
      <c r="D5809" s="0" t="s">
        <v>109</v>
      </c>
      <c r="E5809" s="0" t="s">
        <v>8</v>
      </c>
      <c r="F5809" s="0" t="s">
        <v>8</v>
      </c>
      <c r="G5809" s="0" t="s">
        <v>153</v>
      </c>
      <c r="H5809" s="0" t="n">
        <v>899490.715304455</v>
      </c>
      <c r="I5809" s="0" t="n">
        <v>6235.71975803239</v>
      </c>
      <c r="J5809" s="0" t="n">
        <v>22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</row>
    <row r="5810" customFormat="false" ht="13.8" hidden="true" customHeight="false" outlineLevel="0" collapsed="false">
      <c r="A5810" s="0" t="s">
        <v>202</v>
      </c>
      <c r="B5810" s="0" t="s">
        <v>72</v>
      </c>
      <c r="C5810" s="0" t="s">
        <v>175</v>
      </c>
      <c r="D5810" s="0" t="s">
        <v>87</v>
      </c>
      <c r="E5810" s="0" t="s">
        <v>170</v>
      </c>
      <c r="F5810" s="0" t="s">
        <v>13</v>
      </c>
      <c r="G5810" s="0" t="s">
        <v>154</v>
      </c>
      <c r="H5810" s="0" t="n">
        <v>20936.0747745384</v>
      </c>
      <c r="I5810" s="0" t="n">
        <v>600</v>
      </c>
      <c r="J5810" s="0" t="n">
        <v>10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n">
        <v>0</v>
      </c>
      <c r="R5810" s="0" t="n">
        <v>0</v>
      </c>
    </row>
    <row r="5811" customFormat="false" ht="13.8" hidden="true" customHeight="false" outlineLevel="0" collapsed="false">
      <c r="A5811" s="0" t="s">
        <v>202</v>
      </c>
      <c r="B5811" s="0" t="s">
        <v>103</v>
      </c>
      <c r="C5811" s="0" t="s">
        <v>177</v>
      </c>
      <c r="D5811" s="0" t="s">
        <v>113</v>
      </c>
      <c r="E5811" s="0" t="s">
        <v>8</v>
      </c>
      <c r="F5811" s="0" t="s">
        <v>8</v>
      </c>
      <c r="G5811" s="0" t="s">
        <v>154</v>
      </c>
      <c r="H5811" s="0" t="n">
        <v>143331691.666484</v>
      </c>
      <c r="I5811" s="0" t="n">
        <v>904461.26</v>
      </c>
      <c r="J5811" s="0" t="n">
        <v>2173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n">
        <v>0</v>
      </c>
      <c r="R5811" s="0" t="n">
        <v>0</v>
      </c>
    </row>
    <row r="5812" customFormat="false" ht="13.8" hidden="true" customHeight="false" outlineLevel="0" collapsed="false">
      <c r="A5812" s="0" t="s">
        <v>202</v>
      </c>
      <c r="B5812" s="0" t="s">
        <v>103</v>
      </c>
      <c r="C5812" s="0" t="s">
        <v>177</v>
      </c>
      <c r="D5812" s="0" t="s">
        <v>115</v>
      </c>
      <c r="E5812" s="0" t="s">
        <v>9</v>
      </c>
      <c r="F5812" s="0" t="s">
        <v>9</v>
      </c>
      <c r="G5812" s="0" t="s">
        <v>164</v>
      </c>
      <c r="H5812" s="0" t="n">
        <v>131911001.203779</v>
      </c>
      <c r="I5812" s="0" t="n">
        <v>1740107.715</v>
      </c>
      <c r="J5812" s="0" t="n">
        <v>4738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n">
        <v>0</v>
      </c>
      <c r="R5812" s="0" t="n">
        <v>0</v>
      </c>
    </row>
    <row r="5813" customFormat="false" ht="13.8" hidden="true" customHeight="false" outlineLevel="0" collapsed="false">
      <c r="A5813" s="0" t="s">
        <v>202</v>
      </c>
      <c r="B5813" s="0" t="s">
        <v>103</v>
      </c>
      <c r="C5813" s="0" t="s">
        <v>178</v>
      </c>
      <c r="D5813" s="0" t="s">
        <v>112</v>
      </c>
      <c r="E5813" s="0" t="s">
        <v>13</v>
      </c>
      <c r="F5813" s="0" t="s">
        <v>13</v>
      </c>
      <c r="G5813" s="0" t="s">
        <v>153</v>
      </c>
      <c r="H5813" s="0" t="n">
        <v>1199598.20445809</v>
      </c>
      <c r="I5813" s="0" t="n">
        <v>33802.8141486</v>
      </c>
      <c r="J5813" s="0" t="n">
        <v>51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</row>
    <row r="5814" customFormat="false" ht="13.8" hidden="true" customHeight="false" outlineLevel="0" collapsed="false">
      <c r="A5814" s="0" t="s">
        <v>202</v>
      </c>
      <c r="B5814" s="0" t="s">
        <v>103</v>
      </c>
      <c r="C5814" s="0" t="s">
        <v>177</v>
      </c>
      <c r="D5814" s="0" t="s">
        <v>106</v>
      </c>
      <c r="E5814" s="0" t="s">
        <v>9</v>
      </c>
      <c r="F5814" s="0" t="s">
        <v>9</v>
      </c>
      <c r="G5814" s="0" t="s">
        <v>153</v>
      </c>
      <c r="H5814" s="0" t="n">
        <v>5484666.15558452</v>
      </c>
      <c r="I5814" s="0" t="n">
        <v>333321.57</v>
      </c>
      <c r="J5814" s="0" t="n">
        <v>187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n">
        <v>0</v>
      </c>
      <c r="R5814" s="0" t="n">
        <v>0</v>
      </c>
    </row>
    <row r="5815" customFormat="false" ht="13.8" hidden="true" customHeight="false" outlineLevel="0" collapsed="false">
      <c r="A5815" s="0" t="s">
        <v>202</v>
      </c>
      <c r="B5815" s="0" t="s">
        <v>103</v>
      </c>
      <c r="C5815" s="0" t="s">
        <v>178</v>
      </c>
      <c r="D5815" s="0" t="s">
        <v>108</v>
      </c>
      <c r="E5815" s="0" t="s">
        <v>13</v>
      </c>
      <c r="F5815" s="0" t="s">
        <v>13</v>
      </c>
      <c r="G5815" s="0" t="s">
        <v>172</v>
      </c>
      <c r="H5815" s="0" t="n">
        <v>3892380.258718</v>
      </c>
      <c r="I5815" s="0" t="n">
        <v>129833.32864</v>
      </c>
      <c r="J5815" s="0" t="n">
        <v>20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0</v>
      </c>
      <c r="Q5815" s="0" t="n">
        <v>0</v>
      </c>
      <c r="R5815" s="0" t="n">
        <v>0</v>
      </c>
    </row>
    <row r="5816" customFormat="false" ht="13.8" hidden="true" customHeight="false" outlineLevel="0" collapsed="false">
      <c r="A5816" s="0" t="s">
        <v>202</v>
      </c>
      <c r="B5816" s="0" t="s">
        <v>103</v>
      </c>
      <c r="C5816" s="0" t="s">
        <v>177</v>
      </c>
      <c r="D5816" s="0" t="s">
        <v>110</v>
      </c>
      <c r="E5816" s="0" t="s">
        <v>13</v>
      </c>
      <c r="F5816" s="0" t="s">
        <v>13</v>
      </c>
      <c r="G5816" s="0" t="s">
        <v>172</v>
      </c>
      <c r="H5816" s="0" t="n">
        <v>2997.28705353409</v>
      </c>
      <c r="I5816" s="0" t="n">
        <v>202.8</v>
      </c>
      <c r="J5816" s="0" t="n">
        <v>1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n">
        <v>0</v>
      </c>
      <c r="R5816" s="0" t="n">
        <v>0</v>
      </c>
    </row>
    <row r="5817" customFormat="false" ht="13.8" hidden="true" customHeight="false" outlineLevel="0" collapsed="false">
      <c r="A5817" s="0" t="s">
        <v>202</v>
      </c>
      <c r="B5817" s="0" t="s">
        <v>72</v>
      </c>
      <c r="C5817" s="0" t="s">
        <v>151</v>
      </c>
      <c r="D5817" s="0" t="s">
        <v>73</v>
      </c>
      <c r="E5817" s="0" t="s">
        <v>152</v>
      </c>
      <c r="F5817" s="0" t="s">
        <v>8</v>
      </c>
      <c r="G5817" s="0" t="s">
        <v>164</v>
      </c>
      <c r="H5817" s="0" t="n">
        <v>66499454.0240976</v>
      </c>
      <c r="I5817" s="0" t="n">
        <v>253361.858784803</v>
      </c>
      <c r="J5817" s="0" t="n">
        <v>894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0</v>
      </c>
      <c r="Q5817" s="0" t="n">
        <v>0</v>
      </c>
      <c r="R5817" s="0" t="n">
        <v>0</v>
      </c>
    </row>
    <row r="5818" customFormat="false" ht="13.8" hidden="true" customHeight="false" outlineLevel="0" collapsed="false">
      <c r="A5818" s="0" t="s">
        <v>202</v>
      </c>
      <c r="B5818" s="0" t="s">
        <v>72</v>
      </c>
      <c r="C5818" s="0" t="s">
        <v>171</v>
      </c>
      <c r="D5818" s="0" t="s">
        <v>74</v>
      </c>
      <c r="E5818" s="0" t="s">
        <v>156</v>
      </c>
      <c r="F5818" s="0" t="s">
        <v>9</v>
      </c>
      <c r="G5818" s="0" t="s">
        <v>164</v>
      </c>
      <c r="H5818" s="0" t="n">
        <v>33303349.1722539</v>
      </c>
      <c r="I5818" s="0" t="n">
        <v>187366.911162619</v>
      </c>
      <c r="J5818" s="0" t="n">
        <v>2074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0</v>
      </c>
    </row>
    <row r="5819" customFormat="false" ht="13.8" hidden="true" customHeight="false" outlineLevel="0" collapsed="false">
      <c r="A5819" s="0" t="s">
        <v>202</v>
      </c>
      <c r="B5819" s="0" t="s">
        <v>72</v>
      </c>
      <c r="C5819" s="0" t="s">
        <v>151</v>
      </c>
      <c r="D5819" s="0" t="s">
        <v>76</v>
      </c>
      <c r="E5819" s="0" t="s">
        <v>152</v>
      </c>
      <c r="F5819" s="0" t="s">
        <v>8</v>
      </c>
      <c r="G5819" s="0" t="s">
        <v>153</v>
      </c>
      <c r="H5819" s="0" t="n">
        <v>4074016.81242996</v>
      </c>
      <c r="I5819" s="0" t="n">
        <v>12382.4691521899</v>
      </c>
      <c r="J5819" s="0" t="n">
        <v>124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n">
        <v>0</v>
      </c>
      <c r="R5819" s="0" t="n">
        <v>0</v>
      </c>
    </row>
    <row r="5820" customFormat="false" ht="13.8" hidden="true" customHeight="false" outlineLevel="0" collapsed="false">
      <c r="A5820" s="0" t="s">
        <v>202</v>
      </c>
      <c r="B5820" s="0" t="s">
        <v>72</v>
      </c>
      <c r="C5820" s="0" t="s">
        <v>171</v>
      </c>
      <c r="D5820" s="0" t="s">
        <v>80</v>
      </c>
      <c r="E5820" s="0" t="s">
        <v>152</v>
      </c>
      <c r="F5820" s="0" t="s">
        <v>8</v>
      </c>
      <c r="G5820" s="0" t="s">
        <v>172</v>
      </c>
      <c r="H5820" s="0" t="n">
        <v>41771759.9694022</v>
      </c>
      <c r="I5820" s="0" t="n">
        <v>350460.768460371</v>
      </c>
      <c r="J5820" s="0" t="n">
        <v>210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0</v>
      </c>
      <c r="Q5820" s="0" t="n">
        <v>0</v>
      </c>
      <c r="R5820" s="0" t="n">
        <v>0</v>
      </c>
    </row>
    <row r="5821" customFormat="false" ht="13.8" hidden="true" customHeight="false" outlineLevel="0" collapsed="false">
      <c r="A5821" s="0" t="s">
        <v>202</v>
      </c>
      <c r="B5821" s="0" t="s">
        <v>21</v>
      </c>
      <c r="C5821" s="0" t="s">
        <v>166</v>
      </c>
      <c r="D5821" s="0" t="s">
        <v>23</v>
      </c>
      <c r="E5821" s="0" t="s">
        <v>13</v>
      </c>
      <c r="F5821" s="0" t="s">
        <v>13</v>
      </c>
      <c r="G5821" s="0" t="s">
        <v>153</v>
      </c>
      <c r="H5821" s="0" t="n">
        <v>857427.894213848</v>
      </c>
      <c r="I5821" s="0" t="n">
        <v>11441.8265509609</v>
      </c>
      <c r="J5821" s="0" t="n">
        <v>9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n">
        <v>0</v>
      </c>
      <c r="R5821" s="0" t="n">
        <v>0</v>
      </c>
    </row>
    <row r="5822" customFormat="false" ht="13.8" hidden="true" customHeight="false" outlineLevel="0" collapsed="false">
      <c r="A5822" s="0" t="s">
        <v>202</v>
      </c>
      <c r="B5822" s="0" t="s">
        <v>21</v>
      </c>
      <c r="C5822" s="0" t="s">
        <v>166</v>
      </c>
      <c r="D5822" s="0" t="s">
        <v>25</v>
      </c>
      <c r="E5822" s="0" t="s">
        <v>9</v>
      </c>
      <c r="F5822" s="0" t="s">
        <v>9</v>
      </c>
      <c r="G5822" s="0" t="s">
        <v>154</v>
      </c>
      <c r="H5822" s="0" t="n">
        <v>24477784.5255673</v>
      </c>
      <c r="I5822" s="0" t="n">
        <v>233175.224956553</v>
      </c>
      <c r="J5822" s="0" t="n">
        <v>73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</row>
    <row r="5823" customFormat="false" ht="13.8" hidden="true" customHeight="false" outlineLevel="0" collapsed="false">
      <c r="A5823" s="0" t="s">
        <v>202</v>
      </c>
      <c r="B5823" s="0" t="s">
        <v>96</v>
      </c>
      <c r="C5823" s="0" t="s">
        <v>184</v>
      </c>
      <c r="D5823" s="0" t="s">
        <v>101</v>
      </c>
      <c r="E5823" s="0" t="s">
        <v>197</v>
      </c>
      <c r="F5823" s="0" t="s">
        <v>8</v>
      </c>
      <c r="G5823" s="0" t="s">
        <v>153</v>
      </c>
      <c r="H5823" s="0" t="n">
        <v>34256173.2359738</v>
      </c>
      <c r="I5823" s="0" t="n">
        <v>257528.344238416</v>
      </c>
      <c r="J5823" s="0" t="n">
        <v>36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</row>
    <row r="5824" customFormat="false" ht="13.8" hidden="true" customHeight="false" outlineLevel="0" collapsed="false">
      <c r="A5824" s="0" t="s">
        <v>202</v>
      </c>
      <c r="B5824" s="0" t="s">
        <v>52</v>
      </c>
      <c r="C5824" s="0" t="s">
        <v>165</v>
      </c>
      <c r="D5824" s="0" t="s">
        <v>62</v>
      </c>
      <c r="E5824" s="0" t="s">
        <v>8</v>
      </c>
      <c r="F5824" s="0" t="s">
        <v>8</v>
      </c>
      <c r="G5824" s="0" t="s">
        <v>164</v>
      </c>
      <c r="H5824" s="0" t="n">
        <v>62393094.5201367</v>
      </c>
      <c r="I5824" s="0" t="n">
        <v>420235.399999999</v>
      </c>
      <c r="J5824" s="0" t="n">
        <v>6579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n">
        <v>0</v>
      </c>
      <c r="R5824" s="0" t="n">
        <v>0</v>
      </c>
    </row>
    <row r="5825" customFormat="false" ht="13.8" hidden="true" customHeight="false" outlineLevel="0" collapsed="false">
      <c r="A5825" s="0" t="s">
        <v>202</v>
      </c>
      <c r="B5825" s="0" t="s">
        <v>21</v>
      </c>
      <c r="C5825" s="0" t="s">
        <v>166</v>
      </c>
      <c r="D5825" s="0" t="s">
        <v>37</v>
      </c>
      <c r="E5825" s="0" t="s">
        <v>9</v>
      </c>
      <c r="F5825" s="0" t="s">
        <v>9</v>
      </c>
      <c r="G5825" s="0" t="s">
        <v>172</v>
      </c>
      <c r="H5825" s="0" t="n">
        <v>4308934.21687115</v>
      </c>
      <c r="I5825" s="0" t="n">
        <v>25267.9792124542</v>
      </c>
      <c r="J5825" s="0" t="n">
        <v>21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0</v>
      </c>
      <c r="Q5825" s="0" t="n">
        <v>0</v>
      </c>
      <c r="R5825" s="0" t="n">
        <v>0</v>
      </c>
    </row>
    <row r="5826" customFormat="false" ht="13.8" hidden="true" customHeight="false" outlineLevel="0" collapsed="false">
      <c r="A5826" s="0" t="s">
        <v>202</v>
      </c>
      <c r="B5826" s="0" t="s">
        <v>90</v>
      </c>
      <c r="C5826" s="0" t="s">
        <v>93</v>
      </c>
      <c r="D5826" s="0" t="s">
        <v>93</v>
      </c>
      <c r="E5826" s="0" t="s">
        <v>200</v>
      </c>
      <c r="F5826" s="0" t="s">
        <v>8</v>
      </c>
      <c r="G5826" s="0" t="s">
        <v>154</v>
      </c>
      <c r="H5826" s="0" t="n">
        <v>418645869.416716</v>
      </c>
      <c r="I5826" s="0" t="n">
        <v>3335260.86544011</v>
      </c>
      <c r="J5826" s="0" t="n">
        <v>2439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n">
        <v>0</v>
      </c>
      <c r="R5826" s="0" t="n">
        <v>0</v>
      </c>
    </row>
    <row r="5827" customFormat="false" ht="13.8" hidden="true" customHeight="false" outlineLevel="0" collapsed="false">
      <c r="A5827" s="0" t="s">
        <v>202</v>
      </c>
      <c r="B5827" s="0" t="s">
        <v>72</v>
      </c>
      <c r="C5827" s="0" t="s">
        <v>151</v>
      </c>
      <c r="D5827" s="0" t="s">
        <v>85</v>
      </c>
      <c r="E5827" s="0" t="s">
        <v>152</v>
      </c>
      <c r="F5827" s="0" t="s">
        <v>8</v>
      </c>
      <c r="G5827" s="0" t="s">
        <v>153</v>
      </c>
      <c r="H5827" s="0" t="n">
        <v>29184831.8001242</v>
      </c>
      <c r="I5827" s="0" t="n">
        <v>370877.424183221</v>
      </c>
      <c r="J5827" s="0" t="n">
        <v>95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0</v>
      </c>
      <c r="Q5827" s="0" t="n">
        <v>0</v>
      </c>
      <c r="R5827" s="0" t="n">
        <v>0</v>
      </c>
    </row>
    <row r="5828" customFormat="false" ht="13.8" hidden="true" customHeight="false" outlineLevel="0" collapsed="false">
      <c r="A5828" s="0" t="s">
        <v>202</v>
      </c>
      <c r="B5828" s="0" t="s">
        <v>52</v>
      </c>
      <c r="C5828" s="0" t="s">
        <v>158</v>
      </c>
      <c r="D5828" s="0" t="s">
        <v>63</v>
      </c>
      <c r="E5828" s="0" t="s">
        <v>13</v>
      </c>
      <c r="F5828" s="0" t="s">
        <v>13</v>
      </c>
      <c r="G5828" s="0" t="s">
        <v>164</v>
      </c>
      <c r="H5828" s="0" t="n">
        <v>137620227.121462</v>
      </c>
      <c r="I5828" s="0" t="n">
        <v>1531326.44177768</v>
      </c>
      <c r="J5828" s="0" t="n">
        <v>10255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0</v>
      </c>
      <c r="Q5828" s="0" t="n">
        <v>0</v>
      </c>
      <c r="R5828" s="0" t="n">
        <v>0</v>
      </c>
    </row>
    <row r="5829" customFormat="false" ht="13.8" hidden="true" customHeight="false" outlineLevel="0" collapsed="false">
      <c r="A5829" s="0" t="s">
        <v>202</v>
      </c>
      <c r="B5829" s="0" t="s">
        <v>21</v>
      </c>
      <c r="C5829" s="0" t="s">
        <v>173</v>
      </c>
      <c r="D5829" s="0" t="s">
        <v>46</v>
      </c>
      <c r="E5829" s="0" t="s">
        <v>8</v>
      </c>
      <c r="F5829" s="0" t="s">
        <v>8</v>
      </c>
      <c r="G5829" s="0" t="s">
        <v>154</v>
      </c>
      <c r="H5829" s="0" t="n">
        <v>12038973.1730942</v>
      </c>
      <c r="I5829" s="0" t="n">
        <v>55404.4987735341</v>
      </c>
      <c r="J5829" s="0" t="n">
        <v>420</v>
      </c>
      <c r="K5829" s="0" t="n">
        <v>0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n">
        <v>0</v>
      </c>
      <c r="R5829" s="0" t="n">
        <v>0</v>
      </c>
    </row>
    <row r="5830" customFormat="false" ht="13.8" hidden="true" customHeight="false" outlineLevel="0" collapsed="false">
      <c r="A5830" s="0" t="s">
        <v>202</v>
      </c>
      <c r="B5830" s="0" t="s">
        <v>52</v>
      </c>
      <c r="C5830" s="0" t="s">
        <v>165</v>
      </c>
      <c r="D5830" s="0" t="s">
        <v>65</v>
      </c>
      <c r="E5830" s="0" t="s">
        <v>8</v>
      </c>
      <c r="F5830" s="0" t="s">
        <v>8</v>
      </c>
      <c r="G5830" s="0" t="s">
        <v>154</v>
      </c>
      <c r="H5830" s="0" t="n">
        <v>7048605.93462718</v>
      </c>
      <c r="I5830" s="0" t="n">
        <v>88916.1999999999</v>
      </c>
      <c r="J5830" s="0" t="n">
        <v>1429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0</v>
      </c>
      <c r="Q5830" s="0" t="n">
        <v>0</v>
      </c>
      <c r="R5830" s="0" t="n">
        <v>0</v>
      </c>
    </row>
    <row r="5831" customFormat="false" ht="13.8" hidden="true" customHeight="false" outlineLevel="0" collapsed="false">
      <c r="A5831" s="0" t="s">
        <v>202</v>
      </c>
      <c r="B5831" s="0" t="s">
        <v>6</v>
      </c>
      <c r="C5831" s="0" t="s">
        <v>162</v>
      </c>
      <c r="D5831" s="0" t="s">
        <v>19</v>
      </c>
      <c r="E5831" s="0" t="s">
        <v>9</v>
      </c>
      <c r="F5831" s="0" t="s">
        <v>9</v>
      </c>
      <c r="G5831" s="0" t="s">
        <v>154</v>
      </c>
      <c r="H5831" s="0" t="n">
        <v>23357789.9851977</v>
      </c>
      <c r="I5831" s="0" t="n">
        <v>378889.62375</v>
      </c>
      <c r="J5831" s="0" t="n">
        <v>68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</row>
    <row r="5832" customFormat="false" ht="13.8" hidden="true" customHeight="false" outlineLevel="0" collapsed="false">
      <c r="A5832" s="0" t="s">
        <v>202</v>
      </c>
      <c r="B5832" s="0" t="s">
        <v>90</v>
      </c>
      <c r="C5832" s="0" t="s">
        <v>94</v>
      </c>
      <c r="D5832" s="0" t="s">
        <v>94</v>
      </c>
      <c r="E5832" s="0" t="s">
        <v>156</v>
      </c>
      <c r="F5832" s="0" t="s">
        <v>9</v>
      </c>
      <c r="G5832" s="0" t="s">
        <v>164</v>
      </c>
      <c r="H5832" s="0" t="n">
        <v>32746285.7035984</v>
      </c>
      <c r="I5832" s="0" t="n">
        <v>490163.205524756</v>
      </c>
      <c r="J5832" s="0" t="n">
        <v>454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0</v>
      </c>
      <c r="Q5832" s="0" t="n">
        <v>0</v>
      </c>
      <c r="R5832" s="0" t="n">
        <v>0</v>
      </c>
    </row>
    <row r="5833" customFormat="false" ht="13.8" hidden="true" customHeight="false" outlineLevel="0" collapsed="false">
      <c r="A5833" s="0" t="s">
        <v>202</v>
      </c>
      <c r="B5833" s="0" t="s">
        <v>72</v>
      </c>
      <c r="C5833" s="0" t="s">
        <v>175</v>
      </c>
      <c r="D5833" s="0" t="s">
        <v>87</v>
      </c>
      <c r="E5833" s="0" t="s">
        <v>152</v>
      </c>
      <c r="F5833" s="0" t="s">
        <v>8</v>
      </c>
      <c r="G5833" s="0" t="s">
        <v>164</v>
      </c>
      <c r="H5833" s="0" t="n">
        <v>17894353.955442</v>
      </c>
      <c r="I5833" s="0" t="n">
        <v>146794.350130031</v>
      </c>
      <c r="J5833" s="0" t="n">
        <v>66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</row>
    <row r="5834" customFormat="false" ht="13.8" hidden="true" customHeight="false" outlineLevel="0" collapsed="false">
      <c r="A5834" s="0" t="s">
        <v>202</v>
      </c>
      <c r="B5834" s="0" t="s">
        <v>6</v>
      </c>
      <c r="C5834" s="0" t="s">
        <v>163</v>
      </c>
      <c r="D5834" s="0" t="s">
        <v>19</v>
      </c>
      <c r="E5834" s="0" t="s">
        <v>8</v>
      </c>
      <c r="F5834" s="0" t="s">
        <v>8</v>
      </c>
      <c r="G5834" s="0" t="s">
        <v>153</v>
      </c>
      <c r="H5834" s="0" t="n">
        <v>44832156.0151055</v>
      </c>
      <c r="I5834" s="0" t="n">
        <v>363331.311754555</v>
      </c>
      <c r="J5834" s="0" t="n">
        <v>64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n">
        <v>0</v>
      </c>
      <c r="R5834" s="0" t="n">
        <v>0</v>
      </c>
    </row>
    <row r="5835" customFormat="false" ht="13.8" hidden="true" customHeight="false" outlineLevel="0" collapsed="false">
      <c r="A5835" s="0" t="s">
        <v>202</v>
      </c>
      <c r="B5835" s="0" t="s">
        <v>21</v>
      </c>
      <c r="C5835" s="0" t="s">
        <v>166</v>
      </c>
      <c r="D5835" s="0" t="s">
        <v>33</v>
      </c>
      <c r="E5835" s="0" t="s">
        <v>8</v>
      </c>
      <c r="F5835" s="0" t="s">
        <v>8</v>
      </c>
      <c r="G5835" s="0" t="s">
        <v>153</v>
      </c>
      <c r="H5835" s="0" t="n">
        <v>2046355.05755226</v>
      </c>
      <c r="I5835" s="0" t="n">
        <v>31712.2436560729</v>
      </c>
      <c r="J5835" s="0" t="n">
        <v>6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n">
        <v>0</v>
      </c>
      <c r="R5835" s="0" t="n">
        <v>0</v>
      </c>
    </row>
    <row r="5836" customFormat="false" ht="13.8" hidden="true" customHeight="false" outlineLevel="0" collapsed="false">
      <c r="A5836" s="0" t="s">
        <v>202</v>
      </c>
      <c r="B5836" s="0" t="s">
        <v>72</v>
      </c>
      <c r="C5836" s="0" t="s">
        <v>175</v>
      </c>
      <c r="D5836" s="0" t="s">
        <v>89</v>
      </c>
      <c r="E5836" s="0" t="s">
        <v>170</v>
      </c>
      <c r="F5836" s="0" t="s">
        <v>13</v>
      </c>
      <c r="G5836" s="0" t="s">
        <v>153</v>
      </c>
      <c r="H5836" s="0" t="n">
        <v>13623757.6593774</v>
      </c>
      <c r="I5836" s="0" t="n">
        <v>315467.751256418</v>
      </c>
      <c r="J5836" s="0" t="n">
        <v>18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0</v>
      </c>
      <c r="P5836" s="0" t="n">
        <v>0</v>
      </c>
      <c r="Q5836" s="0" t="n">
        <v>0</v>
      </c>
      <c r="R5836" s="0" t="n">
        <v>0</v>
      </c>
    </row>
    <row r="5837" customFormat="false" ht="13.8" hidden="true" customHeight="false" outlineLevel="0" collapsed="false">
      <c r="A5837" s="0" t="s">
        <v>202</v>
      </c>
      <c r="B5837" s="0" t="s">
        <v>117</v>
      </c>
      <c r="C5837" s="0" t="s">
        <v>190</v>
      </c>
      <c r="D5837" s="0" t="s">
        <v>109</v>
      </c>
      <c r="E5837" s="0" t="s">
        <v>9</v>
      </c>
      <c r="F5837" s="0" t="s">
        <v>9</v>
      </c>
      <c r="G5837" s="0" t="s">
        <v>157</v>
      </c>
      <c r="H5837" s="0" t="n">
        <v>4724473.68190758</v>
      </c>
      <c r="I5837" s="0" t="n">
        <v>87430.1208612825</v>
      </c>
      <c r="J5837" s="0" t="n">
        <v>75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n">
        <v>0</v>
      </c>
      <c r="R5837" s="0" t="n">
        <v>0</v>
      </c>
    </row>
    <row r="5838" customFormat="false" ht="13.8" hidden="true" customHeight="false" outlineLevel="0" collapsed="false">
      <c r="A5838" s="0" t="s">
        <v>202</v>
      </c>
      <c r="B5838" s="0" t="s">
        <v>117</v>
      </c>
      <c r="C5838" s="0" t="s">
        <v>189</v>
      </c>
      <c r="D5838" s="0" t="s">
        <v>109</v>
      </c>
      <c r="E5838" s="0" t="s">
        <v>9</v>
      </c>
      <c r="F5838" s="0" t="s">
        <v>9</v>
      </c>
      <c r="G5838" s="0" t="s">
        <v>164</v>
      </c>
      <c r="H5838" s="0" t="n">
        <v>22710242.7837914</v>
      </c>
      <c r="I5838" s="0" t="n">
        <v>143380.247145697</v>
      </c>
      <c r="J5838" s="0" t="n">
        <v>26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0</v>
      </c>
      <c r="P5838" s="0" t="n">
        <v>0</v>
      </c>
      <c r="Q5838" s="0" t="n">
        <v>0</v>
      </c>
      <c r="R5838" s="0" t="n">
        <v>0</v>
      </c>
    </row>
    <row r="5839" customFormat="false" ht="13.8" hidden="true" customHeight="false" outlineLevel="0" collapsed="false">
      <c r="A5839" s="0" t="s">
        <v>202</v>
      </c>
      <c r="B5839" s="0" t="s">
        <v>117</v>
      </c>
      <c r="C5839" s="0" t="s">
        <v>189</v>
      </c>
      <c r="D5839" s="0" t="s">
        <v>109</v>
      </c>
      <c r="E5839" s="0" t="s">
        <v>13</v>
      </c>
      <c r="F5839" s="0" t="s">
        <v>13</v>
      </c>
      <c r="G5839" s="0" t="s">
        <v>154</v>
      </c>
      <c r="H5839" s="0" t="n">
        <v>7244400.92720003</v>
      </c>
      <c r="I5839" s="0" t="n">
        <v>35702.822570781</v>
      </c>
      <c r="J5839" s="0" t="n">
        <v>12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n">
        <v>0</v>
      </c>
      <c r="R5839" s="0" t="n">
        <v>0</v>
      </c>
    </row>
    <row r="5840" customFormat="false" ht="13.8" hidden="true" customHeight="false" outlineLevel="0" collapsed="false">
      <c r="A5840" s="0" t="s">
        <v>202</v>
      </c>
      <c r="B5840" s="0" t="s">
        <v>103</v>
      </c>
      <c r="C5840" s="0" t="s">
        <v>178</v>
      </c>
      <c r="D5840" s="0" t="s">
        <v>105</v>
      </c>
      <c r="E5840" s="0" t="s">
        <v>8</v>
      </c>
      <c r="F5840" s="0" t="s">
        <v>8</v>
      </c>
      <c r="G5840" s="0" t="s">
        <v>172</v>
      </c>
      <c r="H5840" s="0" t="n">
        <v>9018989.87178739</v>
      </c>
      <c r="I5840" s="0" t="n">
        <v>180506.679194</v>
      </c>
      <c r="J5840" s="0" t="n">
        <v>12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0</v>
      </c>
      <c r="Q5840" s="0" t="n">
        <v>0</v>
      </c>
      <c r="R5840" s="0" t="n">
        <v>0</v>
      </c>
    </row>
    <row r="5841" customFormat="false" ht="13.8" hidden="true" customHeight="false" outlineLevel="0" collapsed="false">
      <c r="A5841" s="0" t="s">
        <v>202</v>
      </c>
      <c r="B5841" s="0" t="s">
        <v>103</v>
      </c>
      <c r="C5841" s="0" t="s">
        <v>177</v>
      </c>
      <c r="D5841" s="0" t="s">
        <v>22</v>
      </c>
      <c r="E5841" s="0" t="s">
        <v>13</v>
      </c>
      <c r="F5841" s="0" t="s">
        <v>13</v>
      </c>
      <c r="G5841" s="0" t="s">
        <v>153</v>
      </c>
      <c r="H5841" s="0" t="n">
        <v>496247.683788802</v>
      </c>
      <c r="I5841" s="0" t="n">
        <v>4470</v>
      </c>
      <c r="J5841" s="0" t="n">
        <v>19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0</v>
      </c>
    </row>
    <row r="5842" customFormat="false" ht="13.8" hidden="true" customHeight="false" outlineLevel="0" collapsed="false">
      <c r="A5842" s="0" t="s">
        <v>202</v>
      </c>
      <c r="B5842" s="0" t="s">
        <v>103</v>
      </c>
      <c r="C5842" s="0" t="s">
        <v>193</v>
      </c>
      <c r="D5842" s="0" t="s">
        <v>107</v>
      </c>
      <c r="E5842" s="0" t="s">
        <v>9</v>
      </c>
      <c r="F5842" s="0" t="s">
        <v>9</v>
      </c>
      <c r="G5842" s="0" t="s">
        <v>153</v>
      </c>
      <c r="H5842" s="0" t="n">
        <v>4176093.11765318</v>
      </c>
      <c r="I5842" s="0" t="n">
        <v>66630.794835605</v>
      </c>
      <c r="J5842" s="0" t="n">
        <v>174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0</v>
      </c>
    </row>
    <row r="5843" customFormat="false" ht="13.8" hidden="true" customHeight="false" outlineLevel="0" collapsed="false">
      <c r="A5843" s="0" t="s">
        <v>202</v>
      </c>
      <c r="B5843" s="0" t="s">
        <v>21</v>
      </c>
      <c r="C5843" s="0" t="s">
        <v>166</v>
      </c>
      <c r="D5843" s="0" t="s">
        <v>38</v>
      </c>
      <c r="E5843" s="0" t="s">
        <v>9</v>
      </c>
      <c r="F5843" s="0" t="s">
        <v>9</v>
      </c>
      <c r="G5843" s="0" t="s">
        <v>172</v>
      </c>
      <c r="H5843" s="0" t="n">
        <v>591479.414687826</v>
      </c>
      <c r="I5843" s="0" t="n">
        <v>3686.87185185185</v>
      </c>
      <c r="J5843" s="0" t="n">
        <v>2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v>0</v>
      </c>
      <c r="Q5843" s="0" t="n">
        <v>0</v>
      </c>
      <c r="R5843" s="0" t="n">
        <v>0</v>
      </c>
    </row>
    <row r="5844" customFormat="false" ht="13.8" hidden="true" customHeight="false" outlineLevel="0" collapsed="false">
      <c r="A5844" s="0" t="s">
        <v>202</v>
      </c>
      <c r="B5844" s="0" t="s">
        <v>96</v>
      </c>
      <c r="C5844" s="0" t="s">
        <v>97</v>
      </c>
      <c r="D5844" s="0" t="s">
        <v>97</v>
      </c>
      <c r="E5844" s="0" t="s">
        <v>156</v>
      </c>
      <c r="F5844" s="0" t="s">
        <v>9</v>
      </c>
      <c r="G5844" s="0" t="s">
        <v>153</v>
      </c>
      <c r="H5844" s="0" t="n">
        <v>8448805.59517177</v>
      </c>
      <c r="I5844" s="0" t="n">
        <v>194143.636490219</v>
      </c>
      <c r="J5844" s="0" t="n">
        <v>1861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0</v>
      </c>
      <c r="P5844" s="0" t="n">
        <v>0</v>
      </c>
      <c r="Q5844" s="0" t="n">
        <v>0</v>
      </c>
      <c r="R5844" s="0" t="n">
        <v>0</v>
      </c>
    </row>
    <row r="5845" customFormat="false" ht="13.8" hidden="true" customHeight="false" outlineLevel="0" collapsed="false">
      <c r="A5845" s="0" t="s">
        <v>202</v>
      </c>
      <c r="B5845" s="0" t="s">
        <v>72</v>
      </c>
      <c r="C5845" s="0" t="s">
        <v>151</v>
      </c>
      <c r="D5845" s="0" t="s">
        <v>73</v>
      </c>
      <c r="E5845" s="0" t="s">
        <v>170</v>
      </c>
      <c r="F5845" s="0" t="s">
        <v>13</v>
      </c>
      <c r="G5845" s="0" t="s">
        <v>164</v>
      </c>
      <c r="H5845" s="0" t="n">
        <v>12578348.2633564</v>
      </c>
      <c r="I5845" s="0" t="n">
        <v>64461.1126762246</v>
      </c>
      <c r="J5845" s="0" t="n">
        <v>221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n">
        <v>0</v>
      </c>
      <c r="R5845" s="0" t="n">
        <v>0</v>
      </c>
    </row>
    <row r="5846" customFormat="false" ht="13.8" hidden="true" customHeight="false" outlineLevel="0" collapsed="false">
      <c r="A5846" s="0" t="s">
        <v>202</v>
      </c>
      <c r="B5846" s="0" t="s">
        <v>72</v>
      </c>
      <c r="C5846" s="0" t="s">
        <v>151</v>
      </c>
      <c r="D5846" s="0" t="s">
        <v>75</v>
      </c>
      <c r="E5846" s="0" t="s">
        <v>170</v>
      </c>
      <c r="F5846" s="0" t="s">
        <v>13</v>
      </c>
      <c r="G5846" s="0" t="s">
        <v>153</v>
      </c>
      <c r="H5846" s="0" t="n">
        <v>461967.566386616</v>
      </c>
      <c r="I5846" s="0" t="n">
        <v>1770.56782470184</v>
      </c>
      <c r="J5846" s="0" t="n">
        <v>6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</row>
    <row r="5847" customFormat="false" ht="13.8" hidden="true" customHeight="false" outlineLevel="0" collapsed="false">
      <c r="A5847" s="0" t="s">
        <v>202</v>
      </c>
      <c r="B5847" s="0" t="s">
        <v>52</v>
      </c>
      <c r="C5847" s="0" t="s">
        <v>158</v>
      </c>
      <c r="D5847" s="0" t="s">
        <v>53</v>
      </c>
      <c r="E5847" s="0" t="s">
        <v>13</v>
      </c>
      <c r="F5847" s="0" t="s">
        <v>13</v>
      </c>
      <c r="G5847" s="0" t="s">
        <v>164</v>
      </c>
      <c r="H5847" s="0" t="n">
        <v>24820545.1891661</v>
      </c>
      <c r="I5847" s="0" t="n">
        <v>429509.136737538</v>
      </c>
      <c r="J5847" s="0" t="n">
        <v>153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0</v>
      </c>
    </row>
    <row r="5848" customFormat="false" ht="13.8" hidden="true" customHeight="false" outlineLevel="0" collapsed="false">
      <c r="A5848" s="0" t="s">
        <v>202</v>
      </c>
      <c r="B5848" s="0" t="s">
        <v>90</v>
      </c>
      <c r="C5848" s="0" t="s">
        <v>160</v>
      </c>
      <c r="D5848" s="0" t="s">
        <v>91</v>
      </c>
      <c r="E5848" s="0" t="s">
        <v>201</v>
      </c>
      <c r="F5848" s="0" t="s">
        <v>9</v>
      </c>
      <c r="G5848" s="0" t="s">
        <v>172</v>
      </c>
      <c r="H5848" s="0" t="n">
        <v>23376845.5211316</v>
      </c>
      <c r="I5848" s="0" t="n">
        <v>366172.753825749</v>
      </c>
      <c r="J5848" s="0" t="n">
        <v>735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n">
        <v>0</v>
      </c>
      <c r="R5848" s="0" t="n">
        <v>0</v>
      </c>
    </row>
    <row r="5849" customFormat="false" ht="13.8" hidden="true" customHeight="false" outlineLevel="0" collapsed="false">
      <c r="A5849" s="0" t="s">
        <v>202</v>
      </c>
      <c r="B5849" s="0" t="s">
        <v>90</v>
      </c>
      <c r="C5849" s="0" t="s">
        <v>160</v>
      </c>
      <c r="D5849" s="0" t="s">
        <v>91</v>
      </c>
      <c r="E5849" s="0" t="s">
        <v>8</v>
      </c>
      <c r="F5849" s="0" t="s">
        <v>8</v>
      </c>
      <c r="G5849" s="0" t="s">
        <v>172</v>
      </c>
      <c r="H5849" s="0" t="n">
        <v>83696335.1153353</v>
      </c>
      <c r="I5849" s="0" t="n">
        <v>538404.569822385</v>
      </c>
      <c r="J5849" s="0" t="n">
        <v>923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0</v>
      </c>
      <c r="Q5849" s="0" t="n">
        <v>0</v>
      </c>
      <c r="R5849" s="0" t="n">
        <v>0</v>
      </c>
    </row>
    <row r="5850" customFormat="false" ht="13.8" hidden="true" customHeight="false" outlineLevel="0" collapsed="false">
      <c r="A5850" s="0" t="s">
        <v>202</v>
      </c>
      <c r="B5850" s="0" t="s">
        <v>52</v>
      </c>
      <c r="C5850" s="0" t="s">
        <v>161</v>
      </c>
      <c r="D5850" s="0" t="s">
        <v>60</v>
      </c>
      <c r="E5850" s="0" t="s">
        <v>8</v>
      </c>
      <c r="F5850" s="0" t="s">
        <v>8</v>
      </c>
      <c r="G5850" s="0" t="s">
        <v>164</v>
      </c>
      <c r="H5850" s="0" t="n">
        <v>151032758.765035</v>
      </c>
      <c r="I5850" s="0" t="n">
        <v>1476320.58309834</v>
      </c>
      <c r="J5850" s="0" t="n">
        <v>1091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n">
        <v>0</v>
      </c>
      <c r="R5850" s="0" t="n">
        <v>0</v>
      </c>
    </row>
    <row r="5851" customFormat="false" ht="13.8" hidden="true" customHeight="false" outlineLevel="0" collapsed="false">
      <c r="A5851" s="0" t="s">
        <v>202</v>
      </c>
      <c r="B5851" s="0" t="s">
        <v>52</v>
      </c>
      <c r="C5851" s="0" t="s">
        <v>161</v>
      </c>
      <c r="D5851" s="0" t="s">
        <v>60</v>
      </c>
      <c r="E5851" s="0" t="s">
        <v>9</v>
      </c>
      <c r="F5851" s="0" t="s">
        <v>9</v>
      </c>
      <c r="G5851" s="0" t="s">
        <v>157</v>
      </c>
      <c r="H5851" s="0" t="n">
        <v>60967771.1420526</v>
      </c>
      <c r="I5851" s="0" t="n">
        <v>614680.56956807</v>
      </c>
      <c r="J5851" s="0" t="n">
        <v>461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0</v>
      </c>
    </row>
    <row r="5852" customFormat="false" ht="13.8" hidden="true" customHeight="false" outlineLevel="0" collapsed="false">
      <c r="A5852" s="0" t="s">
        <v>202</v>
      </c>
      <c r="B5852" s="0" t="s">
        <v>21</v>
      </c>
      <c r="C5852" s="0" t="s">
        <v>168</v>
      </c>
      <c r="D5852" s="0" t="s">
        <v>30</v>
      </c>
      <c r="E5852" s="0" t="s">
        <v>9</v>
      </c>
      <c r="F5852" s="0" t="s">
        <v>9</v>
      </c>
      <c r="G5852" s="0" t="s">
        <v>164</v>
      </c>
      <c r="H5852" s="0" t="n">
        <v>107812829.652139</v>
      </c>
      <c r="I5852" s="0" t="n">
        <v>1000900</v>
      </c>
      <c r="J5852" s="0" t="n">
        <v>2529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0</v>
      </c>
      <c r="Q5852" s="0" t="n">
        <v>0</v>
      </c>
      <c r="R5852" s="0" t="n">
        <v>0</v>
      </c>
    </row>
    <row r="5853" customFormat="false" ht="13.8" hidden="true" customHeight="false" outlineLevel="0" collapsed="false">
      <c r="A5853" s="0" t="s">
        <v>202</v>
      </c>
      <c r="B5853" s="0" t="s">
        <v>21</v>
      </c>
      <c r="C5853" s="0" t="s">
        <v>173</v>
      </c>
      <c r="D5853" s="0" t="s">
        <v>34</v>
      </c>
      <c r="E5853" s="0" t="s">
        <v>8</v>
      </c>
      <c r="F5853" s="0" t="s">
        <v>8</v>
      </c>
      <c r="G5853" s="0" t="s">
        <v>164</v>
      </c>
      <c r="H5853" s="0" t="n">
        <v>1192141.23884064</v>
      </c>
      <c r="I5853" s="0" t="n">
        <v>12146</v>
      </c>
      <c r="J5853" s="0" t="n">
        <v>2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0</v>
      </c>
      <c r="Q5853" s="0" t="n">
        <v>0</v>
      </c>
      <c r="R5853" s="0" t="n">
        <v>0</v>
      </c>
    </row>
    <row r="5854" customFormat="false" ht="13.8" hidden="true" customHeight="false" outlineLevel="0" collapsed="false">
      <c r="A5854" s="0" t="s">
        <v>202</v>
      </c>
      <c r="B5854" s="0" t="s">
        <v>72</v>
      </c>
      <c r="C5854" s="0" t="s">
        <v>151</v>
      </c>
      <c r="D5854" s="0" t="s">
        <v>84</v>
      </c>
      <c r="E5854" s="0" t="s">
        <v>156</v>
      </c>
      <c r="F5854" s="0" t="s">
        <v>9</v>
      </c>
      <c r="G5854" s="0" t="s">
        <v>157</v>
      </c>
      <c r="H5854" s="0" t="n">
        <v>39734259.532716</v>
      </c>
      <c r="I5854" s="0" t="n">
        <v>1008587.81480966</v>
      </c>
      <c r="J5854" s="0" t="n">
        <v>113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</row>
    <row r="5855" customFormat="false" ht="13.8" hidden="true" customHeight="false" outlineLevel="0" collapsed="false">
      <c r="A5855" s="0" t="s">
        <v>202</v>
      </c>
      <c r="B5855" s="0" t="s">
        <v>72</v>
      </c>
      <c r="C5855" s="0" t="s">
        <v>151</v>
      </c>
      <c r="D5855" s="0" t="s">
        <v>83</v>
      </c>
      <c r="E5855" s="0" t="s">
        <v>152</v>
      </c>
      <c r="F5855" s="0" t="s">
        <v>8</v>
      </c>
      <c r="G5855" s="0" t="s">
        <v>157</v>
      </c>
      <c r="H5855" s="0" t="n">
        <v>1110470.64125985</v>
      </c>
      <c r="I5855" s="0" t="n">
        <v>7539.41701268201</v>
      </c>
      <c r="J5855" s="0" t="n">
        <v>39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n">
        <v>0</v>
      </c>
      <c r="R5855" s="0" t="n">
        <v>0</v>
      </c>
    </row>
    <row r="5856" customFormat="false" ht="13.8" hidden="true" customHeight="false" outlineLevel="0" collapsed="false">
      <c r="A5856" s="0" t="s">
        <v>202</v>
      </c>
      <c r="B5856" s="0" t="s">
        <v>21</v>
      </c>
      <c r="C5856" s="0" t="s">
        <v>166</v>
      </c>
      <c r="D5856" s="0" t="s">
        <v>37</v>
      </c>
      <c r="E5856" s="0" t="s">
        <v>8</v>
      </c>
      <c r="F5856" s="0" t="s">
        <v>8</v>
      </c>
      <c r="G5856" s="0" t="s">
        <v>154</v>
      </c>
      <c r="H5856" s="0" t="n">
        <v>119521849.230196</v>
      </c>
      <c r="I5856" s="0" t="n">
        <v>897652.266956283</v>
      </c>
      <c r="J5856" s="0" t="n">
        <v>922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0</v>
      </c>
    </row>
    <row r="5857" customFormat="false" ht="13.8" hidden="true" customHeight="false" outlineLevel="0" collapsed="false">
      <c r="A5857" s="0" t="s">
        <v>202</v>
      </c>
      <c r="B5857" s="0" t="s">
        <v>72</v>
      </c>
      <c r="C5857" s="0" t="s">
        <v>151</v>
      </c>
      <c r="D5857" s="0" t="s">
        <v>85</v>
      </c>
      <c r="E5857" s="0" t="s">
        <v>152</v>
      </c>
      <c r="F5857" s="0" t="s">
        <v>8</v>
      </c>
      <c r="G5857" s="0" t="s">
        <v>154</v>
      </c>
      <c r="H5857" s="0" t="n">
        <v>139728791.596388</v>
      </c>
      <c r="I5857" s="0" t="n">
        <v>1790192.34531498</v>
      </c>
      <c r="J5857" s="0" t="n">
        <v>274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0</v>
      </c>
    </row>
    <row r="5858" customFormat="false" ht="13.8" hidden="true" customHeight="false" outlineLevel="0" collapsed="false">
      <c r="A5858" s="0" t="s">
        <v>202</v>
      </c>
      <c r="B5858" s="0" t="s">
        <v>72</v>
      </c>
      <c r="C5858" s="0" t="s">
        <v>151</v>
      </c>
      <c r="D5858" s="0" t="s">
        <v>85</v>
      </c>
      <c r="E5858" s="0" t="s">
        <v>152</v>
      </c>
      <c r="F5858" s="0" t="s">
        <v>8</v>
      </c>
      <c r="G5858" s="0" t="s">
        <v>157</v>
      </c>
      <c r="H5858" s="0" t="n">
        <v>59087307.756423</v>
      </c>
      <c r="I5858" s="0" t="n">
        <v>826250.997074068</v>
      </c>
      <c r="J5858" s="0" t="n">
        <v>145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</row>
    <row r="5859" customFormat="false" ht="13.8" hidden="true" customHeight="false" outlineLevel="0" collapsed="false">
      <c r="A5859" s="0" t="s">
        <v>202</v>
      </c>
      <c r="B5859" s="0" t="s">
        <v>21</v>
      </c>
      <c r="C5859" s="0" t="s">
        <v>173</v>
      </c>
      <c r="D5859" s="0" t="s">
        <v>47</v>
      </c>
      <c r="E5859" s="0" t="s">
        <v>8</v>
      </c>
      <c r="F5859" s="0" t="s">
        <v>8</v>
      </c>
      <c r="G5859" s="0" t="s">
        <v>157</v>
      </c>
      <c r="H5859" s="0" t="n">
        <v>2723203.33073653</v>
      </c>
      <c r="I5859" s="0" t="n">
        <v>18938.9999999999</v>
      </c>
      <c r="J5859" s="0" t="n">
        <v>69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</row>
    <row r="5860" customFormat="false" ht="13.8" hidden="true" customHeight="false" outlineLevel="0" collapsed="false">
      <c r="A5860" s="0" t="s">
        <v>202</v>
      </c>
      <c r="B5860" s="0" t="s">
        <v>21</v>
      </c>
      <c r="C5860" s="0" t="s">
        <v>166</v>
      </c>
      <c r="D5860" s="0" t="s">
        <v>45</v>
      </c>
      <c r="E5860" s="0" t="s">
        <v>8</v>
      </c>
      <c r="F5860" s="0" t="s">
        <v>8</v>
      </c>
      <c r="G5860" s="0" t="s">
        <v>164</v>
      </c>
      <c r="H5860" s="0" t="n">
        <v>11848924.3346683</v>
      </c>
      <c r="I5860" s="0" t="n">
        <v>71327.5</v>
      </c>
      <c r="J5860" s="0" t="n">
        <v>130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</row>
    <row r="5861" customFormat="false" ht="13.8" hidden="true" customHeight="false" outlineLevel="0" collapsed="false">
      <c r="A5861" s="0" t="s">
        <v>202</v>
      </c>
      <c r="B5861" s="0" t="s">
        <v>52</v>
      </c>
      <c r="C5861" s="0" t="s">
        <v>161</v>
      </c>
      <c r="D5861" s="0" t="s">
        <v>68</v>
      </c>
      <c r="E5861" s="0" t="s">
        <v>9</v>
      </c>
      <c r="F5861" s="0" t="s">
        <v>9</v>
      </c>
      <c r="G5861" s="0" t="s">
        <v>164</v>
      </c>
      <c r="H5861" s="0" t="n">
        <v>161725555.513176</v>
      </c>
      <c r="I5861" s="0" t="n">
        <v>1370139.21469812</v>
      </c>
      <c r="J5861" s="0" t="n">
        <v>15048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0</v>
      </c>
      <c r="Q5861" s="0" t="n">
        <v>0</v>
      </c>
      <c r="R5861" s="0" t="n">
        <v>0</v>
      </c>
    </row>
    <row r="5862" customFormat="false" ht="13.8" hidden="true" customHeight="false" outlineLevel="0" collapsed="false">
      <c r="A5862" s="0" t="s">
        <v>202</v>
      </c>
      <c r="B5862" s="0" t="s">
        <v>52</v>
      </c>
      <c r="C5862" s="0" t="s">
        <v>165</v>
      </c>
      <c r="D5862" s="0" t="s">
        <v>67</v>
      </c>
      <c r="E5862" s="0" t="s">
        <v>8</v>
      </c>
      <c r="F5862" s="0" t="s">
        <v>8</v>
      </c>
      <c r="G5862" s="0" t="s">
        <v>157</v>
      </c>
      <c r="H5862" s="0" t="n">
        <v>56869127.0098153</v>
      </c>
      <c r="I5862" s="0" t="n">
        <v>473953.699999999</v>
      </c>
      <c r="J5862" s="0" t="n">
        <v>7646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n">
        <v>0</v>
      </c>
      <c r="R5862" s="0" t="n">
        <v>0</v>
      </c>
    </row>
    <row r="5863" customFormat="false" ht="13.8" hidden="true" customHeight="false" outlineLevel="0" collapsed="false">
      <c r="A5863" s="0" t="s">
        <v>202</v>
      </c>
      <c r="B5863" s="0" t="s">
        <v>21</v>
      </c>
      <c r="C5863" s="0" t="s">
        <v>168</v>
      </c>
      <c r="D5863" s="0" t="s">
        <v>49</v>
      </c>
      <c r="E5863" s="0" t="s">
        <v>13</v>
      </c>
      <c r="F5863" s="0" t="s">
        <v>13</v>
      </c>
      <c r="G5863" s="0" t="s">
        <v>153</v>
      </c>
      <c r="H5863" s="0" t="n">
        <v>141595.219816083</v>
      </c>
      <c r="I5863" s="0" t="n">
        <v>1185</v>
      </c>
      <c r="J5863" s="0" t="n">
        <v>30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n">
        <v>0</v>
      </c>
      <c r="R5863" s="0" t="n">
        <v>0</v>
      </c>
    </row>
    <row r="5864" customFormat="false" ht="13.8" hidden="true" customHeight="false" outlineLevel="0" collapsed="false">
      <c r="A5864" s="0" t="s">
        <v>202</v>
      </c>
      <c r="B5864" s="0" t="s">
        <v>96</v>
      </c>
      <c r="C5864" s="0" t="s">
        <v>184</v>
      </c>
      <c r="D5864" s="0" t="s">
        <v>100</v>
      </c>
      <c r="E5864" s="0" t="s">
        <v>199</v>
      </c>
      <c r="F5864" s="0" t="s">
        <v>8</v>
      </c>
      <c r="G5864" s="0" t="s">
        <v>153</v>
      </c>
      <c r="H5864" s="0" t="n">
        <v>13269212.4157627</v>
      </c>
      <c r="I5864" s="0" t="n">
        <v>105584.110576923</v>
      </c>
      <c r="J5864" s="0" t="n">
        <v>16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n">
        <v>0</v>
      </c>
      <c r="R5864" s="0" t="n">
        <v>0</v>
      </c>
    </row>
    <row r="5865" customFormat="false" ht="13.8" hidden="true" customHeight="false" outlineLevel="0" collapsed="false">
      <c r="A5865" s="0" t="s">
        <v>202</v>
      </c>
      <c r="B5865" s="0" t="s">
        <v>72</v>
      </c>
      <c r="C5865" s="0" t="s">
        <v>175</v>
      </c>
      <c r="D5865" s="0" t="s">
        <v>87</v>
      </c>
      <c r="E5865" s="0" t="s">
        <v>170</v>
      </c>
      <c r="F5865" s="0" t="s">
        <v>13</v>
      </c>
      <c r="G5865" s="0" t="s">
        <v>164</v>
      </c>
      <c r="H5865" s="0" t="n">
        <v>5657798.42805516</v>
      </c>
      <c r="I5865" s="0" t="n">
        <v>123288.266170021</v>
      </c>
      <c r="J5865" s="0" t="n">
        <v>56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0</v>
      </c>
      <c r="R5865" s="0" t="n">
        <v>0</v>
      </c>
    </row>
    <row r="5866" customFormat="false" ht="13.8" hidden="true" customHeight="false" outlineLevel="0" collapsed="false">
      <c r="A5866" s="0" t="s">
        <v>202</v>
      </c>
      <c r="B5866" s="0" t="s">
        <v>117</v>
      </c>
      <c r="C5866" s="0" t="s">
        <v>187</v>
      </c>
      <c r="D5866" s="0" t="s">
        <v>109</v>
      </c>
      <c r="E5866" s="0" t="s">
        <v>9</v>
      </c>
      <c r="F5866" s="0" t="s">
        <v>9</v>
      </c>
      <c r="G5866" s="0" t="s">
        <v>157</v>
      </c>
      <c r="H5866" s="0" t="n">
        <v>5096239.75723726</v>
      </c>
      <c r="I5866" s="0" t="n">
        <v>85611.8490405074</v>
      </c>
      <c r="J5866" s="0" t="n">
        <v>378</v>
      </c>
      <c r="K5866" s="0" t="n">
        <v>0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0</v>
      </c>
      <c r="Q5866" s="0" t="n">
        <v>0</v>
      </c>
      <c r="R5866" s="0" t="n">
        <v>0</v>
      </c>
    </row>
    <row r="5867" customFormat="false" ht="13.8" hidden="true" customHeight="false" outlineLevel="0" collapsed="false">
      <c r="A5867" s="0" t="s">
        <v>202</v>
      </c>
      <c r="B5867" s="0" t="s">
        <v>117</v>
      </c>
      <c r="C5867" s="0" t="s">
        <v>190</v>
      </c>
      <c r="D5867" s="0" t="s">
        <v>109</v>
      </c>
      <c r="E5867" s="0" t="s">
        <v>9</v>
      </c>
      <c r="F5867" s="0" t="s">
        <v>9</v>
      </c>
      <c r="G5867" s="0" t="s">
        <v>164</v>
      </c>
      <c r="H5867" s="0" t="n">
        <v>10825874.211511</v>
      </c>
      <c r="I5867" s="0" t="n">
        <v>67646.2589367378</v>
      </c>
      <c r="J5867" s="0" t="n">
        <v>219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n">
        <v>0</v>
      </c>
      <c r="R5867" s="0" t="n">
        <v>0</v>
      </c>
    </row>
    <row r="5868" customFormat="false" ht="13.8" hidden="true" customHeight="false" outlineLevel="0" collapsed="false">
      <c r="A5868" s="0" t="s">
        <v>202</v>
      </c>
      <c r="B5868" s="0" t="s">
        <v>117</v>
      </c>
      <c r="C5868" s="0" t="s">
        <v>196</v>
      </c>
      <c r="D5868" s="0" t="s">
        <v>109</v>
      </c>
      <c r="E5868" s="0" t="s">
        <v>8</v>
      </c>
      <c r="F5868" s="0" t="s">
        <v>8</v>
      </c>
      <c r="G5868" s="0" t="s">
        <v>153</v>
      </c>
      <c r="H5868" s="0" t="n">
        <v>8418568.94394313</v>
      </c>
      <c r="I5868" s="0" t="n">
        <v>55989.8805060809</v>
      </c>
      <c r="J5868" s="0" t="n">
        <v>105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v>0</v>
      </c>
      <c r="Q5868" s="0" t="n">
        <v>0</v>
      </c>
      <c r="R5868" s="0" t="n">
        <v>0</v>
      </c>
    </row>
    <row r="5869" customFormat="false" ht="13.8" hidden="true" customHeight="false" outlineLevel="0" collapsed="false">
      <c r="A5869" s="0" t="s">
        <v>202</v>
      </c>
      <c r="B5869" s="0" t="s">
        <v>103</v>
      </c>
      <c r="C5869" s="0" t="s">
        <v>179</v>
      </c>
      <c r="D5869" s="0" t="s">
        <v>116</v>
      </c>
      <c r="E5869" s="0" t="s">
        <v>13</v>
      </c>
      <c r="F5869" s="0" t="s">
        <v>13</v>
      </c>
      <c r="G5869" s="0" t="s">
        <v>157</v>
      </c>
      <c r="H5869" s="0" t="n">
        <v>794474.106957187</v>
      </c>
      <c r="I5869" s="0" t="n">
        <v>17022.124317455</v>
      </c>
      <c r="J5869" s="0" t="n">
        <v>271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n">
        <v>0</v>
      </c>
      <c r="R5869" s="0" t="n">
        <v>0</v>
      </c>
    </row>
    <row r="5870" customFormat="false" ht="13.8" hidden="true" customHeight="false" outlineLevel="0" collapsed="false">
      <c r="A5870" s="0" t="s">
        <v>202</v>
      </c>
      <c r="B5870" s="0" t="s">
        <v>103</v>
      </c>
      <c r="C5870" s="0" t="s">
        <v>177</v>
      </c>
      <c r="D5870" s="0" t="s">
        <v>116</v>
      </c>
      <c r="E5870" s="0" t="s">
        <v>8</v>
      </c>
      <c r="F5870" s="0" t="s">
        <v>8</v>
      </c>
      <c r="G5870" s="0" t="s">
        <v>164</v>
      </c>
      <c r="H5870" s="0" t="n">
        <v>271317635.991665</v>
      </c>
      <c r="I5870" s="0" t="n">
        <v>1019247.555</v>
      </c>
      <c r="J5870" s="0" t="n">
        <v>6162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0</v>
      </c>
      <c r="Q5870" s="0" t="n">
        <v>0</v>
      </c>
      <c r="R5870" s="0" t="n">
        <v>0</v>
      </c>
    </row>
    <row r="5871" customFormat="false" ht="13.8" hidden="true" customHeight="false" outlineLevel="0" collapsed="false">
      <c r="A5871" s="0" t="s">
        <v>202</v>
      </c>
      <c r="B5871" s="0" t="s">
        <v>103</v>
      </c>
      <c r="C5871" s="0" t="s">
        <v>179</v>
      </c>
      <c r="D5871" s="0" t="s">
        <v>115</v>
      </c>
      <c r="E5871" s="0" t="s">
        <v>13</v>
      </c>
      <c r="F5871" s="0" t="s">
        <v>13</v>
      </c>
      <c r="G5871" s="0" t="s">
        <v>164</v>
      </c>
      <c r="H5871" s="0" t="n">
        <v>18983787.767793</v>
      </c>
      <c r="I5871" s="0" t="n">
        <v>327430.995</v>
      </c>
      <c r="J5871" s="0" t="n">
        <v>867</v>
      </c>
      <c r="K5871" s="0" t="n">
        <v>0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0</v>
      </c>
      <c r="Q5871" s="0" t="n">
        <v>0</v>
      </c>
      <c r="R5871" s="0" t="n">
        <v>0</v>
      </c>
    </row>
    <row r="5872" customFormat="false" ht="13.8" hidden="true" customHeight="false" outlineLevel="0" collapsed="false">
      <c r="A5872" s="0" t="s">
        <v>202</v>
      </c>
      <c r="B5872" s="0" t="s">
        <v>117</v>
      </c>
      <c r="C5872" s="0" t="s">
        <v>176</v>
      </c>
      <c r="D5872" s="0" t="s">
        <v>109</v>
      </c>
      <c r="E5872" s="0" t="s">
        <v>9</v>
      </c>
      <c r="F5872" s="0" t="s">
        <v>9</v>
      </c>
      <c r="G5872" s="0" t="s">
        <v>157</v>
      </c>
      <c r="H5872" s="0" t="n">
        <v>423810.669692384</v>
      </c>
      <c r="I5872" s="0" t="n">
        <v>6977.05076624029</v>
      </c>
      <c r="J5872" s="0" t="n">
        <v>12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0</v>
      </c>
      <c r="P5872" s="0" t="n">
        <v>0</v>
      </c>
      <c r="Q5872" s="0" t="n">
        <v>0</v>
      </c>
      <c r="R5872" s="0" t="n">
        <v>0</v>
      </c>
    </row>
    <row r="5873" customFormat="false" ht="13.8" hidden="true" customHeight="false" outlineLevel="0" collapsed="false">
      <c r="A5873" s="0" t="s">
        <v>202</v>
      </c>
      <c r="B5873" s="0" t="s">
        <v>21</v>
      </c>
      <c r="C5873" s="0" t="s">
        <v>173</v>
      </c>
      <c r="D5873" s="0" t="s">
        <v>47</v>
      </c>
      <c r="E5873" s="0" t="s">
        <v>13</v>
      </c>
      <c r="F5873" s="0" t="s">
        <v>13</v>
      </c>
      <c r="G5873" s="0" t="s">
        <v>154</v>
      </c>
      <c r="H5873" s="0" t="n">
        <v>244585.188714569</v>
      </c>
      <c r="I5873" s="0" t="n">
        <v>1500</v>
      </c>
      <c r="J5873" s="0" t="n">
        <v>5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0</v>
      </c>
      <c r="Q5873" s="0" t="n">
        <v>0</v>
      </c>
      <c r="R5873" s="0" t="n">
        <v>0</v>
      </c>
    </row>
    <row r="5874" customFormat="false" ht="13.8" hidden="true" customHeight="false" outlineLevel="0" collapsed="false">
      <c r="A5874" s="0" t="s">
        <v>202</v>
      </c>
      <c r="B5874" s="0" t="s">
        <v>103</v>
      </c>
      <c r="C5874" s="0" t="s">
        <v>178</v>
      </c>
      <c r="D5874" s="0" t="s">
        <v>109</v>
      </c>
      <c r="E5874" s="0" t="s">
        <v>8</v>
      </c>
      <c r="F5874" s="0" t="s">
        <v>8</v>
      </c>
      <c r="G5874" s="0" t="s">
        <v>180</v>
      </c>
      <c r="H5874" s="0" t="n">
        <v>0</v>
      </c>
      <c r="I5874" s="0" t="n">
        <v>0</v>
      </c>
      <c r="J5874" s="0" t="n">
        <v>1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n">
        <v>0</v>
      </c>
      <c r="R5874" s="0" t="n">
        <v>0</v>
      </c>
    </row>
    <row r="5875" customFormat="false" ht="13.8" hidden="true" customHeight="false" outlineLevel="0" collapsed="false">
      <c r="A5875" s="0" t="s">
        <v>202</v>
      </c>
      <c r="B5875" s="0" t="s">
        <v>21</v>
      </c>
      <c r="C5875" s="0" t="s">
        <v>181</v>
      </c>
      <c r="D5875" s="0" t="s">
        <v>31</v>
      </c>
      <c r="E5875" s="0" t="s">
        <v>13</v>
      </c>
      <c r="F5875" s="0" t="s">
        <v>13</v>
      </c>
      <c r="G5875" s="0" t="s">
        <v>153</v>
      </c>
      <c r="H5875" s="0" t="n">
        <v>96919.8540677973</v>
      </c>
      <c r="I5875" s="0" t="n">
        <v>1000</v>
      </c>
      <c r="J5875" s="0" t="n">
        <v>2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0</v>
      </c>
      <c r="P5875" s="0" t="n">
        <v>0</v>
      </c>
      <c r="Q5875" s="0" t="n">
        <v>0</v>
      </c>
      <c r="R5875" s="0" t="n">
        <v>0</v>
      </c>
    </row>
    <row r="5876" customFormat="false" ht="13.8" hidden="true" customHeight="false" outlineLevel="0" collapsed="false">
      <c r="A5876" s="0" t="s">
        <v>202</v>
      </c>
      <c r="B5876" s="0" t="s">
        <v>72</v>
      </c>
      <c r="C5876" s="0" t="s">
        <v>151</v>
      </c>
      <c r="D5876" s="0" t="s">
        <v>75</v>
      </c>
      <c r="E5876" s="0" t="s">
        <v>174</v>
      </c>
      <c r="F5876" s="0" t="s">
        <v>8</v>
      </c>
      <c r="G5876" s="0" t="s">
        <v>164</v>
      </c>
      <c r="H5876" s="0" t="n">
        <v>30178905.2163831</v>
      </c>
      <c r="I5876" s="0" t="n">
        <v>78676.400982076</v>
      </c>
      <c r="J5876" s="0" t="n">
        <v>175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n">
        <v>0</v>
      </c>
      <c r="R5876" s="0" t="n">
        <v>0</v>
      </c>
    </row>
    <row r="5877" customFormat="false" ht="13.8" hidden="true" customHeight="false" outlineLevel="0" collapsed="false">
      <c r="A5877" s="0" t="s">
        <v>202</v>
      </c>
      <c r="B5877" s="0" t="s">
        <v>52</v>
      </c>
      <c r="C5877" s="0" t="s">
        <v>169</v>
      </c>
      <c r="D5877" s="0" t="s">
        <v>55</v>
      </c>
      <c r="E5877" s="0" t="s">
        <v>8</v>
      </c>
      <c r="F5877" s="0" t="s">
        <v>8</v>
      </c>
      <c r="G5877" s="0" t="s">
        <v>154</v>
      </c>
      <c r="H5877" s="0" t="n">
        <v>4829180.11627922</v>
      </c>
      <c r="I5877" s="0" t="n">
        <v>57012.3907129999</v>
      </c>
      <c r="J5877" s="0" t="n">
        <v>32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0</v>
      </c>
      <c r="Q5877" s="0" t="n">
        <v>0</v>
      </c>
      <c r="R5877" s="0" t="n">
        <v>0</v>
      </c>
    </row>
    <row r="5878" customFormat="false" ht="13.8" hidden="true" customHeight="false" outlineLevel="0" collapsed="false">
      <c r="A5878" s="0" t="s">
        <v>202</v>
      </c>
      <c r="B5878" s="0" t="s">
        <v>52</v>
      </c>
      <c r="C5878" s="0" t="s">
        <v>158</v>
      </c>
      <c r="D5878" s="0" t="s">
        <v>58</v>
      </c>
      <c r="E5878" s="0" t="s">
        <v>8</v>
      </c>
      <c r="F5878" s="0" t="s">
        <v>8</v>
      </c>
      <c r="G5878" s="0" t="s">
        <v>164</v>
      </c>
      <c r="H5878" s="0" t="n">
        <v>68702999.7591274</v>
      </c>
      <c r="I5878" s="0" t="n">
        <v>925856.636223358</v>
      </c>
      <c r="J5878" s="0" t="n">
        <v>1042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n">
        <v>0</v>
      </c>
      <c r="R5878" s="0" t="n">
        <v>0</v>
      </c>
    </row>
    <row r="5879" customFormat="false" ht="13.8" hidden="true" customHeight="false" outlineLevel="0" collapsed="false">
      <c r="A5879" s="0" t="s">
        <v>202</v>
      </c>
      <c r="B5879" s="0" t="s">
        <v>21</v>
      </c>
      <c r="C5879" s="0" t="s">
        <v>181</v>
      </c>
      <c r="D5879" s="0" t="s">
        <v>31</v>
      </c>
      <c r="E5879" s="0" t="s">
        <v>13</v>
      </c>
      <c r="F5879" s="0" t="s">
        <v>13</v>
      </c>
      <c r="G5879" s="0" t="s">
        <v>157</v>
      </c>
      <c r="H5879" s="0" t="n">
        <v>402564.57247447</v>
      </c>
      <c r="I5879" s="0" t="n">
        <v>5425</v>
      </c>
      <c r="J5879" s="0" t="n">
        <v>11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0</v>
      </c>
      <c r="Q5879" s="0" t="n">
        <v>0</v>
      </c>
      <c r="R5879" s="0" t="n">
        <v>0</v>
      </c>
    </row>
    <row r="5880" customFormat="false" ht="13.8" hidden="true" customHeight="false" outlineLevel="0" collapsed="false">
      <c r="A5880" s="0" t="s">
        <v>202</v>
      </c>
      <c r="B5880" s="0" t="s">
        <v>6</v>
      </c>
      <c r="C5880" s="0" t="s">
        <v>162</v>
      </c>
      <c r="D5880" s="0" t="s">
        <v>7</v>
      </c>
      <c r="E5880" s="0" t="s">
        <v>8</v>
      </c>
      <c r="F5880" s="0" t="s">
        <v>8</v>
      </c>
      <c r="G5880" s="0" t="s">
        <v>164</v>
      </c>
      <c r="H5880" s="0" t="n">
        <v>1387729205.766</v>
      </c>
      <c r="I5880" s="0" t="n">
        <v>5913087.58714503</v>
      </c>
      <c r="J5880" s="0" t="n">
        <v>82294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n">
        <v>0</v>
      </c>
      <c r="R5880" s="0" t="n">
        <v>0</v>
      </c>
    </row>
    <row r="5881" customFormat="false" ht="13.8" hidden="true" customHeight="false" outlineLevel="0" collapsed="false">
      <c r="A5881" s="0" t="s">
        <v>202</v>
      </c>
      <c r="B5881" s="0" t="s">
        <v>6</v>
      </c>
      <c r="C5881" s="0" t="s">
        <v>162</v>
      </c>
      <c r="D5881" s="0" t="s">
        <v>17</v>
      </c>
      <c r="E5881" s="0" t="s">
        <v>13</v>
      </c>
      <c r="F5881" s="0" t="s">
        <v>13</v>
      </c>
      <c r="G5881" s="0" t="s">
        <v>164</v>
      </c>
      <c r="H5881" s="0" t="n">
        <v>84872053.1872493</v>
      </c>
      <c r="I5881" s="0" t="n">
        <v>522856.678842729</v>
      </c>
      <c r="J5881" s="0" t="n">
        <v>12841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0</v>
      </c>
      <c r="Q5881" s="0" t="n">
        <v>0</v>
      </c>
      <c r="R5881" s="0" t="n">
        <v>0</v>
      </c>
    </row>
    <row r="5882" customFormat="false" ht="13.8" hidden="true" customHeight="false" outlineLevel="0" collapsed="false">
      <c r="A5882" s="0" t="s">
        <v>202</v>
      </c>
      <c r="B5882" s="0" t="s">
        <v>21</v>
      </c>
      <c r="C5882" s="0" t="s">
        <v>173</v>
      </c>
      <c r="D5882" s="0" t="s">
        <v>39</v>
      </c>
      <c r="E5882" s="0" t="s">
        <v>13</v>
      </c>
      <c r="F5882" s="0" t="s">
        <v>13</v>
      </c>
      <c r="G5882" s="0" t="s">
        <v>157</v>
      </c>
      <c r="H5882" s="0" t="n">
        <v>13558211.255956</v>
      </c>
      <c r="I5882" s="0" t="n">
        <v>111008.232818874</v>
      </c>
      <c r="J5882" s="0" t="n">
        <v>272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n">
        <v>0</v>
      </c>
      <c r="R5882" s="0" t="n">
        <v>0</v>
      </c>
    </row>
    <row r="5883" customFormat="false" ht="13.8" hidden="true" customHeight="false" outlineLevel="0" collapsed="false">
      <c r="A5883" s="0" t="s">
        <v>202</v>
      </c>
      <c r="B5883" s="0" t="s">
        <v>21</v>
      </c>
      <c r="C5883" s="0" t="s">
        <v>166</v>
      </c>
      <c r="D5883" s="0" t="s">
        <v>36</v>
      </c>
      <c r="E5883" s="0" t="s">
        <v>9</v>
      </c>
      <c r="F5883" s="0" t="s">
        <v>9</v>
      </c>
      <c r="G5883" s="0" t="s">
        <v>157</v>
      </c>
      <c r="H5883" s="0" t="n">
        <v>5857511.56412851</v>
      </c>
      <c r="I5883" s="0" t="n">
        <v>47297.9219110638</v>
      </c>
      <c r="J5883" s="0" t="n">
        <v>109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n">
        <v>0</v>
      </c>
      <c r="R5883" s="0" t="n">
        <v>0</v>
      </c>
    </row>
    <row r="5884" customFormat="false" ht="13.8" hidden="true" customHeight="false" outlineLevel="0" collapsed="false">
      <c r="A5884" s="0" t="s">
        <v>202</v>
      </c>
      <c r="B5884" s="0" t="s">
        <v>90</v>
      </c>
      <c r="C5884" s="0" t="s">
        <v>92</v>
      </c>
      <c r="D5884" s="0" t="s">
        <v>92</v>
      </c>
      <c r="E5884" s="0" t="s">
        <v>194</v>
      </c>
      <c r="F5884" s="0" t="s">
        <v>8</v>
      </c>
      <c r="G5884" s="0" t="s">
        <v>154</v>
      </c>
      <c r="H5884" s="0" t="n">
        <v>49539016.1844082</v>
      </c>
      <c r="I5884" s="0" t="n">
        <v>616684.987824675</v>
      </c>
      <c r="J5884" s="0" t="n">
        <v>654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0</v>
      </c>
    </row>
    <row r="5885" customFormat="false" ht="13.8" hidden="true" customHeight="false" outlineLevel="0" collapsed="false">
      <c r="A5885" s="0" t="s">
        <v>202</v>
      </c>
      <c r="B5885" s="0" t="s">
        <v>21</v>
      </c>
      <c r="C5885" s="0" t="s">
        <v>166</v>
      </c>
      <c r="D5885" s="0" t="s">
        <v>37</v>
      </c>
      <c r="E5885" s="0" t="s">
        <v>8</v>
      </c>
      <c r="F5885" s="0" t="s">
        <v>8</v>
      </c>
      <c r="G5885" s="0" t="s">
        <v>172</v>
      </c>
      <c r="H5885" s="0" t="n">
        <v>8985428.06155749</v>
      </c>
      <c r="I5885" s="0" t="n">
        <v>55025.4568919128</v>
      </c>
      <c r="J5885" s="0" t="n">
        <v>44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</v>
      </c>
      <c r="P5885" s="0" t="n">
        <v>0</v>
      </c>
      <c r="Q5885" s="0" t="n">
        <v>0</v>
      </c>
      <c r="R5885" s="0" t="n">
        <v>0</v>
      </c>
    </row>
    <row r="5886" customFormat="false" ht="13.8" hidden="true" customHeight="false" outlineLevel="0" collapsed="false">
      <c r="A5886" s="0" t="s">
        <v>202</v>
      </c>
      <c r="B5886" s="0" t="s">
        <v>52</v>
      </c>
      <c r="C5886" s="0" t="s">
        <v>183</v>
      </c>
      <c r="D5886" s="0" t="s">
        <v>64</v>
      </c>
      <c r="E5886" s="0" t="s">
        <v>8</v>
      </c>
      <c r="F5886" s="0" t="s">
        <v>8</v>
      </c>
      <c r="G5886" s="0" t="s">
        <v>157</v>
      </c>
      <c r="H5886" s="0" t="n">
        <v>690063263.027337</v>
      </c>
      <c r="I5886" s="0" t="n">
        <v>8205591.26650794</v>
      </c>
      <c r="J5886" s="0" t="n">
        <v>40446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0</v>
      </c>
      <c r="P5886" s="0" t="n">
        <v>0</v>
      </c>
      <c r="Q5886" s="0" t="n">
        <v>0</v>
      </c>
      <c r="R5886" s="0" t="n">
        <v>0</v>
      </c>
    </row>
    <row r="5887" customFormat="false" ht="13.8" hidden="true" customHeight="false" outlineLevel="0" collapsed="false">
      <c r="A5887" s="0" t="s">
        <v>202</v>
      </c>
      <c r="B5887" s="0" t="s">
        <v>21</v>
      </c>
      <c r="C5887" s="0" t="s">
        <v>173</v>
      </c>
      <c r="D5887" s="0" t="s">
        <v>46</v>
      </c>
      <c r="E5887" s="0" t="s">
        <v>13</v>
      </c>
      <c r="F5887" s="0" t="s">
        <v>13</v>
      </c>
      <c r="G5887" s="0" t="s">
        <v>157</v>
      </c>
      <c r="H5887" s="0" t="n">
        <v>10207359.9431575</v>
      </c>
      <c r="I5887" s="0" t="n">
        <v>55326.2747465322</v>
      </c>
      <c r="J5887" s="0" t="n">
        <v>402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n">
        <v>0</v>
      </c>
      <c r="R5887" s="0" t="n">
        <v>0</v>
      </c>
    </row>
    <row r="5888" customFormat="false" ht="13.8" hidden="true" customHeight="false" outlineLevel="0" collapsed="false">
      <c r="A5888" s="0" t="s">
        <v>202</v>
      </c>
      <c r="B5888" s="0" t="s">
        <v>52</v>
      </c>
      <c r="C5888" s="0" t="s">
        <v>165</v>
      </c>
      <c r="D5888" s="0" t="s">
        <v>67</v>
      </c>
      <c r="E5888" s="0" t="s">
        <v>9</v>
      </c>
      <c r="F5888" s="0" t="s">
        <v>9</v>
      </c>
      <c r="G5888" s="0" t="s">
        <v>157</v>
      </c>
      <c r="H5888" s="0" t="n">
        <v>23209371.0503313</v>
      </c>
      <c r="I5888" s="0" t="n">
        <v>199310.399999999</v>
      </c>
      <c r="J5888" s="0" t="n">
        <v>3197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n">
        <v>0</v>
      </c>
      <c r="R5888" s="0" t="n">
        <v>0</v>
      </c>
    </row>
    <row r="5889" customFormat="false" ht="13.8" hidden="true" customHeight="false" outlineLevel="0" collapsed="false">
      <c r="A5889" s="0" t="s">
        <v>202</v>
      </c>
      <c r="B5889" s="0" t="s">
        <v>52</v>
      </c>
      <c r="C5889" s="0" t="s">
        <v>158</v>
      </c>
      <c r="D5889" s="0" t="s">
        <v>71</v>
      </c>
      <c r="E5889" s="0" t="s">
        <v>13</v>
      </c>
      <c r="F5889" s="0" t="s">
        <v>13</v>
      </c>
      <c r="G5889" s="0" t="s">
        <v>154</v>
      </c>
      <c r="H5889" s="0" t="n">
        <v>28082514.4096589</v>
      </c>
      <c r="I5889" s="0" t="n">
        <v>276274.21588726</v>
      </c>
      <c r="J5889" s="0" t="n">
        <v>1390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0</v>
      </c>
      <c r="Q5889" s="0" t="n">
        <v>0</v>
      </c>
      <c r="R5889" s="0" t="n">
        <v>0</v>
      </c>
    </row>
    <row r="5890" customFormat="false" ht="13.8" hidden="true" customHeight="false" outlineLevel="0" collapsed="false">
      <c r="A5890" s="0" t="s">
        <v>202</v>
      </c>
      <c r="B5890" s="0" t="s">
        <v>52</v>
      </c>
      <c r="C5890" s="0" t="s">
        <v>169</v>
      </c>
      <c r="D5890" s="0" t="s">
        <v>69</v>
      </c>
      <c r="E5890" s="0" t="s">
        <v>13</v>
      </c>
      <c r="F5890" s="0" t="s">
        <v>13</v>
      </c>
      <c r="G5890" s="0" t="s">
        <v>154</v>
      </c>
      <c r="H5890" s="0" t="n">
        <v>6249349.3780901</v>
      </c>
      <c r="I5890" s="0" t="n">
        <v>69066.2775966</v>
      </c>
      <c r="J5890" s="0" t="n">
        <v>617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0</v>
      </c>
    </row>
    <row r="5891" customFormat="false" ht="13.8" hidden="true" customHeight="false" outlineLevel="0" collapsed="false">
      <c r="A5891" s="0" t="s">
        <v>202</v>
      </c>
      <c r="B5891" s="0" t="s">
        <v>52</v>
      </c>
      <c r="C5891" s="0" t="s">
        <v>169</v>
      </c>
      <c r="D5891" s="0" t="s">
        <v>70</v>
      </c>
      <c r="E5891" s="0" t="s">
        <v>9</v>
      </c>
      <c r="F5891" s="0" t="s">
        <v>9</v>
      </c>
      <c r="G5891" s="0" t="s">
        <v>153</v>
      </c>
      <c r="H5891" s="0" t="n">
        <v>20989648.0678534</v>
      </c>
      <c r="I5891" s="0" t="n">
        <v>213667.523684999</v>
      </c>
      <c r="J5891" s="0" t="n">
        <v>142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n">
        <v>0</v>
      </c>
      <c r="R5891" s="0" t="n">
        <v>0</v>
      </c>
    </row>
    <row r="5892" customFormat="false" ht="13.8" hidden="true" customHeight="false" outlineLevel="0" collapsed="false">
      <c r="A5892" s="0" t="s">
        <v>202</v>
      </c>
      <c r="B5892" s="0" t="s">
        <v>72</v>
      </c>
      <c r="C5892" s="0" t="s">
        <v>151</v>
      </c>
      <c r="D5892" s="0" t="s">
        <v>81</v>
      </c>
      <c r="E5892" s="0" t="s">
        <v>170</v>
      </c>
      <c r="F5892" s="0" t="s">
        <v>13</v>
      </c>
      <c r="G5892" s="0" t="s">
        <v>154</v>
      </c>
      <c r="H5892" s="0" t="n">
        <v>171857.512988449</v>
      </c>
      <c r="I5892" s="0" t="n">
        <v>2152.16007322564</v>
      </c>
      <c r="J5892" s="0" t="n">
        <v>19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n">
        <v>0</v>
      </c>
      <c r="R5892" s="0" t="n">
        <v>0</v>
      </c>
    </row>
    <row r="5893" customFormat="false" ht="13.8" hidden="true" customHeight="false" outlineLevel="0" collapsed="false">
      <c r="A5893" s="0" t="s">
        <v>202</v>
      </c>
      <c r="B5893" s="0" t="s">
        <v>72</v>
      </c>
      <c r="C5893" s="0" t="s">
        <v>175</v>
      </c>
      <c r="D5893" s="0" t="s">
        <v>79</v>
      </c>
      <c r="E5893" s="0" t="s">
        <v>152</v>
      </c>
      <c r="F5893" s="0" t="s">
        <v>8</v>
      </c>
      <c r="G5893" s="0" t="s">
        <v>154</v>
      </c>
      <c r="H5893" s="0" t="n">
        <v>5528839.60735579</v>
      </c>
      <c r="I5893" s="0" t="n">
        <v>48280.147433722</v>
      </c>
      <c r="J5893" s="0" t="n">
        <v>10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0</v>
      </c>
      <c r="Q5893" s="0" t="n">
        <v>0</v>
      </c>
      <c r="R5893" s="0" t="n">
        <v>0</v>
      </c>
    </row>
    <row r="5894" customFormat="false" ht="13.8" hidden="true" customHeight="false" outlineLevel="0" collapsed="false">
      <c r="A5894" s="0" t="s">
        <v>202</v>
      </c>
      <c r="B5894" s="0" t="s">
        <v>96</v>
      </c>
      <c r="C5894" s="0" t="s">
        <v>99</v>
      </c>
      <c r="D5894" s="0" t="s">
        <v>99</v>
      </c>
      <c r="E5894" s="0" t="s">
        <v>191</v>
      </c>
      <c r="F5894" s="0" t="s">
        <v>9</v>
      </c>
      <c r="G5894" s="0" t="s">
        <v>153</v>
      </c>
      <c r="H5894" s="0" t="n">
        <v>1170244.37607239</v>
      </c>
      <c r="I5894" s="0" t="n">
        <v>16023.5140848916</v>
      </c>
      <c r="J5894" s="0" t="n">
        <v>32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0</v>
      </c>
      <c r="R5894" s="0" t="n">
        <v>0</v>
      </c>
    </row>
    <row r="5895" customFormat="false" ht="13.8" hidden="true" customHeight="false" outlineLevel="0" collapsed="false">
      <c r="A5895" s="0" t="s">
        <v>202</v>
      </c>
      <c r="B5895" s="0" t="s">
        <v>72</v>
      </c>
      <c r="C5895" s="0" t="s">
        <v>151</v>
      </c>
      <c r="D5895" s="0" t="s">
        <v>81</v>
      </c>
      <c r="E5895" s="0" t="s">
        <v>174</v>
      </c>
      <c r="F5895" s="0" t="s">
        <v>8</v>
      </c>
      <c r="G5895" s="0" t="s">
        <v>172</v>
      </c>
      <c r="H5895" s="0" t="n">
        <v>40854.4908233331</v>
      </c>
      <c r="I5895" s="0" t="n">
        <v>185.322633807906</v>
      </c>
      <c r="J5895" s="0" t="n">
        <v>2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0</v>
      </c>
    </row>
    <row r="5896" customFormat="false" ht="13.8" hidden="true" customHeight="false" outlineLevel="0" collapsed="false">
      <c r="A5896" s="0" t="s">
        <v>202</v>
      </c>
      <c r="B5896" s="0" t="s">
        <v>117</v>
      </c>
      <c r="C5896" s="0" t="s">
        <v>190</v>
      </c>
      <c r="D5896" s="0" t="s">
        <v>109</v>
      </c>
      <c r="E5896" s="0" t="s">
        <v>9</v>
      </c>
      <c r="F5896" s="0" t="s">
        <v>9</v>
      </c>
      <c r="G5896" s="0" t="s">
        <v>154</v>
      </c>
      <c r="H5896" s="0" t="n">
        <v>7437448.85054635</v>
      </c>
      <c r="I5896" s="0" t="n">
        <v>35601.097891502</v>
      </c>
      <c r="J5896" s="0" t="n">
        <v>83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</row>
    <row r="5897" customFormat="false" ht="13.8" hidden="true" customHeight="false" outlineLevel="0" collapsed="false">
      <c r="A5897" s="0" t="s">
        <v>202</v>
      </c>
      <c r="B5897" s="0" t="s">
        <v>117</v>
      </c>
      <c r="C5897" s="0" t="s">
        <v>176</v>
      </c>
      <c r="D5897" s="0" t="s">
        <v>109</v>
      </c>
      <c r="E5897" s="0" t="s">
        <v>9</v>
      </c>
      <c r="F5897" s="0" t="s">
        <v>9</v>
      </c>
      <c r="G5897" s="0" t="s">
        <v>164</v>
      </c>
      <c r="H5897" s="0" t="n">
        <v>6155159.85224659</v>
      </c>
      <c r="I5897" s="0" t="n">
        <v>38834.9566979145</v>
      </c>
      <c r="J5897" s="0" t="n">
        <v>45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</row>
    <row r="5898" customFormat="false" ht="13.8" hidden="true" customHeight="false" outlineLevel="0" collapsed="false">
      <c r="A5898" s="0" t="s">
        <v>202</v>
      </c>
      <c r="B5898" s="0" t="s">
        <v>117</v>
      </c>
      <c r="C5898" s="0" t="s">
        <v>196</v>
      </c>
      <c r="D5898" s="0" t="s">
        <v>109</v>
      </c>
      <c r="E5898" s="0" t="s">
        <v>13</v>
      </c>
      <c r="F5898" s="0" t="s">
        <v>13</v>
      </c>
      <c r="G5898" s="0" t="s">
        <v>153</v>
      </c>
      <c r="H5898" s="0" t="n">
        <v>11556.8478500458</v>
      </c>
      <c r="I5898" s="0" t="n">
        <v>56.540514471932</v>
      </c>
      <c r="J5898" s="0" t="n">
        <v>1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n">
        <v>0</v>
      </c>
      <c r="R5898" s="0" t="n">
        <v>0</v>
      </c>
    </row>
    <row r="5899" customFormat="false" ht="13.8" hidden="true" customHeight="false" outlineLevel="0" collapsed="false">
      <c r="A5899" s="0" t="s">
        <v>202</v>
      </c>
      <c r="B5899" s="0" t="s">
        <v>103</v>
      </c>
      <c r="C5899" s="0" t="s">
        <v>177</v>
      </c>
      <c r="D5899" s="0" t="s">
        <v>116</v>
      </c>
      <c r="E5899" s="0" t="s">
        <v>8</v>
      </c>
      <c r="F5899" s="0" t="s">
        <v>8</v>
      </c>
      <c r="G5899" s="0" t="s">
        <v>172</v>
      </c>
      <c r="H5899" s="0" t="n">
        <v>20047594.4118257</v>
      </c>
      <c r="I5899" s="0" t="n">
        <v>128648.255</v>
      </c>
      <c r="J5899" s="0" t="n">
        <v>1533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n">
        <v>0</v>
      </c>
      <c r="R5899" s="0" t="n">
        <v>0</v>
      </c>
    </row>
    <row r="5900" customFormat="false" ht="13.8" hidden="true" customHeight="false" outlineLevel="0" collapsed="false">
      <c r="A5900" s="0" t="s">
        <v>202</v>
      </c>
      <c r="B5900" s="0" t="s">
        <v>103</v>
      </c>
      <c r="C5900" s="0" t="s">
        <v>193</v>
      </c>
      <c r="D5900" s="0" t="s">
        <v>107</v>
      </c>
      <c r="E5900" s="0" t="s">
        <v>8</v>
      </c>
      <c r="F5900" s="0" t="s">
        <v>8</v>
      </c>
      <c r="G5900" s="0" t="s">
        <v>154</v>
      </c>
      <c r="H5900" s="0" t="n">
        <v>122983255.103939</v>
      </c>
      <c r="I5900" s="0" t="n">
        <v>598998.487263825</v>
      </c>
      <c r="J5900" s="0" t="n">
        <v>2454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0</v>
      </c>
      <c r="Q5900" s="0" t="n">
        <v>0</v>
      </c>
      <c r="R5900" s="0" t="n">
        <v>0</v>
      </c>
    </row>
    <row r="5901" customFormat="false" ht="13.8" hidden="true" customHeight="false" outlineLevel="0" collapsed="false">
      <c r="A5901" s="0" t="s">
        <v>202</v>
      </c>
      <c r="B5901" s="0" t="s">
        <v>103</v>
      </c>
      <c r="C5901" s="0" t="s">
        <v>178</v>
      </c>
      <c r="D5901" s="0" t="s">
        <v>105</v>
      </c>
      <c r="E5901" s="0" t="s">
        <v>9</v>
      </c>
      <c r="F5901" s="0" t="s">
        <v>9</v>
      </c>
      <c r="G5901" s="0" t="s">
        <v>154</v>
      </c>
      <c r="H5901" s="0" t="n">
        <v>7162533.56418936</v>
      </c>
      <c r="I5901" s="0" t="n">
        <v>237005.101427</v>
      </c>
      <c r="J5901" s="0" t="n">
        <v>10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n">
        <v>0</v>
      </c>
      <c r="R5901" s="0" t="n">
        <v>0</v>
      </c>
    </row>
    <row r="5902" customFormat="false" ht="13.8" hidden="true" customHeight="false" outlineLevel="0" collapsed="false">
      <c r="A5902" s="0" t="s">
        <v>202</v>
      </c>
      <c r="B5902" s="0" t="s">
        <v>103</v>
      </c>
      <c r="C5902" s="0" t="s">
        <v>177</v>
      </c>
      <c r="D5902" s="0" t="s">
        <v>110</v>
      </c>
      <c r="E5902" s="0" t="s">
        <v>13</v>
      </c>
      <c r="F5902" s="0" t="s">
        <v>13</v>
      </c>
      <c r="G5902" s="0" t="s">
        <v>157</v>
      </c>
      <c r="H5902" s="0" t="n">
        <v>179907.418844994</v>
      </c>
      <c r="I5902" s="0" t="n">
        <v>13386.49</v>
      </c>
      <c r="J5902" s="0" t="n">
        <v>11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n">
        <v>0</v>
      </c>
      <c r="R5902" s="0" t="n">
        <v>0</v>
      </c>
    </row>
    <row r="5903" customFormat="false" ht="13.8" hidden="true" customHeight="false" outlineLevel="0" collapsed="false">
      <c r="A5903" s="0" t="s">
        <v>202</v>
      </c>
      <c r="B5903" s="0" t="s">
        <v>21</v>
      </c>
      <c r="C5903" s="0" t="s">
        <v>173</v>
      </c>
      <c r="D5903" s="0" t="s">
        <v>41</v>
      </c>
      <c r="E5903" s="0" t="s">
        <v>9</v>
      </c>
      <c r="F5903" s="0" t="s">
        <v>9</v>
      </c>
      <c r="G5903" s="0" t="s">
        <v>164</v>
      </c>
      <c r="H5903" s="0" t="n">
        <v>179162.952581209</v>
      </c>
      <c r="I5903" s="0" t="n">
        <v>1324.66666666666</v>
      </c>
      <c r="J5903" s="0" t="n">
        <v>1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0</v>
      </c>
      <c r="Q5903" s="0" t="n">
        <v>0</v>
      </c>
      <c r="R5903" s="0" t="n">
        <v>0</v>
      </c>
    </row>
    <row r="5904" customFormat="false" ht="13.8" hidden="true" customHeight="false" outlineLevel="0" collapsed="false">
      <c r="A5904" s="0" t="s">
        <v>202</v>
      </c>
      <c r="B5904" s="0" t="s">
        <v>72</v>
      </c>
      <c r="C5904" s="0" t="s">
        <v>151</v>
      </c>
      <c r="D5904" s="0" t="s">
        <v>78</v>
      </c>
      <c r="E5904" s="0" t="s">
        <v>156</v>
      </c>
      <c r="F5904" s="0" t="s">
        <v>9</v>
      </c>
      <c r="G5904" s="0" t="s">
        <v>154</v>
      </c>
      <c r="H5904" s="0" t="n">
        <v>128993453.785995</v>
      </c>
      <c r="I5904" s="0" t="n">
        <v>3103273.37051241</v>
      </c>
      <c r="J5904" s="0" t="n">
        <v>534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n">
        <v>0</v>
      </c>
      <c r="R5904" s="0" t="n">
        <v>0</v>
      </c>
    </row>
    <row r="5905" customFormat="false" ht="13.8" hidden="true" customHeight="false" outlineLevel="0" collapsed="false">
      <c r="A5905" s="0" t="s">
        <v>202</v>
      </c>
      <c r="B5905" s="0" t="s">
        <v>90</v>
      </c>
      <c r="C5905" s="0" t="s">
        <v>160</v>
      </c>
      <c r="D5905" s="0" t="s">
        <v>91</v>
      </c>
      <c r="E5905" s="0" t="s">
        <v>8</v>
      </c>
      <c r="F5905" s="0" t="s">
        <v>8</v>
      </c>
      <c r="G5905" s="0" t="s">
        <v>154</v>
      </c>
      <c r="H5905" s="0" t="n">
        <v>419162575.211709</v>
      </c>
      <c r="I5905" s="0" t="n">
        <v>2678625.31660435</v>
      </c>
      <c r="J5905" s="0" t="n">
        <v>3555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0</v>
      </c>
      <c r="P5905" s="0" t="n">
        <v>0</v>
      </c>
      <c r="Q5905" s="0" t="n">
        <v>0</v>
      </c>
      <c r="R5905" s="0" t="n">
        <v>0</v>
      </c>
    </row>
    <row r="5906" customFormat="false" ht="13.8" hidden="true" customHeight="false" outlineLevel="0" collapsed="false">
      <c r="A5906" s="0" t="s">
        <v>202</v>
      </c>
      <c r="B5906" s="0" t="s">
        <v>21</v>
      </c>
      <c r="C5906" s="0" t="s">
        <v>181</v>
      </c>
      <c r="D5906" s="0" t="s">
        <v>22</v>
      </c>
      <c r="E5906" s="0" t="s">
        <v>8</v>
      </c>
      <c r="F5906" s="0" t="s">
        <v>8</v>
      </c>
      <c r="G5906" s="0" t="s">
        <v>157</v>
      </c>
      <c r="H5906" s="0" t="n">
        <v>20192603.9819193</v>
      </c>
      <c r="I5906" s="0" t="n">
        <v>248350</v>
      </c>
      <c r="J5906" s="0" t="n">
        <v>488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0</v>
      </c>
      <c r="Q5906" s="0" t="n">
        <v>0</v>
      </c>
      <c r="R5906" s="0" t="n">
        <v>0</v>
      </c>
    </row>
    <row r="5907" customFormat="false" ht="13.8" hidden="true" customHeight="false" outlineLevel="0" collapsed="false">
      <c r="A5907" s="0" t="s">
        <v>202</v>
      </c>
      <c r="B5907" s="0" t="s">
        <v>52</v>
      </c>
      <c r="C5907" s="0" t="s">
        <v>183</v>
      </c>
      <c r="D5907" s="0" t="s">
        <v>57</v>
      </c>
      <c r="E5907" s="0" t="s">
        <v>8</v>
      </c>
      <c r="F5907" s="0" t="s">
        <v>8</v>
      </c>
      <c r="G5907" s="0" t="s">
        <v>157</v>
      </c>
      <c r="H5907" s="0" t="n">
        <v>313011648.943466</v>
      </c>
      <c r="I5907" s="0" t="n">
        <v>3717536.34281746</v>
      </c>
      <c r="J5907" s="0" t="n">
        <v>585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0</v>
      </c>
      <c r="P5907" s="0" t="n">
        <v>0</v>
      </c>
      <c r="Q5907" s="0" t="n">
        <v>0</v>
      </c>
      <c r="R5907" s="0" t="n">
        <v>0</v>
      </c>
    </row>
    <row r="5908" customFormat="false" ht="13.8" hidden="true" customHeight="false" outlineLevel="0" collapsed="false">
      <c r="A5908" s="0" t="s">
        <v>202</v>
      </c>
      <c r="B5908" s="0" t="s">
        <v>21</v>
      </c>
      <c r="C5908" s="0" t="s">
        <v>166</v>
      </c>
      <c r="D5908" s="0" t="s">
        <v>24</v>
      </c>
      <c r="E5908" s="0" t="s">
        <v>9</v>
      </c>
      <c r="F5908" s="0" t="s">
        <v>9</v>
      </c>
      <c r="G5908" s="0" t="s">
        <v>164</v>
      </c>
      <c r="H5908" s="0" t="n">
        <v>7872532.02992843</v>
      </c>
      <c r="I5908" s="0" t="n">
        <v>114350.511221157</v>
      </c>
      <c r="J5908" s="0" t="n">
        <v>55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n">
        <v>0</v>
      </c>
      <c r="R5908" s="0" t="n">
        <v>0</v>
      </c>
    </row>
    <row r="5909" customFormat="false" ht="13.8" hidden="true" customHeight="false" outlineLevel="0" collapsed="false">
      <c r="A5909" s="0" t="s">
        <v>202</v>
      </c>
      <c r="B5909" s="0" t="s">
        <v>6</v>
      </c>
      <c r="C5909" s="0" t="s">
        <v>163</v>
      </c>
      <c r="D5909" s="0" t="s">
        <v>7</v>
      </c>
      <c r="E5909" s="0" t="s">
        <v>8</v>
      </c>
      <c r="F5909" s="0" t="s">
        <v>8</v>
      </c>
      <c r="G5909" s="0" t="s">
        <v>164</v>
      </c>
      <c r="H5909" s="0" t="n">
        <v>373590639.053564</v>
      </c>
      <c r="I5909" s="0" t="n">
        <v>1619252.52733255</v>
      </c>
      <c r="J5909" s="0" t="n">
        <v>5827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</row>
    <row r="5910" customFormat="false" ht="13.8" hidden="true" customHeight="false" outlineLevel="0" collapsed="false">
      <c r="A5910" s="0" t="s">
        <v>202</v>
      </c>
      <c r="B5910" s="0" t="s">
        <v>52</v>
      </c>
      <c r="C5910" s="0" t="s">
        <v>165</v>
      </c>
      <c r="D5910" s="0" t="s">
        <v>62</v>
      </c>
      <c r="E5910" s="0" t="s">
        <v>8</v>
      </c>
      <c r="F5910" s="0" t="s">
        <v>8</v>
      </c>
      <c r="G5910" s="0" t="s">
        <v>154</v>
      </c>
      <c r="H5910" s="0" t="n">
        <v>47208623.3266372</v>
      </c>
      <c r="I5910" s="0" t="n">
        <v>351088.299999999</v>
      </c>
      <c r="J5910" s="0" t="n">
        <v>5546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n">
        <v>0</v>
      </c>
      <c r="R5910" s="0" t="n">
        <v>0</v>
      </c>
    </row>
    <row r="5911" customFormat="false" ht="13.8" hidden="true" customHeight="false" outlineLevel="0" collapsed="false">
      <c r="A5911" s="0" t="s">
        <v>202</v>
      </c>
      <c r="B5911" s="0" t="s">
        <v>90</v>
      </c>
      <c r="C5911" s="0" t="s">
        <v>92</v>
      </c>
      <c r="D5911" s="0" t="s">
        <v>92</v>
      </c>
      <c r="E5911" s="0" t="s">
        <v>167</v>
      </c>
      <c r="F5911" s="0" t="s">
        <v>9</v>
      </c>
      <c r="G5911" s="0" t="s">
        <v>157</v>
      </c>
      <c r="H5911" s="0" t="n">
        <v>5678544.48184371</v>
      </c>
      <c r="I5911" s="0" t="n">
        <v>120596.666666666</v>
      </c>
      <c r="J5911" s="0" t="n">
        <v>194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n">
        <v>0</v>
      </c>
      <c r="R5911" s="0" t="n">
        <v>0</v>
      </c>
    </row>
    <row r="5912" customFormat="false" ht="13.8" hidden="true" customHeight="false" outlineLevel="0" collapsed="false">
      <c r="A5912" s="0" t="s">
        <v>202</v>
      </c>
      <c r="B5912" s="0" t="s">
        <v>21</v>
      </c>
      <c r="C5912" s="0" t="s">
        <v>173</v>
      </c>
      <c r="D5912" s="0" t="s">
        <v>39</v>
      </c>
      <c r="E5912" s="0" t="s">
        <v>8</v>
      </c>
      <c r="F5912" s="0" t="s">
        <v>8</v>
      </c>
      <c r="G5912" s="0" t="s">
        <v>172</v>
      </c>
      <c r="H5912" s="0" t="n">
        <v>6608789.2116635</v>
      </c>
      <c r="I5912" s="0" t="n">
        <v>48779.3144929008</v>
      </c>
      <c r="J5912" s="0" t="n">
        <v>107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0</v>
      </c>
      <c r="P5912" s="0" t="n">
        <v>0</v>
      </c>
      <c r="Q5912" s="0" t="n">
        <v>0</v>
      </c>
      <c r="R5912" s="0" t="n">
        <v>0</v>
      </c>
    </row>
    <row r="5913" customFormat="false" ht="13.8" hidden="true" customHeight="false" outlineLevel="0" collapsed="false">
      <c r="A5913" s="0" t="s">
        <v>202</v>
      </c>
      <c r="B5913" s="0" t="s">
        <v>21</v>
      </c>
      <c r="C5913" s="0" t="s">
        <v>166</v>
      </c>
      <c r="D5913" s="0" t="s">
        <v>43</v>
      </c>
      <c r="E5913" s="0" t="s">
        <v>13</v>
      </c>
      <c r="F5913" s="0" t="s">
        <v>13</v>
      </c>
      <c r="G5913" s="0" t="s">
        <v>164</v>
      </c>
      <c r="H5913" s="0" t="n">
        <v>1252061.1761063</v>
      </c>
      <c r="I5913" s="0" t="n">
        <v>6723.7619047619</v>
      </c>
      <c r="J5913" s="0" t="n">
        <v>38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n">
        <v>0</v>
      </c>
      <c r="R5913" s="0" t="n">
        <v>0</v>
      </c>
    </row>
    <row r="5914" customFormat="false" ht="13.8" hidden="true" customHeight="false" outlineLevel="0" collapsed="false">
      <c r="A5914" s="0" t="s">
        <v>202</v>
      </c>
      <c r="B5914" s="0" t="s">
        <v>52</v>
      </c>
      <c r="C5914" s="0" t="s">
        <v>165</v>
      </c>
      <c r="D5914" s="0" t="s">
        <v>67</v>
      </c>
      <c r="E5914" s="0" t="s">
        <v>9</v>
      </c>
      <c r="F5914" s="0" t="s">
        <v>9</v>
      </c>
      <c r="G5914" s="0" t="s">
        <v>153</v>
      </c>
      <c r="H5914" s="0" t="n">
        <v>4340854.43883801</v>
      </c>
      <c r="I5914" s="0" t="n">
        <v>36059.5999999999</v>
      </c>
      <c r="J5914" s="0" t="n">
        <v>573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</row>
    <row r="5915" customFormat="false" ht="13.8" hidden="true" customHeight="false" outlineLevel="0" collapsed="false">
      <c r="A5915" s="0" t="s">
        <v>202</v>
      </c>
      <c r="B5915" s="0" t="s">
        <v>52</v>
      </c>
      <c r="C5915" s="0" t="s">
        <v>165</v>
      </c>
      <c r="D5915" s="0" t="s">
        <v>67</v>
      </c>
      <c r="E5915" s="0" t="s">
        <v>13</v>
      </c>
      <c r="F5915" s="0" t="s">
        <v>13</v>
      </c>
      <c r="G5915" s="0" t="s">
        <v>172</v>
      </c>
      <c r="H5915" s="0" t="n">
        <v>3142052.70699753</v>
      </c>
      <c r="I5915" s="0" t="n">
        <v>22376.1999999999</v>
      </c>
      <c r="J5915" s="0" t="n">
        <v>349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n">
        <v>0</v>
      </c>
      <c r="R5915" s="0" t="n">
        <v>0</v>
      </c>
    </row>
    <row r="5916" customFormat="false" ht="13.8" hidden="true" customHeight="false" outlineLevel="0" collapsed="false">
      <c r="A5916" s="0" t="s">
        <v>202</v>
      </c>
      <c r="B5916" s="0" t="s">
        <v>52</v>
      </c>
      <c r="C5916" s="0" t="s">
        <v>165</v>
      </c>
      <c r="D5916" s="0" t="s">
        <v>67</v>
      </c>
      <c r="E5916" s="0" t="s">
        <v>13</v>
      </c>
      <c r="F5916" s="0" t="s">
        <v>13</v>
      </c>
      <c r="G5916" s="0" t="s">
        <v>154</v>
      </c>
      <c r="H5916" s="0" t="n">
        <v>11545277.4317881</v>
      </c>
      <c r="I5916" s="0" t="n">
        <v>91973.8999999999</v>
      </c>
      <c r="J5916" s="0" t="n">
        <v>1454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0</v>
      </c>
      <c r="P5916" s="0" t="n">
        <v>0</v>
      </c>
      <c r="Q5916" s="0" t="n">
        <v>0</v>
      </c>
      <c r="R5916" s="0" t="n">
        <v>0</v>
      </c>
    </row>
    <row r="5917" customFormat="false" ht="13.8" hidden="true" customHeight="false" outlineLevel="0" collapsed="false">
      <c r="A5917" s="0" t="s">
        <v>202</v>
      </c>
      <c r="B5917" s="0" t="s">
        <v>90</v>
      </c>
      <c r="C5917" s="0" t="s">
        <v>186</v>
      </c>
      <c r="D5917" s="0" t="s">
        <v>95</v>
      </c>
      <c r="E5917" s="0" t="s">
        <v>9</v>
      </c>
      <c r="F5917" s="0" t="s">
        <v>9</v>
      </c>
      <c r="G5917" s="0" t="s">
        <v>154</v>
      </c>
      <c r="H5917" s="0" t="n">
        <v>33750891.4886326</v>
      </c>
      <c r="I5917" s="0" t="n">
        <v>383969.281404633</v>
      </c>
      <c r="J5917" s="0" t="n">
        <v>475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0</v>
      </c>
      <c r="P5917" s="0" t="n">
        <v>0</v>
      </c>
      <c r="Q5917" s="0" t="n">
        <v>0</v>
      </c>
      <c r="R5917" s="0" t="n">
        <v>0</v>
      </c>
    </row>
    <row r="5918" customFormat="false" ht="13.8" hidden="true" customHeight="false" outlineLevel="0" collapsed="false">
      <c r="A5918" s="0" t="s">
        <v>202</v>
      </c>
      <c r="B5918" s="0" t="s">
        <v>72</v>
      </c>
      <c r="C5918" s="0" t="s">
        <v>175</v>
      </c>
      <c r="D5918" s="0" t="s">
        <v>89</v>
      </c>
      <c r="E5918" s="0" t="s">
        <v>156</v>
      </c>
      <c r="F5918" s="0" t="s">
        <v>9</v>
      </c>
      <c r="G5918" s="0" t="s">
        <v>172</v>
      </c>
      <c r="H5918" s="0" t="n">
        <v>35040282.2925076</v>
      </c>
      <c r="I5918" s="0" t="n">
        <v>581379.395547099</v>
      </c>
      <c r="J5918" s="0" t="n">
        <v>48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</row>
    <row r="5919" customFormat="false" ht="13.8" hidden="true" customHeight="false" outlineLevel="0" collapsed="false">
      <c r="A5919" s="0" t="s">
        <v>202</v>
      </c>
      <c r="B5919" s="0" t="s">
        <v>21</v>
      </c>
      <c r="C5919" s="0" t="s">
        <v>173</v>
      </c>
      <c r="D5919" s="0" t="s">
        <v>47</v>
      </c>
      <c r="E5919" s="0" t="s">
        <v>9</v>
      </c>
      <c r="F5919" s="0" t="s">
        <v>9</v>
      </c>
      <c r="G5919" s="0" t="s">
        <v>157</v>
      </c>
      <c r="H5919" s="0" t="n">
        <v>113801.447266639</v>
      </c>
      <c r="I5919" s="0" t="n">
        <v>770.333333333333</v>
      </c>
      <c r="J5919" s="0" t="n">
        <v>3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</row>
    <row r="5920" customFormat="false" ht="13.8" hidden="true" customHeight="false" outlineLevel="0" collapsed="false">
      <c r="A5920" s="0" t="s">
        <v>202</v>
      </c>
      <c r="B5920" s="0" t="s">
        <v>117</v>
      </c>
      <c r="C5920" s="0" t="s">
        <v>182</v>
      </c>
      <c r="D5920" s="0" t="s">
        <v>109</v>
      </c>
      <c r="E5920" s="0" t="s">
        <v>8</v>
      </c>
      <c r="F5920" s="0" t="s">
        <v>8</v>
      </c>
      <c r="G5920" s="0" t="s">
        <v>157</v>
      </c>
      <c r="H5920" s="0" t="n">
        <v>55950694.5546896</v>
      </c>
      <c r="I5920" s="0" t="n">
        <v>1020159.3192614</v>
      </c>
      <c r="J5920" s="0" t="n">
        <v>568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n">
        <v>0</v>
      </c>
      <c r="R5920" s="0" t="n">
        <v>0</v>
      </c>
    </row>
    <row r="5921" customFormat="false" ht="13.8" hidden="true" customHeight="false" outlineLevel="0" collapsed="false">
      <c r="A5921" s="0" t="s">
        <v>202</v>
      </c>
      <c r="B5921" s="0" t="s">
        <v>103</v>
      </c>
      <c r="C5921" s="0" t="s">
        <v>177</v>
      </c>
      <c r="D5921" s="0" t="s">
        <v>115</v>
      </c>
      <c r="E5921" s="0" t="s">
        <v>13</v>
      </c>
      <c r="F5921" s="0" t="s">
        <v>13</v>
      </c>
      <c r="G5921" s="0" t="s">
        <v>157</v>
      </c>
      <c r="H5921" s="0" t="n">
        <v>22922017.2027813</v>
      </c>
      <c r="I5921" s="0" t="n">
        <v>617243.115</v>
      </c>
      <c r="J5921" s="0" t="n">
        <v>2325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0</v>
      </c>
      <c r="Q5921" s="0" t="n">
        <v>0</v>
      </c>
      <c r="R5921" s="0" t="n">
        <v>0</v>
      </c>
    </row>
    <row r="5922" customFormat="false" ht="13.8" hidden="true" customHeight="false" outlineLevel="0" collapsed="false">
      <c r="A5922" s="0" t="s">
        <v>202</v>
      </c>
      <c r="B5922" s="0" t="s">
        <v>103</v>
      </c>
      <c r="C5922" s="0" t="s">
        <v>177</v>
      </c>
      <c r="D5922" s="0" t="s">
        <v>106</v>
      </c>
      <c r="E5922" s="0" t="s">
        <v>9</v>
      </c>
      <c r="F5922" s="0" t="s">
        <v>9</v>
      </c>
      <c r="G5922" s="0" t="s">
        <v>154</v>
      </c>
      <c r="H5922" s="0" t="n">
        <v>2798527.51180532</v>
      </c>
      <c r="I5922" s="0" t="n">
        <v>221519.91</v>
      </c>
      <c r="J5922" s="0" t="n">
        <v>127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n">
        <v>0</v>
      </c>
      <c r="R5922" s="0" t="n">
        <v>0</v>
      </c>
    </row>
    <row r="5923" customFormat="false" ht="13.8" hidden="true" customHeight="false" outlineLevel="0" collapsed="false">
      <c r="A5923" s="0" t="s">
        <v>202</v>
      </c>
      <c r="B5923" s="0" t="s">
        <v>90</v>
      </c>
      <c r="C5923" s="0" t="s">
        <v>94</v>
      </c>
      <c r="D5923" s="0" t="s">
        <v>94</v>
      </c>
      <c r="E5923" s="0" t="s">
        <v>195</v>
      </c>
      <c r="F5923" s="0" t="s">
        <v>8</v>
      </c>
      <c r="G5923" s="0" t="s">
        <v>153</v>
      </c>
      <c r="H5923" s="0" t="n">
        <v>380780.65064466</v>
      </c>
      <c r="I5923" s="0" t="n">
        <v>1938.67659866159</v>
      </c>
      <c r="J5923" s="0" t="n">
        <v>1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n">
        <v>0</v>
      </c>
      <c r="R5923" s="0" t="n">
        <v>0</v>
      </c>
    </row>
    <row r="5924" customFormat="false" ht="13.8" hidden="true" customHeight="false" outlineLevel="0" collapsed="false">
      <c r="A5924" s="0" t="s">
        <v>202</v>
      </c>
      <c r="B5924" s="0" t="s">
        <v>52</v>
      </c>
      <c r="C5924" s="0" t="s">
        <v>158</v>
      </c>
      <c r="D5924" s="0" t="s">
        <v>53</v>
      </c>
      <c r="E5924" s="0" t="s">
        <v>8</v>
      </c>
      <c r="F5924" s="0" t="s">
        <v>8</v>
      </c>
      <c r="G5924" s="0" t="s">
        <v>172</v>
      </c>
      <c r="H5924" s="0" t="n">
        <v>2486544.11995661</v>
      </c>
      <c r="I5924" s="0" t="n">
        <v>43578.6637465224</v>
      </c>
      <c r="J5924" s="0" t="n">
        <v>18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n">
        <v>0</v>
      </c>
      <c r="R5924" s="0" t="n">
        <v>0</v>
      </c>
    </row>
    <row r="5925" customFormat="false" ht="13.8" hidden="true" customHeight="false" outlineLevel="0" collapsed="false">
      <c r="A5925" s="0" t="s">
        <v>202</v>
      </c>
      <c r="B5925" s="0" t="s">
        <v>21</v>
      </c>
      <c r="C5925" s="0" t="s">
        <v>181</v>
      </c>
      <c r="D5925" s="0" t="s">
        <v>22</v>
      </c>
      <c r="E5925" s="0" t="s">
        <v>13</v>
      </c>
      <c r="F5925" s="0" t="s">
        <v>13</v>
      </c>
      <c r="G5925" s="0" t="s">
        <v>164</v>
      </c>
      <c r="H5925" s="0" t="n">
        <v>5880411.8426722</v>
      </c>
      <c r="I5925" s="0" t="n">
        <v>66775</v>
      </c>
      <c r="J5925" s="0" t="n">
        <v>140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n">
        <v>0</v>
      </c>
      <c r="R5925" s="0" t="n">
        <v>0</v>
      </c>
    </row>
    <row r="5926" customFormat="false" ht="13.8" hidden="true" customHeight="false" outlineLevel="0" collapsed="false">
      <c r="A5926" s="0" t="s">
        <v>202</v>
      </c>
      <c r="B5926" s="0" t="s">
        <v>52</v>
      </c>
      <c r="C5926" s="0" t="s">
        <v>158</v>
      </c>
      <c r="D5926" s="0" t="s">
        <v>58</v>
      </c>
      <c r="E5926" s="0" t="s">
        <v>13</v>
      </c>
      <c r="F5926" s="0" t="s">
        <v>13</v>
      </c>
      <c r="G5926" s="0" t="s">
        <v>154</v>
      </c>
      <c r="H5926" s="0" t="n">
        <v>18461334.0543285</v>
      </c>
      <c r="I5926" s="0" t="n">
        <v>262653.4863332</v>
      </c>
      <c r="J5926" s="0" t="n">
        <v>331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n">
        <v>0</v>
      </c>
      <c r="R5926" s="0" t="n">
        <v>0</v>
      </c>
    </row>
    <row r="5927" customFormat="false" ht="13.8" hidden="true" customHeight="false" outlineLevel="0" collapsed="false">
      <c r="A5927" s="0" t="s">
        <v>202</v>
      </c>
      <c r="B5927" s="0" t="s">
        <v>21</v>
      </c>
      <c r="C5927" s="0" t="s">
        <v>173</v>
      </c>
      <c r="D5927" s="0" t="s">
        <v>26</v>
      </c>
      <c r="E5927" s="0" t="s">
        <v>13</v>
      </c>
      <c r="F5927" s="0" t="s">
        <v>13</v>
      </c>
      <c r="G5927" s="0" t="s">
        <v>154</v>
      </c>
      <c r="H5927" s="0" t="n">
        <v>2500812.48802574</v>
      </c>
      <c r="I5927" s="0" t="n">
        <v>30900.8560738195</v>
      </c>
      <c r="J5927" s="0" t="n">
        <v>29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0</v>
      </c>
      <c r="P5927" s="0" t="n">
        <v>0</v>
      </c>
      <c r="Q5927" s="0" t="n">
        <v>0</v>
      </c>
      <c r="R5927" s="0" t="n">
        <v>0</v>
      </c>
    </row>
    <row r="5928" customFormat="false" ht="13.8" hidden="true" customHeight="false" outlineLevel="0" collapsed="false">
      <c r="A5928" s="0" t="s">
        <v>202</v>
      </c>
      <c r="B5928" s="0" t="s">
        <v>52</v>
      </c>
      <c r="C5928" s="0" t="s">
        <v>158</v>
      </c>
      <c r="D5928" s="0" t="s">
        <v>59</v>
      </c>
      <c r="E5928" s="0" t="s">
        <v>9</v>
      </c>
      <c r="F5928" s="0" t="s">
        <v>9</v>
      </c>
      <c r="G5928" s="0" t="s">
        <v>154</v>
      </c>
      <c r="H5928" s="0" t="n">
        <v>6420199.20317095</v>
      </c>
      <c r="I5928" s="0" t="n">
        <v>87000.6421118517</v>
      </c>
      <c r="J5928" s="0" t="n">
        <v>143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</row>
    <row r="5929" customFormat="false" ht="13.8" hidden="true" customHeight="false" outlineLevel="0" collapsed="false">
      <c r="A5929" s="0" t="s">
        <v>202</v>
      </c>
      <c r="B5929" s="0" t="s">
        <v>6</v>
      </c>
      <c r="C5929" s="0" t="s">
        <v>163</v>
      </c>
      <c r="D5929" s="0" t="s">
        <v>7</v>
      </c>
      <c r="E5929" s="0" t="s">
        <v>9</v>
      </c>
      <c r="F5929" s="0" t="s">
        <v>9</v>
      </c>
      <c r="G5929" s="0" t="s">
        <v>157</v>
      </c>
      <c r="H5929" s="0" t="n">
        <v>61665233.0026574</v>
      </c>
      <c r="I5929" s="0" t="n">
        <v>781574.935554252</v>
      </c>
      <c r="J5929" s="0" t="n">
        <v>2807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0</v>
      </c>
      <c r="P5929" s="0" t="n">
        <v>0</v>
      </c>
      <c r="Q5929" s="0" t="n">
        <v>0</v>
      </c>
      <c r="R5929" s="0" t="n">
        <v>0</v>
      </c>
    </row>
    <row r="5930" customFormat="false" ht="13.8" hidden="true" customHeight="false" outlineLevel="0" collapsed="false">
      <c r="A5930" s="0" t="s">
        <v>202</v>
      </c>
      <c r="B5930" s="0" t="s">
        <v>6</v>
      </c>
      <c r="C5930" s="0" t="s">
        <v>162</v>
      </c>
      <c r="D5930" s="0" t="s">
        <v>7</v>
      </c>
      <c r="E5930" s="0" t="s">
        <v>13</v>
      </c>
      <c r="F5930" s="0" t="s">
        <v>13</v>
      </c>
      <c r="G5930" s="0" t="s">
        <v>154</v>
      </c>
      <c r="H5930" s="0" t="n">
        <v>34933911.5323183</v>
      </c>
      <c r="I5930" s="0" t="n">
        <v>718021.9377143</v>
      </c>
      <c r="J5930" s="0" t="n">
        <v>7352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n">
        <v>0</v>
      </c>
      <c r="R5930" s="0" t="n">
        <v>0</v>
      </c>
    </row>
    <row r="5931" customFormat="false" ht="13.8" hidden="true" customHeight="false" outlineLevel="0" collapsed="false">
      <c r="A5931" s="0" t="s">
        <v>202</v>
      </c>
      <c r="B5931" s="0" t="s">
        <v>6</v>
      </c>
      <c r="C5931" s="0" t="s">
        <v>162</v>
      </c>
      <c r="D5931" s="0" t="s">
        <v>17</v>
      </c>
      <c r="E5931" s="0" t="s">
        <v>13</v>
      </c>
      <c r="F5931" s="0" t="s">
        <v>13</v>
      </c>
      <c r="G5931" s="0" t="s">
        <v>157</v>
      </c>
      <c r="H5931" s="0" t="n">
        <v>57729101.2902251</v>
      </c>
      <c r="I5931" s="0" t="n">
        <v>380067.599933558</v>
      </c>
      <c r="J5931" s="0" t="n">
        <v>9843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v>0</v>
      </c>
      <c r="Q5931" s="0" t="n">
        <v>0</v>
      </c>
      <c r="R5931" s="0" t="n">
        <v>0</v>
      </c>
    </row>
    <row r="5932" customFormat="false" ht="13.8" hidden="true" customHeight="false" outlineLevel="0" collapsed="false">
      <c r="A5932" s="0" t="s">
        <v>202</v>
      </c>
      <c r="B5932" s="0" t="s">
        <v>21</v>
      </c>
      <c r="C5932" s="0" t="s">
        <v>166</v>
      </c>
      <c r="D5932" s="0" t="s">
        <v>38</v>
      </c>
      <c r="E5932" s="0" t="s">
        <v>8</v>
      </c>
      <c r="F5932" s="0" t="s">
        <v>8</v>
      </c>
      <c r="G5932" s="0" t="s">
        <v>153</v>
      </c>
      <c r="H5932" s="0" t="n">
        <v>7446850.19743247</v>
      </c>
      <c r="I5932" s="0" t="n">
        <v>54834.3308123249</v>
      </c>
      <c r="J5932" s="0" t="n">
        <v>36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n">
        <v>0</v>
      </c>
      <c r="R5932" s="0" t="n">
        <v>0</v>
      </c>
    </row>
    <row r="5933" customFormat="false" ht="13.8" hidden="true" customHeight="false" outlineLevel="0" collapsed="false">
      <c r="A5933" s="0" t="s">
        <v>202</v>
      </c>
      <c r="B5933" s="0" t="s">
        <v>21</v>
      </c>
      <c r="C5933" s="0" t="s">
        <v>166</v>
      </c>
      <c r="D5933" s="0" t="s">
        <v>36</v>
      </c>
      <c r="E5933" s="0" t="s">
        <v>8</v>
      </c>
      <c r="F5933" s="0" t="s">
        <v>8</v>
      </c>
      <c r="G5933" s="0" t="s">
        <v>164</v>
      </c>
      <c r="H5933" s="0" t="n">
        <v>66675052.3364611</v>
      </c>
      <c r="I5933" s="0" t="n">
        <v>464699.332146472</v>
      </c>
      <c r="J5933" s="0" t="n">
        <v>1012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</row>
    <row r="5934" customFormat="false" ht="13.8" hidden="true" customHeight="false" outlineLevel="0" collapsed="false">
      <c r="A5934" s="0" t="s">
        <v>202</v>
      </c>
      <c r="B5934" s="0" t="s">
        <v>90</v>
      </c>
      <c r="C5934" s="0" t="s">
        <v>92</v>
      </c>
      <c r="D5934" s="0" t="s">
        <v>92</v>
      </c>
      <c r="E5934" s="0" t="s">
        <v>194</v>
      </c>
      <c r="F5934" s="0" t="s">
        <v>8</v>
      </c>
      <c r="G5934" s="0" t="s">
        <v>164</v>
      </c>
      <c r="H5934" s="0" t="n">
        <v>124442472.908592</v>
      </c>
      <c r="I5934" s="0" t="n">
        <v>1478590.75243506</v>
      </c>
      <c r="J5934" s="0" t="n">
        <v>1700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n">
        <v>0</v>
      </c>
      <c r="R5934" s="0" t="n">
        <v>0</v>
      </c>
    </row>
    <row r="5935" customFormat="false" ht="13.8" hidden="true" customHeight="false" outlineLevel="0" collapsed="false">
      <c r="A5935" s="0" t="s">
        <v>202</v>
      </c>
      <c r="B5935" s="0" t="s">
        <v>90</v>
      </c>
      <c r="C5935" s="0" t="s">
        <v>92</v>
      </c>
      <c r="D5935" s="0" t="s">
        <v>92</v>
      </c>
      <c r="E5935" s="0" t="s">
        <v>185</v>
      </c>
      <c r="F5935" s="0" t="s">
        <v>9</v>
      </c>
      <c r="G5935" s="0" t="s">
        <v>154</v>
      </c>
      <c r="H5935" s="0" t="n">
        <v>11697880.8806311</v>
      </c>
      <c r="I5935" s="0" t="n">
        <v>203776.979166666</v>
      </c>
      <c r="J5935" s="0" t="n">
        <v>268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n">
        <v>0</v>
      </c>
      <c r="R5935" s="0" t="n">
        <v>0</v>
      </c>
    </row>
    <row r="5936" customFormat="false" ht="13.8" hidden="true" customHeight="false" outlineLevel="0" collapsed="false">
      <c r="A5936" s="0" t="s">
        <v>202</v>
      </c>
      <c r="B5936" s="0" t="s">
        <v>52</v>
      </c>
      <c r="C5936" s="0" t="s">
        <v>183</v>
      </c>
      <c r="D5936" s="0" t="s">
        <v>64</v>
      </c>
      <c r="E5936" s="0" t="s">
        <v>13</v>
      </c>
      <c r="F5936" s="0" t="s">
        <v>13</v>
      </c>
      <c r="G5936" s="0" t="s">
        <v>172</v>
      </c>
      <c r="H5936" s="0" t="n">
        <v>9872798.42920267</v>
      </c>
      <c r="I5936" s="0" t="n">
        <v>121842.46407397</v>
      </c>
      <c r="J5936" s="0" t="n">
        <v>838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n">
        <v>0</v>
      </c>
      <c r="R5936" s="0" t="n">
        <v>0</v>
      </c>
    </row>
    <row r="5937" customFormat="false" ht="13.8" hidden="true" customHeight="false" outlineLevel="0" collapsed="false">
      <c r="A5937" s="0" t="s">
        <v>202</v>
      </c>
      <c r="B5937" s="0" t="s">
        <v>52</v>
      </c>
      <c r="C5937" s="0" t="s">
        <v>158</v>
      </c>
      <c r="D5937" s="0" t="s">
        <v>65</v>
      </c>
      <c r="E5937" s="0" t="s">
        <v>8</v>
      </c>
      <c r="F5937" s="0" t="s">
        <v>8</v>
      </c>
      <c r="G5937" s="0" t="s">
        <v>154</v>
      </c>
      <c r="H5937" s="0" t="n">
        <v>93891478.4739478</v>
      </c>
      <c r="I5937" s="0" t="n">
        <v>1079222.3372682</v>
      </c>
      <c r="J5937" s="0" t="n">
        <v>10649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</v>
      </c>
      <c r="P5937" s="0" t="n">
        <v>0</v>
      </c>
      <c r="Q5937" s="0" t="n">
        <v>0</v>
      </c>
      <c r="R5937" s="0" t="n">
        <v>0</v>
      </c>
    </row>
    <row r="5938" customFormat="false" ht="13.8" hidden="true" customHeight="false" outlineLevel="0" collapsed="false">
      <c r="A5938" s="0" t="s">
        <v>202</v>
      </c>
      <c r="B5938" s="0" t="s">
        <v>52</v>
      </c>
      <c r="C5938" s="0" t="s">
        <v>165</v>
      </c>
      <c r="D5938" s="0" t="s">
        <v>65</v>
      </c>
      <c r="E5938" s="0" t="s">
        <v>8</v>
      </c>
      <c r="F5938" s="0" t="s">
        <v>8</v>
      </c>
      <c r="G5938" s="0" t="s">
        <v>157</v>
      </c>
      <c r="H5938" s="0" t="n">
        <v>12743923.8542974</v>
      </c>
      <c r="I5938" s="0" t="n">
        <v>175402.199999999</v>
      </c>
      <c r="J5938" s="0" t="n">
        <v>2864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0</v>
      </c>
      <c r="Q5938" s="0" t="n">
        <v>0</v>
      </c>
      <c r="R5938" s="0" t="n">
        <v>0</v>
      </c>
    </row>
    <row r="5939" customFormat="false" ht="13.8" hidden="true" customHeight="false" outlineLevel="0" collapsed="false">
      <c r="A5939" s="0" t="s">
        <v>202</v>
      </c>
      <c r="B5939" s="0" t="s">
        <v>52</v>
      </c>
      <c r="C5939" s="0" t="s">
        <v>158</v>
      </c>
      <c r="D5939" s="0" t="s">
        <v>65</v>
      </c>
      <c r="E5939" s="0" t="s">
        <v>8</v>
      </c>
      <c r="F5939" s="0" t="s">
        <v>8</v>
      </c>
      <c r="G5939" s="0" t="s">
        <v>164</v>
      </c>
      <c r="H5939" s="0" t="n">
        <v>136130003.852097</v>
      </c>
      <c r="I5939" s="0" t="n">
        <v>1439472.42472286</v>
      </c>
      <c r="J5939" s="0" t="n">
        <v>13121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n">
        <v>0</v>
      </c>
      <c r="R5939" s="0" t="n">
        <v>0</v>
      </c>
    </row>
    <row r="5940" customFormat="false" ht="13.8" hidden="true" customHeight="false" outlineLevel="0" collapsed="false">
      <c r="A5940" s="0" t="s">
        <v>202</v>
      </c>
      <c r="B5940" s="0" t="s">
        <v>21</v>
      </c>
      <c r="C5940" s="0" t="s">
        <v>173</v>
      </c>
      <c r="D5940" s="0" t="s">
        <v>46</v>
      </c>
      <c r="E5940" s="0" t="s">
        <v>9</v>
      </c>
      <c r="F5940" s="0" t="s">
        <v>9</v>
      </c>
      <c r="G5940" s="0" t="s">
        <v>157</v>
      </c>
      <c r="H5940" s="0" t="n">
        <v>13570007.3404503</v>
      </c>
      <c r="I5940" s="0" t="n">
        <v>70823.0246940814</v>
      </c>
      <c r="J5940" s="0" t="n">
        <v>504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</row>
    <row r="5941" customFormat="false" ht="13.8" hidden="true" customHeight="false" outlineLevel="0" collapsed="false">
      <c r="A5941" s="0" t="s">
        <v>202</v>
      </c>
      <c r="B5941" s="0" t="s">
        <v>21</v>
      </c>
      <c r="C5941" s="0" t="s">
        <v>173</v>
      </c>
      <c r="D5941" s="0" t="s">
        <v>46</v>
      </c>
      <c r="E5941" s="0" t="s">
        <v>8</v>
      </c>
      <c r="F5941" s="0" t="s">
        <v>8</v>
      </c>
      <c r="G5941" s="0" t="s">
        <v>172</v>
      </c>
      <c r="H5941" s="0" t="n">
        <v>7085980.34730017</v>
      </c>
      <c r="I5941" s="0" t="n">
        <v>36106.6072684625</v>
      </c>
      <c r="J5941" s="0" t="n">
        <v>219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</row>
    <row r="5942" customFormat="false" ht="13.8" hidden="true" customHeight="false" outlineLevel="0" collapsed="false">
      <c r="A5942" s="0" t="s">
        <v>202</v>
      </c>
      <c r="B5942" s="0" t="s">
        <v>21</v>
      </c>
      <c r="C5942" s="0" t="s">
        <v>168</v>
      </c>
      <c r="D5942" s="0" t="s">
        <v>49</v>
      </c>
      <c r="E5942" s="0" t="s">
        <v>8</v>
      </c>
      <c r="F5942" s="0" t="s">
        <v>8</v>
      </c>
      <c r="G5942" s="0" t="s">
        <v>157</v>
      </c>
      <c r="H5942" s="0" t="n">
        <v>33361088.4181307</v>
      </c>
      <c r="I5942" s="0" t="n">
        <v>298720</v>
      </c>
      <c r="J5942" s="0" t="n">
        <v>7982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</row>
    <row r="5943" customFormat="false" ht="13.8" hidden="true" customHeight="false" outlineLevel="0" collapsed="false">
      <c r="A5943" s="0" t="s">
        <v>202</v>
      </c>
      <c r="B5943" s="0" t="s">
        <v>72</v>
      </c>
      <c r="C5943" s="0" t="s">
        <v>171</v>
      </c>
      <c r="D5943" s="0" t="s">
        <v>86</v>
      </c>
      <c r="E5943" s="0" t="s">
        <v>156</v>
      </c>
      <c r="F5943" s="0" t="s">
        <v>9</v>
      </c>
      <c r="G5943" s="0" t="s">
        <v>153</v>
      </c>
      <c r="H5943" s="0" t="n">
        <v>4422127.4902339</v>
      </c>
      <c r="I5943" s="0" t="n">
        <v>87029.6339945518</v>
      </c>
      <c r="J5943" s="0" t="n">
        <v>105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n">
        <v>0</v>
      </c>
      <c r="R5943" s="0" t="n">
        <v>0</v>
      </c>
    </row>
    <row r="5944" customFormat="false" ht="13.8" hidden="true" customHeight="false" outlineLevel="0" collapsed="false">
      <c r="A5944" s="0" t="s">
        <v>202</v>
      </c>
      <c r="B5944" s="0" t="s">
        <v>72</v>
      </c>
      <c r="C5944" s="0" t="s">
        <v>171</v>
      </c>
      <c r="D5944" s="0" t="s">
        <v>77</v>
      </c>
      <c r="E5944" s="0" t="s">
        <v>152</v>
      </c>
      <c r="F5944" s="0" t="s">
        <v>8</v>
      </c>
      <c r="G5944" s="0" t="s">
        <v>153</v>
      </c>
      <c r="H5944" s="0" t="n">
        <v>1280041.37750986</v>
      </c>
      <c r="I5944" s="0" t="n">
        <v>4377.31564386384</v>
      </c>
      <c r="J5944" s="0" t="n">
        <v>55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</row>
    <row r="5945" customFormat="false" ht="13.8" hidden="true" customHeight="false" outlineLevel="0" collapsed="false">
      <c r="A5945" s="0" t="s">
        <v>202</v>
      </c>
      <c r="B5945" s="0" t="s">
        <v>52</v>
      </c>
      <c r="C5945" s="0" t="s">
        <v>169</v>
      </c>
      <c r="D5945" s="0" t="s">
        <v>55</v>
      </c>
      <c r="E5945" s="0" t="s">
        <v>13</v>
      </c>
      <c r="F5945" s="0" t="s">
        <v>13</v>
      </c>
      <c r="G5945" s="0" t="s">
        <v>164</v>
      </c>
      <c r="H5945" s="0" t="n">
        <v>3227349.08470277</v>
      </c>
      <c r="I5945" s="0" t="n">
        <v>37662.245084</v>
      </c>
      <c r="J5945" s="0" t="n">
        <v>21</v>
      </c>
      <c r="K5945" s="0" t="n">
        <v>0</v>
      </c>
      <c r="L5945" s="0" t="n">
        <v>0</v>
      </c>
      <c r="M5945" s="0" t="n">
        <v>0</v>
      </c>
      <c r="N5945" s="0" t="n">
        <v>0</v>
      </c>
      <c r="O5945" s="0" t="n">
        <v>0</v>
      </c>
      <c r="P5945" s="0" t="n">
        <v>0</v>
      </c>
      <c r="Q5945" s="0" t="n">
        <v>0</v>
      </c>
      <c r="R5945" s="0" t="n">
        <v>0</v>
      </c>
    </row>
    <row r="5946" customFormat="false" ht="13.8" hidden="true" customHeight="false" outlineLevel="0" collapsed="false">
      <c r="A5946" s="0" t="s">
        <v>202</v>
      </c>
      <c r="B5946" s="0" t="s">
        <v>72</v>
      </c>
      <c r="C5946" s="0" t="s">
        <v>151</v>
      </c>
      <c r="D5946" s="0" t="s">
        <v>83</v>
      </c>
      <c r="E5946" s="0" t="s">
        <v>174</v>
      </c>
      <c r="F5946" s="0" t="s">
        <v>8</v>
      </c>
      <c r="G5946" s="0" t="s">
        <v>164</v>
      </c>
      <c r="H5946" s="0" t="n">
        <v>872535.298941481</v>
      </c>
      <c r="I5946" s="0" t="n">
        <v>4898.72054717102</v>
      </c>
      <c r="J5946" s="0" t="n">
        <v>24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n">
        <v>0</v>
      </c>
      <c r="R5946" s="0" t="n">
        <v>0</v>
      </c>
    </row>
    <row r="5947" customFormat="false" ht="13.8" hidden="true" customHeight="false" outlineLevel="0" collapsed="false">
      <c r="A5947" s="0" t="s">
        <v>202</v>
      </c>
      <c r="B5947" s="0" t="s">
        <v>21</v>
      </c>
      <c r="C5947" s="0" t="s">
        <v>173</v>
      </c>
      <c r="D5947" s="0" t="s">
        <v>28</v>
      </c>
      <c r="E5947" s="0" t="s">
        <v>8</v>
      </c>
      <c r="F5947" s="0" t="s">
        <v>8</v>
      </c>
      <c r="G5947" s="0" t="s">
        <v>172</v>
      </c>
      <c r="H5947" s="0" t="n">
        <v>329850.847524929</v>
      </c>
      <c r="I5947" s="0" t="n">
        <v>3348</v>
      </c>
      <c r="J5947" s="0" t="n">
        <v>1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0</v>
      </c>
      <c r="Q5947" s="0" t="n">
        <v>0</v>
      </c>
      <c r="R5947" s="0" t="n">
        <v>0</v>
      </c>
    </row>
    <row r="5948" customFormat="false" ht="13.8" hidden="true" customHeight="false" outlineLevel="0" collapsed="false">
      <c r="A5948" s="0" t="s">
        <v>202</v>
      </c>
      <c r="B5948" s="0" t="s">
        <v>21</v>
      </c>
      <c r="C5948" s="0" t="s">
        <v>173</v>
      </c>
      <c r="D5948" s="0" t="s">
        <v>47</v>
      </c>
      <c r="E5948" s="0" t="s">
        <v>8</v>
      </c>
      <c r="F5948" s="0" t="s">
        <v>8</v>
      </c>
      <c r="G5948" s="0" t="s">
        <v>154</v>
      </c>
      <c r="H5948" s="0" t="n">
        <v>665012.437368893</v>
      </c>
      <c r="I5948" s="0" t="n">
        <v>3919.66666666666</v>
      </c>
      <c r="J5948" s="0" t="n">
        <v>14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</v>
      </c>
      <c r="P5948" s="0" t="n">
        <v>0</v>
      </c>
      <c r="Q5948" s="0" t="n">
        <v>0</v>
      </c>
      <c r="R5948" s="0" t="n">
        <v>0</v>
      </c>
    </row>
    <row r="5949" customFormat="false" ht="13.8" hidden="true" customHeight="false" outlineLevel="0" collapsed="false">
      <c r="A5949" s="0" t="s">
        <v>202</v>
      </c>
      <c r="B5949" s="0" t="s">
        <v>21</v>
      </c>
      <c r="C5949" s="0" t="s">
        <v>173</v>
      </c>
      <c r="D5949" s="0" t="s">
        <v>47</v>
      </c>
      <c r="E5949" s="0" t="s">
        <v>9</v>
      </c>
      <c r="F5949" s="0" t="s">
        <v>9</v>
      </c>
      <c r="G5949" s="0" t="s">
        <v>153</v>
      </c>
      <c r="H5949" s="0" t="n">
        <v>66506.5751489636</v>
      </c>
      <c r="I5949" s="0" t="n">
        <v>375.333333333333</v>
      </c>
      <c r="J5949" s="0" t="n">
        <v>1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0</v>
      </c>
      <c r="P5949" s="0" t="n">
        <v>0</v>
      </c>
      <c r="Q5949" s="0" t="n">
        <v>0</v>
      </c>
      <c r="R5949" s="0" t="n">
        <v>0</v>
      </c>
    </row>
    <row r="5950" customFormat="false" ht="13.8" hidden="true" customHeight="false" outlineLevel="0" collapsed="false">
      <c r="A5950" s="0" t="s">
        <v>202</v>
      </c>
      <c r="B5950" s="0" t="s">
        <v>117</v>
      </c>
      <c r="C5950" s="0" t="s">
        <v>189</v>
      </c>
      <c r="D5950" s="0" t="s">
        <v>109</v>
      </c>
      <c r="E5950" s="0" t="s">
        <v>8</v>
      </c>
      <c r="F5950" s="0" t="s">
        <v>8</v>
      </c>
      <c r="G5950" s="0" t="s">
        <v>164</v>
      </c>
      <c r="H5950" s="0" t="n">
        <v>153229374.072801</v>
      </c>
      <c r="I5950" s="0" t="n">
        <v>945242.093606187</v>
      </c>
      <c r="J5950" s="0" t="n">
        <v>380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n">
        <v>0</v>
      </c>
      <c r="R5950" s="0" t="n">
        <v>0</v>
      </c>
    </row>
    <row r="5951" customFormat="false" ht="13.8" hidden="true" customHeight="false" outlineLevel="0" collapsed="false">
      <c r="A5951" s="0" t="s">
        <v>202</v>
      </c>
      <c r="B5951" s="0" t="s">
        <v>117</v>
      </c>
      <c r="C5951" s="0" t="s">
        <v>189</v>
      </c>
      <c r="D5951" s="0" t="s">
        <v>109</v>
      </c>
      <c r="E5951" s="0" t="s">
        <v>8</v>
      </c>
      <c r="F5951" s="0" t="s">
        <v>8</v>
      </c>
      <c r="G5951" s="0" t="s">
        <v>153</v>
      </c>
      <c r="H5951" s="0" t="n">
        <v>1969384.79650899</v>
      </c>
      <c r="I5951" s="0" t="n">
        <v>11292.5499569036</v>
      </c>
      <c r="J5951" s="0" t="n">
        <v>42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n">
        <v>0</v>
      </c>
      <c r="R5951" s="0" t="n">
        <v>0</v>
      </c>
    </row>
    <row r="5952" customFormat="false" ht="13.8" hidden="true" customHeight="false" outlineLevel="0" collapsed="false">
      <c r="A5952" s="0" t="s">
        <v>202</v>
      </c>
      <c r="B5952" s="0" t="s">
        <v>72</v>
      </c>
      <c r="C5952" s="0" t="s">
        <v>175</v>
      </c>
      <c r="D5952" s="0" t="s">
        <v>89</v>
      </c>
      <c r="E5952" s="0" t="s">
        <v>174</v>
      </c>
      <c r="F5952" s="0" t="s">
        <v>8</v>
      </c>
      <c r="G5952" s="0" t="s">
        <v>153</v>
      </c>
      <c r="H5952" s="0" t="n">
        <v>18585681.1372198</v>
      </c>
      <c r="I5952" s="0" t="n">
        <v>107823.982322652</v>
      </c>
      <c r="J5952" s="0" t="n">
        <v>7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  <c r="Q5952" s="0" t="n">
        <v>0</v>
      </c>
      <c r="R5952" s="0" t="n">
        <v>0</v>
      </c>
    </row>
    <row r="5953" customFormat="false" ht="13.8" hidden="true" customHeight="false" outlineLevel="0" collapsed="false">
      <c r="A5953" s="0" t="s">
        <v>202</v>
      </c>
      <c r="B5953" s="0" t="s">
        <v>103</v>
      </c>
      <c r="C5953" s="0" t="s">
        <v>179</v>
      </c>
      <c r="D5953" s="0" t="s">
        <v>116</v>
      </c>
      <c r="E5953" s="0" t="s">
        <v>9</v>
      </c>
      <c r="F5953" s="0" t="s">
        <v>9</v>
      </c>
      <c r="G5953" s="0" t="s">
        <v>154</v>
      </c>
      <c r="H5953" s="0" t="n">
        <v>638663.426499751</v>
      </c>
      <c r="I5953" s="0" t="n">
        <v>10560.995211125</v>
      </c>
      <c r="J5953" s="0" t="n">
        <v>283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0</v>
      </c>
      <c r="R5953" s="0" t="n">
        <v>0</v>
      </c>
    </row>
    <row r="5954" customFormat="false" ht="13.8" hidden="true" customHeight="false" outlineLevel="0" collapsed="false">
      <c r="A5954" s="0" t="s">
        <v>202</v>
      </c>
      <c r="B5954" s="0" t="s">
        <v>103</v>
      </c>
      <c r="C5954" s="0" t="s">
        <v>178</v>
      </c>
      <c r="D5954" s="0" t="s">
        <v>107</v>
      </c>
      <c r="E5954" s="0" t="s">
        <v>9</v>
      </c>
      <c r="F5954" s="0" t="s">
        <v>9</v>
      </c>
      <c r="G5954" s="0" t="s">
        <v>172</v>
      </c>
      <c r="H5954" s="0" t="n">
        <v>7207654.87976705</v>
      </c>
      <c r="I5954" s="0" t="n">
        <v>106519.552863115</v>
      </c>
      <c r="J5954" s="0" t="n">
        <v>717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n">
        <v>0</v>
      </c>
      <c r="R5954" s="0" t="n">
        <v>0</v>
      </c>
    </row>
    <row r="5955" customFormat="false" ht="13.8" hidden="true" customHeight="false" outlineLevel="0" collapsed="false">
      <c r="A5955" s="0" t="s">
        <v>202</v>
      </c>
      <c r="B5955" s="0" t="s">
        <v>103</v>
      </c>
      <c r="C5955" s="0" t="s">
        <v>179</v>
      </c>
      <c r="D5955" s="0" t="s">
        <v>115</v>
      </c>
      <c r="E5955" s="0" t="s">
        <v>9</v>
      </c>
      <c r="F5955" s="0" t="s">
        <v>9</v>
      </c>
      <c r="G5955" s="0" t="s">
        <v>172</v>
      </c>
      <c r="H5955" s="0" t="n">
        <v>65612.907718475</v>
      </c>
      <c r="I5955" s="0" t="n">
        <v>1146.145</v>
      </c>
      <c r="J5955" s="0" t="n">
        <v>4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0</v>
      </c>
      <c r="Q5955" s="0" t="n">
        <v>0</v>
      </c>
      <c r="R5955" s="0" t="n">
        <v>0</v>
      </c>
    </row>
    <row r="5956" customFormat="false" ht="13.8" hidden="true" customHeight="false" outlineLevel="0" collapsed="false">
      <c r="A5956" s="0" t="s">
        <v>202</v>
      </c>
      <c r="B5956" s="0" t="s">
        <v>103</v>
      </c>
      <c r="C5956" s="0" t="s">
        <v>178</v>
      </c>
      <c r="D5956" s="0" t="s">
        <v>112</v>
      </c>
      <c r="E5956" s="0" t="s">
        <v>13</v>
      </c>
      <c r="F5956" s="0" t="s">
        <v>13</v>
      </c>
      <c r="G5956" s="0" t="s">
        <v>172</v>
      </c>
      <c r="H5956" s="0" t="n">
        <v>3057195.87049524</v>
      </c>
      <c r="I5956" s="0" t="n">
        <v>68024.0222737</v>
      </c>
      <c r="J5956" s="0" t="n">
        <v>69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n">
        <v>0</v>
      </c>
      <c r="R5956" s="0" t="n">
        <v>0</v>
      </c>
    </row>
    <row r="5957" customFormat="false" ht="13.8" hidden="true" customHeight="false" outlineLevel="0" collapsed="false">
      <c r="A5957" s="0" t="s">
        <v>202</v>
      </c>
      <c r="B5957" s="0" t="s">
        <v>103</v>
      </c>
      <c r="C5957" s="0" t="s">
        <v>178</v>
      </c>
      <c r="D5957" s="0" t="s">
        <v>104</v>
      </c>
      <c r="E5957" s="0" t="s">
        <v>8</v>
      </c>
      <c r="F5957" s="0" t="s">
        <v>8</v>
      </c>
      <c r="G5957" s="0" t="s">
        <v>157</v>
      </c>
      <c r="H5957" s="0" t="n">
        <v>65327128.9110301</v>
      </c>
      <c r="I5957" s="0" t="n">
        <v>979681.029610566</v>
      </c>
      <c r="J5957" s="0" t="n">
        <v>156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</row>
    <row r="5958" customFormat="false" ht="13.8" hidden="true" customHeight="false" outlineLevel="0" collapsed="false">
      <c r="A5958" s="0" t="s">
        <v>202</v>
      </c>
      <c r="B5958" s="0" t="s">
        <v>103</v>
      </c>
      <c r="C5958" s="0" t="s">
        <v>178</v>
      </c>
      <c r="D5958" s="0" t="s">
        <v>108</v>
      </c>
      <c r="E5958" s="0" t="s">
        <v>13</v>
      </c>
      <c r="F5958" s="0" t="s">
        <v>13</v>
      </c>
      <c r="G5958" s="0" t="s">
        <v>164</v>
      </c>
      <c r="H5958" s="0" t="n">
        <v>5901731.94763904</v>
      </c>
      <c r="I5958" s="0" t="n">
        <v>201659.3597346</v>
      </c>
      <c r="J5958" s="0" t="n">
        <v>96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n">
        <v>0</v>
      </c>
      <c r="R5958" s="0" t="n">
        <v>0</v>
      </c>
    </row>
    <row r="5959" customFormat="false" ht="13.8" hidden="true" customHeight="false" outlineLevel="0" collapsed="false">
      <c r="A5959" s="0" t="s">
        <v>202</v>
      </c>
      <c r="B5959" s="0" t="s">
        <v>103</v>
      </c>
      <c r="C5959" s="0" t="s">
        <v>178</v>
      </c>
      <c r="D5959" s="0" t="s">
        <v>105</v>
      </c>
      <c r="E5959" s="0" t="s">
        <v>9</v>
      </c>
      <c r="F5959" s="0" t="s">
        <v>9</v>
      </c>
      <c r="G5959" s="0" t="s">
        <v>157</v>
      </c>
      <c r="H5959" s="0" t="n">
        <v>4075825.01512239</v>
      </c>
      <c r="I5959" s="0" t="n">
        <v>96309.729917</v>
      </c>
      <c r="J5959" s="0" t="n">
        <v>7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</v>
      </c>
      <c r="P5959" s="0" t="n">
        <v>0</v>
      </c>
      <c r="Q5959" s="0" t="n">
        <v>0</v>
      </c>
      <c r="R5959" s="0" t="n">
        <v>0</v>
      </c>
    </row>
    <row r="5960" customFormat="false" ht="13.8" hidden="true" customHeight="false" outlineLevel="0" collapsed="false">
      <c r="A5960" s="0" t="s">
        <v>202</v>
      </c>
      <c r="B5960" s="0" t="s">
        <v>103</v>
      </c>
      <c r="C5960" s="0" t="s">
        <v>178</v>
      </c>
      <c r="D5960" s="0" t="s">
        <v>105</v>
      </c>
      <c r="E5960" s="0" t="s">
        <v>9</v>
      </c>
      <c r="F5960" s="0" t="s">
        <v>9</v>
      </c>
      <c r="G5960" s="0" t="s">
        <v>164</v>
      </c>
      <c r="H5960" s="0" t="n">
        <v>18104740.6811182</v>
      </c>
      <c r="I5960" s="0" t="n">
        <v>390706.00627</v>
      </c>
      <c r="J5960" s="0" t="n">
        <v>15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</row>
    <row r="5961" customFormat="false" ht="13.8" hidden="true" customHeight="false" outlineLevel="0" collapsed="false">
      <c r="A5961" s="0" t="s">
        <v>202</v>
      </c>
      <c r="B5961" s="0" t="s">
        <v>72</v>
      </c>
      <c r="C5961" s="0" t="s">
        <v>151</v>
      </c>
      <c r="D5961" s="0" t="s">
        <v>75</v>
      </c>
      <c r="E5961" s="0" t="s">
        <v>152</v>
      </c>
      <c r="F5961" s="0" t="s">
        <v>8</v>
      </c>
      <c r="G5961" s="0" t="s">
        <v>157</v>
      </c>
      <c r="H5961" s="0" t="n">
        <v>4550297.79238913</v>
      </c>
      <c r="I5961" s="0" t="n">
        <v>14667.2294388692</v>
      </c>
      <c r="J5961" s="0" t="n">
        <v>56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0</v>
      </c>
    </row>
    <row r="5962" customFormat="false" ht="13.8" hidden="true" customHeight="false" outlineLevel="0" collapsed="false">
      <c r="A5962" s="0" t="s">
        <v>202</v>
      </c>
      <c r="B5962" s="0" t="s">
        <v>96</v>
      </c>
      <c r="C5962" s="0" t="s">
        <v>98</v>
      </c>
      <c r="D5962" s="0" t="s">
        <v>98</v>
      </c>
      <c r="E5962" s="0" t="s">
        <v>8</v>
      </c>
      <c r="F5962" s="0" t="s">
        <v>8</v>
      </c>
      <c r="G5962" s="0" t="s">
        <v>164</v>
      </c>
      <c r="H5962" s="0" t="n">
        <v>930153332.716682</v>
      </c>
      <c r="I5962" s="0" t="n">
        <v>7301293.58478483</v>
      </c>
      <c r="J5962" s="0" t="n">
        <v>7083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0</v>
      </c>
      <c r="Q5962" s="0" t="n">
        <v>0</v>
      </c>
      <c r="R5962" s="0" t="n">
        <v>0</v>
      </c>
    </row>
    <row r="5963" customFormat="false" ht="13.8" hidden="true" customHeight="false" outlineLevel="0" collapsed="false">
      <c r="A5963" s="0" t="s">
        <v>202</v>
      </c>
      <c r="B5963" s="0" t="s">
        <v>72</v>
      </c>
      <c r="C5963" s="0" t="s">
        <v>171</v>
      </c>
      <c r="D5963" s="0" t="s">
        <v>80</v>
      </c>
      <c r="E5963" s="0" t="s">
        <v>152</v>
      </c>
      <c r="F5963" s="0" t="s">
        <v>8</v>
      </c>
      <c r="G5963" s="0" t="s">
        <v>153</v>
      </c>
      <c r="H5963" s="0" t="n">
        <v>40900876.527835</v>
      </c>
      <c r="I5963" s="0" t="n">
        <v>349136.061273935</v>
      </c>
      <c r="J5963" s="0" t="n">
        <v>677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n">
        <v>0</v>
      </c>
      <c r="R5963" s="0" t="n">
        <v>0</v>
      </c>
    </row>
    <row r="5964" customFormat="false" ht="13.8" hidden="true" customHeight="false" outlineLevel="0" collapsed="false">
      <c r="A5964" s="0" t="s">
        <v>202</v>
      </c>
      <c r="B5964" s="0" t="s">
        <v>72</v>
      </c>
      <c r="C5964" s="0" t="s">
        <v>175</v>
      </c>
      <c r="D5964" s="0" t="s">
        <v>79</v>
      </c>
      <c r="E5964" s="0" t="s">
        <v>152</v>
      </c>
      <c r="F5964" s="0" t="s">
        <v>8</v>
      </c>
      <c r="G5964" s="0" t="s">
        <v>164</v>
      </c>
      <c r="H5964" s="0" t="n">
        <v>129970383.195301</v>
      </c>
      <c r="I5964" s="0" t="n">
        <v>1267020.22293578</v>
      </c>
      <c r="J5964" s="0" t="n">
        <v>376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n">
        <v>0</v>
      </c>
      <c r="R5964" s="0" t="n">
        <v>0</v>
      </c>
    </row>
    <row r="5965" customFormat="false" ht="13.8" hidden="true" customHeight="false" outlineLevel="0" collapsed="false">
      <c r="A5965" s="0" t="s">
        <v>202</v>
      </c>
      <c r="B5965" s="0" t="s">
        <v>72</v>
      </c>
      <c r="C5965" s="0" t="s">
        <v>175</v>
      </c>
      <c r="D5965" s="0" t="s">
        <v>79</v>
      </c>
      <c r="E5965" s="0" t="s">
        <v>170</v>
      </c>
      <c r="F5965" s="0" t="s">
        <v>13</v>
      </c>
      <c r="G5965" s="0" t="s">
        <v>164</v>
      </c>
      <c r="H5965" s="0" t="n">
        <v>76976310.8239374</v>
      </c>
      <c r="I5965" s="0" t="n">
        <v>1554980.25042644</v>
      </c>
      <c r="J5965" s="0" t="n">
        <v>486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0</v>
      </c>
      <c r="Q5965" s="0" t="n">
        <v>0</v>
      </c>
      <c r="R5965" s="0" t="n">
        <v>0</v>
      </c>
    </row>
    <row r="5966" customFormat="false" ht="13.8" hidden="true" customHeight="false" outlineLevel="0" collapsed="false">
      <c r="A5966" s="0" t="s">
        <v>202</v>
      </c>
      <c r="B5966" s="0" t="s">
        <v>72</v>
      </c>
      <c r="C5966" s="0" t="s">
        <v>175</v>
      </c>
      <c r="D5966" s="0" t="s">
        <v>79</v>
      </c>
      <c r="E5966" s="0" t="s">
        <v>156</v>
      </c>
      <c r="F5966" s="0" t="s">
        <v>9</v>
      </c>
      <c r="G5966" s="0" t="s">
        <v>172</v>
      </c>
      <c r="H5966" s="0" t="n">
        <v>17119572.0757636</v>
      </c>
      <c r="I5966" s="0" t="n">
        <v>285211.789746626</v>
      </c>
      <c r="J5966" s="0" t="n">
        <v>126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n">
        <v>0</v>
      </c>
      <c r="R5966" s="0" t="n">
        <v>0</v>
      </c>
    </row>
    <row r="5967" customFormat="false" ht="13.8" hidden="true" customHeight="false" outlineLevel="0" collapsed="false">
      <c r="A5967" s="0" t="s">
        <v>202</v>
      </c>
      <c r="B5967" s="0" t="s">
        <v>52</v>
      </c>
      <c r="C5967" s="0" t="s">
        <v>158</v>
      </c>
      <c r="D5967" s="0" t="s">
        <v>59</v>
      </c>
      <c r="E5967" s="0" t="s">
        <v>8</v>
      </c>
      <c r="F5967" s="0" t="s">
        <v>8</v>
      </c>
      <c r="G5967" s="0" t="s">
        <v>172</v>
      </c>
      <c r="H5967" s="0" t="n">
        <v>3110911.2561081</v>
      </c>
      <c r="I5967" s="0" t="n">
        <v>41822.8537705872</v>
      </c>
      <c r="J5967" s="0" t="n">
        <v>62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0</v>
      </c>
      <c r="Q5967" s="0" t="n">
        <v>0</v>
      </c>
      <c r="R5967" s="0" t="n">
        <v>0</v>
      </c>
    </row>
    <row r="5968" customFormat="false" ht="13.8" hidden="true" customHeight="false" outlineLevel="0" collapsed="false">
      <c r="A5968" s="0" t="s">
        <v>202</v>
      </c>
      <c r="B5968" s="0" t="s">
        <v>6</v>
      </c>
      <c r="C5968" s="0" t="s">
        <v>162</v>
      </c>
      <c r="D5968" s="0" t="s">
        <v>7</v>
      </c>
      <c r="E5968" s="0" t="s">
        <v>13</v>
      </c>
      <c r="F5968" s="0" t="s">
        <v>13</v>
      </c>
      <c r="G5968" s="0" t="s">
        <v>153</v>
      </c>
      <c r="H5968" s="0" t="n">
        <v>5718152.61674637</v>
      </c>
      <c r="I5968" s="0" t="n">
        <v>117102.907933721</v>
      </c>
      <c r="J5968" s="0" t="n">
        <v>1659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0</v>
      </c>
      <c r="Q5968" s="0" t="n">
        <v>0</v>
      </c>
      <c r="R5968" s="0" t="n">
        <v>0</v>
      </c>
    </row>
    <row r="5969" customFormat="false" ht="13.8" hidden="true" customHeight="false" outlineLevel="0" collapsed="false">
      <c r="A5969" s="0" t="s">
        <v>202</v>
      </c>
      <c r="B5969" s="0" t="s">
        <v>21</v>
      </c>
      <c r="C5969" s="0" t="s">
        <v>166</v>
      </c>
      <c r="D5969" s="0" t="s">
        <v>33</v>
      </c>
      <c r="E5969" s="0" t="s">
        <v>8</v>
      </c>
      <c r="F5969" s="0" t="s">
        <v>8</v>
      </c>
      <c r="G5969" s="0" t="s">
        <v>157</v>
      </c>
      <c r="H5969" s="0" t="n">
        <v>35729285.4648684</v>
      </c>
      <c r="I5969" s="0" t="n">
        <v>643864.788022322</v>
      </c>
      <c r="J5969" s="0" t="n">
        <v>103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n">
        <v>0</v>
      </c>
      <c r="R5969" s="0" t="n">
        <v>0</v>
      </c>
    </row>
    <row r="5970" customFormat="false" ht="13.8" hidden="true" customHeight="false" outlineLevel="0" collapsed="false">
      <c r="A5970" s="0" t="s">
        <v>202</v>
      </c>
      <c r="B5970" s="0" t="s">
        <v>6</v>
      </c>
      <c r="C5970" s="0" t="s">
        <v>162</v>
      </c>
      <c r="D5970" s="0" t="s">
        <v>15</v>
      </c>
      <c r="E5970" s="0" t="s">
        <v>8</v>
      </c>
      <c r="F5970" s="0" t="s">
        <v>8</v>
      </c>
      <c r="G5970" s="0" t="s">
        <v>172</v>
      </c>
      <c r="H5970" s="0" t="n">
        <v>414741579.182954</v>
      </c>
      <c r="I5970" s="0" t="n">
        <v>2244536.03848724</v>
      </c>
      <c r="J5970" s="0" t="n">
        <v>28106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</row>
    <row r="5971" customFormat="false" ht="13.8" hidden="true" customHeight="false" outlineLevel="0" collapsed="false">
      <c r="A5971" s="0" t="s">
        <v>202</v>
      </c>
      <c r="B5971" s="0" t="s">
        <v>21</v>
      </c>
      <c r="C5971" s="0" t="s">
        <v>173</v>
      </c>
      <c r="D5971" s="0" t="s">
        <v>39</v>
      </c>
      <c r="E5971" s="0" t="s">
        <v>9</v>
      </c>
      <c r="F5971" s="0" t="s">
        <v>9</v>
      </c>
      <c r="G5971" s="0" t="s">
        <v>157</v>
      </c>
      <c r="H5971" s="0" t="n">
        <v>17173902.1278679</v>
      </c>
      <c r="I5971" s="0" t="n">
        <v>137330.313753536</v>
      </c>
      <c r="J5971" s="0" t="n">
        <v>336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</row>
    <row r="5972" customFormat="false" ht="13.8" hidden="true" customHeight="false" outlineLevel="0" collapsed="false">
      <c r="A5972" s="0" t="s">
        <v>202</v>
      </c>
      <c r="B5972" s="0" t="s">
        <v>72</v>
      </c>
      <c r="C5972" s="0" t="s">
        <v>151</v>
      </c>
      <c r="D5972" s="0" t="s">
        <v>82</v>
      </c>
      <c r="E5972" s="0" t="s">
        <v>152</v>
      </c>
      <c r="F5972" s="0" t="s">
        <v>8</v>
      </c>
      <c r="G5972" s="0" t="s">
        <v>172</v>
      </c>
      <c r="H5972" s="0" t="n">
        <v>6589554.70042699</v>
      </c>
      <c r="I5972" s="0" t="n">
        <v>42748.5261037541</v>
      </c>
      <c r="J5972" s="0" t="n">
        <v>131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0</v>
      </c>
      <c r="Q5972" s="0" t="n">
        <v>0</v>
      </c>
      <c r="R5972" s="0" t="n">
        <v>0</v>
      </c>
    </row>
    <row r="5973" customFormat="false" ht="13.8" hidden="true" customHeight="false" outlineLevel="0" collapsed="false">
      <c r="A5973" s="0" t="s">
        <v>202</v>
      </c>
      <c r="B5973" s="0" t="s">
        <v>21</v>
      </c>
      <c r="C5973" s="0" t="s">
        <v>166</v>
      </c>
      <c r="D5973" s="0" t="s">
        <v>43</v>
      </c>
      <c r="E5973" s="0" t="s">
        <v>8</v>
      </c>
      <c r="F5973" s="0" t="s">
        <v>8</v>
      </c>
      <c r="G5973" s="0" t="s">
        <v>164</v>
      </c>
      <c r="H5973" s="0" t="n">
        <v>16270606.7401135</v>
      </c>
      <c r="I5973" s="0" t="n">
        <v>75645.3062342188</v>
      </c>
      <c r="J5973" s="0" t="n">
        <v>500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0</v>
      </c>
      <c r="P5973" s="0" t="n">
        <v>0</v>
      </c>
      <c r="Q5973" s="0" t="n">
        <v>0</v>
      </c>
      <c r="R5973" s="0" t="n">
        <v>0</v>
      </c>
    </row>
    <row r="5974" customFormat="false" ht="13.8" hidden="true" customHeight="false" outlineLevel="0" collapsed="false">
      <c r="A5974" s="0" t="s">
        <v>202</v>
      </c>
      <c r="B5974" s="0" t="s">
        <v>52</v>
      </c>
      <c r="C5974" s="0" t="s">
        <v>158</v>
      </c>
      <c r="D5974" s="0" t="s">
        <v>65</v>
      </c>
      <c r="E5974" s="0" t="s">
        <v>13</v>
      </c>
      <c r="F5974" s="0" t="s">
        <v>13</v>
      </c>
      <c r="G5974" s="0" t="s">
        <v>157</v>
      </c>
      <c r="H5974" s="0" t="n">
        <v>44400414.0168507</v>
      </c>
      <c r="I5974" s="0" t="n">
        <v>589642.908389586</v>
      </c>
      <c r="J5974" s="0" t="n">
        <v>6184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0</v>
      </c>
      <c r="Q5974" s="0" t="n">
        <v>0</v>
      </c>
      <c r="R5974" s="0" t="n">
        <v>0</v>
      </c>
    </row>
    <row r="5975" customFormat="false" ht="13.8" hidden="true" customHeight="false" outlineLevel="0" collapsed="false">
      <c r="A5975" s="0" t="s">
        <v>202</v>
      </c>
      <c r="B5975" s="0" t="s">
        <v>52</v>
      </c>
      <c r="C5975" s="0" t="s">
        <v>158</v>
      </c>
      <c r="D5975" s="0" t="s">
        <v>66</v>
      </c>
      <c r="E5975" s="0" t="s">
        <v>8</v>
      </c>
      <c r="F5975" s="0" t="s">
        <v>8</v>
      </c>
      <c r="G5975" s="0" t="s">
        <v>164</v>
      </c>
      <c r="H5975" s="0" t="n">
        <v>46944147.8542523</v>
      </c>
      <c r="I5975" s="0" t="n">
        <v>496181.458823341</v>
      </c>
      <c r="J5975" s="0" t="n">
        <v>6654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n">
        <v>0</v>
      </c>
      <c r="R5975" s="0" t="n">
        <v>0</v>
      </c>
    </row>
    <row r="5976" customFormat="false" ht="13.8" hidden="true" customHeight="false" outlineLevel="0" collapsed="false">
      <c r="A5976" s="0" t="s">
        <v>202</v>
      </c>
      <c r="B5976" s="0" t="s">
        <v>52</v>
      </c>
      <c r="C5976" s="0" t="s">
        <v>158</v>
      </c>
      <c r="D5976" s="0" t="s">
        <v>66</v>
      </c>
      <c r="E5976" s="0" t="s">
        <v>8</v>
      </c>
      <c r="F5976" s="0" t="s">
        <v>8</v>
      </c>
      <c r="G5976" s="0" t="s">
        <v>154</v>
      </c>
      <c r="H5976" s="0" t="n">
        <v>39969622.1064463</v>
      </c>
      <c r="I5976" s="0" t="n">
        <v>466207.39370435</v>
      </c>
      <c r="J5976" s="0" t="n">
        <v>6509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n">
        <v>0</v>
      </c>
      <c r="R5976" s="0" t="n">
        <v>0</v>
      </c>
    </row>
    <row r="5977" customFormat="false" ht="13.8" hidden="true" customHeight="false" outlineLevel="0" collapsed="false">
      <c r="A5977" s="0" t="s">
        <v>202</v>
      </c>
      <c r="B5977" s="0" t="s">
        <v>21</v>
      </c>
      <c r="C5977" s="0" t="s">
        <v>168</v>
      </c>
      <c r="D5977" s="0" t="s">
        <v>50</v>
      </c>
      <c r="E5977" s="0" t="s">
        <v>8</v>
      </c>
      <c r="F5977" s="0" t="s">
        <v>8</v>
      </c>
      <c r="G5977" s="0" t="s">
        <v>154</v>
      </c>
      <c r="H5977" s="0" t="n">
        <v>48634774.5309218</v>
      </c>
      <c r="I5977" s="0" t="n">
        <v>334880</v>
      </c>
      <c r="J5977" s="0" t="n">
        <v>7979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0</v>
      </c>
      <c r="Q5977" s="0" t="n">
        <v>0</v>
      </c>
      <c r="R5977" s="0" t="n">
        <v>0</v>
      </c>
    </row>
    <row r="5978" customFormat="false" ht="13.8" hidden="true" customHeight="false" outlineLevel="0" collapsed="false">
      <c r="A5978" s="0" t="s">
        <v>202</v>
      </c>
      <c r="B5978" s="0" t="s">
        <v>52</v>
      </c>
      <c r="C5978" s="0" t="s">
        <v>169</v>
      </c>
      <c r="D5978" s="0" t="s">
        <v>69</v>
      </c>
      <c r="E5978" s="0" t="s">
        <v>8</v>
      </c>
      <c r="F5978" s="0" t="s">
        <v>8</v>
      </c>
      <c r="G5978" s="0" t="s">
        <v>164</v>
      </c>
      <c r="H5978" s="0" t="n">
        <v>93156441.0692113</v>
      </c>
      <c r="I5978" s="0" t="n">
        <v>850516.499542199</v>
      </c>
      <c r="J5978" s="0" t="n">
        <v>6014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n">
        <v>0</v>
      </c>
      <c r="R5978" s="0" t="n">
        <v>0</v>
      </c>
    </row>
    <row r="5979" customFormat="false" ht="13.8" hidden="true" customHeight="false" outlineLevel="0" collapsed="false">
      <c r="A5979" s="0" t="s">
        <v>202</v>
      </c>
      <c r="B5979" s="0" t="s">
        <v>6</v>
      </c>
      <c r="C5979" s="0" t="s">
        <v>162</v>
      </c>
      <c r="D5979" s="0" t="s">
        <v>20</v>
      </c>
      <c r="E5979" s="0" t="s">
        <v>9</v>
      </c>
      <c r="F5979" s="0" t="s">
        <v>9</v>
      </c>
      <c r="G5979" s="0" t="s">
        <v>164</v>
      </c>
      <c r="H5979" s="0" t="n">
        <v>148698224.205047</v>
      </c>
      <c r="I5979" s="0" t="n">
        <v>1819380.56219557</v>
      </c>
      <c r="J5979" s="0" t="n">
        <v>319.99999996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n">
        <v>0</v>
      </c>
      <c r="R5979" s="0" t="n">
        <v>0</v>
      </c>
    </row>
    <row r="5980" customFormat="false" ht="13.8" hidden="true" customHeight="false" outlineLevel="0" collapsed="false">
      <c r="A5980" s="0" t="s">
        <v>202</v>
      </c>
      <c r="B5980" s="0" t="s">
        <v>72</v>
      </c>
      <c r="C5980" s="0" t="s">
        <v>171</v>
      </c>
      <c r="D5980" s="0" t="s">
        <v>86</v>
      </c>
      <c r="E5980" s="0" t="s">
        <v>170</v>
      </c>
      <c r="F5980" s="0" t="s">
        <v>13</v>
      </c>
      <c r="G5980" s="0" t="s">
        <v>153</v>
      </c>
      <c r="H5980" s="0" t="n">
        <v>1807262.39580756</v>
      </c>
      <c r="I5980" s="0" t="n">
        <v>43052.0157905523</v>
      </c>
      <c r="J5980" s="0" t="n">
        <v>39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n">
        <v>0</v>
      </c>
      <c r="R5980" s="0" t="n">
        <v>0</v>
      </c>
    </row>
    <row r="5981" customFormat="false" ht="13.8" hidden="true" customHeight="false" outlineLevel="0" collapsed="false">
      <c r="A5981" s="0" t="s">
        <v>202</v>
      </c>
      <c r="B5981" s="0" t="s">
        <v>52</v>
      </c>
      <c r="C5981" s="0" t="s">
        <v>161</v>
      </c>
      <c r="D5981" s="0" t="s">
        <v>60</v>
      </c>
      <c r="E5981" s="0" t="s">
        <v>9</v>
      </c>
      <c r="F5981" s="0" t="s">
        <v>9</v>
      </c>
      <c r="G5981" s="0" t="s">
        <v>153</v>
      </c>
      <c r="H5981" s="0" t="n">
        <v>4916124.08286565</v>
      </c>
      <c r="I5981" s="0" t="n">
        <v>51341.6654545454</v>
      </c>
      <c r="J5981" s="0" t="n">
        <v>48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0</v>
      </c>
      <c r="P5981" s="0" t="n">
        <v>0</v>
      </c>
      <c r="Q5981" s="0" t="n">
        <v>0</v>
      </c>
      <c r="R5981" s="0" t="n">
        <v>0</v>
      </c>
    </row>
    <row r="5982" customFormat="false" ht="13.8" hidden="true" customHeight="false" outlineLevel="0" collapsed="false">
      <c r="A5982" s="0" t="s">
        <v>202</v>
      </c>
      <c r="B5982" s="0" t="s">
        <v>52</v>
      </c>
      <c r="C5982" s="0" t="s">
        <v>169</v>
      </c>
      <c r="D5982" s="0" t="s">
        <v>55</v>
      </c>
      <c r="E5982" s="0" t="s">
        <v>9</v>
      </c>
      <c r="F5982" s="0" t="s">
        <v>9</v>
      </c>
      <c r="G5982" s="0" t="s">
        <v>164</v>
      </c>
      <c r="H5982" s="0" t="n">
        <v>3857350.62398154</v>
      </c>
      <c r="I5982" s="0" t="n">
        <v>45625.61051</v>
      </c>
      <c r="J5982" s="0" t="n">
        <v>26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0</v>
      </c>
      <c r="P5982" s="0" t="n">
        <v>0</v>
      </c>
      <c r="Q5982" s="0" t="n">
        <v>0</v>
      </c>
      <c r="R5982" s="0" t="n">
        <v>0</v>
      </c>
    </row>
    <row r="5983" customFormat="false" ht="13.8" hidden="true" customHeight="false" outlineLevel="0" collapsed="false">
      <c r="A5983" s="0" t="s">
        <v>202</v>
      </c>
      <c r="B5983" s="0" t="s">
        <v>103</v>
      </c>
      <c r="C5983" s="0" t="s">
        <v>177</v>
      </c>
      <c r="D5983" s="0" t="s">
        <v>106</v>
      </c>
      <c r="E5983" s="0" t="s">
        <v>9</v>
      </c>
      <c r="F5983" s="0" t="s">
        <v>9</v>
      </c>
      <c r="G5983" s="0" t="s">
        <v>157</v>
      </c>
      <c r="H5983" s="0" t="n">
        <v>9505573.09889277</v>
      </c>
      <c r="I5983" s="0" t="n">
        <v>687975.515</v>
      </c>
      <c r="J5983" s="0" t="n">
        <v>382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n">
        <v>0</v>
      </c>
      <c r="R5983" s="0" t="n">
        <v>0</v>
      </c>
    </row>
    <row r="5984" customFormat="false" ht="13.8" hidden="true" customHeight="false" outlineLevel="0" collapsed="false">
      <c r="A5984" s="0" t="s">
        <v>202</v>
      </c>
      <c r="B5984" s="0" t="s">
        <v>103</v>
      </c>
      <c r="C5984" s="0" t="s">
        <v>179</v>
      </c>
      <c r="D5984" s="0" t="s">
        <v>22</v>
      </c>
      <c r="E5984" s="0" t="s">
        <v>8</v>
      </c>
      <c r="F5984" s="0" t="s">
        <v>8</v>
      </c>
      <c r="G5984" s="0" t="s">
        <v>153</v>
      </c>
      <c r="H5984" s="0" t="n">
        <v>2349611.20734584</v>
      </c>
      <c r="I5984" s="0" t="n">
        <v>23450</v>
      </c>
      <c r="J5984" s="0" t="n">
        <v>97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n">
        <v>0</v>
      </c>
      <c r="R5984" s="0" t="n">
        <v>0</v>
      </c>
    </row>
    <row r="5985" customFormat="false" ht="13.8" hidden="true" customHeight="false" outlineLevel="0" collapsed="false">
      <c r="A5985" s="0" t="s">
        <v>202</v>
      </c>
      <c r="B5985" s="0" t="s">
        <v>103</v>
      </c>
      <c r="C5985" s="0" t="s">
        <v>177</v>
      </c>
      <c r="D5985" s="0" t="s">
        <v>109</v>
      </c>
      <c r="E5985" s="0" t="s">
        <v>9</v>
      </c>
      <c r="F5985" s="0" t="s">
        <v>9</v>
      </c>
      <c r="G5985" s="0" t="s">
        <v>180</v>
      </c>
      <c r="H5985" s="0" t="n">
        <v>0</v>
      </c>
      <c r="I5985" s="0" t="n">
        <v>0</v>
      </c>
      <c r="J5985" s="0" t="n">
        <v>65652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0</v>
      </c>
      <c r="Q5985" s="0" t="n">
        <v>0</v>
      </c>
      <c r="R5985" s="0" t="n">
        <v>0</v>
      </c>
    </row>
    <row r="5986" customFormat="false" ht="13.8" hidden="true" customHeight="false" outlineLevel="0" collapsed="false">
      <c r="A5986" s="0" t="s">
        <v>202</v>
      </c>
      <c r="B5986" s="0" t="s">
        <v>103</v>
      </c>
      <c r="C5986" s="0" t="s">
        <v>177</v>
      </c>
      <c r="D5986" s="0" t="s">
        <v>115</v>
      </c>
      <c r="E5986" s="0" t="s">
        <v>8</v>
      </c>
      <c r="F5986" s="0" t="s">
        <v>8</v>
      </c>
      <c r="G5986" s="0" t="s">
        <v>172</v>
      </c>
      <c r="H5986" s="0" t="n">
        <v>1188803.79954827</v>
      </c>
      <c r="I5986" s="0" t="n">
        <v>7187.1</v>
      </c>
      <c r="J5986" s="0" t="n">
        <v>34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</row>
    <row r="5987" customFormat="false" ht="13.8" hidden="true" customHeight="false" outlineLevel="0" collapsed="false">
      <c r="A5987" s="0" t="s">
        <v>202</v>
      </c>
      <c r="B5987" s="0" t="s">
        <v>21</v>
      </c>
      <c r="C5987" s="0" t="s">
        <v>173</v>
      </c>
      <c r="D5987" s="0" t="s">
        <v>28</v>
      </c>
      <c r="E5987" s="0" t="s">
        <v>8</v>
      </c>
      <c r="F5987" s="0" t="s">
        <v>8</v>
      </c>
      <c r="G5987" s="0" t="s">
        <v>154</v>
      </c>
      <c r="H5987" s="0" t="n">
        <v>136310.453198576</v>
      </c>
      <c r="I5987" s="0" t="n">
        <v>2014</v>
      </c>
      <c r="J5987" s="0" t="n">
        <v>1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</row>
    <row r="5988" customFormat="false" ht="13.8" hidden="true" customHeight="false" outlineLevel="0" collapsed="false">
      <c r="A5988" s="0" t="s">
        <v>202</v>
      </c>
      <c r="B5988" s="0" t="s">
        <v>117</v>
      </c>
      <c r="C5988" s="0" t="s">
        <v>189</v>
      </c>
      <c r="D5988" s="0" t="s">
        <v>109</v>
      </c>
      <c r="E5988" s="0" t="s">
        <v>9</v>
      </c>
      <c r="F5988" s="0" t="s">
        <v>9</v>
      </c>
      <c r="G5988" s="0" t="s">
        <v>153</v>
      </c>
      <c r="H5988" s="0" t="n">
        <v>40290.4629423622</v>
      </c>
      <c r="I5988" s="0" t="n">
        <v>261.312532430043</v>
      </c>
      <c r="J5988" s="0" t="n">
        <v>3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n">
        <v>0</v>
      </c>
      <c r="R5988" s="0" t="n">
        <v>0</v>
      </c>
    </row>
    <row r="5989" customFormat="false" ht="13.8" hidden="true" customHeight="false" outlineLevel="0" collapsed="false">
      <c r="A5989" s="0" t="s">
        <v>202</v>
      </c>
      <c r="B5989" s="0" t="s">
        <v>96</v>
      </c>
      <c r="C5989" s="0" t="s">
        <v>97</v>
      </c>
      <c r="D5989" s="0" t="s">
        <v>97</v>
      </c>
      <c r="E5989" s="0" t="s">
        <v>8</v>
      </c>
      <c r="F5989" s="0" t="s">
        <v>8</v>
      </c>
      <c r="G5989" s="0" t="s">
        <v>164</v>
      </c>
      <c r="H5989" s="0" t="n">
        <v>406675289.544095</v>
      </c>
      <c r="I5989" s="0" t="n">
        <v>3546394.09439114</v>
      </c>
      <c r="J5989" s="0" t="n">
        <v>29587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n">
        <v>0</v>
      </c>
      <c r="R5989" s="0" t="n">
        <v>0</v>
      </c>
    </row>
    <row r="5990" customFormat="false" ht="13.8" hidden="true" customHeight="false" outlineLevel="0" collapsed="false">
      <c r="A5990" s="0" t="s">
        <v>202</v>
      </c>
      <c r="B5990" s="0" t="s">
        <v>72</v>
      </c>
      <c r="C5990" s="0" t="s">
        <v>171</v>
      </c>
      <c r="D5990" s="0" t="s">
        <v>74</v>
      </c>
      <c r="E5990" s="0" t="s">
        <v>152</v>
      </c>
      <c r="F5990" s="0" t="s">
        <v>8</v>
      </c>
      <c r="G5990" s="0" t="s">
        <v>164</v>
      </c>
      <c r="H5990" s="0" t="n">
        <v>71720560.4808358</v>
      </c>
      <c r="I5990" s="0" t="n">
        <v>274949.496791079</v>
      </c>
      <c r="J5990" s="0" t="n">
        <v>3362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n">
        <v>0</v>
      </c>
      <c r="R5990" s="0" t="n">
        <v>0</v>
      </c>
    </row>
    <row r="5991" customFormat="false" ht="13.8" hidden="true" customHeight="false" outlineLevel="0" collapsed="false">
      <c r="A5991" s="0" t="s">
        <v>202</v>
      </c>
      <c r="B5991" s="0" t="s">
        <v>72</v>
      </c>
      <c r="C5991" s="0" t="s">
        <v>171</v>
      </c>
      <c r="D5991" s="0" t="s">
        <v>80</v>
      </c>
      <c r="E5991" s="0" t="s">
        <v>174</v>
      </c>
      <c r="F5991" s="0" t="s">
        <v>8</v>
      </c>
      <c r="G5991" s="0" t="s">
        <v>157</v>
      </c>
      <c r="H5991" s="0" t="n">
        <v>31936507.854566</v>
      </c>
      <c r="I5991" s="0" t="n">
        <v>231807.480351457</v>
      </c>
      <c r="J5991" s="0" t="n">
        <v>364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n">
        <v>0</v>
      </c>
      <c r="R5991" s="0" t="n">
        <v>0</v>
      </c>
    </row>
    <row r="5992" customFormat="false" ht="13.8" hidden="true" customHeight="false" outlineLevel="0" collapsed="false">
      <c r="A5992" s="0" t="s">
        <v>202</v>
      </c>
      <c r="B5992" s="0" t="s">
        <v>72</v>
      </c>
      <c r="C5992" s="0" t="s">
        <v>175</v>
      </c>
      <c r="D5992" s="0" t="s">
        <v>79</v>
      </c>
      <c r="E5992" s="0" t="s">
        <v>170</v>
      </c>
      <c r="F5992" s="0" t="s">
        <v>13</v>
      </c>
      <c r="G5992" s="0" t="s">
        <v>153</v>
      </c>
      <c r="H5992" s="0" t="n">
        <v>6578125.22899544</v>
      </c>
      <c r="I5992" s="0" t="n">
        <v>132820.393745879</v>
      </c>
      <c r="J5992" s="0" t="n">
        <v>48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n">
        <v>0</v>
      </c>
      <c r="R5992" s="0" t="n">
        <v>0</v>
      </c>
    </row>
    <row r="5993" customFormat="false" ht="13.8" hidden="true" customHeight="false" outlineLevel="0" collapsed="false">
      <c r="A5993" s="0" t="s">
        <v>202</v>
      </c>
      <c r="B5993" s="0" t="s">
        <v>96</v>
      </c>
      <c r="C5993" s="0" t="s">
        <v>99</v>
      </c>
      <c r="D5993" s="0" t="s">
        <v>99</v>
      </c>
      <c r="E5993" s="0" t="s">
        <v>191</v>
      </c>
      <c r="F5993" s="0" t="s">
        <v>9</v>
      </c>
      <c r="G5993" s="0" t="s">
        <v>172</v>
      </c>
      <c r="H5993" s="0" t="n">
        <v>16807267.9808431</v>
      </c>
      <c r="I5993" s="0" t="n">
        <v>195658.602730849</v>
      </c>
      <c r="J5993" s="0" t="n">
        <v>168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</row>
    <row r="5994" customFormat="false" ht="13.8" hidden="true" customHeight="false" outlineLevel="0" collapsed="false">
      <c r="A5994" s="0" t="s">
        <v>202</v>
      </c>
      <c r="B5994" s="0" t="s">
        <v>21</v>
      </c>
      <c r="C5994" s="0" t="s">
        <v>173</v>
      </c>
      <c r="D5994" s="0" t="s">
        <v>26</v>
      </c>
      <c r="E5994" s="0" t="s">
        <v>8</v>
      </c>
      <c r="F5994" s="0" t="s">
        <v>8</v>
      </c>
      <c r="G5994" s="0" t="s">
        <v>154</v>
      </c>
      <c r="H5994" s="0" t="n">
        <v>15826808.3271937</v>
      </c>
      <c r="I5994" s="0" t="n">
        <v>195581.463335963</v>
      </c>
      <c r="J5994" s="0" t="n">
        <v>192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n">
        <v>0</v>
      </c>
      <c r="R5994" s="0" t="n">
        <v>0</v>
      </c>
    </row>
    <row r="5995" customFormat="false" ht="13.8" hidden="true" customHeight="false" outlineLevel="0" collapsed="false">
      <c r="A5995" s="0" t="s">
        <v>202</v>
      </c>
      <c r="B5995" s="0" t="s">
        <v>21</v>
      </c>
      <c r="C5995" s="0" t="s">
        <v>166</v>
      </c>
      <c r="D5995" s="0" t="s">
        <v>25</v>
      </c>
      <c r="E5995" s="0" t="s">
        <v>13</v>
      </c>
      <c r="F5995" s="0" t="s">
        <v>13</v>
      </c>
      <c r="G5995" s="0" t="s">
        <v>164</v>
      </c>
      <c r="H5995" s="0" t="n">
        <v>14927809.6334525</v>
      </c>
      <c r="I5995" s="0" t="n">
        <v>152094.842839829</v>
      </c>
      <c r="J5995" s="0" t="n">
        <v>51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0</v>
      </c>
      <c r="Q5995" s="0" t="n">
        <v>0</v>
      </c>
      <c r="R5995" s="0" t="n">
        <v>0</v>
      </c>
    </row>
    <row r="5996" customFormat="false" ht="13.8" hidden="true" customHeight="false" outlineLevel="0" collapsed="false">
      <c r="A5996" s="0" t="s">
        <v>202</v>
      </c>
      <c r="B5996" s="0" t="s">
        <v>52</v>
      </c>
      <c r="C5996" s="0" t="s">
        <v>158</v>
      </c>
      <c r="D5996" s="0" t="s">
        <v>59</v>
      </c>
      <c r="E5996" s="0" t="s">
        <v>13</v>
      </c>
      <c r="F5996" s="0" t="s">
        <v>13</v>
      </c>
      <c r="G5996" s="0" t="s">
        <v>154</v>
      </c>
      <c r="H5996" s="0" t="n">
        <v>6185086.40561002</v>
      </c>
      <c r="I5996" s="0" t="n">
        <v>82437.4309494178</v>
      </c>
      <c r="J5996" s="0" t="n">
        <v>143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0</v>
      </c>
      <c r="Q5996" s="0" t="n">
        <v>0</v>
      </c>
      <c r="R5996" s="0" t="n">
        <v>0</v>
      </c>
    </row>
    <row r="5997" customFormat="false" ht="13.8" hidden="true" customHeight="false" outlineLevel="0" collapsed="false">
      <c r="A5997" s="0" t="s">
        <v>202</v>
      </c>
      <c r="B5997" s="0" t="s">
        <v>72</v>
      </c>
      <c r="C5997" s="0" t="s">
        <v>151</v>
      </c>
      <c r="D5997" s="0" t="s">
        <v>84</v>
      </c>
      <c r="E5997" s="0" t="s">
        <v>156</v>
      </c>
      <c r="F5997" s="0" t="s">
        <v>9</v>
      </c>
      <c r="G5997" s="0" t="s">
        <v>154</v>
      </c>
      <c r="H5997" s="0" t="n">
        <v>87507535.8986519</v>
      </c>
      <c r="I5997" s="0" t="n">
        <v>2105001.39937109</v>
      </c>
      <c r="J5997" s="0" t="n">
        <v>215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n">
        <v>0</v>
      </c>
      <c r="R5997" s="0" t="n">
        <v>0</v>
      </c>
    </row>
    <row r="5998" customFormat="false" ht="13.8" hidden="true" customHeight="false" outlineLevel="0" collapsed="false">
      <c r="A5998" s="0" t="s">
        <v>202</v>
      </c>
      <c r="B5998" s="0" t="s">
        <v>6</v>
      </c>
      <c r="C5998" s="0" t="s">
        <v>162</v>
      </c>
      <c r="D5998" s="0" t="s">
        <v>18</v>
      </c>
      <c r="E5998" s="0" t="s">
        <v>13</v>
      </c>
      <c r="F5998" s="0" t="s">
        <v>13</v>
      </c>
      <c r="G5998" s="0" t="s">
        <v>172</v>
      </c>
      <c r="H5998" s="0" t="n">
        <v>16086280.6240535</v>
      </c>
      <c r="I5998" s="0" t="n">
        <v>293985.030509938</v>
      </c>
      <c r="J5998" s="0" t="n">
        <v>48.999999999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0</v>
      </c>
      <c r="R5998" s="0" t="n">
        <v>0</v>
      </c>
    </row>
    <row r="5999" customFormat="false" ht="13.8" hidden="true" customHeight="false" outlineLevel="0" collapsed="false">
      <c r="A5999" s="0" t="s">
        <v>202</v>
      </c>
      <c r="B5999" s="0" t="s">
        <v>6</v>
      </c>
      <c r="C5999" s="0" t="s">
        <v>162</v>
      </c>
      <c r="D5999" s="0" t="s">
        <v>20</v>
      </c>
      <c r="E5999" s="0" t="s">
        <v>13</v>
      </c>
      <c r="F5999" s="0" t="s">
        <v>13</v>
      </c>
      <c r="G5999" s="0" t="s">
        <v>157</v>
      </c>
      <c r="H5999" s="0" t="n">
        <v>104511942.422636</v>
      </c>
      <c r="I5999" s="0" t="n">
        <v>1184657.51423388</v>
      </c>
      <c r="J5999" s="0" t="n">
        <v>224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</row>
    <row r="6000" customFormat="false" ht="13.8" hidden="true" customHeight="false" outlineLevel="0" collapsed="false">
      <c r="A6000" s="0" t="s">
        <v>202</v>
      </c>
      <c r="B6000" s="0" t="s">
        <v>6</v>
      </c>
      <c r="C6000" s="0" t="s">
        <v>163</v>
      </c>
      <c r="D6000" s="0" t="s">
        <v>19</v>
      </c>
      <c r="E6000" s="0" t="s">
        <v>13</v>
      </c>
      <c r="F6000" s="0" t="s">
        <v>13</v>
      </c>
      <c r="G6000" s="0" t="s">
        <v>153</v>
      </c>
      <c r="H6000" s="0" t="n">
        <v>13142877.4556328</v>
      </c>
      <c r="I6000" s="0" t="n">
        <v>224620.799113333</v>
      </c>
      <c r="J6000" s="0" t="n">
        <v>40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</row>
    <row r="6001" customFormat="false" ht="13.8" hidden="true" customHeight="false" outlineLevel="0" collapsed="false">
      <c r="A6001" s="0" t="s">
        <v>202</v>
      </c>
      <c r="B6001" s="0" t="s">
        <v>21</v>
      </c>
      <c r="C6001" s="0" t="s">
        <v>166</v>
      </c>
      <c r="D6001" s="0" t="s">
        <v>32</v>
      </c>
      <c r="E6001" s="0" t="s">
        <v>8</v>
      </c>
      <c r="F6001" s="0" t="s">
        <v>8</v>
      </c>
      <c r="G6001" s="0" t="s">
        <v>172</v>
      </c>
      <c r="H6001" s="0" t="n">
        <v>4235962.96986369</v>
      </c>
      <c r="I6001" s="0" t="n">
        <v>35487.8</v>
      </c>
      <c r="J6001" s="0" t="n">
        <v>8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</row>
    <row r="6002" customFormat="false" ht="13.8" hidden="true" customHeight="false" outlineLevel="0" collapsed="false">
      <c r="A6002" s="0" t="s">
        <v>202</v>
      </c>
      <c r="B6002" s="0" t="s">
        <v>117</v>
      </c>
      <c r="C6002" s="0" t="s">
        <v>188</v>
      </c>
      <c r="D6002" s="0" t="s">
        <v>109</v>
      </c>
      <c r="E6002" s="0" t="s">
        <v>8</v>
      </c>
      <c r="F6002" s="0" t="s">
        <v>8</v>
      </c>
      <c r="G6002" s="0" t="s">
        <v>164</v>
      </c>
      <c r="H6002" s="0" t="n">
        <v>10949018.40129</v>
      </c>
      <c r="I6002" s="0" t="n">
        <v>65298.0968097124</v>
      </c>
      <c r="J6002" s="0" t="n">
        <v>131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0</v>
      </c>
      <c r="Q6002" s="0" t="n">
        <v>0</v>
      </c>
      <c r="R6002" s="0" t="n">
        <v>0</v>
      </c>
    </row>
    <row r="6003" customFormat="false" ht="13.8" hidden="true" customHeight="false" outlineLevel="0" collapsed="false">
      <c r="A6003" s="0" t="s">
        <v>202</v>
      </c>
      <c r="B6003" s="0" t="s">
        <v>103</v>
      </c>
      <c r="C6003" s="0" t="s">
        <v>177</v>
      </c>
      <c r="D6003" s="0" t="s">
        <v>114</v>
      </c>
      <c r="E6003" s="0" t="s">
        <v>8</v>
      </c>
      <c r="F6003" s="0" t="s">
        <v>8</v>
      </c>
      <c r="G6003" s="0" t="s">
        <v>157</v>
      </c>
      <c r="H6003" s="0" t="n">
        <v>13378816.515347</v>
      </c>
      <c r="I6003" s="0" t="n">
        <v>185948.945</v>
      </c>
      <c r="J6003" s="0" t="n">
        <v>626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0</v>
      </c>
      <c r="Q6003" s="0" t="n">
        <v>0</v>
      </c>
      <c r="R6003" s="0" t="n">
        <v>0</v>
      </c>
    </row>
    <row r="6004" customFormat="false" ht="13.8" hidden="true" customHeight="false" outlineLevel="0" collapsed="false">
      <c r="A6004" s="0" t="s">
        <v>202</v>
      </c>
      <c r="B6004" s="0" t="s">
        <v>103</v>
      </c>
      <c r="C6004" s="0" t="s">
        <v>177</v>
      </c>
      <c r="D6004" s="0" t="s">
        <v>115</v>
      </c>
      <c r="E6004" s="0" t="s">
        <v>8</v>
      </c>
      <c r="F6004" s="0" t="s">
        <v>8</v>
      </c>
      <c r="G6004" s="0" t="s">
        <v>154</v>
      </c>
      <c r="H6004" s="0" t="n">
        <v>39649742.023362</v>
      </c>
      <c r="I6004" s="0" t="n">
        <v>269144.155</v>
      </c>
      <c r="J6004" s="0" t="n">
        <v>860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0</v>
      </c>
    </row>
    <row r="6005" customFormat="false" ht="13.8" hidden="true" customHeight="false" outlineLevel="0" collapsed="false">
      <c r="A6005" s="0" t="s">
        <v>202</v>
      </c>
      <c r="B6005" s="0" t="s">
        <v>103</v>
      </c>
      <c r="C6005" s="0" t="s">
        <v>179</v>
      </c>
      <c r="D6005" s="0" t="s">
        <v>116</v>
      </c>
      <c r="E6005" s="0" t="s">
        <v>13</v>
      </c>
      <c r="F6005" s="0" t="s">
        <v>13</v>
      </c>
      <c r="G6005" s="0" t="s">
        <v>164</v>
      </c>
      <c r="H6005" s="0" t="n">
        <v>715644.52192149</v>
      </c>
      <c r="I6005" s="0" t="n">
        <v>6796.37703609</v>
      </c>
      <c r="J6005" s="0" t="n">
        <v>223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v>0</v>
      </c>
      <c r="Q6005" s="0" t="n">
        <v>0</v>
      </c>
      <c r="R6005" s="0" t="n">
        <v>0</v>
      </c>
    </row>
    <row r="6006" customFormat="false" ht="13.8" hidden="true" customHeight="false" outlineLevel="0" collapsed="false">
      <c r="A6006" s="0" t="s">
        <v>202</v>
      </c>
      <c r="B6006" s="0" t="s">
        <v>103</v>
      </c>
      <c r="C6006" s="0" t="s">
        <v>177</v>
      </c>
      <c r="D6006" s="0" t="s">
        <v>22</v>
      </c>
      <c r="E6006" s="0" t="s">
        <v>8</v>
      </c>
      <c r="F6006" s="0" t="s">
        <v>8</v>
      </c>
      <c r="G6006" s="0" t="s">
        <v>154</v>
      </c>
      <c r="H6006" s="0" t="n">
        <v>2414031.66410573</v>
      </c>
      <c r="I6006" s="0" t="n">
        <v>22227.2</v>
      </c>
      <c r="J6006" s="0" t="n">
        <v>76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n">
        <v>0</v>
      </c>
      <c r="R6006" s="0" t="n">
        <v>0</v>
      </c>
    </row>
    <row r="6007" customFormat="false" ht="13.8" hidden="true" customHeight="false" outlineLevel="0" collapsed="false">
      <c r="A6007" s="0" t="s">
        <v>202</v>
      </c>
      <c r="B6007" s="0" t="s">
        <v>103</v>
      </c>
      <c r="C6007" s="0" t="s">
        <v>178</v>
      </c>
      <c r="D6007" s="0" t="s">
        <v>104</v>
      </c>
      <c r="E6007" s="0" t="s">
        <v>13</v>
      </c>
      <c r="F6007" s="0" t="s">
        <v>13</v>
      </c>
      <c r="G6007" s="0" t="s">
        <v>157</v>
      </c>
      <c r="H6007" s="0" t="n">
        <v>11061981.7231741</v>
      </c>
      <c r="I6007" s="0" t="n">
        <v>190489.250245466</v>
      </c>
      <c r="J6007" s="0" t="n">
        <v>52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</row>
    <row r="6008" customFormat="false" ht="13.8" hidden="true" customHeight="false" outlineLevel="0" collapsed="false">
      <c r="A6008" s="0" t="s">
        <v>202</v>
      </c>
      <c r="B6008" s="0" t="s">
        <v>103</v>
      </c>
      <c r="C6008" s="0" t="s">
        <v>178</v>
      </c>
      <c r="D6008" s="0" t="s">
        <v>107</v>
      </c>
      <c r="E6008" s="0" t="s">
        <v>13</v>
      </c>
      <c r="F6008" s="0" t="s">
        <v>13</v>
      </c>
      <c r="G6008" s="0" t="s">
        <v>157</v>
      </c>
      <c r="H6008" s="0" t="n">
        <v>8871826.45545962</v>
      </c>
      <c r="I6008" s="0" t="n">
        <v>214376.727577584</v>
      </c>
      <c r="J6008" s="0" t="n">
        <v>583.00000005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</row>
    <row r="6009" customFormat="false" ht="13.8" hidden="true" customHeight="false" outlineLevel="0" collapsed="false">
      <c r="A6009" s="0" t="s">
        <v>202</v>
      </c>
      <c r="B6009" s="0" t="s">
        <v>103</v>
      </c>
      <c r="C6009" s="0" t="s">
        <v>178</v>
      </c>
      <c r="D6009" s="0" t="s">
        <v>108</v>
      </c>
      <c r="E6009" s="0" t="s">
        <v>9</v>
      </c>
      <c r="F6009" s="0" t="s">
        <v>9</v>
      </c>
      <c r="G6009" s="0" t="s">
        <v>154</v>
      </c>
      <c r="H6009" s="0" t="n">
        <v>9814014.03514311</v>
      </c>
      <c r="I6009" s="0" t="n">
        <v>178653.4235261</v>
      </c>
      <c r="J6009" s="0" t="n">
        <v>85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</row>
    <row r="6010" customFormat="false" ht="13.8" hidden="true" customHeight="false" outlineLevel="0" collapsed="false">
      <c r="A6010" s="0" t="s">
        <v>202</v>
      </c>
      <c r="B6010" s="0" t="s">
        <v>103</v>
      </c>
      <c r="C6010" s="0" t="s">
        <v>178</v>
      </c>
      <c r="D6010" s="0" t="s">
        <v>108</v>
      </c>
      <c r="E6010" s="0" t="s">
        <v>8</v>
      </c>
      <c r="F6010" s="0" t="s">
        <v>8</v>
      </c>
      <c r="G6010" s="0" t="s">
        <v>153</v>
      </c>
      <c r="H6010" s="0" t="n">
        <v>16121000.786869</v>
      </c>
      <c r="I6010" s="0" t="n">
        <v>134976.9888347</v>
      </c>
      <c r="J6010" s="0" t="n">
        <v>74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</row>
    <row r="6011" customFormat="false" ht="13.8" hidden="true" customHeight="false" outlineLevel="0" collapsed="false">
      <c r="A6011" s="0" t="s">
        <v>202</v>
      </c>
      <c r="B6011" s="0" t="s">
        <v>103</v>
      </c>
      <c r="C6011" s="0" t="s">
        <v>177</v>
      </c>
      <c r="D6011" s="0" t="s">
        <v>22</v>
      </c>
      <c r="E6011" s="0" t="s">
        <v>8</v>
      </c>
      <c r="F6011" s="0" t="s">
        <v>8</v>
      </c>
      <c r="G6011" s="0" t="s">
        <v>172</v>
      </c>
      <c r="H6011" s="0" t="n">
        <v>61853.9932569106</v>
      </c>
      <c r="I6011" s="0" t="n">
        <v>586.8</v>
      </c>
      <c r="J6011" s="0" t="n">
        <v>12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v>0</v>
      </c>
      <c r="Q6011" s="0" t="n">
        <v>0</v>
      </c>
      <c r="R6011" s="0" t="n">
        <v>0</v>
      </c>
    </row>
    <row r="6012" customFormat="false" ht="13.8" hidden="true" customHeight="false" outlineLevel="0" collapsed="false">
      <c r="A6012" s="0" t="s">
        <v>202</v>
      </c>
      <c r="B6012" s="0" t="s">
        <v>72</v>
      </c>
      <c r="C6012" s="0" t="s">
        <v>151</v>
      </c>
      <c r="D6012" s="0" t="s">
        <v>73</v>
      </c>
      <c r="E6012" s="0" t="s">
        <v>174</v>
      </c>
      <c r="F6012" s="0" t="s">
        <v>8</v>
      </c>
      <c r="G6012" s="0" t="s">
        <v>172</v>
      </c>
      <c r="H6012" s="0" t="n">
        <v>21870144.8554137</v>
      </c>
      <c r="I6012" s="0" t="n">
        <v>47676.6863434321</v>
      </c>
      <c r="J6012" s="0" t="n">
        <v>160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n">
        <v>0</v>
      </c>
      <c r="R6012" s="0" t="n">
        <v>0</v>
      </c>
    </row>
    <row r="6013" customFormat="false" ht="13.8" hidden="true" customHeight="false" outlineLevel="0" collapsed="false">
      <c r="A6013" s="0" t="s">
        <v>202</v>
      </c>
      <c r="B6013" s="0" t="s">
        <v>72</v>
      </c>
      <c r="C6013" s="0" t="s">
        <v>151</v>
      </c>
      <c r="D6013" s="0" t="s">
        <v>73</v>
      </c>
      <c r="E6013" s="0" t="s">
        <v>170</v>
      </c>
      <c r="F6013" s="0" t="s">
        <v>13</v>
      </c>
      <c r="G6013" s="0" t="s">
        <v>172</v>
      </c>
      <c r="H6013" s="0" t="n">
        <v>16718689.0476239</v>
      </c>
      <c r="I6013" s="0" t="n">
        <v>62685.2543938278</v>
      </c>
      <c r="J6013" s="0" t="n">
        <v>197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n">
        <v>0</v>
      </c>
      <c r="R6013" s="0" t="n">
        <v>0</v>
      </c>
    </row>
    <row r="6014" customFormat="false" ht="13.8" hidden="true" customHeight="false" outlineLevel="0" collapsed="false">
      <c r="A6014" s="0" t="s">
        <v>202</v>
      </c>
      <c r="B6014" s="0" t="s">
        <v>72</v>
      </c>
      <c r="C6014" s="0" t="s">
        <v>151</v>
      </c>
      <c r="D6014" s="0" t="s">
        <v>78</v>
      </c>
      <c r="E6014" s="0" t="s">
        <v>152</v>
      </c>
      <c r="F6014" s="0" t="s">
        <v>8</v>
      </c>
      <c r="G6014" s="0" t="s">
        <v>164</v>
      </c>
      <c r="H6014" s="0" t="n">
        <v>920760305.328233</v>
      </c>
      <c r="I6014" s="0" t="n">
        <v>11569481.2952743</v>
      </c>
      <c r="J6014" s="0" t="n">
        <v>1685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0</v>
      </c>
      <c r="P6014" s="0" t="n">
        <v>0</v>
      </c>
      <c r="Q6014" s="0" t="n">
        <v>0</v>
      </c>
      <c r="R6014" s="0" t="n">
        <v>0</v>
      </c>
    </row>
    <row r="6015" customFormat="false" ht="13.8" hidden="true" customHeight="false" outlineLevel="0" collapsed="false">
      <c r="A6015" s="0" t="s">
        <v>202</v>
      </c>
      <c r="B6015" s="0" t="s">
        <v>52</v>
      </c>
      <c r="C6015" s="0" t="s">
        <v>158</v>
      </c>
      <c r="D6015" s="0" t="s">
        <v>53</v>
      </c>
      <c r="E6015" s="0" t="s">
        <v>13</v>
      </c>
      <c r="F6015" s="0" t="s">
        <v>13</v>
      </c>
      <c r="G6015" s="0" t="s">
        <v>153</v>
      </c>
      <c r="H6015" s="0" t="n">
        <v>3037123.36939387</v>
      </c>
      <c r="I6015" s="0" t="n">
        <v>56442.2460185391</v>
      </c>
      <c r="J6015" s="0" t="n">
        <v>19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n">
        <v>0</v>
      </c>
      <c r="R6015" s="0" t="n">
        <v>0</v>
      </c>
    </row>
    <row r="6016" customFormat="false" ht="13.8" hidden="true" customHeight="false" outlineLevel="0" collapsed="false">
      <c r="A6016" s="0" t="s">
        <v>202</v>
      </c>
      <c r="B6016" s="0" t="s">
        <v>72</v>
      </c>
      <c r="C6016" s="0" t="s">
        <v>171</v>
      </c>
      <c r="D6016" s="0" t="s">
        <v>80</v>
      </c>
      <c r="E6016" s="0" t="s">
        <v>156</v>
      </c>
      <c r="F6016" s="0" t="s">
        <v>9</v>
      </c>
      <c r="G6016" s="0" t="s">
        <v>154</v>
      </c>
      <c r="H6016" s="0" t="n">
        <v>167272564.367909</v>
      </c>
      <c r="I6016" s="0" t="n">
        <v>3429447.77088738</v>
      </c>
      <c r="J6016" s="0" t="n">
        <v>4892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v>0</v>
      </c>
      <c r="Q6016" s="0" t="n">
        <v>0</v>
      </c>
      <c r="R6016" s="0" t="n">
        <v>0</v>
      </c>
    </row>
    <row r="6017" customFormat="false" ht="13.8" hidden="true" customHeight="false" outlineLevel="0" collapsed="false">
      <c r="A6017" s="0" t="s">
        <v>202</v>
      </c>
      <c r="B6017" s="0" t="s">
        <v>72</v>
      </c>
      <c r="C6017" s="0" t="s">
        <v>175</v>
      </c>
      <c r="D6017" s="0" t="s">
        <v>79</v>
      </c>
      <c r="E6017" s="0" t="s">
        <v>174</v>
      </c>
      <c r="F6017" s="0" t="s">
        <v>8</v>
      </c>
      <c r="G6017" s="0" t="s">
        <v>153</v>
      </c>
      <c r="H6017" s="0" t="n">
        <v>10245734.0668153</v>
      </c>
      <c r="I6017" s="0" t="n">
        <v>58672.7667257999</v>
      </c>
      <c r="J6017" s="0" t="n">
        <v>20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n">
        <v>0</v>
      </c>
      <c r="R6017" s="0" t="n">
        <v>0</v>
      </c>
    </row>
    <row r="6018" customFormat="false" ht="13.8" hidden="true" customHeight="false" outlineLevel="0" collapsed="false">
      <c r="A6018" s="0" t="s">
        <v>202</v>
      </c>
      <c r="B6018" s="0" t="s">
        <v>90</v>
      </c>
      <c r="C6018" s="0" t="s">
        <v>160</v>
      </c>
      <c r="D6018" s="0" t="s">
        <v>91</v>
      </c>
      <c r="E6018" s="0" t="s">
        <v>201</v>
      </c>
      <c r="F6018" s="0" t="s">
        <v>9</v>
      </c>
      <c r="G6018" s="0" t="s">
        <v>157</v>
      </c>
      <c r="H6018" s="0" t="n">
        <v>110410947.234437</v>
      </c>
      <c r="I6018" s="0" t="n">
        <v>1704690.5659273</v>
      </c>
      <c r="J6018" s="0" t="n">
        <v>1688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</row>
    <row r="6019" customFormat="false" ht="13.8" hidden="true" customHeight="false" outlineLevel="0" collapsed="false">
      <c r="A6019" s="0" t="s">
        <v>202</v>
      </c>
      <c r="B6019" s="0" t="s">
        <v>52</v>
      </c>
      <c r="C6019" s="0" t="s">
        <v>161</v>
      </c>
      <c r="D6019" s="0" t="s">
        <v>58</v>
      </c>
      <c r="E6019" s="0" t="s">
        <v>9</v>
      </c>
      <c r="F6019" s="0" t="s">
        <v>9</v>
      </c>
      <c r="G6019" s="0" t="s">
        <v>153</v>
      </c>
      <c r="H6019" s="0" t="n">
        <v>708985.307449959</v>
      </c>
      <c r="I6019" s="0" t="n">
        <v>10457.3263392857</v>
      </c>
      <c r="J6019" s="0" t="n">
        <v>120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n">
        <v>0</v>
      </c>
      <c r="R6019" s="0" t="n">
        <v>0</v>
      </c>
    </row>
    <row r="6020" customFormat="false" ht="13.8" hidden="true" customHeight="false" outlineLevel="0" collapsed="false">
      <c r="A6020" s="0" t="s">
        <v>202</v>
      </c>
      <c r="B6020" s="0" t="s">
        <v>52</v>
      </c>
      <c r="C6020" s="0" t="s">
        <v>161</v>
      </c>
      <c r="D6020" s="0" t="s">
        <v>60</v>
      </c>
      <c r="E6020" s="0" t="s">
        <v>8</v>
      </c>
      <c r="F6020" s="0" t="s">
        <v>8</v>
      </c>
      <c r="G6020" s="0" t="s">
        <v>154</v>
      </c>
      <c r="H6020" s="0" t="n">
        <v>145132796.364408</v>
      </c>
      <c r="I6020" s="0" t="n">
        <v>1422251.15300274</v>
      </c>
      <c r="J6020" s="0" t="n">
        <v>1001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0</v>
      </c>
      <c r="Q6020" s="0" t="n">
        <v>0</v>
      </c>
      <c r="R6020" s="0" t="n">
        <v>0</v>
      </c>
    </row>
    <row r="6021" customFormat="false" ht="13.8" hidden="true" customHeight="false" outlineLevel="0" collapsed="false">
      <c r="A6021" s="0" t="s">
        <v>202</v>
      </c>
      <c r="B6021" s="0" t="s">
        <v>6</v>
      </c>
      <c r="C6021" s="0" t="s">
        <v>163</v>
      </c>
      <c r="D6021" s="0" t="s">
        <v>7</v>
      </c>
      <c r="E6021" s="0" t="s">
        <v>8</v>
      </c>
      <c r="F6021" s="0" t="s">
        <v>8</v>
      </c>
      <c r="G6021" s="0" t="s">
        <v>157</v>
      </c>
      <c r="H6021" s="0" t="n">
        <v>619459544.408113</v>
      </c>
      <c r="I6021" s="0" t="n">
        <v>2882257.47108212</v>
      </c>
      <c r="J6021" s="0" t="n">
        <v>14010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n">
        <v>0</v>
      </c>
      <c r="R6021" s="0" t="n">
        <v>0</v>
      </c>
    </row>
    <row r="6022" customFormat="false" ht="13.8" hidden="true" customHeight="false" outlineLevel="0" collapsed="false">
      <c r="A6022" s="0" t="s">
        <v>202</v>
      </c>
      <c r="B6022" s="0" t="s">
        <v>6</v>
      </c>
      <c r="C6022" s="0" t="s">
        <v>163</v>
      </c>
      <c r="D6022" s="0" t="s">
        <v>7</v>
      </c>
      <c r="E6022" s="0" t="s">
        <v>9</v>
      </c>
      <c r="F6022" s="0" t="s">
        <v>9</v>
      </c>
      <c r="G6022" s="0" t="s">
        <v>172</v>
      </c>
      <c r="H6022" s="0" t="n">
        <v>3824598.62995001</v>
      </c>
      <c r="I6022" s="0" t="n">
        <v>40408.134706031</v>
      </c>
      <c r="J6022" s="0" t="n">
        <v>198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0</v>
      </c>
      <c r="Q6022" s="0" t="n">
        <v>0</v>
      </c>
      <c r="R6022" s="0" t="n">
        <v>0</v>
      </c>
    </row>
    <row r="6023" customFormat="false" ht="13.8" hidden="true" customHeight="false" outlineLevel="0" collapsed="false">
      <c r="A6023" s="0" t="s">
        <v>202</v>
      </c>
      <c r="B6023" s="0" t="s">
        <v>21</v>
      </c>
      <c r="C6023" s="0" t="s">
        <v>173</v>
      </c>
      <c r="D6023" s="0" t="s">
        <v>40</v>
      </c>
      <c r="E6023" s="0" t="s">
        <v>8</v>
      </c>
      <c r="F6023" s="0" t="s">
        <v>8</v>
      </c>
      <c r="G6023" s="0" t="s">
        <v>153</v>
      </c>
      <c r="H6023" s="0" t="n">
        <v>1438395.26816719</v>
      </c>
      <c r="I6023" s="0" t="n">
        <v>12296.0033189033</v>
      </c>
      <c r="J6023" s="0" t="n">
        <v>18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0</v>
      </c>
      <c r="Q6023" s="0" t="n">
        <v>0</v>
      </c>
      <c r="R6023" s="0" t="n">
        <v>0</v>
      </c>
    </row>
    <row r="6024" customFormat="false" ht="13.8" hidden="true" customHeight="false" outlineLevel="0" collapsed="false">
      <c r="A6024" s="0" t="s">
        <v>202</v>
      </c>
      <c r="B6024" s="0" t="s">
        <v>21</v>
      </c>
      <c r="C6024" s="0" t="s">
        <v>166</v>
      </c>
      <c r="D6024" s="0" t="s">
        <v>38</v>
      </c>
      <c r="E6024" s="0" t="s">
        <v>9</v>
      </c>
      <c r="F6024" s="0" t="s">
        <v>9</v>
      </c>
      <c r="G6024" s="0" t="s">
        <v>154</v>
      </c>
      <c r="H6024" s="0" t="n">
        <v>19785147.4721067</v>
      </c>
      <c r="I6024" s="0" t="n">
        <v>159514.473705728</v>
      </c>
      <c r="J6024" s="0" t="n">
        <v>105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</row>
    <row r="6025" customFormat="false" ht="13.8" hidden="true" customHeight="false" outlineLevel="0" collapsed="false">
      <c r="A6025" s="0" t="s">
        <v>202</v>
      </c>
      <c r="B6025" s="0" t="s">
        <v>72</v>
      </c>
      <c r="C6025" s="0" t="s">
        <v>151</v>
      </c>
      <c r="D6025" s="0" t="s">
        <v>84</v>
      </c>
      <c r="E6025" s="0" t="s">
        <v>152</v>
      </c>
      <c r="F6025" s="0" t="s">
        <v>8</v>
      </c>
      <c r="G6025" s="0" t="s">
        <v>164</v>
      </c>
      <c r="H6025" s="0" t="n">
        <v>540333392.197346</v>
      </c>
      <c r="I6025" s="0" t="n">
        <v>6732943.78964712</v>
      </c>
      <c r="J6025" s="0" t="n">
        <v>585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n">
        <v>0</v>
      </c>
      <c r="R6025" s="0" t="n">
        <v>0</v>
      </c>
    </row>
    <row r="6026" customFormat="false" ht="13.8" hidden="true" customHeight="false" outlineLevel="0" collapsed="false">
      <c r="A6026" s="0" t="s">
        <v>202</v>
      </c>
      <c r="B6026" s="0" t="s">
        <v>72</v>
      </c>
      <c r="C6026" s="0" t="s">
        <v>151</v>
      </c>
      <c r="D6026" s="0" t="s">
        <v>83</v>
      </c>
      <c r="E6026" s="0" t="s">
        <v>152</v>
      </c>
      <c r="F6026" s="0" t="s">
        <v>8</v>
      </c>
      <c r="G6026" s="0" t="s">
        <v>164</v>
      </c>
      <c r="H6026" s="0" t="n">
        <v>4081270.87327824</v>
      </c>
      <c r="I6026" s="0" t="n">
        <v>34139.0689108482</v>
      </c>
      <c r="J6026" s="0" t="n">
        <v>133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0</v>
      </c>
      <c r="Q6026" s="0" t="n">
        <v>0</v>
      </c>
      <c r="R6026" s="0" t="n">
        <v>0</v>
      </c>
    </row>
    <row r="6027" customFormat="false" ht="13.8" hidden="true" customHeight="false" outlineLevel="0" collapsed="false">
      <c r="A6027" s="0" t="s">
        <v>202</v>
      </c>
      <c r="B6027" s="0" t="s">
        <v>72</v>
      </c>
      <c r="C6027" s="0" t="s">
        <v>151</v>
      </c>
      <c r="D6027" s="0" t="s">
        <v>84</v>
      </c>
      <c r="E6027" s="0" t="s">
        <v>156</v>
      </c>
      <c r="F6027" s="0" t="s">
        <v>9</v>
      </c>
      <c r="G6027" s="0" t="s">
        <v>164</v>
      </c>
      <c r="H6027" s="0" t="n">
        <v>277257062.073745</v>
      </c>
      <c r="I6027" s="0" t="n">
        <v>6181744.66793423</v>
      </c>
      <c r="J6027" s="0" t="n">
        <v>547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0</v>
      </c>
      <c r="Q6027" s="0" t="n">
        <v>0</v>
      </c>
      <c r="R6027" s="0" t="n">
        <v>0</v>
      </c>
    </row>
    <row r="6028" customFormat="false" ht="13.8" hidden="true" customHeight="false" outlineLevel="0" collapsed="false">
      <c r="A6028" s="0" t="s">
        <v>202</v>
      </c>
      <c r="B6028" s="0" t="s">
        <v>52</v>
      </c>
      <c r="C6028" s="0" t="s">
        <v>158</v>
      </c>
      <c r="D6028" s="0" t="s">
        <v>65</v>
      </c>
      <c r="E6028" s="0" t="s">
        <v>9</v>
      </c>
      <c r="F6028" s="0" t="s">
        <v>9</v>
      </c>
      <c r="G6028" s="0" t="s">
        <v>153</v>
      </c>
      <c r="H6028" s="0" t="n">
        <v>4638405.86824881</v>
      </c>
      <c r="I6028" s="0" t="n">
        <v>57773.6020104984</v>
      </c>
      <c r="J6028" s="0" t="n">
        <v>622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n">
        <v>0</v>
      </c>
      <c r="R6028" s="0" t="n">
        <v>0</v>
      </c>
    </row>
    <row r="6029" customFormat="false" ht="13.8" hidden="true" customHeight="false" outlineLevel="0" collapsed="false">
      <c r="A6029" s="0" t="s">
        <v>202</v>
      </c>
      <c r="B6029" s="0" t="s">
        <v>52</v>
      </c>
      <c r="C6029" s="0" t="s">
        <v>165</v>
      </c>
      <c r="D6029" s="0" t="s">
        <v>65</v>
      </c>
      <c r="E6029" s="0" t="s">
        <v>9</v>
      </c>
      <c r="F6029" s="0" t="s">
        <v>9</v>
      </c>
      <c r="G6029" s="0" t="s">
        <v>153</v>
      </c>
      <c r="H6029" s="0" t="n">
        <v>892023.393471101</v>
      </c>
      <c r="I6029" s="0" t="n">
        <v>12334.0999999999</v>
      </c>
      <c r="J6029" s="0" t="n">
        <v>198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n">
        <v>0</v>
      </c>
      <c r="R6029" s="0" t="n">
        <v>0</v>
      </c>
    </row>
    <row r="6030" customFormat="false" ht="13.8" hidden="true" customHeight="false" outlineLevel="0" collapsed="false">
      <c r="A6030" s="0" t="s">
        <v>202</v>
      </c>
      <c r="B6030" s="0" t="s">
        <v>52</v>
      </c>
      <c r="C6030" s="0" t="s">
        <v>161</v>
      </c>
      <c r="D6030" s="0" t="s">
        <v>68</v>
      </c>
      <c r="E6030" s="0" t="s">
        <v>9</v>
      </c>
      <c r="F6030" s="0" t="s">
        <v>9</v>
      </c>
      <c r="G6030" s="0" t="s">
        <v>153</v>
      </c>
      <c r="H6030" s="0" t="n">
        <v>16770933.2634263</v>
      </c>
      <c r="I6030" s="0" t="n">
        <v>162147.791794411</v>
      </c>
      <c r="J6030" s="0" t="n">
        <v>2161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0</v>
      </c>
      <c r="P6030" s="0" t="n">
        <v>0</v>
      </c>
      <c r="Q6030" s="0" t="n">
        <v>0</v>
      </c>
      <c r="R6030" s="0" t="n">
        <v>0</v>
      </c>
    </row>
    <row r="6031" customFormat="false" ht="13.8" hidden="true" customHeight="false" outlineLevel="0" collapsed="false">
      <c r="A6031" s="0" t="s">
        <v>202</v>
      </c>
      <c r="B6031" s="0" t="s">
        <v>21</v>
      </c>
      <c r="C6031" s="0" t="s">
        <v>168</v>
      </c>
      <c r="D6031" s="0" t="s">
        <v>49</v>
      </c>
      <c r="E6031" s="0" t="s">
        <v>9</v>
      </c>
      <c r="F6031" s="0" t="s">
        <v>9</v>
      </c>
      <c r="G6031" s="0" t="s">
        <v>153</v>
      </c>
      <c r="H6031" s="0" t="n">
        <v>313530.95012975</v>
      </c>
      <c r="I6031" s="0" t="n">
        <v>2510</v>
      </c>
      <c r="J6031" s="0" t="n">
        <v>62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n">
        <v>0</v>
      </c>
      <c r="R6031" s="0" t="n">
        <v>0</v>
      </c>
    </row>
    <row r="6032" customFormat="false" ht="13.8" hidden="true" customHeight="false" outlineLevel="0" collapsed="false">
      <c r="A6032" s="0" t="s">
        <v>202</v>
      </c>
      <c r="B6032" s="0" t="s">
        <v>90</v>
      </c>
      <c r="C6032" s="0" t="s">
        <v>186</v>
      </c>
      <c r="D6032" s="0" t="s">
        <v>95</v>
      </c>
      <c r="E6032" s="0" t="s">
        <v>9</v>
      </c>
      <c r="F6032" s="0" t="s">
        <v>9</v>
      </c>
      <c r="G6032" s="0" t="s">
        <v>172</v>
      </c>
      <c r="H6032" s="0" t="n">
        <v>5417166.70850449</v>
      </c>
      <c r="I6032" s="0" t="n">
        <v>60174.3605786198</v>
      </c>
      <c r="J6032" s="0" t="n">
        <v>258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</row>
    <row r="6033" customFormat="false" ht="13.8" hidden="true" customHeight="false" outlineLevel="0" collapsed="false">
      <c r="A6033" s="0" t="s">
        <v>202</v>
      </c>
      <c r="B6033" s="0" t="s">
        <v>72</v>
      </c>
      <c r="C6033" s="0" t="s">
        <v>151</v>
      </c>
      <c r="D6033" s="0" t="s">
        <v>84</v>
      </c>
      <c r="E6033" s="0" t="s">
        <v>170</v>
      </c>
      <c r="F6033" s="0" t="s">
        <v>13</v>
      </c>
      <c r="G6033" s="0" t="s">
        <v>157</v>
      </c>
      <c r="H6033" s="0" t="n">
        <v>3288826.83224213</v>
      </c>
      <c r="I6033" s="0" t="n">
        <v>96642.9425121799</v>
      </c>
      <c r="J6033" s="0" t="n">
        <v>19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  <c r="Q6033" s="0" t="n">
        <v>0</v>
      </c>
      <c r="R6033" s="0" t="n">
        <v>0</v>
      </c>
    </row>
    <row r="6034" customFormat="false" ht="13.8" hidden="true" customHeight="false" outlineLevel="0" collapsed="false">
      <c r="A6034" s="0" t="s">
        <v>202</v>
      </c>
      <c r="B6034" s="0" t="s">
        <v>72</v>
      </c>
      <c r="C6034" s="0" t="s">
        <v>151</v>
      </c>
      <c r="D6034" s="0" t="s">
        <v>78</v>
      </c>
      <c r="E6034" s="0" t="s">
        <v>174</v>
      </c>
      <c r="F6034" s="0" t="s">
        <v>8</v>
      </c>
      <c r="G6034" s="0" t="s">
        <v>172</v>
      </c>
      <c r="H6034" s="0" t="n">
        <v>24960621.6635301</v>
      </c>
      <c r="I6034" s="0" t="n">
        <v>174326.842954975</v>
      </c>
      <c r="J6034" s="0" t="n">
        <v>25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</row>
    <row r="6035" customFormat="false" ht="13.8" hidden="true" customHeight="false" outlineLevel="0" collapsed="false">
      <c r="A6035" s="0" t="s">
        <v>202</v>
      </c>
      <c r="B6035" s="0" t="s">
        <v>90</v>
      </c>
      <c r="C6035" s="0" t="s">
        <v>94</v>
      </c>
      <c r="D6035" s="0" t="s">
        <v>94</v>
      </c>
      <c r="E6035" s="0" t="s">
        <v>195</v>
      </c>
      <c r="F6035" s="0" t="s">
        <v>8</v>
      </c>
      <c r="G6035" s="0" t="s">
        <v>157</v>
      </c>
      <c r="H6035" s="0" t="n">
        <v>3065592.13059469</v>
      </c>
      <c r="I6035" s="0" t="n">
        <v>17165.0760241845</v>
      </c>
      <c r="J6035" s="0" t="n">
        <v>11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n">
        <v>0</v>
      </c>
      <c r="R6035" s="0" t="n">
        <v>0</v>
      </c>
    </row>
    <row r="6036" customFormat="false" ht="13.8" hidden="true" customHeight="false" outlineLevel="0" collapsed="false">
      <c r="A6036" s="0" t="s">
        <v>202</v>
      </c>
      <c r="B6036" s="0" t="s">
        <v>117</v>
      </c>
      <c r="C6036" s="0" t="s">
        <v>188</v>
      </c>
      <c r="D6036" s="0" t="s">
        <v>109</v>
      </c>
      <c r="E6036" s="0" t="s">
        <v>8</v>
      </c>
      <c r="F6036" s="0" t="s">
        <v>8</v>
      </c>
      <c r="G6036" s="0" t="s">
        <v>154</v>
      </c>
      <c r="H6036" s="0" t="n">
        <v>5119986.73798342</v>
      </c>
      <c r="I6036" s="0" t="n">
        <v>24296.5547127496</v>
      </c>
      <c r="J6036" s="0" t="n">
        <v>52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n">
        <v>0</v>
      </c>
      <c r="R6036" s="0" t="n">
        <v>0</v>
      </c>
    </row>
    <row r="6037" customFormat="false" ht="13.8" hidden="true" customHeight="false" outlineLevel="0" collapsed="false">
      <c r="A6037" s="0" t="s">
        <v>202</v>
      </c>
      <c r="B6037" s="0" t="s">
        <v>103</v>
      </c>
      <c r="C6037" s="0" t="s">
        <v>179</v>
      </c>
      <c r="D6037" s="0" t="s">
        <v>116</v>
      </c>
      <c r="E6037" s="0" t="s">
        <v>9</v>
      </c>
      <c r="F6037" s="0" t="s">
        <v>9</v>
      </c>
      <c r="G6037" s="0" t="s">
        <v>157</v>
      </c>
      <c r="H6037" s="0" t="n">
        <v>854373.844572661</v>
      </c>
      <c r="I6037" s="0" t="n">
        <v>14454.86507824</v>
      </c>
      <c r="J6037" s="0" t="n">
        <v>342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0</v>
      </c>
      <c r="P6037" s="0" t="n">
        <v>0</v>
      </c>
      <c r="Q6037" s="0" t="n">
        <v>0</v>
      </c>
      <c r="R6037" s="0" t="n">
        <v>0</v>
      </c>
    </row>
    <row r="6038" customFormat="false" ht="13.8" hidden="true" customHeight="false" outlineLevel="0" collapsed="false">
      <c r="A6038" s="0" t="s">
        <v>202</v>
      </c>
      <c r="B6038" s="0" t="s">
        <v>103</v>
      </c>
      <c r="C6038" s="0" t="s">
        <v>179</v>
      </c>
      <c r="D6038" s="0" t="s">
        <v>115</v>
      </c>
      <c r="E6038" s="0" t="s">
        <v>9</v>
      </c>
      <c r="F6038" s="0" t="s">
        <v>9</v>
      </c>
      <c r="G6038" s="0" t="s">
        <v>153</v>
      </c>
      <c r="H6038" s="0" t="n">
        <v>16827548.2334203</v>
      </c>
      <c r="I6038" s="0" t="n">
        <v>292453.58</v>
      </c>
      <c r="J6038" s="0" t="n">
        <v>741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n">
        <v>0</v>
      </c>
      <c r="R6038" s="0" t="n">
        <v>0</v>
      </c>
    </row>
    <row r="6039" customFormat="false" ht="13.8" hidden="true" customHeight="false" outlineLevel="0" collapsed="false">
      <c r="A6039" s="0" t="s">
        <v>202</v>
      </c>
      <c r="B6039" s="0" t="s">
        <v>103</v>
      </c>
      <c r="C6039" s="0" t="s">
        <v>193</v>
      </c>
      <c r="D6039" s="0" t="s">
        <v>107</v>
      </c>
      <c r="E6039" s="0" t="s">
        <v>9</v>
      </c>
      <c r="F6039" s="0" t="s">
        <v>9</v>
      </c>
      <c r="G6039" s="0" t="s">
        <v>172</v>
      </c>
      <c r="H6039" s="0" t="n">
        <v>7133054.89289797</v>
      </c>
      <c r="I6039" s="0" t="n">
        <v>102405.50204377</v>
      </c>
      <c r="J6039" s="0" t="n">
        <v>187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v>0</v>
      </c>
      <c r="Q6039" s="0" t="n">
        <v>0</v>
      </c>
      <c r="R6039" s="0" t="n">
        <v>0</v>
      </c>
    </row>
    <row r="6040" customFormat="false" ht="13.8" hidden="true" customHeight="false" outlineLevel="0" collapsed="false">
      <c r="A6040" s="0" t="s">
        <v>202</v>
      </c>
      <c r="B6040" s="0" t="s">
        <v>96</v>
      </c>
      <c r="C6040" s="0" t="s">
        <v>97</v>
      </c>
      <c r="D6040" s="0" t="s">
        <v>97</v>
      </c>
      <c r="E6040" s="0" t="s">
        <v>8</v>
      </c>
      <c r="F6040" s="0" t="s">
        <v>8</v>
      </c>
      <c r="G6040" s="0" t="s">
        <v>154</v>
      </c>
      <c r="H6040" s="0" t="n">
        <v>148430841.529819</v>
      </c>
      <c r="I6040" s="0" t="n">
        <v>1269105.22308</v>
      </c>
      <c r="J6040" s="0" t="n">
        <v>8899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0</v>
      </c>
      <c r="P6040" s="0" t="n">
        <v>0</v>
      </c>
      <c r="Q6040" s="0" t="n">
        <v>0</v>
      </c>
      <c r="R6040" s="0" t="n">
        <v>0</v>
      </c>
    </row>
    <row r="6041" customFormat="false" ht="13.8" hidden="true" customHeight="false" outlineLevel="0" collapsed="false">
      <c r="A6041" s="0" t="s">
        <v>202</v>
      </c>
      <c r="B6041" s="0" t="s">
        <v>72</v>
      </c>
      <c r="C6041" s="0" t="s">
        <v>151</v>
      </c>
      <c r="D6041" s="0" t="s">
        <v>76</v>
      </c>
      <c r="E6041" s="0" t="s">
        <v>174</v>
      </c>
      <c r="F6041" s="0" t="s">
        <v>8</v>
      </c>
      <c r="G6041" s="0" t="s">
        <v>154</v>
      </c>
      <c r="H6041" s="0" t="n">
        <v>1568890.1115342</v>
      </c>
      <c r="I6041" s="0" t="n">
        <v>3773.00384343576</v>
      </c>
      <c r="J6041" s="0" t="n">
        <v>39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0</v>
      </c>
      <c r="Q6041" s="0" t="n">
        <v>0</v>
      </c>
      <c r="R6041" s="0" t="n">
        <v>0</v>
      </c>
    </row>
    <row r="6042" customFormat="false" ht="13.8" hidden="true" customHeight="false" outlineLevel="0" collapsed="false">
      <c r="A6042" s="0" t="s">
        <v>202</v>
      </c>
      <c r="B6042" s="0" t="s">
        <v>21</v>
      </c>
      <c r="C6042" s="0" t="s">
        <v>166</v>
      </c>
      <c r="D6042" s="0" t="s">
        <v>24</v>
      </c>
      <c r="E6042" s="0" t="s">
        <v>9</v>
      </c>
      <c r="F6042" s="0" t="s">
        <v>9</v>
      </c>
      <c r="G6042" s="0" t="s">
        <v>172</v>
      </c>
      <c r="H6042" s="0" t="n">
        <v>2206293.01505046</v>
      </c>
      <c r="I6042" s="0" t="n">
        <v>23912.2305481874</v>
      </c>
      <c r="J6042" s="0" t="n">
        <v>10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0</v>
      </c>
      <c r="Q6042" s="0" t="n">
        <v>0</v>
      </c>
      <c r="R6042" s="0" t="n">
        <v>0</v>
      </c>
    </row>
    <row r="6043" customFormat="false" ht="13.8" hidden="true" customHeight="false" outlineLevel="0" collapsed="false">
      <c r="A6043" s="0" t="s">
        <v>202</v>
      </c>
      <c r="B6043" s="0" t="s">
        <v>21</v>
      </c>
      <c r="C6043" s="0" t="s">
        <v>173</v>
      </c>
      <c r="D6043" s="0" t="s">
        <v>26</v>
      </c>
      <c r="E6043" s="0" t="s">
        <v>9</v>
      </c>
      <c r="F6043" s="0" t="s">
        <v>9</v>
      </c>
      <c r="G6043" s="0" t="s">
        <v>154</v>
      </c>
      <c r="H6043" s="0" t="n">
        <v>4996762.2379138</v>
      </c>
      <c r="I6043" s="0" t="n">
        <v>59872.8439893795</v>
      </c>
      <c r="J6043" s="0" t="n">
        <v>53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n">
        <v>0</v>
      </c>
      <c r="R6043" s="0" t="n">
        <v>0</v>
      </c>
    </row>
    <row r="6044" customFormat="false" ht="13.8" hidden="true" customHeight="false" outlineLevel="0" collapsed="false">
      <c r="A6044" s="0" t="s">
        <v>202</v>
      </c>
      <c r="B6044" s="0" t="s">
        <v>21</v>
      </c>
      <c r="C6044" s="0" t="s">
        <v>166</v>
      </c>
      <c r="D6044" s="0" t="s">
        <v>25</v>
      </c>
      <c r="E6044" s="0" t="s">
        <v>13</v>
      </c>
      <c r="F6044" s="0" t="s">
        <v>13</v>
      </c>
      <c r="G6044" s="0" t="s">
        <v>153</v>
      </c>
      <c r="H6044" s="0" t="n">
        <v>1221952.38446023</v>
      </c>
      <c r="I6044" s="0" t="n">
        <v>10494.9509803921</v>
      </c>
      <c r="J6044" s="0" t="n">
        <v>4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</row>
    <row r="6045" customFormat="false" ht="13.8" hidden="true" customHeight="false" outlineLevel="0" collapsed="false">
      <c r="A6045" s="0" t="s">
        <v>202</v>
      </c>
      <c r="B6045" s="0" t="s">
        <v>6</v>
      </c>
      <c r="C6045" s="0" t="s">
        <v>163</v>
      </c>
      <c r="D6045" s="0" t="s">
        <v>7</v>
      </c>
      <c r="E6045" s="0" t="s">
        <v>8</v>
      </c>
      <c r="F6045" s="0" t="s">
        <v>8</v>
      </c>
      <c r="G6045" s="0" t="s">
        <v>172</v>
      </c>
      <c r="H6045" s="0" t="n">
        <v>25008728.6320247</v>
      </c>
      <c r="I6045" s="0" t="n">
        <v>95047.7346701327</v>
      </c>
      <c r="J6045" s="0" t="n">
        <v>519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</row>
    <row r="6046" customFormat="false" ht="13.8" hidden="true" customHeight="false" outlineLevel="0" collapsed="false">
      <c r="A6046" s="0" t="s">
        <v>202</v>
      </c>
      <c r="B6046" s="0" t="s">
        <v>21</v>
      </c>
      <c r="C6046" s="0" t="s">
        <v>181</v>
      </c>
      <c r="D6046" s="0" t="s">
        <v>42</v>
      </c>
      <c r="E6046" s="0" t="s">
        <v>9</v>
      </c>
      <c r="F6046" s="0" t="s">
        <v>9</v>
      </c>
      <c r="G6046" s="0" t="s">
        <v>172</v>
      </c>
      <c r="H6046" s="0" t="n">
        <v>5789716.82432183</v>
      </c>
      <c r="I6046" s="0" t="n">
        <v>31740</v>
      </c>
      <c r="J6046" s="0" t="n">
        <v>410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n">
        <v>0</v>
      </c>
      <c r="R6046" s="0" t="n">
        <v>0</v>
      </c>
    </row>
    <row r="6047" customFormat="false" ht="13.8" hidden="true" customHeight="false" outlineLevel="0" collapsed="false">
      <c r="A6047" s="0" t="s">
        <v>202</v>
      </c>
      <c r="B6047" s="0" t="s">
        <v>21</v>
      </c>
      <c r="C6047" s="0" t="s">
        <v>166</v>
      </c>
      <c r="D6047" s="0" t="s">
        <v>38</v>
      </c>
      <c r="E6047" s="0" t="s">
        <v>8</v>
      </c>
      <c r="F6047" s="0" t="s">
        <v>8</v>
      </c>
      <c r="G6047" s="0" t="s">
        <v>157</v>
      </c>
      <c r="H6047" s="0" t="n">
        <v>119262347.180995</v>
      </c>
      <c r="I6047" s="0" t="n">
        <v>1203393.49913588</v>
      </c>
      <c r="J6047" s="0" t="n">
        <v>831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0</v>
      </c>
    </row>
    <row r="6048" customFormat="false" ht="13.8" hidden="true" customHeight="false" outlineLevel="0" collapsed="false">
      <c r="A6048" s="0" t="s">
        <v>202</v>
      </c>
      <c r="B6048" s="0" t="s">
        <v>72</v>
      </c>
      <c r="C6048" s="0" t="s">
        <v>151</v>
      </c>
      <c r="D6048" s="0" t="s">
        <v>82</v>
      </c>
      <c r="E6048" s="0" t="s">
        <v>174</v>
      </c>
      <c r="F6048" s="0" t="s">
        <v>8</v>
      </c>
      <c r="G6048" s="0" t="s">
        <v>153</v>
      </c>
      <c r="H6048" s="0" t="n">
        <v>1880101.91102295</v>
      </c>
      <c r="I6048" s="0" t="n">
        <v>9034.53711751067</v>
      </c>
      <c r="J6048" s="0" t="n">
        <v>39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</v>
      </c>
      <c r="P6048" s="0" t="n">
        <v>0</v>
      </c>
      <c r="Q6048" s="0" t="n">
        <v>0</v>
      </c>
      <c r="R6048" s="0" t="n">
        <v>0</v>
      </c>
    </row>
    <row r="6049" customFormat="false" ht="13.8" hidden="true" customHeight="false" outlineLevel="0" collapsed="false">
      <c r="A6049" s="0" t="s">
        <v>202</v>
      </c>
      <c r="B6049" s="0" t="s">
        <v>21</v>
      </c>
      <c r="C6049" s="0" t="s">
        <v>166</v>
      </c>
      <c r="D6049" s="0" t="s">
        <v>37</v>
      </c>
      <c r="E6049" s="0" t="s">
        <v>13</v>
      </c>
      <c r="F6049" s="0" t="s">
        <v>13</v>
      </c>
      <c r="G6049" s="0" t="s">
        <v>154</v>
      </c>
      <c r="H6049" s="0" t="n">
        <v>19810044.5970024</v>
      </c>
      <c r="I6049" s="0" t="n">
        <v>154139.614051689</v>
      </c>
      <c r="J6049" s="0" t="n">
        <v>140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n">
        <v>0</v>
      </c>
      <c r="R6049" s="0" t="n">
        <v>0</v>
      </c>
    </row>
    <row r="6050" customFormat="false" ht="13.8" hidden="true" customHeight="false" outlineLevel="0" collapsed="false">
      <c r="A6050" s="0" t="s">
        <v>202</v>
      </c>
      <c r="B6050" s="0" t="s">
        <v>21</v>
      </c>
      <c r="C6050" s="0" t="s">
        <v>173</v>
      </c>
      <c r="D6050" s="0" t="s">
        <v>40</v>
      </c>
      <c r="E6050" s="0" t="s">
        <v>9</v>
      </c>
      <c r="F6050" s="0" t="s">
        <v>9</v>
      </c>
      <c r="G6050" s="0" t="s">
        <v>172</v>
      </c>
      <c r="H6050" s="0" t="n">
        <v>955039.823643471</v>
      </c>
      <c r="I6050" s="0" t="n">
        <v>7431.06939690546</v>
      </c>
      <c r="J6050" s="0" t="n">
        <v>8</v>
      </c>
      <c r="K6050" s="0" t="n">
        <v>0</v>
      </c>
      <c r="L6050" s="0" t="n">
        <v>0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n">
        <v>0</v>
      </c>
      <c r="R6050" s="0" t="n">
        <v>0</v>
      </c>
    </row>
    <row r="6051" customFormat="false" ht="13.8" hidden="true" customHeight="false" outlineLevel="0" collapsed="false">
      <c r="A6051" s="0" t="s">
        <v>202</v>
      </c>
      <c r="B6051" s="0" t="s">
        <v>72</v>
      </c>
      <c r="C6051" s="0" t="s">
        <v>151</v>
      </c>
      <c r="D6051" s="0" t="s">
        <v>84</v>
      </c>
      <c r="E6051" s="0" t="s">
        <v>156</v>
      </c>
      <c r="F6051" s="0" t="s">
        <v>9</v>
      </c>
      <c r="G6051" s="0" t="s">
        <v>172</v>
      </c>
      <c r="H6051" s="0" t="n">
        <v>29156836.2917156</v>
      </c>
      <c r="I6051" s="0" t="n">
        <v>563170.428369022</v>
      </c>
      <c r="J6051" s="0" t="n">
        <v>72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n">
        <v>0</v>
      </c>
      <c r="R6051" s="0" t="n">
        <v>0</v>
      </c>
    </row>
    <row r="6052" customFormat="false" ht="13.8" hidden="true" customHeight="false" outlineLevel="0" collapsed="false">
      <c r="A6052" s="0" t="s">
        <v>202</v>
      </c>
      <c r="B6052" s="0" t="s">
        <v>52</v>
      </c>
      <c r="C6052" s="0" t="s">
        <v>158</v>
      </c>
      <c r="D6052" s="0" t="s">
        <v>65</v>
      </c>
      <c r="E6052" s="0" t="s">
        <v>13</v>
      </c>
      <c r="F6052" s="0" t="s">
        <v>13</v>
      </c>
      <c r="G6052" s="0" t="s">
        <v>153</v>
      </c>
      <c r="H6052" s="0" t="n">
        <v>4988865.00044572</v>
      </c>
      <c r="I6052" s="0" t="n">
        <v>62585.0028819957</v>
      </c>
      <c r="J6052" s="0" t="n">
        <v>644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n">
        <v>0</v>
      </c>
      <c r="R6052" s="0" t="n">
        <v>0</v>
      </c>
    </row>
    <row r="6053" customFormat="false" ht="13.8" hidden="true" customHeight="false" outlineLevel="0" collapsed="false">
      <c r="A6053" s="0" t="s">
        <v>202</v>
      </c>
      <c r="B6053" s="0" t="s">
        <v>52</v>
      </c>
      <c r="C6053" s="0" t="s">
        <v>158</v>
      </c>
      <c r="D6053" s="0" t="s">
        <v>65</v>
      </c>
      <c r="E6053" s="0" t="s">
        <v>13</v>
      </c>
      <c r="F6053" s="0" t="s">
        <v>13</v>
      </c>
      <c r="G6053" s="0" t="s">
        <v>164</v>
      </c>
      <c r="H6053" s="0" t="n">
        <v>54010298.719394</v>
      </c>
      <c r="I6053" s="0" t="n">
        <v>588928.054985868</v>
      </c>
      <c r="J6053" s="0" t="n">
        <v>5556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n">
        <v>0</v>
      </c>
      <c r="R6053" s="0" t="n">
        <v>0</v>
      </c>
    </row>
    <row r="6054" customFormat="false" ht="13.8" hidden="true" customHeight="false" outlineLevel="0" collapsed="false">
      <c r="A6054" s="0" t="s">
        <v>202</v>
      </c>
      <c r="B6054" s="0" t="s">
        <v>21</v>
      </c>
      <c r="C6054" s="0" t="s">
        <v>168</v>
      </c>
      <c r="D6054" s="0" t="s">
        <v>49</v>
      </c>
      <c r="E6054" s="0" t="s">
        <v>8</v>
      </c>
      <c r="F6054" s="0" t="s">
        <v>8</v>
      </c>
      <c r="G6054" s="0" t="s">
        <v>164</v>
      </c>
      <c r="H6054" s="0" t="n">
        <v>25282261.0723389</v>
      </c>
      <c r="I6054" s="0" t="n">
        <v>188065</v>
      </c>
      <c r="J6054" s="0" t="n">
        <v>4685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n">
        <v>0</v>
      </c>
      <c r="R6054" s="0" t="n">
        <v>0</v>
      </c>
    </row>
    <row r="6055" customFormat="false" ht="13.8" hidden="true" customHeight="false" outlineLevel="0" collapsed="false">
      <c r="A6055" s="0" t="s">
        <v>202</v>
      </c>
      <c r="B6055" s="0" t="s">
        <v>52</v>
      </c>
      <c r="C6055" s="0" t="s">
        <v>169</v>
      </c>
      <c r="D6055" s="0" t="s">
        <v>69</v>
      </c>
      <c r="E6055" s="0" t="s">
        <v>9</v>
      </c>
      <c r="F6055" s="0" t="s">
        <v>9</v>
      </c>
      <c r="G6055" s="0" t="s">
        <v>157</v>
      </c>
      <c r="H6055" s="0" t="n">
        <v>9948014.00383399</v>
      </c>
      <c r="I6055" s="0" t="n">
        <v>117992.6700162</v>
      </c>
      <c r="J6055" s="0" t="n">
        <v>1201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n">
        <v>0</v>
      </c>
      <c r="R6055" s="0" t="n">
        <v>0</v>
      </c>
    </row>
    <row r="6056" customFormat="false" ht="13.8" hidden="true" customHeight="false" outlineLevel="0" collapsed="false">
      <c r="A6056" s="0" t="s">
        <v>202</v>
      </c>
      <c r="B6056" s="0" t="s">
        <v>72</v>
      </c>
      <c r="C6056" s="0" t="s">
        <v>175</v>
      </c>
      <c r="D6056" s="0" t="s">
        <v>87</v>
      </c>
      <c r="E6056" s="0" t="s">
        <v>156</v>
      </c>
      <c r="F6056" s="0" t="s">
        <v>9</v>
      </c>
      <c r="G6056" s="0" t="s">
        <v>157</v>
      </c>
      <c r="H6056" s="0" t="n">
        <v>1009849.89401884</v>
      </c>
      <c r="I6056" s="0" t="n">
        <v>19629.3087504004</v>
      </c>
      <c r="J6056" s="0" t="n">
        <v>53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</row>
    <row r="6057" customFormat="false" ht="13.8" hidden="true" customHeight="false" outlineLevel="0" collapsed="false">
      <c r="A6057" s="0" t="s">
        <v>202</v>
      </c>
      <c r="B6057" s="0" t="s">
        <v>72</v>
      </c>
      <c r="C6057" s="0" t="s">
        <v>175</v>
      </c>
      <c r="D6057" s="0" t="s">
        <v>89</v>
      </c>
      <c r="E6057" s="0" t="s">
        <v>152</v>
      </c>
      <c r="F6057" s="0" t="s">
        <v>8</v>
      </c>
      <c r="G6057" s="0" t="s">
        <v>154</v>
      </c>
      <c r="H6057" s="0" t="n">
        <v>49727857.2373053</v>
      </c>
      <c r="I6057" s="0" t="n">
        <v>445861.373482412</v>
      </c>
      <c r="J6057" s="0" t="n">
        <v>24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n">
        <v>0</v>
      </c>
      <c r="R6057" s="0" t="n">
        <v>0</v>
      </c>
    </row>
    <row r="6058" customFormat="false" ht="13.8" hidden="true" customHeight="false" outlineLevel="0" collapsed="false">
      <c r="A6058" s="0" t="s">
        <v>202</v>
      </c>
      <c r="B6058" s="0" t="s">
        <v>72</v>
      </c>
      <c r="C6058" s="0" t="s">
        <v>175</v>
      </c>
      <c r="D6058" s="0" t="s">
        <v>89</v>
      </c>
      <c r="E6058" s="0" t="s">
        <v>152</v>
      </c>
      <c r="F6058" s="0" t="s">
        <v>8</v>
      </c>
      <c r="G6058" s="0" t="s">
        <v>157</v>
      </c>
      <c r="H6058" s="0" t="n">
        <v>33880742.4829705</v>
      </c>
      <c r="I6058" s="0" t="n">
        <v>373882.316426076</v>
      </c>
      <c r="J6058" s="0" t="n">
        <v>31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0</v>
      </c>
      <c r="P6058" s="0" t="n">
        <v>0</v>
      </c>
      <c r="Q6058" s="0" t="n">
        <v>0</v>
      </c>
      <c r="R6058" s="0" t="n">
        <v>0</v>
      </c>
    </row>
    <row r="6059" customFormat="false" ht="13.8" hidden="true" customHeight="false" outlineLevel="0" collapsed="false">
      <c r="A6059" s="0" t="s">
        <v>202</v>
      </c>
      <c r="B6059" s="0" t="s">
        <v>72</v>
      </c>
      <c r="C6059" s="0" t="s">
        <v>175</v>
      </c>
      <c r="D6059" s="0" t="s">
        <v>89</v>
      </c>
      <c r="E6059" s="0" t="s">
        <v>156</v>
      </c>
      <c r="F6059" s="0" t="s">
        <v>9</v>
      </c>
      <c r="G6059" s="0" t="s">
        <v>157</v>
      </c>
      <c r="H6059" s="0" t="n">
        <v>32348060.3588079</v>
      </c>
      <c r="I6059" s="0" t="n">
        <v>742758.865370108</v>
      </c>
      <c r="J6059" s="0" t="n">
        <v>49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0</v>
      </c>
    </row>
    <row r="6060" customFormat="false" ht="13.8" hidden="true" customHeight="false" outlineLevel="0" collapsed="false">
      <c r="A6060" s="0" t="s">
        <v>202</v>
      </c>
      <c r="B6060" s="0" t="s">
        <v>21</v>
      </c>
      <c r="C6060" s="0" t="s">
        <v>166</v>
      </c>
      <c r="D6060" s="0" t="s">
        <v>24</v>
      </c>
      <c r="E6060" s="0" t="s">
        <v>8</v>
      </c>
      <c r="F6060" s="0" t="s">
        <v>8</v>
      </c>
      <c r="G6060" s="0" t="s">
        <v>153</v>
      </c>
      <c r="H6060" s="0" t="n">
        <v>1803975.88261027</v>
      </c>
      <c r="I6060" s="0" t="n">
        <v>20575.5752688172</v>
      </c>
      <c r="J6060" s="0" t="n">
        <v>10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0</v>
      </c>
    </row>
    <row r="6061" customFormat="false" ht="13.8" hidden="true" customHeight="false" outlineLevel="0" collapsed="false">
      <c r="A6061" s="0" t="s">
        <v>202</v>
      </c>
      <c r="B6061" s="0" t="s">
        <v>21</v>
      </c>
      <c r="C6061" s="0" t="s">
        <v>166</v>
      </c>
      <c r="D6061" s="0" t="s">
        <v>25</v>
      </c>
      <c r="E6061" s="0" t="s">
        <v>9</v>
      </c>
      <c r="F6061" s="0" t="s">
        <v>9</v>
      </c>
      <c r="G6061" s="0" t="s">
        <v>153</v>
      </c>
      <c r="H6061" s="0" t="n">
        <v>1628452.59336379</v>
      </c>
      <c r="I6061" s="0" t="n">
        <v>10639.1666666666</v>
      </c>
      <c r="J6061" s="0" t="n">
        <v>3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</row>
    <row r="6062" customFormat="false" ht="13.8" hidden="true" customHeight="false" outlineLevel="0" collapsed="false">
      <c r="A6062" s="0" t="s">
        <v>202</v>
      </c>
      <c r="B6062" s="0" t="s">
        <v>117</v>
      </c>
      <c r="C6062" s="0" t="s">
        <v>176</v>
      </c>
      <c r="D6062" s="0" t="s">
        <v>109</v>
      </c>
      <c r="E6062" s="0" t="s">
        <v>8</v>
      </c>
      <c r="F6062" s="0" t="s">
        <v>8</v>
      </c>
      <c r="G6062" s="0" t="s">
        <v>157</v>
      </c>
      <c r="H6062" s="0" t="n">
        <v>32493318.8698357</v>
      </c>
      <c r="I6062" s="0" t="n">
        <v>726113.083027826</v>
      </c>
      <c r="J6062" s="0" t="n">
        <v>95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0</v>
      </c>
      <c r="Q6062" s="0" t="n">
        <v>0</v>
      </c>
      <c r="R6062" s="0" t="n">
        <v>0</v>
      </c>
    </row>
    <row r="6063" customFormat="false" ht="13.8" hidden="true" customHeight="false" outlineLevel="0" collapsed="false">
      <c r="A6063" s="0" t="s">
        <v>202</v>
      </c>
      <c r="B6063" s="0" t="s">
        <v>103</v>
      </c>
      <c r="C6063" s="0" t="s">
        <v>179</v>
      </c>
      <c r="D6063" s="0" t="s">
        <v>22</v>
      </c>
      <c r="E6063" s="0" t="s">
        <v>9</v>
      </c>
      <c r="F6063" s="0" t="s">
        <v>9</v>
      </c>
      <c r="G6063" s="0" t="s">
        <v>154</v>
      </c>
      <c r="H6063" s="0" t="n">
        <v>8169919.17805768</v>
      </c>
      <c r="I6063" s="0" t="n">
        <v>83500</v>
      </c>
      <c r="J6063" s="0" t="n">
        <v>201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</row>
    <row r="6064" customFormat="false" ht="13.8" hidden="true" customHeight="false" outlineLevel="0" collapsed="false">
      <c r="A6064" s="0" t="s">
        <v>202</v>
      </c>
      <c r="B6064" s="0" t="s">
        <v>103</v>
      </c>
      <c r="C6064" s="0" t="s">
        <v>178</v>
      </c>
      <c r="D6064" s="0" t="s">
        <v>104</v>
      </c>
      <c r="E6064" s="0" t="s">
        <v>8</v>
      </c>
      <c r="F6064" s="0" t="s">
        <v>8</v>
      </c>
      <c r="G6064" s="0" t="s">
        <v>154</v>
      </c>
      <c r="H6064" s="0" t="n">
        <v>28356103.8696717</v>
      </c>
      <c r="I6064" s="0" t="n">
        <v>516193.517418829</v>
      </c>
      <c r="J6064" s="0" t="n">
        <v>114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0</v>
      </c>
      <c r="P6064" s="0" t="n">
        <v>0</v>
      </c>
      <c r="Q6064" s="0" t="n">
        <v>0</v>
      </c>
      <c r="R6064" s="0" t="n">
        <v>0</v>
      </c>
    </row>
    <row r="6065" customFormat="false" ht="13.8" hidden="true" customHeight="false" outlineLevel="0" collapsed="false">
      <c r="A6065" s="0" t="s">
        <v>202</v>
      </c>
      <c r="B6065" s="0" t="s">
        <v>103</v>
      </c>
      <c r="C6065" s="0" t="s">
        <v>178</v>
      </c>
      <c r="D6065" s="0" t="s">
        <v>108</v>
      </c>
      <c r="E6065" s="0" t="s">
        <v>13</v>
      </c>
      <c r="F6065" s="0" t="s">
        <v>13</v>
      </c>
      <c r="G6065" s="0" t="s">
        <v>157</v>
      </c>
      <c r="H6065" s="0" t="n">
        <v>4741166.12550082</v>
      </c>
      <c r="I6065" s="0" t="n">
        <v>204105.02738</v>
      </c>
      <c r="J6065" s="0" t="n">
        <v>115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</row>
    <row r="6066" customFormat="false" ht="13.8" hidden="true" customHeight="false" outlineLevel="0" collapsed="false">
      <c r="A6066" s="0" t="s">
        <v>202</v>
      </c>
      <c r="B6066" s="0" t="s">
        <v>117</v>
      </c>
      <c r="C6066" s="0" t="s">
        <v>196</v>
      </c>
      <c r="D6066" s="0" t="s">
        <v>109</v>
      </c>
      <c r="E6066" s="0" t="s">
        <v>13</v>
      </c>
      <c r="F6066" s="0" t="s">
        <v>13</v>
      </c>
      <c r="G6066" s="0" t="s">
        <v>154</v>
      </c>
      <c r="H6066" s="0" t="n">
        <v>467231.406930345</v>
      </c>
      <c r="I6066" s="0" t="n">
        <v>2015.7215835129</v>
      </c>
      <c r="J6066" s="0" t="n">
        <v>5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</row>
    <row r="6067" customFormat="false" ht="13.8" hidden="true" customHeight="false" outlineLevel="0" collapsed="false">
      <c r="A6067" s="0" t="s">
        <v>202</v>
      </c>
      <c r="B6067" s="0" t="s">
        <v>96</v>
      </c>
      <c r="C6067" s="0" t="s">
        <v>97</v>
      </c>
      <c r="D6067" s="0" t="s">
        <v>97</v>
      </c>
      <c r="E6067" s="0" t="s">
        <v>156</v>
      </c>
      <c r="F6067" s="0" t="s">
        <v>9</v>
      </c>
      <c r="G6067" s="0" t="s">
        <v>154</v>
      </c>
      <c r="H6067" s="0" t="n">
        <v>57304764.4473291</v>
      </c>
      <c r="I6067" s="0" t="n">
        <v>1269967.96881781</v>
      </c>
      <c r="J6067" s="0" t="n">
        <v>6280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n">
        <v>0</v>
      </c>
      <c r="R6067" s="0" t="n">
        <v>0</v>
      </c>
    </row>
    <row r="6068" customFormat="false" ht="13.8" hidden="true" customHeight="false" outlineLevel="0" collapsed="false">
      <c r="A6068" s="0" t="s">
        <v>202</v>
      </c>
      <c r="B6068" s="0" t="s">
        <v>72</v>
      </c>
      <c r="C6068" s="0" t="s">
        <v>151</v>
      </c>
      <c r="D6068" s="0" t="s">
        <v>76</v>
      </c>
      <c r="E6068" s="0" t="s">
        <v>156</v>
      </c>
      <c r="F6068" s="0" t="s">
        <v>9</v>
      </c>
      <c r="G6068" s="0" t="s">
        <v>172</v>
      </c>
      <c r="H6068" s="0" t="n">
        <v>6641963.16017536</v>
      </c>
      <c r="I6068" s="0" t="n">
        <v>24507.8829936146</v>
      </c>
      <c r="J6068" s="0" t="n">
        <v>188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n">
        <v>0</v>
      </c>
      <c r="R6068" s="0" t="n">
        <v>0</v>
      </c>
    </row>
    <row r="6069" customFormat="false" ht="13.8" hidden="true" customHeight="false" outlineLevel="0" collapsed="false">
      <c r="A6069" s="0" t="s">
        <v>202</v>
      </c>
      <c r="B6069" s="0" t="s">
        <v>72</v>
      </c>
      <c r="C6069" s="0" t="s">
        <v>151</v>
      </c>
      <c r="D6069" s="0" t="s">
        <v>78</v>
      </c>
      <c r="E6069" s="0" t="s">
        <v>174</v>
      </c>
      <c r="F6069" s="0" t="s">
        <v>8</v>
      </c>
      <c r="G6069" s="0" t="s">
        <v>153</v>
      </c>
      <c r="H6069" s="0" t="n">
        <v>18542990.9110811</v>
      </c>
      <c r="I6069" s="0" t="n">
        <v>157431.307930353</v>
      </c>
      <c r="J6069" s="0" t="n">
        <v>35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</row>
    <row r="6070" customFormat="false" ht="13.8" hidden="true" customHeight="false" outlineLevel="0" collapsed="false">
      <c r="A6070" s="0" t="s">
        <v>202</v>
      </c>
      <c r="B6070" s="0" t="s">
        <v>90</v>
      </c>
      <c r="C6070" s="0" t="s">
        <v>160</v>
      </c>
      <c r="D6070" s="0" t="s">
        <v>91</v>
      </c>
      <c r="E6070" s="0" t="s">
        <v>170</v>
      </c>
      <c r="F6070" s="0" t="s">
        <v>13</v>
      </c>
      <c r="G6070" s="0" t="s">
        <v>164</v>
      </c>
      <c r="H6070" s="0" t="n">
        <v>92318805.8069887</v>
      </c>
      <c r="I6070" s="0" t="n">
        <v>1460464.27814313</v>
      </c>
      <c r="J6070" s="0" t="n">
        <v>2268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</row>
    <row r="6071" customFormat="false" ht="13.8" hidden="true" customHeight="false" outlineLevel="0" collapsed="false">
      <c r="A6071" s="0" t="s">
        <v>202</v>
      </c>
      <c r="B6071" s="0" t="s">
        <v>96</v>
      </c>
      <c r="C6071" s="0" t="s">
        <v>99</v>
      </c>
      <c r="D6071" s="0" t="s">
        <v>99</v>
      </c>
      <c r="E6071" s="0" t="s">
        <v>191</v>
      </c>
      <c r="F6071" s="0" t="s">
        <v>9</v>
      </c>
      <c r="G6071" s="0" t="s">
        <v>164</v>
      </c>
      <c r="H6071" s="0" t="n">
        <v>84025702.4662542</v>
      </c>
      <c r="I6071" s="0" t="n">
        <v>1028274.38597231</v>
      </c>
      <c r="J6071" s="0" t="n">
        <v>1245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0</v>
      </c>
      <c r="P6071" s="0" t="n">
        <v>0</v>
      </c>
      <c r="Q6071" s="0" t="n">
        <v>0</v>
      </c>
      <c r="R6071" s="0" t="n">
        <v>0</v>
      </c>
    </row>
    <row r="6072" customFormat="false" ht="13.8" hidden="true" customHeight="false" outlineLevel="0" collapsed="false">
      <c r="A6072" s="0" t="s">
        <v>202</v>
      </c>
      <c r="B6072" s="0" t="s">
        <v>52</v>
      </c>
      <c r="C6072" s="0" t="s">
        <v>169</v>
      </c>
      <c r="D6072" s="0" t="s">
        <v>55</v>
      </c>
      <c r="E6072" s="0" t="s">
        <v>8</v>
      </c>
      <c r="F6072" s="0" t="s">
        <v>8</v>
      </c>
      <c r="G6072" s="0" t="s">
        <v>157</v>
      </c>
      <c r="H6072" s="0" t="n">
        <v>5379282.21351086</v>
      </c>
      <c r="I6072" s="0" t="n">
        <v>61694.9628189999</v>
      </c>
      <c r="J6072" s="0" t="n">
        <v>34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0</v>
      </c>
      <c r="P6072" s="0" t="n">
        <v>0</v>
      </c>
      <c r="Q6072" s="0" t="n">
        <v>0</v>
      </c>
      <c r="R6072" s="0" t="n">
        <v>0</v>
      </c>
    </row>
    <row r="6073" customFormat="false" ht="13.8" hidden="true" customHeight="false" outlineLevel="0" collapsed="false">
      <c r="A6073" s="0" t="s">
        <v>202</v>
      </c>
      <c r="B6073" s="0" t="s">
        <v>21</v>
      </c>
      <c r="C6073" s="0" t="s">
        <v>166</v>
      </c>
      <c r="D6073" s="0" t="s">
        <v>23</v>
      </c>
      <c r="E6073" s="0" t="s">
        <v>13</v>
      </c>
      <c r="F6073" s="0" t="s">
        <v>13</v>
      </c>
      <c r="G6073" s="0" t="s">
        <v>164</v>
      </c>
      <c r="H6073" s="0" t="n">
        <v>7276387.39084914</v>
      </c>
      <c r="I6073" s="0" t="n">
        <v>95783.932286422</v>
      </c>
      <c r="J6073" s="0" t="n">
        <v>64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0</v>
      </c>
      <c r="Q6073" s="0" t="n">
        <v>0</v>
      </c>
      <c r="R6073" s="0" t="n">
        <v>0</v>
      </c>
    </row>
    <row r="6074" customFormat="false" ht="13.8" hidden="true" customHeight="false" outlineLevel="0" collapsed="false">
      <c r="A6074" s="0" t="s">
        <v>202</v>
      </c>
      <c r="B6074" s="0" t="s">
        <v>52</v>
      </c>
      <c r="C6074" s="0" t="s">
        <v>161</v>
      </c>
      <c r="D6074" s="0" t="s">
        <v>58</v>
      </c>
      <c r="E6074" s="0" t="s">
        <v>13</v>
      </c>
      <c r="F6074" s="0" t="s">
        <v>13</v>
      </c>
      <c r="G6074" s="0" t="s">
        <v>172</v>
      </c>
      <c r="H6074" s="0" t="n">
        <v>647061.635627464</v>
      </c>
      <c r="I6074" s="0" t="n">
        <v>9070.4300700933</v>
      </c>
      <c r="J6074" s="0" t="n">
        <v>99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</row>
    <row r="6075" customFormat="false" ht="13.8" hidden="true" customHeight="false" outlineLevel="0" collapsed="false">
      <c r="A6075" s="0" t="s">
        <v>202</v>
      </c>
      <c r="B6075" s="0" t="s">
        <v>6</v>
      </c>
      <c r="C6075" s="0" t="s">
        <v>162</v>
      </c>
      <c r="D6075" s="0" t="s">
        <v>15</v>
      </c>
      <c r="E6075" s="0" t="s">
        <v>13</v>
      </c>
      <c r="F6075" s="0" t="s">
        <v>13</v>
      </c>
      <c r="G6075" s="0" t="s">
        <v>157</v>
      </c>
      <c r="H6075" s="0" t="n">
        <v>87244151.7658975</v>
      </c>
      <c r="I6075" s="0" t="n">
        <v>3313012.78477138</v>
      </c>
      <c r="J6075" s="0" t="n">
        <v>27757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n">
        <v>0</v>
      </c>
      <c r="R6075" s="0" t="n">
        <v>0</v>
      </c>
    </row>
    <row r="6076" customFormat="false" ht="13.8" hidden="true" customHeight="false" outlineLevel="0" collapsed="false">
      <c r="A6076" s="0" t="s">
        <v>202</v>
      </c>
      <c r="B6076" s="0" t="s">
        <v>6</v>
      </c>
      <c r="C6076" s="0" t="s">
        <v>162</v>
      </c>
      <c r="D6076" s="0" t="s">
        <v>15</v>
      </c>
      <c r="E6076" s="0" t="s">
        <v>13</v>
      </c>
      <c r="F6076" s="0" t="s">
        <v>13</v>
      </c>
      <c r="G6076" s="0" t="s">
        <v>172</v>
      </c>
      <c r="H6076" s="0" t="n">
        <v>20633635.144646</v>
      </c>
      <c r="I6076" s="0" t="n">
        <v>689365.953848747</v>
      </c>
      <c r="J6076" s="0" t="n">
        <v>7280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0</v>
      </c>
      <c r="P6076" s="0" t="n">
        <v>0</v>
      </c>
      <c r="Q6076" s="0" t="n">
        <v>0</v>
      </c>
      <c r="R6076" s="0" t="n">
        <v>0</v>
      </c>
    </row>
    <row r="6077" customFormat="false" ht="13.8" hidden="true" customHeight="false" outlineLevel="0" collapsed="false">
      <c r="A6077" s="0" t="s">
        <v>202</v>
      </c>
      <c r="B6077" s="0" t="s">
        <v>72</v>
      </c>
      <c r="C6077" s="0" t="s">
        <v>151</v>
      </c>
      <c r="D6077" s="0" t="s">
        <v>85</v>
      </c>
      <c r="E6077" s="0" t="s">
        <v>174</v>
      </c>
      <c r="F6077" s="0" t="s">
        <v>8</v>
      </c>
      <c r="G6077" s="0" t="s">
        <v>154</v>
      </c>
      <c r="H6077" s="0" t="n">
        <v>83003686.8072515</v>
      </c>
      <c r="I6077" s="0" t="n">
        <v>657409.121418399</v>
      </c>
      <c r="J6077" s="0" t="n">
        <v>102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</row>
    <row r="6078" customFormat="false" ht="13.8" hidden="true" customHeight="false" outlineLevel="0" collapsed="false">
      <c r="A6078" s="0" t="s">
        <v>202</v>
      </c>
      <c r="B6078" s="0" t="s">
        <v>21</v>
      </c>
      <c r="C6078" s="0" t="s">
        <v>173</v>
      </c>
      <c r="D6078" s="0" t="s">
        <v>47</v>
      </c>
      <c r="E6078" s="0" t="s">
        <v>8</v>
      </c>
      <c r="F6078" s="0" t="s">
        <v>8</v>
      </c>
      <c r="G6078" s="0" t="s">
        <v>153</v>
      </c>
      <c r="H6078" s="0" t="n">
        <v>358679.887415367</v>
      </c>
      <c r="I6078" s="0" t="n">
        <v>1896</v>
      </c>
      <c r="J6078" s="0" t="n">
        <v>6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0</v>
      </c>
      <c r="Q6078" s="0" t="n">
        <v>0</v>
      </c>
      <c r="R6078" s="0" t="n">
        <v>0</v>
      </c>
    </row>
    <row r="6079" customFormat="false" ht="13.8" hidden="true" customHeight="false" outlineLevel="0" collapsed="false">
      <c r="A6079" s="0" t="s">
        <v>202</v>
      </c>
      <c r="B6079" s="0" t="s">
        <v>52</v>
      </c>
      <c r="C6079" s="0" t="s">
        <v>158</v>
      </c>
      <c r="D6079" s="0" t="s">
        <v>66</v>
      </c>
      <c r="E6079" s="0" t="s">
        <v>13</v>
      </c>
      <c r="F6079" s="0" t="s">
        <v>13</v>
      </c>
      <c r="G6079" s="0" t="s">
        <v>157</v>
      </c>
      <c r="H6079" s="0" t="n">
        <v>17719597.9163035</v>
      </c>
      <c r="I6079" s="0" t="n">
        <v>243908.26959984</v>
      </c>
      <c r="J6079" s="0" t="n">
        <v>3891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0</v>
      </c>
      <c r="P6079" s="0" t="n">
        <v>0</v>
      </c>
      <c r="Q6079" s="0" t="n">
        <v>0</v>
      </c>
      <c r="R6079" s="0" t="n">
        <v>0</v>
      </c>
    </row>
    <row r="6080" customFormat="false" ht="13.8" hidden="true" customHeight="false" outlineLevel="0" collapsed="false">
      <c r="A6080" s="0" t="s">
        <v>202</v>
      </c>
      <c r="B6080" s="0" t="s">
        <v>6</v>
      </c>
      <c r="C6080" s="0" t="s">
        <v>162</v>
      </c>
      <c r="D6080" s="0" t="s">
        <v>18</v>
      </c>
      <c r="E6080" s="0" t="s">
        <v>9</v>
      </c>
      <c r="F6080" s="0" t="s">
        <v>9</v>
      </c>
      <c r="G6080" s="0" t="s">
        <v>154</v>
      </c>
      <c r="H6080" s="0" t="n">
        <v>22420337.8151468</v>
      </c>
      <c r="I6080" s="0" t="n">
        <v>462987.87882843</v>
      </c>
      <c r="J6080" s="0" t="n">
        <v>102.999999985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0</v>
      </c>
      <c r="P6080" s="0" t="n">
        <v>0</v>
      </c>
      <c r="Q6080" s="0" t="n">
        <v>0</v>
      </c>
      <c r="R6080" s="0" t="n">
        <v>0</v>
      </c>
    </row>
    <row r="6081" customFormat="false" ht="13.8" hidden="true" customHeight="false" outlineLevel="0" collapsed="false">
      <c r="A6081" s="0" t="s">
        <v>202</v>
      </c>
      <c r="B6081" s="0" t="s">
        <v>6</v>
      </c>
      <c r="C6081" s="0" t="s">
        <v>162</v>
      </c>
      <c r="D6081" s="0" t="s">
        <v>18</v>
      </c>
      <c r="E6081" s="0" t="s">
        <v>8</v>
      </c>
      <c r="F6081" s="0" t="s">
        <v>8</v>
      </c>
      <c r="G6081" s="0" t="s">
        <v>172</v>
      </c>
      <c r="H6081" s="0" t="n">
        <v>39758543.2892549</v>
      </c>
      <c r="I6081" s="0" t="n">
        <v>398778.465234364</v>
      </c>
      <c r="J6081" s="0" t="n">
        <v>80.999999995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</row>
    <row r="6082" customFormat="false" ht="13.8" hidden="true" customHeight="false" outlineLevel="0" collapsed="false">
      <c r="A6082" s="0" t="s">
        <v>202</v>
      </c>
      <c r="B6082" s="0" t="s">
        <v>72</v>
      </c>
      <c r="C6082" s="0" t="s">
        <v>171</v>
      </c>
      <c r="D6082" s="0" t="s">
        <v>86</v>
      </c>
      <c r="E6082" s="0" t="s">
        <v>170</v>
      </c>
      <c r="F6082" s="0" t="s">
        <v>13</v>
      </c>
      <c r="G6082" s="0" t="s">
        <v>157</v>
      </c>
      <c r="H6082" s="0" t="n">
        <v>7014390.37544158</v>
      </c>
      <c r="I6082" s="0" t="n">
        <v>173559.541796036</v>
      </c>
      <c r="J6082" s="0" t="n">
        <v>155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</row>
    <row r="6083" customFormat="false" ht="13.8" hidden="true" customHeight="false" outlineLevel="0" collapsed="false">
      <c r="A6083" s="0" t="s">
        <v>202</v>
      </c>
      <c r="B6083" s="0" t="s">
        <v>72</v>
      </c>
      <c r="C6083" s="0" t="s">
        <v>175</v>
      </c>
      <c r="D6083" s="0" t="s">
        <v>88</v>
      </c>
      <c r="E6083" s="0" t="s">
        <v>156</v>
      </c>
      <c r="F6083" s="0" t="s">
        <v>9</v>
      </c>
      <c r="G6083" s="0" t="s">
        <v>157</v>
      </c>
      <c r="H6083" s="0" t="n">
        <v>9223587.14711703</v>
      </c>
      <c r="I6083" s="0" t="n">
        <v>186836.327874872</v>
      </c>
      <c r="J6083" s="0" t="n">
        <v>364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n">
        <v>0</v>
      </c>
      <c r="R6083" s="0" t="n">
        <v>0</v>
      </c>
    </row>
    <row r="6084" customFormat="false" ht="13.8" hidden="true" customHeight="false" outlineLevel="0" collapsed="false">
      <c r="A6084" s="0" t="s">
        <v>202</v>
      </c>
      <c r="B6084" s="0" t="s">
        <v>52</v>
      </c>
      <c r="C6084" s="0" t="s">
        <v>169</v>
      </c>
      <c r="D6084" s="0" t="s">
        <v>70</v>
      </c>
      <c r="E6084" s="0" t="s">
        <v>8</v>
      </c>
      <c r="F6084" s="0" t="s">
        <v>8</v>
      </c>
      <c r="G6084" s="0" t="s">
        <v>153</v>
      </c>
      <c r="H6084" s="0" t="n">
        <v>41036202.8447187</v>
      </c>
      <c r="I6084" s="0" t="n">
        <v>410674.987229</v>
      </c>
      <c r="J6084" s="0" t="n">
        <v>270</v>
      </c>
      <c r="K6084" s="0" t="n">
        <v>0</v>
      </c>
      <c r="L6084" s="0" t="n">
        <v>0</v>
      </c>
      <c r="M6084" s="0" t="n">
        <v>0</v>
      </c>
      <c r="N6084" s="0" t="n">
        <v>0</v>
      </c>
      <c r="O6084" s="0" t="n">
        <v>0</v>
      </c>
      <c r="P6084" s="0" t="n">
        <v>0</v>
      </c>
      <c r="Q6084" s="0" t="n">
        <v>0</v>
      </c>
      <c r="R6084" s="0" t="n">
        <v>0</v>
      </c>
    </row>
    <row r="6085" customFormat="false" ht="13.8" hidden="true" customHeight="false" outlineLevel="0" collapsed="false">
      <c r="A6085" s="0" t="s">
        <v>202</v>
      </c>
      <c r="B6085" s="0" t="s">
        <v>21</v>
      </c>
      <c r="C6085" s="0" t="s">
        <v>166</v>
      </c>
      <c r="D6085" s="0" t="s">
        <v>23</v>
      </c>
      <c r="E6085" s="0" t="s">
        <v>9</v>
      </c>
      <c r="F6085" s="0" t="s">
        <v>9</v>
      </c>
      <c r="G6085" s="0" t="s">
        <v>153</v>
      </c>
      <c r="H6085" s="0" t="n">
        <v>1423233.26754344</v>
      </c>
      <c r="I6085" s="0" t="n">
        <v>15842.7010254569</v>
      </c>
      <c r="J6085" s="0" t="n">
        <v>12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</row>
    <row r="6086" customFormat="false" ht="13.8" hidden="true" customHeight="false" outlineLevel="0" collapsed="false">
      <c r="A6086" s="0" t="s">
        <v>202</v>
      </c>
      <c r="B6086" s="0" t="s">
        <v>72</v>
      </c>
      <c r="C6086" s="0" t="s">
        <v>151</v>
      </c>
      <c r="D6086" s="0" t="s">
        <v>76</v>
      </c>
      <c r="E6086" s="0" t="s">
        <v>170</v>
      </c>
      <c r="F6086" s="0" t="s">
        <v>13</v>
      </c>
      <c r="G6086" s="0" t="s">
        <v>172</v>
      </c>
      <c r="H6086" s="0" t="n">
        <v>1927756.46037329</v>
      </c>
      <c r="I6086" s="0" t="n">
        <v>7349.05236685441</v>
      </c>
      <c r="J6086" s="0" t="n">
        <v>44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n">
        <v>0</v>
      </c>
      <c r="R6086" s="0" t="n">
        <v>0</v>
      </c>
    </row>
    <row r="6087" customFormat="false" ht="13.8" hidden="true" customHeight="false" outlineLevel="0" collapsed="false">
      <c r="A6087" s="0" t="s">
        <v>202</v>
      </c>
      <c r="B6087" s="0" t="s">
        <v>72</v>
      </c>
      <c r="C6087" s="0" t="s">
        <v>151</v>
      </c>
      <c r="D6087" s="0" t="s">
        <v>82</v>
      </c>
      <c r="E6087" s="0" t="s">
        <v>174</v>
      </c>
      <c r="F6087" s="0" t="s">
        <v>8</v>
      </c>
      <c r="G6087" s="0" t="s">
        <v>157</v>
      </c>
      <c r="H6087" s="0" t="n">
        <v>1198610.8255854</v>
      </c>
      <c r="I6087" s="0" t="n">
        <v>6230.66389049075</v>
      </c>
      <c r="J6087" s="0" t="n">
        <v>32</v>
      </c>
      <c r="K6087" s="0" t="n">
        <v>0</v>
      </c>
      <c r="L6087" s="0" t="n">
        <v>0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n">
        <v>0</v>
      </c>
      <c r="R6087" s="0" t="n">
        <v>0</v>
      </c>
    </row>
    <row r="6088" customFormat="false" ht="13.8" hidden="true" customHeight="false" outlineLevel="0" collapsed="false">
      <c r="A6088" s="0" t="s">
        <v>202</v>
      </c>
      <c r="B6088" s="0" t="s">
        <v>96</v>
      </c>
      <c r="C6088" s="0" t="s">
        <v>99</v>
      </c>
      <c r="D6088" s="0" t="s">
        <v>99</v>
      </c>
      <c r="E6088" s="0" t="s">
        <v>192</v>
      </c>
      <c r="F6088" s="0" t="s">
        <v>8</v>
      </c>
      <c r="G6088" s="0" t="s">
        <v>172</v>
      </c>
      <c r="H6088" s="0" t="n">
        <v>3968061.00146201</v>
      </c>
      <c r="I6088" s="0" t="n">
        <v>21980.0447782756</v>
      </c>
      <c r="J6088" s="0" t="n">
        <v>16</v>
      </c>
      <c r="K6088" s="0" t="n">
        <v>0</v>
      </c>
      <c r="L6088" s="0" t="n">
        <v>0</v>
      </c>
      <c r="M6088" s="0" t="n">
        <v>0</v>
      </c>
      <c r="N6088" s="0" t="n">
        <v>0</v>
      </c>
      <c r="O6088" s="0" t="n">
        <v>0</v>
      </c>
      <c r="P6088" s="0" t="n">
        <v>0</v>
      </c>
      <c r="Q6088" s="0" t="n">
        <v>0</v>
      </c>
      <c r="R6088" s="0" t="n">
        <v>0</v>
      </c>
    </row>
    <row r="6089" customFormat="false" ht="13.8" hidden="true" customHeight="false" outlineLevel="0" collapsed="false">
      <c r="A6089" s="0" t="s">
        <v>202</v>
      </c>
      <c r="B6089" s="0" t="s">
        <v>117</v>
      </c>
      <c r="C6089" s="0" t="s">
        <v>190</v>
      </c>
      <c r="D6089" s="0" t="s">
        <v>109</v>
      </c>
      <c r="E6089" s="0" t="s">
        <v>8</v>
      </c>
      <c r="F6089" s="0" t="s">
        <v>8</v>
      </c>
      <c r="G6089" s="0" t="s">
        <v>157</v>
      </c>
      <c r="H6089" s="0" t="n">
        <v>24354272.8995572</v>
      </c>
      <c r="I6089" s="0" t="n">
        <v>448304.470897203</v>
      </c>
      <c r="J6089" s="0" t="n">
        <v>1071</v>
      </c>
      <c r="K6089" s="0" t="n">
        <v>0</v>
      </c>
      <c r="L6089" s="0" t="n">
        <v>0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n">
        <v>0</v>
      </c>
      <c r="R6089" s="0" t="n">
        <v>0</v>
      </c>
    </row>
    <row r="6090" customFormat="false" ht="13.8" hidden="true" customHeight="false" outlineLevel="0" collapsed="false">
      <c r="A6090" s="0" t="s">
        <v>202</v>
      </c>
      <c r="B6090" s="0" t="s">
        <v>103</v>
      </c>
      <c r="C6090" s="0" t="s">
        <v>178</v>
      </c>
      <c r="D6090" s="0" t="s">
        <v>112</v>
      </c>
      <c r="E6090" s="0" t="s">
        <v>9</v>
      </c>
      <c r="F6090" s="0" t="s">
        <v>9</v>
      </c>
      <c r="G6090" s="0" t="s">
        <v>154</v>
      </c>
      <c r="H6090" s="0" t="n">
        <v>17918689.0430061</v>
      </c>
      <c r="I6090" s="0" t="n">
        <v>226654.3421834</v>
      </c>
      <c r="J6090" s="0" t="n">
        <v>292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0</v>
      </c>
      <c r="P6090" s="0" t="n">
        <v>0</v>
      </c>
      <c r="Q6090" s="0" t="n">
        <v>0</v>
      </c>
      <c r="R6090" s="0" t="n">
        <v>0</v>
      </c>
    </row>
    <row r="6091" customFormat="false" ht="13.8" hidden="true" customHeight="false" outlineLevel="0" collapsed="false">
      <c r="A6091" s="0" t="s">
        <v>202</v>
      </c>
      <c r="B6091" s="0" t="s">
        <v>103</v>
      </c>
      <c r="C6091" s="0" t="s">
        <v>177</v>
      </c>
      <c r="D6091" s="0" t="s">
        <v>113</v>
      </c>
      <c r="E6091" s="0" t="s">
        <v>13</v>
      </c>
      <c r="F6091" s="0" t="s">
        <v>13</v>
      </c>
      <c r="G6091" s="0" t="s">
        <v>154</v>
      </c>
      <c r="H6091" s="0" t="n">
        <v>7577512.20022347</v>
      </c>
      <c r="I6091" s="0" t="n">
        <v>208121.225</v>
      </c>
      <c r="J6091" s="0" t="n">
        <v>666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n">
        <v>0</v>
      </c>
      <c r="R6091" s="0" t="n">
        <v>0</v>
      </c>
    </row>
    <row r="6092" customFormat="false" ht="13.8" hidden="true" customHeight="false" outlineLevel="0" collapsed="false">
      <c r="A6092" s="0" t="s">
        <v>202</v>
      </c>
      <c r="B6092" s="0" t="s">
        <v>103</v>
      </c>
      <c r="C6092" s="0" t="s">
        <v>177</v>
      </c>
      <c r="D6092" s="0" t="s">
        <v>113</v>
      </c>
      <c r="E6092" s="0" t="s">
        <v>13</v>
      </c>
      <c r="F6092" s="0" t="s">
        <v>13</v>
      </c>
      <c r="G6092" s="0" t="s">
        <v>172</v>
      </c>
      <c r="H6092" s="0" t="n">
        <v>532655.375930019</v>
      </c>
      <c r="I6092" s="0" t="n">
        <v>11937.68</v>
      </c>
      <c r="J6092" s="0" t="n">
        <v>115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0</v>
      </c>
      <c r="P6092" s="0" t="n">
        <v>0</v>
      </c>
      <c r="Q6092" s="0" t="n">
        <v>0</v>
      </c>
      <c r="R6092" s="0" t="n">
        <v>0</v>
      </c>
    </row>
    <row r="6093" customFormat="false" ht="13.8" hidden="true" customHeight="false" outlineLevel="0" collapsed="false">
      <c r="A6093" s="0" t="s">
        <v>202</v>
      </c>
      <c r="B6093" s="0" t="s">
        <v>103</v>
      </c>
      <c r="C6093" s="0" t="s">
        <v>178</v>
      </c>
      <c r="D6093" s="0" t="s">
        <v>104</v>
      </c>
      <c r="E6093" s="0" t="s">
        <v>9</v>
      </c>
      <c r="F6093" s="0" t="s">
        <v>9</v>
      </c>
      <c r="G6093" s="0" t="s">
        <v>154</v>
      </c>
      <c r="H6093" s="0" t="n">
        <v>19069968.1776548</v>
      </c>
      <c r="I6093" s="0" t="n">
        <v>316195.981144392</v>
      </c>
      <c r="J6093" s="0" t="n">
        <v>61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</row>
    <row r="6094" customFormat="false" ht="13.8" hidden="true" customHeight="false" outlineLevel="0" collapsed="false">
      <c r="A6094" s="0" t="s">
        <v>202</v>
      </c>
      <c r="B6094" s="0" t="s">
        <v>103</v>
      </c>
      <c r="C6094" s="0" t="s">
        <v>178</v>
      </c>
      <c r="D6094" s="0" t="s">
        <v>107</v>
      </c>
      <c r="E6094" s="0" t="s">
        <v>8</v>
      </c>
      <c r="F6094" s="0" t="s">
        <v>8</v>
      </c>
      <c r="G6094" s="0" t="s">
        <v>154</v>
      </c>
      <c r="H6094" s="0" t="n">
        <v>34100957.5593806</v>
      </c>
      <c r="I6094" s="0" t="n">
        <v>198091.291085439</v>
      </c>
      <c r="J6094" s="0" t="n">
        <v>2011.99999999999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</row>
    <row r="6095" customFormat="false" ht="13.8" hidden="true" customHeight="false" outlineLevel="0" collapsed="false">
      <c r="A6095" s="0" t="s">
        <v>202</v>
      </c>
      <c r="B6095" s="0" t="s">
        <v>117</v>
      </c>
      <c r="C6095" s="0" t="s">
        <v>189</v>
      </c>
      <c r="D6095" s="0" t="s">
        <v>109</v>
      </c>
      <c r="E6095" s="0" t="s">
        <v>13</v>
      </c>
      <c r="F6095" s="0" t="s">
        <v>13</v>
      </c>
      <c r="G6095" s="0" t="s">
        <v>157</v>
      </c>
      <c r="H6095" s="0" t="n">
        <v>31799.7460607534</v>
      </c>
      <c r="I6095" s="0" t="n">
        <v>642.746790671707</v>
      </c>
      <c r="J6095" s="0" t="n">
        <v>5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0</v>
      </c>
      <c r="P6095" s="0" t="n">
        <v>0</v>
      </c>
      <c r="Q6095" s="0" t="n">
        <v>0</v>
      </c>
      <c r="R6095" s="0" t="n">
        <v>0</v>
      </c>
    </row>
    <row r="6096" customFormat="false" ht="13.8" hidden="true" customHeight="false" outlineLevel="0" collapsed="false">
      <c r="A6096" s="0" t="s">
        <v>202</v>
      </c>
      <c r="B6096" s="0" t="s">
        <v>117</v>
      </c>
      <c r="C6096" s="0" t="s">
        <v>189</v>
      </c>
      <c r="D6096" s="0" t="s">
        <v>109</v>
      </c>
      <c r="E6096" s="0" t="s">
        <v>13</v>
      </c>
      <c r="F6096" s="0" t="s">
        <v>13</v>
      </c>
      <c r="G6096" s="0" t="s">
        <v>153</v>
      </c>
      <c r="H6096" s="0" t="n">
        <v>9158.51268294608</v>
      </c>
      <c r="I6096" s="0" t="n">
        <v>61.6667426046589</v>
      </c>
      <c r="J6096" s="0" t="n">
        <v>2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</row>
    <row r="6097" customFormat="false" ht="13.8" hidden="true" customHeight="false" outlineLevel="0" collapsed="false">
      <c r="A6097" s="0" t="s">
        <v>202</v>
      </c>
      <c r="B6097" s="0" t="s">
        <v>72</v>
      </c>
      <c r="C6097" s="0" t="s">
        <v>151</v>
      </c>
      <c r="D6097" s="0" t="s">
        <v>76</v>
      </c>
      <c r="E6097" s="0" t="s">
        <v>156</v>
      </c>
      <c r="F6097" s="0" t="s">
        <v>9</v>
      </c>
      <c r="G6097" s="0" t="s">
        <v>153</v>
      </c>
      <c r="H6097" s="0" t="n">
        <v>2882273.87461054</v>
      </c>
      <c r="I6097" s="0" t="n">
        <v>11277.9215994735</v>
      </c>
      <c r="J6097" s="0" t="n">
        <v>106</v>
      </c>
      <c r="K6097" s="0" t="n">
        <v>0</v>
      </c>
      <c r="L6097" s="0" t="n">
        <v>0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n">
        <v>0</v>
      </c>
      <c r="R6097" s="0" t="n">
        <v>0</v>
      </c>
    </row>
    <row r="6098" customFormat="false" ht="13.8" hidden="true" customHeight="false" outlineLevel="0" collapsed="false">
      <c r="A6098" s="0" t="s">
        <v>202</v>
      </c>
      <c r="B6098" s="0" t="s">
        <v>72</v>
      </c>
      <c r="C6098" s="0" t="s">
        <v>171</v>
      </c>
      <c r="D6098" s="0" t="s">
        <v>80</v>
      </c>
      <c r="E6098" s="0" t="s">
        <v>174</v>
      </c>
      <c r="F6098" s="0" t="s">
        <v>8</v>
      </c>
      <c r="G6098" s="0" t="s">
        <v>172</v>
      </c>
      <c r="H6098" s="0" t="n">
        <v>7821519.84449062</v>
      </c>
      <c r="I6098" s="0" t="n">
        <v>59058.1518232005</v>
      </c>
      <c r="J6098" s="0" t="n">
        <v>38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0</v>
      </c>
      <c r="P6098" s="0" t="n">
        <v>0</v>
      </c>
      <c r="Q6098" s="0" t="n">
        <v>0</v>
      </c>
      <c r="R6098" s="0" t="n">
        <v>0</v>
      </c>
    </row>
    <row r="6099" customFormat="false" ht="13.8" hidden="true" customHeight="false" outlineLevel="0" collapsed="false">
      <c r="A6099" s="0" t="s">
        <v>202</v>
      </c>
      <c r="B6099" s="0" t="s">
        <v>21</v>
      </c>
      <c r="C6099" s="0" t="s">
        <v>181</v>
      </c>
      <c r="D6099" s="0" t="s">
        <v>22</v>
      </c>
      <c r="E6099" s="0" t="s">
        <v>9</v>
      </c>
      <c r="F6099" s="0" t="s">
        <v>9</v>
      </c>
      <c r="G6099" s="0" t="s">
        <v>172</v>
      </c>
      <c r="H6099" s="0" t="n">
        <v>1814970.46382117</v>
      </c>
      <c r="I6099" s="0" t="n">
        <v>14425</v>
      </c>
      <c r="J6099" s="0" t="n">
        <v>29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</row>
    <row r="6100" customFormat="false" ht="13.8" hidden="true" customHeight="false" outlineLevel="0" collapsed="false">
      <c r="A6100" s="0" t="s">
        <v>202</v>
      </c>
      <c r="B6100" s="0" t="s">
        <v>21</v>
      </c>
      <c r="C6100" s="0" t="s">
        <v>166</v>
      </c>
      <c r="D6100" s="0" t="s">
        <v>25</v>
      </c>
      <c r="E6100" s="0" t="s">
        <v>9</v>
      </c>
      <c r="F6100" s="0" t="s">
        <v>9</v>
      </c>
      <c r="G6100" s="0" t="s">
        <v>172</v>
      </c>
      <c r="H6100" s="0" t="n">
        <v>5055920.64756604</v>
      </c>
      <c r="I6100" s="0" t="n">
        <v>37604.8874893681</v>
      </c>
      <c r="J6100" s="0" t="n">
        <v>13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0</v>
      </c>
      <c r="Q6100" s="0" t="n">
        <v>0</v>
      </c>
      <c r="R6100" s="0" t="n">
        <v>0</v>
      </c>
    </row>
    <row r="6101" customFormat="false" ht="13.8" hidden="true" customHeight="false" outlineLevel="0" collapsed="false">
      <c r="A6101" s="0" t="s">
        <v>202</v>
      </c>
      <c r="B6101" s="0" t="s">
        <v>52</v>
      </c>
      <c r="C6101" s="0" t="s">
        <v>161</v>
      </c>
      <c r="D6101" s="0" t="s">
        <v>58</v>
      </c>
      <c r="E6101" s="0" t="s">
        <v>9</v>
      </c>
      <c r="F6101" s="0" t="s">
        <v>9</v>
      </c>
      <c r="G6101" s="0" t="s">
        <v>164</v>
      </c>
      <c r="H6101" s="0" t="n">
        <v>10576734.0364189</v>
      </c>
      <c r="I6101" s="0" t="n">
        <v>136956.212324829</v>
      </c>
      <c r="J6101" s="0" t="n">
        <v>700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n">
        <v>0</v>
      </c>
      <c r="R6101" s="0" t="n">
        <v>0</v>
      </c>
    </row>
    <row r="6102" customFormat="false" ht="13.8" hidden="true" customHeight="false" outlineLevel="0" collapsed="false">
      <c r="A6102" s="0" t="s">
        <v>202</v>
      </c>
      <c r="B6102" s="0" t="s">
        <v>52</v>
      </c>
      <c r="C6102" s="0" t="s">
        <v>165</v>
      </c>
      <c r="D6102" s="0" t="s">
        <v>62</v>
      </c>
      <c r="E6102" s="0" t="s">
        <v>13</v>
      </c>
      <c r="F6102" s="0" t="s">
        <v>13</v>
      </c>
      <c r="G6102" s="0" t="s">
        <v>157</v>
      </c>
      <c r="H6102" s="0" t="n">
        <v>27106950.1073224</v>
      </c>
      <c r="I6102" s="0" t="n">
        <v>228500.699999999</v>
      </c>
      <c r="J6102" s="0" t="n">
        <v>3648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</row>
    <row r="6103" customFormat="false" ht="13.8" hidden="true" customHeight="false" outlineLevel="0" collapsed="false">
      <c r="A6103" s="0" t="s">
        <v>202</v>
      </c>
      <c r="B6103" s="0" t="s">
        <v>90</v>
      </c>
      <c r="C6103" s="0" t="s">
        <v>93</v>
      </c>
      <c r="D6103" s="0" t="s">
        <v>93</v>
      </c>
      <c r="E6103" s="0" t="s">
        <v>167</v>
      </c>
      <c r="F6103" s="0" t="s">
        <v>9</v>
      </c>
      <c r="G6103" s="0" t="s">
        <v>154</v>
      </c>
      <c r="H6103" s="0" t="n">
        <v>73209945.6527027</v>
      </c>
      <c r="I6103" s="0" t="n">
        <v>1457608.85662295</v>
      </c>
      <c r="J6103" s="0" t="n">
        <v>1474</v>
      </c>
      <c r="K6103" s="0" t="n">
        <v>0</v>
      </c>
      <c r="L6103" s="0" t="n">
        <v>0</v>
      </c>
      <c r="M6103" s="0" t="n">
        <v>0</v>
      </c>
      <c r="N6103" s="0" t="n">
        <v>0</v>
      </c>
      <c r="O6103" s="0" t="n">
        <v>0</v>
      </c>
      <c r="P6103" s="0" t="n">
        <v>0</v>
      </c>
      <c r="Q6103" s="0" t="n">
        <v>0</v>
      </c>
      <c r="R6103" s="0" t="n">
        <v>0</v>
      </c>
    </row>
    <row r="6104" customFormat="false" ht="13.8" hidden="true" customHeight="false" outlineLevel="0" collapsed="false">
      <c r="A6104" s="0" t="s">
        <v>202</v>
      </c>
      <c r="B6104" s="0" t="s">
        <v>21</v>
      </c>
      <c r="C6104" s="0" t="s">
        <v>173</v>
      </c>
      <c r="D6104" s="0" t="s">
        <v>41</v>
      </c>
      <c r="E6104" s="0" t="s">
        <v>8</v>
      </c>
      <c r="F6104" s="0" t="s">
        <v>8</v>
      </c>
      <c r="G6104" s="0" t="s">
        <v>164</v>
      </c>
      <c r="H6104" s="0" t="n">
        <v>7434051.72964565</v>
      </c>
      <c r="I6104" s="0" t="n">
        <v>57714.2047809515</v>
      </c>
      <c r="J6104" s="0" t="n">
        <v>44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n">
        <v>0</v>
      </c>
      <c r="R6104" s="0" t="n">
        <v>0</v>
      </c>
    </row>
    <row r="6105" customFormat="false" ht="13.8" hidden="true" customHeight="false" outlineLevel="0" collapsed="false">
      <c r="A6105" s="0" t="s">
        <v>202</v>
      </c>
      <c r="B6105" s="0" t="s">
        <v>52</v>
      </c>
      <c r="C6105" s="0" t="s">
        <v>183</v>
      </c>
      <c r="D6105" s="0" t="s">
        <v>64</v>
      </c>
      <c r="E6105" s="0" t="s">
        <v>8</v>
      </c>
      <c r="F6105" s="0" t="s">
        <v>8</v>
      </c>
      <c r="G6105" s="0" t="s">
        <v>154</v>
      </c>
      <c r="H6105" s="0" t="n">
        <v>400896581.596817</v>
      </c>
      <c r="I6105" s="0" t="n">
        <v>4789380.85501064</v>
      </c>
      <c r="J6105" s="0" t="n">
        <v>14979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n">
        <v>0</v>
      </c>
      <c r="R6105" s="0" t="n">
        <v>0</v>
      </c>
    </row>
    <row r="6106" customFormat="false" ht="13.8" hidden="true" customHeight="false" outlineLevel="0" collapsed="false">
      <c r="A6106" s="0" t="s">
        <v>202</v>
      </c>
      <c r="B6106" s="0" t="s">
        <v>52</v>
      </c>
      <c r="C6106" s="0" t="s">
        <v>183</v>
      </c>
      <c r="D6106" s="0" t="s">
        <v>64</v>
      </c>
      <c r="E6106" s="0" t="s">
        <v>8</v>
      </c>
      <c r="F6106" s="0" t="s">
        <v>8</v>
      </c>
      <c r="G6106" s="0" t="s">
        <v>172</v>
      </c>
      <c r="H6106" s="0" t="n">
        <v>83490583.7117121</v>
      </c>
      <c r="I6106" s="0" t="n">
        <v>1027370.05028793</v>
      </c>
      <c r="J6106" s="0" t="n">
        <v>7689</v>
      </c>
      <c r="K6106" s="0" t="n">
        <v>0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n">
        <v>0</v>
      </c>
      <c r="R6106" s="0" t="n">
        <v>0</v>
      </c>
    </row>
    <row r="6107" customFormat="false" ht="13.8" hidden="true" customHeight="false" outlineLevel="0" collapsed="false">
      <c r="A6107" s="0" t="s">
        <v>202</v>
      </c>
      <c r="B6107" s="0" t="s">
        <v>52</v>
      </c>
      <c r="C6107" s="0" t="s">
        <v>158</v>
      </c>
      <c r="D6107" s="0" t="s">
        <v>65</v>
      </c>
      <c r="E6107" s="0" t="s">
        <v>9</v>
      </c>
      <c r="F6107" s="0" t="s">
        <v>9</v>
      </c>
      <c r="G6107" s="0" t="s">
        <v>157</v>
      </c>
      <c r="H6107" s="0" t="n">
        <v>45333469.5777404</v>
      </c>
      <c r="I6107" s="0" t="n">
        <v>585801.923540247</v>
      </c>
      <c r="J6107" s="0" t="n">
        <v>6128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</row>
    <row r="6108" customFormat="false" ht="13.8" hidden="true" customHeight="false" outlineLevel="0" collapsed="false">
      <c r="A6108" s="0" t="s">
        <v>202</v>
      </c>
      <c r="B6108" s="0" t="s">
        <v>21</v>
      </c>
      <c r="C6108" s="0" t="s">
        <v>173</v>
      </c>
      <c r="D6108" s="0" t="s">
        <v>47</v>
      </c>
      <c r="E6108" s="0" t="s">
        <v>13</v>
      </c>
      <c r="F6108" s="0" t="s">
        <v>13</v>
      </c>
      <c r="G6108" s="0" t="s">
        <v>164</v>
      </c>
      <c r="H6108" s="0" t="n">
        <v>591261.79238718</v>
      </c>
      <c r="I6108" s="0" t="n">
        <v>3807.49999999999</v>
      </c>
      <c r="J6108" s="0" t="n">
        <v>14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</row>
    <row r="6109" customFormat="false" ht="13.8" hidden="true" customHeight="false" outlineLevel="0" collapsed="false">
      <c r="A6109" s="0" t="s">
        <v>202</v>
      </c>
      <c r="B6109" s="0" t="s">
        <v>52</v>
      </c>
      <c r="C6109" s="0" t="s">
        <v>158</v>
      </c>
      <c r="D6109" s="0" t="s">
        <v>66</v>
      </c>
      <c r="E6109" s="0" t="s">
        <v>9</v>
      </c>
      <c r="F6109" s="0" t="s">
        <v>9</v>
      </c>
      <c r="G6109" s="0" t="s">
        <v>154</v>
      </c>
      <c r="H6109" s="0" t="n">
        <v>14044460.8671569</v>
      </c>
      <c r="I6109" s="0" t="n">
        <v>168421.753387752</v>
      </c>
      <c r="J6109" s="0" t="n">
        <v>2375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</row>
    <row r="6110" customFormat="false" ht="13.8" hidden="true" customHeight="false" outlineLevel="0" collapsed="false">
      <c r="A6110" s="0" t="s">
        <v>202</v>
      </c>
      <c r="B6110" s="0" t="s">
        <v>21</v>
      </c>
      <c r="C6110" s="0" t="s">
        <v>168</v>
      </c>
      <c r="D6110" s="0" t="s">
        <v>49</v>
      </c>
      <c r="E6110" s="0" t="s">
        <v>9</v>
      </c>
      <c r="F6110" s="0" t="s">
        <v>9</v>
      </c>
      <c r="G6110" s="0" t="s">
        <v>154</v>
      </c>
      <c r="H6110" s="0" t="n">
        <v>4749511.23547203</v>
      </c>
      <c r="I6110" s="0" t="n">
        <v>31945</v>
      </c>
      <c r="J6110" s="0" t="n">
        <v>744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0</v>
      </c>
      <c r="Q6110" s="0" t="n">
        <v>0</v>
      </c>
      <c r="R6110" s="0" t="n">
        <v>0</v>
      </c>
    </row>
    <row r="6111" customFormat="false" ht="13.8" hidden="true" customHeight="false" outlineLevel="0" collapsed="false">
      <c r="A6111" s="0" t="s">
        <v>202</v>
      </c>
      <c r="B6111" s="0" t="s">
        <v>72</v>
      </c>
      <c r="C6111" s="0" t="s">
        <v>175</v>
      </c>
      <c r="D6111" s="0" t="s">
        <v>87</v>
      </c>
      <c r="E6111" s="0" t="s">
        <v>170</v>
      </c>
      <c r="F6111" s="0" t="s">
        <v>13</v>
      </c>
      <c r="G6111" s="0" t="s">
        <v>172</v>
      </c>
      <c r="H6111" s="0" t="n">
        <v>3219559.34295785</v>
      </c>
      <c r="I6111" s="0" t="n">
        <v>63124.8885890577</v>
      </c>
      <c r="J6111" s="0" t="n">
        <v>158</v>
      </c>
      <c r="K6111" s="0" t="n">
        <v>0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n">
        <v>0</v>
      </c>
      <c r="R6111" s="0" t="n">
        <v>0</v>
      </c>
    </row>
    <row r="6112" customFormat="false" ht="13.8" hidden="true" customHeight="false" outlineLevel="0" collapsed="false">
      <c r="A6112" s="0" t="s">
        <v>202</v>
      </c>
      <c r="B6112" s="0" t="s">
        <v>21</v>
      </c>
      <c r="C6112" s="0" t="s">
        <v>181</v>
      </c>
      <c r="D6112" s="0" t="s">
        <v>22</v>
      </c>
      <c r="E6112" s="0" t="s">
        <v>13</v>
      </c>
      <c r="F6112" s="0" t="s">
        <v>13</v>
      </c>
      <c r="G6112" s="0" t="s">
        <v>153</v>
      </c>
      <c r="H6112" s="0" t="n">
        <v>453499.154080247</v>
      </c>
      <c r="I6112" s="0" t="n">
        <v>3900</v>
      </c>
      <c r="J6112" s="0" t="n">
        <v>8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0</v>
      </c>
      <c r="Q6112" s="0" t="n">
        <v>0</v>
      </c>
      <c r="R6112" s="0" t="n">
        <v>0</v>
      </c>
    </row>
    <row r="6113" customFormat="false" ht="13.8" hidden="true" customHeight="false" outlineLevel="0" collapsed="false">
      <c r="A6113" s="0" t="s">
        <v>202</v>
      </c>
      <c r="B6113" s="0" t="s">
        <v>6</v>
      </c>
      <c r="C6113" s="0" t="s">
        <v>162</v>
      </c>
      <c r="D6113" s="0" t="s">
        <v>19</v>
      </c>
      <c r="E6113" s="0" t="s">
        <v>9</v>
      </c>
      <c r="F6113" s="0" t="s">
        <v>9</v>
      </c>
      <c r="G6113" s="0" t="s">
        <v>153</v>
      </c>
      <c r="H6113" s="0" t="n">
        <v>5012767.13031619</v>
      </c>
      <c r="I6113" s="0" t="n">
        <v>77270.6679166666</v>
      </c>
      <c r="J6113" s="0" t="n">
        <v>11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n">
        <v>0</v>
      </c>
      <c r="R6113" s="0" t="n">
        <v>0</v>
      </c>
    </row>
    <row r="6114" customFormat="false" ht="13.8" hidden="true" customHeight="false" outlineLevel="0" collapsed="false">
      <c r="A6114" s="0" t="s">
        <v>202</v>
      </c>
      <c r="B6114" s="0" t="s">
        <v>21</v>
      </c>
      <c r="C6114" s="0" t="s">
        <v>173</v>
      </c>
      <c r="D6114" s="0" t="s">
        <v>40</v>
      </c>
      <c r="E6114" s="0" t="s">
        <v>9</v>
      </c>
      <c r="F6114" s="0" t="s">
        <v>9</v>
      </c>
      <c r="G6114" s="0" t="s">
        <v>153</v>
      </c>
      <c r="H6114" s="0" t="n">
        <v>617068.497917217</v>
      </c>
      <c r="I6114" s="0" t="n">
        <v>5059.67852062588</v>
      </c>
      <c r="J6114" s="0" t="n">
        <v>8</v>
      </c>
      <c r="K6114" s="0" t="n">
        <v>0</v>
      </c>
      <c r="L6114" s="0" t="n">
        <v>0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n">
        <v>0</v>
      </c>
      <c r="R6114" s="0" t="n">
        <v>0</v>
      </c>
    </row>
    <row r="6115" customFormat="false" ht="13.8" hidden="true" customHeight="false" outlineLevel="0" collapsed="false">
      <c r="A6115" s="0" t="s">
        <v>202</v>
      </c>
      <c r="B6115" s="0" t="s">
        <v>21</v>
      </c>
      <c r="C6115" s="0" t="s">
        <v>173</v>
      </c>
      <c r="D6115" s="0" t="s">
        <v>28</v>
      </c>
      <c r="E6115" s="0" t="s">
        <v>8</v>
      </c>
      <c r="F6115" s="0" t="s">
        <v>8</v>
      </c>
      <c r="G6115" s="0" t="s">
        <v>157</v>
      </c>
      <c r="H6115" s="0" t="n">
        <v>812434.213098589</v>
      </c>
      <c r="I6115" s="0" t="n">
        <v>8743</v>
      </c>
      <c r="J6115" s="0" t="n">
        <v>4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0</v>
      </c>
    </row>
    <row r="6116" customFormat="false" ht="13.8" hidden="true" customHeight="false" outlineLevel="0" collapsed="false">
      <c r="A6116" s="0" t="s">
        <v>202</v>
      </c>
      <c r="B6116" s="0" t="s">
        <v>117</v>
      </c>
      <c r="C6116" s="0" t="s">
        <v>187</v>
      </c>
      <c r="D6116" s="0" t="s">
        <v>109</v>
      </c>
      <c r="E6116" s="0" t="s">
        <v>8</v>
      </c>
      <c r="F6116" s="0" t="s">
        <v>8</v>
      </c>
      <c r="G6116" s="0" t="s">
        <v>153</v>
      </c>
      <c r="H6116" s="0" t="n">
        <v>113875704.393308</v>
      </c>
      <c r="I6116" s="0" t="n">
        <v>652462.623999312</v>
      </c>
      <c r="J6116" s="0" t="n">
        <v>3531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n">
        <v>0</v>
      </c>
      <c r="R6116" s="0" t="n">
        <v>0</v>
      </c>
    </row>
    <row r="6117" customFormat="false" ht="13.8" hidden="true" customHeight="false" outlineLevel="0" collapsed="false">
      <c r="A6117" s="0" t="s">
        <v>202</v>
      </c>
      <c r="B6117" s="0" t="s">
        <v>117</v>
      </c>
      <c r="C6117" s="0" t="s">
        <v>190</v>
      </c>
      <c r="D6117" s="0" t="s">
        <v>109</v>
      </c>
      <c r="E6117" s="0" t="s">
        <v>8</v>
      </c>
      <c r="F6117" s="0" t="s">
        <v>8</v>
      </c>
      <c r="G6117" s="0" t="s">
        <v>164</v>
      </c>
      <c r="H6117" s="0" t="n">
        <v>171573550.982194</v>
      </c>
      <c r="I6117" s="0" t="n">
        <v>1055484.63363047</v>
      </c>
      <c r="J6117" s="0" t="n">
        <v>3124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</row>
    <row r="6118" customFormat="false" ht="13.8" hidden="true" customHeight="false" outlineLevel="0" collapsed="false">
      <c r="A6118" s="0" t="s">
        <v>202</v>
      </c>
      <c r="B6118" s="0" t="s">
        <v>117</v>
      </c>
      <c r="C6118" s="0" t="s">
        <v>189</v>
      </c>
      <c r="D6118" s="0" t="s">
        <v>109</v>
      </c>
      <c r="E6118" s="0" t="s">
        <v>8</v>
      </c>
      <c r="F6118" s="0" t="s">
        <v>8</v>
      </c>
      <c r="G6118" s="0" t="s">
        <v>172</v>
      </c>
      <c r="H6118" s="0" t="n">
        <v>14385858.4766024</v>
      </c>
      <c r="I6118" s="0" t="n">
        <v>83558.5539938594</v>
      </c>
      <c r="J6118" s="0" t="n">
        <v>61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</row>
    <row r="6119" customFormat="false" ht="13.8" hidden="true" customHeight="false" outlineLevel="0" collapsed="false">
      <c r="A6119" s="0" t="s">
        <v>202</v>
      </c>
      <c r="B6119" s="0" t="s">
        <v>117</v>
      </c>
      <c r="C6119" s="0" t="s">
        <v>196</v>
      </c>
      <c r="D6119" s="0" t="s">
        <v>109</v>
      </c>
      <c r="E6119" s="0" t="s">
        <v>9</v>
      </c>
      <c r="F6119" s="0" t="s">
        <v>9</v>
      </c>
      <c r="G6119" s="0" t="s">
        <v>164</v>
      </c>
      <c r="H6119" s="0" t="n">
        <v>1796612.90591663</v>
      </c>
      <c r="I6119" s="0" t="n">
        <v>9591.29877190494</v>
      </c>
      <c r="J6119" s="0" t="n">
        <v>34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</row>
    <row r="6120" customFormat="false" ht="13.8" hidden="true" customHeight="false" outlineLevel="0" collapsed="false">
      <c r="A6120" s="0" t="s">
        <v>202</v>
      </c>
      <c r="B6120" s="0" t="s">
        <v>117</v>
      </c>
      <c r="C6120" s="0" t="s">
        <v>190</v>
      </c>
      <c r="D6120" s="0" t="s">
        <v>109</v>
      </c>
      <c r="E6120" s="0" t="s">
        <v>13</v>
      </c>
      <c r="F6120" s="0" t="s">
        <v>13</v>
      </c>
      <c r="G6120" s="0" t="s">
        <v>172</v>
      </c>
      <c r="H6120" s="0" t="n">
        <v>391480.46733681</v>
      </c>
      <c r="I6120" s="0" t="n">
        <v>2262.11500559058</v>
      </c>
      <c r="J6120" s="0" t="n">
        <v>18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</row>
    <row r="6121" customFormat="false" ht="13.8" hidden="true" customHeight="false" outlineLevel="0" collapsed="false">
      <c r="A6121" s="0" t="s">
        <v>202</v>
      </c>
      <c r="B6121" s="0" t="s">
        <v>103</v>
      </c>
      <c r="C6121" s="0" t="s">
        <v>178</v>
      </c>
      <c r="D6121" s="0" t="s">
        <v>111</v>
      </c>
      <c r="E6121" s="0" t="s">
        <v>8</v>
      </c>
      <c r="F6121" s="0" t="s">
        <v>8</v>
      </c>
      <c r="G6121" s="0" t="s">
        <v>154</v>
      </c>
      <c r="H6121" s="0" t="n">
        <v>15883881.2102335</v>
      </c>
      <c r="I6121" s="0" t="n">
        <v>78134.7206415622</v>
      </c>
      <c r="J6121" s="0" t="n">
        <v>130</v>
      </c>
      <c r="K6121" s="0" t="n">
        <v>0</v>
      </c>
      <c r="L6121" s="0" t="n">
        <v>0</v>
      </c>
      <c r="M6121" s="0" t="n">
        <v>0</v>
      </c>
      <c r="N6121" s="0" t="n">
        <v>0</v>
      </c>
      <c r="O6121" s="0" t="n">
        <v>0</v>
      </c>
      <c r="P6121" s="0" t="n">
        <v>0</v>
      </c>
      <c r="Q6121" s="0" t="n">
        <v>0</v>
      </c>
      <c r="R6121" s="0" t="n">
        <v>0</v>
      </c>
    </row>
    <row r="6122" customFormat="false" ht="13.8" hidden="true" customHeight="false" outlineLevel="0" collapsed="false">
      <c r="A6122" s="0" t="s">
        <v>202</v>
      </c>
      <c r="B6122" s="0" t="s">
        <v>96</v>
      </c>
      <c r="C6122" s="0" t="s">
        <v>97</v>
      </c>
      <c r="D6122" s="0" t="s">
        <v>97</v>
      </c>
      <c r="E6122" s="0" t="s">
        <v>170</v>
      </c>
      <c r="F6122" s="0" t="s">
        <v>13</v>
      </c>
      <c r="G6122" s="0" t="s">
        <v>157</v>
      </c>
      <c r="H6122" s="0" t="n">
        <v>16921287.5528488</v>
      </c>
      <c r="I6122" s="0" t="n">
        <v>493303.137924124</v>
      </c>
      <c r="J6122" s="0" t="n">
        <v>1763</v>
      </c>
      <c r="K6122" s="0" t="n">
        <v>0</v>
      </c>
      <c r="L6122" s="0" t="n">
        <v>0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n">
        <v>0</v>
      </c>
      <c r="R6122" s="0" t="n">
        <v>0</v>
      </c>
    </row>
    <row r="6123" customFormat="false" ht="13.8" hidden="true" customHeight="false" outlineLevel="0" collapsed="false">
      <c r="A6123" s="0" t="s">
        <v>202</v>
      </c>
      <c r="B6123" s="0" t="s">
        <v>72</v>
      </c>
      <c r="C6123" s="0" t="s">
        <v>151</v>
      </c>
      <c r="D6123" s="0" t="s">
        <v>73</v>
      </c>
      <c r="E6123" s="0" t="s">
        <v>174</v>
      </c>
      <c r="F6123" s="0" t="s">
        <v>8</v>
      </c>
      <c r="G6123" s="0" t="s">
        <v>154</v>
      </c>
      <c r="H6123" s="0" t="n">
        <v>9275740.40352247</v>
      </c>
      <c r="I6123" s="0" t="n">
        <v>22612.8896455129</v>
      </c>
      <c r="J6123" s="0" t="n">
        <v>122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0</v>
      </c>
      <c r="Q6123" s="0" t="n">
        <v>0</v>
      </c>
      <c r="R6123" s="0" t="n">
        <v>0</v>
      </c>
    </row>
    <row r="6124" customFormat="false" ht="13.8" hidden="true" customHeight="false" outlineLevel="0" collapsed="false">
      <c r="A6124" s="0" t="s">
        <v>202</v>
      </c>
      <c r="B6124" s="0" t="s">
        <v>72</v>
      </c>
      <c r="C6124" s="0" t="s">
        <v>151</v>
      </c>
      <c r="D6124" s="0" t="s">
        <v>76</v>
      </c>
      <c r="E6124" s="0" t="s">
        <v>152</v>
      </c>
      <c r="F6124" s="0" t="s">
        <v>8</v>
      </c>
      <c r="G6124" s="0" t="s">
        <v>157</v>
      </c>
      <c r="H6124" s="0" t="n">
        <v>2711425.33666249</v>
      </c>
      <c r="I6124" s="0" t="n">
        <v>8635.41925905531</v>
      </c>
      <c r="J6124" s="0" t="n">
        <v>98</v>
      </c>
      <c r="K6124" s="0" t="n">
        <v>0</v>
      </c>
      <c r="L6124" s="0" t="n">
        <v>0</v>
      </c>
      <c r="M6124" s="0" t="n">
        <v>0</v>
      </c>
      <c r="N6124" s="0" t="n">
        <v>0</v>
      </c>
      <c r="O6124" s="0" t="n">
        <v>0</v>
      </c>
      <c r="P6124" s="0" t="n">
        <v>0</v>
      </c>
      <c r="Q6124" s="0" t="n">
        <v>0</v>
      </c>
      <c r="R6124" s="0" t="n">
        <v>0</v>
      </c>
    </row>
    <row r="6125" customFormat="false" ht="13.8" hidden="true" customHeight="false" outlineLevel="0" collapsed="false">
      <c r="A6125" s="0" t="s">
        <v>202</v>
      </c>
      <c r="B6125" s="0" t="s">
        <v>96</v>
      </c>
      <c r="C6125" s="0" t="s">
        <v>98</v>
      </c>
      <c r="D6125" s="0" t="s">
        <v>98</v>
      </c>
      <c r="E6125" s="0" t="s">
        <v>156</v>
      </c>
      <c r="F6125" s="0" t="s">
        <v>9</v>
      </c>
      <c r="G6125" s="0" t="s">
        <v>157</v>
      </c>
      <c r="H6125" s="0" t="n">
        <v>47741434.5311409</v>
      </c>
      <c r="I6125" s="0" t="n">
        <v>930623.314803153</v>
      </c>
      <c r="J6125" s="0" t="n">
        <v>1003</v>
      </c>
      <c r="K6125" s="0" t="n">
        <v>0</v>
      </c>
      <c r="L6125" s="0" t="n">
        <v>0</v>
      </c>
      <c r="M6125" s="0" t="n">
        <v>0</v>
      </c>
      <c r="N6125" s="0" t="n">
        <v>0</v>
      </c>
      <c r="O6125" s="0" t="n">
        <v>0</v>
      </c>
      <c r="P6125" s="0" t="n">
        <v>0</v>
      </c>
      <c r="Q6125" s="0" t="n">
        <v>0</v>
      </c>
      <c r="R6125" s="0" t="n">
        <v>0</v>
      </c>
    </row>
    <row r="6126" customFormat="false" ht="13.8" hidden="true" customHeight="false" outlineLevel="0" collapsed="false">
      <c r="A6126" s="0" t="s">
        <v>202</v>
      </c>
      <c r="B6126" s="0" t="s">
        <v>52</v>
      </c>
      <c r="C6126" s="0" t="s">
        <v>158</v>
      </c>
      <c r="D6126" s="0" t="s">
        <v>53</v>
      </c>
      <c r="E6126" s="0" t="s">
        <v>8</v>
      </c>
      <c r="F6126" s="0" t="s">
        <v>8</v>
      </c>
      <c r="G6126" s="0" t="s">
        <v>164</v>
      </c>
      <c r="H6126" s="0" t="n">
        <v>41922280.6214575</v>
      </c>
      <c r="I6126" s="0" t="n">
        <v>718580.564137968</v>
      </c>
      <c r="J6126" s="0" t="n">
        <v>269</v>
      </c>
      <c r="K6126" s="0" t="n">
        <v>0</v>
      </c>
      <c r="L6126" s="0" t="n">
        <v>0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n">
        <v>0</v>
      </c>
      <c r="R6126" s="0" t="n">
        <v>0</v>
      </c>
    </row>
    <row r="6127" customFormat="false" ht="13.8" hidden="true" customHeight="false" outlineLevel="0" collapsed="false">
      <c r="A6127" s="0" t="s">
        <v>202</v>
      </c>
      <c r="B6127" s="0" t="s">
        <v>72</v>
      </c>
      <c r="C6127" s="0" t="s">
        <v>171</v>
      </c>
      <c r="D6127" s="0" t="s">
        <v>80</v>
      </c>
      <c r="E6127" s="0" t="s">
        <v>156</v>
      </c>
      <c r="F6127" s="0" t="s">
        <v>9</v>
      </c>
      <c r="G6127" s="0" t="s">
        <v>164</v>
      </c>
      <c r="H6127" s="0" t="n">
        <v>249644758.889491</v>
      </c>
      <c r="I6127" s="0" t="n">
        <v>5190305.05593481</v>
      </c>
      <c r="J6127" s="0" t="n">
        <v>4372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n">
        <v>0</v>
      </c>
      <c r="R6127" s="0" t="n">
        <v>0</v>
      </c>
    </row>
    <row r="6128" customFormat="false" ht="13.8" hidden="true" customHeight="false" outlineLevel="0" collapsed="false">
      <c r="A6128" s="0" t="s">
        <v>202</v>
      </c>
      <c r="B6128" s="0" t="s">
        <v>72</v>
      </c>
      <c r="C6128" s="0" t="s">
        <v>175</v>
      </c>
      <c r="D6128" s="0" t="s">
        <v>79</v>
      </c>
      <c r="E6128" s="0" t="s">
        <v>170</v>
      </c>
      <c r="F6128" s="0" t="s">
        <v>13</v>
      </c>
      <c r="G6128" s="0" t="s">
        <v>172</v>
      </c>
      <c r="H6128" s="0" t="n">
        <v>16582247.2983031</v>
      </c>
      <c r="I6128" s="0" t="n">
        <v>306483.585901484</v>
      </c>
      <c r="J6128" s="0" t="n">
        <v>171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n">
        <v>0</v>
      </c>
      <c r="R6128" s="0" t="n">
        <v>0</v>
      </c>
    </row>
    <row r="6129" customFormat="false" ht="13.8" hidden="true" customHeight="false" outlineLevel="0" collapsed="false">
      <c r="A6129" s="0" t="s">
        <v>202</v>
      </c>
      <c r="B6129" s="0" t="s">
        <v>72</v>
      </c>
      <c r="C6129" s="0" t="s">
        <v>175</v>
      </c>
      <c r="D6129" s="0" t="s">
        <v>79</v>
      </c>
      <c r="E6129" s="0" t="s">
        <v>152</v>
      </c>
      <c r="F6129" s="0" t="s">
        <v>8</v>
      </c>
      <c r="G6129" s="0" t="s">
        <v>157</v>
      </c>
      <c r="H6129" s="0" t="n">
        <v>22957630.2303592</v>
      </c>
      <c r="I6129" s="0" t="n">
        <v>233072.846786092</v>
      </c>
      <c r="J6129" s="0" t="n">
        <v>88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0</v>
      </c>
      <c r="P6129" s="0" t="n">
        <v>0</v>
      </c>
      <c r="Q6129" s="0" t="n">
        <v>0</v>
      </c>
      <c r="R6129" s="0" t="n">
        <v>0</v>
      </c>
    </row>
    <row r="6130" customFormat="false" ht="13.8" hidden="true" customHeight="false" outlineLevel="0" collapsed="false">
      <c r="A6130" s="0" t="s">
        <v>202</v>
      </c>
      <c r="B6130" s="0" t="s">
        <v>52</v>
      </c>
      <c r="C6130" s="0" t="s">
        <v>54</v>
      </c>
      <c r="D6130" s="0" t="s">
        <v>54</v>
      </c>
      <c r="E6130" s="0" t="s">
        <v>8</v>
      </c>
      <c r="F6130" s="0" t="s">
        <v>8</v>
      </c>
      <c r="G6130" s="0" t="s">
        <v>157</v>
      </c>
      <c r="H6130" s="0" t="n">
        <v>37424608.25</v>
      </c>
      <c r="I6130" s="0" t="n">
        <v>598600</v>
      </c>
      <c r="J6130" s="0" t="n">
        <v>403</v>
      </c>
      <c r="K6130" s="0" t="n">
        <v>0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n">
        <v>0</v>
      </c>
      <c r="R6130" s="0" t="n">
        <v>0</v>
      </c>
    </row>
    <row r="6131" customFormat="false" ht="13.8" hidden="true" customHeight="false" outlineLevel="0" collapsed="false">
      <c r="A6131" s="0" t="s">
        <v>202</v>
      </c>
      <c r="B6131" s="0" t="s">
        <v>96</v>
      </c>
      <c r="C6131" s="0" t="s">
        <v>99</v>
      </c>
      <c r="D6131" s="0" t="s">
        <v>99</v>
      </c>
      <c r="E6131" s="0" t="s">
        <v>197</v>
      </c>
      <c r="F6131" s="0" t="s">
        <v>8</v>
      </c>
      <c r="G6131" s="0" t="s">
        <v>157</v>
      </c>
      <c r="H6131" s="0" t="n">
        <v>26106413.7166949</v>
      </c>
      <c r="I6131" s="0" t="n">
        <v>313439.05283511</v>
      </c>
      <c r="J6131" s="0" t="n">
        <v>338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n">
        <v>0</v>
      </c>
      <c r="R6131" s="0" t="n">
        <v>0</v>
      </c>
    </row>
    <row r="6132" customFormat="false" ht="13.8" hidden="true" customHeight="false" outlineLevel="0" collapsed="false">
      <c r="A6132" s="0" t="s">
        <v>202</v>
      </c>
      <c r="B6132" s="0" t="s">
        <v>90</v>
      </c>
      <c r="C6132" s="0" t="s">
        <v>160</v>
      </c>
      <c r="D6132" s="0" t="s">
        <v>91</v>
      </c>
      <c r="E6132" s="0" t="s">
        <v>201</v>
      </c>
      <c r="F6132" s="0" t="s">
        <v>9</v>
      </c>
      <c r="G6132" s="0" t="s">
        <v>153</v>
      </c>
      <c r="H6132" s="0" t="n">
        <v>11565580.1425338</v>
      </c>
      <c r="I6132" s="0" t="n">
        <v>185530.643687325</v>
      </c>
      <c r="J6132" s="0" t="n">
        <v>368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n">
        <v>0</v>
      </c>
      <c r="R6132" s="0" t="n">
        <v>0</v>
      </c>
    </row>
    <row r="6133" customFormat="false" ht="13.8" hidden="true" customHeight="false" outlineLevel="0" collapsed="false">
      <c r="A6133" s="0" t="s">
        <v>202</v>
      </c>
      <c r="B6133" s="0" t="s">
        <v>96</v>
      </c>
      <c r="C6133" s="0" t="s">
        <v>184</v>
      </c>
      <c r="D6133" s="0" t="s">
        <v>101</v>
      </c>
      <c r="E6133" s="0" t="s">
        <v>197</v>
      </c>
      <c r="F6133" s="0" t="s">
        <v>8</v>
      </c>
      <c r="G6133" s="0" t="s">
        <v>172</v>
      </c>
      <c r="H6133" s="0" t="n">
        <v>112151119.885135</v>
      </c>
      <c r="I6133" s="0" t="n">
        <v>774880.749788634</v>
      </c>
      <c r="J6133" s="0" t="n">
        <v>80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</v>
      </c>
      <c r="Q6133" s="0" t="n">
        <v>0</v>
      </c>
      <c r="R6133" s="0" t="n">
        <v>0</v>
      </c>
    </row>
    <row r="6134" customFormat="false" ht="13.8" hidden="true" customHeight="false" outlineLevel="0" collapsed="false">
      <c r="A6134" s="0" t="s">
        <v>202</v>
      </c>
      <c r="B6134" s="0" t="s">
        <v>21</v>
      </c>
      <c r="C6134" s="0" t="s">
        <v>181</v>
      </c>
      <c r="D6134" s="0" t="s">
        <v>31</v>
      </c>
      <c r="E6134" s="0" t="s">
        <v>13</v>
      </c>
      <c r="F6134" s="0" t="s">
        <v>13</v>
      </c>
      <c r="G6134" s="0" t="s">
        <v>164</v>
      </c>
      <c r="H6134" s="0" t="n">
        <v>922087.759167711</v>
      </c>
      <c r="I6134" s="0" t="n">
        <v>10725</v>
      </c>
      <c r="J6134" s="0" t="n">
        <v>22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n">
        <v>0</v>
      </c>
      <c r="R6134" s="0" t="n">
        <v>0</v>
      </c>
    </row>
    <row r="6135" customFormat="false" ht="13.8" hidden="true" customHeight="false" outlineLevel="0" collapsed="false">
      <c r="A6135" s="0" t="s">
        <v>202</v>
      </c>
      <c r="B6135" s="0" t="s">
        <v>52</v>
      </c>
      <c r="C6135" s="0" t="s">
        <v>169</v>
      </c>
      <c r="D6135" s="0" t="s">
        <v>61</v>
      </c>
      <c r="E6135" s="0" t="s">
        <v>9</v>
      </c>
      <c r="F6135" s="0" t="s">
        <v>9</v>
      </c>
      <c r="G6135" s="0" t="s">
        <v>154</v>
      </c>
      <c r="H6135" s="0" t="n">
        <v>64575847.5184662</v>
      </c>
      <c r="I6135" s="0" t="n">
        <v>566314.526332</v>
      </c>
      <c r="J6135" s="0" t="n">
        <v>86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</row>
    <row r="6136" customFormat="false" ht="13.8" hidden="true" customHeight="false" outlineLevel="0" collapsed="false">
      <c r="A6136" s="0" t="s">
        <v>202</v>
      </c>
      <c r="B6136" s="0" t="s">
        <v>72</v>
      </c>
      <c r="C6136" s="0" t="s">
        <v>151</v>
      </c>
      <c r="D6136" s="0" t="s">
        <v>83</v>
      </c>
      <c r="E6136" s="0" t="s">
        <v>170</v>
      </c>
      <c r="F6136" s="0" t="s">
        <v>13</v>
      </c>
      <c r="G6136" s="0" t="s">
        <v>164</v>
      </c>
      <c r="H6136" s="0" t="n">
        <v>634351.084867964</v>
      </c>
      <c r="I6136" s="0" t="n">
        <v>9057.58960940408</v>
      </c>
      <c r="J6136" s="0" t="n">
        <v>23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</row>
    <row r="6137" customFormat="false" ht="13.8" hidden="true" customHeight="false" outlineLevel="0" collapsed="false">
      <c r="A6137" s="0" t="s">
        <v>202</v>
      </c>
      <c r="B6137" s="0" t="s">
        <v>72</v>
      </c>
      <c r="C6137" s="0" t="s">
        <v>151</v>
      </c>
      <c r="D6137" s="0" t="s">
        <v>81</v>
      </c>
      <c r="E6137" s="0" t="s">
        <v>152</v>
      </c>
      <c r="F6137" s="0" t="s">
        <v>8</v>
      </c>
      <c r="G6137" s="0" t="s">
        <v>172</v>
      </c>
      <c r="H6137" s="0" t="n">
        <v>634537.074003944</v>
      </c>
      <c r="I6137" s="0" t="n">
        <v>4174.97411886068</v>
      </c>
      <c r="J6137" s="0" t="n">
        <v>29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0</v>
      </c>
    </row>
    <row r="6138" customFormat="false" ht="13.8" hidden="true" customHeight="false" outlineLevel="0" collapsed="false">
      <c r="A6138" s="0" t="s">
        <v>202</v>
      </c>
      <c r="B6138" s="0" t="s">
        <v>21</v>
      </c>
      <c r="C6138" s="0" t="s">
        <v>166</v>
      </c>
      <c r="D6138" s="0" t="s">
        <v>38</v>
      </c>
      <c r="E6138" s="0" t="s">
        <v>9</v>
      </c>
      <c r="F6138" s="0" t="s">
        <v>9</v>
      </c>
      <c r="G6138" s="0" t="s">
        <v>164</v>
      </c>
      <c r="H6138" s="0" t="n">
        <v>15257199.4364661</v>
      </c>
      <c r="I6138" s="0" t="n">
        <v>129792.844441854</v>
      </c>
      <c r="J6138" s="0" t="n">
        <v>92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n">
        <v>0</v>
      </c>
      <c r="R6138" s="0" t="n">
        <v>0</v>
      </c>
    </row>
    <row r="6139" customFormat="false" ht="13.8" hidden="true" customHeight="false" outlineLevel="0" collapsed="false">
      <c r="A6139" s="0" t="s">
        <v>202</v>
      </c>
      <c r="B6139" s="0" t="s">
        <v>21</v>
      </c>
      <c r="C6139" s="0" t="s">
        <v>173</v>
      </c>
      <c r="D6139" s="0" t="s">
        <v>46</v>
      </c>
      <c r="E6139" s="0" t="s">
        <v>8</v>
      </c>
      <c r="F6139" s="0" t="s">
        <v>8</v>
      </c>
      <c r="G6139" s="0" t="s">
        <v>164</v>
      </c>
      <c r="H6139" s="0" t="n">
        <v>22542648.9943082</v>
      </c>
      <c r="I6139" s="0" t="n">
        <v>114697.442982685</v>
      </c>
      <c r="J6139" s="0" t="n">
        <v>795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0</v>
      </c>
    </row>
    <row r="6140" customFormat="false" ht="13.8" hidden="true" customHeight="false" outlineLevel="0" collapsed="false">
      <c r="A6140" s="0" t="s">
        <v>202</v>
      </c>
      <c r="B6140" s="0" t="s">
        <v>52</v>
      </c>
      <c r="C6140" s="0" t="s">
        <v>165</v>
      </c>
      <c r="D6140" s="0" t="s">
        <v>67</v>
      </c>
      <c r="E6140" s="0" t="s">
        <v>8</v>
      </c>
      <c r="F6140" s="0" t="s">
        <v>8</v>
      </c>
      <c r="G6140" s="0" t="s">
        <v>172</v>
      </c>
      <c r="H6140" s="0" t="n">
        <v>16368484.3007104</v>
      </c>
      <c r="I6140" s="0" t="n">
        <v>117171.599999999</v>
      </c>
      <c r="J6140" s="0" t="n">
        <v>1833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0</v>
      </c>
      <c r="Q6140" s="0" t="n">
        <v>0</v>
      </c>
      <c r="R6140" s="0" t="n">
        <v>0</v>
      </c>
    </row>
    <row r="6141" customFormat="false" ht="13.8" hidden="true" customHeight="false" outlineLevel="0" collapsed="false">
      <c r="A6141" s="0" t="s">
        <v>202</v>
      </c>
      <c r="B6141" s="0" t="s">
        <v>52</v>
      </c>
      <c r="C6141" s="0" t="s">
        <v>169</v>
      </c>
      <c r="D6141" s="0" t="s">
        <v>69</v>
      </c>
      <c r="E6141" s="0" t="s">
        <v>13</v>
      </c>
      <c r="F6141" s="0" t="s">
        <v>13</v>
      </c>
      <c r="G6141" s="0" t="s">
        <v>153</v>
      </c>
      <c r="H6141" s="0" t="n">
        <v>1625134.94758838</v>
      </c>
      <c r="I6141" s="0" t="n">
        <v>19314.0976856</v>
      </c>
      <c r="J6141" s="0" t="n">
        <v>178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</row>
    <row r="6142" customFormat="false" ht="13.8" hidden="true" customHeight="false" outlineLevel="0" collapsed="false">
      <c r="A6142" s="0" t="s">
        <v>202</v>
      </c>
      <c r="B6142" s="0" t="s">
        <v>72</v>
      </c>
      <c r="C6142" s="0" t="s">
        <v>175</v>
      </c>
      <c r="D6142" s="0" t="s">
        <v>88</v>
      </c>
      <c r="E6142" s="0" t="s">
        <v>156</v>
      </c>
      <c r="F6142" s="0" t="s">
        <v>9</v>
      </c>
      <c r="G6142" s="0" t="s">
        <v>153</v>
      </c>
      <c r="H6142" s="0" t="n">
        <v>4014686.23530351</v>
      </c>
      <c r="I6142" s="0" t="n">
        <v>86887.4413847367</v>
      </c>
      <c r="J6142" s="0" t="n">
        <v>71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n">
        <v>0</v>
      </c>
      <c r="R6142" s="0" t="n">
        <v>0</v>
      </c>
    </row>
    <row r="6143" customFormat="false" ht="13.8" hidden="true" customHeight="false" outlineLevel="0" collapsed="false">
      <c r="A6143" s="0" t="s">
        <v>202</v>
      </c>
      <c r="B6143" s="0" t="s">
        <v>96</v>
      </c>
      <c r="C6143" s="0" t="s">
        <v>184</v>
      </c>
      <c r="D6143" s="0" t="s">
        <v>100</v>
      </c>
      <c r="E6143" s="0" t="s">
        <v>199</v>
      </c>
      <c r="F6143" s="0" t="s">
        <v>8</v>
      </c>
      <c r="G6143" s="0" t="s">
        <v>172</v>
      </c>
      <c r="H6143" s="0" t="n">
        <v>16687658.4538614</v>
      </c>
      <c r="I6143" s="0" t="n">
        <v>122641.666666666</v>
      </c>
      <c r="J6143" s="0" t="n">
        <v>11</v>
      </c>
      <c r="K6143" s="0" t="n">
        <v>0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n">
        <v>0</v>
      </c>
      <c r="R6143" s="0" t="n">
        <v>0</v>
      </c>
    </row>
    <row r="6144" customFormat="false" ht="13.8" hidden="true" customHeight="false" outlineLevel="0" collapsed="false">
      <c r="A6144" s="0" t="s">
        <v>202</v>
      </c>
      <c r="B6144" s="0" t="s">
        <v>117</v>
      </c>
      <c r="C6144" s="0" t="s">
        <v>187</v>
      </c>
      <c r="D6144" s="0" t="s">
        <v>109</v>
      </c>
      <c r="E6144" s="0" t="s">
        <v>9</v>
      </c>
      <c r="F6144" s="0" t="s">
        <v>9</v>
      </c>
      <c r="G6144" s="0" t="s">
        <v>164</v>
      </c>
      <c r="H6144" s="0" t="n">
        <v>31396639.4462135</v>
      </c>
      <c r="I6144" s="0" t="n">
        <v>189984.949230905</v>
      </c>
      <c r="J6144" s="0" t="n">
        <v>1821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n">
        <v>0</v>
      </c>
      <c r="R6144" s="0" t="n">
        <v>0</v>
      </c>
    </row>
    <row r="6145" customFormat="false" ht="13.8" hidden="true" customHeight="false" outlineLevel="0" collapsed="false">
      <c r="A6145" s="0" t="s">
        <v>202</v>
      </c>
      <c r="B6145" s="0" t="s">
        <v>117</v>
      </c>
      <c r="C6145" s="0" t="s">
        <v>189</v>
      </c>
      <c r="D6145" s="0" t="s">
        <v>109</v>
      </c>
      <c r="E6145" s="0" t="s">
        <v>9</v>
      </c>
      <c r="F6145" s="0" t="s">
        <v>9</v>
      </c>
      <c r="G6145" s="0" t="s">
        <v>157</v>
      </c>
      <c r="H6145" s="0" t="n">
        <v>157826.892799284</v>
      </c>
      <c r="I6145" s="0" t="n">
        <v>3539.82220998525</v>
      </c>
      <c r="J6145" s="0" t="n">
        <v>4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n">
        <v>0</v>
      </c>
      <c r="R6145" s="0" t="n">
        <v>0</v>
      </c>
    </row>
    <row r="6146" customFormat="false" ht="13.8" hidden="true" customHeight="false" outlineLevel="0" collapsed="false">
      <c r="A6146" s="0" t="s">
        <v>202</v>
      </c>
      <c r="B6146" s="0" t="s">
        <v>103</v>
      </c>
      <c r="C6146" s="0" t="s">
        <v>177</v>
      </c>
      <c r="D6146" s="0" t="s">
        <v>115</v>
      </c>
      <c r="E6146" s="0" t="s">
        <v>8</v>
      </c>
      <c r="F6146" s="0" t="s">
        <v>8</v>
      </c>
      <c r="G6146" s="0" t="s">
        <v>157</v>
      </c>
      <c r="H6146" s="0" t="n">
        <v>34066408.116754</v>
      </c>
      <c r="I6146" s="0" t="n">
        <v>245191.115</v>
      </c>
      <c r="J6146" s="0" t="n">
        <v>899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</row>
    <row r="6147" customFormat="false" ht="13.8" hidden="true" customHeight="false" outlineLevel="0" collapsed="false">
      <c r="A6147" s="0" t="s">
        <v>202</v>
      </c>
      <c r="B6147" s="0" t="s">
        <v>103</v>
      </c>
      <c r="C6147" s="0" t="s">
        <v>178</v>
      </c>
      <c r="D6147" s="0" t="s">
        <v>108</v>
      </c>
      <c r="E6147" s="0" t="s">
        <v>8</v>
      </c>
      <c r="F6147" s="0" t="s">
        <v>8</v>
      </c>
      <c r="G6147" s="0" t="s">
        <v>157</v>
      </c>
      <c r="H6147" s="0" t="n">
        <v>248814854.842801</v>
      </c>
      <c r="I6147" s="0" t="n">
        <v>2139353.1942211</v>
      </c>
      <c r="J6147" s="0" t="n">
        <v>594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</row>
    <row r="6148" customFormat="false" ht="13.8" hidden="true" customHeight="false" outlineLevel="0" collapsed="false">
      <c r="A6148" s="0" t="s">
        <v>202</v>
      </c>
      <c r="B6148" s="0" t="s">
        <v>103</v>
      </c>
      <c r="C6148" s="0" t="s">
        <v>177</v>
      </c>
      <c r="D6148" s="0" t="s">
        <v>110</v>
      </c>
      <c r="E6148" s="0" t="s">
        <v>8</v>
      </c>
      <c r="F6148" s="0" t="s">
        <v>8</v>
      </c>
      <c r="G6148" s="0" t="s">
        <v>172</v>
      </c>
      <c r="H6148" s="0" t="n">
        <v>1442439.43963727</v>
      </c>
      <c r="I6148" s="0" t="n">
        <v>9984.3</v>
      </c>
      <c r="J6148" s="0" t="n">
        <v>6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0</v>
      </c>
      <c r="Q6148" s="0" t="n">
        <v>0</v>
      </c>
      <c r="R6148" s="0" t="n">
        <v>0</v>
      </c>
    </row>
    <row r="6149" customFormat="false" ht="13.8" hidden="true" customHeight="false" outlineLevel="0" collapsed="false">
      <c r="A6149" s="0" t="s">
        <v>202</v>
      </c>
      <c r="B6149" s="0" t="s">
        <v>96</v>
      </c>
      <c r="C6149" s="0" t="s">
        <v>98</v>
      </c>
      <c r="D6149" s="0" t="s">
        <v>98</v>
      </c>
      <c r="E6149" s="0" t="s">
        <v>170</v>
      </c>
      <c r="F6149" s="0" t="s">
        <v>13</v>
      </c>
      <c r="G6149" s="0" t="s">
        <v>157</v>
      </c>
      <c r="H6149" s="0" t="n">
        <v>44230942.0271468</v>
      </c>
      <c r="I6149" s="0" t="n">
        <v>905492.221525609</v>
      </c>
      <c r="J6149" s="0" t="n">
        <v>819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</row>
    <row r="6150" customFormat="false" ht="13.8" hidden="true" customHeight="false" outlineLevel="0" collapsed="false">
      <c r="A6150" s="0" t="s">
        <v>202</v>
      </c>
      <c r="B6150" s="0" t="s">
        <v>96</v>
      </c>
      <c r="C6150" s="0" t="s">
        <v>98</v>
      </c>
      <c r="D6150" s="0" t="s">
        <v>98</v>
      </c>
      <c r="E6150" s="0" t="s">
        <v>156</v>
      </c>
      <c r="F6150" s="0" t="s">
        <v>9</v>
      </c>
      <c r="G6150" s="0" t="s">
        <v>164</v>
      </c>
      <c r="H6150" s="0" t="n">
        <v>206899050.812246</v>
      </c>
      <c r="I6150" s="0" t="n">
        <v>3724423.53474391</v>
      </c>
      <c r="J6150" s="0" t="n">
        <v>4843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0</v>
      </c>
    </row>
    <row r="6151" customFormat="false" ht="13.8" hidden="true" customHeight="false" outlineLevel="0" collapsed="false">
      <c r="A6151" s="0" t="s">
        <v>202</v>
      </c>
      <c r="B6151" s="0" t="s">
        <v>72</v>
      </c>
      <c r="C6151" s="0" t="s">
        <v>151</v>
      </c>
      <c r="D6151" s="0" t="s">
        <v>78</v>
      </c>
      <c r="E6151" s="0" t="s">
        <v>156</v>
      </c>
      <c r="F6151" s="0" t="s">
        <v>9</v>
      </c>
      <c r="G6151" s="0" t="s">
        <v>153</v>
      </c>
      <c r="H6151" s="0" t="n">
        <v>23224520.9520259</v>
      </c>
      <c r="I6151" s="0" t="n">
        <v>562862.442305287</v>
      </c>
      <c r="J6151" s="0" t="n">
        <v>118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0</v>
      </c>
      <c r="Q6151" s="0" t="n">
        <v>0</v>
      </c>
      <c r="R6151" s="0" t="n">
        <v>0</v>
      </c>
    </row>
    <row r="6152" customFormat="false" ht="13.8" hidden="true" customHeight="false" outlineLevel="0" collapsed="false">
      <c r="A6152" s="0" t="s">
        <v>202</v>
      </c>
      <c r="B6152" s="0" t="s">
        <v>21</v>
      </c>
      <c r="C6152" s="0" t="s">
        <v>166</v>
      </c>
      <c r="D6152" s="0" t="s">
        <v>23</v>
      </c>
      <c r="E6152" s="0" t="s">
        <v>9</v>
      </c>
      <c r="F6152" s="0" t="s">
        <v>9</v>
      </c>
      <c r="G6152" s="0" t="s">
        <v>164</v>
      </c>
      <c r="H6152" s="0" t="n">
        <v>8952864.39792012</v>
      </c>
      <c r="I6152" s="0" t="n">
        <v>119304.55097556</v>
      </c>
      <c r="J6152" s="0" t="n">
        <v>87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0</v>
      </c>
      <c r="Q6152" s="0" t="n">
        <v>0</v>
      </c>
      <c r="R6152" s="0" t="n">
        <v>0</v>
      </c>
    </row>
    <row r="6153" customFormat="false" ht="13.8" hidden="true" customHeight="false" outlineLevel="0" collapsed="false">
      <c r="A6153" s="0" t="s">
        <v>202</v>
      </c>
      <c r="B6153" s="0" t="s">
        <v>52</v>
      </c>
      <c r="C6153" s="0" t="s">
        <v>158</v>
      </c>
      <c r="D6153" s="0" t="s">
        <v>58</v>
      </c>
      <c r="E6153" s="0" t="s">
        <v>8</v>
      </c>
      <c r="F6153" s="0" t="s">
        <v>8</v>
      </c>
      <c r="G6153" s="0" t="s">
        <v>157</v>
      </c>
      <c r="H6153" s="0" t="n">
        <v>72135645.4521675</v>
      </c>
      <c r="I6153" s="0" t="n">
        <v>963634.084134104</v>
      </c>
      <c r="J6153" s="0" t="n">
        <v>1076</v>
      </c>
      <c r="K6153" s="0" t="n">
        <v>0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v>0</v>
      </c>
      <c r="Q6153" s="0" t="n">
        <v>0</v>
      </c>
      <c r="R6153" s="0" t="n">
        <v>0</v>
      </c>
    </row>
    <row r="6154" customFormat="false" ht="13.8" hidden="true" customHeight="false" outlineLevel="0" collapsed="false">
      <c r="A6154" s="0" t="s">
        <v>202</v>
      </c>
      <c r="B6154" s="0" t="s">
        <v>21</v>
      </c>
      <c r="C6154" s="0" t="s">
        <v>166</v>
      </c>
      <c r="D6154" s="0" t="s">
        <v>25</v>
      </c>
      <c r="E6154" s="0" t="s">
        <v>8</v>
      </c>
      <c r="F6154" s="0" t="s">
        <v>8</v>
      </c>
      <c r="G6154" s="0" t="s">
        <v>153</v>
      </c>
      <c r="H6154" s="0" t="n">
        <v>7080779.58326761</v>
      </c>
      <c r="I6154" s="0" t="n">
        <v>60245.3904428904</v>
      </c>
      <c r="J6154" s="0" t="n">
        <v>18</v>
      </c>
      <c r="K6154" s="0" t="n">
        <v>0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n">
        <v>0</v>
      </c>
      <c r="R6154" s="0" t="n">
        <v>0</v>
      </c>
    </row>
    <row r="6155" customFormat="false" ht="13.8" hidden="true" customHeight="false" outlineLevel="0" collapsed="false">
      <c r="A6155" s="0" t="s">
        <v>202</v>
      </c>
      <c r="B6155" s="0" t="s">
        <v>52</v>
      </c>
      <c r="C6155" s="0" t="s">
        <v>161</v>
      </c>
      <c r="D6155" s="0" t="s">
        <v>60</v>
      </c>
      <c r="E6155" s="0" t="s">
        <v>9</v>
      </c>
      <c r="F6155" s="0" t="s">
        <v>9</v>
      </c>
      <c r="G6155" s="0" t="s">
        <v>154</v>
      </c>
      <c r="H6155" s="0" t="n">
        <v>51592140.7297535</v>
      </c>
      <c r="I6155" s="0" t="n">
        <v>534210.66421645</v>
      </c>
      <c r="J6155" s="0" t="n">
        <v>462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</row>
    <row r="6156" customFormat="false" ht="13.8" hidden="true" customHeight="false" outlineLevel="0" collapsed="false">
      <c r="A6156" s="0" t="s">
        <v>202</v>
      </c>
      <c r="B6156" s="0" t="s">
        <v>52</v>
      </c>
      <c r="C6156" s="0" t="s">
        <v>158</v>
      </c>
      <c r="D6156" s="0" t="s">
        <v>59</v>
      </c>
      <c r="E6156" s="0" t="s">
        <v>8</v>
      </c>
      <c r="F6156" s="0" t="s">
        <v>8</v>
      </c>
      <c r="G6156" s="0" t="s">
        <v>154</v>
      </c>
      <c r="H6156" s="0" t="n">
        <v>19929531.3333145</v>
      </c>
      <c r="I6156" s="0" t="n">
        <v>267140.335330683</v>
      </c>
      <c r="J6156" s="0" t="n">
        <v>421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</row>
    <row r="6157" customFormat="false" ht="13.8" hidden="true" customHeight="false" outlineLevel="0" collapsed="false">
      <c r="A6157" s="0" t="s">
        <v>202</v>
      </c>
      <c r="B6157" s="0" t="s">
        <v>6</v>
      </c>
      <c r="C6157" s="0" t="s">
        <v>162</v>
      </c>
      <c r="D6157" s="0" t="s">
        <v>7</v>
      </c>
      <c r="E6157" s="0" t="s">
        <v>9</v>
      </c>
      <c r="F6157" s="0" t="s">
        <v>9</v>
      </c>
      <c r="G6157" s="0" t="s">
        <v>153</v>
      </c>
      <c r="H6157" s="0" t="n">
        <v>12276485.9905061</v>
      </c>
      <c r="I6157" s="0" t="n">
        <v>147842.973481035</v>
      </c>
      <c r="J6157" s="0" t="n">
        <v>2087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</row>
    <row r="6158" customFormat="false" ht="13.8" hidden="true" customHeight="false" outlineLevel="0" collapsed="false">
      <c r="A6158" s="0" t="s">
        <v>202</v>
      </c>
      <c r="B6158" s="0" t="s">
        <v>72</v>
      </c>
      <c r="C6158" s="0" t="s">
        <v>151</v>
      </c>
      <c r="D6158" s="0" t="s">
        <v>82</v>
      </c>
      <c r="E6158" s="0" t="s">
        <v>156</v>
      </c>
      <c r="F6158" s="0" t="s">
        <v>9</v>
      </c>
      <c r="G6158" s="0" t="s">
        <v>153</v>
      </c>
      <c r="H6158" s="0" t="n">
        <v>1681403.74160598</v>
      </c>
      <c r="I6158" s="0" t="n">
        <v>16817.7676521611</v>
      </c>
      <c r="J6158" s="0" t="n">
        <v>76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n">
        <v>0</v>
      </c>
      <c r="R6158" s="0" t="n">
        <v>0</v>
      </c>
    </row>
    <row r="6159" customFormat="false" ht="13.8" hidden="true" customHeight="false" outlineLevel="0" collapsed="false">
      <c r="A6159" s="0" t="s">
        <v>202</v>
      </c>
      <c r="B6159" s="0" t="s">
        <v>90</v>
      </c>
      <c r="C6159" s="0" t="s">
        <v>93</v>
      </c>
      <c r="D6159" s="0" t="s">
        <v>93</v>
      </c>
      <c r="E6159" s="0" t="s">
        <v>194</v>
      </c>
      <c r="F6159" s="0" t="s">
        <v>8</v>
      </c>
      <c r="G6159" s="0" t="s">
        <v>157</v>
      </c>
      <c r="H6159" s="0" t="n">
        <v>30515618.5607354</v>
      </c>
      <c r="I6159" s="0" t="n">
        <v>433513.499999999</v>
      </c>
      <c r="J6159" s="0" t="n">
        <v>350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0</v>
      </c>
      <c r="P6159" s="0" t="n">
        <v>0</v>
      </c>
      <c r="Q6159" s="0" t="n">
        <v>0</v>
      </c>
      <c r="R6159" s="0" t="n">
        <v>0</v>
      </c>
    </row>
    <row r="6160" customFormat="false" ht="13.8" hidden="true" customHeight="false" outlineLevel="0" collapsed="false">
      <c r="A6160" s="0" t="s">
        <v>202</v>
      </c>
      <c r="B6160" s="0" t="s">
        <v>52</v>
      </c>
      <c r="C6160" s="0" t="s">
        <v>158</v>
      </c>
      <c r="D6160" s="0" t="s">
        <v>65</v>
      </c>
      <c r="E6160" s="0" t="s">
        <v>9</v>
      </c>
      <c r="F6160" s="0" t="s">
        <v>9</v>
      </c>
      <c r="G6160" s="0" t="s">
        <v>164</v>
      </c>
      <c r="H6160" s="0" t="n">
        <v>56092364.9672804</v>
      </c>
      <c r="I6160" s="0" t="n">
        <v>610458.120873424</v>
      </c>
      <c r="J6160" s="0" t="n">
        <v>5685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n">
        <v>0</v>
      </c>
      <c r="R6160" s="0" t="n">
        <v>0</v>
      </c>
    </row>
    <row r="6161" customFormat="false" ht="13.8" hidden="true" customHeight="false" outlineLevel="0" collapsed="false">
      <c r="A6161" s="0" t="s">
        <v>202</v>
      </c>
      <c r="B6161" s="0" t="s">
        <v>52</v>
      </c>
      <c r="C6161" s="0" t="s">
        <v>161</v>
      </c>
      <c r="D6161" s="0" t="s">
        <v>68</v>
      </c>
      <c r="E6161" s="0" t="s">
        <v>8</v>
      </c>
      <c r="F6161" s="0" t="s">
        <v>8</v>
      </c>
      <c r="G6161" s="0" t="s">
        <v>153</v>
      </c>
      <c r="H6161" s="0" t="n">
        <v>37250950.8037462</v>
      </c>
      <c r="I6161" s="0" t="n">
        <v>354299.769791451</v>
      </c>
      <c r="J6161" s="0" t="n">
        <v>4963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n">
        <v>0</v>
      </c>
      <c r="R6161" s="0" t="n">
        <v>0</v>
      </c>
    </row>
    <row r="6162" customFormat="false" ht="13.8" hidden="true" customHeight="false" outlineLevel="0" collapsed="false">
      <c r="A6162" s="0" t="s">
        <v>202</v>
      </c>
      <c r="B6162" s="0" t="s">
        <v>52</v>
      </c>
      <c r="C6162" s="0" t="s">
        <v>165</v>
      </c>
      <c r="D6162" s="0" t="s">
        <v>67</v>
      </c>
      <c r="E6162" s="0" t="s">
        <v>8</v>
      </c>
      <c r="F6162" s="0" t="s">
        <v>8</v>
      </c>
      <c r="G6162" s="0" t="s">
        <v>164</v>
      </c>
      <c r="H6162" s="0" t="n">
        <v>47825684.1897561</v>
      </c>
      <c r="I6162" s="0" t="n">
        <v>329102.799999999</v>
      </c>
      <c r="J6162" s="0" t="n">
        <v>5153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n">
        <v>0</v>
      </c>
      <c r="R6162" s="0" t="n">
        <v>0</v>
      </c>
    </row>
    <row r="6163" customFormat="false" ht="13.8" hidden="true" customHeight="false" outlineLevel="0" collapsed="false">
      <c r="A6163" s="0" t="s">
        <v>202</v>
      </c>
      <c r="B6163" s="0" t="s">
        <v>90</v>
      </c>
      <c r="C6163" s="0" t="s">
        <v>186</v>
      </c>
      <c r="D6163" s="0" t="s">
        <v>95</v>
      </c>
      <c r="E6163" s="0" t="s">
        <v>8</v>
      </c>
      <c r="F6163" s="0" t="s">
        <v>8</v>
      </c>
      <c r="G6163" s="0" t="s">
        <v>172</v>
      </c>
      <c r="H6163" s="0" t="n">
        <v>27621254.211855</v>
      </c>
      <c r="I6163" s="0" t="n">
        <v>299614.270931424</v>
      </c>
      <c r="J6163" s="0" t="n">
        <v>1287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0</v>
      </c>
      <c r="Q6163" s="0" t="n">
        <v>0</v>
      </c>
      <c r="R6163" s="0" t="n">
        <v>0</v>
      </c>
    </row>
    <row r="6164" customFormat="false" ht="13.8" hidden="true" customHeight="false" outlineLevel="0" collapsed="false">
      <c r="A6164" s="0" t="s">
        <v>202</v>
      </c>
      <c r="B6164" s="0" t="s">
        <v>6</v>
      </c>
      <c r="C6164" s="0" t="s">
        <v>162</v>
      </c>
      <c r="D6164" s="0" t="s">
        <v>20</v>
      </c>
      <c r="E6164" s="0" t="s">
        <v>8</v>
      </c>
      <c r="F6164" s="0" t="s">
        <v>8</v>
      </c>
      <c r="G6164" s="0" t="s">
        <v>172</v>
      </c>
      <c r="H6164" s="0" t="n">
        <v>63340251.1302492</v>
      </c>
      <c r="I6164" s="0" t="n">
        <v>472094.758222339</v>
      </c>
      <c r="J6164" s="0" t="n">
        <v>77</v>
      </c>
      <c r="K6164" s="0" t="n">
        <v>0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0</v>
      </c>
    </row>
    <row r="6165" customFormat="false" ht="13.8" hidden="true" customHeight="false" outlineLevel="0" collapsed="false">
      <c r="A6165" s="0" t="s">
        <v>202</v>
      </c>
      <c r="B6165" s="0" t="s">
        <v>72</v>
      </c>
      <c r="C6165" s="0" t="s">
        <v>175</v>
      </c>
      <c r="D6165" s="0" t="s">
        <v>89</v>
      </c>
      <c r="E6165" s="0" t="s">
        <v>152</v>
      </c>
      <c r="F6165" s="0" t="s">
        <v>8</v>
      </c>
      <c r="G6165" s="0" t="s">
        <v>172</v>
      </c>
      <c r="H6165" s="0" t="n">
        <v>39779988.5484512</v>
      </c>
      <c r="I6165" s="0" t="n">
        <v>387751.045656454</v>
      </c>
      <c r="J6165" s="0" t="n">
        <v>29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0</v>
      </c>
      <c r="Q6165" s="0" t="n">
        <v>0</v>
      </c>
      <c r="R6165" s="0" t="n">
        <v>0</v>
      </c>
    </row>
    <row r="6166" customFormat="false" ht="13.8" hidden="true" customHeight="false" outlineLevel="0" collapsed="false">
      <c r="A6166" s="0" t="s">
        <v>202</v>
      </c>
      <c r="B6166" s="0" t="s">
        <v>90</v>
      </c>
      <c r="C6166" s="0" t="s">
        <v>94</v>
      </c>
      <c r="D6166" s="0" t="s">
        <v>94</v>
      </c>
      <c r="E6166" s="0" t="s">
        <v>152</v>
      </c>
      <c r="F6166" s="0" t="s">
        <v>8</v>
      </c>
      <c r="G6166" s="0" t="s">
        <v>172</v>
      </c>
      <c r="H6166" s="0" t="n">
        <v>4297141.37852271</v>
      </c>
      <c r="I6166" s="0" t="n">
        <v>31797.7236588777</v>
      </c>
      <c r="J6166" s="0" t="n">
        <v>62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n">
        <v>0</v>
      </c>
      <c r="R6166" s="0" t="n">
        <v>0</v>
      </c>
    </row>
    <row r="6167" customFormat="false" ht="13.8" hidden="true" customHeight="false" outlineLevel="0" collapsed="false">
      <c r="A6167" s="0" t="s">
        <v>202</v>
      </c>
      <c r="B6167" s="0" t="s">
        <v>21</v>
      </c>
      <c r="C6167" s="0" t="s">
        <v>173</v>
      </c>
      <c r="D6167" s="0" t="s">
        <v>40</v>
      </c>
      <c r="E6167" s="0" t="s">
        <v>13</v>
      </c>
      <c r="F6167" s="0" t="s">
        <v>13</v>
      </c>
      <c r="G6167" s="0" t="s">
        <v>172</v>
      </c>
      <c r="H6167" s="0" t="n">
        <v>558501.837403583</v>
      </c>
      <c r="I6167" s="0" t="n">
        <v>5016.6534090909</v>
      </c>
      <c r="J6167" s="0" t="n">
        <v>6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n">
        <v>0</v>
      </c>
      <c r="R6167" s="0" t="n">
        <v>0</v>
      </c>
    </row>
    <row r="6168" customFormat="false" ht="13.8" hidden="true" customHeight="false" outlineLevel="0" collapsed="false">
      <c r="A6168" s="0" t="s">
        <v>202</v>
      </c>
      <c r="B6168" s="0" t="s">
        <v>117</v>
      </c>
      <c r="C6168" s="0" t="s">
        <v>182</v>
      </c>
      <c r="D6168" s="0" t="s">
        <v>109</v>
      </c>
      <c r="E6168" s="0" t="s">
        <v>9</v>
      </c>
      <c r="F6168" s="0" t="s">
        <v>9</v>
      </c>
      <c r="G6168" s="0" t="s">
        <v>154</v>
      </c>
      <c r="H6168" s="0" t="n">
        <v>11510529.9437996</v>
      </c>
      <c r="I6168" s="0" t="n">
        <v>53587.9795541618</v>
      </c>
      <c r="J6168" s="0" t="n">
        <v>20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</row>
    <row r="6169" customFormat="false" ht="13.8" hidden="true" customHeight="false" outlineLevel="0" collapsed="false">
      <c r="A6169" s="0" t="s">
        <v>202</v>
      </c>
      <c r="B6169" s="0" t="s">
        <v>117</v>
      </c>
      <c r="C6169" s="0" t="s">
        <v>176</v>
      </c>
      <c r="D6169" s="0" t="s">
        <v>109</v>
      </c>
      <c r="E6169" s="0" t="s">
        <v>13</v>
      </c>
      <c r="F6169" s="0" t="s">
        <v>13</v>
      </c>
      <c r="G6169" s="0" t="s">
        <v>153</v>
      </c>
      <c r="H6169" s="0" t="n">
        <v>1860434.04258233</v>
      </c>
      <c r="I6169" s="0" t="n">
        <v>11793.9448976902</v>
      </c>
      <c r="J6169" s="0" t="n">
        <v>4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</row>
    <row r="6170" customFormat="false" ht="13.8" hidden="true" customHeight="false" outlineLevel="0" collapsed="false">
      <c r="A6170" s="0" t="s">
        <v>202</v>
      </c>
      <c r="B6170" s="0" t="s">
        <v>103</v>
      </c>
      <c r="C6170" s="0" t="s">
        <v>179</v>
      </c>
      <c r="D6170" s="0" t="s">
        <v>116</v>
      </c>
      <c r="E6170" s="0" t="s">
        <v>13</v>
      </c>
      <c r="F6170" s="0" t="s">
        <v>13</v>
      </c>
      <c r="G6170" s="0" t="s">
        <v>172</v>
      </c>
      <c r="H6170" s="0" t="n">
        <v>341105.830157963</v>
      </c>
      <c r="I6170" s="0" t="n">
        <v>5050.82562075</v>
      </c>
      <c r="J6170" s="0" t="n">
        <v>97</v>
      </c>
      <c r="K6170" s="0" t="n">
        <v>0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0</v>
      </c>
      <c r="Q6170" s="0" t="n">
        <v>0</v>
      </c>
      <c r="R6170" s="0" t="n">
        <v>0</v>
      </c>
    </row>
    <row r="6171" customFormat="false" ht="13.8" hidden="true" customHeight="false" outlineLevel="0" collapsed="false">
      <c r="A6171" s="0" t="s">
        <v>202</v>
      </c>
      <c r="B6171" s="0" t="s">
        <v>103</v>
      </c>
      <c r="C6171" s="0" t="s">
        <v>179</v>
      </c>
      <c r="D6171" s="0" t="s">
        <v>116</v>
      </c>
      <c r="E6171" s="0" t="s">
        <v>8</v>
      </c>
      <c r="F6171" s="0" t="s">
        <v>8</v>
      </c>
      <c r="G6171" s="0" t="s">
        <v>153</v>
      </c>
      <c r="H6171" s="0" t="n">
        <v>882772.356517156</v>
      </c>
      <c r="I6171" s="0" t="n">
        <v>6199.556473005</v>
      </c>
      <c r="J6171" s="0" t="n">
        <v>156</v>
      </c>
      <c r="K6171" s="0" t="n">
        <v>0</v>
      </c>
      <c r="L6171" s="0" t="n">
        <v>0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n">
        <v>0</v>
      </c>
      <c r="R6171" s="0" t="n">
        <v>0</v>
      </c>
    </row>
    <row r="6172" customFormat="false" ht="13.8" hidden="true" customHeight="false" outlineLevel="0" collapsed="false">
      <c r="A6172" s="0" t="s">
        <v>202</v>
      </c>
      <c r="B6172" s="0" t="s">
        <v>103</v>
      </c>
      <c r="C6172" s="0" t="s">
        <v>179</v>
      </c>
      <c r="D6172" s="0" t="s">
        <v>22</v>
      </c>
      <c r="E6172" s="0" t="s">
        <v>13</v>
      </c>
      <c r="F6172" s="0" t="s">
        <v>13</v>
      </c>
      <c r="G6172" s="0" t="s">
        <v>153</v>
      </c>
      <c r="H6172" s="0" t="n">
        <v>642742.656474158</v>
      </c>
      <c r="I6172" s="0" t="n">
        <v>8150</v>
      </c>
      <c r="J6172" s="0" t="n">
        <v>43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0</v>
      </c>
      <c r="P6172" s="0" t="n">
        <v>0</v>
      </c>
      <c r="Q6172" s="0" t="n">
        <v>0</v>
      </c>
      <c r="R6172" s="0" t="n">
        <v>0</v>
      </c>
    </row>
    <row r="6173" customFormat="false" ht="13.8" hidden="true" customHeight="false" outlineLevel="0" collapsed="false">
      <c r="A6173" s="0" t="s">
        <v>202</v>
      </c>
      <c r="B6173" s="0" t="s">
        <v>103</v>
      </c>
      <c r="C6173" s="0" t="s">
        <v>178</v>
      </c>
      <c r="D6173" s="0" t="s">
        <v>111</v>
      </c>
      <c r="E6173" s="0" t="s">
        <v>9</v>
      </c>
      <c r="F6173" s="0" t="s">
        <v>9</v>
      </c>
      <c r="G6173" s="0" t="s">
        <v>172</v>
      </c>
      <c r="H6173" s="0" t="n">
        <v>851807.106275416</v>
      </c>
      <c r="I6173" s="0" t="n">
        <v>9215.86952236054</v>
      </c>
      <c r="J6173" s="0" t="n">
        <v>21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n">
        <v>0</v>
      </c>
      <c r="R6173" s="0" t="n">
        <v>0</v>
      </c>
    </row>
    <row r="6174" customFormat="false" ht="13.8" hidden="true" customHeight="false" outlineLevel="0" collapsed="false">
      <c r="A6174" s="0" t="s">
        <v>202</v>
      </c>
      <c r="B6174" s="0" t="s">
        <v>72</v>
      </c>
      <c r="C6174" s="0" t="s">
        <v>151</v>
      </c>
      <c r="D6174" s="0" t="s">
        <v>75</v>
      </c>
      <c r="E6174" s="0" t="s">
        <v>156</v>
      </c>
      <c r="F6174" s="0" t="s">
        <v>9</v>
      </c>
      <c r="G6174" s="0" t="s">
        <v>157</v>
      </c>
      <c r="H6174" s="0" t="n">
        <v>5133776.86860672</v>
      </c>
      <c r="I6174" s="0" t="n">
        <v>21090.7360787463</v>
      </c>
      <c r="J6174" s="0" t="n">
        <v>79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0</v>
      </c>
      <c r="Q6174" s="0" t="n">
        <v>0</v>
      </c>
      <c r="R6174" s="0" t="n">
        <v>0</v>
      </c>
    </row>
    <row r="6175" customFormat="false" ht="13.8" hidden="true" customHeight="false" outlineLevel="0" collapsed="false">
      <c r="A6175" s="0" t="s">
        <v>202</v>
      </c>
      <c r="B6175" s="0" t="s">
        <v>52</v>
      </c>
      <c r="C6175" s="0" t="s">
        <v>158</v>
      </c>
      <c r="D6175" s="0" t="s">
        <v>53</v>
      </c>
      <c r="E6175" s="0" t="s">
        <v>9</v>
      </c>
      <c r="F6175" s="0" t="s">
        <v>9</v>
      </c>
      <c r="G6175" s="0" t="s">
        <v>157</v>
      </c>
      <c r="H6175" s="0" t="n">
        <v>18093424.3028248</v>
      </c>
      <c r="I6175" s="0" t="n">
        <v>332754.950011588</v>
      </c>
      <c r="J6175" s="0" t="n">
        <v>123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0</v>
      </c>
      <c r="P6175" s="0" t="n">
        <v>0</v>
      </c>
      <c r="Q6175" s="0" t="n">
        <v>0</v>
      </c>
      <c r="R6175" s="0" t="n">
        <v>0</v>
      </c>
    </row>
    <row r="6176" customFormat="false" ht="13.8" hidden="true" customHeight="false" outlineLevel="0" collapsed="false">
      <c r="A6176" s="0" t="s">
        <v>202</v>
      </c>
      <c r="B6176" s="0" t="s">
        <v>21</v>
      </c>
      <c r="C6176" s="0" t="s">
        <v>168</v>
      </c>
      <c r="D6176" s="0" t="s">
        <v>30</v>
      </c>
      <c r="E6176" s="0" t="s">
        <v>8</v>
      </c>
      <c r="F6176" s="0" t="s">
        <v>8</v>
      </c>
      <c r="G6176" s="0" t="s">
        <v>157</v>
      </c>
      <c r="H6176" s="0" t="n">
        <v>359154930.160776</v>
      </c>
      <c r="I6176" s="0" t="n">
        <v>3712399.99999999</v>
      </c>
      <c r="J6176" s="0" t="n">
        <v>9621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n">
        <v>0</v>
      </c>
      <c r="R6176" s="0" t="n">
        <v>0</v>
      </c>
    </row>
    <row r="6177" customFormat="false" ht="13.8" hidden="true" customHeight="false" outlineLevel="0" collapsed="false">
      <c r="A6177" s="0" t="s">
        <v>202</v>
      </c>
      <c r="B6177" s="0" t="s">
        <v>21</v>
      </c>
      <c r="C6177" s="0" t="s">
        <v>181</v>
      </c>
      <c r="D6177" s="0" t="s">
        <v>42</v>
      </c>
      <c r="E6177" s="0" t="s">
        <v>13</v>
      </c>
      <c r="F6177" s="0" t="s">
        <v>13</v>
      </c>
      <c r="G6177" s="0" t="s">
        <v>157</v>
      </c>
      <c r="H6177" s="0" t="n">
        <v>6371409.74166168</v>
      </c>
      <c r="I6177" s="0" t="n">
        <v>55430</v>
      </c>
      <c r="J6177" s="0" t="n">
        <v>719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n">
        <v>0</v>
      </c>
      <c r="R6177" s="0" t="n">
        <v>0</v>
      </c>
    </row>
    <row r="6178" customFormat="false" ht="13.8" hidden="true" customHeight="false" outlineLevel="0" collapsed="false">
      <c r="A6178" s="0" t="s">
        <v>202</v>
      </c>
      <c r="B6178" s="0" t="s">
        <v>21</v>
      </c>
      <c r="C6178" s="0" t="s">
        <v>166</v>
      </c>
      <c r="D6178" s="0" t="s">
        <v>38</v>
      </c>
      <c r="E6178" s="0" t="s">
        <v>13</v>
      </c>
      <c r="F6178" s="0" t="s">
        <v>13</v>
      </c>
      <c r="G6178" s="0" t="s">
        <v>164</v>
      </c>
      <c r="H6178" s="0" t="n">
        <v>12089161.4974471</v>
      </c>
      <c r="I6178" s="0" t="n">
        <v>105895.728037766</v>
      </c>
      <c r="J6178" s="0" t="n">
        <v>71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n">
        <v>0</v>
      </c>
      <c r="R6178" s="0" t="n">
        <v>0</v>
      </c>
    </row>
    <row r="6179" customFormat="false" ht="13.8" hidden="true" customHeight="false" outlineLevel="0" collapsed="false">
      <c r="A6179" s="0" t="s">
        <v>202</v>
      </c>
      <c r="B6179" s="0" t="s">
        <v>72</v>
      </c>
      <c r="C6179" s="0" t="s">
        <v>151</v>
      </c>
      <c r="D6179" s="0" t="s">
        <v>82</v>
      </c>
      <c r="E6179" s="0" t="s">
        <v>156</v>
      </c>
      <c r="F6179" s="0" t="s">
        <v>9</v>
      </c>
      <c r="G6179" s="0" t="s">
        <v>164</v>
      </c>
      <c r="H6179" s="0" t="n">
        <v>5284873.17858982</v>
      </c>
      <c r="I6179" s="0" t="n">
        <v>63300.4917365264</v>
      </c>
      <c r="J6179" s="0" t="n">
        <v>180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</row>
    <row r="6180" customFormat="false" ht="13.8" hidden="true" customHeight="false" outlineLevel="0" collapsed="false">
      <c r="A6180" s="0" t="s">
        <v>202</v>
      </c>
      <c r="B6180" s="0" t="s">
        <v>52</v>
      </c>
      <c r="C6180" s="0" t="s">
        <v>161</v>
      </c>
      <c r="D6180" s="0" t="s">
        <v>68</v>
      </c>
      <c r="E6180" s="0" t="s">
        <v>9</v>
      </c>
      <c r="F6180" s="0" t="s">
        <v>9</v>
      </c>
      <c r="G6180" s="0" t="s">
        <v>172</v>
      </c>
      <c r="H6180" s="0" t="n">
        <v>15444263.9724425</v>
      </c>
      <c r="I6180" s="0" t="n">
        <v>126219.420117526</v>
      </c>
      <c r="J6180" s="0" t="n">
        <v>1732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n">
        <v>0</v>
      </c>
      <c r="R6180" s="0" t="n">
        <v>0</v>
      </c>
    </row>
    <row r="6181" customFormat="false" ht="13.8" hidden="true" customHeight="false" outlineLevel="0" collapsed="false">
      <c r="A6181" s="0" t="s">
        <v>202</v>
      </c>
      <c r="B6181" s="0" t="s">
        <v>52</v>
      </c>
      <c r="C6181" s="0" t="s">
        <v>161</v>
      </c>
      <c r="D6181" s="0" t="s">
        <v>68</v>
      </c>
      <c r="E6181" s="0" t="s">
        <v>13</v>
      </c>
      <c r="F6181" s="0" t="s">
        <v>13</v>
      </c>
      <c r="G6181" s="0" t="s">
        <v>157</v>
      </c>
      <c r="H6181" s="0" t="n">
        <v>145169852.468273</v>
      </c>
      <c r="I6181" s="0" t="n">
        <v>1366294.86466475</v>
      </c>
      <c r="J6181" s="0" t="n">
        <v>16969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0</v>
      </c>
    </row>
    <row r="6182" customFormat="false" ht="13.8" hidden="true" customHeight="false" outlineLevel="0" collapsed="false">
      <c r="A6182" s="0" t="s">
        <v>202</v>
      </c>
      <c r="B6182" s="0" t="s">
        <v>6</v>
      </c>
      <c r="C6182" s="0" t="s">
        <v>162</v>
      </c>
      <c r="D6182" s="0" t="s">
        <v>20</v>
      </c>
      <c r="E6182" s="0" t="s">
        <v>8</v>
      </c>
      <c r="F6182" s="0" t="s">
        <v>8</v>
      </c>
      <c r="G6182" s="0" t="s">
        <v>153</v>
      </c>
      <c r="H6182" s="0" t="n">
        <v>8050349.49500407</v>
      </c>
      <c r="I6182" s="0" t="n">
        <v>65425.58703125</v>
      </c>
      <c r="J6182" s="0" t="n">
        <v>12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n">
        <v>0</v>
      </c>
      <c r="R6182" s="0" t="n">
        <v>0</v>
      </c>
    </row>
    <row r="6183" customFormat="false" ht="13.8" hidden="true" customHeight="false" outlineLevel="0" collapsed="false">
      <c r="A6183" s="0" t="s">
        <v>202</v>
      </c>
      <c r="B6183" s="0" t="s">
        <v>52</v>
      </c>
      <c r="C6183" s="0" t="s">
        <v>169</v>
      </c>
      <c r="D6183" s="0" t="s">
        <v>69</v>
      </c>
      <c r="E6183" s="0" t="s">
        <v>9</v>
      </c>
      <c r="F6183" s="0" t="s">
        <v>9</v>
      </c>
      <c r="G6183" s="0" t="s">
        <v>153</v>
      </c>
      <c r="H6183" s="0" t="n">
        <v>1530584.04938822</v>
      </c>
      <c r="I6183" s="0" t="n">
        <v>17849.9127877</v>
      </c>
      <c r="J6183" s="0" t="n">
        <v>171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n">
        <v>0</v>
      </c>
      <c r="R6183" s="0" t="n">
        <v>0</v>
      </c>
    </row>
    <row r="6184" customFormat="false" ht="13.8" hidden="true" customHeight="false" outlineLevel="0" collapsed="false">
      <c r="A6184" s="0" t="s">
        <v>202</v>
      </c>
      <c r="B6184" s="0" t="s">
        <v>72</v>
      </c>
      <c r="C6184" s="0" t="s">
        <v>151</v>
      </c>
      <c r="D6184" s="0" t="s">
        <v>83</v>
      </c>
      <c r="E6184" s="0" t="s">
        <v>174</v>
      </c>
      <c r="F6184" s="0" t="s">
        <v>8</v>
      </c>
      <c r="G6184" s="0" t="s">
        <v>153</v>
      </c>
      <c r="H6184" s="0" t="n">
        <v>639345.973129928</v>
      </c>
      <c r="I6184" s="0" t="n">
        <v>3398.23839929829</v>
      </c>
      <c r="J6184" s="0" t="n">
        <v>19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</row>
    <row r="6185" customFormat="false" ht="13.8" hidden="true" customHeight="false" outlineLevel="0" collapsed="false">
      <c r="A6185" s="0" t="s">
        <v>202</v>
      </c>
      <c r="B6185" s="0" t="s">
        <v>21</v>
      </c>
      <c r="C6185" s="0" t="s">
        <v>166</v>
      </c>
      <c r="D6185" s="0" t="s">
        <v>37</v>
      </c>
      <c r="E6185" s="0" t="s">
        <v>13</v>
      </c>
      <c r="F6185" s="0" t="s">
        <v>13</v>
      </c>
      <c r="G6185" s="0" t="s">
        <v>172</v>
      </c>
      <c r="H6185" s="0" t="n">
        <v>1033327.53862533</v>
      </c>
      <c r="I6185" s="0" t="n">
        <v>6333.41923076923</v>
      </c>
      <c r="J6185" s="0" t="n">
        <v>8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0</v>
      </c>
      <c r="Q6185" s="0" t="n">
        <v>0</v>
      </c>
      <c r="R6185" s="0" t="n">
        <v>0</v>
      </c>
    </row>
    <row r="6186" customFormat="false" ht="13.8" hidden="true" customHeight="false" outlineLevel="0" collapsed="false">
      <c r="A6186" s="0" t="s">
        <v>202</v>
      </c>
      <c r="B6186" s="0" t="s">
        <v>90</v>
      </c>
      <c r="C6186" s="0" t="s">
        <v>186</v>
      </c>
      <c r="D6186" s="0" t="s">
        <v>95</v>
      </c>
      <c r="E6186" s="0" t="s">
        <v>13</v>
      </c>
      <c r="F6186" s="0" t="s">
        <v>13</v>
      </c>
      <c r="G6186" s="0" t="s">
        <v>172</v>
      </c>
      <c r="H6186" s="0" t="n">
        <v>1645855.72723932</v>
      </c>
      <c r="I6186" s="0" t="n">
        <v>17858.9795087952</v>
      </c>
      <c r="J6186" s="0" t="n">
        <v>75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n">
        <v>0</v>
      </c>
      <c r="R6186" s="0" t="n">
        <v>0</v>
      </c>
    </row>
    <row r="6187" customFormat="false" ht="13.8" hidden="true" customHeight="false" outlineLevel="0" collapsed="false">
      <c r="A6187" s="0" t="s">
        <v>202</v>
      </c>
      <c r="B6187" s="0" t="s">
        <v>21</v>
      </c>
      <c r="C6187" s="0" t="s">
        <v>173</v>
      </c>
      <c r="D6187" s="0" t="s">
        <v>48</v>
      </c>
      <c r="E6187" s="0" t="s">
        <v>8</v>
      </c>
      <c r="F6187" s="0" t="s">
        <v>8</v>
      </c>
      <c r="G6187" s="0" t="s">
        <v>154</v>
      </c>
      <c r="H6187" s="0" t="n">
        <v>292557.292665965</v>
      </c>
      <c r="I6187" s="0" t="n">
        <v>1818</v>
      </c>
      <c r="J6187" s="0" t="n">
        <v>5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0</v>
      </c>
      <c r="Q6187" s="0" t="n">
        <v>0</v>
      </c>
      <c r="R6187" s="0" t="n">
        <v>0</v>
      </c>
    </row>
    <row r="6188" customFormat="false" ht="13.8" hidden="true" customHeight="false" outlineLevel="0" collapsed="false">
      <c r="A6188" s="0" t="s">
        <v>202</v>
      </c>
      <c r="B6188" s="0" t="s">
        <v>21</v>
      </c>
      <c r="C6188" s="0" t="s">
        <v>166</v>
      </c>
      <c r="D6188" s="0" t="s">
        <v>44</v>
      </c>
      <c r="E6188" s="0" t="s">
        <v>13</v>
      </c>
      <c r="F6188" s="0" t="s">
        <v>13</v>
      </c>
      <c r="G6188" s="0" t="s">
        <v>153</v>
      </c>
      <c r="H6188" s="0" t="n">
        <v>356516.309358168</v>
      </c>
      <c r="I6188" s="0" t="n">
        <v>1691</v>
      </c>
      <c r="J6188" s="0" t="n">
        <v>4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n">
        <v>0</v>
      </c>
      <c r="R6188" s="0" t="n">
        <v>0</v>
      </c>
    </row>
    <row r="6189" customFormat="false" ht="13.8" hidden="true" customHeight="false" outlineLevel="0" collapsed="false">
      <c r="A6189" s="0" t="s">
        <v>202</v>
      </c>
      <c r="B6189" s="0" t="s">
        <v>117</v>
      </c>
      <c r="C6189" s="0" t="s">
        <v>189</v>
      </c>
      <c r="D6189" s="0" t="s">
        <v>109</v>
      </c>
      <c r="E6189" s="0" t="s">
        <v>8</v>
      </c>
      <c r="F6189" s="0" t="s">
        <v>8</v>
      </c>
      <c r="G6189" s="0" t="s">
        <v>157</v>
      </c>
      <c r="H6189" s="0" t="n">
        <v>23130482.3273877</v>
      </c>
      <c r="I6189" s="0" t="n">
        <v>453846.243829643</v>
      </c>
      <c r="J6189" s="0" t="n">
        <v>213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0</v>
      </c>
      <c r="Q6189" s="0" t="n">
        <v>0</v>
      </c>
      <c r="R6189" s="0" t="n">
        <v>0</v>
      </c>
    </row>
    <row r="6190" customFormat="false" ht="13.8" hidden="true" customHeight="false" outlineLevel="0" collapsed="false">
      <c r="A6190" s="0" t="s">
        <v>202</v>
      </c>
      <c r="B6190" s="0" t="s">
        <v>117</v>
      </c>
      <c r="C6190" s="0" t="s">
        <v>182</v>
      </c>
      <c r="D6190" s="0" t="s">
        <v>109</v>
      </c>
      <c r="E6190" s="0" t="s">
        <v>9</v>
      </c>
      <c r="F6190" s="0" t="s">
        <v>9</v>
      </c>
      <c r="G6190" s="0" t="s">
        <v>153</v>
      </c>
      <c r="H6190" s="0" t="n">
        <v>1698703.53989355</v>
      </c>
      <c r="I6190" s="0" t="n">
        <v>8608.79685030827</v>
      </c>
      <c r="J6190" s="0" t="n">
        <v>8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n">
        <v>0</v>
      </c>
      <c r="R6190" s="0" t="n">
        <v>0</v>
      </c>
    </row>
    <row r="6191" customFormat="false" ht="13.8" hidden="true" customHeight="false" outlineLevel="0" collapsed="false">
      <c r="A6191" s="0" t="s">
        <v>202</v>
      </c>
      <c r="B6191" s="0" t="s">
        <v>117</v>
      </c>
      <c r="C6191" s="0" t="s">
        <v>189</v>
      </c>
      <c r="D6191" s="0" t="s">
        <v>109</v>
      </c>
      <c r="E6191" s="0" t="s">
        <v>8</v>
      </c>
      <c r="F6191" s="0" t="s">
        <v>8</v>
      </c>
      <c r="G6191" s="0" t="s">
        <v>154</v>
      </c>
      <c r="H6191" s="0" t="n">
        <v>134566704.363609</v>
      </c>
      <c r="I6191" s="0" t="n">
        <v>600507.698977062</v>
      </c>
      <c r="J6191" s="0" t="n">
        <v>208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</row>
    <row r="6192" customFormat="false" ht="13.8" hidden="true" customHeight="false" outlineLevel="0" collapsed="false">
      <c r="A6192" s="0" t="s">
        <v>202</v>
      </c>
      <c r="B6192" s="0" t="s">
        <v>103</v>
      </c>
      <c r="C6192" s="0" t="s">
        <v>179</v>
      </c>
      <c r="D6192" s="0" t="s">
        <v>109</v>
      </c>
      <c r="E6192" s="0" t="s">
        <v>9</v>
      </c>
      <c r="F6192" s="0" t="s">
        <v>9</v>
      </c>
      <c r="G6192" s="0" t="s">
        <v>180</v>
      </c>
      <c r="H6192" s="0" t="n">
        <v>0</v>
      </c>
      <c r="I6192" s="0" t="n">
        <v>0</v>
      </c>
      <c r="J6192" s="0" t="n">
        <v>304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</row>
    <row r="6193" customFormat="false" ht="13.8" hidden="true" customHeight="false" outlineLevel="0" collapsed="false">
      <c r="A6193" s="0" t="s">
        <v>202</v>
      </c>
      <c r="B6193" s="0" t="s">
        <v>117</v>
      </c>
      <c r="C6193" s="0" t="s">
        <v>189</v>
      </c>
      <c r="D6193" s="0" t="s">
        <v>109</v>
      </c>
      <c r="E6193" s="0" t="s">
        <v>13</v>
      </c>
      <c r="F6193" s="0" t="s">
        <v>13</v>
      </c>
      <c r="G6193" s="0" t="s">
        <v>172</v>
      </c>
      <c r="H6193" s="0" t="n">
        <v>4434.14756104873</v>
      </c>
      <c r="I6193" s="0" t="n">
        <v>25.4686875546396</v>
      </c>
      <c r="J6193" s="0" t="n">
        <v>1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</row>
    <row r="6194" customFormat="false" ht="13.8" hidden="true" customHeight="false" outlineLevel="0" collapsed="false">
      <c r="A6194" s="0" t="s">
        <v>202</v>
      </c>
      <c r="B6194" s="0" t="s">
        <v>96</v>
      </c>
      <c r="C6194" s="0" t="s">
        <v>98</v>
      </c>
      <c r="D6194" s="0" t="s">
        <v>98</v>
      </c>
      <c r="E6194" s="0" t="s">
        <v>156</v>
      </c>
      <c r="F6194" s="0" t="s">
        <v>9</v>
      </c>
      <c r="G6194" s="0" t="s">
        <v>153</v>
      </c>
      <c r="H6194" s="0" t="n">
        <v>5239563.74185052</v>
      </c>
      <c r="I6194" s="0" t="n">
        <v>89272.2407319052</v>
      </c>
      <c r="J6194" s="0" t="n">
        <v>189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0</v>
      </c>
      <c r="Q6194" s="0" t="n">
        <v>0</v>
      </c>
      <c r="R6194" s="0" t="n">
        <v>0</v>
      </c>
    </row>
    <row r="6195" customFormat="false" ht="13.8" hidden="true" customHeight="false" outlineLevel="0" collapsed="false">
      <c r="A6195" s="0" t="s">
        <v>202</v>
      </c>
      <c r="B6195" s="0" t="s">
        <v>96</v>
      </c>
      <c r="C6195" s="0" t="s">
        <v>99</v>
      </c>
      <c r="D6195" s="0" t="s">
        <v>99</v>
      </c>
      <c r="E6195" s="0" t="s">
        <v>197</v>
      </c>
      <c r="F6195" s="0" t="s">
        <v>8</v>
      </c>
      <c r="G6195" s="0" t="s">
        <v>172</v>
      </c>
      <c r="H6195" s="0" t="n">
        <v>16338258.1864364</v>
      </c>
      <c r="I6195" s="0" t="n">
        <v>179169.62863027</v>
      </c>
      <c r="J6195" s="0" t="n">
        <v>149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0</v>
      </c>
    </row>
    <row r="6196" customFormat="false" ht="13.8" hidden="true" customHeight="false" outlineLevel="0" collapsed="false">
      <c r="A6196" s="0" t="s">
        <v>202</v>
      </c>
      <c r="B6196" s="0" t="s">
        <v>52</v>
      </c>
      <c r="C6196" s="0" t="s">
        <v>161</v>
      </c>
      <c r="D6196" s="0" t="s">
        <v>60</v>
      </c>
      <c r="E6196" s="0" t="s">
        <v>13</v>
      </c>
      <c r="F6196" s="0" t="s">
        <v>13</v>
      </c>
      <c r="G6196" s="0" t="s">
        <v>153</v>
      </c>
      <c r="H6196" s="0" t="n">
        <v>5517540.68578325</v>
      </c>
      <c r="I6196" s="0" t="n">
        <v>62758.9982323232</v>
      </c>
      <c r="J6196" s="0" t="n">
        <v>58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0</v>
      </c>
      <c r="Q6196" s="0" t="n">
        <v>0</v>
      </c>
      <c r="R6196" s="0" t="n">
        <v>0</v>
      </c>
    </row>
    <row r="6197" customFormat="false" ht="13.8" hidden="true" customHeight="false" outlineLevel="0" collapsed="false">
      <c r="A6197" s="0" t="s">
        <v>202</v>
      </c>
      <c r="B6197" s="0" t="s">
        <v>21</v>
      </c>
      <c r="C6197" s="0" t="s">
        <v>166</v>
      </c>
      <c r="D6197" s="0" t="s">
        <v>38</v>
      </c>
      <c r="E6197" s="0" t="s">
        <v>8</v>
      </c>
      <c r="F6197" s="0" t="s">
        <v>8</v>
      </c>
      <c r="G6197" s="0" t="s">
        <v>164</v>
      </c>
      <c r="H6197" s="0" t="n">
        <v>77821158.7888623</v>
      </c>
      <c r="I6197" s="0" t="n">
        <v>680646.820991925</v>
      </c>
      <c r="J6197" s="0" t="n">
        <v>452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</row>
    <row r="6198" customFormat="false" ht="13.8" hidden="true" customHeight="false" outlineLevel="0" collapsed="false">
      <c r="A6198" s="0" t="s">
        <v>202</v>
      </c>
      <c r="B6198" s="0" t="s">
        <v>90</v>
      </c>
      <c r="C6198" s="0" t="s">
        <v>92</v>
      </c>
      <c r="D6198" s="0" t="s">
        <v>92</v>
      </c>
      <c r="E6198" s="0" t="s">
        <v>194</v>
      </c>
      <c r="F6198" s="0" t="s">
        <v>8</v>
      </c>
      <c r="G6198" s="0" t="s">
        <v>172</v>
      </c>
      <c r="H6198" s="0" t="n">
        <v>11993890.5521133</v>
      </c>
      <c r="I6198" s="0" t="n">
        <v>131866.006944444</v>
      </c>
      <c r="J6198" s="0" t="n">
        <v>171</v>
      </c>
      <c r="K6198" s="0" t="n">
        <v>0</v>
      </c>
      <c r="L6198" s="0" t="n">
        <v>0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n">
        <v>0</v>
      </c>
      <c r="R6198" s="0" t="n">
        <v>0</v>
      </c>
    </row>
    <row r="6199" customFormat="false" ht="13.8" hidden="true" customHeight="false" outlineLevel="0" collapsed="false">
      <c r="A6199" s="0" t="s">
        <v>202</v>
      </c>
      <c r="B6199" s="0" t="s">
        <v>6</v>
      </c>
      <c r="C6199" s="0" t="s">
        <v>163</v>
      </c>
      <c r="D6199" s="0" t="s">
        <v>19</v>
      </c>
      <c r="E6199" s="0" t="s">
        <v>8</v>
      </c>
      <c r="F6199" s="0" t="s">
        <v>8</v>
      </c>
      <c r="G6199" s="0" t="s">
        <v>172</v>
      </c>
      <c r="H6199" s="0" t="n">
        <v>260916022.61823</v>
      </c>
      <c r="I6199" s="0" t="n">
        <v>2162850.06543908</v>
      </c>
      <c r="J6199" s="0" t="n">
        <v>146</v>
      </c>
      <c r="K6199" s="0" t="n">
        <v>0</v>
      </c>
      <c r="L6199" s="0" t="n">
        <v>0</v>
      </c>
      <c r="M6199" s="0" t="n">
        <v>0</v>
      </c>
      <c r="N6199" s="0" t="n">
        <v>0</v>
      </c>
      <c r="O6199" s="0" t="n">
        <v>0</v>
      </c>
      <c r="P6199" s="0" t="n">
        <v>0</v>
      </c>
      <c r="Q6199" s="0" t="n">
        <v>0</v>
      </c>
      <c r="R6199" s="0" t="n">
        <v>0</v>
      </c>
    </row>
    <row r="6200" customFormat="false" ht="13.8" hidden="true" customHeight="false" outlineLevel="0" collapsed="false">
      <c r="A6200" s="0" t="s">
        <v>202</v>
      </c>
      <c r="B6200" s="0" t="s">
        <v>72</v>
      </c>
      <c r="C6200" s="0" t="s">
        <v>175</v>
      </c>
      <c r="D6200" s="0" t="s">
        <v>88</v>
      </c>
      <c r="E6200" s="0" t="s">
        <v>174</v>
      </c>
      <c r="F6200" s="0" t="s">
        <v>8</v>
      </c>
      <c r="G6200" s="0" t="s">
        <v>172</v>
      </c>
      <c r="H6200" s="0" t="n">
        <v>20497282.5395954</v>
      </c>
      <c r="I6200" s="0" t="n">
        <v>99922.2522024992</v>
      </c>
      <c r="J6200" s="0" t="n">
        <v>189</v>
      </c>
      <c r="K6200" s="0" t="n">
        <v>0</v>
      </c>
      <c r="L6200" s="0" t="n">
        <v>0</v>
      </c>
      <c r="M6200" s="0" t="n">
        <v>0</v>
      </c>
      <c r="N6200" s="0" t="n">
        <v>0</v>
      </c>
      <c r="O6200" s="0" t="n">
        <v>0</v>
      </c>
      <c r="P6200" s="0" t="n">
        <v>0</v>
      </c>
      <c r="Q6200" s="0" t="n">
        <v>0</v>
      </c>
      <c r="R6200" s="0" t="n">
        <v>0</v>
      </c>
    </row>
    <row r="6201" customFormat="false" ht="13.8" hidden="true" customHeight="false" outlineLevel="0" collapsed="false">
      <c r="A6201" s="0" t="s">
        <v>202</v>
      </c>
      <c r="B6201" s="0" t="s">
        <v>21</v>
      </c>
      <c r="C6201" s="0" t="s">
        <v>181</v>
      </c>
      <c r="D6201" s="0" t="s">
        <v>22</v>
      </c>
      <c r="E6201" s="0" t="s">
        <v>13</v>
      </c>
      <c r="F6201" s="0" t="s">
        <v>13</v>
      </c>
      <c r="G6201" s="0" t="s">
        <v>172</v>
      </c>
      <c r="H6201" s="0" t="n">
        <v>434523.932334538</v>
      </c>
      <c r="I6201" s="0" t="n">
        <v>3500</v>
      </c>
      <c r="J6201" s="0" t="n">
        <v>7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n">
        <v>0</v>
      </c>
      <c r="R6201" s="0" t="n">
        <v>0</v>
      </c>
    </row>
    <row r="6202" customFormat="false" ht="13.8" hidden="true" customHeight="false" outlineLevel="0" collapsed="false">
      <c r="A6202" s="0" t="s">
        <v>202</v>
      </c>
      <c r="B6202" s="0" t="s">
        <v>52</v>
      </c>
      <c r="C6202" s="0" t="s">
        <v>158</v>
      </c>
      <c r="D6202" s="0" t="s">
        <v>56</v>
      </c>
      <c r="E6202" s="0" t="s">
        <v>13</v>
      </c>
      <c r="F6202" s="0" t="s">
        <v>13</v>
      </c>
      <c r="G6202" s="0" t="s">
        <v>172</v>
      </c>
      <c r="H6202" s="0" t="n">
        <v>4578420.35306731</v>
      </c>
      <c r="I6202" s="0" t="n">
        <v>42400.086205271</v>
      </c>
      <c r="J6202" s="0" t="n">
        <v>55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n">
        <v>0</v>
      </c>
      <c r="R6202" s="0" t="n">
        <v>0</v>
      </c>
    </row>
    <row r="6203" customFormat="false" ht="13.8" hidden="true" customHeight="false" outlineLevel="0" collapsed="false">
      <c r="A6203" s="0" t="s">
        <v>202</v>
      </c>
      <c r="B6203" s="0" t="s">
        <v>52</v>
      </c>
      <c r="C6203" s="0" t="s">
        <v>54</v>
      </c>
      <c r="D6203" s="0" t="s">
        <v>54</v>
      </c>
      <c r="E6203" s="0" t="s">
        <v>8</v>
      </c>
      <c r="F6203" s="0" t="s">
        <v>8</v>
      </c>
      <c r="G6203" s="0" t="s">
        <v>172</v>
      </c>
      <c r="H6203" s="0" t="n">
        <v>10847929.75</v>
      </c>
      <c r="I6203" s="0" t="n">
        <v>188300</v>
      </c>
      <c r="J6203" s="0" t="n">
        <v>136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n">
        <v>0</v>
      </c>
      <c r="R6203" s="0" t="n">
        <v>0</v>
      </c>
    </row>
    <row r="6204" customFormat="false" ht="13.8" hidden="true" customHeight="false" outlineLevel="0" collapsed="false">
      <c r="A6204" s="0" t="s">
        <v>202</v>
      </c>
      <c r="B6204" s="0" t="s">
        <v>90</v>
      </c>
      <c r="C6204" s="0" t="s">
        <v>94</v>
      </c>
      <c r="D6204" s="0" t="s">
        <v>94</v>
      </c>
      <c r="E6204" s="0" t="s">
        <v>195</v>
      </c>
      <c r="F6204" s="0" t="s">
        <v>8</v>
      </c>
      <c r="G6204" s="0" t="s">
        <v>154</v>
      </c>
      <c r="H6204" s="0" t="n">
        <v>4636618.11830113</v>
      </c>
      <c r="I6204" s="0" t="n">
        <v>26180.7943262315</v>
      </c>
      <c r="J6204" s="0" t="n">
        <v>21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n">
        <v>0</v>
      </c>
      <c r="R6204" s="0" t="n">
        <v>0</v>
      </c>
    </row>
    <row r="6205" customFormat="false" ht="13.8" hidden="true" customHeight="false" outlineLevel="0" collapsed="false">
      <c r="A6205" s="0" t="s">
        <v>202</v>
      </c>
      <c r="B6205" s="0" t="s">
        <v>90</v>
      </c>
      <c r="C6205" s="0" t="s">
        <v>94</v>
      </c>
      <c r="D6205" s="0" t="s">
        <v>94</v>
      </c>
      <c r="E6205" s="0" t="s">
        <v>156</v>
      </c>
      <c r="F6205" s="0" t="s">
        <v>9</v>
      </c>
      <c r="G6205" s="0" t="s">
        <v>153</v>
      </c>
      <c r="H6205" s="0" t="n">
        <v>1129289.10152313</v>
      </c>
      <c r="I6205" s="0" t="n">
        <v>16634.6621574912</v>
      </c>
      <c r="J6205" s="0" t="n">
        <v>12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0</v>
      </c>
      <c r="P6205" s="0" t="n">
        <v>0</v>
      </c>
      <c r="Q6205" s="0" t="n">
        <v>0</v>
      </c>
      <c r="R6205" s="0" t="n">
        <v>0</v>
      </c>
    </row>
    <row r="6206" customFormat="false" ht="13.8" hidden="true" customHeight="false" outlineLevel="0" collapsed="false">
      <c r="A6206" s="0" t="s">
        <v>202</v>
      </c>
      <c r="B6206" s="0" t="s">
        <v>90</v>
      </c>
      <c r="C6206" s="0" t="s">
        <v>94</v>
      </c>
      <c r="D6206" s="0" t="s">
        <v>94</v>
      </c>
      <c r="E6206" s="0" t="s">
        <v>152</v>
      </c>
      <c r="F6206" s="0" t="s">
        <v>8</v>
      </c>
      <c r="G6206" s="0" t="s">
        <v>153</v>
      </c>
      <c r="H6206" s="0" t="n">
        <v>2487074.95542095</v>
      </c>
      <c r="I6206" s="0" t="n">
        <v>18625.8837722791</v>
      </c>
      <c r="J6206" s="0" t="n">
        <v>17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0</v>
      </c>
      <c r="Q6206" s="0" t="n">
        <v>0</v>
      </c>
      <c r="R6206" s="0" t="n">
        <v>0</v>
      </c>
    </row>
    <row r="6207" customFormat="false" ht="13.8" hidden="true" customHeight="false" outlineLevel="0" collapsed="false">
      <c r="A6207" s="0" t="s">
        <v>202</v>
      </c>
      <c r="B6207" s="0" t="s">
        <v>117</v>
      </c>
      <c r="C6207" s="0" t="s">
        <v>196</v>
      </c>
      <c r="D6207" s="0" t="s">
        <v>109</v>
      </c>
      <c r="E6207" s="0" t="s">
        <v>8</v>
      </c>
      <c r="F6207" s="0" t="s">
        <v>8</v>
      </c>
      <c r="G6207" s="0" t="s">
        <v>157</v>
      </c>
      <c r="H6207" s="0" t="n">
        <v>4923141.11669913</v>
      </c>
      <c r="I6207" s="0" t="n">
        <v>97462.0806641249</v>
      </c>
      <c r="J6207" s="0" t="n">
        <v>535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</row>
    <row r="6208" customFormat="false" ht="13.8" hidden="true" customHeight="false" outlineLevel="0" collapsed="false">
      <c r="A6208" s="0" t="s">
        <v>202</v>
      </c>
      <c r="B6208" s="0" t="s">
        <v>117</v>
      </c>
      <c r="C6208" s="0" t="s">
        <v>176</v>
      </c>
      <c r="D6208" s="0" t="s">
        <v>109</v>
      </c>
      <c r="E6208" s="0" t="s">
        <v>9</v>
      </c>
      <c r="F6208" s="0" t="s">
        <v>9</v>
      </c>
      <c r="G6208" s="0" t="s">
        <v>172</v>
      </c>
      <c r="H6208" s="0" t="n">
        <v>343877.790098957</v>
      </c>
      <c r="I6208" s="0" t="n">
        <v>1975.15212843726</v>
      </c>
      <c r="J6208" s="0" t="n">
        <v>6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n">
        <v>0</v>
      </c>
      <c r="R6208" s="0" t="n">
        <v>0</v>
      </c>
    </row>
    <row r="6209" customFormat="false" ht="13.8" hidden="true" customHeight="false" outlineLevel="0" collapsed="false">
      <c r="A6209" s="0" t="s">
        <v>202</v>
      </c>
      <c r="B6209" s="0" t="s">
        <v>117</v>
      </c>
      <c r="C6209" s="0" t="s">
        <v>182</v>
      </c>
      <c r="D6209" s="0" t="s">
        <v>109</v>
      </c>
      <c r="E6209" s="0" t="s">
        <v>13</v>
      </c>
      <c r="F6209" s="0" t="s">
        <v>13</v>
      </c>
      <c r="G6209" s="0" t="s">
        <v>164</v>
      </c>
      <c r="H6209" s="0" t="n">
        <v>21765164.1180685</v>
      </c>
      <c r="I6209" s="0" t="n">
        <v>125002.752874491</v>
      </c>
      <c r="J6209" s="0" t="n">
        <v>46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</row>
    <row r="6210" customFormat="false" ht="13.8" hidden="true" customHeight="false" outlineLevel="0" collapsed="false">
      <c r="A6210" s="0" t="s">
        <v>202</v>
      </c>
      <c r="B6210" s="0" t="s">
        <v>103</v>
      </c>
      <c r="C6210" s="0" t="s">
        <v>178</v>
      </c>
      <c r="D6210" s="0" t="s">
        <v>112</v>
      </c>
      <c r="E6210" s="0" t="s">
        <v>9</v>
      </c>
      <c r="F6210" s="0" t="s">
        <v>9</v>
      </c>
      <c r="G6210" s="0" t="s">
        <v>172</v>
      </c>
      <c r="H6210" s="0" t="n">
        <v>5714953.08710286</v>
      </c>
      <c r="I6210" s="0" t="n">
        <v>57161.0070317</v>
      </c>
      <c r="J6210" s="0" t="n">
        <v>60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n">
        <v>0</v>
      </c>
      <c r="R6210" s="0" t="n">
        <v>0</v>
      </c>
    </row>
    <row r="6211" customFormat="false" ht="13.8" hidden="true" customHeight="false" outlineLevel="0" collapsed="false">
      <c r="A6211" s="0" t="s">
        <v>202</v>
      </c>
      <c r="B6211" s="0" t="s">
        <v>103</v>
      </c>
      <c r="C6211" s="0" t="s">
        <v>193</v>
      </c>
      <c r="D6211" s="0" t="s">
        <v>107</v>
      </c>
      <c r="E6211" s="0" t="s">
        <v>13</v>
      </c>
      <c r="F6211" s="0" t="s">
        <v>13</v>
      </c>
      <c r="G6211" s="0" t="s">
        <v>164</v>
      </c>
      <c r="H6211" s="0" t="n">
        <v>13413433.5003792</v>
      </c>
      <c r="I6211" s="0" t="n">
        <v>325351.189332905</v>
      </c>
      <c r="J6211" s="0" t="n">
        <v>786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n">
        <v>0</v>
      </c>
      <c r="R6211" s="0" t="n">
        <v>0</v>
      </c>
    </row>
    <row r="6212" customFormat="false" ht="13.8" hidden="true" customHeight="false" outlineLevel="0" collapsed="false">
      <c r="A6212" s="0" t="s">
        <v>202</v>
      </c>
      <c r="B6212" s="0" t="s">
        <v>103</v>
      </c>
      <c r="C6212" s="0" t="s">
        <v>178</v>
      </c>
      <c r="D6212" s="0" t="s">
        <v>111</v>
      </c>
      <c r="E6212" s="0" t="s">
        <v>13</v>
      </c>
      <c r="F6212" s="0" t="s">
        <v>13</v>
      </c>
      <c r="G6212" s="0" t="s">
        <v>164</v>
      </c>
      <c r="H6212" s="0" t="n">
        <v>2526308.50936958</v>
      </c>
      <c r="I6212" s="0" t="n">
        <v>41336.4591535715</v>
      </c>
      <c r="J6212" s="0" t="n">
        <v>72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n">
        <v>0</v>
      </c>
      <c r="R6212" s="0" t="n">
        <v>0</v>
      </c>
    </row>
    <row r="6213" customFormat="false" ht="13.8" hidden="true" customHeight="false" outlineLevel="0" collapsed="false">
      <c r="A6213" s="0" t="s">
        <v>202</v>
      </c>
      <c r="B6213" s="0" t="s">
        <v>103</v>
      </c>
      <c r="C6213" s="0" t="s">
        <v>177</v>
      </c>
      <c r="D6213" s="0" t="s">
        <v>110</v>
      </c>
      <c r="E6213" s="0" t="s">
        <v>13</v>
      </c>
      <c r="F6213" s="0" t="s">
        <v>13</v>
      </c>
      <c r="G6213" s="0" t="s">
        <v>164</v>
      </c>
      <c r="H6213" s="0" t="n">
        <v>470926.63607619</v>
      </c>
      <c r="I6213" s="0" t="n">
        <v>42551</v>
      </c>
      <c r="J6213" s="0" t="n">
        <v>16</v>
      </c>
      <c r="K6213" s="0" t="n">
        <v>0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v>0</v>
      </c>
      <c r="Q6213" s="0" t="n">
        <v>0</v>
      </c>
      <c r="R6213" s="0" t="n">
        <v>0</v>
      </c>
    </row>
    <row r="6214" customFormat="false" ht="13.8" hidden="true" customHeight="false" outlineLevel="0" collapsed="false">
      <c r="A6214" s="0" t="s">
        <v>202</v>
      </c>
      <c r="B6214" s="0" t="s">
        <v>72</v>
      </c>
      <c r="C6214" s="0" t="s">
        <v>171</v>
      </c>
      <c r="D6214" s="0" t="s">
        <v>77</v>
      </c>
      <c r="E6214" s="0" t="s">
        <v>156</v>
      </c>
      <c r="F6214" s="0" t="s">
        <v>9</v>
      </c>
      <c r="G6214" s="0" t="s">
        <v>172</v>
      </c>
      <c r="H6214" s="0" t="n">
        <v>24060085.6173997</v>
      </c>
      <c r="I6214" s="0" t="n">
        <v>100668.075243893</v>
      </c>
      <c r="J6214" s="0" t="n">
        <v>980</v>
      </c>
      <c r="K6214" s="0" t="n">
        <v>0</v>
      </c>
      <c r="L6214" s="0" t="n">
        <v>0</v>
      </c>
      <c r="M6214" s="0" t="n">
        <v>0</v>
      </c>
      <c r="N6214" s="0" t="n">
        <v>0</v>
      </c>
      <c r="O6214" s="0" t="n">
        <v>0</v>
      </c>
      <c r="P6214" s="0" t="n">
        <v>0</v>
      </c>
      <c r="Q6214" s="0" t="n">
        <v>0</v>
      </c>
      <c r="R6214" s="0" t="n">
        <v>0</v>
      </c>
    </row>
    <row r="6215" customFormat="false" ht="13.8" hidden="true" customHeight="false" outlineLevel="0" collapsed="false">
      <c r="A6215" s="0" t="s">
        <v>202</v>
      </c>
      <c r="B6215" s="0" t="s">
        <v>72</v>
      </c>
      <c r="C6215" s="0" t="s">
        <v>151</v>
      </c>
      <c r="D6215" s="0" t="s">
        <v>75</v>
      </c>
      <c r="E6215" s="0" t="s">
        <v>152</v>
      </c>
      <c r="F6215" s="0" t="s">
        <v>8</v>
      </c>
      <c r="G6215" s="0" t="s">
        <v>153</v>
      </c>
      <c r="H6215" s="0" t="n">
        <v>6889762.19138649</v>
      </c>
      <c r="I6215" s="0" t="n">
        <v>21426.4584568068</v>
      </c>
      <c r="J6215" s="0" t="n">
        <v>87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</row>
    <row r="6216" customFormat="false" ht="13.8" hidden="true" customHeight="false" outlineLevel="0" collapsed="false">
      <c r="A6216" s="0" t="s">
        <v>202</v>
      </c>
      <c r="B6216" s="0" t="s">
        <v>72</v>
      </c>
      <c r="C6216" s="0" t="s">
        <v>151</v>
      </c>
      <c r="D6216" s="0" t="s">
        <v>76</v>
      </c>
      <c r="E6216" s="0" t="s">
        <v>174</v>
      </c>
      <c r="F6216" s="0" t="s">
        <v>8</v>
      </c>
      <c r="G6216" s="0" t="s">
        <v>157</v>
      </c>
      <c r="H6216" s="0" t="n">
        <v>2112137.92900078</v>
      </c>
      <c r="I6216" s="0" t="n">
        <v>4715.48228367758</v>
      </c>
      <c r="J6216" s="0" t="n">
        <v>41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n">
        <v>0</v>
      </c>
      <c r="R6216" s="0" t="n">
        <v>0</v>
      </c>
    </row>
    <row r="6217" customFormat="false" ht="13.8" hidden="true" customHeight="false" outlineLevel="0" collapsed="false">
      <c r="A6217" s="0" t="s">
        <v>202</v>
      </c>
      <c r="B6217" s="0" t="s">
        <v>72</v>
      </c>
      <c r="C6217" s="0" t="s">
        <v>171</v>
      </c>
      <c r="D6217" s="0" t="s">
        <v>77</v>
      </c>
      <c r="E6217" s="0" t="s">
        <v>170</v>
      </c>
      <c r="F6217" s="0" t="s">
        <v>13</v>
      </c>
      <c r="G6217" s="0" t="s">
        <v>157</v>
      </c>
      <c r="H6217" s="0" t="n">
        <v>2233668.89539768</v>
      </c>
      <c r="I6217" s="0" t="n">
        <v>10775.7254968482</v>
      </c>
      <c r="J6217" s="0" t="n">
        <v>93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n">
        <v>0</v>
      </c>
      <c r="R6217" s="0" t="n">
        <v>0</v>
      </c>
    </row>
    <row r="6218" customFormat="false" ht="13.8" hidden="true" customHeight="false" outlineLevel="0" collapsed="false">
      <c r="A6218" s="0" t="s">
        <v>202</v>
      </c>
      <c r="B6218" s="0" t="s">
        <v>72</v>
      </c>
      <c r="C6218" s="0" t="s">
        <v>175</v>
      </c>
      <c r="D6218" s="0" t="s">
        <v>79</v>
      </c>
      <c r="E6218" s="0" t="s">
        <v>170</v>
      </c>
      <c r="F6218" s="0" t="s">
        <v>13</v>
      </c>
      <c r="G6218" s="0" t="s">
        <v>154</v>
      </c>
      <c r="H6218" s="0" t="n">
        <v>952865.04239679</v>
      </c>
      <c r="I6218" s="0" t="n">
        <v>24519.4992597794</v>
      </c>
      <c r="J6218" s="0" t="n">
        <v>26</v>
      </c>
      <c r="K6218" s="0" t="n">
        <v>0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0</v>
      </c>
      <c r="Q6218" s="0" t="n">
        <v>0</v>
      </c>
      <c r="R6218" s="0" t="n">
        <v>0</v>
      </c>
    </row>
    <row r="6219" customFormat="false" ht="13.8" hidden="true" customHeight="false" outlineLevel="0" collapsed="false">
      <c r="A6219" s="0" t="s">
        <v>202</v>
      </c>
      <c r="B6219" s="0" t="s">
        <v>72</v>
      </c>
      <c r="C6219" s="0" t="s">
        <v>175</v>
      </c>
      <c r="D6219" s="0" t="s">
        <v>79</v>
      </c>
      <c r="E6219" s="0" t="s">
        <v>174</v>
      </c>
      <c r="F6219" s="0" t="s">
        <v>8</v>
      </c>
      <c r="G6219" s="0" t="s">
        <v>164</v>
      </c>
      <c r="H6219" s="0" t="n">
        <v>67859520.1391116</v>
      </c>
      <c r="I6219" s="0" t="n">
        <v>400937.985677035</v>
      </c>
      <c r="J6219" s="0" t="n">
        <v>113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v>0</v>
      </c>
      <c r="Q6219" s="0" t="n">
        <v>0</v>
      </c>
      <c r="R6219" s="0" t="n">
        <v>0</v>
      </c>
    </row>
    <row r="6220" customFormat="false" ht="13.8" hidden="true" customHeight="false" outlineLevel="0" collapsed="false">
      <c r="A6220" s="0" t="s">
        <v>202</v>
      </c>
      <c r="B6220" s="0" t="s">
        <v>21</v>
      </c>
      <c r="C6220" s="0" t="s">
        <v>173</v>
      </c>
      <c r="D6220" s="0" t="s">
        <v>26</v>
      </c>
      <c r="E6220" s="0" t="s">
        <v>8</v>
      </c>
      <c r="F6220" s="0" t="s">
        <v>8</v>
      </c>
      <c r="G6220" s="0" t="s">
        <v>172</v>
      </c>
      <c r="H6220" s="0" t="n">
        <v>5907740.18278559</v>
      </c>
      <c r="I6220" s="0" t="n">
        <v>82012.4110575704</v>
      </c>
      <c r="J6220" s="0" t="n">
        <v>88</v>
      </c>
      <c r="K6220" s="0" t="n">
        <v>0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0</v>
      </c>
      <c r="Q6220" s="0" t="n">
        <v>0</v>
      </c>
      <c r="R6220" s="0" t="n">
        <v>0</v>
      </c>
    </row>
    <row r="6221" customFormat="false" ht="13.8" hidden="true" customHeight="false" outlineLevel="0" collapsed="false">
      <c r="A6221" s="0" t="s">
        <v>202</v>
      </c>
      <c r="B6221" s="0" t="s">
        <v>96</v>
      </c>
      <c r="C6221" s="0" t="s">
        <v>184</v>
      </c>
      <c r="D6221" s="0" t="s">
        <v>100</v>
      </c>
      <c r="E6221" s="0" t="s">
        <v>199</v>
      </c>
      <c r="F6221" s="0" t="s">
        <v>8</v>
      </c>
      <c r="G6221" s="0" t="s">
        <v>164</v>
      </c>
      <c r="H6221" s="0" t="n">
        <v>234219300.403379</v>
      </c>
      <c r="I6221" s="0" t="n">
        <v>1929367.73619165</v>
      </c>
      <c r="J6221" s="0" t="n">
        <v>197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</row>
    <row r="6222" customFormat="false" ht="13.8" hidden="true" customHeight="false" outlineLevel="0" collapsed="false">
      <c r="A6222" s="0" t="s">
        <v>202</v>
      </c>
      <c r="B6222" s="0" t="s">
        <v>21</v>
      </c>
      <c r="C6222" s="0" t="s">
        <v>166</v>
      </c>
      <c r="D6222" s="0" t="s">
        <v>37</v>
      </c>
      <c r="E6222" s="0" t="s">
        <v>8</v>
      </c>
      <c r="F6222" s="0" t="s">
        <v>8</v>
      </c>
      <c r="G6222" s="0" t="s">
        <v>164</v>
      </c>
      <c r="H6222" s="0" t="n">
        <v>157563950.004316</v>
      </c>
      <c r="I6222" s="0" t="n">
        <v>1218842.27566596</v>
      </c>
      <c r="J6222" s="0" t="n">
        <v>1393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0</v>
      </c>
      <c r="P6222" s="0" t="n">
        <v>0</v>
      </c>
      <c r="Q6222" s="0" t="n">
        <v>0</v>
      </c>
      <c r="R6222" s="0" t="n">
        <v>0</v>
      </c>
    </row>
    <row r="6223" customFormat="false" ht="13.8" hidden="true" customHeight="false" outlineLevel="0" collapsed="false">
      <c r="A6223" s="0" t="s">
        <v>202</v>
      </c>
      <c r="B6223" s="0" t="s">
        <v>52</v>
      </c>
      <c r="C6223" s="0" t="s">
        <v>165</v>
      </c>
      <c r="D6223" s="0" t="s">
        <v>65</v>
      </c>
      <c r="E6223" s="0" t="s">
        <v>8</v>
      </c>
      <c r="F6223" s="0" t="s">
        <v>8</v>
      </c>
      <c r="G6223" s="0" t="s">
        <v>153</v>
      </c>
      <c r="H6223" s="0" t="n">
        <v>1916264.04364898</v>
      </c>
      <c r="I6223" s="0" t="n">
        <v>25806.9999999999</v>
      </c>
      <c r="J6223" s="0" t="n">
        <v>417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0</v>
      </c>
      <c r="Q6223" s="0" t="n">
        <v>0</v>
      </c>
      <c r="R6223" s="0" t="n">
        <v>0</v>
      </c>
    </row>
    <row r="6224" customFormat="false" ht="13.8" hidden="true" customHeight="false" outlineLevel="0" collapsed="false">
      <c r="A6224" s="0" t="s">
        <v>202</v>
      </c>
      <c r="B6224" s="0" t="s">
        <v>21</v>
      </c>
      <c r="C6224" s="0" t="s">
        <v>181</v>
      </c>
      <c r="D6224" s="0" t="s">
        <v>51</v>
      </c>
      <c r="E6224" s="0" t="s">
        <v>13</v>
      </c>
      <c r="F6224" s="0" t="s">
        <v>13</v>
      </c>
      <c r="G6224" s="0" t="s">
        <v>153</v>
      </c>
      <c r="H6224" s="0" t="n">
        <v>3509096.84064683</v>
      </c>
      <c r="I6224" s="0" t="n">
        <v>22855</v>
      </c>
      <c r="J6224" s="0" t="n">
        <v>60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0</v>
      </c>
      <c r="P6224" s="0" t="n">
        <v>0</v>
      </c>
      <c r="Q6224" s="0" t="n">
        <v>0</v>
      </c>
      <c r="R6224" s="0" t="n">
        <v>0</v>
      </c>
    </row>
    <row r="6225" customFormat="false" ht="13.8" hidden="true" customHeight="false" outlineLevel="0" collapsed="false">
      <c r="A6225" s="0" t="s">
        <v>202</v>
      </c>
      <c r="B6225" s="0" t="s">
        <v>90</v>
      </c>
      <c r="C6225" s="0" t="s">
        <v>186</v>
      </c>
      <c r="D6225" s="0" t="s">
        <v>95</v>
      </c>
      <c r="E6225" s="0" t="s">
        <v>8</v>
      </c>
      <c r="F6225" s="0" t="s">
        <v>8</v>
      </c>
      <c r="G6225" s="0" t="s">
        <v>154</v>
      </c>
      <c r="H6225" s="0" t="n">
        <v>98026443.7217776</v>
      </c>
      <c r="I6225" s="0" t="n">
        <v>1102970.04669117</v>
      </c>
      <c r="J6225" s="0" t="n">
        <v>2019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</row>
    <row r="6226" customFormat="false" ht="13.8" hidden="true" customHeight="false" outlineLevel="0" collapsed="false">
      <c r="A6226" s="0" t="s">
        <v>202</v>
      </c>
      <c r="B6226" s="0" t="s">
        <v>90</v>
      </c>
      <c r="C6226" s="0" t="s">
        <v>186</v>
      </c>
      <c r="D6226" s="0" t="s">
        <v>95</v>
      </c>
      <c r="E6226" s="0" t="s">
        <v>8</v>
      </c>
      <c r="F6226" s="0" t="s">
        <v>8</v>
      </c>
      <c r="G6226" s="0" t="s">
        <v>157</v>
      </c>
      <c r="H6226" s="0" t="n">
        <v>57674090.4130378</v>
      </c>
      <c r="I6226" s="0" t="n">
        <v>651003.523554114</v>
      </c>
      <c r="J6226" s="0" t="n">
        <v>1291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0</v>
      </c>
      <c r="Q6226" s="0" t="n">
        <v>0</v>
      </c>
      <c r="R6226" s="0" t="n">
        <v>0</v>
      </c>
    </row>
    <row r="6227" customFormat="false" ht="13.8" hidden="true" customHeight="false" outlineLevel="0" collapsed="false">
      <c r="A6227" s="0" t="s">
        <v>202</v>
      </c>
      <c r="B6227" s="0" t="s">
        <v>6</v>
      </c>
      <c r="C6227" s="0" t="s">
        <v>163</v>
      </c>
      <c r="D6227" s="0" t="s">
        <v>19</v>
      </c>
      <c r="E6227" s="0" t="s">
        <v>13</v>
      </c>
      <c r="F6227" s="0" t="s">
        <v>13</v>
      </c>
      <c r="G6227" s="0" t="s">
        <v>154</v>
      </c>
      <c r="H6227" s="0" t="n">
        <v>55924723.0141872</v>
      </c>
      <c r="I6227" s="0" t="n">
        <v>963597.4274375</v>
      </c>
      <c r="J6227" s="0" t="n">
        <v>161</v>
      </c>
      <c r="K6227" s="0" t="n">
        <v>0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n">
        <v>0</v>
      </c>
      <c r="R6227" s="0" t="n">
        <v>0</v>
      </c>
    </row>
    <row r="6228" customFormat="false" ht="13.8" hidden="true" customHeight="false" outlineLevel="0" collapsed="false">
      <c r="A6228" s="0" t="s">
        <v>202</v>
      </c>
      <c r="B6228" s="0" t="s">
        <v>72</v>
      </c>
      <c r="C6228" s="0" t="s">
        <v>151</v>
      </c>
      <c r="D6228" s="0" t="s">
        <v>83</v>
      </c>
      <c r="E6228" s="0" t="s">
        <v>174</v>
      </c>
      <c r="F6228" s="0" t="s">
        <v>8</v>
      </c>
      <c r="G6228" s="0" t="s">
        <v>154</v>
      </c>
      <c r="H6228" s="0" t="n">
        <v>618442.714482626</v>
      </c>
      <c r="I6228" s="0" t="n">
        <v>3294.69613436008</v>
      </c>
      <c r="J6228" s="0" t="n">
        <v>18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0</v>
      </c>
      <c r="P6228" s="0" t="n">
        <v>0</v>
      </c>
      <c r="Q6228" s="0" t="n">
        <v>0</v>
      </c>
      <c r="R6228" s="0" t="n">
        <v>0</v>
      </c>
    </row>
    <row r="6229" customFormat="false" ht="13.8" hidden="true" customHeight="false" outlineLevel="0" collapsed="false">
      <c r="A6229" s="0" t="s">
        <v>202</v>
      </c>
      <c r="B6229" s="0" t="s">
        <v>103</v>
      </c>
      <c r="C6229" s="0" t="s">
        <v>177</v>
      </c>
      <c r="D6229" s="0" t="s">
        <v>106</v>
      </c>
      <c r="E6229" s="0" t="s">
        <v>8</v>
      </c>
      <c r="F6229" s="0" t="s">
        <v>8</v>
      </c>
      <c r="G6229" s="0" t="s">
        <v>172</v>
      </c>
      <c r="H6229" s="0" t="n">
        <v>379114.508975854</v>
      </c>
      <c r="I6229" s="0" t="n">
        <v>8242</v>
      </c>
      <c r="J6229" s="0" t="n">
        <v>5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</row>
    <row r="6230" customFormat="false" ht="13.8" hidden="true" customHeight="false" outlineLevel="0" collapsed="false">
      <c r="A6230" s="0" t="s">
        <v>202</v>
      </c>
      <c r="B6230" s="0" t="s">
        <v>103</v>
      </c>
      <c r="C6230" s="0" t="s">
        <v>177</v>
      </c>
      <c r="D6230" s="0" t="s">
        <v>114</v>
      </c>
      <c r="E6230" s="0" t="s">
        <v>13</v>
      </c>
      <c r="F6230" s="0" t="s">
        <v>13</v>
      </c>
      <c r="G6230" s="0" t="s">
        <v>153</v>
      </c>
      <c r="H6230" s="0" t="n">
        <v>1472425.86635037</v>
      </c>
      <c r="I6230" s="0" t="n">
        <v>121345.275</v>
      </c>
      <c r="J6230" s="0" t="n">
        <v>204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</row>
    <row r="6231" customFormat="false" ht="13.8" hidden="true" customHeight="false" outlineLevel="0" collapsed="false">
      <c r="A6231" s="0" t="s">
        <v>202</v>
      </c>
      <c r="B6231" s="0" t="s">
        <v>103</v>
      </c>
      <c r="C6231" s="0" t="s">
        <v>178</v>
      </c>
      <c r="D6231" s="0" t="s">
        <v>108</v>
      </c>
      <c r="E6231" s="0" t="s">
        <v>9</v>
      </c>
      <c r="F6231" s="0" t="s">
        <v>9</v>
      </c>
      <c r="G6231" s="0" t="s">
        <v>172</v>
      </c>
      <c r="H6231" s="0" t="n">
        <v>22179761.8580991</v>
      </c>
      <c r="I6231" s="0" t="n">
        <v>467523.8125014</v>
      </c>
      <c r="J6231" s="0" t="n">
        <v>35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n">
        <v>0</v>
      </c>
      <c r="R6231" s="0" t="n">
        <v>0</v>
      </c>
    </row>
    <row r="6232" customFormat="false" ht="13.8" hidden="true" customHeight="false" outlineLevel="0" collapsed="false">
      <c r="A6232" s="0" t="s">
        <v>202</v>
      </c>
      <c r="B6232" s="0" t="s">
        <v>103</v>
      </c>
      <c r="C6232" s="0" t="s">
        <v>177</v>
      </c>
      <c r="D6232" s="0" t="s">
        <v>110</v>
      </c>
      <c r="E6232" s="0" t="s">
        <v>9</v>
      </c>
      <c r="F6232" s="0" t="s">
        <v>9</v>
      </c>
      <c r="G6232" s="0" t="s">
        <v>154</v>
      </c>
      <c r="H6232" s="0" t="n">
        <v>220388.999620241</v>
      </c>
      <c r="I6232" s="0" t="n">
        <v>15082.49</v>
      </c>
      <c r="J6232" s="0" t="n">
        <v>10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n">
        <v>0</v>
      </c>
      <c r="R6232" s="0" t="n">
        <v>0</v>
      </c>
    </row>
    <row r="6233" customFormat="false" ht="13.8" hidden="true" customHeight="false" outlineLevel="0" collapsed="false">
      <c r="A6233" s="0" t="s">
        <v>202</v>
      </c>
      <c r="B6233" s="0" t="s">
        <v>103</v>
      </c>
      <c r="C6233" s="0" t="s">
        <v>178</v>
      </c>
      <c r="D6233" s="0" t="s">
        <v>111</v>
      </c>
      <c r="E6233" s="0" t="s">
        <v>13</v>
      </c>
      <c r="F6233" s="0" t="s">
        <v>13</v>
      </c>
      <c r="G6233" s="0" t="s">
        <v>154</v>
      </c>
      <c r="H6233" s="0" t="n">
        <v>1119914.84571697</v>
      </c>
      <c r="I6233" s="0" t="n">
        <v>35188.5062222248</v>
      </c>
      <c r="J6233" s="0" t="n">
        <v>65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n">
        <v>0</v>
      </c>
      <c r="R6233" s="0" t="n">
        <v>0</v>
      </c>
    </row>
    <row r="6234" customFormat="false" ht="13.8" hidden="true" customHeight="false" outlineLevel="0" collapsed="false">
      <c r="A6234" s="0" t="s">
        <v>202</v>
      </c>
      <c r="B6234" s="0" t="s">
        <v>72</v>
      </c>
      <c r="C6234" s="0" t="s">
        <v>171</v>
      </c>
      <c r="D6234" s="0" t="s">
        <v>74</v>
      </c>
      <c r="E6234" s="0" t="s">
        <v>152</v>
      </c>
      <c r="F6234" s="0" t="s">
        <v>8</v>
      </c>
      <c r="G6234" s="0" t="s">
        <v>154</v>
      </c>
      <c r="H6234" s="0" t="n">
        <v>89514279.5056619</v>
      </c>
      <c r="I6234" s="0" t="n">
        <v>309377.147310889</v>
      </c>
      <c r="J6234" s="0" t="n">
        <v>5981</v>
      </c>
      <c r="K6234" s="0" t="n">
        <v>0</v>
      </c>
      <c r="L6234" s="0" t="n">
        <v>0</v>
      </c>
      <c r="M6234" s="0" t="n">
        <v>0</v>
      </c>
      <c r="N6234" s="0" t="n">
        <v>0</v>
      </c>
      <c r="O6234" s="0" t="n">
        <v>0</v>
      </c>
      <c r="P6234" s="0" t="n">
        <v>0</v>
      </c>
      <c r="Q6234" s="0" t="n">
        <v>0</v>
      </c>
      <c r="R6234" s="0" t="n">
        <v>0</v>
      </c>
    </row>
    <row r="6235" customFormat="false" ht="13.8" hidden="true" customHeight="false" outlineLevel="0" collapsed="false">
      <c r="A6235" s="0" t="s">
        <v>202</v>
      </c>
      <c r="B6235" s="0" t="s">
        <v>72</v>
      </c>
      <c r="C6235" s="0" t="s">
        <v>151</v>
      </c>
      <c r="D6235" s="0" t="s">
        <v>73</v>
      </c>
      <c r="E6235" s="0" t="s">
        <v>174</v>
      </c>
      <c r="F6235" s="0" t="s">
        <v>8</v>
      </c>
      <c r="G6235" s="0" t="s">
        <v>153</v>
      </c>
      <c r="H6235" s="0" t="n">
        <v>8531407.3293456</v>
      </c>
      <c r="I6235" s="0" t="n">
        <v>19670.4305030716</v>
      </c>
      <c r="J6235" s="0" t="n">
        <v>87</v>
      </c>
      <c r="K6235" s="0" t="n">
        <v>0</v>
      </c>
      <c r="L6235" s="0" t="n">
        <v>0</v>
      </c>
      <c r="M6235" s="0" t="n">
        <v>0</v>
      </c>
      <c r="N6235" s="0" t="n">
        <v>0</v>
      </c>
      <c r="O6235" s="0" t="n">
        <v>0</v>
      </c>
      <c r="P6235" s="0" t="n">
        <v>0</v>
      </c>
      <c r="Q6235" s="0" t="n">
        <v>0</v>
      </c>
      <c r="R6235" s="0" t="n">
        <v>0</v>
      </c>
    </row>
    <row r="6236" customFormat="false" ht="13.8" hidden="true" customHeight="false" outlineLevel="0" collapsed="false">
      <c r="A6236" s="0" t="s">
        <v>202</v>
      </c>
      <c r="B6236" s="0" t="s">
        <v>52</v>
      </c>
      <c r="C6236" s="0" t="s">
        <v>158</v>
      </c>
      <c r="D6236" s="0" t="s">
        <v>53</v>
      </c>
      <c r="E6236" s="0" t="s">
        <v>13</v>
      </c>
      <c r="F6236" s="0" t="s">
        <v>13</v>
      </c>
      <c r="G6236" s="0" t="s">
        <v>157</v>
      </c>
      <c r="H6236" s="0" t="n">
        <v>25025327.5886088</v>
      </c>
      <c r="I6236" s="0" t="n">
        <v>420304.394219344</v>
      </c>
      <c r="J6236" s="0" t="n">
        <v>156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</row>
    <row r="6237" customFormat="false" ht="13.8" hidden="true" customHeight="false" outlineLevel="0" collapsed="false">
      <c r="A6237" s="0" t="s">
        <v>202</v>
      </c>
      <c r="B6237" s="0" t="s">
        <v>52</v>
      </c>
      <c r="C6237" s="0" t="s">
        <v>183</v>
      </c>
      <c r="D6237" s="0" t="s">
        <v>57</v>
      </c>
      <c r="E6237" s="0" t="s">
        <v>9</v>
      </c>
      <c r="F6237" s="0" t="s">
        <v>9</v>
      </c>
      <c r="G6237" s="0" t="s">
        <v>154</v>
      </c>
      <c r="H6237" s="0" t="n">
        <v>62885658.9375064</v>
      </c>
      <c r="I6237" s="0" t="n">
        <v>752721.274999999</v>
      </c>
      <c r="J6237" s="0" t="n">
        <v>140</v>
      </c>
      <c r="K6237" s="0" t="n">
        <v>0</v>
      </c>
      <c r="L6237" s="0" t="n">
        <v>0</v>
      </c>
      <c r="M6237" s="0" t="n">
        <v>0</v>
      </c>
      <c r="N6237" s="0" t="n">
        <v>0</v>
      </c>
      <c r="O6237" s="0" t="n">
        <v>0</v>
      </c>
      <c r="P6237" s="0" t="n">
        <v>0</v>
      </c>
      <c r="Q6237" s="0" t="n">
        <v>0</v>
      </c>
      <c r="R6237" s="0" t="n">
        <v>0</v>
      </c>
    </row>
    <row r="6238" customFormat="false" ht="13.8" hidden="true" customHeight="false" outlineLevel="0" collapsed="false">
      <c r="A6238" s="0" t="s">
        <v>202</v>
      </c>
      <c r="B6238" s="0" t="s">
        <v>21</v>
      </c>
      <c r="C6238" s="0" t="s">
        <v>166</v>
      </c>
      <c r="D6238" s="0" t="s">
        <v>25</v>
      </c>
      <c r="E6238" s="0" t="s">
        <v>8</v>
      </c>
      <c r="F6238" s="0" t="s">
        <v>8</v>
      </c>
      <c r="G6238" s="0" t="s">
        <v>154</v>
      </c>
      <c r="H6238" s="0" t="n">
        <v>44962156.9607892</v>
      </c>
      <c r="I6238" s="0" t="n">
        <v>455124.440873113</v>
      </c>
      <c r="J6238" s="0" t="n">
        <v>153</v>
      </c>
      <c r="K6238" s="0" t="n">
        <v>0</v>
      </c>
      <c r="L6238" s="0" t="n">
        <v>0</v>
      </c>
      <c r="M6238" s="0" t="n">
        <v>0</v>
      </c>
      <c r="N6238" s="0" t="n">
        <v>0</v>
      </c>
      <c r="O6238" s="0" t="n">
        <v>0</v>
      </c>
      <c r="P6238" s="0" t="n">
        <v>0</v>
      </c>
      <c r="Q6238" s="0" t="n">
        <v>0</v>
      </c>
      <c r="R6238" s="0" t="n">
        <v>0</v>
      </c>
    </row>
    <row r="6239" customFormat="false" ht="13.8" hidden="true" customHeight="false" outlineLevel="0" collapsed="false">
      <c r="A6239" s="0" t="s">
        <v>202</v>
      </c>
      <c r="B6239" s="0" t="s">
        <v>21</v>
      </c>
      <c r="C6239" s="0" t="s">
        <v>181</v>
      </c>
      <c r="D6239" s="0" t="s">
        <v>31</v>
      </c>
      <c r="E6239" s="0" t="s">
        <v>8</v>
      </c>
      <c r="F6239" s="0" t="s">
        <v>8</v>
      </c>
      <c r="G6239" s="0" t="s">
        <v>157</v>
      </c>
      <c r="H6239" s="0" t="n">
        <v>3585459.33971544</v>
      </c>
      <c r="I6239" s="0" t="n">
        <v>46750</v>
      </c>
      <c r="J6239" s="0" t="n">
        <v>91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0</v>
      </c>
      <c r="Q6239" s="0" t="n">
        <v>0</v>
      </c>
      <c r="R6239" s="0" t="n">
        <v>0</v>
      </c>
    </row>
    <row r="6240" customFormat="false" ht="13.8" hidden="true" customHeight="false" outlineLevel="0" collapsed="false">
      <c r="A6240" s="0" t="s">
        <v>202</v>
      </c>
      <c r="B6240" s="0" t="s">
        <v>6</v>
      </c>
      <c r="C6240" s="0" t="s">
        <v>162</v>
      </c>
      <c r="D6240" s="0" t="s">
        <v>7</v>
      </c>
      <c r="E6240" s="0" t="s">
        <v>8</v>
      </c>
      <c r="F6240" s="0" t="s">
        <v>8</v>
      </c>
      <c r="G6240" s="0" t="s">
        <v>172</v>
      </c>
      <c r="H6240" s="0" t="n">
        <v>310592942.463228</v>
      </c>
      <c r="I6240" s="0" t="n">
        <v>1139791.35542107</v>
      </c>
      <c r="J6240" s="0" t="n">
        <v>18886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n">
        <v>0</v>
      </c>
      <c r="R6240" s="0" t="n">
        <v>0</v>
      </c>
    </row>
    <row r="6241" customFormat="false" ht="13.8" hidden="true" customHeight="false" outlineLevel="0" collapsed="false">
      <c r="A6241" s="0" t="s">
        <v>202</v>
      </c>
      <c r="B6241" s="0" t="s">
        <v>6</v>
      </c>
      <c r="C6241" s="0" t="s">
        <v>162</v>
      </c>
      <c r="D6241" s="0" t="s">
        <v>7</v>
      </c>
      <c r="E6241" s="0" t="s">
        <v>8</v>
      </c>
      <c r="F6241" s="0" t="s">
        <v>8</v>
      </c>
      <c r="G6241" s="0" t="s">
        <v>154</v>
      </c>
      <c r="H6241" s="0" t="n">
        <v>381985667.368846</v>
      </c>
      <c r="I6241" s="0" t="n">
        <v>1662427.08537471</v>
      </c>
      <c r="J6241" s="0" t="n">
        <v>21309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0</v>
      </c>
      <c r="Q6241" s="0" t="n">
        <v>0</v>
      </c>
      <c r="R6241" s="0" t="n">
        <v>0</v>
      </c>
    </row>
    <row r="6242" customFormat="false" ht="13.8" hidden="true" customHeight="false" outlineLevel="0" collapsed="false">
      <c r="A6242" s="0" t="s">
        <v>202</v>
      </c>
      <c r="B6242" s="0" t="s">
        <v>6</v>
      </c>
      <c r="C6242" s="0" t="s">
        <v>162</v>
      </c>
      <c r="D6242" s="0" t="s">
        <v>15</v>
      </c>
      <c r="E6242" s="0" t="s">
        <v>8</v>
      </c>
      <c r="F6242" s="0" t="s">
        <v>8</v>
      </c>
      <c r="G6242" s="0" t="s">
        <v>153</v>
      </c>
      <c r="H6242" s="0" t="n">
        <v>88302551.9819165</v>
      </c>
      <c r="I6242" s="0" t="n">
        <v>512695.896506979</v>
      </c>
      <c r="J6242" s="0" t="n">
        <v>5955</v>
      </c>
      <c r="K6242" s="0" t="n">
        <v>0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n">
        <v>0</v>
      </c>
      <c r="R6242" s="0" t="n">
        <v>0</v>
      </c>
    </row>
    <row r="6243" customFormat="false" ht="13.8" hidden="true" customHeight="false" outlineLevel="0" collapsed="false">
      <c r="A6243" s="0" t="s">
        <v>202</v>
      </c>
      <c r="B6243" s="0" t="s">
        <v>6</v>
      </c>
      <c r="C6243" s="0" t="s">
        <v>163</v>
      </c>
      <c r="D6243" s="0" t="s">
        <v>15</v>
      </c>
      <c r="E6243" s="0" t="s">
        <v>13</v>
      </c>
      <c r="F6243" s="0" t="s">
        <v>13</v>
      </c>
      <c r="G6243" s="0" t="s">
        <v>153</v>
      </c>
      <c r="H6243" s="0" t="n">
        <v>1210939.72149276</v>
      </c>
      <c r="I6243" s="0" t="n">
        <v>45295.4824314945</v>
      </c>
      <c r="J6243" s="0" t="n">
        <v>140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0</v>
      </c>
      <c r="Q6243" s="0" t="n">
        <v>0</v>
      </c>
      <c r="R6243" s="0" t="n">
        <v>0</v>
      </c>
    </row>
    <row r="6244" customFormat="false" ht="13.8" hidden="true" customHeight="false" outlineLevel="0" collapsed="false">
      <c r="A6244" s="0" t="s">
        <v>202</v>
      </c>
      <c r="B6244" s="0" t="s">
        <v>6</v>
      </c>
      <c r="C6244" s="0" t="s">
        <v>163</v>
      </c>
      <c r="D6244" s="0" t="s">
        <v>15</v>
      </c>
      <c r="E6244" s="0" t="s">
        <v>8</v>
      </c>
      <c r="F6244" s="0" t="s">
        <v>8</v>
      </c>
      <c r="G6244" s="0" t="s">
        <v>172</v>
      </c>
      <c r="H6244" s="0" t="n">
        <v>37856286.344754</v>
      </c>
      <c r="I6244" s="0" t="n">
        <v>207082.507135877</v>
      </c>
      <c r="J6244" s="0" t="n">
        <v>486</v>
      </c>
      <c r="K6244" s="0" t="n">
        <v>0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n">
        <v>0</v>
      </c>
      <c r="R6244" s="0" t="n">
        <v>0</v>
      </c>
    </row>
    <row r="6245" customFormat="false" ht="13.8" hidden="true" customHeight="false" outlineLevel="0" collapsed="false">
      <c r="A6245" s="0" t="s">
        <v>202</v>
      </c>
      <c r="B6245" s="0" t="s">
        <v>72</v>
      </c>
      <c r="C6245" s="0" t="s">
        <v>151</v>
      </c>
      <c r="D6245" s="0" t="s">
        <v>84</v>
      </c>
      <c r="E6245" s="0" t="s">
        <v>170</v>
      </c>
      <c r="F6245" s="0" t="s">
        <v>13</v>
      </c>
      <c r="G6245" s="0" t="s">
        <v>164</v>
      </c>
      <c r="H6245" s="0" t="n">
        <v>44210133.4374487</v>
      </c>
      <c r="I6245" s="0" t="n">
        <v>1050169.55593461</v>
      </c>
      <c r="J6245" s="0" t="n">
        <v>86</v>
      </c>
      <c r="K6245" s="0" t="n">
        <v>0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n">
        <v>0</v>
      </c>
      <c r="R6245" s="0" t="n">
        <v>0</v>
      </c>
    </row>
    <row r="6246" customFormat="false" ht="13.8" hidden="true" customHeight="false" outlineLevel="0" collapsed="false">
      <c r="A6246" s="0" t="s">
        <v>202</v>
      </c>
      <c r="B6246" s="0" t="s">
        <v>21</v>
      </c>
      <c r="C6246" s="0" t="s">
        <v>166</v>
      </c>
      <c r="D6246" s="0" t="s">
        <v>36</v>
      </c>
      <c r="E6246" s="0" t="s">
        <v>8</v>
      </c>
      <c r="F6246" s="0" t="s">
        <v>8</v>
      </c>
      <c r="G6246" s="0" t="s">
        <v>157</v>
      </c>
      <c r="H6246" s="0" t="n">
        <v>35516604.8098746</v>
      </c>
      <c r="I6246" s="0" t="n">
        <v>292205.463372885</v>
      </c>
      <c r="J6246" s="0" t="n">
        <v>785</v>
      </c>
      <c r="K6246" s="0" t="n">
        <v>0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0</v>
      </c>
      <c r="Q6246" s="0" t="n">
        <v>0</v>
      </c>
      <c r="R6246" s="0" t="n">
        <v>0</v>
      </c>
    </row>
    <row r="6247" customFormat="false" ht="13.8" hidden="true" customHeight="false" outlineLevel="0" collapsed="false">
      <c r="A6247" s="0" t="s">
        <v>202</v>
      </c>
      <c r="B6247" s="0" t="s">
        <v>90</v>
      </c>
      <c r="C6247" s="0" t="s">
        <v>93</v>
      </c>
      <c r="D6247" s="0" t="s">
        <v>93</v>
      </c>
      <c r="E6247" s="0" t="s">
        <v>200</v>
      </c>
      <c r="F6247" s="0" t="s">
        <v>8</v>
      </c>
      <c r="G6247" s="0" t="s">
        <v>164</v>
      </c>
      <c r="H6247" s="0" t="n">
        <v>552166083.396845</v>
      </c>
      <c r="I6247" s="0" t="n">
        <v>4264464.92081529</v>
      </c>
      <c r="J6247" s="0" t="n">
        <v>3593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0</v>
      </c>
      <c r="Q6247" s="0" t="n">
        <v>0</v>
      </c>
      <c r="R6247" s="0" t="n">
        <v>0</v>
      </c>
    </row>
    <row r="6248" customFormat="false" ht="13.8" hidden="true" customHeight="false" outlineLevel="0" collapsed="false">
      <c r="A6248" s="0" t="s">
        <v>202</v>
      </c>
      <c r="B6248" s="0" t="s">
        <v>21</v>
      </c>
      <c r="C6248" s="0" t="s">
        <v>166</v>
      </c>
      <c r="D6248" s="0" t="s">
        <v>37</v>
      </c>
      <c r="E6248" s="0" t="s">
        <v>13</v>
      </c>
      <c r="F6248" s="0" t="s">
        <v>13</v>
      </c>
      <c r="G6248" s="0" t="s">
        <v>153</v>
      </c>
      <c r="H6248" s="0" t="n">
        <v>1781999.99265356</v>
      </c>
      <c r="I6248" s="0" t="n">
        <v>11572.1008158508</v>
      </c>
      <c r="J6248" s="0" t="n">
        <v>12</v>
      </c>
      <c r="K6248" s="0" t="n">
        <v>0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n">
        <v>0</v>
      </c>
      <c r="R6248" s="0" t="n">
        <v>0</v>
      </c>
    </row>
    <row r="6249" customFormat="false" ht="13.8" hidden="true" customHeight="false" outlineLevel="0" collapsed="false">
      <c r="A6249" s="0" t="s">
        <v>202</v>
      </c>
      <c r="B6249" s="0" t="s">
        <v>72</v>
      </c>
      <c r="C6249" s="0" t="s">
        <v>151</v>
      </c>
      <c r="D6249" s="0" t="s">
        <v>85</v>
      </c>
      <c r="E6249" s="0" t="s">
        <v>174</v>
      </c>
      <c r="F6249" s="0" t="s">
        <v>8</v>
      </c>
      <c r="G6249" s="0" t="s">
        <v>157</v>
      </c>
      <c r="H6249" s="0" t="n">
        <v>34941550.1224539</v>
      </c>
      <c r="I6249" s="0" t="n">
        <v>318465.136257484</v>
      </c>
      <c r="J6249" s="0" t="n">
        <v>52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n">
        <v>0</v>
      </c>
      <c r="R6249" s="0" t="n">
        <v>0</v>
      </c>
    </row>
    <row r="6250" customFormat="false" ht="13.8" hidden="true" customHeight="false" outlineLevel="0" collapsed="false">
      <c r="A6250" s="0" t="s">
        <v>202</v>
      </c>
      <c r="B6250" s="0" t="s">
        <v>52</v>
      </c>
      <c r="C6250" s="0" t="s">
        <v>158</v>
      </c>
      <c r="D6250" s="0" t="s">
        <v>63</v>
      </c>
      <c r="E6250" s="0" t="s">
        <v>8</v>
      </c>
      <c r="F6250" s="0" t="s">
        <v>8</v>
      </c>
      <c r="G6250" s="0" t="s">
        <v>172</v>
      </c>
      <c r="H6250" s="0" t="n">
        <v>47919710.7546108</v>
      </c>
      <c r="I6250" s="0" t="n">
        <v>527152.76603654</v>
      </c>
      <c r="J6250" s="0" t="n">
        <v>6382</v>
      </c>
      <c r="K6250" s="0" t="n">
        <v>0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0</v>
      </c>
      <c r="Q6250" s="0" t="n">
        <v>0</v>
      </c>
      <c r="R6250" s="0" t="n">
        <v>0</v>
      </c>
    </row>
    <row r="6251" customFormat="false" ht="13.8" hidden="true" customHeight="false" outlineLevel="0" collapsed="false">
      <c r="A6251" s="0" t="s">
        <v>202</v>
      </c>
      <c r="B6251" s="0" t="s">
        <v>52</v>
      </c>
      <c r="C6251" s="0" t="s">
        <v>183</v>
      </c>
      <c r="D6251" s="0" t="s">
        <v>64</v>
      </c>
      <c r="E6251" s="0" t="s">
        <v>8</v>
      </c>
      <c r="F6251" s="0" t="s">
        <v>8</v>
      </c>
      <c r="G6251" s="0" t="s">
        <v>164</v>
      </c>
      <c r="H6251" s="0" t="n">
        <v>729743323.891009</v>
      </c>
      <c r="I6251" s="0" t="n">
        <v>8734041.07389456</v>
      </c>
      <c r="J6251" s="0" t="n">
        <v>36036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0</v>
      </c>
      <c r="Q6251" s="0" t="n">
        <v>0</v>
      </c>
      <c r="R6251" s="0" t="n">
        <v>0</v>
      </c>
    </row>
    <row r="6252" customFormat="false" ht="13.8" hidden="true" customHeight="false" outlineLevel="0" collapsed="false">
      <c r="A6252" s="0" t="s">
        <v>202</v>
      </c>
      <c r="B6252" s="0" t="s">
        <v>21</v>
      </c>
      <c r="C6252" s="0" t="s">
        <v>173</v>
      </c>
      <c r="D6252" s="0" t="s">
        <v>46</v>
      </c>
      <c r="E6252" s="0" t="s">
        <v>9</v>
      </c>
      <c r="F6252" s="0" t="s">
        <v>9</v>
      </c>
      <c r="G6252" s="0" t="s">
        <v>164</v>
      </c>
      <c r="H6252" s="0" t="n">
        <v>5802233.77089766</v>
      </c>
      <c r="I6252" s="0" t="n">
        <v>27008.7879664195</v>
      </c>
      <c r="J6252" s="0" t="n">
        <v>184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n">
        <v>0</v>
      </c>
      <c r="R6252" s="0" t="n">
        <v>0</v>
      </c>
    </row>
    <row r="6253" customFormat="false" ht="13.8" hidden="true" customHeight="false" outlineLevel="0" collapsed="false">
      <c r="A6253" s="0" t="s">
        <v>202</v>
      </c>
      <c r="B6253" s="0" t="s">
        <v>52</v>
      </c>
      <c r="C6253" s="0" t="s">
        <v>161</v>
      </c>
      <c r="D6253" s="0" t="s">
        <v>68</v>
      </c>
      <c r="E6253" s="0" t="s">
        <v>13</v>
      </c>
      <c r="F6253" s="0" t="s">
        <v>13</v>
      </c>
      <c r="G6253" s="0" t="s">
        <v>153</v>
      </c>
      <c r="H6253" s="0" t="n">
        <v>18373730.2256045</v>
      </c>
      <c r="I6253" s="0" t="n">
        <v>177059.217165875</v>
      </c>
      <c r="J6253" s="0" t="n">
        <v>2391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n">
        <v>0</v>
      </c>
      <c r="R6253" s="0" t="n">
        <v>0</v>
      </c>
    </row>
    <row r="6254" customFormat="false" ht="13.8" hidden="true" customHeight="false" outlineLevel="0" collapsed="false">
      <c r="A6254" s="0" t="s">
        <v>202</v>
      </c>
      <c r="B6254" s="0" t="s">
        <v>21</v>
      </c>
      <c r="C6254" s="0" t="s">
        <v>168</v>
      </c>
      <c r="D6254" s="0" t="s">
        <v>50</v>
      </c>
      <c r="E6254" s="0" t="s">
        <v>13</v>
      </c>
      <c r="F6254" s="0" t="s">
        <v>13</v>
      </c>
      <c r="G6254" s="0" t="s">
        <v>164</v>
      </c>
      <c r="H6254" s="0" t="n">
        <v>5673024.95165565</v>
      </c>
      <c r="I6254" s="0" t="n">
        <v>43015</v>
      </c>
      <c r="J6254" s="0" t="n">
        <v>1062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0</v>
      </c>
      <c r="Q6254" s="0" t="n">
        <v>0</v>
      </c>
      <c r="R6254" s="0" t="n">
        <v>0</v>
      </c>
    </row>
    <row r="6255" customFormat="false" ht="13.8" hidden="true" customHeight="false" outlineLevel="0" collapsed="false">
      <c r="A6255" s="0" t="s">
        <v>202</v>
      </c>
      <c r="B6255" s="0" t="s">
        <v>6</v>
      </c>
      <c r="C6255" s="0" t="s">
        <v>163</v>
      </c>
      <c r="D6255" s="0" t="s">
        <v>19</v>
      </c>
      <c r="E6255" s="0" t="s">
        <v>13</v>
      </c>
      <c r="F6255" s="0" t="s">
        <v>13</v>
      </c>
      <c r="G6255" s="0" t="s">
        <v>164</v>
      </c>
      <c r="H6255" s="0" t="n">
        <v>246863596.127594</v>
      </c>
      <c r="I6255" s="0" t="n">
        <v>3804274.45267735</v>
      </c>
      <c r="J6255" s="0" t="n">
        <v>522</v>
      </c>
      <c r="K6255" s="0" t="n">
        <v>0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</row>
    <row r="6256" customFormat="false" ht="13.8" hidden="true" customHeight="false" outlineLevel="0" collapsed="false">
      <c r="A6256" s="0" t="s">
        <v>202</v>
      </c>
      <c r="B6256" s="0" t="s">
        <v>72</v>
      </c>
      <c r="C6256" s="0" t="s">
        <v>175</v>
      </c>
      <c r="D6256" s="0" t="s">
        <v>88</v>
      </c>
      <c r="E6256" s="0" t="s">
        <v>170</v>
      </c>
      <c r="F6256" s="0" t="s">
        <v>13</v>
      </c>
      <c r="G6256" s="0" t="s">
        <v>172</v>
      </c>
      <c r="H6256" s="0" t="n">
        <v>14263669.7242187</v>
      </c>
      <c r="I6256" s="0" t="n">
        <v>279867.152399537</v>
      </c>
      <c r="J6256" s="0" t="n">
        <v>455</v>
      </c>
      <c r="K6256" s="0" t="n">
        <v>0</v>
      </c>
      <c r="L6256" s="0" t="n">
        <v>0</v>
      </c>
      <c r="M6256" s="0" t="n">
        <v>0</v>
      </c>
      <c r="N6256" s="0" t="n">
        <v>0</v>
      </c>
      <c r="O6256" s="0" t="n">
        <v>0</v>
      </c>
      <c r="P6256" s="0" t="n">
        <v>0</v>
      </c>
      <c r="Q6256" s="0" t="n">
        <v>0</v>
      </c>
      <c r="R6256" s="0" t="n">
        <v>0</v>
      </c>
    </row>
    <row r="6257" customFormat="false" ht="13.8" hidden="true" customHeight="false" outlineLevel="0" collapsed="false">
      <c r="A6257" s="0" t="s">
        <v>202</v>
      </c>
      <c r="B6257" s="0" t="s">
        <v>90</v>
      </c>
      <c r="C6257" s="0" t="s">
        <v>186</v>
      </c>
      <c r="D6257" s="0" t="s">
        <v>95</v>
      </c>
      <c r="E6257" s="0" t="s">
        <v>13</v>
      </c>
      <c r="F6257" s="0" t="s">
        <v>13</v>
      </c>
      <c r="G6257" s="0" t="s">
        <v>153</v>
      </c>
      <c r="H6257" s="0" t="n">
        <v>1176654.3668287</v>
      </c>
      <c r="I6257" s="0" t="n">
        <v>13712.5555555555</v>
      </c>
      <c r="J6257" s="0" t="n">
        <v>61</v>
      </c>
      <c r="K6257" s="0" t="n">
        <v>0</v>
      </c>
      <c r="L6257" s="0" t="n">
        <v>0</v>
      </c>
      <c r="M6257" s="0" t="n">
        <v>0</v>
      </c>
      <c r="N6257" s="0" t="n">
        <v>0</v>
      </c>
      <c r="O6257" s="0" t="n">
        <v>0</v>
      </c>
      <c r="P6257" s="0" t="n">
        <v>0</v>
      </c>
      <c r="Q6257" s="0" t="n">
        <v>0</v>
      </c>
      <c r="R6257" s="0" t="n">
        <v>0</v>
      </c>
    </row>
    <row r="6258" customFormat="false" ht="13.8" hidden="true" customHeight="false" outlineLevel="0" collapsed="false">
      <c r="A6258" s="0" t="s">
        <v>202</v>
      </c>
      <c r="B6258" s="0" t="s">
        <v>72</v>
      </c>
      <c r="C6258" s="0" t="s">
        <v>175</v>
      </c>
      <c r="D6258" s="0" t="s">
        <v>87</v>
      </c>
      <c r="E6258" s="0" t="s">
        <v>174</v>
      </c>
      <c r="F6258" s="0" t="s">
        <v>8</v>
      </c>
      <c r="G6258" s="0" t="s">
        <v>172</v>
      </c>
      <c r="H6258" s="0" t="n">
        <v>2962594.1459547</v>
      </c>
      <c r="I6258" s="0" t="n">
        <v>13959.9426084127</v>
      </c>
      <c r="J6258" s="0" t="n">
        <v>90</v>
      </c>
      <c r="K6258" s="0" t="n">
        <v>0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n">
        <v>0</v>
      </c>
      <c r="R6258" s="0" t="n">
        <v>0</v>
      </c>
    </row>
    <row r="6259" customFormat="false" ht="13.8" hidden="true" customHeight="false" outlineLevel="0" collapsed="false">
      <c r="A6259" s="0" t="s">
        <v>202</v>
      </c>
      <c r="B6259" s="0" t="s">
        <v>72</v>
      </c>
      <c r="C6259" s="0" t="s">
        <v>151</v>
      </c>
      <c r="D6259" s="0" t="s">
        <v>75</v>
      </c>
      <c r="E6259" s="0" t="s">
        <v>174</v>
      </c>
      <c r="F6259" s="0" t="s">
        <v>8</v>
      </c>
      <c r="G6259" s="0" t="s">
        <v>153</v>
      </c>
      <c r="H6259" s="0" t="n">
        <v>6648055.09428597</v>
      </c>
      <c r="I6259" s="0" t="n">
        <v>15162.2848362612</v>
      </c>
      <c r="J6259" s="0" t="n">
        <v>53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n">
        <v>0</v>
      </c>
      <c r="R6259" s="0" t="n">
        <v>0</v>
      </c>
    </row>
    <row r="6260" customFormat="false" ht="13.8" hidden="true" customHeight="false" outlineLevel="0" collapsed="false">
      <c r="A6260" s="0" t="s">
        <v>202</v>
      </c>
      <c r="B6260" s="0" t="s">
        <v>72</v>
      </c>
      <c r="C6260" s="0" t="s">
        <v>151</v>
      </c>
      <c r="D6260" s="0" t="s">
        <v>82</v>
      </c>
      <c r="E6260" s="0" t="s">
        <v>152</v>
      </c>
      <c r="F6260" s="0" t="s">
        <v>8</v>
      </c>
      <c r="G6260" s="0" t="s">
        <v>154</v>
      </c>
      <c r="H6260" s="0" t="n">
        <v>1873781.69876997</v>
      </c>
      <c r="I6260" s="0" t="n">
        <v>13559.2319200708</v>
      </c>
      <c r="J6260" s="0" t="n">
        <v>64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0</v>
      </c>
      <c r="P6260" s="0" t="n">
        <v>0</v>
      </c>
      <c r="Q6260" s="0" t="n">
        <v>0</v>
      </c>
      <c r="R6260" s="0" t="n">
        <v>0</v>
      </c>
    </row>
    <row r="6261" customFormat="false" ht="13.8" hidden="true" customHeight="false" outlineLevel="0" collapsed="false">
      <c r="A6261" s="0" t="s">
        <v>202</v>
      </c>
      <c r="B6261" s="0" t="s">
        <v>103</v>
      </c>
      <c r="C6261" s="0" t="s">
        <v>177</v>
      </c>
      <c r="D6261" s="0" t="s">
        <v>116</v>
      </c>
      <c r="E6261" s="0" t="s">
        <v>9</v>
      </c>
      <c r="F6261" s="0" t="s">
        <v>9</v>
      </c>
      <c r="G6261" s="0" t="s">
        <v>153</v>
      </c>
      <c r="H6261" s="0" t="n">
        <v>10981130.9538548</v>
      </c>
      <c r="I6261" s="0" t="n">
        <v>158437.935</v>
      </c>
      <c r="J6261" s="0" t="n">
        <v>1193</v>
      </c>
      <c r="K6261" s="0" t="n">
        <v>0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n">
        <v>0</v>
      </c>
      <c r="R6261" s="0" t="n">
        <v>0</v>
      </c>
    </row>
    <row r="6262" customFormat="false" ht="13.8" hidden="true" customHeight="false" outlineLevel="0" collapsed="false">
      <c r="A6262" s="0" t="s">
        <v>202</v>
      </c>
      <c r="B6262" s="0" t="s">
        <v>103</v>
      </c>
      <c r="C6262" s="0" t="s">
        <v>179</v>
      </c>
      <c r="D6262" s="0" t="s">
        <v>22</v>
      </c>
      <c r="E6262" s="0" t="s">
        <v>9</v>
      </c>
      <c r="F6262" s="0" t="s">
        <v>9</v>
      </c>
      <c r="G6262" s="0" t="s">
        <v>164</v>
      </c>
      <c r="H6262" s="0" t="n">
        <v>10288252.2011833</v>
      </c>
      <c r="I6262" s="0" t="n">
        <v>98425</v>
      </c>
      <c r="J6262" s="0" t="n">
        <v>239</v>
      </c>
      <c r="K6262" s="0" t="n">
        <v>0</v>
      </c>
      <c r="L6262" s="0" t="n">
        <v>0</v>
      </c>
      <c r="M6262" s="0" t="n">
        <v>0</v>
      </c>
      <c r="N6262" s="0" t="n">
        <v>0</v>
      </c>
      <c r="O6262" s="0" t="n">
        <v>0</v>
      </c>
      <c r="P6262" s="0" t="n">
        <v>0</v>
      </c>
      <c r="Q6262" s="0" t="n">
        <v>0</v>
      </c>
      <c r="R6262" s="0" t="n">
        <v>0</v>
      </c>
    </row>
    <row r="6263" customFormat="false" ht="13.8" hidden="true" customHeight="false" outlineLevel="0" collapsed="false">
      <c r="A6263" s="0" t="s">
        <v>202</v>
      </c>
      <c r="B6263" s="0" t="s">
        <v>103</v>
      </c>
      <c r="C6263" s="0" t="s">
        <v>179</v>
      </c>
      <c r="D6263" s="0" t="s">
        <v>22</v>
      </c>
      <c r="E6263" s="0" t="s">
        <v>8</v>
      </c>
      <c r="F6263" s="0" t="s">
        <v>8</v>
      </c>
      <c r="G6263" s="0" t="s">
        <v>172</v>
      </c>
      <c r="H6263" s="0" t="n">
        <v>5029628.04269253</v>
      </c>
      <c r="I6263" s="0" t="n">
        <v>45425</v>
      </c>
      <c r="J6263" s="0" t="n">
        <v>146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0</v>
      </c>
      <c r="Q6263" s="0" t="n">
        <v>0</v>
      </c>
      <c r="R6263" s="0" t="n">
        <v>0</v>
      </c>
    </row>
    <row r="6264" customFormat="false" ht="13.8" hidden="true" customHeight="false" outlineLevel="0" collapsed="false">
      <c r="A6264" s="0" t="s">
        <v>202</v>
      </c>
      <c r="B6264" s="0" t="s">
        <v>103</v>
      </c>
      <c r="C6264" s="0" t="s">
        <v>177</v>
      </c>
      <c r="D6264" s="0" t="s">
        <v>114</v>
      </c>
      <c r="E6264" s="0" t="s">
        <v>9</v>
      </c>
      <c r="F6264" s="0" t="s">
        <v>9</v>
      </c>
      <c r="G6264" s="0" t="s">
        <v>164</v>
      </c>
      <c r="H6264" s="0" t="n">
        <v>6932756.71496761</v>
      </c>
      <c r="I6264" s="0" t="n">
        <v>369214.13</v>
      </c>
      <c r="J6264" s="0" t="n">
        <v>652</v>
      </c>
      <c r="K6264" s="0" t="n">
        <v>0</v>
      </c>
      <c r="L6264" s="0" t="n">
        <v>0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n">
        <v>0</v>
      </c>
      <c r="R6264" s="0" t="n">
        <v>0</v>
      </c>
    </row>
    <row r="6265" customFormat="false" ht="13.8" hidden="true" customHeight="false" outlineLevel="0" collapsed="false">
      <c r="A6265" s="0" t="s">
        <v>202</v>
      </c>
      <c r="B6265" s="0" t="s">
        <v>103</v>
      </c>
      <c r="C6265" s="0" t="s">
        <v>177</v>
      </c>
      <c r="D6265" s="0" t="s">
        <v>114</v>
      </c>
      <c r="E6265" s="0" t="s">
        <v>13</v>
      </c>
      <c r="F6265" s="0" t="s">
        <v>13</v>
      </c>
      <c r="G6265" s="0" t="s">
        <v>164</v>
      </c>
      <c r="H6265" s="0" t="n">
        <v>6542881.86147888</v>
      </c>
      <c r="I6265" s="0" t="n">
        <v>466405.18</v>
      </c>
      <c r="J6265" s="0" t="n">
        <v>807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0</v>
      </c>
      <c r="P6265" s="0" t="n">
        <v>0</v>
      </c>
      <c r="Q6265" s="0" t="n">
        <v>0</v>
      </c>
      <c r="R6265" s="0" t="n">
        <v>0</v>
      </c>
    </row>
    <row r="6266" customFormat="false" ht="13.8" hidden="true" customHeight="false" outlineLevel="0" collapsed="false">
      <c r="A6266" s="0" t="s">
        <v>202</v>
      </c>
      <c r="B6266" s="0" t="s">
        <v>103</v>
      </c>
      <c r="C6266" s="0" t="s">
        <v>177</v>
      </c>
      <c r="D6266" s="0" t="s">
        <v>22</v>
      </c>
      <c r="E6266" s="0" t="s">
        <v>8</v>
      </c>
      <c r="F6266" s="0" t="s">
        <v>8</v>
      </c>
      <c r="G6266" s="0" t="s">
        <v>157</v>
      </c>
      <c r="H6266" s="0" t="n">
        <v>1382633.14899128</v>
      </c>
      <c r="I6266" s="0" t="n">
        <v>12606.0900007428</v>
      </c>
      <c r="J6266" s="0" t="n">
        <v>94.000000016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</row>
    <row r="6267" customFormat="false" ht="13.8" hidden="true" customHeight="false" outlineLevel="0" collapsed="false">
      <c r="A6267" s="0" t="s">
        <v>202</v>
      </c>
      <c r="B6267" s="0" t="s">
        <v>90</v>
      </c>
      <c r="C6267" s="0" t="s">
        <v>160</v>
      </c>
      <c r="D6267" s="0" t="s">
        <v>91</v>
      </c>
      <c r="E6267" s="0" t="s">
        <v>170</v>
      </c>
      <c r="F6267" s="0" t="s">
        <v>13</v>
      </c>
      <c r="G6267" s="0" t="s">
        <v>172</v>
      </c>
      <c r="H6267" s="0" t="n">
        <v>12216459.1061438</v>
      </c>
      <c r="I6267" s="0" t="n">
        <v>187589.461807516</v>
      </c>
      <c r="J6267" s="0" t="n">
        <v>330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</row>
    <row r="6268" customFormat="false" ht="13.8" hidden="true" customHeight="false" outlineLevel="0" collapsed="false">
      <c r="A6268" s="0" t="s">
        <v>202</v>
      </c>
      <c r="B6268" s="0" t="s">
        <v>21</v>
      </c>
      <c r="C6268" s="0" t="s">
        <v>181</v>
      </c>
      <c r="D6268" s="0" t="s">
        <v>22</v>
      </c>
      <c r="E6268" s="0" t="s">
        <v>9</v>
      </c>
      <c r="F6268" s="0" t="s">
        <v>9</v>
      </c>
      <c r="G6268" s="0" t="s">
        <v>157</v>
      </c>
      <c r="H6268" s="0" t="n">
        <v>5862923.95559598</v>
      </c>
      <c r="I6268" s="0" t="n">
        <v>73425</v>
      </c>
      <c r="J6268" s="0" t="n">
        <v>146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n">
        <v>0</v>
      </c>
      <c r="R6268" s="0" t="n">
        <v>0</v>
      </c>
    </row>
    <row r="6269" customFormat="false" ht="13.8" hidden="true" customHeight="false" outlineLevel="0" collapsed="false">
      <c r="A6269" s="0" t="s">
        <v>202</v>
      </c>
      <c r="B6269" s="0" t="s">
        <v>21</v>
      </c>
      <c r="C6269" s="0" t="s">
        <v>166</v>
      </c>
      <c r="D6269" s="0" t="s">
        <v>25</v>
      </c>
      <c r="E6269" s="0" t="s">
        <v>8</v>
      </c>
      <c r="F6269" s="0" t="s">
        <v>8</v>
      </c>
      <c r="G6269" s="0" t="s">
        <v>164</v>
      </c>
      <c r="H6269" s="0" t="n">
        <v>79533691.4822957</v>
      </c>
      <c r="I6269" s="0" t="n">
        <v>792502.259220056</v>
      </c>
      <c r="J6269" s="0" t="n">
        <v>258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n">
        <v>0</v>
      </c>
      <c r="R6269" s="0" t="n">
        <v>0</v>
      </c>
    </row>
    <row r="6270" customFormat="false" ht="13.8" hidden="true" customHeight="false" outlineLevel="0" collapsed="false">
      <c r="A6270" s="0" t="s">
        <v>202</v>
      </c>
      <c r="B6270" s="0" t="s">
        <v>52</v>
      </c>
      <c r="C6270" s="0" t="s">
        <v>161</v>
      </c>
      <c r="D6270" s="0" t="s">
        <v>58</v>
      </c>
      <c r="E6270" s="0" t="s">
        <v>13</v>
      </c>
      <c r="F6270" s="0" t="s">
        <v>13</v>
      </c>
      <c r="G6270" s="0" t="s">
        <v>153</v>
      </c>
      <c r="H6270" s="0" t="n">
        <v>1237083.08741056</v>
      </c>
      <c r="I6270" s="0" t="n">
        <v>16378.7655701024</v>
      </c>
      <c r="J6270" s="0" t="n">
        <v>144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n">
        <v>0</v>
      </c>
      <c r="R6270" s="0" t="n">
        <v>0</v>
      </c>
    </row>
    <row r="6271" customFormat="false" ht="13.8" hidden="true" customHeight="false" outlineLevel="0" collapsed="false">
      <c r="A6271" s="0" t="s">
        <v>202</v>
      </c>
      <c r="B6271" s="0" t="s">
        <v>6</v>
      </c>
      <c r="C6271" s="0" t="s">
        <v>163</v>
      </c>
      <c r="D6271" s="0" t="s">
        <v>7</v>
      </c>
      <c r="E6271" s="0" t="s">
        <v>9</v>
      </c>
      <c r="F6271" s="0" t="s">
        <v>9</v>
      </c>
      <c r="G6271" s="0" t="s">
        <v>164</v>
      </c>
      <c r="H6271" s="0" t="n">
        <v>55649053.7751559</v>
      </c>
      <c r="I6271" s="0" t="n">
        <v>672583.464103988</v>
      </c>
      <c r="J6271" s="0" t="n">
        <v>2408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</row>
    <row r="6272" customFormat="false" ht="13.8" hidden="true" customHeight="false" outlineLevel="0" collapsed="false">
      <c r="A6272" s="0" t="s">
        <v>202</v>
      </c>
      <c r="B6272" s="0" t="s">
        <v>96</v>
      </c>
      <c r="C6272" s="0" t="s">
        <v>184</v>
      </c>
      <c r="D6272" s="0" t="s">
        <v>102</v>
      </c>
      <c r="E6272" s="0" t="s">
        <v>198</v>
      </c>
      <c r="F6272" s="0" t="s">
        <v>8</v>
      </c>
      <c r="G6272" s="0" t="s">
        <v>172</v>
      </c>
      <c r="H6272" s="0" t="n">
        <v>313307008.270711</v>
      </c>
      <c r="I6272" s="0" t="n">
        <v>1803568.19921181</v>
      </c>
      <c r="J6272" s="0" t="n">
        <v>113</v>
      </c>
      <c r="K6272" s="0" t="n">
        <v>0</v>
      </c>
      <c r="L6272" s="0" t="n">
        <v>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n">
        <v>0</v>
      </c>
      <c r="R6272" s="0" t="n">
        <v>0</v>
      </c>
    </row>
    <row r="6273" customFormat="false" ht="13.8" hidden="true" customHeight="false" outlineLevel="0" collapsed="false">
      <c r="A6273" s="0" t="s">
        <v>202</v>
      </c>
      <c r="B6273" s="0" t="s">
        <v>21</v>
      </c>
      <c r="C6273" s="0" t="s">
        <v>166</v>
      </c>
      <c r="D6273" s="0" t="s">
        <v>36</v>
      </c>
      <c r="E6273" s="0" t="s">
        <v>13</v>
      </c>
      <c r="F6273" s="0" t="s">
        <v>13</v>
      </c>
      <c r="G6273" s="0" t="s">
        <v>164</v>
      </c>
      <c r="H6273" s="0" t="n">
        <v>13739820.5389538</v>
      </c>
      <c r="I6273" s="0" t="n">
        <v>98299.6741149839</v>
      </c>
      <c r="J6273" s="0" t="n">
        <v>208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n">
        <v>0</v>
      </c>
      <c r="R6273" s="0" t="n">
        <v>0</v>
      </c>
    </row>
    <row r="6274" customFormat="false" ht="13.8" hidden="true" customHeight="false" outlineLevel="0" collapsed="false">
      <c r="A6274" s="0" t="s">
        <v>202</v>
      </c>
      <c r="B6274" s="0" t="s">
        <v>72</v>
      </c>
      <c r="C6274" s="0" t="s">
        <v>151</v>
      </c>
      <c r="D6274" s="0" t="s">
        <v>85</v>
      </c>
      <c r="E6274" s="0" t="s">
        <v>174</v>
      </c>
      <c r="F6274" s="0" t="s">
        <v>8</v>
      </c>
      <c r="G6274" s="0" t="s">
        <v>172</v>
      </c>
      <c r="H6274" s="0" t="n">
        <v>26305329.3583276</v>
      </c>
      <c r="I6274" s="0" t="n">
        <v>175729.273202352</v>
      </c>
      <c r="J6274" s="0" t="n">
        <v>30</v>
      </c>
      <c r="K6274" s="0" t="n">
        <v>0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0</v>
      </c>
      <c r="Q6274" s="0" t="n">
        <v>0</v>
      </c>
      <c r="R6274" s="0" t="n">
        <v>0</v>
      </c>
    </row>
    <row r="6275" customFormat="false" ht="13.8" hidden="true" customHeight="false" outlineLevel="0" collapsed="false">
      <c r="A6275" s="0" t="s">
        <v>202</v>
      </c>
      <c r="B6275" s="0" t="s">
        <v>52</v>
      </c>
      <c r="C6275" s="0" t="s">
        <v>158</v>
      </c>
      <c r="D6275" s="0" t="s">
        <v>63</v>
      </c>
      <c r="E6275" s="0" t="s">
        <v>9</v>
      </c>
      <c r="F6275" s="0" t="s">
        <v>9</v>
      </c>
      <c r="G6275" s="0" t="s">
        <v>172</v>
      </c>
      <c r="H6275" s="0" t="n">
        <v>11530977.4864431</v>
      </c>
      <c r="I6275" s="0" t="n">
        <v>126294.200537433</v>
      </c>
      <c r="J6275" s="0" t="n">
        <v>1476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n">
        <v>0</v>
      </c>
      <c r="R6275" s="0" t="n">
        <v>0</v>
      </c>
    </row>
    <row r="6276" customFormat="false" ht="13.8" hidden="true" customHeight="false" outlineLevel="0" collapsed="false">
      <c r="A6276" s="0" t="s">
        <v>202</v>
      </c>
      <c r="B6276" s="0" t="s">
        <v>52</v>
      </c>
      <c r="C6276" s="0" t="s">
        <v>183</v>
      </c>
      <c r="D6276" s="0" t="s">
        <v>64</v>
      </c>
      <c r="E6276" s="0" t="s">
        <v>9</v>
      </c>
      <c r="F6276" s="0" t="s">
        <v>9</v>
      </c>
      <c r="G6276" s="0" t="s">
        <v>157</v>
      </c>
      <c r="H6276" s="0" t="n">
        <v>228910483.997997</v>
      </c>
      <c r="I6276" s="0" t="n">
        <v>2767117.80558133</v>
      </c>
      <c r="J6276" s="0" t="n">
        <v>12681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0</v>
      </c>
      <c r="Q6276" s="0" t="n">
        <v>0</v>
      </c>
      <c r="R6276" s="0" t="n">
        <v>0</v>
      </c>
    </row>
    <row r="6277" customFormat="false" ht="13.8" hidden="true" customHeight="false" outlineLevel="0" collapsed="false">
      <c r="A6277" s="0" t="s">
        <v>202</v>
      </c>
      <c r="B6277" s="0" t="s">
        <v>21</v>
      </c>
      <c r="C6277" s="0" t="s">
        <v>168</v>
      </c>
      <c r="D6277" s="0" t="s">
        <v>50</v>
      </c>
      <c r="E6277" s="0" t="s">
        <v>13</v>
      </c>
      <c r="F6277" s="0" t="s">
        <v>13</v>
      </c>
      <c r="G6277" s="0" t="s">
        <v>157</v>
      </c>
      <c r="H6277" s="0" t="n">
        <v>10226726.8774483</v>
      </c>
      <c r="I6277" s="0" t="n">
        <v>90190</v>
      </c>
      <c r="J6277" s="0" t="n">
        <v>2335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</row>
    <row r="6278" customFormat="false" ht="13.8" hidden="true" customHeight="false" outlineLevel="0" collapsed="false">
      <c r="A6278" s="0" t="s">
        <v>202</v>
      </c>
      <c r="B6278" s="0" t="s">
        <v>21</v>
      </c>
      <c r="C6278" s="0" t="s">
        <v>168</v>
      </c>
      <c r="D6278" s="0" t="s">
        <v>50</v>
      </c>
      <c r="E6278" s="0" t="s">
        <v>13</v>
      </c>
      <c r="F6278" s="0" t="s">
        <v>13</v>
      </c>
      <c r="G6278" s="0" t="s">
        <v>153</v>
      </c>
      <c r="H6278" s="0" t="n">
        <v>418110.139091244</v>
      </c>
      <c r="I6278" s="0" t="n">
        <v>3930</v>
      </c>
      <c r="J6278" s="0" t="n">
        <v>96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</row>
    <row r="6279" customFormat="false" ht="13.8" hidden="true" customHeight="false" outlineLevel="0" collapsed="false">
      <c r="A6279" s="0" t="s">
        <v>202</v>
      </c>
      <c r="B6279" s="0" t="s">
        <v>52</v>
      </c>
      <c r="C6279" s="0" t="s">
        <v>169</v>
      </c>
      <c r="D6279" s="0" t="s">
        <v>69</v>
      </c>
      <c r="E6279" s="0" t="s">
        <v>13</v>
      </c>
      <c r="F6279" s="0" t="s">
        <v>13</v>
      </c>
      <c r="G6279" s="0" t="s">
        <v>164</v>
      </c>
      <c r="H6279" s="0" t="n">
        <v>33351167.1849989</v>
      </c>
      <c r="I6279" s="0" t="n">
        <v>322864.641561099</v>
      </c>
      <c r="J6279" s="0" t="n">
        <v>2109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n">
        <v>0</v>
      </c>
      <c r="R6279" s="0" t="n">
        <v>0</v>
      </c>
    </row>
    <row r="6280" customFormat="false" ht="13.8" hidden="true" customHeight="false" outlineLevel="0" collapsed="false">
      <c r="A6280" s="0" t="s">
        <v>202</v>
      </c>
      <c r="B6280" s="0" t="s">
        <v>52</v>
      </c>
      <c r="C6280" s="0" t="s">
        <v>169</v>
      </c>
      <c r="D6280" s="0" t="s">
        <v>69</v>
      </c>
      <c r="E6280" s="0" t="s">
        <v>8</v>
      </c>
      <c r="F6280" s="0" t="s">
        <v>8</v>
      </c>
      <c r="G6280" s="0" t="s">
        <v>153</v>
      </c>
      <c r="H6280" s="0" t="n">
        <v>4401620.30626011</v>
      </c>
      <c r="I6280" s="0" t="n">
        <v>49948.3666872</v>
      </c>
      <c r="J6280" s="0" t="n">
        <v>496</v>
      </c>
      <c r="K6280" s="0" t="n">
        <v>0</v>
      </c>
      <c r="L6280" s="0" t="n">
        <v>0</v>
      </c>
      <c r="M6280" s="0" t="n">
        <v>0</v>
      </c>
      <c r="N6280" s="0" t="n">
        <v>0</v>
      </c>
      <c r="O6280" s="0" t="n">
        <v>0</v>
      </c>
      <c r="P6280" s="0" t="n">
        <v>0</v>
      </c>
      <c r="Q6280" s="0" t="n">
        <v>0</v>
      </c>
      <c r="R6280" s="0" t="n">
        <v>0</v>
      </c>
    </row>
    <row r="6281" customFormat="false" ht="13.8" hidden="true" customHeight="false" outlineLevel="0" collapsed="false">
      <c r="A6281" s="0" t="s">
        <v>202</v>
      </c>
      <c r="B6281" s="0" t="s">
        <v>6</v>
      </c>
      <c r="C6281" s="0" t="s">
        <v>162</v>
      </c>
      <c r="D6281" s="0" t="s">
        <v>20</v>
      </c>
      <c r="E6281" s="0" t="s">
        <v>9</v>
      </c>
      <c r="F6281" s="0" t="s">
        <v>9</v>
      </c>
      <c r="G6281" s="0" t="s">
        <v>172</v>
      </c>
      <c r="H6281" s="0" t="n">
        <v>38394482.5187589</v>
      </c>
      <c r="I6281" s="0" t="n">
        <v>449136.957644695</v>
      </c>
      <c r="J6281" s="0" t="n">
        <v>62.999999997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n">
        <v>0</v>
      </c>
      <c r="R6281" s="0" t="n">
        <v>0</v>
      </c>
    </row>
    <row r="6282" customFormat="false" ht="13.8" hidden="true" customHeight="false" outlineLevel="0" collapsed="false">
      <c r="A6282" s="0" t="s">
        <v>202</v>
      </c>
      <c r="B6282" s="0" t="s">
        <v>72</v>
      </c>
      <c r="C6282" s="0" t="s">
        <v>175</v>
      </c>
      <c r="D6282" s="0" t="s">
        <v>87</v>
      </c>
      <c r="E6282" s="0" t="s">
        <v>152</v>
      </c>
      <c r="F6282" s="0" t="s">
        <v>8</v>
      </c>
      <c r="G6282" s="0" t="s">
        <v>172</v>
      </c>
      <c r="H6282" s="0" t="n">
        <v>3783658.5919264</v>
      </c>
      <c r="I6282" s="0" t="n">
        <v>29307.8901637296</v>
      </c>
      <c r="J6282" s="0" t="n">
        <v>111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0</v>
      </c>
      <c r="P6282" s="0" t="n">
        <v>0</v>
      </c>
      <c r="Q6282" s="0" t="n">
        <v>0</v>
      </c>
      <c r="R6282" s="0" t="n">
        <v>0</v>
      </c>
    </row>
    <row r="6283" customFormat="false" ht="13.8" hidden="true" customHeight="false" outlineLevel="0" collapsed="false">
      <c r="A6283" s="0" t="s">
        <v>202</v>
      </c>
      <c r="B6283" s="0" t="s">
        <v>6</v>
      </c>
      <c r="C6283" s="0" t="s">
        <v>162</v>
      </c>
      <c r="D6283" s="0" t="s">
        <v>19</v>
      </c>
      <c r="E6283" s="0" t="s">
        <v>8</v>
      </c>
      <c r="F6283" s="0" t="s">
        <v>8</v>
      </c>
      <c r="G6283" s="0" t="s">
        <v>172</v>
      </c>
      <c r="H6283" s="0" t="n">
        <v>49537262.1228233</v>
      </c>
      <c r="I6283" s="0" t="n">
        <v>399464.4785</v>
      </c>
      <c r="J6283" s="0" t="n">
        <v>60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0</v>
      </c>
      <c r="Q6283" s="0" t="n">
        <v>0</v>
      </c>
      <c r="R6283" s="0" t="n">
        <v>0</v>
      </c>
    </row>
    <row r="6284" customFormat="false" ht="13.8" hidden="true" customHeight="false" outlineLevel="0" collapsed="false">
      <c r="A6284" s="0" t="s">
        <v>202</v>
      </c>
      <c r="B6284" s="0" t="s">
        <v>90</v>
      </c>
      <c r="C6284" s="0" t="s">
        <v>92</v>
      </c>
      <c r="D6284" s="0" t="s">
        <v>92</v>
      </c>
      <c r="E6284" s="0" t="s">
        <v>170</v>
      </c>
      <c r="F6284" s="0" t="s">
        <v>13</v>
      </c>
      <c r="G6284" s="0" t="s">
        <v>153</v>
      </c>
      <c r="H6284" s="0" t="n">
        <v>283047.623991389</v>
      </c>
      <c r="I6284" s="0" t="n">
        <v>7541.66666666666</v>
      </c>
      <c r="J6284" s="0" t="n">
        <v>12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0</v>
      </c>
      <c r="Q6284" s="0" t="n">
        <v>0</v>
      </c>
      <c r="R6284" s="0" t="n">
        <v>0</v>
      </c>
    </row>
    <row r="6285" customFormat="false" ht="13.8" hidden="true" customHeight="false" outlineLevel="0" collapsed="false">
      <c r="A6285" s="0" t="s">
        <v>202</v>
      </c>
      <c r="B6285" s="0" t="s">
        <v>72</v>
      </c>
      <c r="C6285" s="0" t="s">
        <v>175</v>
      </c>
      <c r="D6285" s="0" t="s">
        <v>87</v>
      </c>
      <c r="E6285" s="0" t="s">
        <v>174</v>
      </c>
      <c r="F6285" s="0" t="s">
        <v>8</v>
      </c>
      <c r="G6285" s="0" t="s">
        <v>157</v>
      </c>
      <c r="H6285" s="0" t="n">
        <v>2625920.02681813</v>
      </c>
      <c r="I6285" s="0" t="n">
        <v>11908.3445425276</v>
      </c>
      <c r="J6285" s="0" t="n">
        <v>23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</row>
    <row r="6286" customFormat="false" ht="13.8" hidden="true" customHeight="false" outlineLevel="0" collapsed="false">
      <c r="A6286" s="0" t="s">
        <v>202</v>
      </c>
      <c r="B6286" s="0" t="s">
        <v>117</v>
      </c>
      <c r="C6286" s="0" t="s">
        <v>187</v>
      </c>
      <c r="D6286" s="0" t="s">
        <v>109</v>
      </c>
      <c r="E6286" s="0" t="s">
        <v>8</v>
      </c>
      <c r="F6286" s="0" t="s">
        <v>8</v>
      </c>
      <c r="G6286" s="0" t="s">
        <v>157</v>
      </c>
      <c r="H6286" s="0" t="n">
        <v>172589768.053785</v>
      </c>
      <c r="I6286" s="0" t="n">
        <v>2957147.53412449</v>
      </c>
      <c r="J6286" s="0" t="n">
        <v>12676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</row>
    <row r="6287" customFormat="false" ht="13.8" hidden="true" customHeight="false" outlineLevel="0" collapsed="false">
      <c r="A6287" s="0" t="s">
        <v>202</v>
      </c>
      <c r="B6287" s="0" t="s">
        <v>117</v>
      </c>
      <c r="C6287" s="0" t="s">
        <v>187</v>
      </c>
      <c r="D6287" s="0" t="s">
        <v>109</v>
      </c>
      <c r="E6287" s="0" t="s">
        <v>13</v>
      </c>
      <c r="F6287" s="0" t="s">
        <v>13</v>
      </c>
      <c r="G6287" s="0" t="s">
        <v>172</v>
      </c>
      <c r="H6287" s="0" t="n">
        <v>1828205.94155665</v>
      </c>
      <c r="I6287" s="0" t="n">
        <v>10705.2189928456</v>
      </c>
      <c r="J6287" s="0" t="n">
        <v>254</v>
      </c>
      <c r="K6287" s="0" t="n">
        <v>0</v>
      </c>
      <c r="L6287" s="0" t="n">
        <v>0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n">
        <v>0</v>
      </c>
      <c r="R6287" s="0" t="n">
        <v>0</v>
      </c>
    </row>
    <row r="6288" customFormat="false" ht="13.8" hidden="true" customHeight="false" outlineLevel="0" collapsed="false">
      <c r="A6288" s="0" t="s">
        <v>202</v>
      </c>
      <c r="B6288" s="0" t="s">
        <v>117</v>
      </c>
      <c r="C6288" s="0" t="s">
        <v>190</v>
      </c>
      <c r="D6288" s="0" t="s">
        <v>109</v>
      </c>
      <c r="E6288" s="0" t="s">
        <v>13</v>
      </c>
      <c r="F6288" s="0" t="s">
        <v>13</v>
      </c>
      <c r="G6288" s="0" t="s">
        <v>154</v>
      </c>
      <c r="H6288" s="0" t="n">
        <v>4525613.79203688</v>
      </c>
      <c r="I6288" s="0" t="n">
        <v>21604.5865728738</v>
      </c>
      <c r="J6288" s="0" t="n">
        <v>54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</row>
    <row r="6289" customFormat="false" ht="13.8" hidden="true" customHeight="false" outlineLevel="0" collapsed="false">
      <c r="A6289" s="0" t="s">
        <v>202</v>
      </c>
      <c r="B6289" s="0" t="s">
        <v>103</v>
      </c>
      <c r="C6289" s="0" t="s">
        <v>179</v>
      </c>
      <c r="D6289" s="0" t="s">
        <v>115</v>
      </c>
      <c r="E6289" s="0" t="s">
        <v>9</v>
      </c>
      <c r="F6289" s="0" t="s">
        <v>9</v>
      </c>
      <c r="G6289" s="0" t="s">
        <v>164</v>
      </c>
      <c r="H6289" s="0" t="n">
        <v>54298062.910627</v>
      </c>
      <c r="I6289" s="0" t="n">
        <v>712417.695</v>
      </c>
      <c r="J6289" s="0" t="n">
        <v>1675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n">
        <v>0</v>
      </c>
      <c r="R6289" s="0" t="n">
        <v>0</v>
      </c>
    </row>
    <row r="6290" customFormat="false" ht="13.8" hidden="true" customHeight="false" outlineLevel="0" collapsed="false">
      <c r="A6290" s="0" t="s">
        <v>202</v>
      </c>
      <c r="B6290" s="0" t="s">
        <v>103</v>
      </c>
      <c r="C6290" s="0" t="s">
        <v>179</v>
      </c>
      <c r="D6290" s="0" t="s">
        <v>115</v>
      </c>
      <c r="E6290" s="0" t="s">
        <v>13</v>
      </c>
      <c r="F6290" s="0" t="s">
        <v>13</v>
      </c>
      <c r="G6290" s="0" t="s">
        <v>172</v>
      </c>
      <c r="H6290" s="0" t="n">
        <v>6999.9937473375</v>
      </c>
      <c r="I6290" s="0" t="n">
        <v>136.5</v>
      </c>
      <c r="J6290" s="0" t="n">
        <v>2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n">
        <v>0</v>
      </c>
      <c r="R6290" s="0" t="n">
        <v>0</v>
      </c>
    </row>
    <row r="6291" customFormat="false" ht="13.8" hidden="true" customHeight="false" outlineLevel="0" collapsed="false">
      <c r="A6291" s="0" t="s">
        <v>202</v>
      </c>
      <c r="B6291" s="0" t="s">
        <v>72</v>
      </c>
      <c r="C6291" s="0" t="s">
        <v>171</v>
      </c>
      <c r="D6291" s="0" t="s">
        <v>77</v>
      </c>
      <c r="E6291" s="0" t="s">
        <v>174</v>
      </c>
      <c r="F6291" s="0" t="s">
        <v>8</v>
      </c>
      <c r="G6291" s="0" t="s">
        <v>172</v>
      </c>
      <c r="H6291" s="0" t="n">
        <v>9248210.55467843</v>
      </c>
      <c r="I6291" s="0" t="n">
        <v>22200.4618718806</v>
      </c>
      <c r="J6291" s="0" t="n">
        <v>220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n">
        <v>0</v>
      </c>
      <c r="R6291" s="0" t="n">
        <v>0</v>
      </c>
    </row>
    <row r="6292" customFormat="false" ht="13.8" hidden="true" customHeight="false" outlineLevel="0" collapsed="false">
      <c r="A6292" s="0" t="s">
        <v>202</v>
      </c>
      <c r="B6292" s="0" t="s">
        <v>72</v>
      </c>
      <c r="C6292" s="0" t="s">
        <v>171</v>
      </c>
      <c r="D6292" s="0" t="s">
        <v>77</v>
      </c>
      <c r="E6292" s="0" t="s">
        <v>170</v>
      </c>
      <c r="F6292" s="0" t="s">
        <v>13</v>
      </c>
      <c r="G6292" s="0" t="s">
        <v>154</v>
      </c>
      <c r="H6292" s="0" t="n">
        <v>9079364.47207383</v>
      </c>
      <c r="I6292" s="0" t="n">
        <v>44829.4235272497</v>
      </c>
      <c r="J6292" s="0" t="n">
        <v>475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0</v>
      </c>
      <c r="Q6292" s="0" t="n">
        <v>0</v>
      </c>
      <c r="R6292" s="0" t="n">
        <v>0</v>
      </c>
    </row>
    <row r="6293" customFormat="false" ht="13.8" hidden="true" customHeight="false" outlineLevel="0" collapsed="false">
      <c r="A6293" s="0" t="s">
        <v>202</v>
      </c>
      <c r="B6293" s="0" t="s">
        <v>72</v>
      </c>
      <c r="C6293" s="0" t="s">
        <v>171</v>
      </c>
      <c r="D6293" s="0" t="s">
        <v>74</v>
      </c>
      <c r="E6293" s="0" t="s">
        <v>156</v>
      </c>
      <c r="F6293" s="0" t="s">
        <v>9</v>
      </c>
      <c r="G6293" s="0" t="s">
        <v>153</v>
      </c>
      <c r="H6293" s="0" t="n">
        <v>1872061.74095886</v>
      </c>
      <c r="I6293" s="0" t="n">
        <v>8650.6933604236</v>
      </c>
      <c r="J6293" s="0" t="n">
        <v>180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0</v>
      </c>
      <c r="Q6293" s="0" t="n">
        <v>0</v>
      </c>
      <c r="R6293" s="0" t="n">
        <v>0</v>
      </c>
    </row>
    <row r="6294" customFormat="false" ht="13.8" hidden="true" customHeight="false" outlineLevel="0" collapsed="false">
      <c r="A6294" s="0" t="s">
        <v>202</v>
      </c>
      <c r="B6294" s="0" t="s">
        <v>72</v>
      </c>
      <c r="C6294" s="0" t="s">
        <v>151</v>
      </c>
      <c r="D6294" s="0" t="s">
        <v>78</v>
      </c>
      <c r="E6294" s="0" t="s">
        <v>156</v>
      </c>
      <c r="F6294" s="0" t="s">
        <v>9</v>
      </c>
      <c r="G6294" s="0" t="s">
        <v>164</v>
      </c>
      <c r="H6294" s="0" t="n">
        <v>302665196.451396</v>
      </c>
      <c r="I6294" s="0" t="n">
        <v>7118812.70266213</v>
      </c>
      <c r="J6294" s="0" t="n">
        <v>1042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n">
        <v>0</v>
      </c>
      <c r="R6294" s="0" t="n">
        <v>0</v>
      </c>
    </row>
    <row r="6295" customFormat="false" ht="13.8" hidden="true" customHeight="false" outlineLevel="0" collapsed="false">
      <c r="A6295" s="0" t="s">
        <v>202</v>
      </c>
      <c r="B6295" s="0" t="s">
        <v>21</v>
      </c>
      <c r="C6295" s="0" t="s">
        <v>166</v>
      </c>
      <c r="D6295" s="0" t="s">
        <v>24</v>
      </c>
      <c r="E6295" s="0" t="s">
        <v>13</v>
      </c>
      <c r="F6295" s="0" t="s">
        <v>13</v>
      </c>
      <c r="G6295" s="0" t="s">
        <v>154</v>
      </c>
      <c r="H6295" s="0" t="n">
        <v>3845760.4915002</v>
      </c>
      <c r="I6295" s="0" t="n">
        <v>55210.2361473065</v>
      </c>
      <c r="J6295" s="0" t="n">
        <v>26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0</v>
      </c>
      <c r="Q6295" s="0" t="n">
        <v>0</v>
      </c>
      <c r="R6295" s="0" t="n">
        <v>0</v>
      </c>
    </row>
    <row r="6296" customFormat="false" ht="13.8" hidden="true" customHeight="false" outlineLevel="0" collapsed="false">
      <c r="A6296" s="0" t="s">
        <v>202</v>
      </c>
      <c r="B6296" s="0" t="s">
        <v>52</v>
      </c>
      <c r="C6296" s="0" t="s">
        <v>158</v>
      </c>
      <c r="D6296" s="0" t="s">
        <v>58</v>
      </c>
      <c r="E6296" s="0" t="s">
        <v>9</v>
      </c>
      <c r="F6296" s="0" t="s">
        <v>9</v>
      </c>
      <c r="G6296" s="0" t="s">
        <v>157</v>
      </c>
      <c r="H6296" s="0" t="n">
        <v>27480569.104009</v>
      </c>
      <c r="I6296" s="0" t="n">
        <v>382485.204032203</v>
      </c>
      <c r="J6296" s="0" t="n">
        <v>443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n">
        <v>0</v>
      </c>
      <c r="R6296" s="0" t="n">
        <v>0</v>
      </c>
    </row>
    <row r="6297" customFormat="false" ht="13.8" hidden="true" customHeight="false" outlineLevel="0" collapsed="false">
      <c r="A6297" s="0" t="s">
        <v>202</v>
      </c>
      <c r="B6297" s="0" t="s">
        <v>6</v>
      </c>
      <c r="C6297" s="0" t="s">
        <v>162</v>
      </c>
      <c r="D6297" s="0" t="s">
        <v>17</v>
      </c>
      <c r="E6297" s="0" t="s">
        <v>9</v>
      </c>
      <c r="F6297" s="0" t="s">
        <v>9</v>
      </c>
      <c r="G6297" s="0" t="s">
        <v>153</v>
      </c>
      <c r="H6297" s="0" t="n">
        <v>11133999.3841332</v>
      </c>
      <c r="I6297" s="0" t="n">
        <v>69146.4239536555</v>
      </c>
      <c r="J6297" s="0" t="n">
        <v>1900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n">
        <v>0</v>
      </c>
      <c r="R6297" s="0" t="n">
        <v>0</v>
      </c>
    </row>
    <row r="6298" customFormat="false" ht="13.8" hidden="true" customHeight="false" outlineLevel="0" collapsed="false">
      <c r="A6298" s="0" t="s">
        <v>202</v>
      </c>
      <c r="B6298" s="0" t="s">
        <v>72</v>
      </c>
      <c r="C6298" s="0" t="s">
        <v>151</v>
      </c>
      <c r="D6298" s="0" t="s">
        <v>81</v>
      </c>
      <c r="E6298" s="0" t="s">
        <v>152</v>
      </c>
      <c r="F6298" s="0" t="s">
        <v>8</v>
      </c>
      <c r="G6298" s="0" t="s">
        <v>157</v>
      </c>
      <c r="H6298" s="0" t="n">
        <v>618676.776897141</v>
      </c>
      <c r="I6298" s="0" t="n">
        <v>4422.70519504066</v>
      </c>
      <c r="J6298" s="0" t="n">
        <v>68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</row>
    <row r="6299" customFormat="false" ht="13.8" hidden="true" customHeight="false" outlineLevel="0" collapsed="false">
      <c r="A6299" s="0" t="s">
        <v>202</v>
      </c>
      <c r="B6299" s="0" t="s">
        <v>72</v>
      </c>
      <c r="C6299" s="0" t="s">
        <v>151</v>
      </c>
      <c r="D6299" s="0" t="s">
        <v>85</v>
      </c>
      <c r="E6299" s="0" t="s">
        <v>174</v>
      </c>
      <c r="F6299" s="0" t="s">
        <v>8</v>
      </c>
      <c r="G6299" s="0" t="s">
        <v>164</v>
      </c>
      <c r="H6299" s="0" t="n">
        <v>259571692.714931</v>
      </c>
      <c r="I6299" s="0" t="n">
        <v>2008555.38635561</v>
      </c>
      <c r="J6299" s="0" t="n">
        <v>269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0</v>
      </c>
      <c r="P6299" s="0" t="n">
        <v>0</v>
      </c>
      <c r="Q6299" s="0" t="n">
        <v>0</v>
      </c>
      <c r="R6299" s="0" t="n">
        <v>0</v>
      </c>
    </row>
    <row r="6300" customFormat="false" ht="13.8" hidden="true" customHeight="false" outlineLevel="0" collapsed="false">
      <c r="A6300" s="0" t="s">
        <v>202</v>
      </c>
      <c r="B6300" s="0" t="s">
        <v>52</v>
      </c>
      <c r="C6300" s="0" t="s">
        <v>158</v>
      </c>
      <c r="D6300" s="0" t="s">
        <v>65</v>
      </c>
      <c r="E6300" s="0" t="s">
        <v>8</v>
      </c>
      <c r="F6300" s="0" t="s">
        <v>8</v>
      </c>
      <c r="G6300" s="0" t="s">
        <v>172</v>
      </c>
      <c r="H6300" s="0" t="n">
        <v>27567176.7209735</v>
      </c>
      <c r="I6300" s="0" t="n">
        <v>302030.410591127</v>
      </c>
      <c r="J6300" s="0" t="n">
        <v>3505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</row>
    <row r="6301" customFormat="false" ht="13.8" hidden="true" customHeight="false" outlineLevel="0" collapsed="false">
      <c r="A6301" s="0" t="s">
        <v>202</v>
      </c>
      <c r="B6301" s="0" t="s">
        <v>21</v>
      </c>
      <c r="C6301" s="0" t="s">
        <v>166</v>
      </c>
      <c r="D6301" s="0" t="s">
        <v>45</v>
      </c>
      <c r="E6301" s="0" t="s">
        <v>13</v>
      </c>
      <c r="F6301" s="0" t="s">
        <v>13</v>
      </c>
      <c r="G6301" s="0" t="s">
        <v>154</v>
      </c>
      <c r="H6301" s="0" t="n">
        <v>812912.324475052</v>
      </c>
      <c r="I6301" s="0" t="n">
        <v>4685</v>
      </c>
      <c r="J6301" s="0" t="n">
        <v>9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0</v>
      </c>
      <c r="P6301" s="0" t="n">
        <v>0</v>
      </c>
      <c r="Q6301" s="0" t="n">
        <v>0</v>
      </c>
      <c r="R6301" s="0" t="n">
        <v>0</v>
      </c>
    </row>
    <row r="6302" customFormat="false" ht="13.8" hidden="true" customHeight="false" outlineLevel="0" collapsed="false">
      <c r="A6302" s="0" t="s">
        <v>202</v>
      </c>
      <c r="B6302" s="0" t="s">
        <v>52</v>
      </c>
      <c r="C6302" s="0" t="s">
        <v>161</v>
      </c>
      <c r="D6302" s="0" t="s">
        <v>68</v>
      </c>
      <c r="E6302" s="0" t="s">
        <v>13</v>
      </c>
      <c r="F6302" s="0" t="s">
        <v>13</v>
      </c>
      <c r="G6302" s="0" t="s">
        <v>154</v>
      </c>
      <c r="H6302" s="0" t="n">
        <v>114269805.698322</v>
      </c>
      <c r="I6302" s="0" t="n">
        <v>1064727.09366642</v>
      </c>
      <c r="J6302" s="0" t="n">
        <v>12068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</row>
    <row r="6303" customFormat="false" ht="13.8" hidden="true" customHeight="false" outlineLevel="0" collapsed="false">
      <c r="A6303" s="0" t="s">
        <v>202</v>
      </c>
      <c r="B6303" s="0" t="s">
        <v>21</v>
      </c>
      <c r="C6303" s="0" t="s">
        <v>181</v>
      </c>
      <c r="D6303" s="0" t="s">
        <v>51</v>
      </c>
      <c r="E6303" s="0" t="s">
        <v>8</v>
      </c>
      <c r="F6303" s="0" t="s">
        <v>8</v>
      </c>
      <c r="G6303" s="0" t="s">
        <v>164</v>
      </c>
      <c r="H6303" s="0" t="n">
        <v>303135004.497446</v>
      </c>
      <c r="I6303" s="0" t="n">
        <v>2377460</v>
      </c>
      <c r="J6303" s="0" t="n">
        <v>5882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</row>
    <row r="6304" customFormat="false" ht="13.8" hidden="true" customHeight="false" outlineLevel="0" collapsed="false">
      <c r="A6304" s="0" t="s">
        <v>202</v>
      </c>
      <c r="B6304" s="0" t="s">
        <v>72</v>
      </c>
      <c r="C6304" s="0" t="s">
        <v>171</v>
      </c>
      <c r="D6304" s="0" t="s">
        <v>86</v>
      </c>
      <c r="E6304" s="0" t="s">
        <v>152</v>
      </c>
      <c r="F6304" s="0" t="s">
        <v>8</v>
      </c>
      <c r="G6304" s="0" t="s">
        <v>157</v>
      </c>
      <c r="H6304" s="0" t="n">
        <v>57895974.8272595</v>
      </c>
      <c r="I6304" s="0" t="n">
        <v>497960.5924089</v>
      </c>
      <c r="J6304" s="0" t="n">
        <v>519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</row>
    <row r="6305" customFormat="false" ht="13.8" hidden="true" customHeight="false" outlineLevel="0" collapsed="false">
      <c r="A6305" s="0" t="s">
        <v>202</v>
      </c>
      <c r="B6305" s="0" t="s">
        <v>6</v>
      </c>
      <c r="C6305" s="0" t="s">
        <v>162</v>
      </c>
      <c r="D6305" s="0" t="s">
        <v>20</v>
      </c>
      <c r="E6305" s="0" t="s">
        <v>13</v>
      </c>
      <c r="F6305" s="0" t="s">
        <v>13</v>
      </c>
      <c r="G6305" s="0" t="s">
        <v>153</v>
      </c>
      <c r="H6305" s="0" t="n">
        <v>5954855.97496729</v>
      </c>
      <c r="I6305" s="0" t="n">
        <v>69870.318125</v>
      </c>
      <c r="J6305" s="0" t="n">
        <v>19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n">
        <v>0</v>
      </c>
      <c r="R6305" s="0" t="n">
        <v>0</v>
      </c>
    </row>
    <row r="6306" customFormat="false" ht="13.8" hidden="true" customHeight="false" outlineLevel="0" collapsed="false">
      <c r="A6306" s="0" t="s">
        <v>202</v>
      </c>
      <c r="B6306" s="0" t="s">
        <v>90</v>
      </c>
      <c r="C6306" s="0" t="s">
        <v>94</v>
      </c>
      <c r="D6306" s="0" t="s">
        <v>94</v>
      </c>
      <c r="E6306" s="0" t="s">
        <v>195</v>
      </c>
      <c r="F6306" s="0" t="s">
        <v>8</v>
      </c>
      <c r="G6306" s="0" t="s">
        <v>172</v>
      </c>
      <c r="H6306" s="0" t="n">
        <v>1745413.82574549</v>
      </c>
      <c r="I6306" s="0" t="n">
        <v>9980.06900013448</v>
      </c>
      <c r="J6306" s="0" t="n">
        <v>38</v>
      </c>
      <c r="K6306" s="0" t="n">
        <v>0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n">
        <v>0</v>
      </c>
      <c r="R6306" s="0" t="n">
        <v>0</v>
      </c>
    </row>
    <row r="6307" customFormat="false" ht="13.8" hidden="true" customHeight="false" outlineLevel="0" collapsed="false">
      <c r="A6307" s="0" t="s">
        <v>202</v>
      </c>
      <c r="B6307" s="0" t="s">
        <v>21</v>
      </c>
      <c r="C6307" s="0" t="s">
        <v>173</v>
      </c>
      <c r="D6307" s="0" t="s">
        <v>35</v>
      </c>
      <c r="E6307" s="0" t="s">
        <v>8</v>
      </c>
      <c r="F6307" s="0" t="s">
        <v>8</v>
      </c>
      <c r="G6307" s="0" t="s">
        <v>164</v>
      </c>
      <c r="H6307" s="0" t="n">
        <v>638965.215401661</v>
      </c>
      <c r="I6307" s="0" t="n">
        <v>8736</v>
      </c>
      <c r="J6307" s="0" t="n">
        <v>2</v>
      </c>
      <c r="K6307" s="0" t="n">
        <v>0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n">
        <v>0</v>
      </c>
      <c r="R6307" s="0" t="n">
        <v>0</v>
      </c>
    </row>
    <row r="6308" customFormat="false" ht="13.8" hidden="true" customHeight="false" outlineLevel="0" collapsed="false">
      <c r="A6308" s="0" t="s">
        <v>202</v>
      </c>
      <c r="B6308" s="0" t="s">
        <v>21</v>
      </c>
      <c r="C6308" s="0" t="s">
        <v>173</v>
      </c>
      <c r="D6308" s="0" t="s">
        <v>26</v>
      </c>
      <c r="E6308" s="0" t="s">
        <v>13</v>
      </c>
      <c r="F6308" s="0" t="s">
        <v>13</v>
      </c>
      <c r="G6308" s="0" t="s">
        <v>172</v>
      </c>
      <c r="H6308" s="0" t="n">
        <v>528085.095941568</v>
      </c>
      <c r="I6308" s="0" t="n">
        <v>7080.97890612722</v>
      </c>
      <c r="J6308" s="0" t="n">
        <v>8</v>
      </c>
      <c r="K6308" s="0" t="n">
        <v>0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n">
        <v>0</v>
      </c>
      <c r="R6308" s="0" t="n">
        <v>0</v>
      </c>
    </row>
    <row r="6309" customFormat="false" ht="13.8" hidden="true" customHeight="false" outlineLevel="0" collapsed="false">
      <c r="A6309" s="0" t="s">
        <v>202</v>
      </c>
      <c r="B6309" s="0" t="s">
        <v>103</v>
      </c>
      <c r="C6309" s="0" t="s">
        <v>179</v>
      </c>
      <c r="D6309" s="0" t="s">
        <v>115</v>
      </c>
      <c r="E6309" s="0" t="s">
        <v>8</v>
      </c>
      <c r="F6309" s="0" t="s">
        <v>8</v>
      </c>
      <c r="G6309" s="0" t="s">
        <v>154</v>
      </c>
      <c r="H6309" s="0" t="n">
        <v>59366002.1613705</v>
      </c>
      <c r="I6309" s="0" t="n">
        <v>412996.37</v>
      </c>
      <c r="J6309" s="0" t="n">
        <v>1303</v>
      </c>
      <c r="K6309" s="0" t="n">
        <v>0</v>
      </c>
      <c r="L6309" s="0" t="n">
        <v>0</v>
      </c>
      <c r="M6309" s="0" t="n">
        <v>0</v>
      </c>
      <c r="N6309" s="0" t="n">
        <v>0</v>
      </c>
      <c r="O6309" s="0" t="n">
        <v>0</v>
      </c>
      <c r="P6309" s="0" t="n">
        <v>0</v>
      </c>
      <c r="Q6309" s="0" t="n">
        <v>0</v>
      </c>
      <c r="R6309" s="0" t="n">
        <v>0</v>
      </c>
    </row>
    <row r="6310" customFormat="false" ht="13.8" hidden="true" customHeight="false" outlineLevel="0" collapsed="false">
      <c r="A6310" s="0" t="s">
        <v>202</v>
      </c>
      <c r="B6310" s="0" t="s">
        <v>103</v>
      </c>
      <c r="C6310" s="0" t="s">
        <v>177</v>
      </c>
      <c r="D6310" s="0" t="s">
        <v>114</v>
      </c>
      <c r="E6310" s="0" t="s">
        <v>8</v>
      </c>
      <c r="F6310" s="0" t="s">
        <v>8</v>
      </c>
      <c r="G6310" s="0" t="s">
        <v>153</v>
      </c>
      <c r="H6310" s="0" t="n">
        <v>18586873.9134551</v>
      </c>
      <c r="I6310" s="0" t="n">
        <v>236518.12</v>
      </c>
      <c r="J6310" s="0" t="n">
        <v>402</v>
      </c>
      <c r="K6310" s="0" t="n">
        <v>0</v>
      </c>
      <c r="L6310" s="0" t="n">
        <v>0</v>
      </c>
      <c r="M6310" s="0" t="n">
        <v>0</v>
      </c>
      <c r="N6310" s="0" t="n">
        <v>0</v>
      </c>
      <c r="O6310" s="0" t="n">
        <v>0</v>
      </c>
      <c r="P6310" s="0" t="n">
        <v>0</v>
      </c>
      <c r="Q6310" s="0" t="n">
        <v>0</v>
      </c>
      <c r="R6310" s="0" t="n">
        <v>0</v>
      </c>
    </row>
    <row r="6311" customFormat="false" ht="13.8" hidden="true" customHeight="false" outlineLevel="0" collapsed="false">
      <c r="A6311" s="0" t="s">
        <v>202</v>
      </c>
      <c r="B6311" s="0" t="s">
        <v>21</v>
      </c>
      <c r="C6311" s="0" t="s">
        <v>173</v>
      </c>
      <c r="D6311" s="0" t="s">
        <v>34</v>
      </c>
      <c r="E6311" s="0" t="s">
        <v>8</v>
      </c>
      <c r="F6311" s="0" t="s">
        <v>8</v>
      </c>
      <c r="G6311" s="0" t="s">
        <v>172</v>
      </c>
      <c r="H6311" s="0" t="n">
        <v>232568.637035477</v>
      </c>
      <c r="I6311" s="0" t="n">
        <v>2708</v>
      </c>
      <c r="J6311" s="0" t="n">
        <v>1</v>
      </c>
      <c r="K6311" s="0" t="n">
        <v>0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v>0</v>
      </c>
      <c r="Q6311" s="0" t="n">
        <v>0</v>
      </c>
      <c r="R6311" s="0" t="n">
        <v>0</v>
      </c>
    </row>
    <row r="6312" customFormat="false" ht="13.8" hidden="true" customHeight="false" outlineLevel="0" collapsed="false">
      <c r="A6312" s="0" t="s">
        <v>202</v>
      </c>
      <c r="B6312" s="0" t="s">
        <v>72</v>
      </c>
      <c r="C6312" s="0" t="s">
        <v>151</v>
      </c>
      <c r="D6312" s="0" t="s">
        <v>75</v>
      </c>
      <c r="E6312" s="0" t="s">
        <v>152</v>
      </c>
      <c r="F6312" s="0" t="s">
        <v>8</v>
      </c>
      <c r="G6312" s="0" t="s">
        <v>154</v>
      </c>
      <c r="H6312" s="0" t="n">
        <v>9096715.91235136</v>
      </c>
      <c r="I6312" s="0" t="n">
        <v>30378.2954956241</v>
      </c>
      <c r="J6312" s="0" t="n">
        <v>88</v>
      </c>
      <c r="K6312" s="0" t="n">
        <v>0</v>
      </c>
      <c r="L6312" s="0" t="n">
        <v>0</v>
      </c>
      <c r="M6312" s="0" t="n">
        <v>0</v>
      </c>
      <c r="N6312" s="0" t="n">
        <v>0</v>
      </c>
      <c r="O6312" s="0" t="n">
        <v>0</v>
      </c>
      <c r="P6312" s="0" t="n">
        <v>0</v>
      </c>
      <c r="Q6312" s="0" t="n">
        <v>0</v>
      </c>
      <c r="R6312" s="0" t="n">
        <v>0</v>
      </c>
    </row>
    <row r="6313" customFormat="false" ht="13.8" hidden="true" customHeight="false" outlineLevel="0" collapsed="false">
      <c r="A6313" s="0" t="s">
        <v>202</v>
      </c>
      <c r="B6313" s="0" t="s">
        <v>72</v>
      </c>
      <c r="C6313" s="0" t="s">
        <v>171</v>
      </c>
      <c r="D6313" s="0" t="s">
        <v>77</v>
      </c>
      <c r="E6313" s="0" t="s">
        <v>152</v>
      </c>
      <c r="F6313" s="0" t="s">
        <v>8</v>
      </c>
      <c r="G6313" s="0" t="s">
        <v>172</v>
      </c>
      <c r="H6313" s="0" t="n">
        <v>51467285.2165363</v>
      </c>
      <c r="I6313" s="0" t="n">
        <v>158112.048464044</v>
      </c>
      <c r="J6313" s="0" t="n">
        <v>1486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n">
        <v>0</v>
      </c>
      <c r="R6313" s="0" t="n">
        <v>0</v>
      </c>
    </row>
    <row r="6314" customFormat="false" ht="13.8" hidden="true" customHeight="false" outlineLevel="0" collapsed="false">
      <c r="A6314" s="0" t="s">
        <v>202</v>
      </c>
      <c r="B6314" s="0" t="s">
        <v>52</v>
      </c>
      <c r="C6314" s="0" t="s">
        <v>158</v>
      </c>
      <c r="D6314" s="0" t="s">
        <v>53</v>
      </c>
      <c r="E6314" s="0" t="s">
        <v>13</v>
      </c>
      <c r="F6314" s="0" t="s">
        <v>13</v>
      </c>
      <c r="G6314" s="0" t="s">
        <v>172</v>
      </c>
      <c r="H6314" s="0" t="n">
        <v>738689.965980407</v>
      </c>
      <c r="I6314" s="0" t="n">
        <v>13949.834133991</v>
      </c>
      <c r="J6314" s="0" t="n">
        <v>7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0</v>
      </c>
      <c r="P6314" s="0" t="n">
        <v>0</v>
      </c>
      <c r="Q6314" s="0" t="n">
        <v>0</v>
      </c>
      <c r="R6314" s="0" t="n">
        <v>0</v>
      </c>
    </row>
    <row r="6315" customFormat="false" ht="13.8" hidden="true" customHeight="false" outlineLevel="0" collapsed="false">
      <c r="A6315" s="0" t="s">
        <v>202</v>
      </c>
      <c r="B6315" s="0" t="s">
        <v>52</v>
      </c>
      <c r="C6315" s="0" t="s">
        <v>54</v>
      </c>
      <c r="D6315" s="0" t="s">
        <v>54</v>
      </c>
      <c r="E6315" s="0" t="s">
        <v>8</v>
      </c>
      <c r="F6315" s="0" t="s">
        <v>8</v>
      </c>
      <c r="G6315" s="0" t="s">
        <v>153</v>
      </c>
      <c r="H6315" s="0" t="n">
        <v>16168416.75</v>
      </c>
      <c r="I6315" s="0" t="n">
        <v>260100</v>
      </c>
      <c r="J6315" s="0" t="n">
        <v>175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n">
        <v>0</v>
      </c>
      <c r="R6315" s="0" t="n">
        <v>0</v>
      </c>
    </row>
    <row r="6316" customFormat="false" ht="13.8" hidden="true" customHeight="false" outlineLevel="0" collapsed="false">
      <c r="A6316" s="0" t="s">
        <v>202</v>
      </c>
      <c r="B6316" s="0" t="s">
        <v>52</v>
      </c>
      <c r="C6316" s="0" t="s">
        <v>158</v>
      </c>
      <c r="D6316" s="0" t="s">
        <v>56</v>
      </c>
      <c r="E6316" s="0" t="s">
        <v>13</v>
      </c>
      <c r="F6316" s="0" t="s">
        <v>13</v>
      </c>
      <c r="G6316" s="0" t="s">
        <v>153</v>
      </c>
      <c r="H6316" s="0" t="n">
        <v>23512265.3076153</v>
      </c>
      <c r="I6316" s="0" t="n">
        <v>208246.147771543</v>
      </c>
      <c r="J6316" s="0" t="n">
        <v>224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0</v>
      </c>
      <c r="Q6316" s="0" t="n">
        <v>0</v>
      </c>
      <c r="R6316" s="0" t="n">
        <v>0</v>
      </c>
    </row>
    <row r="6317" customFormat="false" ht="13.8" hidden="true" customHeight="false" outlineLevel="0" collapsed="false">
      <c r="A6317" s="0" t="s">
        <v>202</v>
      </c>
      <c r="B6317" s="0" t="s">
        <v>52</v>
      </c>
      <c r="C6317" s="0" t="s">
        <v>161</v>
      </c>
      <c r="D6317" s="0" t="s">
        <v>58</v>
      </c>
      <c r="E6317" s="0" t="s">
        <v>13</v>
      </c>
      <c r="F6317" s="0" t="s">
        <v>13</v>
      </c>
      <c r="G6317" s="0" t="s">
        <v>164</v>
      </c>
      <c r="H6317" s="0" t="n">
        <v>10677061.3699743</v>
      </c>
      <c r="I6317" s="0" t="n">
        <v>135443.778357832</v>
      </c>
      <c r="J6317" s="0" t="n">
        <v>717</v>
      </c>
      <c r="K6317" s="0" t="n">
        <v>0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v>0</v>
      </c>
      <c r="Q6317" s="0" t="n">
        <v>0</v>
      </c>
      <c r="R6317" s="0" t="n">
        <v>0</v>
      </c>
    </row>
    <row r="6318" customFormat="false" ht="13.8" hidden="true" customHeight="false" outlineLevel="0" collapsed="false">
      <c r="A6318" s="0" t="s">
        <v>202</v>
      </c>
      <c r="B6318" s="0" t="s">
        <v>21</v>
      </c>
      <c r="C6318" s="0" t="s">
        <v>173</v>
      </c>
      <c r="D6318" s="0" t="s">
        <v>26</v>
      </c>
      <c r="E6318" s="0" t="s">
        <v>9</v>
      </c>
      <c r="F6318" s="0" t="s">
        <v>9</v>
      </c>
      <c r="G6318" s="0" t="s">
        <v>164</v>
      </c>
      <c r="H6318" s="0" t="n">
        <v>8394286.97566626</v>
      </c>
      <c r="I6318" s="0" t="n">
        <v>103546.878610433</v>
      </c>
      <c r="J6318" s="0" t="n">
        <v>106</v>
      </c>
      <c r="K6318" s="0" t="n">
        <v>0</v>
      </c>
      <c r="L6318" s="0" t="n">
        <v>0</v>
      </c>
      <c r="M6318" s="0" t="n">
        <v>0</v>
      </c>
      <c r="N6318" s="0" t="n">
        <v>0</v>
      </c>
      <c r="O6318" s="0" t="n">
        <v>0</v>
      </c>
      <c r="P6318" s="0" t="n">
        <v>0</v>
      </c>
      <c r="Q6318" s="0" t="n">
        <v>0</v>
      </c>
      <c r="R6318" s="0" t="n">
        <v>0</v>
      </c>
    </row>
    <row r="6319" customFormat="false" ht="13.8" hidden="true" customHeight="false" outlineLevel="0" collapsed="false">
      <c r="A6319" s="0" t="s">
        <v>202</v>
      </c>
      <c r="B6319" s="0" t="s">
        <v>21</v>
      </c>
      <c r="C6319" s="0" t="s">
        <v>168</v>
      </c>
      <c r="D6319" s="0" t="s">
        <v>29</v>
      </c>
      <c r="E6319" s="0" t="s">
        <v>8</v>
      </c>
      <c r="F6319" s="0" t="s">
        <v>8</v>
      </c>
      <c r="G6319" s="0" t="s">
        <v>164</v>
      </c>
      <c r="H6319" s="0" t="n">
        <v>177455617.24067</v>
      </c>
      <c r="I6319" s="0" t="n">
        <v>988250</v>
      </c>
      <c r="J6319" s="0" t="n">
        <v>2526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</row>
    <row r="6320" customFormat="false" ht="13.8" hidden="true" customHeight="false" outlineLevel="0" collapsed="false">
      <c r="A6320" s="0" t="s">
        <v>202</v>
      </c>
      <c r="B6320" s="0" t="s">
        <v>96</v>
      </c>
      <c r="C6320" s="0" t="s">
        <v>184</v>
      </c>
      <c r="D6320" s="0" t="s">
        <v>102</v>
      </c>
      <c r="E6320" s="0" t="s">
        <v>198</v>
      </c>
      <c r="F6320" s="0" t="s">
        <v>8</v>
      </c>
      <c r="G6320" s="0" t="s">
        <v>164</v>
      </c>
      <c r="H6320" s="0" t="n">
        <v>1731368457.17847</v>
      </c>
      <c r="I6320" s="0" t="n">
        <v>9921519.6928286</v>
      </c>
      <c r="J6320" s="0" t="n">
        <v>1320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0</v>
      </c>
      <c r="Q6320" s="0" t="n">
        <v>0</v>
      </c>
      <c r="R6320" s="0" t="n">
        <v>0</v>
      </c>
    </row>
    <row r="6321" customFormat="false" ht="13.8" hidden="true" customHeight="false" outlineLevel="0" collapsed="false">
      <c r="A6321" s="0" t="s">
        <v>202</v>
      </c>
      <c r="B6321" s="0" t="s">
        <v>6</v>
      </c>
      <c r="C6321" s="0" t="s">
        <v>163</v>
      </c>
      <c r="D6321" s="0" t="s">
        <v>7</v>
      </c>
      <c r="E6321" s="0" t="s">
        <v>13</v>
      </c>
      <c r="F6321" s="0" t="s">
        <v>13</v>
      </c>
      <c r="G6321" s="0" t="s">
        <v>157</v>
      </c>
      <c r="H6321" s="0" t="n">
        <v>30789789.2333611</v>
      </c>
      <c r="I6321" s="0" t="n">
        <v>666113.484102644</v>
      </c>
      <c r="J6321" s="0" t="n">
        <v>2390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0</v>
      </c>
      <c r="Q6321" s="0" t="n">
        <v>0</v>
      </c>
      <c r="R6321" s="0" t="n">
        <v>0</v>
      </c>
    </row>
    <row r="6322" customFormat="false" ht="13.8" hidden="true" customHeight="false" outlineLevel="0" collapsed="false">
      <c r="A6322" s="0" t="s">
        <v>202</v>
      </c>
      <c r="B6322" s="0" t="s">
        <v>52</v>
      </c>
      <c r="C6322" s="0" t="s">
        <v>169</v>
      </c>
      <c r="D6322" s="0" t="s">
        <v>61</v>
      </c>
      <c r="E6322" s="0" t="s">
        <v>9</v>
      </c>
      <c r="F6322" s="0" t="s">
        <v>9</v>
      </c>
      <c r="G6322" s="0" t="s">
        <v>157</v>
      </c>
      <c r="H6322" s="0" t="n">
        <v>77207967.7043639</v>
      </c>
      <c r="I6322" s="0" t="n">
        <v>712348.163898</v>
      </c>
      <c r="J6322" s="0" t="n">
        <v>114</v>
      </c>
      <c r="K6322" s="0" t="n">
        <v>0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n">
        <v>0</v>
      </c>
      <c r="R6322" s="0" t="n">
        <v>0</v>
      </c>
    </row>
    <row r="6323" customFormat="false" ht="13.8" hidden="true" customHeight="false" outlineLevel="0" collapsed="false">
      <c r="A6323" s="0" t="s">
        <v>202</v>
      </c>
      <c r="B6323" s="0" t="s">
        <v>52</v>
      </c>
      <c r="C6323" s="0" t="s">
        <v>165</v>
      </c>
      <c r="D6323" s="0" t="s">
        <v>62</v>
      </c>
      <c r="E6323" s="0" t="s">
        <v>8</v>
      </c>
      <c r="F6323" s="0" t="s">
        <v>8</v>
      </c>
      <c r="G6323" s="0" t="s">
        <v>153</v>
      </c>
      <c r="H6323" s="0" t="n">
        <v>14157562.7348245</v>
      </c>
      <c r="I6323" s="0" t="n">
        <v>106613.199999999</v>
      </c>
      <c r="J6323" s="0" t="n">
        <v>1692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0</v>
      </c>
      <c r="Q6323" s="0" t="n">
        <v>0</v>
      </c>
      <c r="R6323" s="0" t="n">
        <v>0</v>
      </c>
    </row>
    <row r="6324" customFormat="false" ht="13.8" hidden="true" customHeight="false" outlineLevel="0" collapsed="false">
      <c r="A6324" s="0" t="s">
        <v>202</v>
      </c>
      <c r="B6324" s="0" t="s">
        <v>72</v>
      </c>
      <c r="C6324" s="0" t="s">
        <v>151</v>
      </c>
      <c r="D6324" s="0" t="s">
        <v>83</v>
      </c>
      <c r="E6324" s="0" t="s">
        <v>152</v>
      </c>
      <c r="F6324" s="0" t="s">
        <v>8</v>
      </c>
      <c r="G6324" s="0" t="s">
        <v>153</v>
      </c>
      <c r="H6324" s="0" t="n">
        <v>1031473.62378534</v>
      </c>
      <c r="I6324" s="0" t="n">
        <v>6992.17094124826</v>
      </c>
      <c r="J6324" s="0" t="n">
        <v>43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0</v>
      </c>
      <c r="P6324" s="0" t="n">
        <v>0</v>
      </c>
      <c r="Q6324" s="0" t="n">
        <v>0</v>
      </c>
      <c r="R6324" s="0" t="n">
        <v>0</v>
      </c>
    </row>
    <row r="6325" customFormat="false" ht="13.8" hidden="true" customHeight="false" outlineLevel="0" collapsed="false">
      <c r="A6325" s="0" t="s">
        <v>202</v>
      </c>
      <c r="B6325" s="0" t="s">
        <v>21</v>
      </c>
      <c r="C6325" s="0" t="s">
        <v>166</v>
      </c>
      <c r="D6325" s="0" t="s">
        <v>36</v>
      </c>
      <c r="E6325" s="0" t="s">
        <v>9</v>
      </c>
      <c r="F6325" s="0" t="s">
        <v>9</v>
      </c>
      <c r="G6325" s="0" t="s">
        <v>164</v>
      </c>
      <c r="H6325" s="0" t="n">
        <v>13595293.7915148</v>
      </c>
      <c r="I6325" s="0" t="n">
        <v>95516.7186877335</v>
      </c>
      <c r="J6325" s="0" t="n">
        <v>202</v>
      </c>
      <c r="K6325" s="0" t="n">
        <v>0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n">
        <v>0</v>
      </c>
      <c r="R6325" s="0" t="n">
        <v>0</v>
      </c>
    </row>
    <row r="6326" customFormat="false" ht="13.8" hidden="true" customHeight="false" outlineLevel="0" collapsed="false">
      <c r="A6326" s="0" t="s">
        <v>202</v>
      </c>
      <c r="B6326" s="0" t="s">
        <v>90</v>
      </c>
      <c r="C6326" s="0" t="s">
        <v>92</v>
      </c>
      <c r="D6326" s="0" t="s">
        <v>92</v>
      </c>
      <c r="E6326" s="0" t="s">
        <v>167</v>
      </c>
      <c r="F6326" s="0" t="s">
        <v>9</v>
      </c>
      <c r="G6326" s="0" t="s">
        <v>164</v>
      </c>
      <c r="H6326" s="0" t="n">
        <v>20539615.8076841</v>
      </c>
      <c r="I6326" s="0" t="n">
        <v>395791.666666666</v>
      </c>
      <c r="J6326" s="0" t="n">
        <v>618</v>
      </c>
      <c r="K6326" s="0" t="n">
        <v>0</v>
      </c>
      <c r="L6326" s="0" t="n">
        <v>0</v>
      </c>
      <c r="M6326" s="0" t="n">
        <v>0</v>
      </c>
      <c r="N6326" s="0" t="n">
        <v>0</v>
      </c>
      <c r="O6326" s="0" t="n">
        <v>0</v>
      </c>
      <c r="P6326" s="0" t="n">
        <v>0</v>
      </c>
      <c r="Q6326" s="0" t="n">
        <v>0</v>
      </c>
      <c r="R6326" s="0" t="n">
        <v>0</v>
      </c>
    </row>
    <row r="6327" customFormat="false" ht="13.8" hidden="true" customHeight="false" outlineLevel="0" collapsed="false">
      <c r="A6327" s="0" t="s">
        <v>202</v>
      </c>
      <c r="B6327" s="0" t="s">
        <v>90</v>
      </c>
      <c r="C6327" s="0" t="s">
        <v>92</v>
      </c>
      <c r="D6327" s="0" t="s">
        <v>92</v>
      </c>
      <c r="E6327" s="0" t="s">
        <v>200</v>
      </c>
      <c r="F6327" s="0" t="s">
        <v>8</v>
      </c>
      <c r="G6327" s="0" t="s">
        <v>153</v>
      </c>
      <c r="H6327" s="0" t="n">
        <v>8821464.94013258</v>
      </c>
      <c r="I6327" s="0" t="n">
        <v>64514.7109328579</v>
      </c>
      <c r="J6327" s="0" t="n">
        <v>67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</row>
    <row r="6328" customFormat="false" ht="13.8" hidden="true" customHeight="false" outlineLevel="0" collapsed="false">
      <c r="A6328" s="0" t="s">
        <v>202</v>
      </c>
      <c r="B6328" s="0" t="s">
        <v>72</v>
      </c>
      <c r="C6328" s="0" t="s">
        <v>151</v>
      </c>
      <c r="D6328" s="0" t="s">
        <v>85</v>
      </c>
      <c r="E6328" s="0" t="s">
        <v>156</v>
      </c>
      <c r="F6328" s="0" t="s">
        <v>9</v>
      </c>
      <c r="G6328" s="0" t="s">
        <v>164</v>
      </c>
      <c r="H6328" s="0" t="n">
        <v>161408497.067368</v>
      </c>
      <c r="I6328" s="0" t="n">
        <v>3618382.82048164</v>
      </c>
      <c r="J6328" s="0" t="n">
        <v>468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0</v>
      </c>
      <c r="Q6328" s="0" t="n">
        <v>0</v>
      </c>
      <c r="R6328" s="0" t="n">
        <v>0</v>
      </c>
    </row>
    <row r="6329" customFormat="false" ht="13.8" hidden="true" customHeight="false" outlineLevel="0" collapsed="false">
      <c r="A6329" s="0" t="s">
        <v>202</v>
      </c>
      <c r="B6329" s="0" t="s">
        <v>21</v>
      </c>
      <c r="C6329" s="0" t="s">
        <v>173</v>
      </c>
      <c r="D6329" s="0" t="s">
        <v>48</v>
      </c>
      <c r="E6329" s="0" t="s">
        <v>8</v>
      </c>
      <c r="F6329" s="0" t="s">
        <v>8</v>
      </c>
      <c r="G6329" s="0" t="s">
        <v>164</v>
      </c>
      <c r="H6329" s="0" t="n">
        <v>256802.445518302</v>
      </c>
      <c r="I6329" s="0" t="n">
        <v>1901</v>
      </c>
      <c r="J6329" s="0" t="n">
        <v>5</v>
      </c>
      <c r="K6329" s="0" t="n">
        <v>0</v>
      </c>
      <c r="L6329" s="0" t="n">
        <v>0</v>
      </c>
      <c r="M6329" s="0" t="n">
        <v>0</v>
      </c>
      <c r="N6329" s="0" t="n">
        <v>0</v>
      </c>
      <c r="O6329" s="0" t="n">
        <v>0</v>
      </c>
      <c r="P6329" s="0" t="n">
        <v>0</v>
      </c>
      <c r="Q6329" s="0" t="n">
        <v>0</v>
      </c>
      <c r="R6329" s="0" t="n">
        <v>0</v>
      </c>
    </row>
    <row r="6330" customFormat="false" ht="13.8" hidden="true" customHeight="false" outlineLevel="0" collapsed="false">
      <c r="A6330" s="0" t="s">
        <v>202</v>
      </c>
      <c r="B6330" s="0" t="s">
        <v>21</v>
      </c>
      <c r="C6330" s="0" t="s">
        <v>168</v>
      </c>
      <c r="D6330" s="0" t="s">
        <v>50</v>
      </c>
      <c r="E6330" s="0" t="s">
        <v>8</v>
      </c>
      <c r="F6330" s="0" t="s">
        <v>8</v>
      </c>
      <c r="G6330" s="0" t="s">
        <v>164</v>
      </c>
      <c r="H6330" s="0" t="n">
        <v>50232319.8040382</v>
      </c>
      <c r="I6330" s="0" t="n">
        <v>377135</v>
      </c>
      <c r="J6330" s="0" t="n">
        <v>9255</v>
      </c>
      <c r="K6330" s="0" t="n">
        <v>0</v>
      </c>
      <c r="L6330" s="0" t="n">
        <v>0</v>
      </c>
      <c r="M6330" s="0" t="n">
        <v>0</v>
      </c>
      <c r="N6330" s="0" t="n">
        <v>0</v>
      </c>
      <c r="O6330" s="0" t="n">
        <v>0</v>
      </c>
      <c r="P6330" s="0" t="n">
        <v>0</v>
      </c>
      <c r="Q6330" s="0" t="n">
        <v>0</v>
      </c>
      <c r="R6330" s="0" t="n">
        <v>0</v>
      </c>
    </row>
    <row r="6331" customFormat="false" ht="13.8" hidden="true" customHeight="false" outlineLevel="0" collapsed="false">
      <c r="A6331" s="0" t="s">
        <v>202</v>
      </c>
      <c r="B6331" s="0" t="s">
        <v>72</v>
      </c>
      <c r="C6331" s="0" t="s">
        <v>171</v>
      </c>
      <c r="D6331" s="0" t="s">
        <v>86</v>
      </c>
      <c r="E6331" s="0" t="s">
        <v>170</v>
      </c>
      <c r="F6331" s="0" t="s">
        <v>13</v>
      </c>
      <c r="G6331" s="0" t="s">
        <v>164</v>
      </c>
      <c r="H6331" s="0" t="n">
        <v>52502849.8143531</v>
      </c>
      <c r="I6331" s="0" t="n">
        <v>1260444.45481076</v>
      </c>
      <c r="J6331" s="0" t="n">
        <v>1011</v>
      </c>
      <c r="K6331" s="0" t="n">
        <v>0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0</v>
      </c>
      <c r="Q6331" s="0" t="n">
        <v>0</v>
      </c>
      <c r="R6331" s="0" t="n">
        <v>0</v>
      </c>
    </row>
    <row r="6332" customFormat="false" ht="13.8" hidden="true" customHeight="false" outlineLevel="0" collapsed="false">
      <c r="A6332" s="0" t="s">
        <v>202</v>
      </c>
      <c r="B6332" s="0" t="s">
        <v>90</v>
      </c>
      <c r="C6332" s="0" t="s">
        <v>186</v>
      </c>
      <c r="D6332" s="0" t="s">
        <v>95</v>
      </c>
      <c r="E6332" s="0" t="s">
        <v>13</v>
      </c>
      <c r="F6332" s="0" t="s">
        <v>13</v>
      </c>
      <c r="G6332" s="0" t="s">
        <v>154</v>
      </c>
      <c r="H6332" s="0" t="n">
        <v>8155039.77606018</v>
      </c>
      <c r="I6332" s="0" t="n">
        <v>99861.7061988256</v>
      </c>
      <c r="J6332" s="0" t="n">
        <v>223</v>
      </c>
      <c r="K6332" s="0" t="n">
        <v>0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n">
        <v>0</v>
      </c>
      <c r="R6332" s="0" t="n">
        <v>0</v>
      </c>
    </row>
    <row r="6333" customFormat="false" ht="13.8" hidden="true" customHeight="false" outlineLevel="0" collapsed="false">
      <c r="A6333" s="0" t="s">
        <v>202</v>
      </c>
      <c r="B6333" s="0" t="s">
        <v>90</v>
      </c>
      <c r="C6333" s="0" t="s">
        <v>94</v>
      </c>
      <c r="D6333" s="0" t="s">
        <v>94</v>
      </c>
      <c r="E6333" s="0" t="s">
        <v>156</v>
      </c>
      <c r="F6333" s="0" t="s">
        <v>9</v>
      </c>
      <c r="G6333" s="0" t="s">
        <v>157</v>
      </c>
      <c r="H6333" s="0" t="n">
        <v>8166969.72015202</v>
      </c>
      <c r="I6333" s="0" t="n">
        <v>127828.312061814</v>
      </c>
      <c r="J6333" s="0" t="n">
        <v>88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n">
        <v>0</v>
      </c>
      <c r="R6333" s="0" t="n">
        <v>0</v>
      </c>
    </row>
    <row r="6334" customFormat="false" ht="13.8" hidden="true" customHeight="false" outlineLevel="0" collapsed="false">
      <c r="A6334" s="0" t="s">
        <v>202</v>
      </c>
      <c r="B6334" s="0" t="s">
        <v>21</v>
      </c>
      <c r="C6334" s="0" t="s">
        <v>166</v>
      </c>
      <c r="D6334" s="0" t="s">
        <v>33</v>
      </c>
      <c r="E6334" s="0" t="s">
        <v>9</v>
      </c>
      <c r="F6334" s="0" t="s">
        <v>9</v>
      </c>
      <c r="G6334" s="0" t="s">
        <v>154</v>
      </c>
      <c r="H6334" s="0" t="n">
        <v>5643863.42720454</v>
      </c>
      <c r="I6334" s="0" t="n">
        <v>82351.4984320557</v>
      </c>
      <c r="J6334" s="0" t="n">
        <v>12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0</v>
      </c>
      <c r="P6334" s="0" t="n">
        <v>0</v>
      </c>
      <c r="Q6334" s="0" t="n">
        <v>0</v>
      </c>
      <c r="R6334" s="0" t="n">
        <v>0</v>
      </c>
    </row>
    <row r="6335" customFormat="false" ht="13.8" hidden="true" customHeight="false" outlineLevel="0" collapsed="false">
      <c r="A6335" s="0" t="s">
        <v>202</v>
      </c>
      <c r="B6335" s="0" t="s">
        <v>117</v>
      </c>
      <c r="C6335" s="0" t="s">
        <v>190</v>
      </c>
      <c r="D6335" s="0" t="s">
        <v>109</v>
      </c>
      <c r="E6335" s="0" t="s">
        <v>8</v>
      </c>
      <c r="F6335" s="0" t="s">
        <v>8</v>
      </c>
      <c r="G6335" s="0" t="s">
        <v>154</v>
      </c>
      <c r="H6335" s="0" t="n">
        <v>111051245.53349</v>
      </c>
      <c r="I6335" s="0" t="n">
        <v>536516.692986589</v>
      </c>
      <c r="J6335" s="0" t="n">
        <v>1410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n">
        <v>0</v>
      </c>
      <c r="R6335" s="0" t="n">
        <v>0</v>
      </c>
    </row>
    <row r="6336" customFormat="false" ht="13.8" hidden="true" customHeight="false" outlineLevel="0" collapsed="false">
      <c r="A6336" s="0" t="s">
        <v>202</v>
      </c>
      <c r="B6336" s="0" t="s">
        <v>117</v>
      </c>
      <c r="C6336" s="0" t="s">
        <v>188</v>
      </c>
      <c r="D6336" s="0" t="s">
        <v>109</v>
      </c>
      <c r="E6336" s="0" t="s">
        <v>8</v>
      </c>
      <c r="F6336" s="0" t="s">
        <v>8</v>
      </c>
      <c r="G6336" s="0" t="s">
        <v>172</v>
      </c>
      <c r="H6336" s="0" t="n">
        <v>1100196.63863015</v>
      </c>
      <c r="I6336" s="0" t="n">
        <v>6338.93032855041</v>
      </c>
      <c r="J6336" s="0" t="n">
        <v>14</v>
      </c>
      <c r="K6336" s="0" t="n">
        <v>0</v>
      </c>
      <c r="L6336" s="0" t="n">
        <v>0</v>
      </c>
      <c r="M6336" s="0" t="n">
        <v>0</v>
      </c>
      <c r="N6336" s="0" t="n">
        <v>0</v>
      </c>
      <c r="O6336" s="0" t="n">
        <v>0</v>
      </c>
      <c r="P6336" s="0" t="n">
        <v>0</v>
      </c>
      <c r="Q6336" s="0" t="n">
        <v>0</v>
      </c>
      <c r="R6336" s="0" t="n">
        <v>0</v>
      </c>
    </row>
    <row r="6337" customFormat="false" ht="13.8" hidden="true" customHeight="false" outlineLevel="0" collapsed="false">
      <c r="A6337" s="0" t="s">
        <v>202</v>
      </c>
      <c r="B6337" s="0" t="s">
        <v>103</v>
      </c>
      <c r="C6337" s="0" t="s">
        <v>177</v>
      </c>
      <c r="D6337" s="0" t="s">
        <v>106</v>
      </c>
      <c r="E6337" s="0" t="s">
        <v>13</v>
      </c>
      <c r="F6337" s="0" t="s">
        <v>13</v>
      </c>
      <c r="G6337" s="0" t="s">
        <v>164</v>
      </c>
      <c r="H6337" s="0" t="n">
        <v>16764282.8626097</v>
      </c>
      <c r="I6337" s="0" t="n">
        <v>1426814.275</v>
      </c>
      <c r="J6337" s="0" t="n">
        <v>763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n">
        <v>0</v>
      </c>
      <c r="R6337" s="0" t="n">
        <v>0</v>
      </c>
    </row>
    <row r="6338" customFormat="false" ht="13.8" hidden="true" customHeight="false" outlineLevel="0" collapsed="false">
      <c r="A6338" s="0" t="s">
        <v>202</v>
      </c>
      <c r="B6338" s="0" t="s">
        <v>72</v>
      </c>
      <c r="C6338" s="0" t="s">
        <v>175</v>
      </c>
      <c r="D6338" s="0" t="s">
        <v>87</v>
      </c>
      <c r="E6338" s="0" t="s">
        <v>174</v>
      </c>
      <c r="F6338" s="0" t="s">
        <v>8</v>
      </c>
      <c r="G6338" s="0" t="s">
        <v>164</v>
      </c>
      <c r="H6338" s="0" t="n">
        <v>3607888.3994126</v>
      </c>
      <c r="I6338" s="0" t="n">
        <v>19168.106063636</v>
      </c>
      <c r="J6338" s="0" t="n">
        <v>16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n">
        <v>0</v>
      </c>
      <c r="R6338" s="0" t="n">
        <v>0</v>
      </c>
    </row>
    <row r="6339" customFormat="false" ht="13.8" hidden="true" customHeight="false" outlineLevel="0" collapsed="false">
      <c r="A6339" s="0" t="s">
        <v>202</v>
      </c>
      <c r="B6339" s="0" t="s">
        <v>72</v>
      </c>
      <c r="C6339" s="0" t="s">
        <v>151</v>
      </c>
      <c r="D6339" s="0" t="s">
        <v>75</v>
      </c>
      <c r="E6339" s="0" t="s">
        <v>174</v>
      </c>
      <c r="F6339" s="0" t="s">
        <v>8</v>
      </c>
      <c r="G6339" s="0" t="s">
        <v>172</v>
      </c>
      <c r="H6339" s="0" t="n">
        <v>24021440.3946942</v>
      </c>
      <c r="I6339" s="0" t="n">
        <v>52500.7874050635</v>
      </c>
      <c r="J6339" s="0" t="n">
        <v>138</v>
      </c>
      <c r="K6339" s="0" t="n">
        <v>0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n">
        <v>0</v>
      </c>
      <c r="R6339" s="0" t="n">
        <v>0</v>
      </c>
    </row>
    <row r="6340" customFormat="false" ht="13.8" hidden="true" customHeight="false" outlineLevel="0" collapsed="false">
      <c r="A6340" s="0" t="s">
        <v>202</v>
      </c>
      <c r="B6340" s="0" t="s">
        <v>72</v>
      </c>
      <c r="C6340" s="0" t="s">
        <v>151</v>
      </c>
      <c r="D6340" s="0" t="s">
        <v>75</v>
      </c>
      <c r="E6340" s="0" t="s">
        <v>156</v>
      </c>
      <c r="F6340" s="0" t="s">
        <v>9</v>
      </c>
      <c r="G6340" s="0" t="s">
        <v>164</v>
      </c>
      <c r="H6340" s="0" t="n">
        <v>34697194.728338</v>
      </c>
      <c r="I6340" s="0" t="n">
        <v>153245.178774608</v>
      </c>
      <c r="J6340" s="0" t="n">
        <v>337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</row>
    <row r="6341" customFormat="false" ht="13.8" hidden="true" customHeight="false" outlineLevel="0" collapsed="false">
      <c r="A6341" s="0" t="s">
        <v>202</v>
      </c>
      <c r="B6341" s="0" t="s">
        <v>21</v>
      </c>
      <c r="C6341" s="0" t="s">
        <v>166</v>
      </c>
      <c r="D6341" s="0" t="s">
        <v>24</v>
      </c>
      <c r="E6341" s="0" t="s">
        <v>8</v>
      </c>
      <c r="F6341" s="0" t="s">
        <v>8</v>
      </c>
      <c r="G6341" s="0" t="s">
        <v>164</v>
      </c>
      <c r="H6341" s="0" t="n">
        <v>19417429.3112544</v>
      </c>
      <c r="I6341" s="0" t="n">
        <v>270471.14901342</v>
      </c>
      <c r="J6341" s="0" t="n">
        <v>133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</row>
    <row r="6342" customFormat="false" ht="13.8" hidden="true" customHeight="false" outlineLevel="0" collapsed="false">
      <c r="A6342" s="0" t="s">
        <v>202</v>
      </c>
      <c r="B6342" s="0" t="s">
        <v>52</v>
      </c>
      <c r="C6342" s="0" t="s">
        <v>161</v>
      </c>
      <c r="D6342" s="0" t="s">
        <v>58</v>
      </c>
      <c r="E6342" s="0" t="s">
        <v>8</v>
      </c>
      <c r="F6342" s="0" t="s">
        <v>8</v>
      </c>
      <c r="G6342" s="0" t="s">
        <v>172</v>
      </c>
      <c r="H6342" s="0" t="n">
        <v>3598416.8647293</v>
      </c>
      <c r="I6342" s="0" t="n">
        <v>47089.5759058483</v>
      </c>
      <c r="J6342" s="0" t="n">
        <v>667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0</v>
      </c>
      <c r="Q6342" s="0" t="n">
        <v>0</v>
      </c>
      <c r="R6342" s="0" t="n">
        <v>0</v>
      </c>
    </row>
    <row r="6343" customFormat="false" ht="13.8" hidden="true" customHeight="false" outlineLevel="0" collapsed="false">
      <c r="A6343" s="0" t="s">
        <v>202</v>
      </c>
      <c r="B6343" s="0" t="s">
        <v>21</v>
      </c>
      <c r="C6343" s="0" t="s">
        <v>173</v>
      </c>
      <c r="D6343" s="0" t="s">
        <v>26</v>
      </c>
      <c r="E6343" s="0" t="s">
        <v>8</v>
      </c>
      <c r="F6343" s="0" t="s">
        <v>8</v>
      </c>
      <c r="G6343" s="0" t="s">
        <v>164</v>
      </c>
      <c r="H6343" s="0" t="n">
        <v>33746873.2495626</v>
      </c>
      <c r="I6343" s="0" t="n">
        <v>430832.678383392</v>
      </c>
      <c r="J6343" s="0" t="n">
        <v>440</v>
      </c>
      <c r="K6343" s="0" t="n">
        <v>0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0</v>
      </c>
      <c r="Q6343" s="0" t="n">
        <v>0</v>
      </c>
      <c r="R6343" s="0" t="n">
        <v>0</v>
      </c>
    </row>
    <row r="6344" customFormat="false" ht="13.8" hidden="true" customHeight="false" outlineLevel="0" collapsed="false">
      <c r="A6344" s="0" t="s">
        <v>202</v>
      </c>
      <c r="B6344" s="0" t="s">
        <v>21</v>
      </c>
      <c r="C6344" s="0" t="s">
        <v>173</v>
      </c>
      <c r="D6344" s="0" t="s">
        <v>27</v>
      </c>
      <c r="E6344" s="0" t="s">
        <v>8</v>
      </c>
      <c r="F6344" s="0" t="s">
        <v>8</v>
      </c>
      <c r="G6344" s="0" t="s">
        <v>157</v>
      </c>
      <c r="H6344" s="0" t="n">
        <v>4155464.317278</v>
      </c>
      <c r="I6344" s="0" t="n">
        <v>61597.65</v>
      </c>
      <c r="J6344" s="0" t="n">
        <v>40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n">
        <v>0</v>
      </c>
      <c r="R6344" s="0" t="n">
        <v>0</v>
      </c>
    </row>
    <row r="6345" customFormat="false" ht="13.8" hidden="true" customHeight="false" outlineLevel="0" collapsed="false">
      <c r="A6345" s="0" t="s">
        <v>202</v>
      </c>
      <c r="B6345" s="0" t="s">
        <v>52</v>
      </c>
      <c r="C6345" s="0" t="s">
        <v>158</v>
      </c>
      <c r="D6345" s="0" t="s">
        <v>59</v>
      </c>
      <c r="E6345" s="0" t="s">
        <v>9</v>
      </c>
      <c r="F6345" s="0" t="s">
        <v>9</v>
      </c>
      <c r="G6345" s="0" t="s">
        <v>172</v>
      </c>
      <c r="H6345" s="0" t="n">
        <v>624857.247720562</v>
      </c>
      <c r="I6345" s="0" t="n">
        <v>8508.71682725747</v>
      </c>
      <c r="J6345" s="0" t="n">
        <v>12</v>
      </c>
      <c r="K6345" s="0" t="n">
        <v>0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n">
        <v>0</v>
      </c>
      <c r="R6345" s="0" t="n">
        <v>0</v>
      </c>
    </row>
    <row r="6346" customFormat="false" ht="13.8" hidden="true" customHeight="false" outlineLevel="0" collapsed="false">
      <c r="A6346" s="0" t="s">
        <v>202</v>
      </c>
      <c r="B6346" s="0" t="s">
        <v>96</v>
      </c>
      <c r="C6346" s="0" t="s">
        <v>184</v>
      </c>
      <c r="D6346" s="0" t="s">
        <v>101</v>
      </c>
      <c r="E6346" s="0" t="s">
        <v>170</v>
      </c>
      <c r="F6346" s="0" t="s">
        <v>13</v>
      </c>
      <c r="G6346" s="0" t="s">
        <v>157</v>
      </c>
      <c r="H6346" s="0" t="n">
        <v>134457171.183188</v>
      </c>
      <c r="I6346" s="0" t="n">
        <v>1270368.02921203</v>
      </c>
      <c r="J6346" s="0" t="n">
        <v>259</v>
      </c>
      <c r="K6346" s="0" t="n">
        <v>0</v>
      </c>
      <c r="L6346" s="0" t="n">
        <v>0</v>
      </c>
      <c r="M6346" s="0" t="n">
        <v>0</v>
      </c>
      <c r="N6346" s="0" t="n">
        <v>0</v>
      </c>
      <c r="O6346" s="0" t="n">
        <v>0</v>
      </c>
      <c r="P6346" s="0" t="n">
        <v>0</v>
      </c>
      <c r="Q6346" s="0" t="n">
        <v>0</v>
      </c>
      <c r="R6346" s="0" t="n">
        <v>0</v>
      </c>
    </row>
    <row r="6347" customFormat="false" ht="13.8" hidden="true" customHeight="false" outlineLevel="0" collapsed="false">
      <c r="A6347" s="0" t="s">
        <v>202</v>
      </c>
      <c r="B6347" s="0" t="s">
        <v>96</v>
      </c>
      <c r="C6347" s="0" t="s">
        <v>184</v>
      </c>
      <c r="D6347" s="0" t="s">
        <v>101</v>
      </c>
      <c r="E6347" s="0" t="s">
        <v>170</v>
      </c>
      <c r="F6347" s="0" t="s">
        <v>13</v>
      </c>
      <c r="G6347" s="0" t="s">
        <v>172</v>
      </c>
      <c r="H6347" s="0" t="n">
        <v>57368317.8323646</v>
      </c>
      <c r="I6347" s="0" t="n">
        <v>526660.204441461</v>
      </c>
      <c r="J6347" s="0" t="n">
        <v>115</v>
      </c>
      <c r="K6347" s="0" t="n">
        <v>0</v>
      </c>
      <c r="L6347" s="0" t="n">
        <v>0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n">
        <v>0</v>
      </c>
      <c r="R6347" s="0" t="n">
        <v>0</v>
      </c>
    </row>
    <row r="6348" customFormat="false" ht="13.8" hidden="true" customHeight="false" outlineLevel="0" collapsed="false">
      <c r="A6348" s="0" t="s">
        <v>202</v>
      </c>
      <c r="B6348" s="0" t="s">
        <v>21</v>
      </c>
      <c r="C6348" s="0" t="s">
        <v>181</v>
      </c>
      <c r="D6348" s="0" t="s">
        <v>31</v>
      </c>
      <c r="E6348" s="0" t="s">
        <v>9</v>
      </c>
      <c r="F6348" s="0" t="s">
        <v>9</v>
      </c>
      <c r="G6348" s="0" t="s">
        <v>154</v>
      </c>
      <c r="H6348" s="0" t="n">
        <v>1556919.96283556</v>
      </c>
      <c r="I6348" s="0" t="n">
        <v>18850</v>
      </c>
      <c r="J6348" s="0" t="n">
        <v>38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</row>
    <row r="6349" customFormat="false" ht="13.8" hidden="true" customHeight="false" outlineLevel="0" collapsed="false">
      <c r="A6349" s="0" t="s">
        <v>202</v>
      </c>
      <c r="B6349" s="0" t="s">
        <v>6</v>
      </c>
      <c r="C6349" s="0" t="s">
        <v>162</v>
      </c>
      <c r="D6349" s="0" t="s">
        <v>7</v>
      </c>
      <c r="E6349" s="0" t="s">
        <v>9</v>
      </c>
      <c r="F6349" s="0" t="s">
        <v>9</v>
      </c>
      <c r="G6349" s="0" t="s">
        <v>157</v>
      </c>
      <c r="H6349" s="0" t="n">
        <v>198044879.100675</v>
      </c>
      <c r="I6349" s="0" t="n">
        <v>2384211.85477746</v>
      </c>
      <c r="J6349" s="0" t="n">
        <v>26124</v>
      </c>
      <c r="K6349" s="0" t="n">
        <v>0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0</v>
      </c>
      <c r="R6349" s="0" t="n">
        <v>0</v>
      </c>
    </row>
    <row r="6350" customFormat="false" ht="13.8" hidden="true" customHeight="false" outlineLevel="0" collapsed="false">
      <c r="A6350" s="0" t="s">
        <v>202</v>
      </c>
      <c r="B6350" s="0" t="s">
        <v>6</v>
      </c>
      <c r="C6350" s="0" t="s">
        <v>162</v>
      </c>
      <c r="D6350" s="0" t="s">
        <v>7</v>
      </c>
      <c r="E6350" s="0" t="s">
        <v>8</v>
      </c>
      <c r="F6350" s="0" t="s">
        <v>8</v>
      </c>
      <c r="G6350" s="0" t="s">
        <v>153</v>
      </c>
      <c r="H6350" s="0" t="n">
        <v>63254687.2357836</v>
      </c>
      <c r="I6350" s="0" t="n">
        <v>265515.634552525</v>
      </c>
      <c r="J6350" s="0" t="n">
        <v>4537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0</v>
      </c>
    </row>
    <row r="6351" customFormat="false" ht="13.8" hidden="true" customHeight="false" outlineLevel="0" collapsed="false">
      <c r="A6351" s="0" t="s">
        <v>202</v>
      </c>
      <c r="B6351" s="0" t="s">
        <v>6</v>
      </c>
      <c r="C6351" s="0" t="s">
        <v>162</v>
      </c>
      <c r="D6351" s="0" t="s">
        <v>7</v>
      </c>
      <c r="E6351" s="0" t="s">
        <v>9</v>
      </c>
      <c r="F6351" s="0" t="s">
        <v>9</v>
      </c>
      <c r="G6351" s="0" t="s">
        <v>172</v>
      </c>
      <c r="H6351" s="0" t="n">
        <v>57567920.5021645</v>
      </c>
      <c r="I6351" s="0" t="n">
        <v>600567.267590214</v>
      </c>
      <c r="J6351" s="0" t="n">
        <v>8543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</v>
      </c>
      <c r="R6351" s="0" t="n">
        <v>0</v>
      </c>
    </row>
    <row r="6352" customFormat="false" ht="13.8" hidden="true" customHeight="false" outlineLevel="0" collapsed="false">
      <c r="A6352" s="0" t="s">
        <v>202</v>
      </c>
      <c r="B6352" s="0" t="s">
        <v>52</v>
      </c>
      <c r="C6352" s="0" t="s">
        <v>165</v>
      </c>
      <c r="D6352" s="0" t="s">
        <v>62</v>
      </c>
      <c r="E6352" s="0" t="s">
        <v>13</v>
      </c>
      <c r="F6352" s="0" t="s">
        <v>13</v>
      </c>
      <c r="G6352" s="0" t="s">
        <v>154</v>
      </c>
      <c r="H6352" s="0" t="n">
        <v>15125058.1519118</v>
      </c>
      <c r="I6352" s="0" t="n">
        <v>116311.799999999</v>
      </c>
      <c r="J6352" s="0" t="n">
        <v>1835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0</v>
      </c>
    </row>
    <row r="6353" customFormat="false" ht="13.8" hidden="true" customHeight="false" outlineLevel="0" collapsed="false">
      <c r="A6353" s="0" t="s">
        <v>202</v>
      </c>
      <c r="B6353" s="0" t="s">
        <v>21</v>
      </c>
      <c r="C6353" s="0" t="s">
        <v>173</v>
      </c>
      <c r="D6353" s="0" t="s">
        <v>39</v>
      </c>
      <c r="E6353" s="0" t="s">
        <v>8</v>
      </c>
      <c r="F6353" s="0" t="s">
        <v>8</v>
      </c>
      <c r="G6353" s="0" t="s">
        <v>157</v>
      </c>
      <c r="H6353" s="0" t="n">
        <v>51804865.736588</v>
      </c>
      <c r="I6353" s="0" t="n">
        <v>429261.22047831</v>
      </c>
      <c r="J6353" s="0" t="n">
        <v>1030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0</v>
      </c>
    </row>
    <row r="6354" customFormat="false" ht="13.8" hidden="true" customHeight="false" outlineLevel="0" collapsed="false">
      <c r="A6354" s="0" t="s">
        <v>202</v>
      </c>
      <c r="B6354" s="0" t="s">
        <v>90</v>
      </c>
      <c r="C6354" s="0" t="s">
        <v>92</v>
      </c>
      <c r="D6354" s="0" t="s">
        <v>92</v>
      </c>
      <c r="E6354" s="0" t="s">
        <v>185</v>
      </c>
      <c r="F6354" s="0" t="s">
        <v>9</v>
      </c>
      <c r="G6354" s="0" t="s">
        <v>153</v>
      </c>
      <c r="H6354" s="0" t="n">
        <v>979948.603357917</v>
      </c>
      <c r="I6354" s="0" t="n">
        <v>17986.6666666666</v>
      </c>
      <c r="J6354" s="0" t="n">
        <v>27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n">
        <v>0</v>
      </c>
      <c r="R6354" s="0" t="n">
        <v>0</v>
      </c>
    </row>
    <row r="6355" customFormat="false" ht="13.8" hidden="true" customHeight="false" outlineLevel="0" collapsed="false">
      <c r="A6355" s="0" t="s">
        <v>202</v>
      </c>
      <c r="B6355" s="0" t="s">
        <v>52</v>
      </c>
      <c r="C6355" s="0" t="s">
        <v>158</v>
      </c>
      <c r="D6355" s="0" t="s">
        <v>63</v>
      </c>
      <c r="E6355" s="0" t="s">
        <v>9</v>
      </c>
      <c r="F6355" s="0" t="s">
        <v>9</v>
      </c>
      <c r="G6355" s="0" t="s">
        <v>153</v>
      </c>
      <c r="H6355" s="0" t="n">
        <v>12758902.5411269</v>
      </c>
      <c r="I6355" s="0" t="n">
        <v>156762.443867053</v>
      </c>
      <c r="J6355" s="0" t="n">
        <v>1299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0</v>
      </c>
      <c r="Q6355" s="0" t="n">
        <v>0</v>
      </c>
      <c r="R6355" s="0" t="n">
        <v>0</v>
      </c>
    </row>
    <row r="6356" customFormat="false" ht="13.8" hidden="true" customHeight="false" outlineLevel="0" collapsed="false">
      <c r="A6356" s="0" t="s">
        <v>202</v>
      </c>
      <c r="B6356" s="0" t="s">
        <v>21</v>
      </c>
      <c r="C6356" s="0" t="s">
        <v>166</v>
      </c>
      <c r="D6356" s="0" t="s">
        <v>43</v>
      </c>
      <c r="E6356" s="0" t="s">
        <v>8</v>
      </c>
      <c r="F6356" s="0" t="s">
        <v>8</v>
      </c>
      <c r="G6356" s="0" t="s">
        <v>153</v>
      </c>
      <c r="H6356" s="0" t="n">
        <v>5754437.58822986</v>
      </c>
      <c r="I6356" s="0" t="n">
        <v>23033.2088383838</v>
      </c>
      <c r="J6356" s="0" t="n">
        <v>169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n">
        <v>0</v>
      </c>
      <c r="R6356" s="0" t="n">
        <v>0</v>
      </c>
    </row>
    <row r="6357" customFormat="false" ht="13.8" hidden="true" customHeight="false" outlineLevel="0" collapsed="false">
      <c r="A6357" s="0" t="s">
        <v>202</v>
      </c>
      <c r="B6357" s="0" t="s">
        <v>52</v>
      </c>
      <c r="C6357" s="0" t="s">
        <v>165</v>
      </c>
      <c r="D6357" s="0" t="s">
        <v>65</v>
      </c>
      <c r="E6357" s="0" t="s">
        <v>8</v>
      </c>
      <c r="F6357" s="0" t="s">
        <v>8</v>
      </c>
      <c r="G6357" s="0" t="s">
        <v>164</v>
      </c>
      <c r="H6357" s="0" t="n">
        <v>8815982.48580283</v>
      </c>
      <c r="I6357" s="0" t="n">
        <v>92868.0999999999</v>
      </c>
      <c r="J6357" s="0" t="n">
        <v>1455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0</v>
      </c>
    </row>
    <row r="6358" customFormat="false" ht="13.8" hidden="true" customHeight="false" outlineLevel="0" collapsed="false">
      <c r="A6358" s="0" t="s">
        <v>202</v>
      </c>
      <c r="B6358" s="0" t="s">
        <v>21</v>
      </c>
      <c r="C6358" s="0" t="s">
        <v>166</v>
      </c>
      <c r="D6358" s="0" t="s">
        <v>44</v>
      </c>
      <c r="E6358" s="0" t="s">
        <v>9</v>
      </c>
      <c r="F6358" s="0" t="s">
        <v>9</v>
      </c>
      <c r="G6358" s="0" t="s">
        <v>157</v>
      </c>
      <c r="H6358" s="0" t="n">
        <v>3162932.26378846</v>
      </c>
      <c r="I6358" s="0" t="n">
        <v>21010.8333333333</v>
      </c>
      <c r="J6358" s="0" t="n">
        <v>64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n">
        <v>0</v>
      </c>
      <c r="R6358" s="0" t="n">
        <v>0</v>
      </c>
    </row>
    <row r="6359" customFormat="false" ht="13.8" hidden="true" customHeight="false" outlineLevel="0" collapsed="false">
      <c r="A6359" s="0" t="s">
        <v>202</v>
      </c>
      <c r="B6359" s="0" t="s">
        <v>52</v>
      </c>
      <c r="C6359" s="0" t="s">
        <v>165</v>
      </c>
      <c r="D6359" s="0" t="s">
        <v>67</v>
      </c>
      <c r="E6359" s="0" t="s">
        <v>9</v>
      </c>
      <c r="F6359" s="0" t="s">
        <v>9</v>
      </c>
      <c r="G6359" s="0" t="s">
        <v>172</v>
      </c>
      <c r="H6359" s="0" t="n">
        <v>4295732.15596119</v>
      </c>
      <c r="I6359" s="0" t="n">
        <v>30593.4999999999</v>
      </c>
      <c r="J6359" s="0" t="n">
        <v>478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0</v>
      </c>
    </row>
    <row r="6360" customFormat="false" ht="13.8" hidden="true" customHeight="false" outlineLevel="0" collapsed="false">
      <c r="A6360" s="0" t="s">
        <v>202</v>
      </c>
      <c r="B6360" s="0" t="s">
        <v>21</v>
      </c>
      <c r="C6360" s="0" t="s">
        <v>168</v>
      </c>
      <c r="D6360" s="0" t="s">
        <v>49</v>
      </c>
      <c r="E6360" s="0" t="s">
        <v>9</v>
      </c>
      <c r="F6360" s="0" t="s">
        <v>9</v>
      </c>
      <c r="G6360" s="0" t="s">
        <v>172</v>
      </c>
      <c r="H6360" s="0" t="n">
        <v>4455821.65531413</v>
      </c>
      <c r="I6360" s="0" t="n">
        <v>40830</v>
      </c>
      <c r="J6360" s="0" t="n">
        <v>998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  <c r="Q6360" s="0" t="n">
        <v>0</v>
      </c>
      <c r="R6360" s="0" t="n">
        <v>0</v>
      </c>
    </row>
    <row r="6361" customFormat="false" ht="13.8" hidden="true" customHeight="false" outlineLevel="0" collapsed="false">
      <c r="A6361" s="0" t="s">
        <v>202</v>
      </c>
      <c r="B6361" s="0" t="s">
        <v>21</v>
      </c>
      <c r="C6361" s="0" t="s">
        <v>168</v>
      </c>
      <c r="D6361" s="0" t="s">
        <v>49</v>
      </c>
      <c r="E6361" s="0" t="s">
        <v>8</v>
      </c>
      <c r="F6361" s="0" t="s">
        <v>8</v>
      </c>
      <c r="G6361" s="0" t="s">
        <v>153</v>
      </c>
      <c r="H6361" s="0" t="n">
        <v>1281874.07883865</v>
      </c>
      <c r="I6361" s="0" t="n">
        <v>10295</v>
      </c>
      <c r="J6361" s="0" t="n">
        <v>261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0</v>
      </c>
      <c r="Q6361" s="0" t="n">
        <v>0</v>
      </c>
      <c r="R6361" s="0" t="n">
        <v>0</v>
      </c>
    </row>
    <row r="6362" customFormat="false" ht="13.8" hidden="true" customHeight="false" outlineLevel="0" collapsed="false">
      <c r="A6362" s="0" t="s">
        <v>202</v>
      </c>
      <c r="B6362" s="0" t="s">
        <v>21</v>
      </c>
      <c r="C6362" s="0" t="s">
        <v>168</v>
      </c>
      <c r="D6362" s="0" t="s">
        <v>50</v>
      </c>
      <c r="E6362" s="0" t="s">
        <v>8</v>
      </c>
      <c r="F6362" s="0" t="s">
        <v>8</v>
      </c>
      <c r="G6362" s="0" t="s">
        <v>153</v>
      </c>
      <c r="H6362" s="0" t="n">
        <v>3590694.04300723</v>
      </c>
      <c r="I6362" s="0" t="n">
        <v>30825</v>
      </c>
      <c r="J6362" s="0" t="n">
        <v>776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</row>
    <row r="6363" customFormat="false" ht="13.8" hidden="true" customHeight="false" outlineLevel="0" collapsed="false">
      <c r="A6363" s="0" t="s">
        <v>202</v>
      </c>
      <c r="B6363" s="0" t="s">
        <v>72</v>
      </c>
      <c r="C6363" s="0" t="s">
        <v>171</v>
      </c>
      <c r="D6363" s="0" t="s">
        <v>86</v>
      </c>
      <c r="E6363" s="0" t="s">
        <v>174</v>
      </c>
      <c r="F6363" s="0" t="s">
        <v>8</v>
      </c>
      <c r="G6363" s="0" t="s">
        <v>157</v>
      </c>
      <c r="H6363" s="0" t="n">
        <v>14595162.47904</v>
      </c>
      <c r="I6363" s="0" t="n">
        <v>101292.974005976</v>
      </c>
      <c r="J6363" s="0" t="n">
        <v>121</v>
      </c>
      <c r="K6363" s="0" t="n">
        <v>0</v>
      </c>
      <c r="L6363" s="0" t="n">
        <v>0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n">
        <v>0</v>
      </c>
      <c r="R6363" s="0" t="n">
        <v>0</v>
      </c>
    </row>
    <row r="6364" customFormat="false" ht="13.8" hidden="true" customHeight="false" outlineLevel="0" collapsed="false">
      <c r="A6364" s="0" t="s">
        <v>202</v>
      </c>
      <c r="B6364" s="0" t="s">
        <v>72</v>
      </c>
      <c r="C6364" s="0" t="s">
        <v>171</v>
      </c>
      <c r="D6364" s="0" t="s">
        <v>86</v>
      </c>
      <c r="E6364" s="0" t="s">
        <v>156</v>
      </c>
      <c r="F6364" s="0" t="s">
        <v>9</v>
      </c>
      <c r="G6364" s="0" t="s">
        <v>172</v>
      </c>
      <c r="H6364" s="0" t="n">
        <v>10063376.475224</v>
      </c>
      <c r="I6364" s="0" t="n">
        <v>199867.409863708</v>
      </c>
      <c r="J6364" s="0" t="n">
        <v>142</v>
      </c>
      <c r="K6364" s="0" t="n">
        <v>0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0</v>
      </c>
      <c r="Q6364" s="0" t="n">
        <v>0</v>
      </c>
      <c r="R6364" s="0" t="n">
        <v>0</v>
      </c>
    </row>
    <row r="6365" customFormat="false" ht="13.8" hidden="true" customHeight="false" outlineLevel="0" collapsed="false">
      <c r="A6365" s="0" t="s">
        <v>202</v>
      </c>
      <c r="B6365" s="0" t="s">
        <v>72</v>
      </c>
      <c r="C6365" s="0" t="s">
        <v>171</v>
      </c>
      <c r="D6365" s="0" t="s">
        <v>86</v>
      </c>
      <c r="E6365" s="0" t="s">
        <v>170</v>
      </c>
      <c r="F6365" s="0" t="s">
        <v>13</v>
      </c>
      <c r="G6365" s="0" t="s">
        <v>172</v>
      </c>
      <c r="H6365" s="0" t="n">
        <v>3382871.42726421</v>
      </c>
      <c r="I6365" s="0" t="n">
        <v>74145.8593749022</v>
      </c>
      <c r="J6365" s="0" t="n">
        <v>53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0</v>
      </c>
      <c r="Q6365" s="0" t="n">
        <v>0</v>
      </c>
      <c r="R6365" s="0" t="n">
        <v>0</v>
      </c>
    </row>
    <row r="6366" customFormat="false" ht="13.8" hidden="true" customHeight="false" outlineLevel="0" collapsed="false">
      <c r="A6366" s="0" t="s">
        <v>202</v>
      </c>
      <c r="B6366" s="0" t="s">
        <v>103</v>
      </c>
      <c r="C6366" s="0" t="s">
        <v>178</v>
      </c>
      <c r="D6366" s="0" t="s">
        <v>111</v>
      </c>
      <c r="E6366" s="0" t="s">
        <v>8</v>
      </c>
      <c r="F6366" s="0" t="s">
        <v>8</v>
      </c>
      <c r="G6366" s="0" t="s">
        <v>164</v>
      </c>
      <c r="H6366" s="0" t="n">
        <v>19960475.647397</v>
      </c>
      <c r="I6366" s="0" t="n">
        <v>45681.8347671852</v>
      </c>
      <c r="J6366" s="0" t="n">
        <v>80</v>
      </c>
      <c r="K6366" s="0" t="n">
        <v>0</v>
      </c>
      <c r="L6366" s="0" t="n">
        <v>0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n">
        <v>0</v>
      </c>
      <c r="R6366" s="0" t="n">
        <v>0</v>
      </c>
    </row>
    <row r="6367" customFormat="false" ht="13.8" hidden="true" customHeight="false" outlineLevel="0" collapsed="false">
      <c r="A6367" s="0" t="s">
        <v>202</v>
      </c>
      <c r="B6367" s="0" t="s">
        <v>103</v>
      </c>
      <c r="C6367" s="0" t="s">
        <v>178</v>
      </c>
      <c r="D6367" s="0" t="s">
        <v>111</v>
      </c>
      <c r="E6367" s="0" t="s">
        <v>9</v>
      </c>
      <c r="F6367" s="0" t="s">
        <v>9</v>
      </c>
      <c r="G6367" s="0" t="s">
        <v>153</v>
      </c>
      <c r="H6367" s="0" t="n">
        <v>692108.360683347</v>
      </c>
      <c r="I6367" s="0" t="n">
        <v>8683.57696076234</v>
      </c>
      <c r="J6367" s="0" t="n">
        <v>19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n">
        <v>0</v>
      </c>
      <c r="R6367" s="0" t="n">
        <v>0</v>
      </c>
    </row>
    <row r="6368" customFormat="false" ht="13.8" hidden="true" customHeight="false" outlineLevel="0" collapsed="false">
      <c r="A6368" s="0" t="s">
        <v>202</v>
      </c>
      <c r="B6368" s="0" t="s">
        <v>103</v>
      </c>
      <c r="C6368" s="0" t="s">
        <v>177</v>
      </c>
      <c r="D6368" s="0" t="s">
        <v>110</v>
      </c>
      <c r="E6368" s="0" t="s">
        <v>9</v>
      </c>
      <c r="F6368" s="0" t="s">
        <v>9</v>
      </c>
      <c r="G6368" s="0" t="s">
        <v>153</v>
      </c>
      <c r="H6368" s="0" t="n">
        <v>382859.333532266</v>
      </c>
      <c r="I6368" s="0" t="n">
        <v>21521.195</v>
      </c>
      <c r="J6368" s="0" t="n">
        <v>10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0</v>
      </c>
      <c r="Q6368" s="0" t="n">
        <v>0</v>
      </c>
      <c r="R6368" s="0" t="n">
        <v>0</v>
      </c>
    </row>
    <row r="6369" customFormat="false" ht="13.8" hidden="true" customHeight="false" outlineLevel="0" collapsed="false">
      <c r="A6369" s="0" t="s">
        <v>202</v>
      </c>
      <c r="B6369" s="0" t="s">
        <v>72</v>
      </c>
      <c r="C6369" s="0" t="s">
        <v>151</v>
      </c>
      <c r="D6369" s="0" t="s">
        <v>73</v>
      </c>
      <c r="E6369" s="0" t="s">
        <v>170</v>
      </c>
      <c r="F6369" s="0" t="s">
        <v>13</v>
      </c>
      <c r="G6369" s="0" t="s">
        <v>157</v>
      </c>
      <c r="H6369" s="0" t="n">
        <v>6960473.3152546</v>
      </c>
      <c r="I6369" s="0" t="n">
        <v>27612.6196929153</v>
      </c>
      <c r="J6369" s="0" t="n">
        <v>109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v>0</v>
      </c>
      <c r="Q6369" s="0" t="n">
        <v>0</v>
      </c>
      <c r="R6369" s="0" t="n">
        <v>0</v>
      </c>
    </row>
    <row r="6370" customFormat="false" ht="13.8" hidden="true" customHeight="false" outlineLevel="0" collapsed="false">
      <c r="A6370" s="0" t="s">
        <v>202</v>
      </c>
      <c r="B6370" s="0" t="s">
        <v>72</v>
      </c>
      <c r="C6370" s="0" t="s">
        <v>171</v>
      </c>
      <c r="D6370" s="0" t="s">
        <v>74</v>
      </c>
      <c r="E6370" s="0" t="s">
        <v>156</v>
      </c>
      <c r="F6370" s="0" t="s">
        <v>9</v>
      </c>
      <c r="G6370" s="0" t="s">
        <v>172</v>
      </c>
      <c r="H6370" s="0" t="n">
        <v>35440613.0171028</v>
      </c>
      <c r="I6370" s="0" t="n">
        <v>149450.4551047</v>
      </c>
      <c r="J6370" s="0" t="n">
        <v>1190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n">
        <v>0</v>
      </c>
      <c r="R6370" s="0" t="n">
        <v>0</v>
      </c>
    </row>
    <row r="6371" customFormat="false" ht="13.8" hidden="true" customHeight="false" outlineLevel="0" collapsed="false">
      <c r="A6371" s="0" t="s">
        <v>202</v>
      </c>
      <c r="B6371" s="0" t="s">
        <v>72</v>
      </c>
      <c r="C6371" s="0" t="s">
        <v>151</v>
      </c>
      <c r="D6371" s="0" t="s">
        <v>76</v>
      </c>
      <c r="E6371" s="0" t="s">
        <v>174</v>
      </c>
      <c r="F6371" s="0" t="s">
        <v>8</v>
      </c>
      <c r="G6371" s="0" t="s">
        <v>164</v>
      </c>
      <c r="H6371" s="0" t="n">
        <v>3877498.06237031</v>
      </c>
      <c r="I6371" s="0" t="n">
        <v>10010.7304666964</v>
      </c>
      <c r="J6371" s="0" t="n">
        <v>82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0</v>
      </c>
      <c r="P6371" s="0" t="n">
        <v>0</v>
      </c>
      <c r="Q6371" s="0" t="n">
        <v>0</v>
      </c>
      <c r="R6371" s="0" t="n">
        <v>0</v>
      </c>
    </row>
    <row r="6372" customFormat="false" ht="13.8" hidden="true" customHeight="false" outlineLevel="0" collapsed="false">
      <c r="A6372" s="0" t="s">
        <v>202</v>
      </c>
      <c r="B6372" s="0" t="s">
        <v>72</v>
      </c>
      <c r="C6372" s="0" t="s">
        <v>171</v>
      </c>
      <c r="D6372" s="0" t="s">
        <v>80</v>
      </c>
      <c r="E6372" s="0" t="s">
        <v>170</v>
      </c>
      <c r="F6372" s="0" t="s">
        <v>13</v>
      </c>
      <c r="G6372" s="0" t="s">
        <v>164</v>
      </c>
      <c r="H6372" s="0" t="n">
        <v>85853495.9940142</v>
      </c>
      <c r="I6372" s="0" t="n">
        <v>2091590.11559686</v>
      </c>
      <c r="J6372" s="0" t="n">
        <v>1739</v>
      </c>
      <c r="K6372" s="0" t="n">
        <v>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v>0</v>
      </c>
      <c r="Q6372" s="0" t="n">
        <v>0</v>
      </c>
      <c r="R6372" s="0" t="n">
        <v>0</v>
      </c>
    </row>
    <row r="6373" customFormat="false" ht="13.8" hidden="true" customHeight="false" outlineLevel="0" collapsed="false">
      <c r="A6373" s="0" t="s">
        <v>202</v>
      </c>
      <c r="B6373" s="0" t="s">
        <v>52</v>
      </c>
      <c r="C6373" s="0" t="s">
        <v>183</v>
      </c>
      <c r="D6373" s="0" t="s">
        <v>57</v>
      </c>
      <c r="E6373" s="0" t="s">
        <v>8</v>
      </c>
      <c r="F6373" s="0" t="s">
        <v>8</v>
      </c>
      <c r="G6373" s="0" t="s">
        <v>164</v>
      </c>
      <c r="H6373" s="0" t="n">
        <v>480979947.038647</v>
      </c>
      <c r="I6373" s="0" t="n">
        <v>5667226.58734126</v>
      </c>
      <c r="J6373" s="0" t="n">
        <v>729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0</v>
      </c>
    </row>
    <row r="6374" customFormat="false" ht="13.8" hidden="true" customHeight="false" outlineLevel="0" collapsed="false">
      <c r="A6374" s="0" t="s">
        <v>202</v>
      </c>
      <c r="B6374" s="0" t="s">
        <v>52</v>
      </c>
      <c r="C6374" s="0" t="s">
        <v>169</v>
      </c>
      <c r="D6374" s="0" t="s">
        <v>61</v>
      </c>
      <c r="E6374" s="0" t="s">
        <v>13</v>
      </c>
      <c r="F6374" s="0" t="s">
        <v>13</v>
      </c>
      <c r="G6374" s="0" t="s">
        <v>157</v>
      </c>
      <c r="H6374" s="0" t="n">
        <v>78892245.4225885</v>
      </c>
      <c r="I6374" s="0" t="n">
        <v>701586.452268999</v>
      </c>
      <c r="J6374" s="0" t="n">
        <v>116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0</v>
      </c>
      <c r="Q6374" s="0" t="n">
        <v>0</v>
      </c>
      <c r="R6374" s="0" t="n">
        <v>0</v>
      </c>
    </row>
    <row r="6375" customFormat="false" ht="13.8" hidden="true" customHeight="false" outlineLevel="0" collapsed="false">
      <c r="A6375" s="0" t="s">
        <v>202</v>
      </c>
      <c r="B6375" s="0" t="s">
        <v>21</v>
      </c>
      <c r="C6375" s="0" t="s">
        <v>166</v>
      </c>
      <c r="D6375" s="0" t="s">
        <v>32</v>
      </c>
      <c r="E6375" s="0" t="s">
        <v>8</v>
      </c>
      <c r="F6375" s="0" t="s">
        <v>8</v>
      </c>
      <c r="G6375" s="0" t="s">
        <v>157</v>
      </c>
      <c r="H6375" s="0" t="n">
        <v>7229827.83102741</v>
      </c>
      <c r="I6375" s="0" t="n">
        <v>87571.2</v>
      </c>
      <c r="J6375" s="0" t="n">
        <v>19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n">
        <v>0</v>
      </c>
      <c r="R6375" s="0" t="n">
        <v>0</v>
      </c>
    </row>
    <row r="6376" customFormat="false" ht="13.8" hidden="true" customHeight="false" outlineLevel="0" collapsed="false">
      <c r="A6376" s="0" t="s">
        <v>202</v>
      </c>
      <c r="B6376" s="0" t="s">
        <v>6</v>
      </c>
      <c r="C6376" s="0" t="s">
        <v>163</v>
      </c>
      <c r="D6376" s="0" t="s">
        <v>15</v>
      </c>
      <c r="E6376" s="0" t="s">
        <v>13</v>
      </c>
      <c r="F6376" s="0" t="s">
        <v>13</v>
      </c>
      <c r="G6376" s="0" t="s">
        <v>172</v>
      </c>
      <c r="H6376" s="0" t="n">
        <v>1693859.52326853</v>
      </c>
      <c r="I6376" s="0" t="n">
        <v>56702.3177655516</v>
      </c>
      <c r="J6376" s="0" t="n">
        <v>138</v>
      </c>
      <c r="K6376" s="0" t="n">
        <v>0</v>
      </c>
      <c r="L6376" s="0" t="n">
        <v>0</v>
      </c>
      <c r="M6376" s="0" t="n">
        <v>0</v>
      </c>
      <c r="N6376" s="0" t="n">
        <v>0</v>
      </c>
      <c r="O6376" s="0" t="n">
        <v>0</v>
      </c>
      <c r="P6376" s="0" t="n">
        <v>0</v>
      </c>
      <c r="Q6376" s="0" t="n">
        <v>0</v>
      </c>
      <c r="R6376" s="0" t="n">
        <v>0</v>
      </c>
    </row>
    <row r="6377" customFormat="false" ht="13.8" hidden="true" customHeight="false" outlineLevel="0" collapsed="false">
      <c r="A6377" s="0" t="s">
        <v>202</v>
      </c>
      <c r="B6377" s="0" t="s">
        <v>21</v>
      </c>
      <c r="C6377" s="0" t="s">
        <v>166</v>
      </c>
      <c r="D6377" s="0" t="s">
        <v>38</v>
      </c>
      <c r="E6377" s="0" t="s">
        <v>8</v>
      </c>
      <c r="F6377" s="0" t="s">
        <v>8</v>
      </c>
      <c r="G6377" s="0" t="s">
        <v>154</v>
      </c>
      <c r="H6377" s="0" t="n">
        <v>72779521.2290573</v>
      </c>
      <c r="I6377" s="0" t="n">
        <v>653213.795974941</v>
      </c>
      <c r="J6377" s="0" t="n">
        <v>455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</row>
    <row r="6378" customFormat="false" ht="13.8" hidden="true" customHeight="false" outlineLevel="0" collapsed="false">
      <c r="A6378" s="0" t="s">
        <v>202</v>
      </c>
      <c r="B6378" s="0" t="s">
        <v>21</v>
      </c>
      <c r="C6378" s="0" t="s">
        <v>173</v>
      </c>
      <c r="D6378" s="0" t="s">
        <v>39</v>
      </c>
      <c r="E6378" s="0" t="s">
        <v>9</v>
      </c>
      <c r="F6378" s="0" t="s">
        <v>9</v>
      </c>
      <c r="G6378" s="0" t="s">
        <v>172</v>
      </c>
      <c r="H6378" s="0" t="n">
        <v>3829419.48383389</v>
      </c>
      <c r="I6378" s="0" t="n">
        <v>28403.392647908</v>
      </c>
      <c r="J6378" s="0" t="n">
        <v>70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</row>
    <row r="6379" customFormat="false" ht="13.8" hidden="true" customHeight="false" outlineLevel="0" collapsed="false">
      <c r="A6379" s="0" t="s">
        <v>202</v>
      </c>
      <c r="B6379" s="0" t="s">
        <v>72</v>
      </c>
      <c r="C6379" s="0" t="s">
        <v>151</v>
      </c>
      <c r="D6379" s="0" t="s">
        <v>84</v>
      </c>
      <c r="E6379" s="0" t="s">
        <v>152</v>
      </c>
      <c r="F6379" s="0" t="s">
        <v>8</v>
      </c>
      <c r="G6379" s="0" t="s">
        <v>172</v>
      </c>
      <c r="H6379" s="0" t="n">
        <v>61844000.8946724</v>
      </c>
      <c r="I6379" s="0" t="n">
        <v>648956.775541987</v>
      </c>
      <c r="J6379" s="0" t="n">
        <v>75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n">
        <v>0</v>
      </c>
      <c r="R6379" s="0" t="n">
        <v>0</v>
      </c>
    </row>
    <row r="6380" customFormat="false" ht="13.8" hidden="true" customHeight="false" outlineLevel="0" collapsed="false">
      <c r="A6380" s="0" t="s">
        <v>202</v>
      </c>
      <c r="B6380" s="0" t="s">
        <v>52</v>
      </c>
      <c r="C6380" s="0" t="s">
        <v>165</v>
      </c>
      <c r="D6380" s="0" t="s">
        <v>65</v>
      </c>
      <c r="E6380" s="0" t="s">
        <v>13</v>
      </c>
      <c r="F6380" s="0" t="s">
        <v>13</v>
      </c>
      <c r="G6380" s="0" t="s">
        <v>154</v>
      </c>
      <c r="H6380" s="0" t="n">
        <v>2229430.98424618</v>
      </c>
      <c r="I6380" s="0" t="n">
        <v>29431.6999999999</v>
      </c>
      <c r="J6380" s="0" t="n">
        <v>470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0</v>
      </c>
      <c r="Q6380" s="0" t="n">
        <v>0</v>
      </c>
      <c r="R6380" s="0" t="n">
        <v>0</v>
      </c>
    </row>
    <row r="6381" customFormat="false" ht="13.8" hidden="true" customHeight="false" outlineLevel="0" collapsed="false">
      <c r="A6381" s="0" t="s">
        <v>202</v>
      </c>
      <c r="B6381" s="0" t="s">
        <v>21</v>
      </c>
      <c r="C6381" s="0" t="s">
        <v>166</v>
      </c>
      <c r="D6381" s="0" t="s">
        <v>43</v>
      </c>
      <c r="E6381" s="0" t="s">
        <v>13</v>
      </c>
      <c r="F6381" s="0" t="s">
        <v>13</v>
      </c>
      <c r="G6381" s="0" t="s">
        <v>172</v>
      </c>
      <c r="H6381" s="0" t="n">
        <v>2422237.4193424</v>
      </c>
      <c r="I6381" s="0" t="n">
        <v>8772.71678321678</v>
      </c>
      <c r="J6381" s="0" t="n">
        <v>53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</row>
    <row r="6382" customFormat="false" ht="13.8" hidden="true" customHeight="false" outlineLevel="0" collapsed="false">
      <c r="A6382" s="0" t="s">
        <v>202</v>
      </c>
      <c r="B6382" s="0" t="s">
        <v>21</v>
      </c>
      <c r="C6382" s="0" t="s">
        <v>168</v>
      </c>
      <c r="D6382" s="0" t="s">
        <v>49</v>
      </c>
      <c r="E6382" s="0" t="s">
        <v>13</v>
      </c>
      <c r="F6382" s="0" t="s">
        <v>13</v>
      </c>
      <c r="G6382" s="0" t="s">
        <v>164</v>
      </c>
      <c r="H6382" s="0" t="n">
        <v>2287142.07646537</v>
      </c>
      <c r="I6382" s="0" t="n">
        <v>17690</v>
      </c>
      <c r="J6382" s="0" t="n">
        <v>441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n">
        <v>0</v>
      </c>
      <c r="R6382" s="0" t="n">
        <v>0</v>
      </c>
    </row>
    <row r="6383" customFormat="false" ht="13.8" hidden="true" customHeight="false" outlineLevel="0" collapsed="false">
      <c r="A6383" s="0" t="s">
        <v>202</v>
      </c>
      <c r="B6383" s="0" t="s">
        <v>52</v>
      </c>
      <c r="C6383" s="0" t="s">
        <v>158</v>
      </c>
      <c r="D6383" s="0" t="s">
        <v>71</v>
      </c>
      <c r="E6383" s="0" t="s">
        <v>8</v>
      </c>
      <c r="F6383" s="0" t="s">
        <v>8</v>
      </c>
      <c r="G6383" s="0" t="s">
        <v>153</v>
      </c>
      <c r="H6383" s="0" t="n">
        <v>6341963.55732166</v>
      </c>
      <c r="I6383" s="0" t="n">
        <v>62201.2935488054</v>
      </c>
      <c r="J6383" s="0" t="n">
        <v>321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v>0</v>
      </c>
      <c r="Q6383" s="0" t="n">
        <v>0</v>
      </c>
      <c r="R6383" s="0" t="n">
        <v>0</v>
      </c>
    </row>
    <row r="6384" customFormat="false" ht="13.8" hidden="true" customHeight="false" outlineLevel="0" collapsed="false">
      <c r="A6384" s="0" t="s">
        <v>202</v>
      </c>
      <c r="B6384" s="0" t="s">
        <v>6</v>
      </c>
      <c r="C6384" s="0" t="s">
        <v>163</v>
      </c>
      <c r="D6384" s="0" t="s">
        <v>19</v>
      </c>
      <c r="E6384" s="0" t="s">
        <v>8</v>
      </c>
      <c r="F6384" s="0" t="s">
        <v>8</v>
      </c>
      <c r="G6384" s="0" t="s">
        <v>154</v>
      </c>
      <c r="H6384" s="0" t="n">
        <v>468425650.317019</v>
      </c>
      <c r="I6384" s="0" t="n">
        <v>3822765.77964905</v>
      </c>
      <c r="J6384" s="0" t="n">
        <v>508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</row>
    <row r="6385" customFormat="false" ht="13.8" hidden="true" customHeight="false" outlineLevel="0" collapsed="false">
      <c r="A6385" s="0" t="s">
        <v>202</v>
      </c>
      <c r="B6385" s="0" t="s">
        <v>90</v>
      </c>
      <c r="C6385" s="0" t="s">
        <v>186</v>
      </c>
      <c r="D6385" s="0" t="s">
        <v>95</v>
      </c>
      <c r="E6385" s="0" t="s">
        <v>9</v>
      </c>
      <c r="F6385" s="0" t="s">
        <v>9</v>
      </c>
      <c r="G6385" s="0" t="s">
        <v>157</v>
      </c>
      <c r="H6385" s="0" t="n">
        <v>12515962.9074337</v>
      </c>
      <c r="I6385" s="0" t="n">
        <v>145906.483557378</v>
      </c>
      <c r="J6385" s="0" t="n">
        <v>317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0</v>
      </c>
      <c r="P6385" s="0" t="n">
        <v>0</v>
      </c>
      <c r="Q6385" s="0" t="n">
        <v>0</v>
      </c>
      <c r="R6385" s="0" t="n">
        <v>0</v>
      </c>
    </row>
    <row r="6386" customFormat="false" ht="13.8" hidden="true" customHeight="false" outlineLevel="0" collapsed="false">
      <c r="A6386" s="0" t="s">
        <v>202</v>
      </c>
      <c r="B6386" s="0" t="s">
        <v>72</v>
      </c>
      <c r="C6386" s="0" t="s">
        <v>175</v>
      </c>
      <c r="D6386" s="0" t="s">
        <v>88</v>
      </c>
      <c r="E6386" s="0" t="s">
        <v>170</v>
      </c>
      <c r="F6386" s="0" t="s">
        <v>13</v>
      </c>
      <c r="G6386" s="0" t="s">
        <v>157</v>
      </c>
      <c r="H6386" s="0" t="n">
        <v>7602165.31771427</v>
      </c>
      <c r="I6386" s="0" t="n">
        <v>150890.397058635</v>
      </c>
      <c r="J6386" s="0" t="n">
        <v>316</v>
      </c>
      <c r="K6386" s="0" t="n">
        <v>0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0</v>
      </c>
      <c r="Q6386" s="0" t="n">
        <v>0</v>
      </c>
      <c r="R6386" s="0" t="n">
        <v>0</v>
      </c>
    </row>
    <row r="6387" customFormat="false" ht="13.8" hidden="true" customHeight="false" outlineLevel="0" collapsed="false">
      <c r="A6387" s="0" t="s">
        <v>202</v>
      </c>
      <c r="B6387" s="0" t="s">
        <v>90</v>
      </c>
      <c r="C6387" s="0" t="s">
        <v>186</v>
      </c>
      <c r="D6387" s="0" t="s">
        <v>95</v>
      </c>
      <c r="E6387" s="0" t="s">
        <v>9</v>
      </c>
      <c r="F6387" s="0" t="s">
        <v>9</v>
      </c>
      <c r="G6387" s="0" t="s">
        <v>164</v>
      </c>
      <c r="H6387" s="0" t="n">
        <v>46150279.3595698</v>
      </c>
      <c r="I6387" s="0" t="n">
        <v>526452.07815922</v>
      </c>
      <c r="J6387" s="0" t="n">
        <v>1106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</row>
    <row r="6388" customFormat="false" ht="13.8" hidden="true" customHeight="false" outlineLevel="0" collapsed="false">
      <c r="A6388" s="0" t="s">
        <v>202</v>
      </c>
      <c r="B6388" s="0" t="s">
        <v>72</v>
      </c>
      <c r="C6388" s="0" t="s">
        <v>151</v>
      </c>
      <c r="D6388" s="0" t="s">
        <v>75</v>
      </c>
      <c r="E6388" s="0" t="s">
        <v>152</v>
      </c>
      <c r="F6388" s="0" t="s">
        <v>8</v>
      </c>
      <c r="G6388" s="0" t="s">
        <v>172</v>
      </c>
      <c r="H6388" s="0" t="n">
        <v>35381727.5956513</v>
      </c>
      <c r="I6388" s="0" t="n">
        <v>104000.573512932</v>
      </c>
      <c r="J6388" s="0" t="n">
        <v>267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n">
        <v>0</v>
      </c>
      <c r="R6388" s="0" t="n">
        <v>0</v>
      </c>
    </row>
    <row r="6389" customFormat="false" ht="13.8" hidden="true" customHeight="false" outlineLevel="0" collapsed="false">
      <c r="A6389" s="0" t="s">
        <v>202</v>
      </c>
      <c r="B6389" s="0" t="s">
        <v>21</v>
      </c>
      <c r="C6389" s="0" t="s">
        <v>166</v>
      </c>
      <c r="D6389" s="0" t="s">
        <v>33</v>
      </c>
      <c r="E6389" s="0" t="s">
        <v>13</v>
      </c>
      <c r="F6389" s="0" t="s">
        <v>13</v>
      </c>
      <c r="G6389" s="0" t="s">
        <v>154</v>
      </c>
      <c r="H6389" s="0" t="n">
        <v>11573106.9789322</v>
      </c>
      <c r="I6389" s="0" t="n">
        <v>162756.836527293</v>
      </c>
      <c r="J6389" s="0" t="n">
        <v>20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n">
        <v>0</v>
      </c>
      <c r="R6389" s="0" t="n">
        <v>0</v>
      </c>
    </row>
    <row r="6390" customFormat="false" ht="13.8" hidden="true" customHeight="false" outlineLevel="0" collapsed="false">
      <c r="A6390" s="0" t="s">
        <v>202</v>
      </c>
      <c r="B6390" s="0" t="s">
        <v>21</v>
      </c>
      <c r="C6390" s="0" t="s">
        <v>166</v>
      </c>
      <c r="D6390" s="0" t="s">
        <v>24</v>
      </c>
      <c r="E6390" s="0" t="s">
        <v>13</v>
      </c>
      <c r="F6390" s="0" t="s">
        <v>13</v>
      </c>
      <c r="G6390" s="0" t="s">
        <v>172</v>
      </c>
      <c r="H6390" s="0" t="n">
        <v>1882332.16910494</v>
      </c>
      <c r="I6390" s="0" t="n">
        <v>21049.5321428571</v>
      </c>
      <c r="J6390" s="0" t="n">
        <v>9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n">
        <v>0</v>
      </c>
      <c r="R6390" s="0" t="n">
        <v>0</v>
      </c>
    </row>
    <row r="6391" customFormat="false" ht="13.8" hidden="true" customHeight="false" outlineLevel="0" collapsed="false">
      <c r="A6391" s="0" t="s">
        <v>202</v>
      </c>
      <c r="B6391" s="0" t="s">
        <v>21</v>
      </c>
      <c r="C6391" s="0" t="s">
        <v>173</v>
      </c>
      <c r="D6391" s="0" t="s">
        <v>27</v>
      </c>
      <c r="E6391" s="0" t="s">
        <v>13</v>
      </c>
      <c r="F6391" s="0" t="s">
        <v>13</v>
      </c>
      <c r="G6391" s="0" t="s">
        <v>154</v>
      </c>
      <c r="H6391" s="0" t="n">
        <v>440489.307537675</v>
      </c>
      <c r="I6391" s="0" t="n">
        <v>4821.4</v>
      </c>
      <c r="J6391" s="0" t="n">
        <v>3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</row>
    <row r="6392" customFormat="false" ht="13.8" hidden="true" customHeight="false" outlineLevel="0" collapsed="false">
      <c r="A6392" s="0" t="s">
        <v>202</v>
      </c>
      <c r="B6392" s="0" t="s">
        <v>52</v>
      </c>
      <c r="C6392" s="0" t="s">
        <v>169</v>
      </c>
      <c r="D6392" s="0" t="s">
        <v>55</v>
      </c>
      <c r="E6392" s="0" t="s">
        <v>8</v>
      </c>
      <c r="F6392" s="0" t="s">
        <v>8</v>
      </c>
      <c r="G6392" s="0" t="s">
        <v>153</v>
      </c>
      <c r="H6392" s="0" t="n">
        <v>1290888.38794528</v>
      </c>
      <c r="I6392" s="0" t="n">
        <v>14252.0284929999</v>
      </c>
      <c r="J6392" s="0" t="n">
        <v>8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</row>
    <row r="6393" customFormat="false" ht="13.8" hidden="true" customHeight="false" outlineLevel="0" collapsed="false">
      <c r="A6393" s="0" t="s">
        <v>202</v>
      </c>
      <c r="B6393" s="0" t="s">
        <v>96</v>
      </c>
      <c r="C6393" s="0" t="s">
        <v>99</v>
      </c>
      <c r="D6393" s="0" t="s">
        <v>99</v>
      </c>
      <c r="E6393" s="0" t="s">
        <v>192</v>
      </c>
      <c r="F6393" s="0" t="s">
        <v>8</v>
      </c>
      <c r="G6393" s="0" t="s">
        <v>154</v>
      </c>
      <c r="H6393" s="0" t="n">
        <v>12049612.9214746</v>
      </c>
      <c r="I6393" s="0" t="n">
        <v>64029.4786174015</v>
      </c>
      <c r="J6393" s="0" t="n">
        <v>40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</row>
    <row r="6394" customFormat="false" ht="13.8" hidden="true" customHeight="false" outlineLevel="0" collapsed="false">
      <c r="A6394" s="0" t="s">
        <v>202</v>
      </c>
      <c r="B6394" s="0" t="s">
        <v>21</v>
      </c>
      <c r="C6394" s="0" t="s">
        <v>173</v>
      </c>
      <c r="D6394" s="0" t="s">
        <v>27</v>
      </c>
      <c r="E6394" s="0" t="s">
        <v>8</v>
      </c>
      <c r="F6394" s="0" t="s">
        <v>8</v>
      </c>
      <c r="G6394" s="0" t="s">
        <v>153</v>
      </c>
      <c r="H6394" s="0" t="n">
        <v>174580.993766318</v>
      </c>
      <c r="I6394" s="0" t="n">
        <v>2675.2</v>
      </c>
      <c r="J6394" s="0" t="n">
        <v>2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n">
        <v>0</v>
      </c>
      <c r="R6394" s="0" t="n">
        <v>0</v>
      </c>
    </row>
    <row r="6395" customFormat="false" ht="13.8" hidden="true" customHeight="false" outlineLevel="0" collapsed="false">
      <c r="A6395" s="0" t="s">
        <v>202</v>
      </c>
      <c r="B6395" s="0" t="s">
        <v>117</v>
      </c>
      <c r="C6395" s="0" t="s">
        <v>187</v>
      </c>
      <c r="D6395" s="0" t="s">
        <v>109</v>
      </c>
      <c r="E6395" s="0" t="s">
        <v>13</v>
      </c>
      <c r="F6395" s="0" t="s">
        <v>13</v>
      </c>
      <c r="G6395" s="0" t="s">
        <v>153</v>
      </c>
      <c r="H6395" s="0" t="n">
        <v>1561033.16376489</v>
      </c>
      <c r="I6395" s="0" t="n">
        <v>9140.33070287293</v>
      </c>
      <c r="J6395" s="0" t="n">
        <v>108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n">
        <v>0</v>
      </c>
      <c r="R6395" s="0" t="n">
        <v>0</v>
      </c>
    </row>
    <row r="6396" customFormat="false" ht="13.8" hidden="true" customHeight="false" outlineLevel="0" collapsed="false">
      <c r="A6396" s="0" t="s">
        <v>202</v>
      </c>
      <c r="B6396" s="0" t="s">
        <v>117</v>
      </c>
      <c r="C6396" s="0" t="s">
        <v>187</v>
      </c>
      <c r="D6396" s="0" t="s">
        <v>109</v>
      </c>
      <c r="E6396" s="0" t="s">
        <v>9</v>
      </c>
      <c r="F6396" s="0" t="s">
        <v>9</v>
      </c>
      <c r="G6396" s="0" t="s">
        <v>153</v>
      </c>
      <c r="H6396" s="0" t="n">
        <v>4687969.56652765</v>
      </c>
      <c r="I6396" s="0" t="n">
        <v>25286.9420820348</v>
      </c>
      <c r="J6396" s="0" t="n">
        <v>118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n">
        <v>0</v>
      </c>
      <c r="R6396" s="0" t="n">
        <v>0</v>
      </c>
    </row>
    <row r="6397" customFormat="false" ht="13.8" hidden="true" customHeight="false" outlineLevel="0" collapsed="false">
      <c r="A6397" s="0" t="s">
        <v>202</v>
      </c>
      <c r="B6397" s="0" t="s">
        <v>103</v>
      </c>
      <c r="C6397" s="0" t="s">
        <v>177</v>
      </c>
      <c r="D6397" s="0" t="s">
        <v>22</v>
      </c>
      <c r="E6397" s="0" t="s">
        <v>13</v>
      </c>
      <c r="F6397" s="0" t="s">
        <v>13</v>
      </c>
      <c r="G6397" s="0" t="s">
        <v>157</v>
      </c>
      <c r="H6397" s="0" t="n">
        <v>4142613.94547631</v>
      </c>
      <c r="I6397" s="0" t="n">
        <v>41084.3000157379</v>
      </c>
      <c r="J6397" s="0" t="n">
        <v>100.000000033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</row>
    <row r="6398" customFormat="false" ht="13.8" hidden="true" customHeight="false" outlineLevel="0" collapsed="false">
      <c r="A6398" s="0" t="s">
        <v>202</v>
      </c>
      <c r="B6398" s="0" t="s">
        <v>103</v>
      </c>
      <c r="C6398" s="0" t="s">
        <v>177</v>
      </c>
      <c r="D6398" s="0" t="s">
        <v>115</v>
      </c>
      <c r="E6398" s="0" t="s">
        <v>13</v>
      </c>
      <c r="F6398" s="0" t="s">
        <v>13</v>
      </c>
      <c r="G6398" s="0" t="s">
        <v>153</v>
      </c>
      <c r="H6398" s="0" t="n">
        <v>10420352.7266618</v>
      </c>
      <c r="I6398" s="0" t="n">
        <v>213817.985</v>
      </c>
      <c r="J6398" s="0" t="n">
        <v>644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0</v>
      </c>
      <c r="Q6398" s="0" t="n">
        <v>0</v>
      </c>
      <c r="R6398" s="0" t="n">
        <v>0</v>
      </c>
    </row>
    <row r="6399" customFormat="false" ht="13.8" hidden="true" customHeight="false" outlineLevel="0" collapsed="false">
      <c r="A6399" s="0" t="s">
        <v>202</v>
      </c>
      <c r="B6399" s="0" t="s">
        <v>117</v>
      </c>
      <c r="C6399" s="0" t="s">
        <v>188</v>
      </c>
      <c r="D6399" s="0" t="s">
        <v>109</v>
      </c>
      <c r="E6399" s="0" t="s">
        <v>9</v>
      </c>
      <c r="F6399" s="0" t="s">
        <v>9</v>
      </c>
      <c r="G6399" s="0" t="s">
        <v>157</v>
      </c>
      <c r="H6399" s="0" t="n">
        <v>8123.63750491813</v>
      </c>
      <c r="I6399" s="0" t="n">
        <v>194.645596851657</v>
      </c>
      <c r="J6399" s="0" t="n">
        <v>1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0</v>
      </c>
      <c r="Q6399" s="0" t="n">
        <v>0</v>
      </c>
      <c r="R6399" s="0" t="n">
        <v>0</v>
      </c>
    </row>
    <row r="6400" customFormat="false" ht="13.8" hidden="true" customHeight="false" outlineLevel="0" collapsed="false">
      <c r="A6400" s="0" t="s">
        <v>202</v>
      </c>
      <c r="B6400" s="0" t="s">
        <v>96</v>
      </c>
      <c r="C6400" s="0" t="s">
        <v>97</v>
      </c>
      <c r="D6400" s="0" t="s">
        <v>97</v>
      </c>
      <c r="E6400" s="0" t="s">
        <v>156</v>
      </c>
      <c r="F6400" s="0" t="s">
        <v>9</v>
      </c>
      <c r="G6400" s="0" t="s">
        <v>164</v>
      </c>
      <c r="H6400" s="0" t="n">
        <v>135541583.890172</v>
      </c>
      <c r="I6400" s="0" t="n">
        <v>3105346.33831155</v>
      </c>
      <c r="J6400" s="0" t="n">
        <v>18038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n">
        <v>0</v>
      </c>
      <c r="R6400" s="0" t="n">
        <v>0</v>
      </c>
    </row>
    <row r="6401" customFormat="false" ht="13.8" hidden="true" customHeight="false" outlineLevel="0" collapsed="false">
      <c r="A6401" s="0" t="s">
        <v>202</v>
      </c>
      <c r="B6401" s="0" t="s">
        <v>72</v>
      </c>
      <c r="C6401" s="0" t="s">
        <v>151</v>
      </c>
      <c r="D6401" s="0" t="s">
        <v>73</v>
      </c>
      <c r="E6401" s="0" t="s">
        <v>156</v>
      </c>
      <c r="F6401" s="0" t="s">
        <v>9</v>
      </c>
      <c r="G6401" s="0" t="s">
        <v>157</v>
      </c>
      <c r="H6401" s="0" t="n">
        <v>19534471.6636154</v>
      </c>
      <c r="I6401" s="0" t="n">
        <v>76068.4242208612</v>
      </c>
      <c r="J6401" s="0" t="n">
        <v>330</v>
      </c>
      <c r="K6401" s="0" t="n">
        <v>0</v>
      </c>
      <c r="L6401" s="0" t="n">
        <v>0</v>
      </c>
      <c r="M6401" s="0" t="n">
        <v>0</v>
      </c>
      <c r="N6401" s="0" t="n">
        <v>0</v>
      </c>
      <c r="O6401" s="0" t="n">
        <v>0</v>
      </c>
      <c r="P6401" s="0" t="n">
        <v>0</v>
      </c>
      <c r="Q6401" s="0" t="n">
        <v>0</v>
      </c>
      <c r="R6401" s="0" t="n">
        <v>0</v>
      </c>
    </row>
    <row r="6402" customFormat="false" ht="13.8" hidden="true" customHeight="false" outlineLevel="0" collapsed="false">
      <c r="A6402" s="0" t="s">
        <v>202</v>
      </c>
      <c r="B6402" s="0" t="s">
        <v>72</v>
      </c>
      <c r="C6402" s="0" t="s">
        <v>151</v>
      </c>
      <c r="D6402" s="0" t="s">
        <v>73</v>
      </c>
      <c r="E6402" s="0" t="s">
        <v>152</v>
      </c>
      <c r="F6402" s="0" t="s">
        <v>8</v>
      </c>
      <c r="G6402" s="0" t="s">
        <v>153</v>
      </c>
      <c r="H6402" s="0" t="n">
        <v>36572683.8320219</v>
      </c>
      <c r="I6402" s="0" t="n">
        <v>112955.212195835</v>
      </c>
      <c r="J6402" s="0" t="n">
        <v>480</v>
      </c>
      <c r="K6402" s="0" t="n">
        <v>0</v>
      </c>
      <c r="L6402" s="0" t="n">
        <v>0</v>
      </c>
      <c r="M6402" s="0" t="n">
        <v>0</v>
      </c>
      <c r="N6402" s="0" t="n">
        <v>0</v>
      </c>
      <c r="O6402" s="0" t="n">
        <v>0</v>
      </c>
      <c r="P6402" s="0" t="n">
        <v>0</v>
      </c>
      <c r="Q6402" s="0" t="n">
        <v>0</v>
      </c>
      <c r="R6402" s="0" t="n">
        <v>0</v>
      </c>
    </row>
    <row r="6403" customFormat="false" ht="13.8" hidden="true" customHeight="false" outlineLevel="0" collapsed="false">
      <c r="A6403" s="0" t="s">
        <v>202</v>
      </c>
      <c r="B6403" s="0" t="s">
        <v>96</v>
      </c>
      <c r="C6403" s="0" t="s">
        <v>98</v>
      </c>
      <c r="D6403" s="0" t="s">
        <v>98</v>
      </c>
      <c r="E6403" s="0" t="s">
        <v>8</v>
      </c>
      <c r="F6403" s="0" t="s">
        <v>8</v>
      </c>
      <c r="G6403" s="0" t="s">
        <v>153</v>
      </c>
      <c r="H6403" s="0" t="n">
        <v>23837171.5543237</v>
      </c>
      <c r="I6403" s="0" t="n">
        <v>187201.01917389</v>
      </c>
      <c r="J6403" s="0" t="n">
        <v>235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n">
        <v>0</v>
      </c>
      <c r="R6403" s="0" t="n">
        <v>0</v>
      </c>
    </row>
    <row r="6404" customFormat="false" ht="13.8" hidden="true" customHeight="false" outlineLevel="0" collapsed="false">
      <c r="A6404" s="0" t="s">
        <v>202</v>
      </c>
      <c r="B6404" s="0" t="s">
        <v>96</v>
      </c>
      <c r="C6404" s="0" t="s">
        <v>98</v>
      </c>
      <c r="D6404" s="0" t="s">
        <v>98</v>
      </c>
      <c r="E6404" s="0" t="s">
        <v>170</v>
      </c>
      <c r="F6404" s="0" t="s">
        <v>13</v>
      </c>
      <c r="G6404" s="0" t="s">
        <v>172</v>
      </c>
      <c r="H6404" s="0" t="n">
        <v>11547095.6540308</v>
      </c>
      <c r="I6404" s="0" t="n">
        <v>225144.257835781</v>
      </c>
      <c r="J6404" s="0" t="n">
        <v>290</v>
      </c>
      <c r="K6404" s="0" t="n">
        <v>0</v>
      </c>
      <c r="L6404" s="0" t="n">
        <v>0</v>
      </c>
      <c r="M6404" s="0" t="n">
        <v>0</v>
      </c>
      <c r="N6404" s="0" t="n">
        <v>0</v>
      </c>
      <c r="O6404" s="0" t="n">
        <v>0</v>
      </c>
      <c r="P6404" s="0" t="n">
        <v>0</v>
      </c>
      <c r="Q6404" s="0" t="n">
        <v>0</v>
      </c>
      <c r="R6404" s="0" t="n">
        <v>0</v>
      </c>
    </row>
    <row r="6405" customFormat="false" ht="13.8" hidden="true" customHeight="false" outlineLevel="0" collapsed="false">
      <c r="A6405" s="0" t="s">
        <v>202</v>
      </c>
      <c r="B6405" s="0" t="s">
        <v>90</v>
      </c>
      <c r="C6405" s="0" t="s">
        <v>160</v>
      </c>
      <c r="D6405" s="0" t="s">
        <v>91</v>
      </c>
      <c r="E6405" s="0" t="s">
        <v>170</v>
      </c>
      <c r="F6405" s="0" t="s">
        <v>13</v>
      </c>
      <c r="G6405" s="0" t="s">
        <v>157</v>
      </c>
      <c r="H6405" s="0" t="n">
        <v>38864744.2241332</v>
      </c>
      <c r="I6405" s="0" t="n">
        <v>596336.614116151</v>
      </c>
      <c r="J6405" s="0" t="n">
        <v>1175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  <c r="Q6405" s="0" t="n">
        <v>0</v>
      </c>
      <c r="R6405" s="0" t="n">
        <v>0</v>
      </c>
    </row>
    <row r="6406" customFormat="false" ht="13.8" hidden="true" customHeight="false" outlineLevel="0" collapsed="false">
      <c r="A6406" s="0" t="s">
        <v>202</v>
      </c>
      <c r="B6406" s="0" t="s">
        <v>52</v>
      </c>
      <c r="C6406" s="0" t="s">
        <v>54</v>
      </c>
      <c r="D6406" s="0" t="s">
        <v>54</v>
      </c>
      <c r="E6406" s="0" t="s">
        <v>8</v>
      </c>
      <c r="F6406" s="0" t="s">
        <v>8</v>
      </c>
      <c r="G6406" s="0" t="s">
        <v>154</v>
      </c>
      <c r="H6406" s="0" t="n">
        <v>127891536.75</v>
      </c>
      <c r="I6406" s="0" t="n">
        <v>2031400</v>
      </c>
      <c r="J6406" s="0" t="n">
        <v>1351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0</v>
      </c>
      <c r="Q6406" s="0" t="n">
        <v>0</v>
      </c>
      <c r="R6406" s="0" t="n">
        <v>0</v>
      </c>
    </row>
    <row r="6407" customFormat="false" ht="13.8" hidden="true" customHeight="false" outlineLevel="0" collapsed="false">
      <c r="A6407" s="0" t="s">
        <v>202</v>
      </c>
      <c r="B6407" s="0" t="s">
        <v>21</v>
      </c>
      <c r="C6407" s="0" t="s">
        <v>181</v>
      </c>
      <c r="D6407" s="0" t="s">
        <v>22</v>
      </c>
      <c r="E6407" s="0" t="s">
        <v>9</v>
      </c>
      <c r="F6407" s="0" t="s">
        <v>9</v>
      </c>
      <c r="G6407" s="0" t="s">
        <v>153</v>
      </c>
      <c r="H6407" s="0" t="n">
        <v>1500268.68321808</v>
      </c>
      <c r="I6407" s="0" t="n">
        <v>12950</v>
      </c>
      <c r="J6407" s="0" t="n">
        <v>27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n">
        <v>0</v>
      </c>
      <c r="R6407" s="0" t="n">
        <v>0</v>
      </c>
    </row>
    <row r="6408" customFormat="false" ht="13.8" hidden="true" customHeight="false" outlineLevel="0" collapsed="false">
      <c r="A6408" s="0" t="s">
        <v>202</v>
      </c>
      <c r="B6408" s="0" t="s">
        <v>52</v>
      </c>
      <c r="C6408" s="0" t="s">
        <v>158</v>
      </c>
      <c r="D6408" s="0" t="s">
        <v>58</v>
      </c>
      <c r="E6408" s="0" t="s">
        <v>9</v>
      </c>
      <c r="F6408" s="0" t="s">
        <v>9</v>
      </c>
      <c r="G6408" s="0" t="s">
        <v>172</v>
      </c>
      <c r="H6408" s="0" t="n">
        <v>1314591.1525128</v>
      </c>
      <c r="I6408" s="0" t="n">
        <v>17500.8424558635</v>
      </c>
      <c r="J6408" s="0" t="n">
        <v>23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v>0</v>
      </c>
      <c r="Q6408" s="0" t="n">
        <v>0</v>
      </c>
      <c r="R6408" s="0" t="n">
        <v>0</v>
      </c>
    </row>
    <row r="6409" customFormat="false" ht="13.8" hidden="true" customHeight="false" outlineLevel="0" collapsed="false">
      <c r="A6409" s="0" t="s">
        <v>202</v>
      </c>
      <c r="B6409" s="0" t="s">
        <v>52</v>
      </c>
      <c r="C6409" s="0" t="s">
        <v>161</v>
      </c>
      <c r="D6409" s="0" t="s">
        <v>60</v>
      </c>
      <c r="E6409" s="0" t="s">
        <v>13</v>
      </c>
      <c r="F6409" s="0" t="s">
        <v>13</v>
      </c>
      <c r="G6409" s="0" t="s">
        <v>154</v>
      </c>
      <c r="H6409" s="0" t="n">
        <v>45450251.6090953</v>
      </c>
      <c r="I6409" s="0" t="n">
        <v>468840.26839133</v>
      </c>
      <c r="J6409" s="0" t="n">
        <v>406</v>
      </c>
      <c r="K6409" s="0" t="n">
        <v>0</v>
      </c>
      <c r="L6409" s="0" t="n">
        <v>0</v>
      </c>
      <c r="M6409" s="0" t="n">
        <v>0</v>
      </c>
      <c r="N6409" s="0" t="n">
        <v>0</v>
      </c>
      <c r="O6409" s="0" t="n">
        <v>0</v>
      </c>
      <c r="P6409" s="0" t="n">
        <v>0</v>
      </c>
      <c r="Q6409" s="0" t="n">
        <v>0</v>
      </c>
      <c r="R6409" s="0" t="n">
        <v>0</v>
      </c>
    </row>
    <row r="6410" customFormat="false" ht="13.8" hidden="true" customHeight="false" outlineLevel="0" collapsed="false">
      <c r="A6410" s="0" t="s">
        <v>202</v>
      </c>
      <c r="B6410" s="0" t="s">
        <v>21</v>
      </c>
      <c r="C6410" s="0" t="s">
        <v>168</v>
      </c>
      <c r="D6410" s="0" t="s">
        <v>29</v>
      </c>
      <c r="E6410" s="0" t="s">
        <v>9</v>
      </c>
      <c r="F6410" s="0" t="s">
        <v>9</v>
      </c>
      <c r="G6410" s="0" t="s">
        <v>154</v>
      </c>
      <c r="H6410" s="0" t="n">
        <v>18152554.4064695</v>
      </c>
      <c r="I6410" s="0" t="n">
        <v>101900</v>
      </c>
      <c r="J6410" s="0" t="n">
        <v>258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n">
        <v>0</v>
      </c>
      <c r="R6410" s="0" t="n">
        <v>0</v>
      </c>
    </row>
    <row r="6411" customFormat="false" ht="13.8" hidden="true" customHeight="false" outlineLevel="0" collapsed="false">
      <c r="A6411" s="0" t="s">
        <v>202</v>
      </c>
      <c r="B6411" s="0" t="s">
        <v>21</v>
      </c>
      <c r="C6411" s="0" t="s">
        <v>168</v>
      </c>
      <c r="D6411" s="0" t="s">
        <v>30</v>
      </c>
      <c r="E6411" s="0" t="s">
        <v>8</v>
      </c>
      <c r="F6411" s="0" t="s">
        <v>8</v>
      </c>
      <c r="G6411" s="0" t="s">
        <v>153</v>
      </c>
      <c r="H6411" s="0" t="n">
        <v>14869036.6176021</v>
      </c>
      <c r="I6411" s="0" t="n">
        <v>175850</v>
      </c>
      <c r="J6411" s="0" t="n">
        <v>425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0</v>
      </c>
      <c r="Q6411" s="0" t="n">
        <v>0</v>
      </c>
      <c r="R6411" s="0" t="n">
        <v>0</v>
      </c>
    </row>
    <row r="6412" customFormat="false" ht="13.8" hidden="true" customHeight="false" outlineLevel="0" collapsed="false">
      <c r="A6412" s="0" t="s">
        <v>202</v>
      </c>
      <c r="B6412" s="0" t="s">
        <v>96</v>
      </c>
      <c r="C6412" s="0" t="s">
        <v>184</v>
      </c>
      <c r="D6412" s="0" t="s">
        <v>101</v>
      </c>
      <c r="E6412" s="0" t="s">
        <v>197</v>
      </c>
      <c r="F6412" s="0" t="s">
        <v>8</v>
      </c>
      <c r="G6412" s="0" t="s">
        <v>164</v>
      </c>
      <c r="H6412" s="0" t="n">
        <v>965857215.207998</v>
      </c>
      <c r="I6412" s="0" t="n">
        <v>6905856.76289988</v>
      </c>
      <c r="J6412" s="0" t="n">
        <v>817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n">
        <v>0</v>
      </c>
      <c r="R6412" s="0" t="n">
        <v>0</v>
      </c>
    </row>
    <row r="6413" customFormat="false" ht="13.8" hidden="true" customHeight="false" outlineLevel="0" collapsed="false">
      <c r="A6413" s="0" t="s">
        <v>202</v>
      </c>
      <c r="B6413" s="0" t="s">
        <v>6</v>
      </c>
      <c r="C6413" s="0" t="s">
        <v>162</v>
      </c>
      <c r="D6413" s="0" t="s">
        <v>7</v>
      </c>
      <c r="E6413" s="0" t="s">
        <v>9</v>
      </c>
      <c r="F6413" s="0" t="s">
        <v>9</v>
      </c>
      <c r="G6413" s="0" t="s">
        <v>164</v>
      </c>
      <c r="H6413" s="0" t="n">
        <v>286760715.781654</v>
      </c>
      <c r="I6413" s="0" t="n">
        <v>3417931.87507135</v>
      </c>
      <c r="J6413" s="0" t="n">
        <v>41928</v>
      </c>
      <c r="K6413" s="0" t="n">
        <v>0</v>
      </c>
      <c r="L6413" s="0" t="n">
        <v>0</v>
      </c>
      <c r="M6413" s="0" t="n">
        <v>0</v>
      </c>
      <c r="N6413" s="0" t="n">
        <v>0</v>
      </c>
      <c r="O6413" s="0" t="n">
        <v>0</v>
      </c>
      <c r="P6413" s="0" t="n">
        <v>0</v>
      </c>
      <c r="Q6413" s="0" t="n">
        <v>0</v>
      </c>
      <c r="R6413" s="0" t="n">
        <v>0</v>
      </c>
    </row>
    <row r="6414" customFormat="false" ht="13.8" hidden="true" customHeight="false" outlineLevel="0" collapsed="false">
      <c r="A6414" s="0" t="s">
        <v>202</v>
      </c>
      <c r="B6414" s="0" t="s">
        <v>6</v>
      </c>
      <c r="C6414" s="0" t="s">
        <v>162</v>
      </c>
      <c r="D6414" s="0" t="s">
        <v>7</v>
      </c>
      <c r="E6414" s="0" t="s">
        <v>13</v>
      </c>
      <c r="F6414" s="0" t="s">
        <v>13</v>
      </c>
      <c r="G6414" s="0" t="s">
        <v>164</v>
      </c>
      <c r="H6414" s="0" t="n">
        <v>136616676.707596</v>
      </c>
      <c r="I6414" s="0" t="n">
        <v>2770318.96690499</v>
      </c>
      <c r="J6414" s="0" t="n">
        <v>34125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n">
        <v>0</v>
      </c>
      <c r="R6414" s="0" t="n">
        <v>0</v>
      </c>
    </row>
    <row r="6415" customFormat="false" ht="13.8" hidden="true" customHeight="false" outlineLevel="0" collapsed="false">
      <c r="A6415" s="0" t="s">
        <v>202</v>
      </c>
      <c r="B6415" s="0" t="s">
        <v>6</v>
      </c>
      <c r="C6415" s="0" t="s">
        <v>163</v>
      </c>
      <c r="D6415" s="0" t="s">
        <v>15</v>
      </c>
      <c r="E6415" s="0" t="s">
        <v>13</v>
      </c>
      <c r="F6415" s="0" t="s">
        <v>13</v>
      </c>
      <c r="G6415" s="0" t="s">
        <v>157</v>
      </c>
      <c r="H6415" s="0" t="n">
        <v>20760777.3049753</v>
      </c>
      <c r="I6415" s="0" t="n">
        <v>804928.337089691</v>
      </c>
      <c r="J6415" s="0" t="n">
        <v>2140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</row>
    <row r="6416" customFormat="false" ht="13.8" hidden="true" customHeight="false" outlineLevel="0" collapsed="false">
      <c r="A6416" s="0" t="s">
        <v>202</v>
      </c>
      <c r="B6416" s="0" t="s">
        <v>52</v>
      </c>
      <c r="C6416" s="0" t="s">
        <v>165</v>
      </c>
      <c r="D6416" s="0" t="s">
        <v>62</v>
      </c>
      <c r="E6416" s="0" t="s">
        <v>13</v>
      </c>
      <c r="F6416" s="0" t="s">
        <v>13</v>
      </c>
      <c r="G6416" s="0" t="s">
        <v>153</v>
      </c>
      <c r="H6416" s="0" t="n">
        <v>6291901.9026903</v>
      </c>
      <c r="I6416" s="0" t="n">
        <v>48848.0999999999</v>
      </c>
      <c r="J6416" s="0" t="n">
        <v>770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</row>
    <row r="6417" customFormat="false" ht="13.8" hidden="true" customHeight="false" outlineLevel="0" collapsed="false">
      <c r="A6417" s="0" t="s">
        <v>202</v>
      </c>
      <c r="B6417" s="0" t="s">
        <v>72</v>
      </c>
      <c r="C6417" s="0" t="s">
        <v>151</v>
      </c>
      <c r="D6417" s="0" t="s">
        <v>83</v>
      </c>
      <c r="E6417" s="0" t="s">
        <v>156</v>
      </c>
      <c r="F6417" s="0" t="s">
        <v>9</v>
      </c>
      <c r="G6417" s="0" t="s">
        <v>164</v>
      </c>
      <c r="H6417" s="0" t="n">
        <v>4141190.72986802</v>
      </c>
      <c r="I6417" s="0" t="n">
        <v>46003.7826798418</v>
      </c>
      <c r="J6417" s="0" t="n">
        <v>136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</row>
    <row r="6418" customFormat="false" ht="13.8" hidden="true" customHeight="false" outlineLevel="0" collapsed="false">
      <c r="A6418" s="0" t="s">
        <v>202</v>
      </c>
      <c r="B6418" s="0" t="s">
        <v>90</v>
      </c>
      <c r="C6418" s="0" t="s">
        <v>92</v>
      </c>
      <c r="D6418" s="0" t="s">
        <v>92</v>
      </c>
      <c r="E6418" s="0" t="s">
        <v>170</v>
      </c>
      <c r="F6418" s="0" t="s">
        <v>13</v>
      </c>
      <c r="G6418" s="0" t="s">
        <v>157</v>
      </c>
      <c r="H6418" s="0" t="n">
        <v>2412380.93418646</v>
      </c>
      <c r="I6418" s="0" t="n">
        <v>52995.8333333333</v>
      </c>
      <c r="J6418" s="0" t="n">
        <v>44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0</v>
      </c>
      <c r="Q6418" s="0" t="n">
        <v>0</v>
      </c>
      <c r="R6418" s="0" t="n">
        <v>0</v>
      </c>
    </row>
    <row r="6419" customFormat="false" ht="13.8" hidden="true" customHeight="false" outlineLevel="0" collapsed="false">
      <c r="A6419" s="0" t="s">
        <v>202</v>
      </c>
      <c r="B6419" s="0" t="s">
        <v>21</v>
      </c>
      <c r="C6419" s="0" t="s">
        <v>166</v>
      </c>
      <c r="D6419" s="0" t="s">
        <v>43</v>
      </c>
      <c r="E6419" s="0" t="s">
        <v>9</v>
      </c>
      <c r="F6419" s="0" t="s">
        <v>9</v>
      </c>
      <c r="G6419" s="0" t="s">
        <v>153</v>
      </c>
      <c r="H6419" s="0" t="n">
        <v>864923.566191705</v>
      </c>
      <c r="I6419" s="0" t="n">
        <v>3488.25</v>
      </c>
      <c r="J6419" s="0" t="n">
        <v>24</v>
      </c>
      <c r="K6419" s="0" t="n">
        <v>0</v>
      </c>
      <c r="L6419" s="0" t="n">
        <v>0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n">
        <v>0</v>
      </c>
      <c r="R6419" s="0" t="n">
        <v>0</v>
      </c>
    </row>
    <row r="6420" customFormat="false" ht="13.8" hidden="true" customHeight="false" outlineLevel="0" collapsed="false">
      <c r="A6420" s="0" t="s">
        <v>202</v>
      </c>
      <c r="B6420" s="0" t="s">
        <v>52</v>
      </c>
      <c r="C6420" s="0" t="s">
        <v>165</v>
      </c>
      <c r="D6420" s="0" t="s">
        <v>65</v>
      </c>
      <c r="E6420" s="0" t="s">
        <v>13</v>
      </c>
      <c r="F6420" s="0" t="s">
        <v>13</v>
      </c>
      <c r="G6420" s="0" t="s">
        <v>164</v>
      </c>
      <c r="H6420" s="0" t="n">
        <v>3948229.21726134</v>
      </c>
      <c r="I6420" s="0" t="n">
        <v>42862.2999999999</v>
      </c>
      <c r="J6420" s="0" t="n">
        <v>672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0</v>
      </c>
      <c r="Q6420" s="0" t="n">
        <v>0</v>
      </c>
      <c r="R6420" s="0" t="n">
        <v>0</v>
      </c>
    </row>
    <row r="6421" customFormat="false" ht="13.8" hidden="true" customHeight="false" outlineLevel="0" collapsed="false">
      <c r="A6421" s="0" t="s">
        <v>202</v>
      </c>
      <c r="B6421" s="0" t="s">
        <v>52</v>
      </c>
      <c r="C6421" s="0" t="s">
        <v>169</v>
      </c>
      <c r="D6421" s="0" t="s">
        <v>69</v>
      </c>
      <c r="E6421" s="0" t="s">
        <v>9</v>
      </c>
      <c r="F6421" s="0" t="s">
        <v>9</v>
      </c>
      <c r="G6421" s="0" t="s">
        <v>172</v>
      </c>
      <c r="H6421" s="0" t="n">
        <v>7828045.51889531</v>
      </c>
      <c r="I6421" s="0" t="n">
        <v>77191.7058428</v>
      </c>
      <c r="J6421" s="0" t="n">
        <v>772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</row>
    <row r="6422" customFormat="false" ht="13.8" hidden="true" customHeight="false" outlineLevel="0" collapsed="false">
      <c r="A6422" s="0" t="s">
        <v>202</v>
      </c>
      <c r="B6422" s="0" t="s">
        <v>72</v>
      </c>
      <c r="C6422" s="0" t="s">
        <v>151</v>
      </c>
      <c r="D6422" s="0" t="s">
        <v>73</v>
      </c>
      <c r="E6422" s="0" t="s">
        <v>174</v>
      </c>
      <c r="F6422" s="0" t="s">
        <v>8</v>
      </c>
      <c r="G6422" s="0" t="s">
        <v>164</v>
      </c>
      <c r="H6422" s="0" t="n">
        <v>15670490.4139426</v>
      </c>
      <c r="I6422" s="0" t="n">
        <v>43316.8481916621</v>
      </c>
      <c r="J6422" s="0" t="n">
        <v>159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n">
        <v>0</v>
      </c>
      <c r="R6422" s="0" t="n">
        <v>0</v>
      </c>
    </row>
    <row r="6423" customFormat="false" ht="13.8" hidden="true" customHeight="false" outlineLevel="0" collapsed="false">
      <c r="A6423" s="0" t="s">
        <v>202</v>
      </c>
      <c r="B6423" s="0" t="s">
        <v>52</v>
      </c>
      <c r="C6423" s="0" t="s">
        <v>54</v>
      </c>
      <c r="D6423" s="0" t="s">
        <v>54</v>
      </c>
      <c r="E6423" s="0" t="s">
        <v>13</v>
      </c>
      <c r="F6423" s="0" t="s">
        <v>13</v>
      </c>
      <c r="G6423" s="0" t="s">
        <v>153</v>
      </c>
      <c r="H6423" s="0" t="n">
        <v>3959912.25</v>
      </c>
      <c r="I6423" s="0" t="n">
        <v>66300</v>
      </c>
      <c r="J6423" s="0" t="n">
        <v>44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n">
        <v>0</v>
      </c>
      <c r="R6423" s="0" t="n">
        <v>0</v>
      </c>
    </row>
    <row r="6424" customFormat="false" ht="13.8" hidden="true" customHeight="false" outlineLevel="0" collapsed="false">
      <c r="A6424" s="0" t="s">
        <v>202</v>
      </c>
      <c r="B6424" s="0" t="s">
        <v>21</v>
      </c>
      <c r="C6424" s="0" t="s">
        <v>173</v>
      </c>
      <c r="D6424" s="0" t="s">
        <v>39</v>
      </c>
      <c r="E6424" s="0" t="s">
        <v>13</v>
      </c>
      <c r="F6424" s="0" t="s">
        <v>13</v>
      </c>
      <c r="G6424" s="0" t="s">
        <v>154</v>
      </c>
      <c r="H6424" s="0" t="n">
        <v>603632.356280473</v>
      </c>
      <c r="I6424" s="0" t="n">
        <v>4060.01641945773</v>
      </c>
      <c r="J6424" s="0" t="n">
        <v>12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0</v>
      </c>
    </row>
    <row r="6425" customFormat="false" ht="13.8" hidden="true" customHeight="false" outlineLevel="0" collapsed="false">
      <c r="A6425" s="0" t="s">
        <v>202</v>
      </c>
      <c r="B6425" s="0" t="s">
        <v>21</v>
      </c>
      <c r="C6425" s="0" t="s">
        <v>173</v>
      </c>
      <c r="D6425" s="0" t="s">
        <v>48</v>
      </c>
      <c r="E6425" s="0" t="s">
        <v>8</v>
      </c>
      <c r="F6425" s="0" t="s">
        <v>8</v>
      </c>
      <c r="G6425" s="0" t="s">
        <v>153</v>
      </c>
      <c r="H6425" s="0" t="n">
        <v>211331.413669782</v>
      </c>
      <c r="I6425" s="0" t="n">
        <v>1340</v>
      </c>
      <c r="J6425" s="0" t="n">
        <v>3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0</v>
      </c>
      <c r="P6425" s="0" t="n">
        <v>0</v>
      </c>
      <c r="Q6425" s="0" t="n">
        <v>0</v>
      </c>
      <c r="R6425" s="0" t="n">
        <v>0</v>
      </c>
    </row>
    <row r="6426" customFormat="false" ht="13.8" hidden="true" customHeight="false" outlineLevel="0" collapsed="false">
      <c r="A6426" s="0" t="s">
        <v>202</v>
      </c>
      <c r="B6426" s="0" t="s">
        <v>117</v>
      </c>
      <c r="C6426" s="0" t="s">
        <v>182</v>
      </c>
      <c r="D6426" s="0" t="s">
        <v>109</v>
      </c>
      <c r="E6426" s="0" t="s">
        <v>8</v>
      </c>
      <c r="F6426" s="0" t="s">
        <v>8</v>
      </c>
      <c r="G6426" s="0" t="s">
        <v>172</v>
      </c>
      <c r="H6426" s="0" t="n">
        <v>45711897.0458751</v>
      </c>
      <c r="I6426" s="0" t="n">
        <v>265034.791399133</v>
      </c>
      <c r="J6426" s="0" t="n">
        <v>80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</row>
    <row r="6427" customFormat="false" ht="13.8" hidden="true" customHeight="false" outlineLevel="0" collapsed="false">
      <c r="A6427" s="0" t="s">
        <v>202</v>
      </c>
      <c r="B6427" s="0" t="s">
        <v>103</v>
      </c>
      <c r="C6427" s="0" t="s">
        <v>179</v>
      </c>
      <c r="D6427" s="0" t="s">
        <v>22</v>
      </c>
      <c r="E6427" s="0" t="s">
        <v>13</v>
      </c>
      <c r="F6427" s="0" t="s">
        <v>13</v>
      </c>
      <c r="G6427" s="0" t="s">
        <v>157</v>
      </c>
      <c r="H6427" s="0" t="n">
        <v>8732441.52286784</v>
      </c>
      <c r="I6427" s="0" t="n">
        <v>89875.000035875</v>
      </c>
      <c r="J6427" s="0" t="n">
        <v>212.000000084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n">
        <v>0</v>
      </c>
      <c r="R6427" s="0" t="n">
        <v>0</v>
      </c>
    </row>
    <row r="6428" customFormat="false" ht="13.8" hidden="true" customHeight="false" outlineLevel="0" collapsed="false">
      <c r="A6428" s="0" t="s">
        <v>202</v>
      </c>
      <c r="B6428" s="0" t="s">
        <v>103</v>
      </c>
      <c r="C6428" s="0" t="s">
        <v>179</v>
      </c>
      <c r="D6428" s="0" t="s">
        <v>115</v>
      </c>
      <c r="E6428" s="0" t="s">
        <v>13</v>
      </c>
      <c r="F6428" s="0" t="s">
        <v>13</v>
      </c>
      <c r="G6428" s="0" t="s">
        <v>153</v>
      </c>
      <c r="H6428" s="0" t="n">
        <v>5803694.87317624</v>
      </c>
      <c r="I6428" s="0" t="n">
        <v>125237.51</v>
      </c>
      <c r="J6428" s="0" t="n">
        <v>354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0</v>
      </c>
    </row>
    <row r="6429" customFormat="false" ht="13.8" hidden="true" customHeight="false" outlineLevel="0" collapsed="false">
      <c r="A6429" s="0" t="s">
        <v>202</v>
      </c>
      <c r="B6429" s="0" t="s">
        <v>103</v>
      </c>
      <c r="C6429" s="0" t="s">
        <v>179</v>
      </c>
      <c r="D6429" s="0" t="s">
        <v>22</v>
      </c>
      <c r="E6429" s="0" t="s">
        <v>8</v>
      </c>
      <c r="F6429" s="0" t="s">
        <v>8</v>
      </c>
      <c r="G6429" s="0" t="s">
        <v>154</v>
      </c>
      <c r="H6429" s="0" t="n">
        <v>15359568.8722537</v>
      </c>
      <c r="I6429" s="0" t="n">
        <v>144400</v>
      </c>
      <c r="J6429" s="0" t="n">
        <v>447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n">
        <v>0</v>
      </c>
      <c r="R6429" s="0" t="n">
        <v>0</v>
      </c>
    </row>
    <row r="6430" customFormat="false" ht="13.8" hidden="true" customHeight="false" outlineLevel="0" collapsed="false">
      <c r="A6430" s="0" t="s">
        <v>202</v>
      </c>
      <c r="B6430" s="0" t="s">
        <v>103</v>
      </c>
      <c r="C6430" s="0" t="s">
        <v>178</v>
      </c>
      <c r="D6430" s="0" t="s">
        <v>107</v>
      </c>
      <c r="E6430" s="0" t="s">
        <v>8</v>
      </c>
      <c r="F6430" s="0" t="s">
        <v>8</v>
      </c>
      <c r="G6430" s="0" t="s">
        <v>157</v>
      </c>
      <c r="H6430" s="0" t="n">
        <v>54311445.9489196</v>
      </c>
      <c r="I6430" s="0" t="n">
        <v>328815.787637233</v>
      </c>
      <c r="J6430" s="0" t="n">
        <v>2005.000000083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</row>
    <row r="6431" customFormat="false" ht="13.8" hidden="true" customHeight="false" outlineLevel="0" collapsed="false">
      <c r="A6431" s="0" t="s">
        <v>202</v>
      </c>
      <c r="B6431" s="0" t="s">
        <v>103</v>
      </c>
      <c r="C6431" s="0" t="s">
        <v>177</v>
      </c>
      <c r="D6431" s="0" t="s">
        <v>110</v>
      </c>
      <c r="E6431" s="0" t="s">
        <v>13</v>
      </c>
      <c r="F6431" s="0" t="s">
        <v>13</v>
      </c>
      <c r="G6431" s="0" t="s">
        <v>154</v>
      </c>
      <c r="H6431" s="0" t="n">
        <v>3041.8327936875</v>
      </c>
      <c r="I6431" s="0" t="n">
        <v>189.9</v>
      </c>
      <c r="J6431" s="0" t="n">
        <v>3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0</v>
      </c>
    </row>
    <row r="6432" customFormat="false" ht="13.8" hidden="true" customHeight="false" outlineLevel="0" collapsed="false">
      <c r="A6432" s="0" t="s">
        <v>202</v>
      </c>
      <c r="B6432" s="0" t="s">
        <v>117</v>
      </c>
      <c r="C6432" s="0" t="s">
        <v>182</v>
      </c>
      <c r="D6432" s="0" t="s">
        <v>109</v>
      </c>
      <c r="E6432" s="0" t="s">
        <v>13</v>
      </c>
      <c r="F6432" s="0" t="s">
        <v>13</v>
      </c>
      <c r="G6432" s="0" t="s">
        <v>172</v>
      </c>
      <c r="H6432" s="0" t="n">
        <v>205200.440180035</v>
      </c>
      <c r="I6432" s="0" t="n">
        <v>1178.62245788315</v>
      </c>
      <c r="J6432" s="0" t="n">
        <v>2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0</v>
      </c>
      <c r="Q6432" s="0" t="n">
        <v>0</v>
      </c>
      <c r="R6432" s="0" t="n">
        <v>0</v>
      </c>
    </row>
    <row r="6433" customFormat="false" ht="13.8" hidden="true" customHeight="false" outlineLevel="0" collapsed="false">
      <c r="A6433" s="0" t="s">
        <v>202</v>
      </c>
      <c r="B6433" s="0" t="s">
        <v>96</v>
      </c>
      <c r="C6433" s="0" t="s">
        <v>97</v>
      </c>
      <c r="D6433" s="0" t="s">
        <v>97</v>
      </c>
      <c r="E6433" s="0" t="s">
        <v>170</v>
      </c>
      <c r="F6433" s="0" t="s">
        <v>13</v>
      </c>
      <c r="G6433" s="0" t="s">
        <v>164</v>
      </c>
      <c r="H6433" s="0" t="n">
        <v>67520336.2914868</v>
      </c>
      <c r="I6433" s="0" t="n">
        <v>1970311.03651418</v>
      </c>
      <c r="J6433" s="0" t="n">
        <v>7921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n">
        <v>0</v>
      </c>
      <c r="R6433" s="0" t="n">
        <v>0</v>
      </c>
    </row>
    <row r="6434" customFormat="false" ht="13.8" hidden="true" customHeight="false" outlineLevel="0" collapsed="false">
      <c r="A6434" s="0" t="s">
        <v>202</v>
      </c>
      <c r="B6434" s="0" t="s">
        <v>72</v>
      </c>
      <c r="C6434" s="0" t="s">
        <v>151</v>
      </c>
      <c r="D6434" s="0" t="s">
        <v>78</v>
      </c>
      <c r="E6434" s="0" t="s">
        <v>174</v>
      </c>
      <c r="F6434" s="0" t="s">
        <v>8</v>
      </c>
      <c r="G6434" s="0" t="s">
        <v>157</v>
      </c>
      <c r="H6434" s="0" t="n">
        <v>60458555.6668221</v>
      </c>
      <c r="I6434" s="0" t="n">
        <v>468195.534495241</v>
      </c>
      <c r="J6434" s="0" t="n">
        <v>88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0</v>
      </c>
      <c r="P6434" s="0" t="n">
        <v>0</v>
      </c>
      <c r="Q6434" s="0" t="n">
        <v>0</v>
      </c>
      <c r="R6434" s="0" t="n">
        <v>0</v>
      </c>
    </row>
    <row r="6435" customFormat="false" ht="13.8" hidden="true" customHeight="false" outlineLevel="0" collapsed="false">
      <c r="A6435" s="0" t="s">
        <v>202</v>
      </c>
      <c r="B6435" s="0" t="s">
        <v>72</v>
      </c>
      <c r="C6435" s="0" t="s">
        <v>151</v>
      </c>
      <c r="D6435" s="0" t="s">
        <v>78</v>
      </c>
      <c r="E6435" s="0" t="s">
        <v>156</v>
      </c>
      <c r="F6435" s="0" t="s">
        <v>9</v>
      </c>
      <c r="G6435" s="0" t="s">
        <v>172</v>
      </c>
      <c r="H6435" s="0" t="n">
        <v>21758267.1524612</v>
      </c>
      <c r="I6435" s="0" t="n">
        <v>492541.789482344</v>
      </c>
      <c r="J6435" s="0" t="n">
        <v>68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n">
        <v>0</v>
      </c>
      <c r="R6435" s="0" t="n">
        <v>0</v>
      </c>
    </row>
    <row r="6436" customFormat="false" ht="13.8" hidden="true" customHeight="false" outlineLevel="0" collapsed="false">
      <c r="A6436" s="0" t="s">
        <v>202</v>
      </c>
      <c r="B6436" s="0" t="s">
        <v>72</v>
      </c>
      <c r="C6436" s="0" t="s">
        <v>151</v>
      </c>
      <c r="D6436" s="0" t="s">
        <v>78</v>
      </c>
      <c r="E6436" s="0" t="s">
        <v>170</v>
      </c>
      <c r="F6436" s="0" t="s">
        <v>13</v>
      </c>
      <c r="G6436" s="0" t="s">
        <v>164</v>
      </c>
      <c r="H6436" s="0" t="n">
        <v>109647302.346504</v>
      </c>
      <c r="I6436" s="0" t="n">
        <v>2921700.64401976</v>
      </c>
      <c r="J6436" s="0" t="n">
        <v>432</v>
      </c>
      <c r="K6436" s="0" t="n">
        <v>0</v>
      </c>
      <c r="L6436" s="0" t="n">
        <v>0</v>
      </c>
      <c r="M6436" s="0" t="n">
        <v>0</v>
      </c>
      <c r="N6436" s="0" t="n">
        <v>0</v>
      </c>
      <c r="O6436" s="0" t="n">
        <v>0</v>
      </c>
      <c r="P6436" s="0" t="n">
        <v>0</v>
      </c>
      <c r="Q6436" s="0" t="n">
        <v>0</v>
      </c>
      <c r="R6436" s="0" t="n">
        <v>0</v>
      </c>
    </row>
    <row r="6437" customFormat="false" ht="13.8" hidden="true" customHeight="false" outlineLevel="0" collapsed="false">
      <c r="A6437" s="0" t="s">
        <v>202</v>
      </c>
      <c r="B6437" s="0" t="s">
        <v>21</v>
      </c>
      <c r="C6437" s="0" t="s">
        <v>166</v>
      </c>
      <c r="D6437" s="0" t="s">
        <v>25</v>
      </c>
      <c r="E6437" s="0" t="s">
        <v>8</v>
      </c>
      <c r="F6437" s="0" t="s">
        <v>8</v>
      </c>
      <c r="G6437" s="0" t="s">
        <v>157</v>
      </c>
      <c r="H6437" s="0" t="n">
        <v>80412606.6912084</v>
      </c>
      <c r="I6437" s="0" t="n">
        <v>916532.765879965</v>
      </c>
      <c r="J6437" s="0" t="n">
        <v>301</v>
      </c>
      <c r="K6437" s="0" t="n">
        <v>0</v>
      </c>
      <c r="L6437" s="0" t="n">
        <v>0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n">
        <v>0</v>
      </c>
      <c r="R6437" s="0" t="n">
        <v>0</v>
      </c>
    </row>
    <row r="6438" customFormat="false" ht="13.8" hidden="true" customHeight="false" outlineLevel="0" collapsed="false">
      <c r="A6438" s="0" t="s">
        <v>202</v>
      </c>
      <c r="B6438" s="0" t="s">
        <v>21</v>
      </c>
      <c r="C6438" s="0" t="s">
        <v>173</v>
      </c>
      <c r="D6438" s="0" t="s">
        <v>40</v>
      </c>
      <c r="E6438" s="0" t="s">
        <v>8</v>
      </c>
      <c r="F6438" s="0" t="s">
        <v>8</v>
      </c>
      <c r="G6438" s="0" t="s">
        <v>157</v>
      </c>
      <c r="H6438" s="0" t="n">
        <v>35215921.5201415</v>
      </c>
      <c r="I6438" s="0" t="n">
        <v>306555.995055932</v>
      </c>
      <c r="J6438" s="0" t="n">
        <v>413</v>
      </c>
      <c r="K6438" s="0" t="n">
        <v>0</v>
      </c>
      <c r="L6438" s="0" t="n">
        <v>0</v>
      </c>
      <c r="M6438" s="0" t="n">
        <v>0</v>
      </c>
      <c r="N6438" s="0" t="n">
        <v>0</v>
      </c>
      <c r="O6438" s="0" t="n">
        <v>0</v>
      </c>
      <c r="P6438" s="0" t="n">
        <v>0</v>
      </c>
      <c r="Q6438" s="0" t="n">
        <v>0</v>
      </c>
      <c r="R6438" s="0" t="n">
        <v>0</v>
      </c>
    </row>
    <row r="6439" customFormat="false" ht="13.8" hidden="true" customHeight="false" outlineLevel="0" collapsed="false">
      <c r="A6439" s="0" t="s">
        <v>202</v>
      </c>
      <c r="B6439" s="0" t="s">
        <v>72</v>
      </c>
      <c r="C6439" s="0" t="s">
        <v>151</v>
      </c>
      <c r="D6439" s="0" t="s">
        <v>81</v>
      </c>
      <c r="E6439" s="0" t="s">
        <v>156</v>
      </c>
      <c r="F6439" s="0" t="s">
        <v>9</v>
      </c>
      <c r="G6439" s="0" t="s">
        <v>153</v>
      </c>
      <c r="H6439" s="0" t="n">
        <v>399591.281447641</v>
      </c>
      <c r="I6439" s="0" t="n">
        <v>4080.91461177337</v>
      </c>
      <c r="J6439" s="0" t="n">
        <v>36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n">
        <v>0</v>
      </c>
      <c r="R6439" s="0" t="n">
        <v>0</v>
      </c>
    </row>
    <row r="6440" customFormat="false" ht="13.8" hidden="true" customHeight="false" outlineLevel="0" collapsed="false">
      <c r="A6440" s="0" t="s">
        <v>202</v>
      </c>
      <c r="B6440" s="0" t="s">
        <v>21</v>
      </c>
      <c r="C6440" s="0" t="s">
        <v>166</v>
      </c>
      <c r="D6440" s="0" t="s">
        <v>36</v>
      </c>
      <c r="E6440" s="0" t="s">
        <v>13</v>
      </c>
      <c r="F6440" s="0" t="s">
        <v>13</v>
      </c>
      <c r="G6440" s="0" t="s">
        <v>154</v>
      </c>
      <c r="H6440" s="0" t="n">
        <v>2179629.58132307</v>
      </c>
      <c r="I6440" s="0" t="n">
        <v>15497.3180638703</v>
      </c>
      <c r="J6440" s="0" t="n">
        <v>39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0</v>
      </c>
    </row>
    <row r="6441" customFormat="false" ht="13.8" hidden="true" customHeight="false" outlineLevel="0" collapsed="false">
      <c r="A6441" s="0" t="s">
        <v>202</v>
      </c>
      <c r="B6441" s="0" t="s">
        <v>52</v>
      </c>
      <c r="C6441" s="0" t="s">
        <v>183</v>
      </c>
      <c r="D6441" s="0" t="s">
        <v>64</v>
      </c>
      <c r="E6441" s="0" t="s">
        <v>9</v>
      </c>
      <c r="F6441" s="0" t="s">
        <v>9</v>
      </c>
      <c r="G6441" s="0" t="s">
        <v>164</v>
      </c>
      <c r="H6441" s="0" t="n">
        <v>246141741.896257</v>
      </c>
      <c r="I6441" s="0" t="n">
        <v>2995292.39094301</v>
      </c>
      <c r="J6441" s="0" t="n">
        <v>11980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n">
        <v>0</v>
      </c>
      <c r="R6441" s="0" t="n">
        <v>0</v>
      </c>
    </row>
    <row r="6442" customFormat="false" ht="13.8" hidden="true" customHeight="false" outlineLevel="0" collapsed="false">
      <c r="A6442" s="0" t="s">
        <v>202</v>
      </c>
      <c r="B6442" s="0" t="s">
        <v>21</v>
      </c>
      <c r="C6442" s="0" t="s">
        <v>166</v>
      </c>
      <c r="D6442" s="0" t="s">
        <v>44</v>
      </c>
      <c r="E6442" s="0" t="s">
        <v>8</v>
      </c>
      <c r="F6442" s="0" t="s">
        <v>8</v>
      </c>
      <c r="G6442" s="0" t="s">
        <v>154</v>
      </c>
      <c r="H6442" s="0" t="n">
        <v>30283025.4882989</v>
      </c>
      <c r="I6442" s="0" t="n">
        <v>165807.666666666</v>
      </c>
      <c r="J6442" s="0" t="n">
        <v>462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n">
        <v>0</v>
      </c>
      <c r="R6442" s="0" t="n">
        <v>0</v>
      </c>
    </row>
    <row r="6443" customFormat="false" ht="13.8" hidden="true" customHeight="false" outlineLevel="0" collapsed="false">
      <c r="A6443" s="0" t="s">
        <v>202</v>
      </c>
      <c r="B6443" s="0" t="s">
        <v>21</v>
      </c>
      <c r="C6443" s="0" t="s">
        <v>173</v>
      </c>
      <c r="D6443" s="0" t="s">
        <v>46</v>
      </c>
      <c r="E6443" s="0" t="s">
        <v>13</v>
      </c>
      <c r="F6443" s="0" t="s">
        <v>13</v>
      </c>
      <c r="G6443" s="0" t="s">
        <v>164</v>
      </c>
      <c r="H6443" s="0" t="n">
        <v>4977584.48687422</v>
      </c>
      <c r="I6443" s="0" t="n">
        <v>25114.0980583743</v>
      </c>
      <c r="J6443" s="0" t="n">
        <v>183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</row>
    <row r="6444" customFormat="false" ht="13.8" hidden="true" customHeight="false" outlineLevel="0" collapsed="false">
      <c r="A6444" s="0" t="s">
        <v>202</v>
      </c>
      <c r="B6444" s="0" t="s">
        <v>21</v>
      </c>
      <c r="C6444" s="0" t="s">
        <v>166</v>
      </c>
      <c r="D6444" s="0" t="s">
        <v>45</v>
      </c>
      <c r="E6444" s="0" t="s">
        <v>8</v>
      </c>
      <c r="F6444" s="0" t="s">
        <v>8</v>
      </c>
      <c r="G6444" s="0" t="s">
        <v>157</v>
      </c>
      <c r="H6444" s="0" t="n">
        <v>6257528.12974707</v>
      </c>
      <c r="I6444" s="0" t="n">
        <v>47795</v>
      </c>
      <c r="J6444" s="0" t="n">
        <v>93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</row>
    <row r="6445" customFormat="false" ht="13.8" hidden="true" customHeight="false" outlineLevel="0" collapsed="false">
      <c r="A6445" s="0" t="s">
        <v>202</v>
      </c>
      <c r="B6445" s="0" t="s">
        <v>21</v>
      </c>
      <c r="C6445" s="0" t="s">
        <v>181</v>
      </c>
      <c r="D6445" s="0" t="s">
        <v>51</v>
      </c>
      <c r="E6445" s="0" t="s">
        <v>13</v>
      </c>
      <c r="F6445" s="0" t="s">
        <v>13</v>
      </c>
      <c r="G6445" s="0" t="s">
        <v>154</v>
      </c>
      <c r="H6445" s="0" t="n">
        <v>19307164.1857349</v>
      </c>
      <c r="I6445" s="0" t="n">
        <v>156885</v>
      </c>
      <c r="J6445" s="0" t="n">
        <v>360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</row>
    <row r="6446" customFormat="false" ht="13.8" hidden="true" customHeight="false" outlineLevel="0" collapsed="false">
      <c r="A6446" s="0" t="s">
        <v>202</v>
      </c>
      <c r="B6446" s="0" t="s">
        <v>52</v>
      </c>
      <c r="C6446" s="0" t="s">
        <v>158</v>
      </c>
      <c r="D6446" s="0" t="s">
        <v>71</v>
      </c>
      <c r="E6446" s="0" t="s">
        <v>9</v>
      </c>
      <c r="F6446" s="0" t="s">
        <v>9</v>
      </c>
      <c r="G6446" s="0" t="s">
        <v>157</v>
      </c>
      <c r="H6446" s="0" t="n">
        <v>30907349.0328354</v>
      </c>
      <c r="I6446" s="0" t="n">
        <v>311485.85494459</v>
      </c>
      <c r="J6446" s="0" t="n">
        <v>1683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</row>
    <row r="6447" customFormat="false" ht="13.8" hidden="true" customHeight="false" outlineLevel="0" collapsed="false">
      <c r="A6447" s="0" t="s">
        <v>202</v>
      </c>
      <c r="B6447" s="0" t="s">
        <v>6</v>
      </c>
      <c r="C6447" s="0" t="s">
        <v>163</v>
      </c>
      <c r="D6447" s="0" t="s">
        <v>19</v>
      </c>
      <c r="E6447" s="0" t="s">
        <v>8</v>
      </c>
      <c r="F6447" s="0" t="s">
        <v>8</v>
      </c>
      <c r="G6447" s="0" t="s">
        <v>164</v>
      </c>
      <c r="H6447" s="0" t="n">
        <v>1269230144.73353</v>
      </c>
      <c r="I6447" s="0" t="n">
        <v>10420278.4664847</v>
      </c>
      <c r="J6447" s="0" t="n">
        <v>1446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0</v>
      </c>
    </row>
    <row r="6448" customFormat="false" ht="13.8" hidden="true" customHeight="false" outlineLevel="0" collapsed="false">
      <c r="A6448" s="0" t="s">
        <v>202</v>
      </c>
      <c r="B6448" s="0" t="s">
        <v>6</v>
      </c>
      <c r="C6448" s="0" t="s">
        <v>162</v>
      </c>
      <c r="D6448" s="0" t="s">
        <v>19</v>
      </c>
      <c r="E6448" s="0" t="s">
        <v>8</v>
      </c>
      <c r="F6448" s="0" t="s">
        <v>8</v>
      </c>
      <c r="G6448" s="0" t="s">
        <v>154</v>
      </c>
      <c r="H6448" s="0" t="n">
        <v>51833013.4510991</v>
      </c>
      <c r="I6448" s="0" t="n">
        <v>423698.638583333</v>
      </c>
      <c r="J6448" s="0" t="n">
        <v>82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n">
        <v>0</v>
      </c>
      <c r="R6448" s="0" t="n">
        <v>0</v>
      </c>
    </row>
    <row r="6449" customFormat="false" ht="13.8" hidden="true" customHeight="false" outlineLevel="0" collapsed="false">
      <c r="A6449" s="0" t="s">
        <v>202</v>
      </c>
      <c r="B6449" s="0" t="s">
        <v>90</v>
      </c>
      <c r="C6449" s="0" t="s">
        <v>94</v>
      </c>
      <c r="D6449" s="0" t="s">
        <v>94</v>
      </c>
      <c r="E6449" s="0" t="s">
        <v>156</v>
      </c>
      <c r="F6449" s="0" t="s">
        <v>9</v>
      </c>
      <c r="G6449" s="0" t="s">
        <v>154</v>
      </c>
      <c r="H6449" s="0" t="n">
        <v>15140164.0820812</v>
      </c>
      <c r="I6449" s="0" t="n">
        <v>238258.929746816</v>
      </c>
      <c r="J6449" s="0" t="n">
        <v>164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0</v>
      </c>
      <c r="P6449" s="0" t="n">
        <v>0</v>
      </c>
      <c r="Q6449" s="0" t="n">
        <v>0</v>
      </c>
      <c r="R6449" s="0" t="n">
        <v>0</v>
      </c>
    </row>
    <row r="6450" customFormat="false" ht="13.8" hidden="true" customHeight="false" outlineLevel="0" collapsed="false">
      <c r="A6450" s="0" t="s">
        <v>202</v>
      </c>
      <c r="B6450" s="0" t="s">
        <v>72</v>
      </c>
      <c r="C6450" s="0" t="s">
        <v>175</v>
      </c>
      <c r="D6450" s="0" t="s">
        <v>89</v>
      </c>
      <c r="E6450" s="0" t="s">
        <v>156</v>
      </c>
      <c r="F6450" s="0" t="s">
        <v>9</v>
      </c>
      <c r="G6450" s="0" t="s">
        <v>164</v>
      </c>
      <c r="H6450" s="0" t="n">
        <v>214956906.764386</v>
      </c>
      <c r="I6450" s="0" t="n">
        <v>3968261.8761851</v>
      </c>
      <c r="J6450" s="0" t="n">
        <v>281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n">
        <v>0</v>
      </c>
      <c r="R6450" s="0" t="n">
        <v>0</v>
      </c>
    </row>
    <row r="6451" customFormat="false" ht="13.8" hidden="true" customHeight="false" outlineLevel="0" collapsed="false">
      <c r="A6451" s="0" t="s">
        <v>202</v>
      </c>
      <c r="B6451" s="0" t="s">
        <v>96</v>
      </c>
      <c r="C6451" s="0" t="s">
        <v>99</v>
      </c>
      <c r="D6451" s="0" t="s">
        <v>99</v>
      </c>
      <c r="E6451" s="0" t="s">
        <v>192</v>
      </c>
      <c r="F6451" s="0" t="s">
        <v>8</v>
      </c>
      <c r="G6451" s="0" t="s">
        <v>157</v>
      </c>
      <c r="H6451" s="0" t="n">
        <v>5143949.20251201</v>
      </c>
      <c r="I6451" s="0" t="n">
        <v>28940</v>
      </c>
      <c r="J6451" s="0" t="n">
        <v>22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</row>
    <row r="6452" customFormat="false" ht="13.8" hidden="true" customHeight="false" outlineLevel="0" collapsed="false">
      <c r="A6452" s="0" t="s">
        <v>202</v>
      </c>
      <c r="B6452" s="0" t="s">
        <v>52</v>
      </c>
      <c r="C6452" s="0" t="s">
        <v>158</v>
      </c>
      <c r="D6452" s="0" t="s">
        <v>59</v>
      </c>
      <c r="E6452" s="0" t="s">
        <v>13</v>
      </c>
      <c r="F6452" s="0" t="s">
        <v>13</v>
      </c>
      <c r="G6452" s="0" t="s">
        <v>172</v>
      </c>
      <c r="H6452" s="0" t="n">
        <v>631187.814460729</v>
      </c>
      <c r="I6452" s="0" t="n">
        <v>8044.90883299204</v>
      </c>
      <c r="J6452" s="0" t="n">
        <v>12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</row>
    <row r="6453" customFormat="false" ht="13.8" hidden="true" customHeight="false" outlineLevel="0" collapsed="false">
      <c r="A6453" s="0" t="s">
        <v>202</v>
      </c>
      <c r="B6453" s="0" t="s">
        <v>72</v>
      </c>
      <c r="C6453" s="0" t="s">
        <v>151</v>
      </c>
      <c r="D6453" s="0" t="s">
        <v>81</v>
      </c>
      <c r="E6453" s="0" t="s">
        <v>152</v>
      </c>
      <c r="F6453" s="0" t="s">
        <v>8</v>
      </c>
      <c r="G6453" s="0" t="s">
        <v>164</v>
      </c>
      <c r="H6453" s="0" t="n">
        <v>1051022.223518</v>
      </c>
      <c r="I6453" s="0" t="n">
        <v>8683.47317548355</v>
      </c>
      <c r="J6453" s="0" t="n">
        <v>79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</row>
    <row r="6454" customFormat="false" ht="13.8" hidden="true" customHeight="false" outlineLevel="0" collapsed="false">
      <c r="A6454" s="0" t="s">
        <v>202</v>
      </c>
      <c r="B6454" s="0" t="s">
        <v>52</v>
      </c>
      <c r="C6454" s="0" t="s">
        <v>158</v>
      </c>
      <c r="D6454" s="0" t="s">
        <v>53</v>
      </c>
      <c r="E6454" s="0" t="s">
        <v>9</v>
      </c>
      <c r="F6454" s="0" t="s">
        <v>9</v>
      </c>
      <c r="G6454" s="0" t="s">
        <v>172</v>
      </c>
      <c r="H6454" s="0" t="n">
        <v>2099979.4382064</v>
      </c>
      <c r="I6454" s="0" t="n">
        <v>38087.5187273512</v>
      </c>
      <c r="J6454" s="0" t="n">
        <v>9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0</v>
      </c>
      <c r="P6454" s="0" t="n">
        <v>0</v>
      </c>
      <c r="Q6454" s="0" t="n">
        <v>0</v>
      </c>
      <c r="R6454" s="0" t="n">
        <v>0</v>
      </c>
    </row>
    <row r="6455" customFormat="false" ht="13.8" hidden="true" customHeight="false" outlineLevel="0" collapsed="false">
      <c r="A6455" s="0" t="s">
        <v>202</v>
      </c>
      <c r="B6455" s="0" t="s">
        <v>21</v>
      </c>
      <c r="C6455" s="0" t="s">
        <v>173</v>
      </c>
      <c r="D6455" s="0" t="s">
        <v>34</v>
      </c>
      <c r="E6455" s="0" t="s">
        <v>8</v>
      </c>
      <c r="F6455" s="0" t="s">
        <v>8</v>
      </c>
      <c r="G6455" s="0" t="s">
        <v>157</v>
      </c>
      <c r="H6455" s="0" t="n">
        <v>1015556.445265</v>
      </c>
      <c r="I6455" s="0" t="n">
        <v>15028.5</v>
      </c>
      <c r="J6455" s="0" t="n">
        <v>4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0</v>
      </c>
      <c r="P6455" s="0" t="n">
        <v>0</v>
      </c>
      <c r="Q6455" s="0" t="n">
        <v>0</v>
      </c>
      <c r="R6455" s="0" t="n">
        <v>0</v>
      </c>
    </row>
    <row r="6456" customFormat="false" ht="13.8" hidden="true" customHeight="false" outlineLevel="0" collapsed="false">
      <c r="A6456" s="0" t="s">
        <v>202</v>
      </c>
      <c r="B6456" s="0" t="s">
        <v>6</v>
      </c>
      <c r="C6456" s="0" t="s">
        <v>162</v>
      </c>
      <c r="D6456" s="0" t="s">
        <v>19</v>
      </c>
      <c r="E6456" s="0" t="s">
        <v>13</v>
      </c>
      <c r="F6456" s="0" t="s">
        <v>13</v>
      </c>
      <c r="G6456" s="0" t="s">
        <v>153</v>
      </c>
      <c r="H6456" s="0" t="n">
        <v>1885877.61061367</v>
      </c>
      <c r="I6456" s="0" t="n">
        <v>34250.6618333333</v>
      </c>
      <c r="J6456" s="0" t="n">
        <v>7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n">
        <v>0</v>
      </c>
      <c r="R6456" s="0" t="n">
        <v>0</v>
      </c>
    </row>
    <row r="6457" customFormat="false" ht="13.8" hidden="true" customHeight="false" outlineLevel="0" collapsed="false">
      <c r="A6457" s="0" t="s">
        <v>202</v>
      </c>
      <c r="B6457" s="0" t="s">
        <v>21</v>
      </c>
      <c r="C6457" s="0" t="s">
        <v>173</v>
      </c>
      <c r="D6457" s="0" t="s">
        <v>41</v>
      </c>
      <c r="E6457" s="0" t="s">
        <v>13</v>
      </c>
      <c r="F6457" s="0" t="s">
        <v>13</v>
      </c>
      <c r="G6457" s="0" t="s">
        <v>154</v>
      </c>
      <c r="H6457" s="0" t="n">
        <v>119144.748987435</v>
      </c>
      <c r="I6457" s="0" t="n">
        <v>1410</v>
      </c>
      <c r="J6457" s="0" t="n">
        <v>1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0</v>
      </c>
    </row>
    <row r="6458" customFormat="false" ht="13.8" hidden="true" customHeight="false" outlineLevel="0" collapsed="false">
      <c r="A6458" s="0" t="s">
        <v>202</v>
      </c>
      <c r="B6458" s="0" t="s">
        <v>117</v>
      </c>
      <c r="C6458" s="0" t="s">
        <v>196</v>
      </c>
      <c r="D6458" s="0" t="s">
        <v>109</v>
      </c>
      <c r="E6458" s="0" t="s">
        <v>8</v>
      </c>
      <c r="F6458" s="0" t="s">
        <v>8</v>
      </c>
      <c r="G6458" s="0" t="s">
        <v>172</v>
      </c>
      <c r="H6458" s="0" t="n">
        <v>3153639.37507893</v>
      </c>
      <c r="I6458" s="0" t="n">
        <v>20101.4919845189</v>
      </c>
      <c r="J6458" s="0" t="n">
        <v>62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n">
        <v>0</v>
      </c>
      <c r="R6458" s="0" t="n">
        <v>0</v>
      </c>
    </row>
    <row r="6459" customFormat="false" ht="13.8" hidden="true" customHeight="false" outlineLevel="0" collapsed="false">
      <c r="A6459" s="0" t="s">
        <v>202</v>
      </c>
      <c r="B6459" s="0" t="s">
        <v>103</v>
      </c>
      <c r="C6459" s="0" t="s">
        <v>193</v>
      </c>
      <c r="D6459" s="0" t="s">
        <v>107</v>
      </c>
      <c r="E6459" s="0" t="s">
        <v>13</v>
      </c>
      <c r="F6459" s="0" t="s">
        <v>13</v>
      </c>
      <c r="G6459" s="0" t="s">
        <v>157</v>
      </c>
      <c r="H6459" s="0" t="n">
        <v>13689941.7235848</v>
      </c>
      <c r="I6459" s="0" t="n">
        <v>296697.120161534</v>
      </c>
      <c r="J6459" s="0" t="n">
        <v>1036.000000145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n">
        <v>0</v>
      </c>
      <c r="R6459" s="0" t="n">
        <v>0</v>
      </c>
    </row>
    <row r="6460" customFormat="false" ht="13.8" hidden="true" customHeight="false" outlineLevel="0" collapsed="false">
      <c r="A6460" s="0" t="s">
        <v>202</v>
      </c>
      <c r="B6460" s="0" t="s">
        <v>103</v>
      </c>
      <c r="C6460" s="0" t="s">
        <v>178</v>
      </c>
      <c r="D6460" s="0" t="s">
        <v>104</v>
      </c>
      <c r="E6460" s="0" t="s">
        <v>8</v>
      </c>
      <c r="F6460" s="0" t="s">
        <v>8</v>
      </c>
      <c r="G6460" s="0" t="s">
        <v>164</v>
      </c>
      <c r="H6460" s="0" t="n">
        <v>42591751.6754473</v>
      </c>
      <c r="I6460" s="0" t="n">
        <v>598137.816196205</v>
      </c>
      <c r="J6460" s="0" t="n">
        <v>123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0</v>
      </c>
      <c r="Q6460" s="0" t="n">
        <v>0</v>
      </c>
      <c r="R6460" s="0" t="n">
        <v>0</v>
      </c>
    </row>
    <row r="6461" customFormat="false" ht="13.8" hidden="true" customHeight="false" outlineLevel="0" collapsed="false">
      <c r="A6461" s="0" t="s">
        <v>202</v>
      </c>
      <c r="B6461" s="0" t="s">
        <v>103</v>
      </c>
      <c r="C6461" s="0" t="s">
        <v>179</v>
      </c>
      <c r="D6461" s="0" t="s">
        <v>109</v>
      </c>
      <c r="E6461" s="0" t="s">
        <v>8</v>
      </c>
      <c r="F6461" s="0" t="s">
        <v>8</v>
      </c>
      <c r="G6461" s="0" t="s">
        <v>180</v>
      </c>
      <c r="H6461" s="0" t="n">
        <v>0</v>
      </c>
      <c r="I6461" s="0" t="n">
        <v>0</v>
      </c>
      <c r="J6461" s="0" t="n">
        <v>229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0</v>
      </c>
      <c r="Q6461" s="0" t="n">
        <v>0</v>
      </c>
      <c r="R6461" s="0" t="n">
        <v>0</v>
      </c>
    </row>
    <row r="6462" customFormat="false" ht="13.8" hidden="true" customHeight="false" outlineLevel="0" collapsed="false">
      <c r="A6462" s="0" t="s">
        <v>202</v>
      </c>
      <c r="B6462" s="0" t="s">
        <v>21</v>
      </c>
      <c r="C6462" s="0" t="s">
        <v>173</v>
      </c>
      <c r="D6462" s="0" t="s">
        <v>27</v>
      </c>
      <c r="E6462" s="0" t="s">
        <v>13</v>
      </c>
      <c r="F6462" s="0" t="s">
        <v>13</v>
      </c>
      <c r="G6462" s="0" t="s">
        <v>164</v>
      </c>
      <c r="H6462" s="0" t="n">
        <v>564240.72409151</v>
      </c>
      <c r="I6462" s="0" t="n">
        <v>7329.0625</v>
      </c>
      <c r="J6462" s="0" t="n">
        <v>5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n">
        <v>0</v>
      </c>
      <c r="R6462" s="0" t="n">
        <v>0</v>
      </c>
    </row>
    <row r="6463" customFormat="false" ht="13.8" hidden="true" customHeight="false" outlineLevel="0" collapsed="false">
      <c r="A6463" s="0" t="s">
        <v>202</v>
      </c>
      <c r="B6463" s="0" t="s">
        <v>72</v>
      </c>
      <c r="C6463" s="0" t="s">
        <v>171</v>
      </c>
      <c r="D6463" s="0" t="s">
        <v>77</v>
      </c>
      <c r="E6463" s="0" t="s">
        <v>174</v>
      </c>
      <c r="F6463" s="0" t="s">
        <v>8</v>
      </c>
      <c r="G6463" s="0" t="s">
        <v>157</v>
      </c>
      <c r="H6463" s="0" t="n">
        <v>1697180.84019721</v>
      </c>
      <c r="I6463" s="0" t="n">
        <v>4209.63968991918</v>
      </c>
      <c r="J6463" s="0" t="n">
        <v>66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n">
        <v>0</v>
      </c>
      <c r="R6463" s="0" t="n">
        <v>0</v>
      </c>
    </row>
    <row r="6464" customFormat="false" ht="13.8" hidden="true" customHeight="false" outlineLevel="0" collapsed="false">
      <c r="A6464" s="0" t="s">
        <v>202</v>
      </c>
      <c r="B6464" s="0" t="s">
        <v>52</v>
      </c>
      <c r="C6464" s="0" t="s">
        <v>54</v>
      </c>
      <c r="D6464" s="0" t="s">
        <v>54</v>
      </c>
      <c r="E6464" s="0" t="s">
        <v>13</v>
      </c>
      <c r="F6464" s="0" t="s">
        <v>13</v>
      </c>
      <c r="G6464" s="0" t="s">
        <v>154</v>
      </c>
      <c r="H6464" s="0" t="n">
        <v>31257933.75</v>
      </c>
      <c r="I6464" s="0" t="n">
        <v>537900</v>
      </c>
      <c r="J6464" s="0" t="n">
        <v>358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0</v>
      </c>
      <c r="P6464" s="0" t="n">
        <v>0</v>
      </c>
      <c r="Q6464" s="0" t="n">
        <v>0</v>
      </c>
      <c r="R6464" s="0" t="n">
        <v>0</v>
      </c>
    </row>
    <row r="6465" customFormat="false" ht="13.8" hidden="true" customHeight="false" outlineLevel="0" collapsed="false">
      <c r="A6465" s="0" t="s">
        <v>202</v>
      </c>
      <c r="B6465" s="0" t="s">
        <v>21</v>
      </c>
      <c r="C6465" s="0" t="s">
        <v>166</v>
      </c>
      <c r="D6465" s="0" t="s">
        <v>23</v>
      </c>
      <c r="E6465" s="0" t="s">
        <v>8</v>
      </c>
      <c r="F6465" s="0" t="s">
        <v>8</v>
      </c>
      <c r="G6465" s="0" t="s">
        <v>153</v>
      </c>
      <c r="H6465" s="0" t="n">
        <v>3229888.01111237</v>
      </c>
      <c r="I6465" s="0" t="n">
        <v>38240.7024204263</v>
      </c>
      <c r="J6465" s="0" t="n">
        <v>33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</row>
    <row r="6466" customFormat="false" ht="13.8" hidden="true" customHeight="false" outlineLevel="0" collapsed="false">
      <c r="A6466" s="0" t="s">
        <v>202</v>
      </c>
      <c r="B6466" s="0" t="s">
        <v>21</v>
      </c>
      <c r="C6466" s="0" t="s">
        <v>168</v>
      </c>
      <c r="D6466" s="0" t="s">
        <v>30</v>
      </c>
      <c r="E6466" s="0" t="s">
        <v>13</v>
      </c>
      <c r="F6466" s="0" t="s">
        <v>13</v>
      </c>
      <c r="G6466" s="0" t="s">
        <v>153</v>
      </c>
      <c r="H6466" s="0" t="n">
        <v>1638186.72796643</v>
      </c>
      <c r="I6466" s="0" t="n">
        <v>19650</v>
      </c>
      <c r="J6466" s="0" t="n">
        <v>47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</v>
      </c>
      <c r="P6466" s="0" t="n">
        <v>0</v>
      </c>
      <c r="Q6466" s="0" t="n">
        <v>0</v>
      </c>
      <c r="R6466" s="0" t="n">
        <v>0</v>
      </c>
    </row>
    <row r="6467" customFormat="false" ht="13.8" hidden="true" customHeight="false" outlineLevel="0" collapsed="false">
      <c r="A6467" s="0" t="s">
        <v>202</v>
      </c>
      <c r="B6467" s="0" t="s">
        <v>21</v>
      </c>
      <c r="C6467" s="0" t="s">
        <v>181</v>
      </c>
      <c r="D6467" s="0" t="s">
        <v>31</v>
      </c>
      <c r="E6467" s="0" t="s">
        <v>8</v>
      </c>
      <c r="F6467" s="0" t="s">
        <v>8</v>
      </c>
      <c r="G6467" s="0" t="s">
        <v>164</v>
      </c>
      <c r="H6467" s="0" t="n">
        <v>9808288.84221168</v>
      </c>
      <c r="I6467" s="0" t="n">
        <v>109825</v>
      </c>
      <c r="J6467" s="0" t="n">
        <v>222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</row>
    <row r="6468" customFormat="false" ht="13.8" hidden="true" customHeight="false" outlineLevel="0" collapsed="false">
      <c r="A6468" s="0" t="s">
        <v>202</v>
      </c>
      <c r="B6468" s="0" t="s">
        <v>21</v>
      </c>
      <c r="C6468" s="0" t="s">
        <v>173</v>
      </c>
      <c r="D6468" s="0" t="s">
        <v>40</v>
      </c>
      <c r="E6468" s="0" t="s">
        <v>13</v>
      </c>
      <c r="F6468" s="0" t="s">
        <v>13</v>
      </c>
      <c r="G6468" s="0" t="s">
        <v>157</v>
      </c>
      <c r="H6468" s="0" t="n">
        <v>6843537.27323105</v>
      </c>
      <c r="I6468" s="0" t="n">
        <v>63595.2017826661</v>
      </c>
      <c r="J6468" s="0" t="n">
        <v>84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n">
        <v>0</v>
      </c>
      <c r="R6468" s="0" t="n">
        <v>0</v>
      </c>
    </row>
    <row r="6469" customFormat="false" ht="13.8" hidden="true" customHeight="false" outlineLevel="0" collapsed="false">
      <c r="A6469" s="0" t="s">
        <v>202</v>
      </c>
      <c r="B6469" s="0" t="s">
        <v>72</v>
      </c>
      <c r="C6469" s="0" t="s">
        <v>151</v>
      </c>
      <c r="D6469" s="0" t="s">
        <v>85</v>
      </c>
      <c r="E6469" s="0" t="s">
        <v>156</v>
      </c>
      <c r="F6469" s="0" t="s">
        <v>9</v>
      </c>
      <c r="G6469" s="0" t="s">
        <v>172</v>
      </c>
      <c r="H6469" s="0" t="n">
        <v>14343236.4203125</v>
      </c>
      <c r="I6469" s="0" t="n">
        <v>290639.250375172</v>
      </c>
      <c r="J6469" s="0" t="n">
        <v>59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</row>
    <row r="6470" customFormat="false" ht="13.8" hidden="true" customHeight="false" outlineLevel="0" collapsed="false">
      <c r="A6470" s="0" t="s">
        <v>202</v>
      </c>
      <c r="B6470" s="0" t="s">
        <v>21</v>
      </c>
      <c r="C6470" s="0" t="s">
        <v>173</v>
      </c>
      <c r="D6470" s="0" t="s">
        <v>40</v>
      </c>
      <c r="E6470" s="0" t="s">
        <v>13</v>
      </c>
      <c r="F6470" s="0" t="s">
        <v>13</v>
      </c>
      <c r="G6470" s="0" t="s">
        <v>154</v>
      </c>
      <c r="H6470" s="0" t="n">
        <v>1426387.76323624</v>
      </c>
      <c r="I6470" s="0" t="n">
        <v>11073.7738577212</v>
      </c>
      <c r="J6470" s="0" t="n">
        <v>15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</row>
    <row r="6471" customFormat="false" ht="13.8" hidden="true" customHeight="false" outlineLevel="0" collapsed="false">
      <c r="A6471" s="0" t="s">
        <v>202</v>
      </c>
      <c r="B6471" s="0" t="s">
        <v>52</v>
      </c>
      <c r="C6471" s="0" t="s">
        <v>158</v>
      </c>
      <c r="D6471" s="0" t="s">
        <v>63</v>
      </c>
      <c r="E6471" s="0" t="s">
        <v>8</v>
      </c>
      <c r="F6471" s="0" t="s">
        <v>8</v>
      </c>
      <c r="G6471" s="0" t="s">
        <v>164</v>
      </c>
      <c r="H6471" s="0" t="n">
        <v>335734845.174325</v>
      </c>
      <c r="I6471" s="0" t="n">
        <v>3600095.90921111</v>
      </c>
      <c r="J6471" s="0" t="n">
        <v>23582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n">
        <v>0</v>
      </c>
      <c r="R6471" s="0" t="n">
        <v>0</v>
      </c>
    </row>
    <row r="6472" customFormat="false" ht="13.8" hidden="true" customHeight="false" outlineLevel="0" collapsed="false">
      <c r="A6472" s="0" t="s">
        <v>202</v>
      </c>
      <c r="B6472" s="0" t="s">
        <v>52</v>
      </c>
      <c r="C6472" s="0" t="s">
        <v>158</v>
      </c>
      <c r="D6472" s="0" t="s">
        <v>63</v>
      </c>
      <c r="E6472" s="0" t="s">
        <v>13</v>
      </c>
      <c r="F6472" s="0" t="s">
        <v>13</v>
      </c>
      <c r="G6472" s="0" t="s">
        <v>153</v>
      </c>
      <c r="H6472" s="0" t="n">
        <v>13761816.8767231</v>
      </c>
      <c r="I6472" s="0" t="n">
        <v>173264.116014687</v>
      </c>
      <c r="J6472" s="0" t="n">
        <v>1452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0</v>
      </c>
      <c r="Q6472" s="0" t="n">
        <v>0</v>
      </c>
      <c r="R6472" s="0" t="n">
        <v>0</v>
      </c>
    </row>
    <row r="6473" customFormat="false" ht="13.8" hidden="true" customHeight="false" outlineLevel="0" collapsed="false">
      <c r="A6473" s="0" t="s">
        <v>202</v>
      </c>
      <c r="B6473" s="0" t="s">
        <v>21</v>
      </c>
      <c r="C6473" s="0" t="s">
        <v>166</v>
      </c>
      <c r="D6473" s="0" t="s">
        <v>45</v>
      </c>
      <c r="E6473" s="0" t="s">
        <v>9</v>
      </c>
      <c r="F6473" s="0" t="s">
        <v>9</v>
      </c>
      <c r="G6473" s="0" t="s">
        <v>164</v>
      </c>
      <c r="H6473" s="0" t="n">
        <v>2856496.95293591</v>
      </c>
      <c r="I6473" s="0" t="n">
        <v>17704</v>
      </c>
      <c r="J6473" s="0" t="n">
        <v>32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n">
        <v>0</v>
      </c>
      <c r="R6473" s="0" t="n">
        <v>0</v>
      </c>
    </row>
    <row r="6474" customFormat="false" ht="13.8" hidden="true" customHeight="false" outlineLevel="0" collapsed="false">
      <c r="A6474" s="0" t="s">
        <v>202</v>
      </c>
      <c r="B6474" s="0" t="s">
        <v>52</v>
      </c>
      <c r="C6474" s="0" t="s">
        <v>165</v>
      </c>
      <c r="D6474" s="0" t="s">
        <v>67</v>
      </c>
      <c r="E6474" s="0" t="s">
        <v>13</v>
      </c>
      <c r="F6474" s="0" t="s">
        <v>13</v>
      </c>
      <c r="G6474" s="0" t="s">
        <v>164</v>
      </c>
      <c r="H6474" s="0" t="n">
        <v>19434399.2921007</v>
      </c>
      <c r="I6474" s="0" t="n">
        <v>136627.399999999</v>
      </c>
      <c r="J6474" s="0" t="n">
        <v>2141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</row>
    <row r="6475" customFormat="false" ht="13.8" hidden="true" customHeight="false" outlineLevel="0" collapsed="false">
      <c r="A6475" s="0" t="s">
        <v>202</v>
      </c>
      <c r="B6475" s="0" t="s">
        <v>6</v>
      </c>
      <c r="C6475" s="0" t="s">
        <v>162</v>
      </c>
      <c r="D6475" s="0" t="s">
        <v>18</v>
      </c>
      <c r="E6475" s="0" t="s">
        <v>8</v>
      </c>
      <c r="F6475" s="0" t="s">
        <v>8</v>
      </c>
      <c r="G6475" s="0" t="s">
        <v>154</v>
      </c>
      <c r="H6475" s="0" t="n">
        <v>91623690.9390746</v>
      </c>
      <c r="I6475" s="0" t="n">
        <v>909901.352966464</v>
      </c>
      <c r="J6475" s="0" t="n">
        <v>146.999999974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</row>
    <row r="6476" customFormat="false" ht="13.8" hidden="true" customHeight="false" outlineLevel="0" collapsed="false">
      <c r="A6476" s="0" t="s">
        <v>202</v>
      </c>
      <c r="B6476" s="0" t="s">
        <v>72</v>
      </c>
      <c r="C6476" s="0" t="s">
        <v>175</v>
      </c>
      <c r="D6476" s="0" t="s">
        <v>87</v>
      </c>
      <c r="E6476" s="0" t="s">
        <v>156</v>
      </c>
      <c r="F6476" s="0" t="s">
        <v>9</v>
      </c>
      <c r="G6476" s="0" t="s">
        <v>172</v>
      </c>
      <c r="H6476" s="0" t="n">
        <v>2170681.96214509</v>
      </c>
      <c r="I6476" s="0" t="n">
        <v>36981.8709774181</v>
      </c>
      <c r="J6476" s="0" t="n">
        <v>97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n">
        <v>0</v>
      </c>
      <c r="R6476" s="0" t="n">
        <v>0</v>
      </c>
    </row>
    <row r="6477" customFormat="false" ht="13.8" hidden="true" customHeight="false" outlineLevel="0" collapsed="false">
      <c r="A6477" s="0" t="s">
        <v>202</v>
      </c>
      <c r="B6477" s="0" t="s">
        <v>96</v>
      </c>
      <c r="C6477" s="0" t="s">
        <v>99</v>
      </c>
      <c r="D6477" s="0" t="s">
        <v>99</v>
      </c>
      <c r="E6477" s="0" t="s">
        <v>197</v>
      </c>
      <c r="F6477" s="0" t="s">
        <v>8</v>
      </c>
      <c r="G6477" s="0" t="s">
        <v>153</v>
      </c>
      <c r="H6477" s="0" t="n">
        <v>1539258.20215067</v>
      </c>
      <c r="I6477" s="0" t="n">
        <v>19053.6881046</v>
      </c>
      <c r="J6477" s="0" t="n">
        <v>42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n">
        <v>0</v>
      </c>
      <c r="R6477" s="0" t="n">
        <v>0</v>
      </c>
    </row>
    <row r="6478" customFormat="false" ht="13.8" hidden="true" customHeight="false" outlineLevel="0" collapsed="false">
      <c r="A6478" s="0" t="s">
        <v>202</v>
      </c>
      <c r="B6478" s="0" t="s">
        <v>103</v>
      </c>
      <c r="C6478" s="0" t="s">
        <v>177</v>
      </c>
      <c r="D6478" s="0" t="s">
        <v>116</v>
      </c>
      <c r="E6478" s="0" t="s">
        <v>8</v>
      </c>
      <c r="F6478" s="0" t="s">
        <v>8</v>
      </c>
      <c r="G6478" s="0" t="s">
        <v>154</v>
      </c>
      <c r="H6478" s="0" t="n">
        <v>94421206.2259727</v>
      </c>
      <c r="I6478" s="0" t="n">
        <v>745706.985</v>
      </c>
      <c r="J6478" s="0" t="n">
        <v>6518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0</v>
      </c>
      <c r="Q6478" s="0" t="n">
        <v>0</v>
      </c>
      <c r="R6478" s="0" t="n">
        <v>0</v>
      </c>
    </row>
    <row r="6479" customFormat="false" ht="13.8" hidden="true" customHeight="false" outlineLevel="0" collapsed="false">
      <c r="A6479" s="0" t="s">
        <v>202</v>
      </c>
      <c r="B6479" s="0" t="s">
        <v>103</v>
      </c>
      <c r="C6479" s="0" t="s">
        <v>177</v>
      </c>
      <c r="D6479" s="0" t="s">
        <v>116</v>
      </c>
      <c r="E6479" s="0" t="s">
        <v>9</v>
      </c>
      <c r="F6479" s="0" t="s">
        <v>9</v>
      </c>
      <c r="G6479" s="0" t="s">
        <v>154</v>
      </c>
      <c r="H6479" s="0" t="n">
        <v>17887404.0296052</v>
      </c>
      <c r="I6479" s="0" t="n">
        <v>310962.93</v>
      </c>
      <c r="J6479" s="0" t="n">
        <v>3905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</row>
    <row r="6480" customFormat="false" ht="13.8" hidden="true" customHeight="false" outlineLevel="0" collapsed="false">
      <c r="A6480" s="0" t="s">
        <v>202</v>
      </c>
      <c r="B6480" s="0" t="s">
        <v>103</v>
      </c>
      <c r="C6480" s="0" t="s">
        <v>178</v>
      </c>
      <c r="D6480" s="0" t="s">
        <v>107</v>
      </c>
      <c r="E6480" s="0" t="s">
        <v>13</v>
      </c>
      <c r="F6480" s="0" t="s">
        <v>13</v>
      </c>
      <c r="G6480" s="0" t="s">
        <v>153</v>
      </c>
      <c r="H6480" s="0" t="n">
        <v>1409558.73479069</v>
      </c>
      <c r="I6480" s="0" t="n">
        <v>38284.781947325</v>
      </c>
      <c r="J6480" s="0" t="n">
        <v>319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</row>
    <row r="6481" customFormat="false" ht="13.8" hidden="true" customHeight="false" outlineLevel="0" collapsed="false">
      <c r="A6481" s="0" t="s">
        <v>202</v>
      </c>
      <c r="B6481" s="0" t="s">
        <v>103</v>
      </c>
      <c r="C6481" s="0" t="s">
        <v>178</v>
      </c>
      <c r="D6481" s="0" t="s">
        <v>104</v>
      </c>
      <c r="E6481" s="0" t="s">
        <v>13</v>
      </c>
      <c r="F6481" s="0" t="s">
        <v>13</v>
      </c>
      <c r="G6481" s="0" t="s">
        <v>154</v>
      </c>
      <c r="H6481" s="0" t="n">
        <v>13208230.6625963</v>
      </c>
      <c r="I6481" s="0" t="n">
        <v>260199.781026587</v>
      </c>
      <c r="J6481" s="0" t="n">
        <v>52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0</v>
      </c>
      <c r="Q6481" s="0" t="n">
        <v>0</v>
      </c>
      <c r="R6481" s="0" t="n">
        <v>0</v>
      </c>
    </row>
    <row r="6482" customFormat="false" ht="13.8" hidden="true" customHeight="false" outlineLevel="0" collapsed="false">
      <c r="A6482" s="0" t="s">
        <v>202</v>
      </c>
      <c r="B6482" s="0" t="s">
        <v>52</v>
      </c>
      <c r="C6482" s="0" t="s">
        <v>54</v>
      </c>
      <c r="D6482" s="0" t="s">
        <v>54</v>
      </c>
      <c r="E6482" s="0" t="s">
        <v>13</v>
      </c>
      <c r="F6482" s="0" t="s">
        <v>13</v>
      </c>
      <c r="G6482" s="0" t="s">
        <v>164</v>
      </c>
      <c r="H6482" s="0" t="n">
        <v>36291936.25</v>
      </c>
      <c r="I6482" s="0" t="n">
        <v>603400</v>
      </c>
      <c r="J6482" s="0" t="n">
        <v>408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n">
        <v>0</v>
      </c>
      <c r="R6482" s="0" t="n">
        <v>0</v>
      </c>
    </row>
    <row r="6483" customFormat="false" ht="13.8" hidden="true" customHeight="false" outlineLevel="0" collapsed="false">
      <c r="A6483" s="0" t="s">
        <v>202</v>
      </c>
      <c r="B6483" s="0" t="s">
        <v>52</v>
      </c>
      <c r="C6483" s="0" t="s">
        <v>54</v>
      </c>
      <c r="D6483" s="0" t="s">
        <v>54</v>
      </c>
      <c r="E6483" s="0" t="s">
        <v>9</v>
      </c>
      <c r="F6483" s="0" t="s">
        <v>9</v>
      </c>
      <c r="G6483" s="0" t="s">
        <v>172</v>
      </c>
      <c r="H6483" s="0" t="n">
        <v>2860834.75</v>
      </c>
      <c r="I6483" s="0" t="n">
        <v>50900</v>
      </c>
      <c r="J6483" s="0" t="n">
        <v>38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n">
        <v>0</v>
      </c>
      <c r="R6483" s="0" t="n">
        <v>0</v>
      </c>
    </row>
    <row r="6484" customFormat="false" ht="13.8" hidden="true" customHeight="false" outlineLevel="0" collapsed="false">
      <c r="A6484" s="0" t="s">
        <v>202</v>
      </c>
      <c r="B6484" s="0" t="s">
        <v>96</v>
      </c>
      <c r="C6484" s="0" t="s">
        <v>99</v>
      </c>
      <c r="D6484" s="0" t="s">
        <v>99</v>
      </c>
      <c r="E6484" s="0" t="s">
        <v>170</v>
      </c>
      <c r="F6484" s="0" t="s">
        <v>13</v>
      </c>
      <c r="G6484" s="0" t="s">
        <v>164</v>
      </c>
      <c r="H6484" s="0" t="n">
        <v>21235987.5492616</v>
      </c>
      <c r="I6484" s="0" t="n">
        <v>291180.438036</v>
      </c>
      <c r="J6484" s="0" t="n">
        <v>329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</row>
    <row r="6485" customFormat="false" ht="13.8" hidden="true" customHeight="false" outlineLevel="0" collapsed="false">
      <c r="A6485" s="0" t="s">
        <v>202</v>
      </c>
      <c r="B6485" s="0" t="s">
        <v>21</v>
      </c>
      <c r="C6485" s="0" t="s">
        <v>181</v>
      </c>
      <c r="D6485" s="0" t="s">
        <v>22</v>
      </c>
      <c r="E6485" s="0" t="s">
        <v>9</v>
      </c>
      <c r="F6485" s="0" t="s">
        <v>9</v>
      </c>
      <c r="G6485" s="0" t="s">
        <v>164</v>
      </c>
      <c r="H6485" s="0" t="n">
        <v>15229057.7256029</v>
      </c>
      <c r="I6485" s="0" t="n">
        <v>174250</v>
      </c>
      <c r="J6485" s="0" t="n">
        <v>364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0</v>
      </c>
    </row>
    <row r="6486" customFormat="false" ht="13.8" hidden="true" customHeight="false" outlineLevel="0" collapsed="false">
      <c r="A6486" s="0" t="s">
        <v>202</v>
      </c>
      <c r="B6486" s="0" t="s">
        <v>21</v>
      </c>
      <c r="C6486" s="0" t="s">
        <v>166</v>
      </c>
      <c r="D6486" s="0" t="s">
        <v>25</v>
      </c>
      <c r="E6486" s="0" t="s">
        <v>13</v>
      </c>
      <c r="F6486" s="0" t="s">
        <v>13</v>
      </c>
      <c r="G6486" s="0" t="s">
        <v>154</v>
      </c>
      <c r="H6486" s="0" t="n">
        <v>11755209.718302</v>
      </c>
      <c r="I6486" s="0" t="n">
        <v>112428.911971024</v>
      </c>
      <c r="J6486" s="0" t="n">
        <v>36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</row>
    <row r="6487" customFormat="false" ht="13.8" hidden="true" customHeight="false" outlineLevel="0" collapsed="false">
      <c r="A6487" s="0" t="s">
        <v>202</v>
      </c>
      <c r="B6487" s="0" t="s">
        <v>21</v>
      </c>
      <c r="C6487" s="0" t="s">
        <v>166</v>
      </c>
      <c r="D6487" s="0" t="s">
        <v>23</v>
      </c>
      <c r="E6487" s="0" t="s">
        <v>13</v>
      </c>
      <c r="F6487" s="0" t="s">
        <v>13</v>
      </c>
      <c r="G6487" s="0" t="s">
        <v>157</v>
      </c>
      <c r="H6487" s="0" t="n">
        <v>9006709.23244852</v>
      </c>
      <c r="I6487" s="0" t="n">
        <v>136652.052858291</v>
      </c>
      <c r="J6487" s="0" t="n">
        <v>95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</row>
    <row r="6488" customFormat="false" ht="13.8" hidden="true" customHeight="false" outlineLevel="0" collapsed="false">
      <c r="A6488" s="0" t="s">
        <v>202</v>
      </c>
      <c r="B6488" s="0" t="s">
        <v>52</v>
      </c>
      <c r="C6488" s="0" t="s">
        <v>169</v>
      </c>
      <c r="D6488" s="0" t="s">
        <v>61</v>
      </c>
      <c r="E6488" s="0" t="s">
        <v>8</v>
      </c>
      <c r="F6488" s="0" t="s">
        <v>8</v>
      </c>
      <c r="G6488" s="0" t="s">
        <v>157</v>
      </c>
      <c r="H6488" s="0" t="n">
        <v>99256429.4891278</v>
      </c>
      <c r="I6488" s="0" t="n">
        <v>885599.963565999</v>
      </c>
      <c r="J6488" s="0" t="n">
        <v>138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</row>
    <row r="6489" customFormat="false" ht="13.8" hidden="true" customHeight="false" outlineLevel="0" collapsed="false">
      <c r="A6489" s="0" t="s">
        <v>202</v>
      </c>
      <c r="B6489" s="0" t="s">
        <v>52</v>
      </c>
      <c r="C6489" s="0" t="s">
        <v>169</v>
      </c>
      <c r="D6489" s="0" t="s">
        <v>61</v>
      </c>
      <c r="E6489" s="0" t="s">
        <v>8</v>
      </c>
      <c r="F6489" s="0" t="s">
        <v>8</v>
      </c>
      <c r="G6489" s="0" t="s">
        <v>154</v>
      </c>
      <c r="H6489" s="0" t="n">
        <v>83940939.1583591</v>
      </c>
      <c r="I6489" s="0" t="n">
        <v>725483.746143999</v>
      </c>
      <c r="J6489" s="0" t="n">
        <v>112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</row>
    <row r="6490" customFormat="false" ht="13.8" hidden="true" customHeight="false" outlineLevel="0" collapsed="false">
      <c r="A6490" s="0" t="s">
        <v>202</v>
      </c>
      <c r="B6490" s="0" t="s">
        <v>52</v>
      </c>
      <c r="C6490" s="0" t="s">
        <v>169</v>
      </c>
      <c r="D6490" s="0" t="s">
        <v>61</v>
      </c>
      <c r="E6490" s="0" t="s">
        <v>9</v>
      </c>
      <c r="F6490" s="0" t="s">
        <v>9</v>
      </c>
      <c r="G6490" s="0" t="s">
        <v>153</v>
      </c>
      <c r="H6490" s="0" t="n">
        <v>9029128.8340161</v>
      </c>
      <c r="I6490" s="0" t="n">
        <v>85044.954356</v>
      </c>
      <c r="J6490" s="0" t="n">
        <v>14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0</v>
      </c>
    </row>
    <row r="6491" customFormat="false" ht="13.8" hidden="true" customHeight="false" outlineLevel="0" collapsed="false">
      <c r="A6491" s="0" t="s">
        <v>202</v>
      </c>
      <c r="B6491" s="0" t="s">
        <v>6</v>
      </c>
      <c r="C6491" s="0" t="s">
        <v>163</v>
      </c>
      <c r="D6491" s="0" t="s">
        <v>15</v>
      </c>
      <c r="E6491" s="0" t="s">
        <v>8</v>
      </c>
      <c r="F6491" s="0" t="s">
        <v>8</v>
      </c>
      <c r="G6491" s="0" t="s">
        <v>154</v>
      </c>
      <c r="H6491" s="0" t="n">
        <v>250030662.980351</v>
      </c>
      <c r="I6491" s="0" t="n">
        <v>1495131.64578678</v>
      </c>
      <c r="J6491" s="0" t="n">
        <v>5421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0</v>
      </c>
    </row>
    <row r="6492" customFormat="false" ht="13.8" hidden="true" customHeight="false" outlineLevel="0" collapsed="false">
      <c r="A6492" s="0" t="s">
        <v>202</v>
      </c>
      <c r="B6492" s="0" t="s">
        <v>72</v>
      </c>
      <c r="C6492" s="0" t="s">
        <v>151</v>
      </c>
      <c r="D6492" s="0" t="s">
        <v>82</v>
      </c>
      <c r="E6492" s="0" t="s">
        <v>152</v>
      </c>
      <c r="F6492" s="0" t="s">
        <v>8</v>
      </c>
      <c r="G6492" s="0" t="s">
        <v>157</v>
      </c>
      <c r="H6492" s="0" t="n">
        <v>1956846.87200387</v>
      </c>
      <c r="I6492" s="0" t="n">
        <v>14867.7742847356</v>
      </c>
      <c r="J6492" s="0" t="n">
        <v>62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0</v>
      </c>
    </row>
    <row r="6493" customFormat="false" ht="13.8" hidden="true" customHeight="false" outlineLevel="0" collapsed="false">
      <c r="A6493" s="0" t="s">
        <v>202</v>
      </c>
      <c r="B6493" s="0" t="s">
        <v>72</v>
      </c>
      <c r="C6493" s="0" t="s">
        <v>151</v>
      </c>
      <c r="D6493" s="0" t="s">
        <v>82</v>
      </c>
      <c r="E6493" s="0" t="s">
        <v>174</v>
      </c>
      <c r="F6493" s="0" t="s">
        <v>8</v>
      </c>
      <c r="G6493" s="0" t="s">
        <v>164</v>
      </c>
      <c r="H6493" s="0" t="n">
        <v>4284690.23222651</v>
      </c>
      <c r="I6493" s="0" t="n">
        <v>25609.8406785013</v>
      </c>
      <c r="J6493" s="0" t="n">
        <v>91</v>
      </c>
      <c r="K6493" s="0" t="n">
        <v>0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n">
        <v>0</v>
      </c>
      <c r="R6493" s="0" t="n">
        <v>0</v>
      </c>
    </row>
    <row r="6494" customFormat="false" ht="13.8" hidden="true" customHeight="false" outlineLevel="0" collapsed="false">
      <c r="A6494" s="0" t="s">
        <v>202</v>
      </c>
      <c r="B6494" s="0" t="s">
        <v>72</v>
      </c>
      <c r="C6494" s="0" t="s">
        <v>151</v>
      </c>
      <c r="D6494" s="0" t="s">
        <v>81</v>
      </c>
      <c r="E6494" s="0" t="s">
        <v>156</v>
      </c>
      <c r="F6494" s="0" t="s">
        <v>9</v>
      </c>
      <c r="G6494" s="0" t="s">
        <v>164</v>
      </c>
      <c r="H6494" s="0" t="n">
        <v>672451.403291671</v>
      </c>
      <c r="I6494" s="0" t="n">
        <v>8106.40630531271</v>
      </c>
      <c r="J6494" s="0" t="n">
        <v>40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0</v>
      </c>
      <c r="Q6494" s="0" t="n">
        <v>0</v>
      </c>
      <c r="R6494" s="0" t="n">
        <v>0</v>
      </c>
    </row>
    <row r="6495" customFormat="false" ht="13.8" hidden="true" customHeight="false" outlineLevel="0" collapsed="false">
      <c r="A6495" s="0" t="s">
        <v>202</v>
      </c>
      <c r="B6495" s="0" t="s">
        <v>90</v>
      </c>
      <c r="C6495" s="0" t="s">
        <v>92</v>
      </c>
      <c r="D6495" s="0" t="s">
        <v>92</v>
      </c>
      <c r="E6495" s="0" t="s">
        <v>200</v>
      </c>
      <c r="F6495" s="0" t="s">
        <v>8</v>
      </c>
      <c r="G6495" s="0" t="s">
        <v>172</v>
      </c>
      <c r="H6495" s="0" t="n">
        <v>20403633.2032891</v>
      </c>
      <c r="I6495" s="0" t="n">
        <v>130195.477182539</v>
      </c>
      <c r="J6495" s="0" t="n">
        <v>189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0</v>
      </c>
    </row>
    <row r="6496" customFormat="false" ht="13.8" hidden="true" customHeight="false" outlineLevel="0" collapsed="false">
      <c r="A6496" s="0" t="s">
        <v>202</v>
      </c>
      <c r="B6496" s="0" t="s">
        <v>52</v>
      </c>
      <c r="C6496" s="0" t="s">
        <v>158</v>
      </c>
      <c r="D6496" s="0" t="s">
        <v>63</v>
      </c>
      <c r="E6496" s="0" t="s">
        <v>8</v>
      </c>
      <c r="F6496" s="0" t="s">
        <v>8</v>
      </c>
      <c r="G6496" s="0" t="s">
        <v>153</v>
      </c>
      <c r="H6496" s="0" t="n">
        <v>28450197.3638547</v>
      </c>
      <c r="I6496" s="0" t="n">
        <v>340985.679052678</v>
      </c>
      <c r="J6496" s="0" t="n">
        <v>2808</v>
      </c>
      <c r="K6496" s="0" t="n">
        <v>0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0</v>
      </c>
      <c r="Q6496" s="0" t="n">
        <v>0</v>
      </c>
      <c r="R6496" s="0" t="n">
        <v>0</v>
      </c>
    </row>
    <row r="6497" customFormat="false" ht="13.8" hidden="true" customHeight="false" outlineLevel="0" collapsed="false">
      <c r="A6497" s="0" t="s">
        <v>202</v>
      </c>
      <c r="B6497" s="0" t="s">
        <v>52</v>
      </c>
      <c r="C6497" s="0" t="s">
        <v>183</v>
      </c>
      <c r="D6497" s="0" t="s">
        <v>64</v>
      </c>
      <c r="E6497" s="0" t="s">
        <v>13</v>
      </c>
      <c r="F6497" s="0" t="s">
        <v>13</v>
      </c>
      <c r="G6497" s="0" t="s">
        <v>154</v>
      </c>
      <c r="H6497" s="0" t="n">
        <v>122773296.599779</v>
      </c>
      <c r="I6497" s="0" t="n">
        <v>1509264.09288573</v>
      </c>
      <c r="J6497" s="0" t="n">
        <v>4359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</row>
    <row r="6498" customFormat="false" ht="13.8" hidden="true" customHeight="false" outlineLevel="0" collapsed="false">
      <c r="A6498" s="0" t="s">
        <v>202</v>
      </c>
      <c r="B6498" s="0" t="s">
        <v>52</v>
      </c>
      <c r="C6498" s="0" t="s">
        <v>158</v>
      </c>
      <c r="D6498" s="0" t="s">
        <v>66</v>
      </c>
      <c r="E6498" s="0" t="s">
        <v>9</v>
      </c>
      <c r="F6498" s="0" t="s">
        <v>9</v>
      </c>
      <c r="G6498" s="0" t="s">
        <v>164</v>
      </c>
      <c r="H6498" s="0" t="n">
        <v>21153470.1020258</v>
      </c>
      <c r="I6498" s="0" t="n">
        <v>231074.362325911</v>
      </c>
      <c r="J6498" s="0" t="n">
        <v>3196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n">
        <v>0</v>
      </c>
      <c r="R6498" s="0" t="n">
        <v>0</v>
      </c>
    </row>
    <row r="6499" customFormat="false" ht="13.8" hidden="true" customHeight="false" outlineLevel="0" collapsed="false">
      <c r="A6499" s="0" t="s">
        <v>202</v>
      </c>
      <c r="B6499" s="0" t="s">
        <v>21</v>
      </c>
      <c r="C6499" s="0" t="s">
        <v>168</v>
      </c>
      <c r="D6499" s="0" t="s">
        <v>50</v>
      </c>
      <c r="E6499" s="0" t="s">
        <v>9</v>
      </c>
      <c r="F6499" s="0" t="s">
        <v>9</v>
      </c>
      <c r="G6499" s="0" t="s">
        <v>164</v>
      </c>
      <c r="H6499" s="0" t="n">
        <v>14387120.8613387</v>
      </c>
      <c r="I6499" s="0" t="n">
        <v>110915</v>
      </c>
      <c r="J6499" s="0" t="n">
        <v>2725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</row>
    <row r="6500" customFormat="false" ht="13.8" hidden="true" customHeight="false" outlineLevel="0" collapsed="false">
      <c r="A6500" s="0" t="s">
        <v>202</v>
      </c>
      <c r="B6500" s="0" t="s">
        <v>72</v>
      </c>
      <c r="C6500" s="0" t="s">
        <v>151</v>
      </c>
      <c r="D6500" s="0" t="s">
        <v>84</v>
      </c>
      <c r="E6500" s="0" t="s">
        <v>170</v>
      </c>
      <c r="F6500" s="0" t="s">
        <v>13</v>
      </c>
      <c r="G6500" s="0" t="s">
        <v>153</v>
      </c>
      <c r="H6500" s="0" t="n">
        <v>658482.841607865</v>
      </c>
      <c r="I6500" s="0" t="n">
        <v>26745.7728585845</v>
      </c>
      <c r="J6500" s="0" t="n">
        <v>3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n">
        <v>0</v>
      </c>
      <c r="R6500" s="0" t="n">
        <v>0</v>
      </c>
    </row>
    <row r="6501" customFormat="false" ht="13.8" hidden="true" customHeight="false" outlineLevel="0" collapsed="false">
      <c r="A6501" s="0" t="s">
        <v>202</v>
      </c>
      <c r="B6501" s="0" t="s">
        <v>72</v>
      </c>
      <c r="C6501" s="0" t="s">
        <v>175</v>
      </c>
      <c r="D6501" s="0" t="s">
        <v>88</v>
      </c>
      <c r="E6501" s="0" t="s">
        <v>170</v>
      </c>
      <c r="F6501" s="0" t="s">
        <v>13</v>
      </c>
      <c r="G6501" s="0" t="s">
        <v>153</v>
      </c>
      <c r="H6501" s="0" t="n">
        <v>2146708.98157393</v>
      </c>
      <c r="I6501" s="0" t="n">
        <v>39147.8781039639</v>
      </c>
      <c r="J6501" s="0" t="n">
        <v>48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0</v>
      </c>
      <c r="P6501" s="0" t="n">
        <v>0</v>
      </c>
      <c r="Q6501" s="0" t="n">
        <v>0</v>
      </c>
      <c r="R6501" s="0" t="n">
        <v>0</v>
      </c>
    </row>
    <row r="6502" customFormat="false" ht="13.8" hidden="true" customHeight="false" outlineLevel="0" collapsed="false">
      <c r="A6502" s="0" t="s">
        <v>202</v>
      </c>
      <c r="B6502" s="0" t="s">
        <v>21</v>
      </c>
      <c r="C6502" s="0" t="s">
        <v>166</v>
      </c>
      <c r="D6502" s="0" t="s">
        <v>44</v>
      </c>
      <c r="E6502" s="0" t="s">
        <v>13</v>
      </c>
      <c r="F6502" s="0" t="s">
        <v>13</v>
      </c>
      <c r="G6502" s="0" t="s">
        <v>172</v>
      </c>
      <c r="H6502" s="0" t="n">
        <v>224502.117629431</v>
      </c>
      <c r="I6502" s="0" t="n">
        <v>983</v>
      </c>
      <c r="J6502" s="0" t="n">
        <v>3</v>
      </c>
      <c r="K6502" s="0" t="n">
        <v>0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0</v>
      </c>
      <c r="Q6502" s="0" t="n">
        <v>0</v>
      </c>
      <c r="R6502" s="0" t="n">
        <v>0</v>
      </c>
    </row>
    <row r="6503" customFormat="false" ht="13.8" hidden="true" customHeight="false" outlineLevel="0" collapsed="false">
      <c r="A6503" s="0" t="s">
        <v>202</v>
      </c>
      <c r="B6503" s="0" t="s">
        <v>117</v>
      </c>
      <c r="C6503" s="0" t="s">
        <v>190</v>
      </c>
      <c r="D6503" s="0" t="s">
        <v>109</v>
      </c>
      <c r="E6503" s="0" t="s">
        <v>8</v>
      </c>
      <c r="F6503" s="0" t="s">
        <v>8</v>
      </c>
      <c r="G6503" s="0" t="s">
        <v>172</v>
      </c>
      <c r="H6503" s="0" t="n">
        <v>14725029.1577185</v>
      </c>
      <c r="I6503" s="0" t="n">
        <v>86164.2257886769</v>
      </c>
      <c r="J6503" s="0" t="n">
        <v>506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</v>
      </c>
      <c r="P6503" s="0" t="n">
        <v>0</v>
      </c>
      <c r="Q6503" s="0" t="n">
        <v>0</v>
      </c>
      <c r="R6503" s="0" t="n">
        <v>0</v>
      </c>
    </row>
    <row r="6504" customFormat="false" ht="13.8" hidden="true" customHeight="false" outlineLevel="0" collapsed="false">
      <c r="A6504" s="0" t="s">
        <v>202</v>
      </c>
      <c r="B6504" s="0" t="s">
        <v>103</v>
      </c>
      <c r="C6504" s="0" t="s">
        <v>177</v>
      </c>
      <c r="D6504" s="0" t="s">
        <v>116</v>
      </c>
      <c r="E6504" s="0" t="s">
        <v>9</v>
      </c>
      <c r="F6504" s="0" t="s">
        <v>9</v>
      </c>
      <c r="G6504" s="0" t="s">
        <v>172</v>
      </c>
      <c r="H6504" s="0" t="n">
        <v>3613531.1259936</v>
      </c>
      <c r="I6504" s="0" t="n">
        <v>48952.59</v>
      </c>
      <c r="J6504" s="0" t="n">
        <v>657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n">
        <v>0</v>
      </c>
      <c r="R6504" s="0" t="n">
        <v>0</v>
      </c>
    </row>
    <row r="6505" customFormat="false" ht="13.8" hidden="true" customHeight="false" outlineLevel="0" collapsed="false">
      <c r="A6505" s="0" t="s">
        <v>202</v>
      </c>
      <c r="B6505" s="0" t="s">
        <v>96</v>
      </c>
      <c r="C6505" s="0" t="s">
        <v>98</v>
      </c>
      <c r="D6505" s="0" t="s">
        <v>98</v>
      </c>
      <c r="E6505" s="0" t="s">
        <v>8</v>
      </c>
      <c r="F6505" s="0" t="s">
        <v>8</v>
      </c>
      <c r="G6505" s="0" t="s">
        <v>157</v>
      </c>
      <c r="H6505" s="0" t="n">
        <v>223722321.725308</v>
      </c>
      <c r="I6505" s="0" t="n">
        <v>1801054.25589959</v>
      </c>
      <c r="J6505" s="0" t="n">
        <v>1510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0</v>
      </c>
    </row>
    <row r="6506" customFormat="false" ht="13.8" hidden="true" customHeight="false" outlineLevel="0" collapsed="false">
      <c r="A6506" s="0" t="s">
        <v>202</v>
      </c>
      <c r="B6506" s="0" t="s">
        <v>52</v>
      </c>
      <c r="C6506" s="0" t="s">
        <v>183</v>
      </c>
      <c r="D6506" s="0" t="s">
        <v>57</v>
      </c>
      <c r="E6506" s="0" t="s">
        <v>13</v>
      </c>
      <c r="F6506" s="0" t="s">
        <v>13</v>
      </c>
      <c r="G6506" s="0" t="s">
        <v>164</v>
      </c>
      <c r="H6506" s="0" t="n">
        <v>85979133.9313451</v>
      </c>
      <c r="I6506" s="0" t="n">
        <v>1056726.62904761</v>
      </c>
      <c r="J6506" s="0" t="n">
        <v>182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n">
        <v>0</v>
      </c>
      <c r="R6506" s="0" t="n">
        <v>0</v>
      </c>
    </row>
    <row r="6507" customFormat="false" ht="13.8" hidden="true" customHeight="false" outlineLevel="0" collapsed="false">
      <c r="A6507" s="0" t="s">
        <v>202</v>
      </c>
      <c r="B6507" s="0" t="s">
        <v>52</v>
      </c>
      <c r="C6507" s="0" t="s">
        <v>161</v>
      </c>
      <c r="D6507" s="0" t="s">
        <v>58</v>
      </c>
      <c r="E6507" s="0" t="s">
        <v>8</v>
      </c>
      <c r="F6507" s="0" t="s">
        <v>8</v>
      </c>
      <c r="G6507" s="0" t="s">
        <v>164</v>
      </c>
      <c r="H6507" s="0" t="n">
        <v>39966529.2370633</v>
      </c>
      <c r="I6507" s="0" t="n">
        <v>485722.827467281</v>
      </c>
      <c r="J6507" s="0" t="n">
        <v>1969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0</v>
      </c>
    </row>
    <row r="6508" customFormat="false" ht="13.8" hidden="true" customHeight="false" outlineLevel="0" collapsed="false">
      <c r="A6508" s="0" t="s">
        <v>202</v>
      </c>
      <c r="B6508" s="0" t="s">
        <v>52</v>
      </c>
      <c r="C6508" s="0" t="s">
        <v>161</v>
      </c>
      <c r="D6508" s="0" t="s">
        <v>58</v>
      </c>
      <c r="E6508" s="0" t="s">
        <v>8</v>
      </c>
      <c r="F6508" s="0" t="s">
        <v>8</v>
      </c>
      <c r="G6508" s="0" t="s">
        <v>157</v>
      </c>
      <c r="H6508" s="0" t="n">
        <v>40693753.4624084</v>
      </c>
      <c r="I6508" s="0" t="n">
        <v>514317.012620252</v>
      </c>
      <c r="J6508" s="0" t="n">
        <v>2819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</row>
    <row r="6509" customFormat="false" ht="13.8" hidden="true" customHeight="false" outlineLevel="0" collapsed="false">
      <c r="A6509" s="0" t="s">
        <v>202</v>
      </c>
      <c r="B6509" s="0" t="s">
        <v>52</v>
      </c>
      <c r="C6509" s="0" t="s">
        <v>158</v>
      </c>
      <c r="D6509" s="0" t="s">
        <v>59</v>
      </c>
      <c r="E6509" s="0" t="s">
        <v>8</v>
      </c>
      <c r="F6509" s="0" t="s">
        <v>8</v>
      </c>
      <c r="G6509" s="0" t="s">
        <v>157</v>
      </c>
      <c r="H6509" s="0" t="n">
        <v>23898308.6730363</v>
      </c>
      <c r="I6509" s="0" t="n">
        <v>311253.060758263</v>
      </c>
      <c r="J6509" s="0" t="n">
        <v>495</v>
      </c>
      <c r="K6509" s="0" t="n">
        <v>0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n">
        <v>0</v>
      </c>
      <c r="R6509" s="0" t="n">
        <v>0</v>
      </c>
    </row>
    <row r="6510" customFormat="false" ht="13.8" hidden="true" customHeight="false" outlineLevel="0" collapsed="false">
      <c r="A6510" s="0" t="s">
        <v>202</v>
      </c>
      <c r="B6510" s="0" t="s">
        <v>96</v>
      </c>
      <c r="C6510" s="0" t="s">
        <v>184</v>
      </c>
      <c r="D6510" s="0" t="s">
        <v>101</v>
      </c>
      <c r="E6510" s="0" t="s">
        <v>170</v>
      </c>
      <c r="F6510" s="0" t="s">
        <v>13</v>
      </c>
      <c r="G6510" s="0" t="s">
        <v>153</v>
      </c>
      <c r="H6510" s="0" t="n">
        <v>13435688.9848362</v>
      </c>
      <c r="I6510" s="0" t="n">
        <v>118808.758325828</v>
      </c>
      <c r="J6510" s="0" t="n">
        <v>35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</row>
    <row r="6511" customFormat="false" ht="13.8" hidden="true" customHeight="false" outlineLevel="0" collapsed="false">
      <c r="A6511" s="0" t="s">
        <v>202</v>
      </c>
      <c r="B6511" s="0" t="s">
        <v>6</v>
      </c>
      <c r="C6511" s="0" t="s">
        <v>162</v>
      </c>
      <c r="D6511" s="0" t="s">
        <v>15</v>
      </c>
      <c r="E6511" s="0" t="s">
        <v>8</v>
      </c>
      <c r="F6511" s="0" t="s">
        <v>8</v>
      </c>
      <c r="G6511" s="0" t="s">
        <v>157</v>
      </c>
      <c r="H6511" s="0" t="n">
        <v>1479148935.39922</v>
      </c>
      <c r="I6511" s="0" t="n">
        <v>8981749.4731906</v>
      </c>
      <c r="J6511" s="0" t="n">
        <v>87329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0</v>
      </c>
      <c r="P6511" s="0" t="n">
        <v>0</v>
      </c>
      <c r="Q6511" s="0" t="n">
        <v>0</v>
      </c>
      <c r="R6511" s="0" t="n">
        <v>0</v>
      </c>
    </row>
    <row r="6512" customFormat="false" ht="13.8" hidden="true" customHeight="false" outlineLevel="0" collapsed="false">
      <c r="A6512" s="0" t="s">
        <v>202</v>
      </c>
      <c r="B6512" s="0" t="s">
        <v>6</v>
      </c>
      <c r="C6512" s="0" t="s">
        <v>162</v>
      </c>
      <c r="D6512" s="0" t="s">
        <v>17</v>
      </c>
      <c r="E6512" s="0" t="s">
        <v>8</v>
      </c>
      <c r="F6512" s="0" t="s">
        <v>8</v>
      </c>
      <c r="G6512" s="0" t="s">
        <v>172</v>
      </c>
      <c r="H6512" s="0" t="n">
        <v>258482457.816396</v>
      </c>
      <c r="I6512" s="0" t="n">
        <v>1408917.61343299</v>
      </c>
      <c r="J6512" s="0" t="n">
        <v>36569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</row>
    <row r="6513" customFormat="false" ht="13.8" hidden="true" customHeight="false" outlineLevel="0" collapsed="false">
      <c r="A6513" s="0" t="s">
        <v>202</v>
      </c>
      <c r="B6513" s="0" t="s">
        <v>90</v>
      </c>
      <c r="C6513" s="0" t="s">
        <v>93</v>
      </c>
      <c r="D6513" s="0" t="s">
        <v>93</v>
      </c>
      <c r="E6513" s="0" t="s">
        <v>194</v>
      </c>
      <c r="F6513" s="0" t="s">
        <v>8</v>
      </c>
      <c r="G6513" s="0" t="s">
        <v>153</v>
      </c>
      <c r="H6513" s="0" t="n">
        <v>4431877.71189233</v>
      </c>
      <c r="I6513" s="0" t="n">
        <v>67568.7499999999</v>
      </c>
      <c r="J6513" s="0" t="n">
        <v>62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n">
        <v>0</v>
      </c>
      <c r="R6513" s="0" t="n">
        <v>0</v>
      </c>
    </row>
    <row r="6514" customFormat="false" ht="13.8" hidden="true" customHeight="false" outlineLevel="0" collapsed="false">
      <c r="A6514" s="0" t="s">
        <v>202</v>
      </c>
      <c r="B6514" s="0" t="s">
        <v>90</v>
      </c>
      <c r="C6514" s="0" t="s">
        <v>92</v>
      </c>
      <c r="D6514" s="0" t="s">
        <v>92</v>
      </c>
      <c r="E6514" s="0" t="s">
        <v>200</v>
      </c>
      <c r="F6514" s="0" t="s">
        <v>8</v>
      </c>
      <c r="G6514" s="0" t="s">
        <v>157</v>
      </c>
      <c r="H6514" s="0" t="n">
        <v>45811742.4056773</v>
      </c>
      <c r="I6514" s="0" t="n">
        <v>329814.989898989</v>
      </c>
      <c r="J6514" s="0" t="n">
        <v>338</v>
      </c>
      <c r="K6514" s="0" t="n">
        <v>0</v>
      </c>
      <c r="L6514" s="0" t="n">
        <v>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n">
        <v>0</v>
      </c>
      <c r="R6514" s="0" t="n">
        <v>0</v>
      </c>
    </row>
    <row r="6515" customFormat="false" ht="13.8" hidden="true" customHeight="false" outlineLevel="0" collapsed="false">
      <c r="A6515" s="0" t="s">
        <v>202</v>
      </c>
      <c r="B6515" s="0" t="s">
        <v>90</v>
      </c>
      <c r="C6515" s="0" t="s">
        <v>92</v>
      </c>
      <c r="D6515" s="0" t="s">
        <v>92</v>
      </c>
      <c r="E6515" s="0" t="s">
        <v>194</v>
      </c>
      <c r="F6515" s="0" t="s">
        <v>8</v>
      </c>
      <c r="G6515" s="0" t="s">
        <v>157</v>
      </c>
      <c r="H6515" s="0" t="n">
        <v>29968931.0330775</v>
      </c>
      <c r="I6515" s="0" t="n">
        <v>378659.842081529</v>
      </c>
      <c r="J6515" s="0" t="n">
        <v>386</v>
      </c>
      <c r="K6515" s="0" t="n">
        <v>0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n">
        <v>0</v>
      </c>
      <c r="R6515" s="0" t="n">
        <v>0</v>
      </c>
    </row>
    <row r="6516" customFormat="false" ht="13.8" hidden="true" customHeight="false" outlineLevel="0" collapsed="false">
      <c r="A6516" s="0" t="s">
        <v>202</v>
      </c>
      <c r="B6516" s="0" t="s">
        <v>52</v>
      </c>
      <c r="C6516" s="0" t="s">
        <v>158</v>
      </c>
      <c r="D6516" s="0" t="s">
        <v>65</v>
      </c>
      <c r="E6516" s="0" t="s">
        <v>8</v>
      </c>
      <c r="F6516" s="0" t="s">
        <v>8</v>
      </c>
      <c r="G6516" s="0" t="s">
        <v>157</v>
      </c>
      <c r="H6516" s="0" t="n">
        <v>110679779.969311</v>
      </c>
      <c r="I6516" s="0" t="n">
        <v>1377818.81357778</v>
      </c>
      <c r="J6516" s="0" t="n">
        <v>14278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n">
        <v>0</v>
      </c>
      <c r="R6516" s="0" t="n">
        <v>0</v>
      </c>
    </row>
    <row r="6517" customFormat="false" ht="13.8" hidden="true" customHeight="false" outlineLevel="0" collapsed="false">
      <c r="A6517" s="0" t="s">
        <v>202</v>
      </c>
      <c r="B6517" s="0" t="s">
        <v>52</v>
      </c>
      <c r="C6517" s="0" t="s">
        <v>158</v>
      </c>
      <c r="D6517" s="0" t="s">
        <v>71</v>
      </c>
      <c r="E6517" s="0" t="s">
        <v>9</v>
      </c>
      <c r="F6517" s="0" t="s">
        <v>9</v>
      </c>
      <c r="G6517" s="0" t="s">
        <v>164</v>
      </c>
      <c r="H6517" s="0" t="n">
        <v>43349458.8189289</v>
      </c>
      <c r="I6517" s="0" t="n">
        <v>408251.659320653</v>
      </c>
      <c r="J6517" s="0" t="n">
        <v>1942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n">
        <v>0</v>
      </c>
      <c r="R6517" s="0" t="n">
        <v>0</v>
      </c>
    </row>
    <row r="6518" customFormat="false" ht="13.8" hidden="true" customHeight="false" outlineLevel="0" collapsed="false">
      <c r="A6518" s="0" t="s">
        <v>202</v>
      </c>
      <c r="B6518" s="0" t="s">
        <v>6</v>
      </c>
      <c r="C6518" s="0" t="s">
        <v>162</v>
      </c>
      <c r="D6518" s="0" t="s">
        <v>18</v>
      </c>
      <c r="E6518" s="0" t="s">
        <v>9</v>
      </c>
      <c r="F6518" s="0" t="s">
        <v>9</v>
      </c>
      <c r="G6518" s="0" t="s">
        <v>157</v>
      </c>
      <c r="H6518" s="0" t="n">
        <v>69782695.1298005</v>
      </c>
      <c r="I6518" s="0" t="n">
        <v>1487894.60570589</v>
      </c>
      <c r="J6518" s="0" t="n">
        <v>237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</row>
    <row r="6519" customFormat="false" ht="13.8" hidden="true" customHeight="false" outlineLevel="0" collapsed="false">
      <c r="A6519" s="0" t="s">
        <v>202</v>
      </c>
      <c r="B6519" s="0" t="s">
        <v>72</v>
      </c>
      <c r="C6519" s="0" t="s">
        <v>171</v>
      </c>
      <c r="D6519" s="0" t="s">
        <v>86</v>
      </c>
      <c r="E6519" s="0" t="s">
        <v>170</v>
      </c>
      <c r="F6519" s="0" t="s">
        <v>13</v>
      </c>
      <c r="G6519" s="0" t="s">
        <v>154</v>
      </c>
      <c r="H6519" s="0" t="n">
        <v>29977262.1836977</v>
      </c>
      <c r="I6519" s="0" t="n">
        <v>726062.595378399</v>
      </c>
      <c r="J6519" s="0" t="n">
        <v>691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</row>
    <row r="6520" customFormat="false" ht="13.8" hidden="true" customHeight="false" outlineLevel="0" collapsed="false">
      <c r="A6520" s="0" t="s">
        <v>202</v>
      </c>
      <c r="B6520" s="0" t="s">
        <v>90</v>
      </c>
      <c r="C6520" s="0" t="s">
        <v>94</v>
      </c>
      <c r="D6520" s="0" t="s">
        <v>94</v>
      </c>
      <c r="E6520" s="0" t="s">
        <v>152</v>
      </c>
      <c r="F6520" s="0" t="s">
        <v>8</v>
      </c>
      <c r="G6520" s="0" t="s">
        <v>164</v>
      </c>
      <c r="H6520" s="0" t="n">
        <v>35139553.3667448</v>
      </c>
      <c r="I6520" s="0" t="n">
        <v>269172.036718945</v>
      </c>
      <c r="J6520" s="0" t="n">
        <v>286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n">
        <v>0</v>
      </c>
      <c r="R6520" s="0" t="n">
        <v>0</v>
      </c>
    </row>
    <row r="6521" customFormat="false" ht="13.8" hidden="true" customHeight="false" outlineLevel="0" collapsed="false">
      <c r="A6521" s="0" t="s">
        <v>202</v>
      </c>
      <c r="B6521" s="0" t="s">
        <v>72</v>
      </c>
      <c r="C6521" s="0" t="s">
        <v>175</v>
      </c>
      <c r="D6521" s="0" t="s">
        <v>88</v>
      </c>
      <c r="E6521" s="0" t="s">
        <v>174</v>
      </c>
      <c r="F6521" s="0" t="s">
        <v>8</v>
      </c>
      <c r="G6521" s="0" t="s">
        <v>157</v>
      </c>
      <c r="H6521" s="0" t="n">
        <v>12697015.2852146</v>
      </c>
      <c r="I6521" s="0" t="n">
        <v>57126.4661310828</v>
      </c>
      <c r="J6521" s="0" t="n">
        <v>107</v>
      </c>
      <c r="K6521" s="0" t="n">
        <v>0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0</v>
      </c>
      <c r="Q6521" s="0" t="n">
        <v>0</v>
      </c>
      <c r="R6521" s="0" t="n">
        <v>0</v>
      </c>
    </row>
    <row r="6522" customFormat="false" ht="13.8" hidden="true" customHeight="false" outlineLevel="0" collapsed="false">
      <c r="A6522" s="0" t="s">
        <v>202</v>
      </c>
      <c r="B6522" s="0" t="s">
        <v>52</v>
      </c>
      <c r="C6522" s="0" t="s">
        <v>169</v>
      </c>
      <c r="D6522" s="0" t="s">
        <v>70</v>
      </c>
      <c r="E6522" s="0" t="s">
        <v>13</v>
      </c>
      <c r="F6522" s="0" t="s">
        <v>13</v>
      </c>
      <c r="G6522" s="0" t="s">
        <v>157</v>
      </c>
      <c r="H6522" s="0" t="n">
        <v>91020165.0650667</v>
      </c>
      <c r="I6522" s="0" t="n">
        <v>898889.403745299</v>
      </c>
      <c r="J6522" s="0" t="n">
        <v>568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</row>
    <row r="6523" customFormat="false" ht="13.8" hidden="true" customHeight="false" outlineLevel="0" collapsed="false">
      <c r="A6523" s="0" t="s">
        <v>202</v>
      </c>
      <c r="B6523" s="0" t="s">
        <v>117</v>
      </c>
      <c r="C6523" s="0" t="s">
        <v>187</v>
      </c>
      <c r="D6523" s="0" t="s">
        <v>109</v>
      </c>
      <c r="E6523" s="0" t="s">
        <v>13</v>
      </c>
      <c r="F6523" s="0" t="s">
        <v>13</v>
      </c>
      <c r="G6523" s="0" t="s">
        <v>157</v>
      </c>
      <c r="H6523" s="0" t="n">
        <v>3890402.53385769</v>
      </c>
      <c r="I6523" s="0" t="n">
        <v>68867.0512503356</v>
      </c>
      <c r="J6523" s="0" t="n">
        <v>274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0</v>
      </c>
    </row>
    <row r="6524" customFormat="false" ht="13.8" hidden="true" customHeight="false" outlineLevel="0" collapsed="false">
      <c r="A6524" s="0" t="s">
        <v>202</v>
      </c>
      <c r="B6524" s="0" t="s">
        <v>103</v>
      </c>
      <c r="C6524" s="0" t="s">
        <v>179</v>
      </c>
      <c r="D6524" s="0" t="s">
        <v>116</v>
      </c>
      <c r="E6524" s="0" t="s">
        <v>8</v>
      </c>
      <c r="F6524" s="0" t="s">
        <v>8</v>
      </c>
      <c r="G6524" s="0" t="s">
        <v>172</v>
      </c>
      <c r="H6524" s="0" t="n">
        <v>1880747.57700253</v>
      </c>
      <c r="I6524" s="0" t="n">
        <v>10160.945032045</v>
      </c>
      <c r="J6524" s="0" t="n">
        <v>244</v>
      </c>
      <c r="K6524" s="0" t="n">
        <v>0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n">
        <v>0</v>
      </c>
      <c r="R6524" s="0" t="n">
        <v>0</v>
      </c>
    </row>
    <row r="6525" customFormat="false" ht="13.8" hidden="true" customHeight="false" outlineLevel="0" collapsed="false">
      <c r="A6525" s="0" t="s">
        <v>202</v>
      </c>
      <c r="B6525" s="0" t="s">
        <v>103</v>
      </c>
      <c r="C6525" s="0" t="s">
        <v>177</v>
      </c>
      <c r="D6525" s="0" t="s">
        <v>113</v>
      </c>
      <c r="E6525" s="0" t="s">
        <v>13</v>
      </c>
      <c r="F6525" s="0" t="s">
        <v>13</v>
      </c>
      <c r="G6525" s="0" t="s">
        <v>157</v>
      </c>
      <c r="H6525" s="0" t="n">
        <v>14116039.978507</v>
      </c>
      <c r="I6525" s="0" t="n">
        <v>380696.76</v>
      </c>
      <c r="J6525" s="0" t="n">
        <v>1194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</row>
    <row r="6526" customFormat="false" ht="13.8" hidden="true" customHeight="false" outlineLevel="0" collapsed="false">
      <c r="A6526" s="0" t="s">
        <v>202</v>
      </c>
      <c r="B6526" s="0" t="s">
        <v>103</v>
      </c>
      <c r="C6526" s="0" t="s">
        <v>178</v>
      </c>
      <c r="D6526" s="0" t="s">
        <v>112</v>
      </c>
      <c r="E6526" s="0" t="s">
        <v>9</v>
      </c>
      <c r="F6526" s="0" t="s">
        <v>9</v>
      </c>
      <c r="G6526" s="0" t="s">
        <v>157</v>
      </c>
      <c r="H6526" s="0" t="n">
        <v>20566102.3677599</v>
      </c>
      <c r="I6526" s="0" t="n">
        <v>267147.5276337</v>
      </c>
      <c r="J6526" s="0" t="n">
        <v>389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</row>
    <row r="6527" customFormat="false" ht="13.8" hidden="true" customHeight="false" outlineLevel="0" collapsed="false">
      <c r="A6527" s="0" t="s">
        <v>202</v>
      </c>
      <c r="B6527" s="0" t="s">
        <v>103</v>
      </c>
      <c r="C6527" s="0" t="s">
        <v>178</v>
      </c>
      <c r="D6527" s="0" t="s">
        <v>107</v>
      </c>
      <c r="E6527" s="0" t="s">
        <v>13</v>
      </c>
      <c r="F6527" s="0" t="s">
        <v>13</v>
      </c>
      <c r="G6527" s="0" t="s">
        <v>172</v>
      </c>
      <c r="H6527" s="0" t="n">
        <v>5222857.6729063</v>
      </c>
      <c r="I6527" s="0" t="n">
        <v>135279.599944185</v>
      </c>
      <c r="J6527" s="0" t="n">
        <v>569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n">
        <v>0</v>
      </c>
      <c r="R6527" s="0" t="n">
        <v>0</v>
      </c>
    </row>
    <row r="6528" customFormat="false" ht="13.8" hidden="true" customHeight="false" outlineLevel="0" collapsed="false">
      <c r="A6528" s="0" t="s">
        <v>202</v>
      </c>
      <c r="B6528" s="0" t="s">
        <v>103</v>
      </c>
      <c r="C6528" s="0" t="s">
        <v>193</v>
      </c>
      <c r="D6528" s="0" t="s">
        <v>107</v>
      </c>
      <c r="E6528" s="0" t="s">
        <v>9</v>
      </c>
      <c r="F6528" s="0" t="s">
        <v>9</v>
      </c>
      <c r="G6528" s="0" t="s">
        <v>154</v>
      </c>
      <c r="H6528" s="0" t="n">
        <v>18594755.8616905</v>
      </c>
      <c r="I6528" s="0" t="n">
        <v>247007.10539346</v>
      </c>
      <c r="J6528" s="0" t="n">
        <v>980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</row>
    <row r="6529" customFormat="false" ht="13.8" hidden="true" customHeight="false" outlineLevel="0" collapsed="false">
      <c r="A6529" s="0" t="s">
        <v>202</v>
      </c>
      <c r="B6529" s="0" t="s">
        <v>103</v>
      </c>
      <c r="C6529" s="0" t="s">
        <v>178</v>
      </c>
      <c r="D6529" s="0" t="s">
        <v>111</v>
      </c>
      <c r="E6529" s="0" t="s">
        <v>8</v>
      </c>
      <c r="F6529" s="0" t="s">
        <v>8</v>
      </c>
      <c r="G6529" s="0" t="s">
        <v>153</v>
      </c>
      <c r="H6529" s="0" t="n">
        <v>2672991.31131339</v>
      </c>
      <c r="I6529" s="0" t="n">
        <v>11662.1929809636</v>
      </c>
      <c r="J6529" s="0" t="n">
        <v>26</v>
      </c>
      <c r="K6529" s="0" t="n">
        <v>0</v>
      </c>
      <c r="L6529" s="0" t="n">
        <v>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0</v>
      </c>
    </row>
    <row r="6530" customFormat="false" ht="13.8" hidden="true" customHeight="false" outlineLevel="0" collapsed="false">
      <c r="A6530" s="0" t="s">
        <v>202</v>
      </c>
      <c r="B6530" s="0" t="s">
        <v>21</v>
      </c>
      <c r="C6530" s="0" t="s">
        <v>173</v>
      </c>
      <c r="D6530" s="0" t="s">
        <v>41</v>
      </c>
      <c r="E6530" s="0" t="s">
        <v>13</v>
      </c>
      <c r="F6530" s="0" t="s">
        <v>13</v>
      </c>
      <c r="G6530" s="0" t="s">
        <v>172</v>
      </c>
      <c r="H6530" s="0" t="n">
        <v>295331.863720456</v>
      </c>
      <c r="I6530" s="0" t="n">
        <v>2536</v>
      </c>
      <c r="J6530" s="0" t="n">
        <v>2</v>
      </c>
      <c r="K6530" s="0" t="n">
        <v>0</v>
      </c>
      <c r="L6530" s="0" t="n">
        <v>0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n">
        <v>0</v>
      </c>
      <c r="R6530" s="0" t="n">
        <v>0</v>
      </c>
    </row>
    <row r="6531" customFormat="false" ht="13.8" hidden="true" customHeight="false" outlineLevel="0" collapsed="false">
      <c r="A6531" s="0" t="s">
        <v>202</v>
      </c>
      <c r="B6531" s="0" t="s">
        <v>96</v>
      </c>
      <c r="C6531" s="0" t="s">
        <v>97</v>
      </c>
      <c r="D6531" s="0" t="s">
        <v>97</v>
      </c>
      <c r="E6531" s="0" t="s">
        <v>156</v>
      </c>
      <c r="F6531" s="0" t="s">
        <v>9</v>
      </c>
      <c r="G6531" s="0" t="s">
        <v>157</v>
      </c>
      <c r="H6531" s="0" t="n">
        <v>34982749.8341589</v>
      </c>
      <c r="I6531" s="0" t="n">
        <v>782407.341572391</v>
      </c>
      <c r="J6531" s="0" t="n">
        <v>4247</v>
      </c>
      <c r="K6531" s="0" t="n">
        <v>0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v>0</v>
      </c>
      <c r="Q6531" s="0" t="n">
        <v>0</v>
      </c>
      <c r="R6531" s="0" t="n">
        <v>0</v>
      </c>
    </row>
    <row r="6532" customFormat="false" ht="13.8" hidden="true" customHeight="false" outlineLevel="0" collapsed="false">
      <c r="A6532" s="0" t="s">
        <v>202</v>
      </c>
      <c r="B6532" s="0" t="s">
        <v>90</v>
      </c>
      <c r="C6532" s="0" t="s">
        <v>160</v>
      </c>
      <c r="D6532" s="0" t="s">
        <v>91</v>
      </c>
      <c r="E6532" s="0" t="s">
        <v>8</v>
      </c>
      <c r="F6532" s="0" t="s">
        <v>8</v>
      </c>
      <c r="G6532" s="0" t="s">
        <v>153</v>
      </c>
      <c r="H6532" s="0" t="n">
        <v>28014030.1696878</v>
      </c>
      <c r="I6532" s="0" t="n">
        <v>184701.599959907</v>
      </c>
      <c r="J6532" s="0" t="n">
        <v>455</v>
      </c>
      <c r="K6532" s="0" t="n">
        <v>0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0</v>
      </c>
    </row>
    <row r="6533" customFormat="false" ht="13.8" hidden="true" customHeight="false" outlineLevel="0" collapsed="false">
      <c r="A6533" s="0" t="s">
        <v>202</v>
      </c>
      <c r="B6533" s="0" t="s">
        <v>52</v>
      </c>
      <c r="C6533" s="0" t="s">
        <v>158</v>
      </c>
      <c r="D6533" s="0" t="s">
        <v>58</v>
      </c>
      <c r="E6533" s="0" t="s">
        <v>13</v>
      </c>
      <c r="F6533" s="0" t="s">
        <v>13</v>
      </c>
      <c r="G6533" s="0" t="s">
        <v>153</v>
      </c>
      <c r="H6533" s="0" t="n">
        <v>1662750.34967279</v>
      </c>
      <c r="I6533" s="0" t="n">
        <v>24101.1054147522</v>
      </c>
      <c r="J6533" s="0" t="n">
        <v>34</v>
      </c>
      <c r="K6533" s="0" t="n">
        <v>0</v>
      </c>
      <c r="L6533" s="0" t="n">
        <v>0</v>
      </c>
      <c r="M6533" s="0" t="n">
        <v>0</v>
      </c>
      <c r="N6533" s="0" t="n">
        <v>0</v>
      </c>
      <c r="O6533" s="0" t="n">
        <v>0</v>
      </c>
      <c r="P6533" s="0" t="n">
        <v>0</v>
      </c>
      <c r="Q6533" s="0" t="n">
        <v>0</v>
      </c>
      <c r="R6533" s="0" t="n">
        <v>0</v>
      </c>
    </row>
    <row r="6534" customFormat="false" ht="13.8" hidden="true" customHeight="false" outlineLevel="0" collapsed="false">
      <c r="A6534" s="0" t="s">
        <v>202</v>
      </c>
      <c r="B6534" s="0" t="s">
        <v>21</v>
      </c>
      <c r="C6534" s="0" t="s">
        <v>168</v>
      </c>
      <c r="D6534" s="0" t="s">
        <v>29</v>
      </c>
      <c r="E6534" s="0" t="s">
        <v>8</v>
      </c>
      <c r="F6534" s="0" t="s">
        <v>8</v>
      </c>
      <c r="G6534" s="0" t="s">
        <v>172</v>
      </c>
      <c r="H6534" s="0" t="n">
        <v>20278526.5340326</v>
      </c>
      <c r="I6534" s="0" t="n">
        <v>152800</v>
      </c>
      <c r="J6534" s="0" t="n">
        <v>382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n">
        <v>0</v>
      </c>
      <c r="R6534" s="0" t="n">
        <v>0</v>
      </c>
    </row>
    <row r="6535" customFormat="false" ht="13.8" hidden="true" customHeight="false" outlineLevel="0" collapsed="false">
      <c r="A6535" s="0" t="s">
        <v>202</v>
      </c>
      <c r="B6535" s="0" t="s">
        <v>21</v>
      </c>
      <c r="C6535" s="0" t="s">
        <v>181</v>
      </c>
      <c r="D6535" s="0" t="s">
        <v>31</v>
      </c>
      <c r="E6535" s="0" t="s">
        <v>8</v>
      </c>
      <c r="F6535" s="0" t="s">
        <v>8</v>
      </c>
      <c r="G6535" s="0" t="s">
        <v>172</v>
      </c>
      <c r="H6535" s="0" t="n">
        <v>2284904.61758407</v>
      </c>
      <c r="I6535" s="0" t="n">
        <v>20075</v>
      </c>
      <c r="J6535" s="0" t="n">
        <v>40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0</v>
      </c>
      <c r="Q6535" s="0" t="n">
        <v>0</v>
      </c>
      <c r="R6535" s="0" t="n">
        <v>0</v>
      </c>
    </row>
    <row r="6536" customFormat="false" ht="13.8" hidden="true" customHeight="false" outlineLevel="0" collapsed="false">
      <c r="A6536" s="0" t="s">
        <v>202</v>
      </c>
      <c r="B6536" s="0" t="s">
        <v>6</v>
      </c>
      <c r="C6536" s="0" t="s">
        <v>162</v>
      </c>
      <c r="D6536" s="0" t="s">
        <v>7</v>
      </c>
      <c r="E6536" s="0" t="s">
        <v>9</v>
      </c>
      <c r="F6536" s="0" t="s">
        <v>9</v>
      </c>
      <c r="G6536" s="0" t="s">
        <v>154</v>
      </c>
      <c r="H6536" s="0" t="n">
        <v>72310575.9400831</v>
      </c>
      <c r="I6536" s="0" t="n">
        <v>876177.169170193</v>
      </c>
      <c r="J6536" s="0" t="n">
        <v>8895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0</v>
      </c>
      <c r="R6536" s="0" t="n">
        <v>0</v>
      </c>
    </row>
    <row r="6537" customFormat="false" ht="13.8" hidden="true" customHeight="false" outlineLevel="0" collapsed="false">
      <c r="A6537" s="0" t="s">
        <v>202</v>
      </c>
      <c r="B6537" s="0" t="s">
        <v>52</v>
      </c>
      <c r="C6537" s="0" t="s">
        <v>169</v>
      </c>
      <c r="D6537" s="0" t="s">
        <v>61</v>
      </c>
      <c r="E6537" s="0" t="s">
        <v>9</v>
      </c>
      <c r="F6537" s="0" t="s">
        <v>9</v>
      </c>
      <c r="G6537" s="0" t="s">
        <v>164</v>
      </c>
      <c r="H6537" s="0" t="n">
        <v>112756595.567973</v>
      </c>
      <c r="I6537" s="0" t="n">
        <v>1039337.593718</v>
      </c>
      <c r="J6537" s="0" t="n">
        <v>166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  <c r="Q6537" s="0" t="n">
        <v>0</v>
      </c>
      <c r="R6537" s="0" t="n">
        <v>0</v>
      </c>
    </row>
    <row r="6538" customFormat="false" ht="13.8" hidden="true" customHeight="false" outlineLevel="0" collapsed="false">
      <c r="A6538" s="0" t="s">
        <v>202</v>
      </c>
      <c r="B6538" s="0" t="s">
        <v>6</v>
      </c>
      <c r="C6538" s="0" t="s">
        <v>162</v>
      </c>
      <c r="D6538" s="0" t="s">
        <v>15</v>
      </c>
      <c r="E6538" s="0" t="s">
        <v>13</v>
      </c>
      <c r="F6538" s="0" t="s">
        <v>13</v>
      </c>
      <c r="G6538" s="0" t="s">
        <v>164</v>
      </c>
      <c r="H6538" s="0" t="n">
        <v>120293006.86045</v>
      </c>
      <c r="I6538" s="0" t="n">
        <v>4434940.35879535</v>
      </c>
      <c r="J6538" s="0" t="n">
        <v>43600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</row>
    <row r="6539" customFormat="false" ht="13.8" hidden="true" customHeight="false" outlineLevel="0" collapsed="false">
      <c r="A6539" s="0" t="s">
        <v>202</v>
      </c>
      <c r="B6539" s="0" t="s">
        <v>90</v>
      </c>
      <c r="C6539" s="0" t="s">
        <v>93</v>
      </c>
      <c r="D6539" s="0" t="s">
        <v>93</v>
      </c>
      <c r="E6539" s="0" t="s">
        <v>170</v>
      </c>
      <c r="F6539" s="0" t="s">
        <v>13</v>
      </c>
      <c r="G6539" s="0" t="s">
        <v>164</v>
      </c>
      <c r="H6539" s="0" t="n">
        <v>60445537.9713465</v>
      </c>
      <c r="I6539" s="0" t="n">
        <v>1310497.1540404</v>
      </c>
      <c r="J6539" s="0" t="n">
        <v>1360</v>
      </c>
      <c r="K6539" s="0" t="n">
        <v>0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n">
        <v>0</v>
      </c>
      <c r="R6539" s="0" t="n">
        <v>0</v>
      </c>
    </row>
    <row r="6540" customFormat="false" ht="13.8" hidden="true" customHeight="false" outlineLevel="0" collapsed="false">
      <c r="A6540" s="0" t="s">
        <v>202</v>
      </c>
      <c r="B6540" s="0" t="s">
        <v>90</v>
      </c>
      <c r="C6540" s="0" t="s">
        <v>93</v>
      </c>
      <c r="D6540" s="0" t="s">
        <v>93</v>
      </c>
      <c r="E6540" s="0" t="s">
        <v>170</v>
      </c>
      <c r="F6540" s="0" t="s">
        <v>13</v>
      </c>
      <c r="G6540" s="0" t="s">
        <v>153</v>
      </c>
      <c r="H6540" s="0" t="n">
        <v>2488065.61649486</v>
      </c>
      <c r="I6540" s="0" t="n">
        <v>59024.1666666666</v>
      </c>
      <c r="J6540" s="0" t="n">
        <v>60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n">
        <v>0</v>
      </c>
      <c r="R6540" s="0" t="n">
        <v>0</v>
      </c>
    </row>
    <row r="6541" customFormat="false" ht="13.8" hidden="true" customHeight="false" outlineLevel="0" collapsed="false">
      <c r="A6541" s="0" t="s">
        <v>202</v>
      </c>
      <c r="B6541" s="0" t="s">
        <v>52</v>
      </c>
      <c r="C6541" s="0" t="s">
        <v>183</v>
      </c>
      <c r="D6541" s="0" t="s">
        <v>64</v>
      </c>
      <c r="E6541" s="0" t="s">
        <v>8</v>
      </c>
      <c r="F6541" s="0" t="s">
        <v>8</v>
      </c>
      <c r="G6541" s="0" t="s">
        <v>153</v>
      </c>
      <c r="H6541" s="0" t="n">
        <v>65333590.8373516</v>
      </c>
      <c r="I6541" s="0" t="n">
        <v>774521.305331602</v>
      </c>
      <c r="J6541" s="0" t="n">
        <v>3595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n">
        <v>0</v>
      </c>
      <c r="R6541" s="0" t="n">
        <v>0</v>
      </c>
    </row>
    <row r="6542" customFormat="false" ht="13.8" hidden="true" customHeight="false" outlineLevel="0" collapsed="false">
      <c r="A6542" s="0" t="s">
        <v>202</v>
      </c>
      <c r="B6542" s="0" t="s">
        <v>21</v>
      </c>
      <c r="C6542" s="0" t="s">
        <v>166</v>
      </c>
      <c r="D6542" s="0" t="s">
        <v>44</v>
      </c>
      <c r="E6542" s="0" t="s">
        <v>9</v>
      </c>
      <c r="F6542" s="0" t="s">
        <v>9</v>
      </c>
      <c r="G6542" s="0" t="s">
        <v>153</v>
      </c>
      <c r="H6542" s="0" t="n">
        <v>726908.554882338</v>
      </c>
      <c r="I6542" s="0" t="n">
        <v>3494.1</v>
      </c>
      <c r="J6542" s="0" t="n">
        <v>9</v>
      </c>
      <c r="K6542" s="0" t="n">
        <v>0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0</v>
      </c>
      <c r="Q6542" s="0" t="n">
        <v>0</v>
      </c>
      <c r="R6542" s="0" t="n">
        <v>0</v>
      </c>
    </row>
    <row r="6543" customFormat="false" ht="13.8" hidden="true" customHeight="false" outlineLevel="0" collapsed="false">
      <c r="A6543" s="0" t="s">
        <v>202</v>
      </c>
      <c r="B6543" s="0" t="s">
        <v>52</v>
      </c>
      <c r="C6543" s="0" t="s">
        <v>161</v>
      </c>
      <c r="D6543" s="0" t="s">
        <v>68</v>
      </c>
      <c r="E6543" s="0" t="s">
        <v>13</v>
      </c>
      <c r="F6543" s="0" t="s">
        <v>13</v>
      </c>
      <c r="G6543" s="0" t="s">
        <v>164</v>
      </c>
      <c r="H6543" s="0" t="n">
        <v>156944173.535102</v>
      </c>
      <c r="I6543" s="0" t="n">
        <v>1340236.92232069</v>
      </c>
      <c r="J6543" s="0" t="n">
        <v>14552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n">
        <v>0</v>
      </c>
      <c r="R6543" s="0" t="n">
        <v>0</v>
      </c>
    </row>
    <row r="6544" customFormat="false" ht="13.8" hidden="true" customHeight="false" outlineLevel="0" collapsed="false">
      <c r="A6544" s="0" t="s">
        <v>202</v>
      </c>
      <c r="B6544" s="0" t="s">
        <v>52</v>
      </c>
      <c r="C6544" s="0" t="s">
        <v>165</v>
      </c>
      <c r="D6544" s="0" t="s">
        <v>67</v>
      </c>
      <c r="E6544" s="0" t="s">
        <v>8</v>
      </c>
      <c r="F6544" s="0" t="s">
        <v>8</v>
      </c>
      <c r="G6544" s="0" t="s">
        <v>153</v>
      </c>
      <c r="H6544" s="0" t="n">
        <v>9399989.98153495</v>
      </c>
      <c r="I6544" s="0" t="n">
        <v>74431.3999999999</v>
      </c>
      <c r="J6544" s="0" t="n">
        <v>1185</v>
      </c>
      <c r="K6544" s="0" t="n">
        <v>0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0</v>
      </c>
    </row>
    <row r="6545" customFormat="false" ht="13.8" hidden="true" customHeight="false" outlineLevel="0" collapsed="false">
      <c r="A6545" s="0" t="s">
        <v>202</v>
      </c>
      <c r="B6545" s="0" t="s">
        <v>52</v>
      </c>
      <c r="C6545" s="0" t="s">
        <v>165</v>
      </c>
      <c r="D6545" s="0" t="s">
        <v>67</v>
      </c>
      <c r="E6545" s="0" t="s">
        <v>9</v>
      </c>
      <c r="F6545" s="0" t="s">
        <v>9</v>
      </c>
      <c r="G6545" s="0" t="s">
        <v>164</v>
      </c>
      <c r="H6545" s="0" t="n">
        <v>20594844.4733595</v>
      </c>
      <c r="I6545" s="0" t="n">
        <v>144983.799999999</v>
      </c>
      <c r="J6545" s="0" t="n">
        <v>2272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0</v>
      </c>
      <c r="R6545" s="0" t="n">
        <v>0</v>
      </c>
    </row>
    <row r="6546" customFormat="false" ht="13.8" hidden="true" customHeight="false" outlineLevel="0" collapsed="false">
      <c r="A6546" s="0" t="s">
        <v>202</v>
      </c>
      <c r="B6546" s="0" t="s">
        <v>52</v>
      </c>
      <c r="C6546" s="0" t="s">
        <v>169</v>
      </c>
      <c r="D6546" s="0" t="s">
        <v>69</v>
      </c>
      <c r="E6546" s="0" t="s">
        <v>13</v>
      </c>
      <c r="F6546" s="0" t="s">
        <v>13</v>
      </c>
      <c r="G6546" s="0" t="s">
        <v>157</v>
      </c>
      <c r="H6546" s="0" t="n">
        <v>10008531.8455233</v>
      </c>
      <c r="I6546" s="0" t="n">
        <v>121331.7507706</v>
      </c>
      <c r="J6546" s="0" t="n">
        <v>1256</v>
      </c>
      <c r="K6546" s="0" t="n">
        <v>0</v>
      </c>
      <c r="L6546" s="0" t="n">
        <v>0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n">
        <v>0</v>
      </c>
      <c r="R6546" s="0" t="n">
        <v>0</v>
      </c>
    </row>
    <row r="6547" customFormat="false" ht="13.8" hidden="true" customHeight="false" outlineLevel="0" collapsed="false">
      <c r="A6547" s="0" t="s">
        <v>202</v>
      </c>
      <c r="B6547" s="0" t="s">
        <v>52</v>
      </c>
      <c r="C6547" s="0" t="s">
        <v>169</v>
      </c>
      <c r="D6547" s="0" t="s">
        <v>69</v>
      </c>
      <c r="E6547" s="0" t="s">
        <v>13</v>
      </c>
      <c r="F6547" s="0" t="s">
        <v>13</v>
      </c>
      <c r="G6547" s="0" t="s">
        <v>172</v>
      </c>
      <c r="H6547" s="0" t="n">
        <v>4476675.535688</v>
      </c>
      <c r="I6547" s="0" t="n">
        <v>43107.9099436</v>
      </c>
      <c r="J6547" s="0" t="n">
        <v>441</v>
      </c>
      <c r="K6547" s="0" t="n">
        <v>0</v>
      </c>
      <c r="L6547" s="0" t="n">
        <v>0</v>
      </c>
      <c r="M6547" s="0" t="n">
        <v>0</v>
      </c>
      <c r="N6547" s="0" t="n">
        <v>0</v>
      </c>
      <c r="O6547" s="0" t="n">
        <v>0</v>
      </c>
      <c r="P6547" s="0" t="n">
        <v>0</v>
      </c>
      <c r="Q6547" s="0" t="n">
        <v>0</v>
      </c>
      <c r="R6547" s="0" t="n">
        <v>0</v>
      </c>
    </row>
    <row r="6548" customFormat="false" ht="13.8" hidden="true" customHeight="false" outlineLevel="0" collapsed="false">
      <c r="A6548" s="0" t="s">
        <v>202</v>
      </c>
      <c r="B6548" s="0" t="s">
        <v>6</v>
      </c>
      <c r="C6548" s="0" t="s">
        <v>163</v>
      </c>
      <c r="D6548" s="0" t="s">
        <v>19</v>
      </c>
      <c r="E6548" s="0" t="s">
        <v>9</v>
      </c>
      <c r="F6548" s="0" t="s">
        <v>9</v>
      </c>
      <c r="G6548" s="0" t="s">
        <v>157</v>
      </c>
      <c r="H6548" s="0" t="n">
        <v>182206470.980541</v>
      </c>
      <c r="I6548" s="0" t="n">
        <v>3063620.09629259</v>
      </c>
      <c r="J6548" s="0" t="n">
        <v>532</v>
      </c>
      <c r="K6548" s="0" t="n">
        <v>0</v>
      </c>
      <c r="L6548" s="0" t="n">
        <v>0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n">
        <v>0</v>
      </c>
      <c r="R6548" s="0" t="n">
        <v>0</v>
      </c>
    </row>
    <row r="6549" customFormat="false" ht="13.8" hidden="true" customHeight="false" outlineLevel="0" collapsed="false">
      <c r="A6549" s="0" t="s">
        <v>202</v>
      </c>
      <c r="B6549" s="0" t="s">
        <v>6</v>
      </c>
      <c r="C6549" s="0" t="s">
        <v>162</v>
      </c>
      <c r="D6549" s="0" t="s">
        <v>19</v>
      </c>
      <c r="E6549" s="0" t="s">
        <v>8</v>
      </c>
      <c r="F6549" s="0" t="s">
        <v>8</v>
      </c>
      <c r="G6549" s="0" t="s">
        <v>157</v>
      </c>
      <c r="H6549" s="0" t="n">
        <v>212656762.326477</v>
      </c>
      <c r="I6549" s="0" t="n">
        <v>1810383.48724999</v>
      </c>
      <c r="J6549" s="0" t="n">
        <v>283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</v>
      </c>
      <c r="P6549" s="0" t="n">
        <v>0</v>
      </c>
      <c r="Q6549" s="0" t="n">
        <v>0</v>
      </c>
      <c r="R6549" s="0" t="n">
        <v>0</v>
      </c>
    </row>
    <row r="6550" customFormat="false" ht="13.8" hidden="true" customHeight="false" outlineLevel="0" collapsed="false">
      <c r="A6550" s="0" t="s">
        <v>202</v>
      </c>
      <c r="B6550" s="0" t="s">
        <v>72</v>
      </c>
      <c r="C6550" s="0" t="s">
        <v>171</v>
      </c>
      <c r="D6550" s="0" t="s">
        <v>74</v>
      </c>
      <c r="E6550" s="0" t="s">
        <v>170</v>
      </c>
      <c r="F6550" s="0" t="s">
        <v>13</v>
      </c>
      <c r="G6550" s="0" t="s">
        <v>153</v>
      </c>
      <c r="H6550" s="0" t="n">
        <v>696982.52736676</v>
      </c>
      <c r="I6550" s="0" t="n">
        <v>3362.83911611172</v>
      </c>
      <c r="J6550" s="0" t="n">
        <v>70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n">
        <v>0</v>
      </c>
      <c r="R6550" s="0" t="n">
        <v>0</v>
      </c>
    </row>
    <row r="6551" customFormat="false" ht="13.8" hidden="true" customHeight="false" outlineLevel="0" collapsed="false">
      <c r="A6551" s="0" t="s">
        <v>202</v>
      </c>
      <c r="B6551" s="0" t="s">
        <v>72</v>
      </c>
      <c r="C6551" s="0" t="s">
        <v>151</v>
      </c>
      <c r="D6551" s="0" t="s">
        <v>83</v>
      </c>
      <c r="E6551" s="0" t="s">
        <v>174</v>
      </c>
      <c r="F6551" s="0" t="s">
        <v>8</v>
      </c>
      <c r="G6551" s="0" t="s">
        <v>172</v>
      </c>
      <c r="H6551" s="0" t="n">
        <v>549950.623869258</v>
      </c>
      <c r="I6551" s="0" t="n">
        <v>2565.65487397156</v>
      </c>
      <c r="J6551" s="0" t="n">
        <v>10</v>
      </c>
      <c r="K6551" s="0" t="n">
        <v>0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v>0</v>
      </c>
      <c r="Q6551" s="0" t="n">
        <v>0</v>
      </c>
      <c r="R6551" s="0" t="n">
        <v>0</v>
      </c>
    </row>
    <row r="6552" customFormat="false" ht="13.8" hidden="true" customHeight="false" outlineLevel="0" collapsed="false">
      <c r="A6552" s="0" t="s">
        <v>202</v>
      </c>
      <c r="B6552" s="0" t="s">
        <v>72</v>
      </c>
      <c r="C6552" s="0" t="s">
        <v>175</v>
      </c>
      <c r="D6552" s="0" t="s">
        <v>87</v>
      </c>
      <c r="E6552" s="0" t="s">
        <v>152</v>
      </c>
      <c r="F6552" s="0" t="s">
        <v>8</v>
      </c>
      <c r="G6552" s="0" t="s">
        <v>154</v>
      </c>
      <c r="H6552" s="0" t="n">
        <v>12123.8592183757</v>
      </c>
      <c r="I6552" s="0" t="n">
        <v>115</v>
      </c>
      <c r="J6552" s="0" t="n">
        <v>5</v>
      </c>
      <c r="K6552" s="0" t="n">
        <v>0</v>
      </c>
      <c r="L6552" s="0" t="n">
        <v>0</v>
      </c>
      <c r="M6552" s="0" t="n">
        <v>0</v>
      </c>
      <c r="N6552" s="0" t="n">
        <v>0</v>
      </c>
      <c r="O6552" s="0" t="n">
        <v>0</v>
      </c>
      <c r="P6552" s="0" t="n">
        <v>0</v>
      </c>
      <c r="Q6552" s="0" t="n">
        <v>0</v>
      </c>
      <c r="R6552" s="0" t="n">
        <v>0</v>
      </c>
    </row>
    <row r="6553" customFormat="false" ht="13.8" hidden="true" customHeight="false" outlineLevel="0" collapsed="false">
      <c r="A6553" s="0" t="s">
        <v>202</v>
      </c>
      <c r="B6553" s="0" t="s">
        <v>117</v>
      </c>
      <c r="C6553" s="0" t="s">
        <v>196</v>
      </c>
      <c r="D6553" s="0" t="s">
        <v>109</v>
      </c>
      <c r="E6553" s="0" t="s">
        <v>9</v>
      </c>
      <c r="F6553" s="0" t="s">
        <v>9</v>
      </c>
      <c r="G6553" s="0" t="s">
        <v>154</v>
      </c>
      <c r="H6553" s="0" t="n">
        <v>1074119.59923102</v>
      </c>
      <c r="I6553" s="0" t="n">
        <v>5191.43212290607</v>
      </c>
      <c r="J6553" s="0" t="n">
        <v>14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n">
        <v>0</v>
      </c>
      <c r="R6553" s="0" t="n">
        <v>0</v>
      </c>
    </row>
    <row r="6554" customFormat="false" ht="13.8" hidden="true" customHeight="false" outlineLevel="0" collapsed="false">
      <c r="A6554" s="0" t="s">
        <v>202</v>
      </c>
      <c r="B6554" s="0" t="s">
        <v>72</v>
      </c>
      <c r="C6554" s="0" t="s">
        <v>175</v>
      </c>
      <c r="D6554" s="0" t="s">
        <v>88</v>
      </c>
      <c r="E6554" s="0" t="s">
        <v>174</v>
      </c>
      <c r="F6554" s="0" t="s">
        <v>8</v>
      </c>
      <c r="G6554" s="0" t="s">
        <v>154</v>
      </c>
      <c r="H6554" s="0" t="n">
        <v>282706.74116417</v>
      </c>
      <c r="I6554" s="0" t="n">
        <v>1314.55963422571</v>
      </c>
      <c r="J6554" s="0" t="n">
        <v>10</v>
      </c>
      <c r="K6554" s="0" t="n">
        <v>0</v>
      </c>
      <c r="L6554" s="0" t="n">
        <v>0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n">
        <v>0</v>
      </c>
      <c r="R6554" s="0" t="n">
        <v>0</v>
      </c>
    </row>
    <row r="6555" customFormat="false" ht="13.8" hidden="true" customHeight="false" outlineLevel="0" collapsed="false">
      <c r="A6555" s="0" t="s">
        <v>202</v>
      </c>
      <c r="B6555" s="0" t="s">
        <v>103</v>
      </c>
      <c r="C6555" s="0" t="s">
        <v>177</v>
      </c>
      <c r="D6555" s="0" t="s">
        <v>116</v>
      </c>
      <c r="E6555" s="0" t="s">
        <v>8</v>
      </c>
      <c r="F6555" s="0" t="s">
        <v>8</v>
      </c>
      <c r="G6555" s="0" t="s">
        <v>153</v>
      </c>
      <c r="H6555" s="0" t="n">
        <v>28128797.8746192</v>
      </c>
      <c r="I6555" s="0" t="n">
        <v>194853.85</v>
      </c>
      <c r="J6555" s="0" t="n">
        <v>1681</v>
      </c>
      <c r="K6555" s="0" t="n">
        <v>0</v>
      </c>
      <c r="L6555" s="0" t="n">
        <v>0</v>
      </c>
      <c r="M6555" s="0" t="n">
        <v>0</v>
      </c>
      <c r="N6555" s="0" t="n">
        <v>0</v>
      </c>
      <c r="O6555" s="0" t="n">
        <v>0</v>
      </c>
      <c r="P6555" s="0" t="n">
        <v>0</v>
      </c>
      <c r="Q6555" s="0" t="n">
        <v>0</v>
      </c>
      <c r="R6555" s="0" t="n">
        <v>0</v>
      </c>
    </row>
    <row r="6556" customFormat="false" ht="13.8" hidden="true" customHeight="false" outlineLevel="0" collapsed="false">
      <c r="A6556" s="0" t="s">
        <v>202</v>
      </c>
      <c r="B6556" s="0" t="s">
        <v>103</v>
      </c>
      <c r="C6556" s="0" t="s">
        <v>177</v>
      </c>
      <c r="D6556" s="0" t="s">
        <v>116</v>
      </c>
      <c r="E6556" s="0" t="s">
        <v>13</v>
      </c>
      <c r="F6556" s="0" t="s">
        <v>13</v>
      </c>
      <c r="G6556" s="0" t="s">
        <v>172</v>
      </c>
      <c r="H6556" s="0" t="n">
        <v>4645988.21111027</v>
      </c>
      <c r="I6556" s="0" t="n">
        <v>65596.825</v>
      </c>
      <c r="J6556" s="0" t="n">
        <v>510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</row>
    <row r="6557" customFormat="false" ht="13.8" hidden="true" customHeight="false" outlineLevel="0" collapsed="false">
      <c r="A6557" s="0" t="s">
        <v>202</v>
      </c>
      <c r="B6557" s="0" t="s">
        <v>103</v>
      </c>
      <c r="C6557" s="0" t="s">
        <v>179</v>
      </c>
      <c r="D6557" s="0" t="s">
        <v>22</v>
      </c>
      <c r="E6557" s="0" t="s">
        <v>8</v>
      </c>
      <c r="F6557" s="0" t="s">
        <v>8</v>
      </c>
      <c r="G6557" s="0" t="s">
        <v>157</v>
      </c>
      <c r="H6557" s="0" t="n">
        <v>16799290.9502733</v>
      </c>
      <c r="I6557" s="0" t="n">
        <v>167025.0000419</v>
      </c>
      <c r="J6557" s="0" t="n">
        <v>472.000000153</v>
      </c>
      <c r="K6557" s="0" t="n">
        <v>0</v>
      </c>
      <c r="L6557" s="0" t="n">
        <v>0</v>
      </c>
      <c r="M6557" s="0" t="n">
        <v>0</v>
      </c>
      <c r="N6557" s="0" t="n">
        <v>0</v>
      </c>
      <c r="O6557" s="0" t="n">
        <v>0</v>
      </c>
      <c r="P6557" s="0" t="n">
        <v>0</v>
      </c>
      <c r="Q6557" s="0" t="n">
        <v>0</v>
      </c>
      <c r="R6557" s="0" t="n">
        <v>0</v>
      </c>
    </row>
    <row r="6558" customFormat="false" ht="13.8" hidden="true" customHeight="false" outlineLevel="0" collapsed="false">
      <c r="A6558" s="0" t="s">
        <v>202</v>
      </c>
      <c r="B6558" s="0" t="s">
        <v>103</v>
      </c>
      <c r="C6558" s="0" t="s">
        <v>179</v>
      </c>
      <c r="D6558" s="0" t="s">
        <v>115</v>
      </c>
      <c r="E6558" s="0" t="s">
        <v>8</v>
      </c>
      <c r="F6558" s="0" t="s">
        <v>8</v>
      </c>
      <c r="G6558" s="0" t="s">
        <v>153</v>
      </c>
      <c r="H6558" s="0" t="n">
        <v>36040979.8779913</v>
      </c>
      <c r="I6558" s="0" t="n">
        <v>227032.02</v>
      </c>
      <c r="J6558" s="0" t="n">
        <v>596</v>
      </c>
      <c r="K6558" s="0" t="n">
        <v>0</v>
      </c>
      <c r="L6558" s="0" t="n">
        <v>0</v>
      </c>
      <c r="M6558" s="0" t="n">
        <v>0</v>
      </c>
      <c r="N6558" s="0" t="n">
        <v>0</v>
      </c>
      <c r="O6558" s="0" t="n">
        <v>0</v>
      </c>
      <c r="P6558" s="0" t="n">
        <v>0</v>
      </c>
      <c r="Q6558" s="0" t="n">
        <v>0</v>
      </c>
      <c r="R6558" s="0" t="n">
        <v>0</v>
      </c>
    </row>
    <row r="6559" customFormat="false" ht="13.8" hidden="true" customHeight="false" outlineLevel="0" collapsed="false">
      <c r="A6559" s="0" t="s">
        <v>202</v>
      </c>
      <c r="B6559" s="0" t="s">
        <v>72</v>
      </c>
      <c r="C6559" s="0" t="s">
        <v>171</v>
      </c>
      <c r="D6559" s="0" t="s">
        <v>74</v>
      </c>
      <c r="E6559" s="0" t="s">
        <v>174</v>
      </c>
      <c r="F6559" s="0" t="s">
        <v>8</v>
      </c>
      <c r="G6559" s="0" t="s">
        <v>154</v>
      </c>
      <c r="H6559" s="0" t="n">
        <v>21365957.0060479</v>
      </c>
      <c r="I6559" s="0" t="n">
        <v>57440.1408595743</v>
      </c>
      <c r="J6559" s="0" t="n">
        <v>1184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0</v>
      </c>
      <c r="Q6559" s="0" t="n">
        <v>0</v>
      </c>
      <c r="R6559" s="0" t="n">
        <v>0</v>
      </c>
    </row>
    <row r="6560" customFormat="false" ht="13.8" hidden="true" customHeight="false" outlineLevel="0" collapsed="false">
      <c r="A6560" s="0" t="s">
        <v>202</v>
      </c>
      <c r="B6560" s="0" t="s">
        <v>72</v>
      </c>
      <c r="C6560" s="0" t="s">
        <v>171</v>
      </c>
      <c r="D6560" s="0" t="s">
        <v>80</v>
      </c>
      <c r="E6560" s="0" t="s">
        <v>170</v>
      </c>
      <c r="F6560" s="0" t="s">
        <v>13</v>
      </c>
      <c r="G6560" s="0" t="s">
        <v>153</v>
      </c>
      <c r="H6560" s="0" t="n">
        <v>2675739.02778671</v>
      </c>
      <c r="I6560" s="0" t="n">
        <v>61513.0010217006</v>
      </c>
      <c r="J6560" s="0" t="n">
        <v>132</v>
      </c>
      <c r="K6560" s="0" t="n">
        <v>0</v>
      </c>
      <c r="L6560" s="0" t="n">
        <v>0</v>
      </c>
      <c r="M6560" s="0" t="n">
        <v>0</v>
      </c>
      <c r="N6560" s="0" t="n">
        <v>0</v>
      </c>
      <c r="O6560" s="0" t="n">
        <v>0</v>
      </c>
      <c r="P6560" s="0" t="n">
        <v>0</v>
      </c>
      <c r="Q6560" s="0" t="n">
        <v>0</v>
      </c>
      <c r="R6560" s="0" t="n">
        <v>0</v>
      </c>
    </row>
    <row r="6561" customFormat="false" ht="13.8" hidden="true" customHeight="false" outlineLevel="0" collapsed="false">
      <c r="A6561" s="0" t="s">
        <v>202</v>
      </c>
      <c r="B6561" s="0" t="s">
        <v>52</v>
      </c>
      <c r="C6561" s="0" t="s">
        <v>169</v>
      </c>
      <c r="D6561" s="0" t="s">
        <v>55</v>
      </c>
      <c r="E6561" s="0" t="s">
        <v>9</v>
      </c>
      <c r="F6561" s="0" t="s">
        <v>9</v>
      </c>
      <c r="G6561" s="0" t="s">
        <v>153</v>
      </c>
      <c r="H6561" s="0" t="n">
        <v>170168.799396292</v>
      </c>
      <c r="I6561" s="0" t="n">
        <v>1896.798245</v>
      </c>
      <c r="J6561" s="0" t="n">
        <v>1</v>
      </c>
      <c r="K6561" s="0" t="n">
        <v>0</v>
      </c>
      <c r="L6561" s="0" t="n">
        <v>0</v>
      </c>
      <c r="M6561" s="0" t="n">
        <v>0</v>
      </c>
      <c r="N6561" s="0" t="n">
        <v>0</v>
      </c>
      <c r="O6561" s="0" t="n">
        <v>0</v>
      </c>
      <c r="P6561" s="0" t="n">
        <v>0</v>
      </c>
      <c r="Q6561" s="0" t="n">
        <v>0</v>
      </c>
      <c r="R6561" s="0" t="n">
        <v>0</v>
      </c>
    </row>
    <row r="6562" customFormat="false" ht="13.8" hidden="true" customHeight="false" outlineLevel="0" collapsed="false">
      <c r="A6562" s="0" t="s">
        <v>202</v>
      </c>
      <c r="B6562" s="0" t="s">
        <v>52</v>
      </c>
      <c r="C6562" s="0" t="s">
        <v>161</v>
      </c>
      <c r="D6562" s="0" t="s">
        <v>58</v>
      </c>
      <c r="E6562" s="0" t="s">
        <v>9</v>
      </c>
      <c r="F6562" s="0" t="s">
        <v>9</v>
      </c>
      <c r="G6562" s="0" t="s">
        <v>154</v>
      </c>
      <c r="H6562" s="0" t="n">
        <v>13067081.2042052</v>
      </c>
      <c r="I6562" s="0" t="n">
        <v>166343.883654857</v>
      </c>
      <c r="J6562" s="0" t="n">
        <v>721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</row>
    <row r="6563" customFormat="false" ht="13.8" hidden="true" customHeight="false" outlineLevel="0" collapsed="false">
      <c r="A6563" s="0" t="s">
        <v>202</v>
      </c>
      <c r="B6563" s="0" t="s">
        <v>21</v>
      </c>
      <c r="C6563" s="0" t="s">
        <v>166</v>
      </c>
      <c r="D6563" s="0" t="s">
        <v>37</v>
      </c>
      <c r="E6563" s="0" t="s">
        <v>8</v>
      </c>
      <c r="F6563" s="0" t="s">
        <v>8</v>
      </c>
      <c r="G6563" s="0" t="s">
        <v>153</v>
      </c>
      <c r="H6563" s="0" t="n">
        <v>14283491.8232576</v>
      </c>
      <c r="I6563" s="0" t="n">
        <v>93260.1912518037</v>
      </c>
      <c r="J6563" s="0" t="n">
        <v>97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</row>
    <row r="6564" customFormat="false" ht="13.8" hidden="true" customHeight="false" outlineLevel="0" collapsed="false">
      <c r="A6564" s="0" t="s">
        <v>202</v>
      </c>
      <c r="B6564" s="0" t="s">
        <v>52</v>
      </c>
      <c r="C6564" s="0" t="s">
        <v>158</v>
      </c>
      <c r="D6564" s="0" t="s">
        <v>63</v>
      </c>
      <c r="E6564" s="0" t="s">
        <v>13</v>
      </c>
      <c r="F6564" s="0" t="s">
        <v>13</v>
      </c>
      <c r="G6564" s="0" t="s">
        <v>154</v>
      </c>
      <c r="H6564" s="0" t="n">
        <v>108873581.150061</v>
      </c>
      <c r="I6564" s="0" t="n">
        <v>1302768.66911258</v>
      </c>
      <c r="J6564" s="0" t="n">
        <v>8871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0</v>
      </c>
      <c r="Q6564" s="0" t="n">
        <v>0</v>
      </c>
      <c r="R6564" s="0" t="n">
        <v>0</v>
      </c>
    </row>
    <row r="6565" customFormat="false" ht="13.8" hidden="true" customHeight="false" outlineLevel="0" collapsed="false">
      <c r="A6565" s="0" t="s">
        <v>202</v>
      </c>
      <c r="B6565" s="0" t="s">
        <v>21</v>
      </c>
      <c r="C6565" s="0" t="s">
        <v>166</v>
      </c>
      <c r="D6565" s="0" t="s">
        <v>43</v>
      </c>
      <c r="E6565" s="0" t="s">
        <v>9</v>
      </c>
      <c r="F6565" s="0" t="s">
        <v>9</v>
      </c>
      <c r="G6565" s="0" t="s">
        <v>164</v>
      </c>
      <c r="H6565" s="0" t="n">
        <v>2550023.3145665</v>
      </c>
      <c r="I6565" s="0" t="n">
        <v>12480.2001849283</v>
      </c>
      <c r="J6565" s="0" t="n">
        <v>68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0</v>
      </c>
      <c r="R6565" s="0" t="n">
        <v>0</v>
      </c>
    </row>
    <row r="6566" customFormat="false" ht="13.8" hidden="true" customHeight="false" outlineLevel="0" collapsed="false">
      <c r="A6566" s="0" t="s">
        <v>202</v>
      </c>
      <c r="B6566" s="0" t="s">
        <v>52</v>
      </c>
      <c r="C6566" s="0" t="s">
        <v>165</v>
      </c>
      <c r="D6566" s="0" t="s">
        <v>65</v>
      </c>
      <c r="E6566" s="0" t="s">
        <v>9</v>
      </c>
      <c r="F6566" s="0" t="s">
        <v>9</v>
      </c>
      <c r="G6566" s="0" t="s">
        <v>154</v>
      </c>
      <c r="H6566" s="0" t="n">
        <v>2435955.90134955</v>
      </c>
      <c r="I6566" s="0" t="n">
        <v>31096.2999999999</v>
      </c>
      <c r="J6566" s="0" t="n">
        <v>498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n">
        <v>0</v>
      </c>
      <c r="R6566" s="0" t="n">
        <v>0</v>
      </c>
    </row>
    <row r="6567" customFormat="false" ht="13.8" hidden="true" customHeight="false" outlineLevel="0" collapsed="false">
      <c r="A6567" s="0" t="s">
        <v>202</v>
      </c>
      <c r="B6567" s="0" t="s">
        <v>52</v>
      </c>
      <c r="C6567" s="0" t="s">
        <v>161</v>
      </c>
      <c r="D6567" s="0" t="s">
        <v>68</v>
      </c>
      <c r="E6567" s="0" t="s">
        <v>9</v>
      </c>
      <c r="F6567" s="0" t="s">
        <v>9</v>
      </c>
      <c r="G6567" s="0" t="s">
        <v>154</v>
      </c>
      <c r="H6567" s="0" t="n">
        <v>118018631.653045</v>
      </c>
      <c r="I6567" s="0" t="n">
        <v>1076752.06406994</v>
      </c>
      <c r="J6567" s="0" t="n">
        <v>12211</v>
      </c>
      <c r="K6567" s="0" t="n">
        <v>0</v>
      </c>
      <c r="L6567" s="0" t="n">
        <v>0</v>
      </c>
      <c r="M6567" s="0" t="n">
        <v>0</v>
      </c>
      <c r="N6567" s="0" t="n">
        <v>0</v>
      </c>
      <c r="O6567" s="0" t="n">
        <v>0</v>
      </c>
      <c r="P6567" s="0" t="n">
        <v>0</v>
      </c>
      <c r="Q6567" s="0" t="n">
        <v>0</v>
      </c>
      <c r="R6567" s="0" t="n">
        <v>0</v>
      </c>
    </row>
    <row r="6568" customFormat="false" ht="13.8" hidden="true" customHeight="false" outlineLevel="0" collapsed="false">
      <c r="A6568" s="0" t="s">
        <v>202</v>
      </c>
      <c r="B6568" s="0" t="s">
        <v>52</v>
      </c>
      <c r="C6568" s="0" t="s">
        <v>165</v>
      </c>
      <c r="D6568" s="0" t="s">
        <v>67</v>
      </c>
      <c r="E6568" s="0" t="s">
        <v>8</v>
      </c>
      <c r="F6568" s="0" t="s">
        <v>8</v>
      </c>
      <c r="G6568" s="0" t="s">
        <v>154</v>
      </c>
      <c r="H6568" s="0" t="n">
        <v>36400581.8740039</v>
      </c>
      <c r="I6568" s="0" t="n">
        <v>283164.299999999</v>
      </c>
      <c r="J6568" s="0" t="n">
        <v>4504</v>
      </c>
      <c r="K6568" s="0" t="n">
        <v>0</v>
      </c>
      <c r="L6568" s="0" t="n">
        <v>0</v>
      </c>
      <c r="M6568" s="0" t="n">
        <v>0</v>
      </c>
      <c r="N6568" s="0" t="n">
        <v>0</v>
      </c>
      <c r="O6568" s="0" t="n">
        <v>0</v>
      </c>
      <c r="P6568" s="0" t="n">
        <v>0</v>
      </c>
      <c r="Q6568" s="0" t="n">
        <v>0</v>
      </c>
      <c r="R6568" s="0" t="n">
        <v>0</v>
      </c>
    </row>
    <row r="6569" customFormat="false" ht="13.8" hidden="true" customHeight="false" outlineLevel="0" collapsed="false">
      <c r="A6569" s="0" t="s">
        <v>202</v>
      </c>
      <c r="B6569" s="0" t="s">
        <v>52</v>
      </c>
      <c r="C6569" s="0" t="s">
        <v>158</v>
      </c>
      <c r="D6569" s="0" t="s">
        <v>71</v>
      </c>
      <c r="E6569" s="0" t="s">
        <v>9</v>
      </c>
      <c r="F6569" s="0" t="s">
        <v>9</v>
      </c>
      <c r="G6569" s="0" t="s">
        <v>153</v>
      </c>
      <c r="H6569" s="0" t="n">
        <v>3209697.45652407</v>
      </c>
      <c r="I6569" s="0" t="n">
        <v>32147.9765470684</v>
      </c>
      <c r="J6569" s="0" t="n">
        <v>171</v>
      </c>
      <c r="K6569" s="0" t="n">
        <v>0</v>
      </c>
      <c r="L6569" s="0" t="n">
        <v>0</v>
      </c>
      <c r="M6569" s="0" t="n">
        <v>0</v>
      </c>
      <c r="N6569" s="0" t="n">
        <v>0</v>
      </c>
      <c r="O6569" s="0" t="n">
        <v>0</v>
      </c>
      <c r="P6569" s="0" t="n">
        <v>0</v>
      </c>
      <c r="Q6569" s="0" t="n">
        <v>0</v>
      </c>
      <c r="R6569" s="0" t="n">
        <v>0</v>
      </c>
    </row>
    <row r="6570" customFormat="false" ht="13.8" hidden="true" customHeight="false" outlineLevel="0" collapsed="false">
      <c r="A6570" s="0" t="s">
        <v>202</v>
      </c>
      <c r="B6570" s="0" t="s">
        <v>6</v>
      </c>
      <c r="C6570" s="0" t="s">
        <v>163</v>
      </c>
      <c r="D6570" s="0" t="s">
        <v>19</v>
      </c>
      <c r="E6570" s="0" t="s">
        <v>8</v>
      </c>
      <c r="F6570" s="0" t="s">
        <v>8</v>
      </c>
      <c r="G6570" s="0" t="s">
        <v>157</v>
      </c>
      <c r="H6570" s="0" t="n">
        <v>962638484.15868</v>
      </c>
      <c r="I6570" s="0" t="n">
        <v>8318830.43975879</v>
      </c>
      <c r="J6570" s="0" t="n">
        <v>1133</v>
      </c>
      <c r="K6570" s="0" t="n">
        <v>0</v>
      </c>
      <c r="L6570" s="0" t="n">
        <v>0</v>
      </c>
      <c r="M6570" s="0" t="n">
        <v>0</v>
      </c>
      <c r="N6570" s="0" t="n">
        <v>0</v>
      </c>
      <c r="O6570" s="0" t="n">
        <v>0</v>
      </c>
      <c r="P6570" s="0" t="n">
        <v>0</v>
      </c>
      <c r="Q6570" s="0" t="n">
        <v>0</v>
      </c>
      <c r="R6570" s="0" t="n">
        <v>0</v>
      </c>
    </row>
    <row r="6571" customFormat="false" ht="13.8" hidden="true" customHeight="false" outlineLevel="0" collapsed="false">
      <c r="A6571" s="0" t="s">
        <v>202</v>
      </c>
      <c r="B6571" s="0" t="s">
        <v>6</v>
      </c>
      <c r="C6571" s="0" t="s">
        <v>162</v>
      </c>
      <c r="D6571" s="0" t="s">
        <v>19</v>
      </c>
      <c r="E6571" s="0" t="s">
        <v>9</v>
      </c>
      <c r="F6571" s="0" t="s">
        <v>9</v>
      </c>
      <c r="G6571" s="0" t="s">
        <v>172</v>
      </c>
      <c r="H6571" s="0" t="n">
        <v>13674475.3616468</v>
      </c>
      <c r="I6571" s="0" t="n">
        <v>208782.215666666</v>
      </c>
      <c r="J6571" s="0" t="n">
        <v>40</v>
      </c>
      <c r="K6571" s="0" t="n">
        <v>0</v>
      </c>
      <c r="L6571" s="0" t="n">
        <v>0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n">
        <v>0</v>
      </c>
      <c r="R6571" s="0" t="n">
        <v>0</v>
      </c>
    </row>
    <row r="6572" customFormat="false" ht="13.8" hidden="true" customHeight="false" outlineLevel="0" collapsed="false">
      <c r="A6572" s="0" t="s">
        <v>202</v>
      </c>
      <c r="B6572" s="0" t="s">
        <v>6</v>
      </c>
      <c r="C6572" s="0" t="s">
        <v>162</v>
      </c>
      <c r="D6572" s="0" t="s">
        <v>20</v>
      </c>
      <c r="E6572" s="0" t="s">
        <v>13</v>
      </c>
      <c r="F6572" s="0" t="s">
        <v>13</v>
      </c>
      <c r="G6572" s="0" t="s">
        <v>154</v>
      </c>
      <c r="H6572" s="0" t="n">
        <v>33357113.9082818</v>
      </c>
      <c r="I6572" s="0" t="n">
        <v>389616.848048749</v>
      </c>
      <c r="J6572" s="0" t="n">
        <v>73.999999986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0</v>
      </c>
      <c r="Q6572" s="0" t="n">
        <v>0</v>
      </c>
      <c r="R6572" s="0" t="n">
        <v>0</v>
      </c>
    </row>
    <row r="6573" customFormat="false" ht="13.8" hidden="true" customHeight="false" outlineLevel="0" collapsed="false">
      <c r="A6573" s="0" t="s">
        <v>202</v>
      </c>
      <c r="B6573" s="0" t="s">
        <v>21</v>
      </c>
      <c r="C6573" s="0" t="s">
        <v>181</v>
      </c>
      <c r="D6573" s="0" t="s">
        <v>31</v>
      </c>
      <c r="E6573" s="0" t="s">
        <v>13</v>
      </c>
      <c r="F6573" s="0" t="s">
        <v>13</v>
      </c>
      <c r="G6573" s="0" t="s">
        <v>154</v>
      </c>
      <c r="H6573" s="0" t="n">
        <v>507391.201637815</v>
      </c>
      <c r="I6573" s="0" t="n">
        <v>6650</v>
      </c>
      <c r="J6573" s="0" t="n">
        <v>13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n">
        <v>0</v>
      </c>
      <c r="R6573" s="0" t="n">
        <v>0</v>
      </c>
    </row>
    <row r="6574" customFormat="false" ht="13.8" hidden="true" customHeight="false" outlineLevel="0" collapsed="false">
      <c r="A6574" s="0" t="s">
        <v>202</v>
      </c>
      <c r="B6574" s="0" t="s">
        <v>52</v>
      </c>
      <c r="C6574" s="0" t="s">
        <v>161</v>
      </c>
      <c r="D6574" s="0" t="s">
        <v>60</v>
      </c>
      <c r="E6574" s="0" t="s">
        <v>13</v>
      </c>
      <c r="F6574" s="0" t="s">
        <v>13</v>
      </c>
      <c r="G6574" s="0" t="s">
        <v>172</v>
      </c>
      <c r="H6574" s="0" t="n">
        <v>1957307.68644971</v>
      </c>
      <c r="I6574" s="0" t="n">
        <v>19250.9416666666</v>
      </c>
      <c r="J6574" s="0" t="n">
        <v>18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0</v>
      </c>
      <c r="P6574" s="0" t="n">
        <v>0</v>
      </c>
      <c r="Q6574" s="0" t="n">
        <v>0</v>
      </c>
      <c r="R6574" s="0" t="n">
        <v>0</v>
      </c>
    </row>
    <row r="6575" customFormat="false" ht="13.8" hidden="true" customHeight="false" outlineLevel="0" collapsed="false">
      <c r="A6575" s="0" t="s">
        <v>202</v>
      </c>
      <c r="B6575" s="0" t="s">
        <v>21</v>
      </c>
      <c r="C6575" s="0" t="s">
        <v>166</v>
      </c>
      <c r="D6575" s="0" t="s">
        <v>36</v>
      </c>
      <c r="E6575" s="0" t="s">
        <v>13</v>
      </c>
      <c r="F6575" s="0" t="s">
        <v>13</v>
      </c>
      <c r="G6575" s="0" t="s">
        <v>153</v>
      </c>
      <c r="H6575" s="0" t="n">
        <v>204756.563948352</v>
      </c>
      <c r="I6575" s="0" t="n">
        <v>1767.5</v>
      </c>
      <c r="J6575" s="0" t="n">
        <v>5</v>
      </c>
      <c r="K6575" s="0" t="n">
        <v>0</v>
      </c>
      <c r="L6575" s="0" t="n">
        <v>0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n">
        <v>0</v>
      </c>
      <c r="R6575" s="0" t="n">
        <v>0</v>
      </c>
    </row>
    <row r="6576" customFormat="false" ht="13.8" hidden="true" customHeight="false" outlineLevel="0" collapsed="false">
      <c r="A6576" s="0" t="s">
        <v>202</v>
      </c>
      <c r="B6576" s="0" t="s">
        <v>72</v>
      </c>
      <c r="C6576" s="0" t="s">
        <v>151</v>
      </c>
      <c r="D6576" s="0" t="s">
        <v>84</v>
      </c>
      <c r="E6576" s="0" t="s">
        <v>174</v>
      </c>
      <c r="F6576" s="0" t="s">
        <v>8</v>
      </c>
      <c r="G6576" s="0" t="s">
        <v>172</v>
      </c>
      <c r="H6576" s="0" t="n">
        <v>77806104.5854565</v>
      </c>
      <c r="I6576" s="0" t="n">
        <v>511021.982258223</v>
      </c>
      <c r="J6576" s="0" t="n">
        <v>56</v>
      </c>
      <c r="K6576" s="0" t="n">
        <v>0</v>
      </c>
      <c r="L6576" s="0" t="n">
        <v>0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n">
        <v>0</v>
      </c>
      <c r="R6576" s="0" t="n">
        <v>0</v>
      </c>
    </row>
    <row r="6577" customFormat="false" ht="13.8" hidden="true" customHeight="false" outlineLevel="0" collapsed="false">
      <c r="A6577" s="0" t="s">
        <v>202</v>
      </c>
      <c r="B6577" s="0" t="s">
        <v>72</v>
      </c>
      <c r="C6577" s="0" t="s">
        <v>151</v>
      </c>
      <c r="D6577" s="0" t="s">
        <v>82</v>
      </c>
      <c r="E6577" s="0" t="s">
        <v>170</v>
      </c>
      <c r="F6577" s="0" t="s">
        <v>13</v>
      </c>
      <c r="G6577" s="0" t="s">
        <v>157</v>
      </c>
      <c r="H6577" s="0" t="n">
        <v>252347.258991446</v>
      </c>
      <c r="I6577" s="0" t="n">
        <v>2501.58292526185</v>
      </c>
      <c r="J6577" s="0" t="n">
        <v>8</v>
      </c>
      <c r="K6577" s="0" t="n">
        <v>0</v>
      </c>
      <c r="L6577" s="0" t="n">
        <v>0</v>
      </c>
      <c r="M6577" s="0" t="n">
        <v>0</v>
      </c>
      <c r="N6577" s="0" t="n">
        <v>0</v>
      </c>
      <c r="O6577" s="0" t="n">
        <v>0</v>
      </c>
      <c r="P6577" s="0" t="n">
        <v>0</v>
      </c>
      <c r="Q6577" s="0" t="n">
        <v>0</v>
      </c>
      <c r="R6577" s="0" t="n">
        <v>0</v>
      </c>
    </row>
    <row r="6578" customFormat="false" ht="13.8" hidden="true" customHeight="false" outlineLevel="0" collapsed="false">
      <c r="A6578" s="0" t="s">
        <v>202</v>
      </c>
      <c r="B6578" s="0" t="s">
        <v>72</v>
      </c>
      <c r="C6578" s="0" t="s">
        <v>175</v>
      </c>
      <c r="D6578" s="0" t="s">
        <v>87</v>
      </c>
      <c r="E6578" s="0" t="s">
        <v>156</v>
      </c>
      <c r="F6578" s="0" t="s">
        <v>9</v>
      </c>
      <c r="G6578" s="0" t="s">
        <v>154</v>
      </c>
      <c r="H6578" s="0" t="n">
        <v>127059.53854761</v>
      </c>
      <c r="I6578" s="0" t="n">
        <v>2510.90577743</v>
      </c>
      <c r="J6578" s="0" t="n">
        <v>26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n">
        <v>0</v>
      </c>
      <c r="R6578" s="0" t="n">
        <v>0</v>
      </c>
    </row>
    <row r="6579" customFormat="false" ht="13.8" hidden="true" customHeight="false" outlineLevel="0" collapsed="false">
      <c r="A6579" s="0" t="s">
        <v>202</v>
      </c>
      <c r="B6579" s="0" t="s">
        <v>72</v>
      </c>
      <c r="C6579" s="0" t="s">
        <v>175</v>
      </c>
      <c r="D6579" s="0" t="s">
        <v>87</v>
      </c>
      <c r="E6579" s="0" t="s">
        <v>152</v>
      </c>
      <c r="F6579" s="0" t="s">
        <v>8</v>
      </c>
      <c r="G6579" s="0" t="s">
        <v>153</v>
      </c>
      <c r="H6579" s="0" t="n">
        <v>2856588.69637807</v>
      </c>
      <c r="I6579" s="0" t="n">
        <v>21973.5990090508</v>
      </c>
      <c r="J6579" s="0" t="n">
        <v>8</v>
      </c>
      <c r="K6579" s="0" t="n">
        <v>0</v>
      </c>
      <c r="L6579" s="0" t="n">
        <v>0</v>
      </c>
      <c r="M6579" s="0" t="n">
        <v>0</v>
      </c>
      <c r="N6579" s="0" t="n">
        <v>0</v>
      </c>
      <c r="O6579" s="0" t="n">
        <v>0</v>
      </c>
      <c r="P6579" s="0" t="n">
        <v>0</v>
      </c>
      <c r="Q6579" s="0" t="n">
        <v>0</v>
      </c>
      <c r="R6579" s="0" t="n">
        <v>0</v>
      </c>
    </row>
    <row r="6580" customFormat="false" ht="13.8" hidden="true" customHeight="false" outlineLevel="0" collapsed="false">
      <c r="A6580" s="0" t="s">
        <v>202</v>
      </c>
      <c r="B6580" s="0" t="s">
        <v>21</v>
      </c>
      <c r="C6580" s="0" t="s">
        <v>173</v>
      </c>
      <c r="D6580" s="0" t="s">
        <v>27</v>
      </c>
      <c r="E6580" s="0" t="s">
        <v>9</v>
      </c>
      <c r="F6580" s="0" t="s">
        <v>9</v>
      </c>
      <c r="G6580" s="0" t="s">
        <v>172</v>
      </c>
      <c r="H6580" s="0" t="n">
        <v>233302.534704428</v>
      </c>
      <c r="I6580" s="0" t="n">
        <v>3425.0625</v>
      </c>
      <c r="J6580" s="0" t="n">
        <v>2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n">
        <v>0</v>
      </c>
      <c r="R6580" s="0" t="n">
        <v>0</v>
      </c>
    </row>
    <row r="6581" customFormat="false" ht="13.8" hidden="true" customHeight="false" outlineLevel="0" collapsed="false">
      <c r="A6581" s="0" t="s">
        <v>202</v>
      </c>
      <c r="B6581" s="0" t="s">
        <v>117</v>
      </c>
      <c r="C6581" s="0" t="s">
        <v>187</v>
      </c>
      <c r="D6581" s="0" t="s">
        <v>109</v>
      </c>
      <c r="E6581" s="0" t="s">
        <v>13</v>
      </c>
      <c r="F6581" s="0" t="s">
        <v>13</v>
      </c>
      <c r="G6581" s="0" t="s">
        <v>154</v>
      </c>
      <c r="H6581" s="0" t="n">
        <v>11084147.8478492</v>
      </c>
      <c r="I6581" s="0" t="n">
        <v>55485.1659601972</v>
      </c>
      <c r="J6581" s="0" t="n">
        <v>395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0</v>
      </c>
      <c r="P6581" s="0" t="n">
        <v>0</v>
      </c>
      <c r="Q6581" s="0" t="n">
        <v>0</v>
      </c>
      <c r="R6581" s="0" t="n">
        <v>0</v>
      </c>
    </row>
    <row r="6582" customFormat="false" ht="13.8" hidden="true" customHeight="false" outlineLevel="0" collapsed="false">
      <c r="A6582" s="0" t="s">
        <v>202</v>
      </c>
      <c r="B6582" s="0" t="s">
        <v>117</v>
      </c>
      <c r="C6582" s="0" t="s">
        <v>196</v>
      </c>
      <c r="D6582" s="0" t="s">
        <v>109</v>
      </c>
      <c r="E6582" s="0" t="s">
        <v>13</v>
      </c>
      <c r="F6582" s="0" t="s">
        <v>13</v>
      </c>
      <c r="G6582" s="0" t="s">
        <v>157</v>
      </c>
      <c r="H6582" s="0" t="n">
        <v>862375.803082114</v>
      </c>
      <c r="I6582" s="0" t="n">
        <v>16129.722103635</v>
      </c>
      <c r="J6582" s="0" t="n">
        <v>5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n">
        <v>0</v>
      </c>
      <c r="R6582" s="0" t="n">
        <v>0</v>
      </c>
    </row>
    <row r="6583" customFormat="false" ht="13.8" hidden="true" customHeight="false" outlineLevel="0" collapsed="false">
      <c r="A6583" s="0" t="s">
        <v>202</v>
      </c>
      <c r="B6583" s="0" t="s">
        <v>103</v>
      </c>
      <c r="C6583" s="0" t="s">
        <v>179</v>
      </c>
      <c r="D6583" s="0" t="s">
        <v>115</v>
      </c>
      <c r="E6583" s="0" t="s">
        <v>8</v>
      </c>
      <c r="F6583" s="0" t="s">
        <v>8</v>
      </c>
      <c r="G6583" s="0" t="s">
        <v>157</v>
      </c>
      <c r="H6583" s="0" t="n">
        <v>67093352.4474655</v>
      </c>
      <c r="I6583" s="0" t="n">
        <v>479561.23</v>
      </c>
      <c r="J6583" s="0" t="n">
        <v>1712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n">
        <v>0</v>
      </c>
      <c r="R6583" s="0" t="n">
        <v>0</v>
      </c>
    </row>
    <row r="6584" customFormat="false" ht="13.8" hidden="true" customHeight="false" outlineLevel="0" collapsed="false">
      <c r="A6584" s="0" t="s">
        <v>202</v>
      </c>
      <c r="B6584" s="0" t="s">
        <v>103</v>
      </c>
      <c r="C6584" s="0" t="s">
        <v>177</v>
      </c>
      <c r="D6584" s="0" t="s">
        <v>106</v>
      </c>
      <c r="E6584" s="0" t="s">
        <v>8</v>
      </c>
      <c r="F6584" s="0" t="s">
        <v>8</v>
      </c>
      <c r="G6584" s="0" t="s">
        <v>153</v>
      </c>
      <c r="H6584" s="0" t="n">
        <v>20715136.7769934</v>
      </c>
      <c r="I6584" s="0" t="n">
        <v>315021.92</v>
      </c>
      <c r="J6584" s="0" t="n">
        <v>167</v>
      </c>
      <c r="K6584" s="0" t="n">
        <v>0</v>
      </c>
      <c r="L6584" s="0" t="n">
        <v>0</v>
      </c>
      <c r="M6584" s="0" t="n">
        <v>0</v>
      </c>
      <c r="N6584" s="0" t="n">
        <v>0</v>
      </c>
      <c r="O6584" s="0" t="n">
        <v>0</v>
      </c>
      <c r="P6584" s="0" t="n">
        <v>0</v>
      </c>
      <c r="Q6584" s="0" t="n">
        <v>0</v>
      </c>
      <c r="R6584" s="0" t="n">
        <v>0</v>
      </c>
    </row>
    <row r="6585" customFormat="false" ht="13.8" hidden="true" customHeight="false" outlineLevel="0" collapsed="false">
      <c r="A6585" s="0" t="s">
        <v>202</v>
      </c>
      <c r="B6585" s="0" t="s">
        <v>103</v>
      </c>
      <c r="C6585" s="0" t="s">
        <v>178</v>
      </c>
      <c r="D6585" s="0" t="s">
        <v>108</v>
      </c>
      <c r="E6585" s="0" t="s">
        <v>8</v>
      </c>
      <c r="F6585" s="0" t="s">
        <v>8</v>
      </c>
      <c r="G6585" s="0" t="s">
        <v>154</v>
      </c>
      <c r="H6585" s="0" t="n">
        <v>120209668.073742</v>
      </c>
      <c r="I6585" s="0" t="n">
        <v>801665.6706672</v>
      </c>
      <c r="J6585" s="0" t="n">
        <v>408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0</v>
      </c>
      <c r="P6585" s="0" t="n">
        <v>0</v>
      </c>
      <c r="Q6585" s="0" t="n">
        <v>0</v>
      </c>
      <c r="R6585" s="0" t="n">
        <v>0</v>
      </c>
    </row>
    <row r="6586" customFormat="false" ht="13.8" hidden="true" customHeight="false" outlineLevel="0" collapsed="false">
      <c r="A6586" s="0" t="s">
        <v>202</v>
      </c>
      <c r="B6586" s="0" t="s">
        <v>103</v>
      </c>
      <c r="C6586" s="0" t="s">
        <v>178</v>
      </c>
      <c r="D6586" s="0" t="s">
        <v>105</v>
      </c>
      <c r="E6586" s="0" t="s">
        <v>13</v>
      </c>
      <c r="F6586" s="0" t="s">
        <v>13</v>
      </c>
      <c r="G6586" s="0" t="s">
        <v>157</v>
      </c>
      <c r="H6586" s="0" t="n">
        <v>4235222.42080448</v>
      </c>
      <c r="I6586" s="0" t="n">
        <v>120520.390836</v>
      </c>
      <c r="J6586" s="0" t="n">
        <v>6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n">
        <v>0</v>
      </c>
      <c r="R6586" s="0" t="n">
        <v>0</v>
      </c>
    </row>
    <row r="6587" customFormat="false" ht="13.8" hidden="true" customHeight="false" outlineLevel="0" collapsed="false">
      <c r="A6587" s="0" t="s">
        <v>202</v>
      </c>
      <c r="B6587" s="0" t="s">
        <v>21</v>
      </c>
      <c r="C6587" s="0" t="s">
        <v>173</v>
      </c>
      <c r="D6587" s="0" t="s">
        <v>41</v>
      </c>
      <c r="E6587" s="0" t="s">
        <v>8</v>
      </c>
      <c r="F6587" s="0" t="s">
        <v>8</v>
      </c>
      <c r="G6587" s="0" t="s">
        <v>153</v>
      </c>
      <c r="H6587" s="0" t="n">
        <v>64781.8089494098</v>
      </c>
      <c r="I6587" s="0" t="n">
        <v>696</v>
      </c>
      <c r="J6587" s="0" t="n">
        <v>1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n">
        <v>0</v>
      </c>
      <c r="R6587" s="0" t="n">
        <v>0</v>
      </c>
    </row>
    <row r="6588" customFormat="false" ht="13.8" hidden="true" customHeight="false" outlineLevel="0" collapsed="false">
      <c r="A6588" s="0" t="s">
        <v>202</v>
      </c>
      <c r="B6588" s="0" t="s">
        <v>72</v>
      </c>
      <c r="C6588" s="0" t="s">
        <v>151</v>
      </c>
      <c r="D6588" s="0" t="s">
        <v>76</v>
      </c>
      <c r="E6588" s="0" t="s">
        <v>170</v>
      </c>
      <c r="F6588" s="0" t="s">
        <v>13</v>
      </c>
      <c r="G6588" s="0" t="s">
        <v>164</v>
      </c>
      <c r="H6588" s="0" t="n">
        <v>1628166.13720041</v>
      </c>
      <c r="I6588" s="0" t="n">
        <v>7930.86222228506</v>
      </c>
      <c r="J6588" s="0" t="n">
        <v>43</v>
      </c>
      <c r="K6588" s="0" t="n">
        <v>0</v>
      </c>
      <c r="L6588" s="0" t="n">
        <v>0</v>
      </c>
      <c r="M6588" s="0" t="n">
        <v>0</v>
      </c>
      <c r="N6588" s="0" t="n">
        <v>0</v>
      </c>
      <c r="O6588" s="0" t="n">
        <v>0</v>
      </c>
      <c r="P6588" s="0" t="n">
        <v>0</v>
      </c>
      <c r="Q6588" s="0" t="n">
        <v>0</v>
      </c>
      <c r="R6588" s="0" t="n">
        <v>0</v>
      </c>
    </row>
    <row r="6589" customFormat="false" ht="13.8" hidden="true" customHeight="false" outlineLevel="0" collapsed="false">
      <c r="A6589" s="0" t="s">
        <v>202</v>
      </c>
      <c r="B6589" s="0" t="s">
        <v>72</v>
      </c>
      <c r="C6589" s="0" t="s">
        <v>171</v>
      </c>
      <c r="D6589" s="0" t="s">
        <v>74</v>
      </c>
      <c r="E6589" s="0" t="s">
        <v>152</v>
      </c>
      <c r="F6589" s="0" t="s">
        <v>8</v>
      </c>
      <c r="G6589" s="0" t="s">
        <v>153</v>
      </c>
      <c r="H6589" s="0" t="n">
        <v>4220752.8351356</v>
      </c>
      <c r="I6589" s="0" t="n">
        <v>14462.2007274239</v>
      </c>
      <c r="J6589" s="0" t="n">
        <v>331</v>
      </c>
      <c r="K6589" s="0" t="n">
        <v>0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n">
        <v>0</v>
      </c>
      <c r="R6589" s="0" t="n">
        <v>0</v>
      </c>
    </row>
    <row r="6590" customFormat="false" ht="13.8" hidden="true" customHeight="false" outlineLevel="0" collapsed="false">
      <c r="A6590" s="0" t="s">
        <v>202</v>
      </c>
      <c r="B6590" s="0" t="s">
        <v>72</v>
      </c>
      <c r="C6590" s="0" t="s">
        <v>171</v>
      </c>
      <c r="D6590" s="0" t="s">
        <v>77</v>
      </c>
      <c r="E6590" s="0" t="s">
        <v>174</v>
      </c>
      <c r="F6590" s="0" t="s">
        <v>8</v>
      </c>
      <c r="G6590" s="0" t="s">
        <v>164</v>
      </c>
      <c r="H6590" s="0" t="n">
        <v>12051305.6525435</v>
      </c>
      <c r="I6590" s="0" t="n">
        <v>34416.2598400361</v>
      </c>
      <c r="J6590" s="0" t="n">
        <v>338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n">
        <v>0</v>
      </c>
      <c r="R6590" s="0" t="n">
        <v>0</v>
      </c>
    </row>
    <row r="6591" customFormat="false" ht="13.8" hidden="true" customHeight="false" outlineLevel="0" collapsed="false">
      <c r="A6591" s="0" t="s">
        <v>202</v>
      </c>
      <c r="B6591" s="0" t="s">
        <v>72</v>
      </c>
      <c r="C6591" s="0" t="s">
        <v>151</v>
      </c>
      <c r="D6591" s="0" t="s">
        <v>76</v>
      </c>
      <c r="E6591" s="0" t="s">
        <v>152</v>
      </c>
      <c r="F6591" s="0" t="s">
        <v>8</v>
      </c>
      <c r="G6591" s="0" t="s">
        <v>172</v>
      </c>
      <c r="H6591" s="0" t="n">
        <v>10219963.9923548</v>
      </c>
      <c r="I6591" s="0" t="n">
        <v>30316.0105407392</v>
      </c>
      <c r="J6591" s="0" t="n">
        <v>240</v>
      </c>
      <c r="K6591" s="0" t="n">
        <v>0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</row>
    <row r="6592" customFormat="false" ht="13.8" hidden="true" customHeight="false" outlineLevel="0" collapsed="false">
      <c r="A6592" s="0" t="s">
        <v>202</v>
      </c>
      <c r="B6592" s="0" t="s">
        <v>52</v>
      </c>
      <c r="C6592" s="0" t="s">
        <v>169</v>
      </c>
      <c r="D6592" s="0" t="s">
        <v>55</v>
      </c>
      <c r="E6592" s="0" t="s">
        <v>8</v>
      </c>
      <c r="F6592" s="0" t="s">
        <v>8</v>
      </c>
      <c r="G6592" s="0" t="s">
        <v>164</v>
      </c>
      <c r="H6592" s="0" t="n">
        <v>14388307.833789</v>
      </c>
      <c r="I6592" s="0" t="n">
        <v>165026.277656999</v>
      </c>
      <c r="J6592" s="0" t="n">
        <v>94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</row>
    <row r="6593" customFormat="false" ht="13.8" hidden="true" customHeight="false" outlineLevel="0" collapsed="false">
      <c r="A6593" s="0" t="s">
        <v>202</v>
      </c>
      <c r="B6593" s="0" t="s">
        <v>96</v>
      </c>
      <c r="C6593" s="0" t="s">
        <v>99</v>
      </c>
      <c r="D6593" s="0" t="s">
        <v>99</v>
      </c>
      <c r="E6593" s="0" t="s">
        <v>192</v>
      </c>
      <c r="F6593" s="0" t="s">
        <v>8</v>
      </c>
      <c r="G6593" s="0" t="s">
        <v>164</v>
      </c>
      <c r="H6593" s="0" t="n">
        <v>23574397.8831499</v>
      </c>
      <c r="I6593" s="0" t="n">
        <v>132020.171790698</v>
      </c>
      <c r="J6593" s="0" t="n">
        <v>106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n">
        <v>0</v>
      </c>
      <c r="R6593" s="0" t="n">
        <v>0</v>
      </c>
    </row>
    <row r="6594" customFormat="false" ht="13.8" hidden="true" customHeight="false" outlineLevel="0" collapsed="false">
      <c r="A6594" s="0" t="s">
        <v>202</v>
      </c>
      <c r="B6594" s="0" t="s">
        <v>21</v>
      </c>
      <c r="C6594" s="0" t="s">
        <v>181</v>
      </c>
      <c r="D6594" s="0" t="s">
        <v>22</v>
      </c>
      <c r="E6594" s="0" t="s">
        <v>8</v>
      </c>
      <c r="F6594" s="0" t="s">
        <v>8</v>
      </c>
      <c r="G6594" s="0" t="s">
        <v>172</v>
      </c>
      <c r="H6594" s="0" t="n">
        <v>8633048.09934722</v>
      </c>
      <c r="I6594" s="0" t="n">
        <v>69775</v>
      </c>
      <c r="J6594" s="0" t="n">
        <v>140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n">
        <v>0</v>
      </c>
      <c r="R6594" s="0" t="n">
        <v>0</v>
      </c>
    </row>
    <row r="6595" customFormat="false" ht="13.8" hidden="true" customHeight="false" outlineLevel="0" collapsed="false">
      <c r="A6595" s="0" t="s">
        <v>202</v>
      </c>
      <c r="B6595" s="0" t="s">
        <v>52</v>
      </c>
      <c r="C6595" s="0" t="s">
        <v>169</v>
      </c>
      <c r="D6595" s="0" t="s">
        <v>55</v>
      </c>
      <c r="E6595" s="0" t="s">
        <v>9</v>
      </c>
      <c r="F6595" s="0" t="s">
        <v>9</v>
      </c>
      <c r="G6595" s="0" t="s">
        <v>157</v>
      </c>
      <c r="H6595" s="0" t="n">
        <v>2657306.61515417</v>
      </c>
      <c r="I6595" s="0" t="n">
        <v>30582.534822</v>
      </c>
      <c r="J6595" s="0" t="n">
        <v>17</v>
      </c>
      <c r="K6595" s="0" t="n">
        <v>0</v>
      </c>
      <c r="L6595" s="0" t="n">
        <v>0</v>
      </c>
      <c r="M6595" s="0" t="n">
        <v>0</v>
      </c>
      <c r="N6595" s="0" t="n">
        <v>0</v>
      </c>
      <c r="O6595" s="0" t="n">
        <v>0</v>
      </c>
      <c r="P6595" s="0" t="n">
        <v>0</v>
      </c>
      <c r="Q6595" s="0" t="n">
        <v>0</v>
      </c>
      <c r="R6595" s="0" t="n">
        <v>0</v>
      </c>
    </row>
    <row r="6596" customFormat="false" ht="13.8" hidden="true" customHeight="false" outlineLevel="0" collapsed="false">
      <c r="A6596" s="0" t="s">
        <v>202</v>
      </c>
      <c r="B6596" s="0" t="s">
        <v>96</v>
      </c>
      <c r="C6596" s="0" t="s">
        <v>184</v>
      </c>
      <c r="D6596" s="0" t="s">
        <v>101</v>
      </c>
      <c r="E6596" s="0" t="s">
        <v>191</v>
      </c>
      <c r="F6596" s="0" t="s">
        <v>9</v>
      </c>
      <c r="G6596" s="0" t="s">
        <v>153</v>
      </c>
      <c r="H6596" s="0" t="n">
        <v>43889177.3282145</v>
      </c>
      <c r="I6596" s="0" t="n">
        <v>415514.692084572</v>
      </c>
      <c r="J6596" s="0" t="n">
        <v>91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0</v>
      </c>
      <c r="Q6596" s="0" t="n">
        <v>0</v>
      </c>
      <c r="R6596" s="0" t="n">
        <v>0</v>
      </c>
    </row>
    <row r="6597" customFormat="false" ht="13.8" hidden="true" customHeight="false" outlineLevel="0" collapsed="false">
      <c r="A6597" s="0" t="s">
        <v>202</v>
      </c>
      <c r="B6597" s="0" t="s">
        <v>6</v>
      </c>
      <c r="C6597" s="0" t="s">
        <v>163</v>
      </c>
      <c r="D6597" s="0" t="s">
        <v>7</v>
      </c>
      <c r="E6597" s="0" t="s">
        <v>9</v>
      </c>
      <c r="F6597" s="0" t="s">
        <v>9</v>
      </c>
      <c r="G6597" s="0" t="s">
        <v>154</v>
      </c>
      <c r="H6597" s="0" t="n">
        <v>29445213.0666249</v>
      </c>
      <c r="I6597" s="0" t="n">
        <v>367470.895031041</v>
      </c>
      <c r="J6597" s="0" t="n">
        <v>1233</v>
      </c>
      <c r="K6597" s="0" t="n">
        <v>0</v>
      </c>
      <c r="L6597" s="0" t="n">
        <v>0</v>
      </c>
      <c r="M6597" s="0" t="n">
        <v>0</v>
      </c>
      <c r="N6597" s="0" t="n">
        <v>0</v>
      </c>
      <c r="O6597" s="0" t="n">
        <v>0</v>
      </c>
      <c r="P6597" s="0" t="n">
        <v>0</v>
      </c>
      <c r="Q6597" s="0" t="n">
        <v>0</v>
      </c>
      <c r="R6597" s="0" t="n">
        <v>0</v>
      </c>
    </row>
    <row r="6598" customFormat="false" ht="13.8" hidden="true" customHeight="false" outlineLevel="0" collapsed="false">
      <c r="A6598" s="0" t="s">
        <v>202</v>
      </c>
      <c r="B6598" s="0" t="s">
        <v>21</v>
      </c>
      <c r="C6598" s="0" t="s">
        <v>166</v>
      </c>
      <c r="D6598" s="0" t="s">
        <v>33</v>
      </c>
      <c r="E6598" s="0" t="s">
        <v>8</v>
      </c>
      <c r="F6598" s="0" t="s">
        <v>8</v>
      </c>
      <c r="G6598" s="0" t="s">
        <v>172</v>
      </c>
      <c r="H6598" s="0" t="n">
        <v>14779772.2563117</v>
      </c>
      <c r="I6598" s="0" t="n">
        <v>162679.472222222</v>
      </c>
      <c r="J6598" s="0" t="n">
        <v>17</v>
      </c>
      <c r="K6598" s="0" t="n">
        <v>0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n">
        <v>0</v>
      </c>
      <c r="R6598" s="0" t="n">
        <v>0</v>
      </c>
    </row>
    <row r="6599" customFormat="false" ht="13.8" hidden="true" customHeight="false" outlineLevel="0" collapsed="false">
      <c r="A6599" s="0" t="s">
        <v>202</v>
      </c>
      <c r="B6599" s="0" t="s">
        <v>6</v>
      </c>
      <c r="C6599" s="0" t="s">
        <v>163</v>
      </c>
      <c r="D6599" s="0" t="s">
        <v>7</v>
      </c>
      <c r="E6599" s="0" t="s">
        <v>13</v>
      </c>
      <c r="F6599" s="0" t="s">
        <v>13</v>
      </c>
      <c r="G6599" s="0" t="s">
        <v>172</v>
      </c>
      <c r="H6599" s="0" t="n">
        <v>1727432.99197985</v>
      </c>
      <c r="I6599" s="0" t="n">
        <v>30613.053330982</v>
      </c>
      <c r="J6599" s="0" t="n">
        <v>143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</row>
    <row r="6600" customFormat="false" ht="13.8" hidden="true" customHeight="false" outlineLevel="0" collapsed="false">
      <c r="A6600" s="0" t="s">
        <v>202</v>
      </c>
      <c r="B6600" s="0" t="s">
        <v>6</v>
      </c>
      <c r="C6600" s="0" t="s">
        <v>162</v>
      </c>
      <c r="D6600" s="0" t="s">
        <v>15</v>
      </c>
      <c r="E6600" s="0" t="s">
        <v>9</v>
      </c>
      <c r="F6600" s="0" t="s">
        <v>9</v>
      </c>
      <c r="G6600" s="0" t="s">
        <v>157</v>
      </c>
      <c r="H6600" s="0" t="n">
        <v>282543036.437218</v>
      </c>
      <c r="I6600" s="0" t="n">
        <v>4204026.55050131</v>
      </c>
      <c r="J6600" s="0" t="n">
        <v>34067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</row>
    <row r="6601" customFormat="false" ht="13.8" hidden="true" customHeight="false" outlineLevel="0" collapsed="false">
      <c r="A6601" s="0" t="s">
        <v>202</v>
      </c>
      <c r="B6601" s="0" t="s">
        <v>6</v>
      </c>
      <c r="C6601" s="0" t="s">
        <v>163</v>
      </c>
      <c r="D6601" s="0" t="s">
        <v>15</v>
      </c>
      <c r="E6601" s="0" t="s">
        <v>9</v>
      </c>
      <c r="F6601" s="0" t="s">
        <v>9</v>
      </c>
      <c r="G6601" s="0" t="s">
        <v>164</v>
      </c>
      <c r="H6601" s="0" t="n">
        <v>71889178.205726</v>
      </c>
      <c r="I6601" s="0" t="n">
        <v>1059555.30831292</v>
      </c>
      <c r="J6601" s="0" t="n">
        <v>2341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n">
        <v>0</v>
      </c>
      <c r="R6601" s="0" t="n">
        <v>0</v>
      </c>
    </row>
    <row r="6602" customFormat="false" ht="13.8" hidden="true" customHeight="false" outlineLevel="0" collapsed="false">
      <c r="A6602" s="0" t="s">
        <v>202</v>
      </c>
      <c r="B6602" s="0" t="s">
        <v>90</v>
      </c>
      <c r="C6602" s="0" t="s">
        <v>92</v>
      </c>
      <c r="D6602" s="0" t="s">
        <v>92</v>
      </c>
      <c r="E6602" s="0" t="s">
        <v>194</v>
      </c>
      <c r="F6602" s="0" t="s">
        <v>8</v>
      </c>
      <c r="G6602" s="0" t="s">
        <v>153</v>
      </c>
      <c r="H6602" s="0" t="n">
        <v>4211137.15427617</v>
      </c>
      <c r="I6602" s="0" t="n">
        <v>56403.4107142857</v>
      </c>
      <c r="J6602" s="0" t="n">
        <v>65</v>
      </c>
      <c r="K6602" s="0" t="n">
        <v>0</v>
      </c>
      <c r="L6602" s="0" t="n">
        <v>0</v>
      </c>
      <c r="M6602" s="0" t="n">
        <v>0</v>
      </c>
      <c r="N6602" s="0" t="n">
        <v>0</v>
      </c>
      <c r="O6602" s="0" t="n">
        <v>0</v>
      </c>
      <c r="P6602" s="0" t="n">
        <v>0</v>
      </c>
      <c r="Q6602" s="0" t="n">
        <v>0</v>
      </c>
      <c r="R6602" s="0" t="n">
        <v>0</v>
      </c>
    </row>
    <row r="6603" customFormat="false" ht="13.8" hidden="true" customHeight="false" outlineLevel="0" collapsed="false">
      <c r="A6603" s="0" t="s">
        <v>202</v>
      </c>
      <c r="B6603" s="0" t="s">
        <v>90</v>
      </c>
      <c r="C6603" s="0" t="s">
        <v>93</v>
      </c>
      <c r="D6603" s="0" t="s">
        <v>93</v>
      </c>
      <c r="E6603" s="0" t="s">
        <v>194</v>
      </c>
      <c r="F6603" s="0" t="s">
        <v>8</v>
      </c>
      <c r="G6603" s="0" t="s">
        <v>164</v>
      </c>
      <c r="H6603" s="0" t="n">
        <v>57397454.7394168</v>
      </c>
      <c r="I6603" s="0" t="n">
        <v>784059.874999999</v>
      </c>
      <c r="J6603" s="0" t="n">
        <v>752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0</v>
      </c>
      <c r="P6603" s="0" t="n">
        <v>0</v>
      </c>
      <c r="Q6603" s="0" t="n">
        <v>0</v>
      </c>
      <c r="R6603" s="0" t="n">
        <v>0</v>
      </c>
    </row>
    <row r="6604" customFormat="false" ht="13.8" hidden="true" customHeight="false" outlineLevel="0" collapsed="false">
      <c r="A6604" s="0" t="s">
        <v>202</v>
      </c>
      <c r="B6604" s="0" t="s">
        <v>90</v>
      </c>
      <c r="C6604" s="0" t="s">
        <v>93</v>
      </c>
      <c r="D6604" s="0" t="s">
        <v>93</v>
      </c>
      <c r="E6604" s="0" t="s">
        <v>170</v>
      </c>
      <c r="F6604" s="0" t="s">
        <v>13</v>
      </c>
      <c r="G6604" s="0" t="s">
        <v>154</v>
      </c>
      <c r="H6604" s="0" t="n">
        <v>29702238.9812857</v>
      </c>
      <c r="I6604" s="0" t="n">
        <v>658996.678030303</v>
      </c>
      <c r="J6604" s="0" t="n">
        <v>640</v>
      </c>
      <c r="K6604" s="0" t="n">
        <v>0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0</v>
      </c>
      <c r="Q6604" s="0" t="n">
        <v>0</v>
      </c>
      <c r="R6604" s="0" t="n">
        <v>0</v>
      </c>
    </row>
    <row r="6605" customFormat="false" ht="13.8" hidden="true" customHeight="false" outlineLevel="0" collapsed="false">
      <c r="A6605" s="0" t="s">
        <v>202</v>
      </c>
      <c r="B6605" s="0" t="s">
        <v>52</v>
      </c>
      <c r="C6605" s="0" t="s">
        <v>158</v>
      </c>
      <c r="D6605" s="0" t="s">
        <v>63</v>
      </c>
      <c r="E6605" s="0" t="s">
        <v>9</v>
      </c>
      <c r="F6605" s="0" t="s">
        <v>9</v>
      </c>
      <c r="G6605" s="0" t="s">
        <v>154</v>
      </c>
      <c r="H6605" s="0" t="n">
        <v>110932721.097714</v>
      </c>
      <c r="I6605" s="0" t="n">
        <v>1316792.36617378</v>
      </c>
      <c r="J6605" s="0" t="n">
        <v>9065</v>
      </c>
      <c r="K6605" s="0" t="n">
        <v>0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0</v>
      </c>
      <c r="Q6605" s="0" t="n">
        <v>0</v>
      </c>
      <c r="R6605" s="0" t="n">
        <v>0</v>
      </c>
    </row>
    <row r="6606" customFormat="false" ht="13.8" hidden="true" customHeight="false" outlineLevel="0" collapsed="false">
      <c r="A6606" s="0" t="s">
        <v>202</v>
      </c>
      <c r="B6606" s="0" t="s">
        <v>21</v>
      </c>
      <c r="C6606" s="0" t="s">
        <v>166</v>
      </c>
      <c r="D6606" s="0" t="s">
        <v>43</v>
      </c>
      <c r="E6606" s="0" t="s">
        <v>8</v>
      </c>
      <c r="F6606" s="0" t="s">
        <v>8</v>
      </c>
      <c r="G6606" s="0" t="s">
        <v>157</v>
      </c>
      <c r="H6606" s="0" t="n">
        <v>36763411.3049971</v>
      </c>
      <c r="I6606" s="0" t="n">
        <v>223508.291193488</v>
      </c>
      <c r="J6606" s="0" t="n">
        <v>1612</v>
      </c>
      <c r="K6606" s="0" t="n">
        <v>0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n">
        <v>0</v>
      </c>
      <c r="R6606" s="0" t="n">
        <v>0</v>
      </c>
    </row>
    <row r="6607" customFormat="false" ht="13.8" hidden="true" customHeight="false" outlineLevel="0" collapsed="false">
      <c r="A6607" s="0" t="s">
        <v>202</v>
      </c>
      <c r="B6607" s="0" t="s">
        <v>72</v>
      </c>
      <c r="C6607" s="0" t="s">
        <v>171</v>
      </c>
      <c r="D6607" s="0" t="s">
        <v>86</v>
      </c>
      <c r="E6607" s="0" t="s">
        <v>152</v>
      </c>
      <c r="F6607" s="0" t="s">
        <v>8</v>
      </c>
      <c r="G6607" s="0" t="s">
        <v>153</v>
      </c>
      <c r="H6607" s="0" t="n">
        <v>25103684.9179207</v>
      </c>
      <c r="I6607" s="0" t="n">
        <v>207404.72265607</v>
      </c>
      <c r="J6607" s="0" t="n">
        <v>226</v>
      </c>
      <c r="K6607" s="0" t="n">
        <v>0</v>
      </c>
      <c r="L6607" s="0" t="n">
        <v>0</v>
      </c>
      <c r="M6607" s="0" t="n">
        <v>0</v>
      </c>
      <c r="N6607" s="0" t="n">
        <v>0</v>
      </c>
      <c r="O6607" s="0" t="n">
        <v>0</v>
      </c>
      <c r="P6607" s="0" t="n">
        <v>0</v>
      </c>
      <c r="Q6607" s="0" t="n">
        <v>0</v>
      </c>
      <c r="R6607" s="0" t="n">
        <v>0</v>
      </c>
    </row>
    <row r="6608" customFormat="false" ht="13.8" hidden="true" customHeight="false" outlineLevel="0" collapsed="false">
      <c r="A6608" s="0" t="s">
        <v>202</v>
      </c>
      <c r="B6608" s="0" t="s">
        <v>6</v>
      </c>
      <c r="C6608" s="0" t="s">
        <v>162</v>
      </c>
      <c r="D6608" s="0" t="s">
        <v>19</v>
      </c>
      <c r="E6608" s="0" t="s">
        <v>13</v>
      </c>
      <c r="F6608" s="0" t="s">
        <v>13</v>
      </c>
      <c r="G6608" s="0" t="s">
        <v>157</v>
      </c>
      <c r="H6608" s="0" t="n">
        <v>39061519.322015</v>
      </c>
      <c r="I6608" s="0" t="n">
        <v>640276.208666666</v>
      </c>
      <c r="J6608" s="0" t="n">
        <v>124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</row>
    <row r="6609" customFormat="false" ht="13.8" hidden="true" customHeight="false" outlineLevel="0" collapsed="false">
      <c r="A6609" s="0" t="s">
        <v>202</v>
      </c>
      <c r="B6609" s="0" t="s">
        <v>6</v>
      </c>
      <c r="C6609" s="0" t="s">
        <v>162</v>
      </c>
      <c r="D6609" s="0" t="s">
        <v>20</v>
      </c>
      <c r="E6609" s="0" t="s">
        <v>13</v>
      </c>
      <c r="F6609" s="0" t="s">
        <v>13</v>
      </c>
      <c r="G6609" s="0" t="s">
        <v>164</v>
      </c>
      <c r="H6609" s="0" t="n">
        <v>127541294.499272</v>
      </c>
      <c r="I6609" s="0" t="n">
        <v>1475686.06950364</v>
      </c>
      <c r="J6609" s="0" t="n">
        <v>294.999999955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0</v>
      </c>
      <c r="Q6609" s="0" t="n">
        <v>0</v>
      </c>
      <c r="R6609" s="0" t="n">
        <v>0</v>
      </c>
    </row>
    <row r="6610" customFormat="false" ht="13.8" hidden="true" customHeight="false" outlineLevel="0" collapsed="false">
      <c r="A6610" s="0" t="s">
        <v>202</v>
      </c>
      <c r="B6610" s="0" t="s">
        <v>90</v>
      </c>
      <c r="C6610" s="0" t="s">
        <v>94</v>
      </c>
      <c r="D6610" s="0" t="s">
        <v>94</v>
      </c>
      <c r="E6610" s="0" t="s">
        <v>170</v>
      </c>
      <c r="F6610" s="0" t="s">
        <v>13</v>
      </c>
      <c r="G6610" s="0" t="s">
        <v>164</v>
      </c>
      <c r="H6610" s="0" t="n">
        <v>24982884.7798464</v>
      </c>
      <c r="I6610" s="0" t="n">
        <v>446785.997418351</v>
      </c>
      <c r="J6610" s="0" t="n">
        <v>407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v>0</v>
      </c>
      <c r="Q6610" s="0" t="n">
        <v>0</v>
      </c>
      <c r="R6610" s="0" t="n">
        <v>0</v>
      </c>
    </row>
    <row r="6611" customFormat="false" ht="13.8" hidden="true" customHeight="false" outlineLevel="0" collapsed="false">
      <c r="A6611" s="0" t="s">
        <v>202</v>
      </c>
      <c r="B6611" s="0" t="s">
        <v>52</v>
      </c>
      <c r="C6611" s="0" t="s">
        <v>169</v>
      </c>
      <c r="D6611" s="0" t="s">
        <v>70</v>
      </c>
      <c r="E6611" s="0" t="s">
        <v>9</v>
      </c>
      <c r="F6611" s="0" t="s">
        <v>9</v>
      </c>
      <c r="G6611" s="0" t="s">
        <v>157</v>
      </c>
      <c r="H6611" s="0" t="n">
        <v>86965722.6880777</v>
      </c>
      <c r="I6611" s="0" t="n">
        <v>844238.091779999</v>
      </c>
      <c r="J6611" s="0" t="n">
        <v>528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n">
        <v>0</v>
      </c>
      <c r="R6611" s="0" t="n">
        <v>0</v>
      </c>
    </row>
    <row r="6612" customFormat="false" ht="13.8" hidden="true" customHeight="false" outlineLevel="0" collapsed="false">
      <c r="A6612" s="0" t="s">
        <v>202</v>
      </c>
      <c r="B6612" s="0" t="s">
        <v>72</v>
      </c>
      <c r="C6612" s="0" t="s">
        <v>151</v>
      </c>
      <c r="D6612" s="0" t="s">
        <v>84</v>
      </c>
      <c r="E6612" s="0" t="s">
        <v>156</v>
      </c>
      <c r="F6612" s="0" t="s">
        <v>9</v>
      </c>
      <c r="G6612" s="0" t="s">
        <v>153</v>
      </c>
      <c r="H6612" s="0" t="n">
        <v>16081146.9700096</v>
      </c>
      <c r="I6612" s="0" t="n">
        <v>372316.999136377</v>
      </c>
      <c r="J6612" s="0" t="n">
        <v>57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0</v>
      </c>
      <c r="P6612" s="0" t="n">
        <v>0</v>
      </c>
      <c r="Q6612" s="0" t="n">
        <v>0</v>
      </c>
      <c r="R6612" s="0" t="n">
        <v>0</v>
      </c>
    </row>
    <row r="6613" customFormat="false" ht="13.8" hidden="true" customHeight="false" outlineLevel="0" collapsed="false">
      <c r="A6613" s="0" t="s">
        <v>202</v>
      </c>
      <c r="B6613" s="0" t="s">
        <v>72</v>
      </c>
      <c r="C6613" s="0" t="s">
        <v>151</v>
      </c>
      <c r="D6613" s="0" t="s">
        <v>81</v>
      </c>
      <c r="E6613" s="0" t="s">
        <v>174</v>
      </c>
      <c r="F6613" s="0" t="s">
        <v>8</v>
      </c>
      <c r="G6613" s="0" t="s">
        <v>164</v>
      </c>
      <c r="H6613" s="0" t="n">
        <v>105170.43135257</v>
      </c>
      <c r="I6613" s="0" t="n">
        <v>637.967764540454</v>
      </c>
      <c r="J6613" s="0" t="n">
        <v>9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</row>
    <row r="6614" customFormat="false" ht="13.8" hidden="true" customHeight="false" outlineLevel="0" collapsed="false">
      <c r="A6614" s="0" t="s">
        <v>202</v>
      </c>
      <c r="B6614" s="0" t="s">
        <v>117</v>
      </c>
      <c r="C6614" s="0" t="s">
        <v>182</v>
      </c>
      <c r="D6614" s="0" t="s">
        <v>109</v>
      </c>
      <c r="E6614" s="0" t="s">
        <v>13</v>
      </c>
      <c r="F6614" s="0" t="s">
        <v>13</v>
      </c>
      <c r="G6614" s="0" t="s">
        <v>157</v>
      </c>
      <c r="H6614" s="0" t="n">
        <v>756770.467447813</v>
      </c>
      <c r="I6614" s="0" t="n">
        <v>13357.6828247604</v>
      </c>
      <c r="J6614" s="0" t="n">
        <v>12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0</v>
      </c>
      <c r="P6614" s="0" t="n">
        <v>0</v>
      </c>
      <c r="Q6614" s="0" t="n">
        <v>0</v>
      </c>
      <c r="R6614" s="0" t="n">
        <v>0</v>
      </c>
    </row>
    <row r="6615" customFormat="false" ht="13.8" hidden="true" customHeight="false" outlineLevel="0" collapsed="false">
      <c r="A6615" s="0" t="s">
        <v>202</v>
      </c>
      <c r="B6615" s="0" t="s">
        <v>117</v>
      </c>
      <c r="C6615" s="0" t="s">
        <v>190</v>
      </c>
      <c r="D6615" s="0" t="s">
        <v>109</v>
      </c>
      <c r="E6615" s="0" t="s">
        <v>13</v>
      </c>
      <c r="F6615" s="0" t="s">
        <v>13</v>
      </c>
      <c r="G6615" s="0" t="s">
        <v>153</v>
      </c>
      <c r="H6615" s="0" t="n">
        <v>620882.762467276</v>
      </c>
      <c r="I6615" s="0" t="n">
        <v>4072.53781459961</v>
      </c>
      <c r="J6615" s="0" t="n">
        <v>13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n">
        <v>0</v>
      </c>
      <c r="R6615" s="0" t="n">
        <v>0</v>
      </c>
    </row>
    <row r="6616" customFormat="false" ht="13.8" hidden="true" customHeight="false" outlineLevel="0" collapsed="false">
      <c r="A6616" s="0" t="s">
        <v>202</v>
      </c>
      <c r="B6616" s="0" t="s">
        <v>103</v>
      </c>
      <c r="C6616" s="0" t="s">
        <v>178</v>
      </c>
      <c r="D6616" s="0" t="s">
        <v>107</v>
      </c>
      <c r="E6616" s="0" t="s">
        <v>9</v>
      </c>
      <c r="F6616" s="0" t="s">
        <v>9</v>
      </c>
      <c r="G6616" s="0" t="s">
        <v>164</v>
      </c>
      <c r="H6616" s="0" t="n">
        <v>5639950.51495712</v>
      </c>
      <c r="I6616" s="0" t="n">
        <v>85582.501783065</v>
      </c>
      <c r="J6616" s="0" t="n">
        <v>734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0</v>
      </c>
      <c r="R6616" s="0" t="n">
        <v>0</v>
      </c>
    </row>
    <row r="6617" customFormat="false" ht="13.8" hidden="true" customHeight="false" outlineLevel="0" collapsed="false">
      <c r="A6617" s="0" t="s">
        <v>202</v>
      </c>
      <c r="B6617" s="0" t="s">
        <v>103</v>
      </c>
      <c r="C6617" s="0" t="s">
        <v>178</v>
      </c>
      <c r="D6617" s="0" t="s">
        <v>112</v>
      </c>
      <c r="E6617" s="0" t="s">
        <v>9</v>
      </c>
      <c r="F6617" s="0" t="s">
        <v>9</v>
      </c>
      <c r="G6617" s="0" t="s">
        <v>153</v>
      </c>
      <c r="H6617" s="0" t="n">
        <v>3994956.83503036</v>
      </c>
      <c r="I6617" s="0" t="n">
        <v>48120.4823188</v>
      </c>
      <c r="J6617" s="0" t="n">
        <v>63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n">
        <v>0</v>
      </c>
      <c r="R6617" s="0" t="n">
        <v>0</v>
      </c>
    </row>
    <row r="6618" customFormat="false" ht="13.8" hidden="true" customHeight="false" outlineLevel="0" collapsed="false">
      <c r="A6618" s="0" t="s">
        <v>202</v>
      </c>
      <c r="B6618" s="0" t="s">
        <v>103</v>
      </c>
      <c r="C6618" s="0" t="s">
        <v>177</v>
      </c>
      <c r="D6618" s="0" t="s">
        <v>110</v>
      </c>
      <c r="E6618" s="0" t="s">
        <v>9</v>
      </c>
      <c r="F6618" s="0" t="s">
        <v>9</v>
      </c>
      <c r="G6618" s="0" t="s">
        <v>157</v>
      </c>
      <c r="H6618" s="0" t="n">
        <v>421444.917283805</v>
      </c>
      <c r="I6618" s="0" t="n">
        <v>30286.8</v>
      </c>
      <c r="J6618" s="0" t="n">
        <v>20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0</v>
      </c>
      <c r="Q6618" s="0" t="n">
        <v>0</v>
      </c>
      <c r="R6618" s="0" t="n">
        <v>0</v>
      </c>
    </row>
    <row r="6619" customFormat="false" ht="13.8" hidden="true" customHeight="false" outlineLevel="0" collapsed="false">
      <c r="A6619" s="0" t="s">
        <v>202</v>
      </c>
      <c r="B6619" s="0" t="s">
        <v>72</v>
      </c>
      <c r="C6619" s="0" t="s">
        <v>171</v>
      </c>
      <c r="D6619" s="0" t="s">
        <v>74</v>
      </c>
      <c r="E6619" s="0" t="s">
        <v>156</v>
      </c>
      <c r="F6619" s="0" t="s">
        <v>9</v>
      </c>
      <c r="G6619" s="0" t="s">
        <v>157</v>
      </c>
      <c r="H6619" s="0" t="n">
        <v>15292588.3696052</v>
      </c>
      <c r="I6619" s="0" t="n">
        <v>65065.5635476548</v>
      </c>
      <c r="J6619" s="0" t="n">
        <v>826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n">
        <v>0</v>
      </c>
      <c r="R6619" s="0" t="n">
        <v>0</v>
      </c>
    </row>
    <row r="6620" customFormat="false" ht="13.8" hidden="true" customHeight="false" outlineLevel="0" collapsed="false">
      <c r="A6620" s="0" t="s">
        <v>202</v>
      </c>
      <c r="B6620" s="0" t="s">
        <v>72</v>
      </c>
      <c r="C6620" s="0" t="s">
        <v>151</v>
      </c>
      <c r="D6620" s="0" t="s">
        <v>73</v>
      </c>
      <c r="E6620" s="0" t="s">
        <v>174</v>
      </c>
      <c r="F6620" s="0" t="s">
        <v>8</v>
      </c>
      <c r="G6620" s="0" t="s">
        <v>157</v>
      </c>
      <c r="H6620" s="0" t="n">
        <v>11064378.9940471</v>
      </c>
      <c r="I6620" s="0" t="n">
        <v>25751.7186873568</v>
      </c>
      <c r="J6620" s="0" t="n">
        <v>118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0</v>
      </c>
      <c r="P6620" s="0" t="n">
        <v>0</v>
      </c>
      <c r="Q6620" s="0" t="n">
        <v>0</v>
      </c>
      <c r="R6620" s="0" t="n">
        <v>0</v>
      </c>
    </row>
    <row r="6621" customFormat="false" ht="13.8" hidden="true" customHeight="false" outlineLevel="0" collapsed="false">
      <c r="A6621" s="0" t="s">
        <v>202</v>
      </c>
      <c r="B6621" s="0" t="s">
        <v>72</v>
      </c>
      <c r="C6621" s="0" t="s">
        <v>171</v>
      </c>
      <c r="D6621" s="0" t="s">
        <v>80</v>
      </c>
      <c r="E6621" s="0" t="s">
        <v>152</v>
      </c>
      <c r="F6621" s="0" t="s">
        <v>8</v>
      </c>
      <c r="G6621" s="0" t="s">
        <v>164</v>
      </c>
      <c r="H6621" s="0" t="n">
        <v>951126861.625278</v>
      </c>
      <c r="I6621" s="0" t="n">
        <v>8517780.24004595</v>
      </c>
      <c r="J6621" s="0" t="n">
        <v>7246</v>
      </c>
      <c r="K6621" s="0" t="n">
        <v>0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0</v>
      </c>
      <c r="Q6621" s="0" t="n">
        <v>0</v>
      </c>
      <c r="R6621" s="0" t="n">
        <v>0</v>
      </c>
    </row>
    <row r="6622" customFormat="false" ht="13.8" hidden="true" customHeight="false" outlineLevel="0" collapsed="false">
      <c r="A6622" s="0" t="s">
        <v>202</v>
      </c>
      <c r="B6622" s="0" t="s">
        <v>72</v>
      </c>
      <c r="C6622" s="0" t="s">
        <v>175</v>
      </c>
      <c r="D6622" s="0" t="s">
        <v>79</v>
      </c>
      <c r="E6622" s="0" t="s">
        <v>156</v>
      </c>
      <c r="F6622" s="0" t="s">
        <v>9</v>
      </c>
      <c r="G6622" s="0" t="s">
        <v>164</v>
      </c>
      <c r="H6622" s="0" t="n">
        <v>101051528.038678</v>
      </c>
      <c r="I6622" s="0" t="n">
        <v>1834124.0812542</v>
      </c>
      <c r="J6622" s="0" t="n">
        <v>523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n">
        <v>0</v>
      </c>
      <c r="R6622" s="0" t="n">
        <v>0</v>
      </c>
    </row>
    <row r="6623" customFormat="false" ht="13.8" hidden="true" customHeight="false" outlineLevel="0" collapsed="false">
      <c r="A6623" s="0" t="s">
        <v>202</v>
      </c>
      <c r="B6623" s="0" t="s">
        <v>72</v>
      </c>
      <c r="C6623" s="0" t="s">
        <v>175</v>
      </c>
      <c r="D6623" s="0" t="s">
        <v>79</v>
      </c>
      <c r="E6623" s="0" t="s">
        <v>156</v>
      </c>
      <c r="F6623" s="0" t="s">
        <v>9</v>
      </c>
      <c r="G6623" s="0" t="s">
        <v>153</v>
      </c>
      <c r="H6623" s="0" t="n">
        <v>8132652.45976853</v>
      </c>
      <c r="I6623" s="0" t="n">
        <v>132771.512818702</v>
      </c>
      <c r="J6623" s="0" t="n">
        <v>39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</v>
      </c>
      <c r="R6623" s="0" t="n">
        <v>0</v>
      </c>
    </row>
    <row r="6624" customFormat="false" ht="13.8" hidden="true" customHeight="false" outlineLevel="0" collapsed="false">
      <c r="A6624" s="0" t="s">
        <v>202</v>
      </c>
      <c r="B6624" s="0" t="s">
        <v>21</v>
      </c>
      <c r="C6624" s="0" t="s">
        <v>181</v>
      </c>
      <c r="D6624" s="0" t="s">
        <v>22</v>
      </c>
      <c r="E6624" s="0" t="s">
        <v>8</v>
      </c>
      <c r="F6624" s="0" t="s">
        <v>8</v>
      </c>
      <c r="G6624" s="0" t="s">
        <v>154</v>
      </c>
      <c r="H6624" s="0" t="n">
        <v>45160470.2446799</v>
      </c>
      <c r="I6624" s="0" t="n">
        <v>484500</v>
      </c>
      <c r="J6624" s="0" t="n">
        <v>977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</row>
    <row r="6625" customFormat="false" ht="13.8" hidden="true" customHeight="false" outlineLevel="0" collapsed="false">
      <c r="A6625" s="0" t="s">
        <v>202</v>
      </c>
      <c r="B6625" s="0" t="s">
        <v>21</v>
      </c>
      <c r="C6625" s="0" t="s">
        <v>166</v>
      </c>
      <c r="D6625" s="0" t="s">
        <v>23</v>
      </c>
      <c r="E6625" s="0" t="s">
        <v>8</v>
      </c>
      <c r="F6625" s="0" t="s">
        <v>8</v>
      </c>
      <c r="G6625" s="0" t="s">
        <v>172</v>
      </c>
      <c r="H6625" s="0" t="n">
        <v>7433423.64261104</v>
      </c>
      <c r="I6625" s="0" t="n">
        <v>74867.4286036907</v>
      </c>
      <c r="J6625" s="0" t="n">
        <v>38</v>
      </c>
      <c r="K6625" s="0" t="n">
        <v>0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v>0</v>
      </c>
      <c r="Q6625" s="0" t="n">
        <v>0</v>
      </c>
      <c r="R6625" s="0" t="n">
        <v>0</v>
      </c>
    </row>
    <row r="6626" customFormat="false" ht="13.8" hidden="true" customHeight="false" outlineLevel="0" collapsed="false">
      <c r="A6626" s="0" t="s">
        <v>202</v>
      </c>
      <c r="B6626" s="0" t="s">
        <v>21</v>
      </c>
      <c r="C6626" s="0" t="s">
        <v>181</v>
      </c>
      <c r="D6626" s="0" t="s">
        <v>42</v>
      </c>
      <c r="E6626" s="0" t="s">
        <v>13</v>
      </c>
      <c r="F6626" s="0" t="s">
        <v>13</v>
      </c>
      <c r="G6626" s="0" t="s">
        <v>153</v>
      </c>
      <c r="H6626" s="0" t="n">
        <v>2088701.15415324</v>
      </c>
      <c r="I6626" s="0" t="n">
        <v>12620</v>
      </c>
      <c r="J6626" s="0" t="n">
        <v>163</v>
      </c>
      <c r="K6626" s="0" t="n">
        <v>0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n">
        <v>0</v>
      </c>
      <c r="R6626" s="0" t="n">
        <v>0</v>
      </c>
    </row>
    <row r="6627" customFormat="false" ht="13.8" hidden="true" customHeight="false" outlineLevel="0" collapsed="false">
      <c r="A6627" s="0" t="s">
        <v>202</v>
      </c>
      <c r="B6627" s="0" t="s">
        <v>52</v>
      </c>
      <c r="C6627" s="0" t="s">
        <v>158</v>
      </c>
      <c r="D6627" s="0" t="s">
        <v>63</v>
      </c>
      <c r="E6627" s="0" t="s">
        <v>9</v>
      </c>
      <c r="F6627" s="0" t="s">
        <v>9</v>
      </c>
      <c r="G6627" s="0" t="s">
        <v>164</v>
      </c>
      <c r="H6627" s="0" t="n">
        <v>141291267.477523</v>
      </c>
      <c r="I6627" s="0" t="n">
        <v>1568615.97882751</v>
      </c>
      <c r="J6627" s="0" t="n">
        <v>10530</v>
      </c>
      <c r="K6627" s="0" t="n">
        <v>0</v>
      </c>
      <c r="L6627" s="0" t="n">
        <v>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n">
        <v>0</v>
      </c>
      <c r="R6627" s="0" t="n">
        <v>0</v>
      </c>
    </row>
    <row r="6628" customFormat="false" ht="13.8" hidden="true" customHeight="false" outlineLevel="0" collapsed="false">
      <c r="A6628" s="0" t="s">
        <v>202</v>
      </c>
      <c r="B6628" s="0" t="s">
        <v>52</v>
      </c>
      <c r="C6628" s="0" t="s">
        <v>183</v>
      </c>
      <c r="D6628" s="0" t="s">
        <v>64</v>
      </c>
      <c r="E6628" s="0" t="s">
        <v>9</v>
      </c>
      <c r="F6628" s="0" t="s">
        <v>9</v>
      </c>
      <c r="G6628" s="0" t="s">
        <v>154</v>
      </c>
      <c r="H6628" s="0" t="n">
        <v>132288328.689871</v>
      </c>
      <c r="I6628" s="0" t="n">
        <v>1629695.5040882</v>
      </c>
      <c r="J6628" s="0" t="n">
        <v>4652</v>
      </c>
      <c r="K6628" s="0" t="n">
        <v>0</v>
      </c>
      <c r="L6628" s="0" t="n">
        <v>0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n">
        <v>0</v>
      </c>
      <c r="R6628" s="0" t="n">
        <v>0</v>
      </c>
    </row>
    <row r="6629" customFormat="false" ht="13.8" hidden="true" customHeight="false" outlineLevel="0" collapsed="false">
      <c r="A6629" s="0" t="s">
        <v>202</v>
      </c>
      <c r="B6629" s="0" t="s">
        <v>21</v>
      </c>
      <c r="C6629" s="0" t="s">
        <v>173</v>
      </c>
      <c r="D6629" s="0" t="s">
        <v>48</v>
      </c>
      <c r="E6629" s="0" t="s">
        <v>8</v>
      </c>
      <c r="F6629" s="0" t="s">
        <v>8</v>
      </c>
      <c r="G6629" s="0" t="s">
        <v>157</v>
      </c>
      <c r="H6629" s="0" t="n">
        <v>667923.237391781</v>
      </c>
      <c r="I6629" s="0" t="n">
        <v>5179</v>
      </c>
      <c r="J6629" s="0" t="n">
        <v>13</v>
      </c>
      <c r="K6629" s="0" t="n">
        <v>0</v>
      </c>
      <c r="L6629" s="0" t="n">
        <v>0</v>
      </c>
      <c r="M6629" s="0" t="n">
        <v>0</v>
      </c>
      <c r="N6629" s="0" t="n">
        <v>0</v>
      </c>
      <c r="O6629" s="0" t="n">
        <v>0</v>
      </c>
      <c r="P6629" s="0" t="n">
        <v>0</v>
      </c>
      <c r="Q6629" s="0" t="n">
        <v>0</v>
      </c>
      <c r="R6629" s="0" t="n">
        <v>0</v>
      </c>
    </row>
    <row r="6630" customFormat="false" ht="13.8" hidden="true" customHeight="false" outlineLevel="0" collapsed="false">
      <c r="A6630" s="0" t="s">
        <v>202</v>
      </c>
      <c r="B6630" s="0" t="s">
        <v>52</v>
      </c>
      <c r="C6630" s="0" t="s">
        <v>158</v>
      </c>
      <c r="D6630" s="0" t="s">
        <v>71</v>
      </c>
      <c r="E6630" s="0" t="s">
        <v>9</v>
      </c>
      <c r="F6630" s="0" t="s">
        <v>9</v>
      </c>
      <c r="G6630" s="0" t="s">
        <v>154</v>
      </c>
      <c r="H6630" s="0" t="n">
        <v>28488247.3041275</v>
      </c>
      <c r="I6630" s="0" t="n">
        <v>279518.419545761</v>
      </c>
      <c r="J6630" s="0" t="n">
        <v>1397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n">
        <v>0</v>
      </c>
      <c r="R6630" s="0" t="n">
        <v>0</v>
      </c>
    </row>
    <row r="6631" customFormat="false" ht="13.8" hidden="true" customHeight="false" outlineLevel="0" collapsed="false">
      <c r="A6631" s="0" t="s">
        <v>202</v>
      </c>
      <c r="B6631" s="0" t="s">
        <v>6</v>
      </c>
      <c r="C6631" s="0" t="s">
        <v>162</v>
      </c>
      <c r="D6631" s="0" t="s">
        <v>19</v>
      </c>
      <c r="E6631" s="0" t="s">
        <v>13</v>
      </c>
      <c r="F6631" s="0" t="s">
        <v>13</v>
      </c>
      <c r="G6631" s="0" t="s">
        <v>172</v>
      </c>
      <c r="H6631" s="0" t="n">
        <v>18339039.5785141</v>
      </c>
      <c r="I6631" s="0" t="n">
        <v>257433.70375</v>
      </c>
      <c r="J6631" s="0" t="n">
        <v>26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v>0</v>
      </c>
      <c r="Q6631" s="0" t="n">
        <v>0</v>
      </c>
      <c r="R6631" s="0" t="n">
        <v>0</v>
      </c>
    </row>
    <row r="6632" customFormat="false" ht="13.8" hidden="true" customHeight="false" outlineLevel="0" collapsed="false">
      <c r="A6632" s="0" t="s">
        <v>202</v>
      </c>
      <c r="B6632" s="0" t="s">
        <v>72</v>
      </c>
      <c r="C6632" s="0" t="s">
        <v>151</v>
      </c>
      <c r="D6632" s="0" t="s">
        <v>75</v>
      </c>
      <c r="E6632" s="0" t="s">
        <v>170</v>
      </c>
      <c r="F6632" s="0" t="s">
        <v>13</v>
      </c>
      <c r="G6632" s="0" t="s">
        <v>157</v>
      </c>
      <c r="H6632" s="0" t="n">
        <v>486179.597814276</v>
      </c>
      <c r="I6632" s="0" t="n">
        <v>2402.10572704258</v>
      </c>
      <c r="J6632" s="0" t="n">
        <v>6</v>
      </c>
      <c r="K6632" s="0" t="n">
        <v>0</v>
      </c>
      <c r="L6632" s="0" t="n">
        <v>0</v>
      </c>
      <c r="M6632" s="0" t="n">
        <v>0</v>
      </c>
      <c r="N6632" s="0" t="n">
        <v>0</v>
      </c>
      <c r="O6632" s="0" t="n">
        <v>0</v>
      </c>
      <c r="P6632" s="0" t="n">
        <v>0</v>
      </c>
      <c r="Q6632" s="0" t="n">
        <v>0</v>
      </c>
      <c r="R6632" s="0" t="n">
        <v>0</v>
      </c>
    </row>
    <row r="6633" customFormat="false" ht="13.8" hidden="true" customHeight="false" outlineLevel="0" collapsed="false">
      <c r="A6633" s="0" t="s">
        <v>202</v>
      </c>
      <c r="B6633" s="0" t="s">
        <v>21</v>
      </c>
      <c r="C6633" s="0" t="s">
        <v>166</v>
      </c>
      <c r="D6633" s="0" t="s">
        <v>23</v>
      </c>
      <c r="E6633" s="0" t="s">
        <v>13</v>
      </c>
      <c r="F6633" s="0" t="s">
        <v>13</v>
      </c>
      <c r="G6633" s="0" t="s">
        <v>172</v>
      </c>
      <c r="H6633" s="0" t="n">
        <v>2466823.73496935</v>
      </c>
      <c r="I6633" s="0" t="n">
        <v>25948.38008547</v>
      </c>
      <c r="J6633" s="0" t="n">
        <v>11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0</v>
      </c>
      <c r="Q6633" s="0" t="n">
        <v>0</v>
      </c>
      <c r="R6633" s="0" t="n">
        <v>0</v>
      </c>
    </row>
    <row r="6634" customFormat="false" ht="13.8" hidden="true" customHeight="false" outlineLevel="0" collapsed="false">
      <c r="A6634" s="0" t="s">
        <v>202</v>
      </c>
      <c r="B6634" s="0" t="s">
        <v>72</v>
      </c>
      <c r="C6634" s="0" t="s">
        <v>151</v>
      </c>
      <c r="D6634" s="0" t="s">
        <v>84</v>
      </c>
      <c r="E6634" s="0" t="s">
        <v>170</v>
      </c>
      <c r="F6634" s="0" t="s">
        <v>13</v>
      </c>
      <c r="G6634" s="0" t="s">
        <v>172</v>
      </c>
      <c r="H6634" s="0" t="n">
        <v>5085494.39519192</v>
      </c>
      <c r="I6634" s="0" t="n">
        <v>108369.786467852</v>
      </c>
      <c r="J6634" s="0" t="n">
        <v>19</v>
      </c>
      <c r="K6634" s="0" t="n">
        <v>0</v>
      </c>
      <c r="L6634" s="0" t="n">
        <v>0</v>
      </c>
      <c r="M6634" s="0" t="n">
        <v>0</v>
      </c>
      <c r="N6634" s="0" t="n">
        <v>0</v>
      </c>
      <c r="O6634" s="0" t="n">
        <v>0</v>
      </c>
      <c r="P6634" s="0" t="n">
        <v>0</v>
      </c>
      <c r="Q6634" s="0" t="n">
        <v>0</v>
      </c>
      <c r="R6634" s="0" t="n">
        <v>0</v>
      </c>
    </row>
    <row r="6635" customFormat="false" ht="13.8" hidden="true" customHeight="false" outlineLevel="0" collapsed="false">
      <c r="A6635" s="0" t="s">
        <v>202</v>
      </c>
      <c r="B6635" s="0" t="s">
        <v>103</v>
      </c>
      <c r="C6635" s="0" t="s">
        <v>179</v>
      </c>
      <c r="D6635" s="0" t="s">
        <v>22</v>
      </c>
      <c r="E6635" s="0" t="s">
        <v>8</v>
      </c>
      <c r="F6635" s="0" t="s">
        <v>8</v>
      </c>
      <c r="G6635" s="0" t="s">
        <v>164</v>
      </c>
      <c r="H6635" s="0" t="n">
        <v>14629320.7265583</v>
      </c>
      <c r="I6635" s="0" t="n">
        <v>140775</v>
      </c>
      <c r="J6635" s="0" t="n">
        <v>317</v>
      </c>
      <c r="K6635" s="0" t="n">
        <v>0</v>
      </c>
      <c r="L6635" s="0" t="n">
        <v>0</v>
      </c>
      <c r="M6635" s="0" t="n">
        <v>0</v>
      </c>
      <c r="N6635" s="0" t="n">
        <v>0</v>
      </c>
      <c r="O6635" s="0" t="n">
        <v>0</v>
      </c>
      <c r="P6635" s="0" t="n">
        <v>0</v>
      </c>
      <c r="Q6635" s="0" t="n">
        <v>0</v>
      </c>
      <c r="R6635" s="0" t="n">
        <v>0</v>
      </c>
    </row>
    <row r="6636" customFormat="false" ht="13.8" hidden="true" customHeight="false" outlineLevel="0" collapsed="false">
      <c r="A6636" s="0" t="s">
        <v>202</v>
      </c>
      <c r="B6636" s="0" t="s">
        <v>103</v>
      </c>
      <c r="C6636" s="0" t="s">
        <v>177</v>
      </c>
      <c r="D6636" s="0" t="s">
        <v>22</v>
      </c>
      <c r="E6636" s="0" t="s">
        <v>9</v>
      </c>
      <c r="F6636" s="0" t="s">
        <v>9</v>
      </c>
      <c r="G6636" s="0" t="s">
        <v>153</v>
      </c>
      <c r="H6636" s="0" t="n">
        <v>697378.89201729</v>
      </c>
      <c r="I6636" s="0" t="n">
        <v>6176.3</v>
      </c>
      <c r="J6636" s="0" t="n">
        <v>81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</row>
    <row r="6637" customFormat="false" ht="13.8" hidden="true" customHeight="false" outlineLevel="0" collapsed="false">
      <c r="A6637" s="0" t="s">
        <v>202</v>
      </c>
      <c r="B6637" s="0" t="s">
        <v>72</v>
      </c>
      <c r="C6637" s="0" t="s">
        <v>151</v>
      </c>
      <c r="D6637" s="0" t="s">
        <v>75</v>
      </c>
      <c r="E6637" s="0" t="s">
        <v>170</v>
      </c>
      <c r="F6637" s="0" t="s">
        <v>13</v>
      </c>
      <c r="G6637" s="0" t="s">
        <v>164</v>
      </c>
      <c r="H6637" s="0" t="n">
        <v>6228788.66914512</v>
      </c>
      <c r="I6637" s="0" t="n">
        <v>27013.9211761984</v>
      </c>
      <c r="J6637" s="0" t="n">
        <v>59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</row>
    <row r="6638" customFormat="false" ht="13.8" hidden="true" customHeight="false" outlineLevel="0" collapsed="false">
      <c r="A6638" s="0" t="s">
        <v>202</v>
      </c>
      <c r="B6638" s="0" t="s">
        <v>72</v>
      </c>
      <c r="C6638" s="0" t="s">
        <v>171</v>
      </c>
      <c r="D6638" s="0" t="s">
        <v>74</v>
      </c>
      <c r="E6638" s="0" t="s">
        <v>174</v>
      </c>
      <c r="F6638" s="0" t="s">
        <v>8</v>
      </c>
      <c r="G6638" s="0" t="s">
        <v>172</v>
      </c>
      <c r="H6638" s="0" t="n">
        <v>13524427.2643745</v>
      </c>
      <c r="I6638" s="0" t="n">
        <v>32241.5628990464</v>
      </c>
      <c r="J6638" s="0" t="n">
        <v>269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n">
        <v>0</v>
      </c>
      <c r="R6638" s="0" t="n">
        <v>0</v>
      </c>
    </row>
    <row r="6639" customFormat="false" ht="13.8" hidden="true" customHeight="false" outlineLevel="0" collapsed="false">
      <c r="A6639" s="0" t="s">
        <v>202</v>
      </c>
      <c r="B6639" s="0" t="s">
        <v>72</v>
      </c>
      <c r="C6639" s="0" t="s">
        <v>151</v>
      </c>
      <c r="D6639" s="0" t="s">
        <v>75</v>
      </c>
      <c r="E6639" s="0" t="s">
        <v>152</v>
      </c>
      <c r="F6639" s="0" t="s">
        <v>8</v>
      </c>
      <c r="G6639" s="0" t="s">
        <v>164</v>
      </c>
      <c r="H6639" s="0" t="n">
        <v>42337816.0813314</v>
      </c>
      <c r="I6639" s="0" t="n">
        <v>149360.434312741</v>
      </c>
      <c r="J6639" s="0" t="n">
        <v>333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0</v>
      </c>
      <c r="P6639" s="0" t="n">
        <v>0</v>
      </c>
      <c r="Q6639" s="0" t="n">
        <v>0</v>
      </c>
      <c r="R6639" s="0" t="n">
        <v>0</v>
      </c>
    </row>
    <row r="6640" customFormat="false" ht="13.8" hidden="true" customHeight="false" outlineLevel="0" collapsed="false">
      <c r="A6640" s="0" t="s">
        <v>202</v>
      </c>
      <c r="B6640" s="0" t="s">
        <v>52</v>
      </c>
      <c r="C6640" s="0" t="s">
        <v>161</v>
      </c>
      <c r="D6640" s="0" t="s">
        <v>60</v>
      </c>
      <c r="E6640" s="0" t="s">
        <v>13</v>
      </c>
      <c r="F6640" s="0" t="s">
        <v>13</v>
      </c>
      <c r="G6640" s="0" t="s">
        <v>157</v>
      </c>
      <c r="H6640" s="0" t="n">
        <v>50775767.1352554</v>
      </c>
      <c r="I6640" s="0" t="n">
        <v>525277.769580003</v>
      </c>
      <c r="J6640" s="0" t="n">
        <v>441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n">
        <v>0</v>
      </c>
      <c r="R6640" s="0" t="n">
        <v>0</v>
      </c>
    </row>
    <row r="6641" customFormat="false" ht="13.8" hidden="true" customHeight="false" outlineLevel="0" collapsed="false">
      <c r="A6641" s="0" t="s">
        <v>202</v>
      </c>
      <c r="B6641" s="0" t="s">
        <v>21</v>
      </c>
      <c r="C6641" s="0" t="s">
        <v>168</v>
      </c>
      <c r="D6641" s="0" t="s">
        <v>30</v>
      </c>
      <c r="E6641" s="0" t="s">
        <v>8</v>
      </c>
      <c r="F6641" s="0" t="s">
        <v>8</v>
      </c>
      <c r="G6641" s="0" t="s">
        <v>164</v>
      </c>
      <c r="H6641" s="0" t="n">
        <v>451654167.162707</v>
      </c>
      <c r="I6641" s="0" t="n">
        <v>4075899.99999999</v>
      </c>
      <c r="J6641" s="0" t="n">
        <v>10335</v>
      </c>
      <c r="K6641" s="0" t="n">
        <v>0</v>
      </c>
      <c r="L6641" s="0" t="n">
        <v>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n">
        <v>0</v>
      </c>
      <c r="R6641" s="0" t="n">
        <v>0</v>
      </c>
    </row>
    <row r="6642" customFormat="false" ht="13.8" hidden="true" customHeight="false" outlineLevel="0" collapsed="false">
      <c r="A6642" s="0" t="s">
        <v>202</v>
      </c>
      <c r="B6642" s="0" t="s">
        <v>90</v>
      </c>
      <c r="C6642" s="0" t="s">
        <v>93</v>
      </c>
      <c r="D6642" s="0" t="s">
        <v>93</v>
      </c>
      <c r="E6642" s="0" t="s">
        <v>200</v>
      </c>
      <c r="F6642" s="0" t="s">
        <v>8</v>
      </c>
      <c r="G6642" s="0" t="s">
        <v>157</v>
      </c>
      <c r="H6642" s="0" t="n">
        <v>237595819.282532</v>
      </c>
      <c r="I6642" s="0" t="n">
        <v>1901707.51181457</v>
      </c>
      <c r="J6642" s="0" t="n">
        <v>1384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n">
        <v>0</v>
      </c>
      <c r="R6642" s="0" t="n">
        <v>0</v>
      </c>
    </row>
    <row r="6643" customFormat="false" ht="13.8" hidden="true" customHeight="false" outlineLevel="0" collapsed="false">
      <c r="A6643" s="0" t="s">
        <v>202</v>
      </c>
      <c r="B6643" s="0" t="s">
        <v>21</v>
      </c>
      <c r="C6643" s="0" t="s">
        <v>173</v>
      </c>
      <c r="D6643" s="0" t="s">
        <v>41</v>
      </c>
      <c r="E6643" s="0" t="s">
        <v>8</v>
      </c>
      <c r="F6643" s="0" t="s">
        <v>8</v>
      </c>
      <c r="G6643" s="0" t="s">
        <v>157</v>
      </c>
      <c r="H6643" s="0" t="n">
        <v>8310028.09096793</v>
      </c>
      <c r="I6643" s="0" t="n">
        <v>72019.4139312783</v>
      </c>
      <c r="J6643" s="0" t="n">
        <v>58</v>
      </c>
      <c r="K6643" s="0" t="n">
        <v>0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v>0</v>
      </c>
      <c r="Q6643" s="0" t="n">
        <v>0</v>
      </c>
      <c r="R6643" s="0" t="n">
        <v>0</v>
      </c>
    </row>
    <row r="6644" customFormat="false" ht="13.8" hidden="true" customHeight="false" outlineLevel="0" collapsed="false">
      <c r="A6644" s="0" t="s">
        <v>202</v>
      </c>
      <c r="B6644" s="0" t="s">
        <v>52</v>
      </c>
      <c r="C6644" s="0" t="s">
        <v>158</v>
      </c>
      <c r="D6644" s="0" t="s">
        <v>63</v>
      </c>
      <c r="E6644" s="0" t="s">
        <v>13</v>
      </c>
      <c r="F6644" s="0" t="s">
        <v>13</v>
      </c>
      <c r="G6644" s="0" t="s">
        <v>172</v>
      </c>
      <c r="H6644" s="0" t="n">
        <v>7342717.74963206</v>
      </c>
      <c r="I6644" s="0" t="n">
        <v>81618.1725140229</v>
      </c>
      <c r="J6644" s="0" t="n">
        <v>953</v>
      </c>
      <c r="K6644" s="0" t="n">
        <v>0</v>
      </c>
      <c r="L6644" s="0" t="n">
        <v>0</v>
      </c>
      <c r="M6644" s="0" t="n">
        <v>0</v>
      </c>
      <c r="N6644" s="0" t="n">
        <v>0</v>
      </c>
      <c r="O6644" s="0" t="n">
        <v>0</v>
      </c>
      <c r="P6644" s="0" t="n">
        <v>0</v>
      </c>
      <c r="Q6644" s="0" t="n">
        <v>0</v>
      </c>
      <c r="R6644" s="0" t="n">
        <v>0</v>
      </c>
    </row>
    <row r="6645" customFormat="false" ht="13.8" hidden="true" customHeight="false" outlineLevel="0" collapsed="false">
      <c r="A6645" s="0" t="s">
        <v>202</v>
      </c>
      <c r="B6645" s="0" t="s">
        <v>52</v>
      </c>
      <c r="C6645" s="0" t="s">
        <v>183</v>
      </c>
      <c r="D6645" s="0" t="s">
        <v>64</v>
      </c>
      <c r="E6645" s="0" t="s">
        <v>13</v>
      </c>
      <c r="F6645" s="0" t="s">
        <v>13</v>
      </c>
      <c r="G6645" s="0" t="s">
        <v>164</v>
      </c>
      <c r="H6645" s="0" t="n">
        <v>234911005.943773</v>
      </c>
      <c r="I6645" s="0" t="n">
        <v>2850016.74173173</v>
      </c>
      <c r="J6645" s="0" t="n">
        <v>10821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n">
        <v>0</v>
      </c>
      <c r="R6645" s="0" t="n">
        <v>0</v>
      </c>
    </row>
    <row r="6646" customFormat="false" ht="13.8" hidden="true" customHeight="false" outlineLevel="0" collapsed="false">
      <c r="A6646" s="0" t="s">
        <v>202</v>
      </c>
      <c r="B6646" s="0" t="s">
        <v>21</v>
      </c>
      <c r="C6646" s="0" t="s">
        <v>181</v>
      </c>
      <c r="D6646" s="0" t="s">
        <v>51</v>
      </c>
      <c r="E6646" s="0" t="s">
        <v>9</v>
      </c>
      <c r="F6646" s="0" t="s">
        <v>9</v>
      </c>
      <c r="G6646" s="0" t="s">
        <v>153</v>
      </c>
      <c r="H6646" s="0" t="n">
        <v>7059064.54732695</v>
      </c>
      <c r="I6646" s="0" t="n">
        <v>46800</v>
      </c>
      <c r="J6646" s="0" t="n">
        <v>126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0</v>
      </c>
      <c r="Q6646" s="0" t="n">
        <v>0</v>
      </c>
      <c r="R6646" s="0" t="n">
        <v>0</v>
      </c>
    </row>
    <row r="6647" customFormat="false" ht="13.8" hidden="true" customHeight="false" outlineLevel="0" collapsed="false">
      <c r="A6647" s="0" t="s">
        <v>202</v>
      </c>
      <c r="B6647" s="0" t="s">
        <v>72</v>
      </c>
      <c r="C6647" s="0" t="s">
        <v>171</v>
      </c>
      <c r="D6647" s="0" t="s">
        <v>86</v>
      </c>
      <c r="E6647" s="0" t="s">
        <v>174</v>
      </c>
      <c r="F6647" s="0" t="s">
        <v>8</v>
      </c>
      <c r="G6647" s="0" t="s">
        <v>154</v>
      </c>
      <c r="H6647" s="0" t="n">
        <v>84496519.5476718</v>
      </c>
      <c r="I6647" s="0" t="n">
        <v>608481.872291161</v>
      </c>
      <c r="J6647" s="0" t="n">
        <v>561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n">
        <v>0</v>
      </c>
      <c r="R6647" s="0" t="n">
        <v>0</v>
      </c>
    </row>
    <row r="6648" customFormat="false" ht="13.8" hidden="true" customHeight="false" outlineLevel="0" collapsed="false">
      <c r="A6648" s="0" t="s">
        <v>202</v>
      </c>
      <c r="B6648" s="0" t="s">
        <v>72</v>
      </c>
      <c r="C6648" s="0" t="s">
        <v>175</v>
      </c>
      <c r="D6648" s="0" t="s">
        <v>88</v>
      </c>
      <c r="E6648" s="0" t="s">
        <v>174</v>
      </c>
      <c r="F6648" s="0" t="s">
        <v>8</v>
      </c>
      <c r="G6648" s="0" t="s">
        <v>164</v>
      </c>
      <c r="H6648" s="0" t="n">
        <v>7058548.05534388</v>
      </c>
      <c r="I6648" s="0" t="n">
        <v>43534.3222592493</v>
      </c>
      <c r="J6648" s="0" t="n">
        <v>35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n">
        <v>0</v>
      </c>
      <c r="R6648" s="0" t="n">
        <v>0</v>
      </c>
    </row>
    <row r="6649" customFormat="false" ht="13.8" hidden="true" customHeight="false" outlineLevel="0" collapsed="false">
      <c r="A6649" s="0" t="s">
        <v>202</v>
      </c>
      <c r="B6649" s="0" t="s">
        <v>72</v>
      </c>
      <c r="C6649" s="0" t="s">
        <v>151</v>
      </c>
      <c r="D6649" s="0" t="s">
        <v>85</v>
      </c>
      <c r="E6649" s="0" t="s">
        <v>170</v>
      </c>
      <c r="F6649" s="0" t="s">
        <v>13</v>
      </c>
      <c r="G6649" s="0" t="s">
        <v>157</v>
      </c>
      <c r="H6649" s="0" t="n">
        <v>5348546.03083997</v>
      </c>
      <c r="I6649" s="0" t="n">
        <v>123912.921516715</v>
      </c>
      <c r="J6649" s="0" t="n">
        <v>19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n">
        <v>0</v>
      </c>
      <c r="R6649" s="0" t="n">
        <v>0</v>
      </c>
    </row>
    <row r="6650" customFormat="false" ht="13.8" hidden="true" customHeight="false" outlineLevel="0" collapsed="false">
      <c r="A6650" s="0" t="s">
        <v>202</v>
      </c>
      <c r="B6650" s="0" t="s">
        <v>21</v>
      </c>
      <c r="C6650" s="0" t="s">
        <v>173</v>
      </c>
      <c r="D6650" s="0" t="s">
        <v>41</v>
      </c>
      <c r="E6650" s="0" t="s">
        <v>9</v>
      </c>
      <c r="F6650" s="0" t="s">
        <v>9</v>
      </c>
      <c r="G6650" s="0" t="s">
        <v>157</v>
      </c>
      <c r="H6650" s="0" t="n">
        <v>415186.887449427</v>
      </c>
      <c r="I6650" s="0" t="n">
        <v>3649.55555555555</v>
      </c>
      <c r="J6650" s="0" t="n">
        <v>3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0</v>
      </c>
    </row>
    <row r="6651" customFormat="false" ht="13.8" hidden="true" customHeight="false" outlineLevel="0" collapsed="false">
      <c r="A6651" s="0" t="s">
        <v>202</v>
      </c>
      <c r="B6651" s="0" t="s">
        <v>90</v>
      </c>
      <c r="C6651" s="0" t="s">
        <v>94</v>
      </c>
      <c r="D6651" s="0" t="s">
        <v>94</v>
      </c>
      <c r="E6651" s="0" t="s">
        <v>170</v>
      </c>
      <c r="F6651" s="0" t="s">
        <v>13</v>
      </c>
      <c r="G6651" s="0" t="s">
        <v>153</v>
      </c>
      <c r="H6651" s="0" t="n">
        <v>619681.352935863</v>
      </c>
      <c r="I6651" s="0" t="n">
        <v>13386.9192261471</v>
      </c>
      <c r="J6651" s="0" t="n">
        <v>11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n">
        <v>0</v>
      </c>
      <c r="R6651" s="0" t="n">
        <v>0</v>
      </c>
    </row>
    <row r="6652" customFormat="false" ht="13.8" hidden="true" customHeight="false" outlineLevel="0" collapsed="false">
      <c r="A6652" s="0" t="s">
        <v>202</v>
      </c>
      <c r="B6652" s="0" t="s">
        <v>103</v>
      </c>
      <c r="C6652" s="0" t="s">
        <v>177</v>
      </c>
      <c r="D6652" s="0" t="s">
        <v>115</v>
      </c>
      <c r="E6652" s="0" t="s">
        <v>13</v>
      </c>
      <c r="F6652" s="0" t="s">
        <v>13</v>
      </c>
      <c r="G6652" s="0" t="s">
        <v>164</v>
      </c>
      <c r="H6652" s="0" t="n">
        <v>77667288.9451428</v>
      </c>
      <c r="I6652" s="0" t="n">
        <v>1358505.965</v>
      </c>
      <c r="J6652" s="0" t="n">
        <v>3763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n">
        <v>0</v>
      </c>
      <c r="R6652" s="0" t="n">
        <v>0</v>
      </c>
    </row>
    <row r="6653" customFormat="false" ht="13.8" hidden="true" customHeight="false" outlineLevel="0" collapsed="false">
      <c r="A6653" s="0" t="s">
        <v>202</v>
      </c>
      <c r="B6653" s="0" t="s">
        <v>103</v>
      </c>
      <c r="C6653" s="0" t="s">
        <v>177</v>
      </c>
      <c r="D6653" s="0" t="s">
        <v>113</v>
      </c>
      <c r="E6653" s="0" t="s">
        <v>9</v>
      </c>
      <c r="F6653" s="0" t="s">
        <v>9</v>
      </c>
      <c r="G6653" s="0" t="s">
        <v>157</v>
      </c>
      <c r="H6653" s="0" t="n">
        <v>45205402.1301212</v>
      </c>
      <c r="I6653" s="0" t="n">
        <v>915579.04</v>
      </c>
      <c r="J6653" s="0" t="n">
        <v>3172</v>
      </c>
      <c r="K6653" s="0" t="n">
        <v>0</v>
      </c>
      <c r="L6653" s="0" t="n">
        <v>0</v>
      </c>
      <c r="M6653" s="0" t="n">
        <v>0</v>
      </c>
      <c r="N6653" s="0" t="n">
        <v>0</v>
      </c>
      <c r="O6653" s="0" t="n">
        <v>0</v>
      </c>
      <c r="P6653" s="0" t="n">
        <v>0</v>
      </c>
      <c r="Q6653" s="0" t="n">
        <v>0</v>
      </c>
      <c r="R6653" s="0" t="n">
        <v>0</v>
      </c>
    </row>
    <row r="6654" customFormat="false" ht="13.8" hidden="true" customHeight="false" outlineLevel="0" collapsed="false">
      <c r="A6654" s="0" t="s">
        <v>202</v>
      </c>
      <c r="B6654" s="0" t="s">
        <v>103</v>
      </c>
      <c r="C6654" s="0" t="s">
        <v>177</v>
      </c>
      <c r="D6654" s="0" t="s">
        <v>113</v>
      </c>
      <c r="E6654" s="0" t="s">
        <v>13</v>
      </c>
      <c r="F6654" s="0" t="s">
        <v>13</v>
      </c>
      <c r="G6654" s="0" t="s">
        <v>164</v>
      </c>
      <c r="H6654" s="0" t="n">
        <v>118171320.499667</v>
      </c>
      <c r="I6654" s="0" t="n">
        <v>1342663.655</v>
      </c>
      <c r="J6654" s="0" t="n">
        <v>2461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n">
        <v>0</v>
      </c>
      <c r="R6654" s="0" t="n">
        <v>0</v>
      </c>
    </row>
    <row r="6655" customFormat="false" ht="13.8" hidden="true" customHeight="false" outlineLevel="0" collapsed="false">
      <c r="A6655" s="0" t="s">
        <v>202</v>
      </c>
      <c r="B6655" s="0" t="s">
        <v>103</v>
      </c>
      <c r="C6655" s="0" t="s">
        <v>178</v>
      </c>
      <c r="D6655" s="0" t="s">
        <v>112</v>
      </c>
      <c r="E6655" s="0" t="s">
        <v>8</v>
      </c>
      <c r="F6655" s="0" t="s">
        <v>8</v>
      </c>
      <c r="G6655" s="0" t="s">
        <v>172</v>
      </c>
      <c r="H6655" s="0" t="n">
        <v>31035164.7662679</v>
      </c>
      <c r="I6655" s="0" t="n">
        <v>132081.2757703</v>
      </c>
      <c r="J6655" s="0" t="n">
        <v>124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n">
        <v>0</v>
      </c>
      <c r="R6655" s="0" t="n">
        <v>0</v>
      </c>
    </row>
    <row r="6656" customFormat="false" ht="13.8" hidden="true" customHeight="false" outlineLevel="0" collapsed="false">
      <c r="A6656" s="0" t="s">
        <v>202</v>
      </c>
      <c r="B6656" s="0" t="s">
        <v>103</v>
      </c>
      <c r="C6656" s="0" t="s">
        <v>193</v>
      </c>
      <c r="D6656" s="0" t="s">
        <v>107</v>
      </c>
      <c r="E6656" s="0" t="s">
        <v>8</v>
      </c>
      <c r="F6656" s="0" t="s">
        <v>8</v>
      </c>
      <c r="G6656" s="0" t="s">
        <v>157</v>
      </c>
      <c r="H6656" s="0" t="n">
        <v>156719523.518547</v>
      </c>
      <c r="I6656" s="0" t="n">
        <v>846909.037073017</v>
      </c>
      <c r="J6656" s="0" t="n">
        <v>2747.000000327</v>
      </c>
      <c r="K6656" s="0" t="n">
        <v>0</v>
      </c>
      <c r="L6656" s="0" t="n">
        <v>0</v>
      </c>
      <c r="M6656" s="0" t="n">
        <v>0</v>
      </c>
      <c r="N6656" s="0" t="n">
        <v>0</v>
      </c>
      <c r="O6656" s="0" t="n">
        <v>0</v>
      </c>
      <c r="P6656" s="0" t="n">
        <v>0</v>
      </c>
      <c r="Q6656" s="0" t="n">
        <v>0</v>
      </c>
      <c r="R6656" s="0" t="n">
        <v>0</v>
      </c>
    </row>
    <row r="6657" customFormat="false" ht="13.8" hidden="true" customHeight="false" outlineLevel="0" collapsed="false">
      <c r="A6657" s="0" t="s">
        <v>202</v>
      </c>
      <c r="B6657" s="0" t="s">
        <v>103</v>
      </c>
      <c r="C6657" s="0" t="s">
        <v>179</v>
      </c>
      <c r="D6657" s="0" t="s">
        <v>22</v>
      </c>
      <c r="E6657" s="0" t="s">
        <v>13</v>
      </c>
      <c r="F6657" s="0" t="s">
        <v>13</v>
      </c>
      <c r="G6657" s="0" t="s">
        <v>154</v>
      </c>
      <c r="H6657" s="0" t="n">
        <v>8498893.85780718</v>
      </c>
      <c r="I6657" s="0" t="n">
        <v>84325</v>
      </c>
      <c r="J6657" s="0" t="n">
        <v>180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n">
        <v>0</v>
      </c>
      <c r="R6657" s="0" t="n">
        <v>0</v>
      </c>
    </row>
    <row r="6658" customFormat="false" ht="13.8" hidden="true" customHeight="false" outlineLevel="0" collapsed="false">
      <c r="A6658" s="0" t="s">
        <v>202</v>
      </c>
      <c r="B6658" s="0" t="s">
        <v>103</v>
      </c>
      <c r="C6658" s="0" t="s">
        <v>177</v>
      </c>
      <c r="D6658" s="0" t="s">
        <v>22</v>
      </c>
      <c r="E6658" s="0" t="s">
        <v>8</v>
      </c>
      <c r="F6658" s="0" t="s">
        <v>8</v>
      </c>
      <c r="G6658" s="0" t="s">
        <v>164</v>
      </c>
      <c r="H6658" s="0" t="n">
        <v>1348532.91858149</v>
      </c>
      <c r="I6658" s="0" t="n">
        <v>11016.1</v>
      </c>
      <c r="J6658" s="0" t="n">
        <v>68</v>
      </c>
      <c r="K6658" s="0" t="n">
        <v>0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v>0</v>
      </c>
      <c r="Q6658" s="0" t="n">
        <v>0</v>
      </c>
      <c r="R6658" s="0" t="n">
        <v>0</v>
      </c>
    </row>
    <row r="6659" customFormat="false" ht="13.8" hidden="true" customHeight="false" outlineLevel="0" collapsed="false">
      <c r="A6659" s="0" t="s">
        <v>202</v>
      </c>
      <c r="B6659" s="0" t="s">
        <v>103</v>
      </c>
      <c r="C6659" s="0" t="s">
        <v>178</v>
      </c>
      <c r="D6659" s="0" t="s">
        <v>104</v>
      </c>
      <c r="E6659" s="0" t="s">
        <v>8</v>
      </c>
      <c r="F6659" s="0" t="s">
        <v>8</v>
      </c>
      <c r="G6659" s="0" t="s">
        <v>172</v>
      </c>
      <c r="H6659" s="0" t="n">
        <v>52401768.0968252</v>
      </c>
      <c r="I6659" s="0" t="n">
        <v>701866.184890482</v>
      </c>
      <c r="J6659" s="0" t="n">
        <v>81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v>0</v>
      </c>
      <c r="Q6659" s="0" t="n">
        <v>0</v>
      </c>
      <c r="R6659" s="0" t="n">
        <v>0</v>
      </c>
    </row>
    <row r="6660" customFormat="false" ht="13.8" hidden="true" customHeight="false" outlineLevel="0" collapsed="false">
      <c r="A6660" s="0" t="s">
        <v>202</v>
      </c>
      <c r="B6660" s="0" t="s">
        <v>103</v>
      </c>
      <c r="C6660" s="0" t="s">
        <v>179</v>
      </c>
      <c r="D6660" s="0" t="s">
        <v>116</v>
      </c>
      <c r="E6660" s="0" t="s">
        <v>13</v>
      </c>
      <c r="F6660" s="0" t="s">
        <v>13</v>
      </c>
      <c r="G6660" s="0" t="s">
        <v>153</v>
      </c>
      <c r="H6660" s="0" t="n">
        <v>90224.9004639248</v>
      </c>
      <c r="I6660" s="0" t="n">
        <v>2121.651774255</v>
      </c>
      <c r="J6660" s="0" t="n">
        <v>66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n">
        <v>0</v>
      </c>
      <c r="R6660" s="0" t="n">
        <v>0</v>
      </c>
    </row>
    <row r="6661" customFormat="false" ht="13.8" hidden="true" customHeight="false" outlineLevel="0" collapsed="false">
      <c r="A6661" s="0" t="s">
        <v>202</v>
      </c>
      <c r="B6661" s="0" t="s">
        <v>21</v>
      </c>
      <c r="C6661" s="0" t="s">
        <v>173</v>
      </c>
      <c r="D6661" s="0" t="s">
        <v>41</v>
      </c>
      <c r="E6661" s="0" t="s">
        <v>9</v>
      </c>
      <c r="F6661" s="0" t="s">
        <v>9</v>
      </c>
      <c r="G6661" s="0" t="s">
        <v>172</v>
      </c>
      <c r="H6661" s="0" t="n">
        <v>295331.863720456</v>
      </c>
      <c r="I6661" s="0" t="n">
        <v>2536</v>
      </c>
      <c r="J6661" s="0" t="n">
        <v>2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n">
        <v>0</v>
      </c>
      <c r="R6661" s="0" t="n">
        <v>0</v>
      </c>
    </row>
    <row r="6662" customFormat="false" ht="13.8" hidden="true" customHeight="false" outlineLevel="0" collapsed="false">
      <c r="A6662" s="0" t="s">
        <v>202</v>
      </c>
      <c r="B6662" s="0" t="s">
        <v>72</v>
      </c>
      <c r="C6662" s="0" t="s">
        <v>151</v>
      </c>
      <c r="D6662" s="0" t="s">
        <v>75</v>
      </c>
      <c r="E6662" s="0" t="s">
        <v>156</v>
      </c>
      <c r="F6662" s="0" t="s">
        <v>9</v>
      </c>
      <c r="G6662" s="0" t="s">
        <v>153</v>
      </c>
      <c r="H6662" s="0" t="n">
        <v>4514564.15536103</v>
      </c>
      <c r="I6662" s="0" t="n">
        <v>18272.4732655012</v>
      </c>
      <c r="J6662" s="0" t="n">
        <v>72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0</v>
      </c>
      <c r="P6662" s="0" t="n">
        <v>0</v>
      </c>
      <c r="Q6662" s="0" t="n">
        <v>0</v>
      </c>
      <c r="R6662" s="0" t="n">
        <v>0</v>
      </c>
    </row>
    <row r="6663" customFormat="false" ht="13.8" hidden="true" customHeight="false" outlineLevel="0" collapsed="false">
      <c r="A6663" s="0" t="s">
        <v>202</v>
      </c>
      <c r="B6663" s="0" t="s">
        <v>72</v>
      </c>
      <c r="C6663" s="0" t="s">
        <v>151</v>
      </c>
      <c r="D6663" s="0" t="s">
        <v>78</v>
      </c>
      <c r="E6663" s="0" t="s">
        <v>170</v>
      </c>
      <c r="F6663" s="0" t="s">
        <v>13</v>
      </c>
      <c r="G6663" s="0" t="s">
        <v>154</v>
      </c>
      <c r="H6663" s="0" t="n">
        <v>41665781.4254003</v>
      </c>
      <c r="I6663" s="0" t="n">
        <v>1113216.09589258</v>
      </c>
      <c r="J6663" s="0" t="n">
        <v>190</v>
      </c>
      <c r="K6663" s="0" t="n">
        <v>0</v>
      </c>
      <c r="L6663" s="0" t="n">
        <v>0</v>
      </c>
      <c r="M6663" s="0" t="n">
        <v>0</v>
      </c>
      <c r="N6663" s="0" t="n">
        <v>0</v>
      </c>
      <c r="O6663" s="0" t="n">
        <v>0</v>
      </c>
      <c r="P6663" s="0" t="n">
        <v>0</v>
      </c>
      <c r="Q6663" s="0" t="n">
        <v>0</v>
      </c>
      <c r="R6663" s="0" t="n">
        <v>0</v>
      </c>
    </row>
    <row r="6664" customFormat="false" ht="13.8" hidden="true" customHeight="false" outlineLevel="0" collapsed="false">
      <c r="A6664" s="0" t="s">
        <v>202</v>
      </c>
      <c r="B6664" s="0" t="s">
        <v>52</v>
      </c>
      <c r="C6664" s="0" t="s">
        <v>54</v>
      </c>
      <c r="D6664" s="0" t="s">
        <v>54</v>
      </c>
      <c r="E6664" s="0" t="s">
        <v>9</v>
      </c>
      <c r="F6664" s="0" t="s">
        <v>9</v>
      </c>
      <c r="G6664" s="0" t="s">
        <v>164</v>
      </c>
      <c r="H6664" s="0" t="n">
        <v>39879845.75</v>
      </c>
      <c r="I6664" s="0" t="n">
        <v>663000</v>
      </c>
      <c r="J6664" s="0" t="n">
        <v>447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</row>
    <row r="6665" customFormat="false" ht="13.8" hidden="true" customHeight="false" outlineLevel="0" collapsed="false">
      <c r="A6665" s="0" t="s">
        <v>202</v>
      </c>
      <c r="B6665" s="0" t="s">
        <v>21</v>
      </c>
      <c r="C6665" s="0" t="s">
        <v>166</v>
      </c>
      <c r="D6665" s="0" t="s">
        <v>23</v>
      </c>
      <c r="E6665" s="0" t="s">
        <v>9</v>
      </c>
      <c r="F6665" s="0" t="s">
        <v>9</v>
      </c>
      <c r="G6665" s="0" t="s">
        <v>172</v>
      </c>
      <c r="H6665" s="0" t="n">
        <v>2788076.99899339</v>
      </c>
      <c r="I6665" s="0" t="n">
        <v>28077.0998373311</v>
      </c>
      <c r="J6665" s="0" t="n">
        <v>18</v>
      </c>
      <c r="K6665" s="0" t="n">
        <v>0</v>
      </c>
      <c r="L6665" s="0" t="n">
        <v>0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n">
        <v>0</v>
      </c>
      <c r="R6665" s="0" t="n">
        <v>0</v>
      </c>
    </row>
    <row r="6666" customFormat="false" ht="13.8" hidden="true" customHeight="false" outlineLevel="0" collapsed="false">
      <c r="A6666" s="0" t="s">
        <v>202</v>
      </c>
      <c r="B6666" s="0" t="s">
        <v>52</v>
      </c>
      <c r="C6666" s="0" t="s">
        <v>161</v>
      </c>
      <c r="D6666" s="0" t="s">
        <v>58</v>
      </c>
      <c r="E6666" s="0" t="s">
        <v>8</v>
      </c>
      <c r="F6666" s="0" t="s">
        <v>8</v>
      </c>
      <c r="G6666" s="0" t="s">
        <v>153</v>
      </c>
      <c r="H6666" s="0" t="n">
        <v>3725702.34514744</v>
      </c>
      <c r="I6666" s="0" t="n">
        <v>49718.8314258351</v>
      </c>
      <c r="J6666" s="0" t="n">
        <v>295</v>
      </c>
      <c r="K6666" s="0" t="n">
        <v>0</v>
      </c>
      <c r="L6666" s="0" t="n">
        <v>0</v>
      </c>
      <c r="M6666" s="0" t="n">
        <v>0</v>
      </c>
      <c r="N6666" s="0" t="n">
        <v>0</v>
      </c>
      <c r="O6666" s="0" t="n">
        <v>0</v>
      </c>
      <c r="P6666" s="0" t="n">
        <v>0</v>
      </c>
      <c r="Q6666" s="0" t="n">
        <v>0</v>
      </c>
      <c r="R6666" s="0" t="n">
        <v>0</v>
      </c>
    </row>
    <row r="6667" customFormat="false" ht="13.8" hidden="true" customHeight="false" outlineLevel="0" collapsed="false">
      <c r="A6667" s="0" t="s">
        <v>202</v>
      </c>
      <c r="B6667" s="0" t="s">
        <v>21</v>
      </c>
      <c r="C6667" s="0" t="s">
        <v>181</v>
      </c>
      <c r="D6667" s="0" t="s">
        <v>31</v>
      </c>
      <c r="E6667" s="0" t="s">
        <v>9</v>
      </c>
      <c r="F6667" s="0" t="s">
        <v>9</v>
      </c>
      <c r="G6667" s="0" t="s">
        <v>172</v>
      </c>
      <c r="H6667" s="0" t="n">
        <v>500768.541811983</v>
      </c>
      <c r="I6667" s="0" t="n">
        <v>4500</v>
      </c>
      <c r="J6667" s="0" t="n">
        <v>9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0</v>
      </c>
      <c r="Q6667" s="0" t="n">
        <v>0</v>
      </c>
      <c r="R6667" s="0" t="n">
        <v>0</v>
      </c>
    </row>
    <row r="6668" customFormat="false" ht="13.8" hidden="true" customHeight="false" outlineLevel="0" collapsed="false">
      <c r="A6668" s="0" t="s">
        <v>202</v>
      </c>
      <c r="B6668" s="0" t="s">
        <v>6</v>
      </c>
      <c r="C6668" s="0" t="s">
        <v>163</v>
      </c>
      <c r="D6668" s="0" t="s">
        <v>7</v>
      </c>
      <c r="E6668" s="0" t="s">
        <v>8</v>
      </c>
      <c r="F6668" s="0" t="s">
        <v>8</v>
      </c>
      <c r="G6668" s="0" t="s">
        <v>153</v>
      </c>
      <c r="H6668" s="0" t="n">
        <v>38836421.9592178</v>
      </c>
      <c r="I6668" s="0" t="n">
        <v>179894.57668629</v>
      </c>
      <c r="J6668" s="0" t="n">
        <v>935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</row>
    <row r="6669" customFormat="false" ht="13.8" hidden="true" customHeight="false" outlineLevel="0" collapsed="false">
      <c r="A6669" s="0" t="s">
        <v>202</v>
      </c>
      <c r="B6669" s="0" t="s">
        <v>6</v>
      </c>
      <c r="C6669" s="0" t="s">
        <v>162</v>
      </c>
      <c r="D6669" s="0" t="s">
        <v>15</v>
      </c>
      <c r="E6669" s="0" t="s">
        <v>8</v>
      </c>
      <c r="F6669" s="0" t="s">
        <v>8</v>
      </c>
      <c r="G6669" s="0" t="s">
        <v>154</v>
      </c>
      <c r="H6669" s="0" t="n">
        <v>557873289.209942</v>
      </c>
      <c r="I6669" s="0" t="n">
        <v>3286096.63171109</v>
      </c>
      <c r="J6669" s="0" t="n">
        <v>28964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</row>
    <row r="6670" customFormat="false" ht="13.8" hidden="true" customHeight="false" outlineLevel="0" collapsed="false">
      <c r="A6670" s="0" t="s">
        <v>202</v>
      </c>
      <c r="B6670" s="0" t="s">
        <v>21</v>
      </c>
      <c r="C6670" s="0" t="s">
        <v>166</v>
      </c>
      <c r="D6670" s="0" t="s">
        <v>37</v>
      </c>
      <c r="E6670" s="0" t="s">
        <v>9</v>
      </c>
      <c r="F6670" s="0" t="s">
        <v>9</v>
      </c>
      <c r="G6670" s="0" t="s">
        <v>164</v>
      </c>
      <c r="H6670" s="0" t="n">
        <v>46372501.4335585</v>
      </c>
      <c r="I6670" s="0" t="n">
        <v>350530.190472966</v>
      </c>
      <c r="J6670" s="0" t="n">
        <v>367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0</v>
      </c>
      <c r="P6670" s="0" t="n">
        <v>0</v>
      </c>
      <c r="Q6670" s="0" t="n">
        <v>0</v>
      </c>
      <c r="R6670" s="0" t="n">
        <v>0</v>
      </c>
    </row>
    <row r="6671" customFormat="false" ht="13.8" hidden="true" customHeight="false" outlineLevel="0" collapsed="false">
      <c r="A6671" s="0" t="s">
        <v>202</v>
      </c>
      <c r="B6671" s="0" t="s">
        <v>90</v>
      </c>
      <c r="C6671" s="0" t="s">
        <v>93</v>
      </c>
      <c r="D6671" s="0" t="s">
        <v>93</v>
      </c>
      <c r="E6671" s="0" t="s">
        <v>167</v>
      </c>
      <c r="F6671" s="0" t="s">
        <v>9</v>
      </c>
      <c r="G6671" s="0" t="s">
        <v>157</v>
      </c>
      <c r="H6671" s="0" t="n">
        <v>44883442.614242</v>
      </c>
      <c r="I6671" s="0" t="n">
        <v>901946.591678337</v>
      </c>
      <c r="J6671" s="0" t="n">
        <v>915</v>
      </c>
      <c r="K6671" s="0" t="n">
        <v>0</v>
      </c>
      <c r="L6671" s="0" t="n">
        <v>0</v>
      </c>
      <c r="M6671" s="0" t="n">
        <v>0</v>
      </c>
      <c r="N6671" s="0" t="n">
        <v>0</v>
      </c>
      <c r="O6671" s="0" t="n">
        <v>0</v>
      </c>
      <c r="P6671" s="0" t="n">
        <v>0</v>
      </c>
      <c r="Q6671" s="0" t="n">
        <v>0</v>
      </c>
      <c r="R6671" s="0" t="n">
        <v>0</v>
      </c>
    </row>
    <row r="6672" customFormat="false" ht="13.8" hidden="true" customHeight="false" outlineLevel="0" collapsed="false">
      <c r="A6672" s="0" t="s">
        <v>202</v>
      </c>
      <c r="B6672" s="0" t="s">
        <v>21</v>
      </c>
      <c r="C6672" s="0" t="s">
        <v>168</v>
      </c>
      <c r="D6672" s="0" t="s">
        <v>49</v>
      </c>
      <c r="E6672" s="0" t="s">
        <v>13</v>
      </c>
      <c r="F6672" s="0" t="s">
        <v>13</v>
      </c>
      <c r="G6672" s="0" t="s">
        <v>157</v>
      </c>
      <c r="H6672" s="0" t="n">
        <v>3565773.72260345</v>
      </c>
      <c r="I6672" s="0" t="n">
        <v>31735</v>
      </c>
      <c r="J6672" s="0" t="n">
        <v>848</v>
      </c>
      <c r="K6672" s="0" t="n">
        <v>0</v>
      </c>
      <c r="L6672" s="0" t="n">
        <v>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n">
        <v>0</v>
      </c>
      <c r="R6672" s="0" t="n">
        <v>0</v>
      </c>
    </row>
    <row r="6673" customFormat="false" ht="13.8" hidden="true" customHeight="false" outlineLevel="0" collapsed="false">
      <c r="A6673" s="0" t="s">
        <v>202</v>
      </c>
      <c r="B6673" s="0" t="s">
        <v>6</v>
      </c>
      <c r="C6673" s="0" t="s">
        <v>163</v>
      </c>
      <c r="D6673" s="0" t="s">
        <v>19</v>
      </c>
      <c r="E6673" s="0" t="s">
        <v>9</v>
      </c>
      <c r="F6673" s="0" t="s">
        <v>9</v>
      </c>
      <c r="G6673" s="0" t="s">
        <v>153</v>
      </c>
      <c r="H6673" s="0" t="n">
        <v>19673972.910374</v>
      </c>
      <c r="I6673" s="0" t="n">
        <v>318420.486884999</v>
      </c>
      <c r="J6673" s="0" t="n">
        <v>39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n">
        <v>0</v>
      </c>
      <c r="R6673" s="0" t="n">
        <v>0</v>
      </c>
    </row>
    <row r="6674" customFormat="false" ht="13.8" hidden="true" customHeight="false" outlineLevel="0" collapsed="false">
      <c r="A6674" s="0" t="s">
        <v>202</v>
      </c>
      <c r="B6674" s="0" t="s">
        <v>72</v>
      </c>
      <c r="C6674" s="0" t="s">
        <v>151</v>
      </c>
      <c r="D6674" s="0" t="s">
        <v>76</v>
      </c>
      <c r="E6674" s="0" t="s">
        <v>170</v>
      </c>
      <c r="F6674" s="0" t="s">
        <v>13</v>
      </c>
      <c r="G6674" s="0" t="s">
        <v>154</v>
      </c>
      <c r="H6674" s="0" t="n">
        <v>561156.0815889</v>
      </c>
      <c r="I6674" s="0" t="n">
        <v>3064.85702252021</v>
      </c>
      <c r="J6674" s="0" t="n">
        <v>13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n">
        <v>0</v>
      </c>
      <c r="R6674" s="0" t="n">
        <v>0</v>
      </c>
    </row>
    <row r="6675" customFormat="false" ht="13.8" hidden="true" customHeight="false" outlineLevel="0" collapsed="false">
      <c r="A6675" s="0" t="s">
        <v>202</v>
      </c>
      <c r="B6675" s="0" t="s">
        <v>72</v>
      </c>
      <c r="C6675" s="0" t="s">
        <v>151</v>
      </c>
      <c r="D6675" s="0" t="s">
        <v>83</v>
      </c>
      <c r="E6675" s="0" t="s">
        <v>156</v>
      </c>
      <c r="F6675" s="0" t="s">
        <v>9</v>
      </c>
      <c r="G6675" s="0" t="s">
        <v>154</v>
      </c>
      <c r="H6675" s="0" t="n">
        <v>1045792.74845401</v>
      </c>
      <c r="I6675" s="0" t="n">
        <v>10640.1650583635</v>
      </c>
      <c r="J6675" s="0" t="n">
        <v>46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n">
        <v>0</v>
      </c>
      <c r="R6675" s="0" t="n">
        <v>0</v>
      </c>
    </row>
    <row r="6676" customFormat="false" ht="13.8" hidden="true" customHeight="false" outlineLevel="0" collapsed="false">
      <c r="A6676" s="0" t="s">
        <v>202</v>
      </c>
      <c r="B6676" s="0" t="s">
        <v>21</v>
      </c>
      <c r="C6676" s="0" t="s">
        <v>173</v>
      </c>
      <c r="D6676" s="0" t="s">
        <v>41</v>
      </c>
      <c r="E6676" s="0" t="s">
        <v>13</v>
      </c>
      <c r="F6676" s="0" t="s">
        <v>13</v>
      </c>
      <c r="G6676" s="0" t="s">
        <v>157</v>
      </c>
      <c r="H6676" s="0" t="n">
        <v>755159.140073857</v>
      </c>
      <c r="I6676" s="0" t="n">
        <v>7564.99673202614</v>
      </c>
      <c r="J6676" s="0" t="n">
        <v>8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</row>
    <row r="6677" customFormat="false" ht="13.8" hidden="true" customHeight="false" outlineLevel="0" collapsed="false">
      <c r="A6677" s="0" t="s">
        <v>202</v>
      </c>
      <c r="B6677" s="0" t="s">
        <v>90</v>
      </c>
      <c r="C6677" s="0" t="s">
        <v>94</v>
      </c>
      <c r="D6677" s="0" t="s">
        <v>94</v>
      </c>
      <c r="E6677" s="0" t="s">
        <v>195</v>
      </c>
      <c r="F6677" s="0" t="s">
        <v>8</v>
      </c>
      <c r="G6677" s="0" t="s">
        <v>164</v>
      </c>
      <c r="H6677" s="0" t="n">
        <v>6426974.46611453</v>
      </c>
      <c r="I6677" s="0" t="n">
        <v>37252.7879926862</v>
      </c>
      <c r="J6677" s="0" t="n">
        <v>37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</row>
    <row r="6678" customFormat="false" ht="13.8" hidden="true" customHeight="false" outlineLevel="0" collapsed="false">
      <c r="A6678" s="0" t="s">
        <v>202</v>
      </c>
      <c r="B6678" s="0" t="s">
        <v>117</v>
      </c>
      <c r="C6678" s="0" t="s">
        <v>190</v>
      </c>
      <c r="D6678" s="0" t="s">
        <v>109</v>
      </c>
      <c r="E6678" s="0" t="s">
        <v>13</v>
      </c>
      <c r="F6678" s="0" t="s">
        <v>13</v>
      </c>
      <c r="G6678" s="0" t="s">
        <v>164</v>
      </c>
      <c r="H6678" s="0" t="n">
        <v>12146563.4291331</v>
      </c>
      <c r="I6678" s="0" t="n">
        <v>76416.7636423285</v>
      </c>
      <c r="J6678" s="0" t="n">
        <v>162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</row>
    <row r="6679" customFormat="false" ht="13.8" hidden="true" customHeight="false" outlineLevel="0" collapsed="false">
      <c r="A6679" s="0" t="s">
        <v>202</v>
      </c>
      <c r="B6679" s="0" t="s">
        <v>117</v>
      </c>
      <c r="C6679" s="0" t="s">
        <v>188</v>
      </c>
      <c r="D6679" s="0" t="s">
        <v>109</v>
      </c>
      <c r="E6679" s="0" t="s">
        <v>8</v>
      </c>
      <c r="F6679" s="0" t="s">
        <v>8</v>
      </c>
      <c r="G6679" s="0" t="s">
        <v>157</v>
      </c>
      <c r="H6679" s="0" t="n">
        <v>894314.064569892</v>
      </c>
      <c r="I6679" s="0" t="n">
        <v>14297.3444638832</v>
      </c>
      <c r="J6679" s="0" t="n">
        <v>43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0</v>
      </c>
      <c r="P6679" s="0" t="n">
        <v>0</v>
      </c>
      <c r="Q6679" s="0" t="n">
        <v>0</v>
      </c>
      <c r="R6679" s="0" t="n">
        <v>0</v>
      </c>
    </row>
    <row r="6680" customFormat="false" ht="13.8" hidden="true" customHeight="false" outlineLevel="0" collapsed="false">
      <c r="A6680" s="0" t="s">
        <v>202</v>
      </c>
      <c r="B6680" s="0" t="s">
        <v>103</v>
      </c>
      <c r="C6680" s="0" t="s">
        <v>177</v>
      </c>
      <c r="D6680" s="0" t="s">
        <v>106</v>
      </c>
      <c r="E6680" s="0" t="s">
        <v>13</v>
      </c>
      <c r="F6680" s="0" t="s">
        <v>13</v>
      </c>
      <c r="G6680" s="0" t="s">
        <v>154</v>
      </c>
      <c r="H6680" s="0" t="n">
        <v>963992.569299903</v>
      </c>
      <c r="I6680" s="0" t="n">
        <v>112102.97</v>
      </c>
      <c r="J6680" s="0" t="n">
        <v>62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n">
        <v>0</v>
      </c>
      <c r="R6680" s="0" t="n">
        <v>0</v>
      </c>
    </row>
    <row r="6681" customFormat="false" ht="13.8" hidden="true" customHeight="false" outlineLevel="0" collapsed="false">
      <c r="A6681" s="0" t="s">
        <v>202</v>
      </c>
      <c r="B6681" s="0" t="s">
        <v>72</v>
      </c>
      <c r="C6681" s="0" t="s">
        <v>151</v>
      </c>
      <c r="D6681" s="0" t="s">
        <v>73</v>
      </c>
      <c r="E6681" s="0" t="s">
        <v>156</v>
      </c>
      <c r="F6681" s="0" t="s">
        <v>9</v>
      </c>
      <c r="G6681" s="0" t="s">
        <v>153</v>
      </c>
      <c r="H6681" s="0" t="n">
        <v>16583147.0764513</v>
      </c>
      <c r="I6681" s="0" t="n">
        <v>64341.5223208755</v>
      </c>
      <c r="J6681" s="0" t="n">
        <v>277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n">
        <v>0</v>
      </c>
      <c r="R6681" s="0" t="n">
        <v>0</v>
      </c>
    </row>
    <row r="6682" customFormat="false" ht="13.8" hidden="true" customHeight="false" outlineLevel="0" collapsed="false">
      <c r="A6682" s="0" t="s">
        <v>202</v>
      </c>
      <c r="B6682" s="0" t="s">
        <v>72</v>
      </c>
      <c r="C6682" s="0" t="s">
        <v>171</v>
      </c>
      <c r="D6682" s="0" t="s">
        <v>80</v>
      </c>
      <c r="E6682" s="0" t="s">
        <v>170</v>
      </c>
      <c r="F6682" s="0" t="s">
        <v>13</v>
      </c>
      <c r="G6682" s="0" t="s">
        <v>154</v>
      </c>
      <c r="H6682" s="0" t="n">
        <v>59084479.4521741</v>
      </c>
      <c r="I6682" s="0" t="n">
        <v>1434065.78495574</v>
      </c>
      <c r="J6682" s="0" t="n">
        <v>1925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</v>
      </c>
      <c r="P6682" s="0" t="n">
        <v>0</v>
      </c>
      <c r="Q6682" s="0" t="n">
        <v>0</v>
      </c>
      <c r="R6682" s="0" t="n">
        <v>0</v>
      </c>
    </row>
    <row r="6683" customFormat="false" ht="13.8" hidden="true" customHeight="false" outlineLevel="0" collapsed="false">
      <c r="A6683" s="0" t="s">
        <v>202</v>
      </c>
      <c r="B6683" s="0" t="s">
        <v>72</v>
      </c>
      <c r="C6683" s="0" t="s">
        <v>171</v>
      </c>
      <c r="D6683" s="0" t="s">
        <v>80</v>
      </c>
      <c r="E6683" s="0" t="s">
        <v>174</v>
      </c>
      <c r="F6683" s="0" t="s">
        <v>8</v>
      </c>
      <c r="G6683" s="0" t="s">
        <v>154</v>
      </c>
      <c r="H6683" s="0" t="n">
        <v>176801450.163825</v>
      </c>
      <c r="I6683" s="0" t="n">
        <v>1297686.29678205</v>
      </c>
      <c r="J6683" s="0" t="n">
        <v>1858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0</v>
      </c>
      <c r="Q6683" s="0" t="n">
        <v>0</v>
      </c>
      <c r="R6683" s="0" t="n">
        <v>0</v>
      </c>
    </row>
    <row r="6684" customFormat="false" ht="13.8" hidden="true" customHeight="false" outlineLevel="0" collapsed="false">
      <c r="A6684" s="0" t="s">
        <v>202</v>
      </c>
      <c r="B6684" s="0" t="s">
        <v>21</v>
      </c>
      <c r="C6684" s="0" t="s">
        <v>166</v>
      </c>
      <c r="D6684" s="0" t="s">
        <v>24</v>
      </c>
      <c r="E6684" s="0" t="s">
        <v>8</v>
      </c>
      <c r="F6684" s="0" t="s">
        <v>8</v>
      </c>
      <c r="G6684" s="0" t="s">
        <v>154</v>
      </c>
      <c r="H6684" s="0" t="n">
        <v>10892593.8082656</v>
      </c>
      <c r="I6684" s="0" t="n">
        <v>155027.615981602</v>
      </c>
      <c r="J6684" s="0" t="n">
        <v>76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0</v>
      </c>
      <c r="P6684" s="0" t="n">
        <v>0</v>
      </c>
      <c r="Q6684" s="0" t="n">
        <v>0</v>
      </c>
      <c r="R6684" s="0" t="n">
        <v>0</v>
      </c>
    </row>
    <row r="6685" customFormat="false" ht="13.8" hidden="true" customHeight="false" outlineLevel="0" collapsed="false">
      <c r="A6685" s="0" t="s">
        <v>202</v>
      </c>
      <c r="B6685" s="0" t="s">
        <v>21</v>
      </c>
      <c r="C6685" s="0" t="s">
        <v>173</v>
      </c>
      <c r="D6685" s="0" t="s">
        <v>26</v>
      </c>
      <c r="E6685" s="0" t="s">
        <v>9</v>
      </c>
      <c r="F6685" s="0" t="s">
        <v>9</v>
      </c>
      <c r="G6685" s="0" t="s">
        <v>157</v>
      </c>
      <c r="H6685" s="0" t="n">
        <v>8421150.26490068</v>
      </c>
      <c r="I6685" s="0" t="n">
        <v>122438.20038073</v>
      </c>
      <c r="J6685" s="0" t="n">
        <v>118</v>
      </c>
      <c r="K6685" s="0" t="n">
        <v>0</v>
      </c>
      <c r="L6685" s="0" t="n">
        <v>0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n">
        <v>0</v>
      </c>
      <c r="R6685" s="0" t="n">
        <v>0</v>
      </c>
    </row>
    <row r="6686" customFormat="false" ht="13.8" hidden="true" customHeight="false" outlineLevel="0" collapsed="false">
      <c r="A6686" s="0" t="s">
        <v>202</v>
      </c>
      <c r="B6686" s="0" t="s">
        <v>21</v>
      </c>
      <c r="C6686" s="0" t="s">
        <v>173</v>
      </c>
      <c r="D6686" s="0" t="s">
        <v>27</v>
      </c>
      <c r="E6686" s="0" t="s">
        <v>8</v>
      </c>
      <c r="F6686" s="0" t="s">
        <v>8</v>
      </c>
      <c r="G6686" s="0" t="s">
        <v>154</v>
      </c>
      <c r="H6686" s="0" t="n">
        <v>1276309.77078618</v>
      </c>
      <c r="I6686" s="0" t="n">
        <v>16327.8875</v>
      </c>
      <c r="J6686" s="0" t="n">
        <v>10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n">
        <v>0</v>
      </c>
      <c r="R6686" s="0" t="n">
        <v>0</v>
      </c>
    </row>
    <row r="6687" customFormat="false" ht="13.8" hidden="true" customHeight="false" outlineLevel="0" collapsed="false">
      <c r="A6687" s="0" t="s">
        <v>202</v>
      </c>
      <c r="B6687" s="0" t="s">
        <v>52</v>
      </c>
      <c r="C6687" s="0" t="s">
        <v>161</v>
      </c>
      <c r="D6687" s="0" t="s">
        <v>60</v>
      </c>
      <c r="E6687" s="0" t="s">
        <v>8</v>
      </c>
      <c r="F6687" s="0" t="s">
        <v>8</v>
      </c>
      <c r="G6687" s="0" t="s">
        <v>153</v>
      </c>
      <c r="H6687" s="0" t="n">
        <v>18407073.1450634</v>
      </c>
      <c r="I6687" s="0" t="n">
        <v>176458.458782051</v>
      </c>
      <c r="J6687" s="0" t="n">
        <v>121</v>
      </c>
      <c r="K6687" s="0" t="n">
        <v>0</v>
      </c>
      <c r="L6687" s="0" t="n">
        <v>0</v>
      </c>
      <c r="M6687" s="0" t="n">
        <v>0</v>
      </c>
      <c r="N6687" s="0" t="n">
        <v>0</v>
      </c>
      <c r="O6687" s="0" t="n">
        <v>0</v>
      </c>
      <c r="P6687" s="0" t="n">
        <v>0</v>
      </c>
      <c r="Q6687" s="0" t="n">
        <v>0</v>
      </c>
      <c r="R6687" s="0" t="n">
        <v>0</v>
      </c>
    </row>
    <row r="6688" customFormat="false" ht="13.8" hidden="true" customHeight="false" outlineLevel="0" collapsed="false">
      <c r="A6688" s="0" t="s">
        <v>202</v>
      </c>
      <c r="B6688" s="0" t="s">
        <v>52</v>
      </c>
      <c r="C6688" s="0" t="s">
        <v>161</v>
      </c>
      <c r="D6688" s="0" t="s">
        <v>60</v>
      </c>
      <c r="E6688" s="0" t="s">
        <v>8</v>
      </c>
      <c r="F6688" s="0" t="s">
        <v>8</v>
      </c>
      <c r="G6688" s="0" t="s">
        <v>172</v>
      </c>
      <c r="H6688" s="0" t="n">
        <v>10493539.1115925</v>
      </c>
      <c r="I6688" s="0" t="n">
        <v>105077.533809523</v>
      </c>
      <c r="J6688" s="0" t="n">
        <v>71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n">
        <v>0</v>
      </c>
      <c r="R6688" s="0" t="n">
        <v>0</v>
      </c>
    </row>
    <row r="6689" customFormat="false" ht="13.8" hidden="true" customHeight="false" outlineLevel="0" collapsed="false">
      <c r="A6689" s="0" t="s">
        <v>202</v>
      </c>
      <c r="B6689" s="0" t="s">
        <v>6</v>
      </c>
      <c r="C6689" s="0" t="s">
        <v>163</v>
      </c>
      <c r="D6689" s="0" t="s">
        <v>7</v>
      </c>
      <c r="E6689" s="0" t="s">
        <v>13</v>
      </c>
      <c r="F6689" s="0" t="s">
        <v>13</v>
      </c>
      <c r="G6689" s="0" t="s">
        <v>154</v>
      </c>
      <c r="H6689" s="0" t="n">
        <v>12688234.9216727</v>
      </c>
      <c r="I6689" s="0" t="n">
        <v>261345.834354132</v>
      </c>
      <c r="J6689" s="0" t="n">
        <v>1000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0</v>
      </c>
      <c r="P6689" s="0" t="n">
        <v>0</v>
      </c>
      <c r="Q6689" s="0" t="n">
        <v>0</v>
      </c>
      <c r="R6689" s="0" t="n">
        <v>0</v>
      </c>
    </row>
    <row r="6690" customFormat="false" ht="13.8" hidden="true" customHeight="false" outlineLevel="0" collapsed="false">
      <c r="A6690" s="0" t="s">
        <v>202</v>
      </c>
      <c r="B6690" s="0" t="s">
        <v>6</v>
      </c>
      <c r="C6690" s="0" t="s">
        <v>163</v>
      </c>
      <c r="D6690" s="0" t="s">
        <v>15</v>
      </c>
      <c r="E6690" s="0" t="s">
        <v>8</v>
      </c>
      <c r="F6690" s="0" t="s">
        <v>8</v>
      </c>
      <c r="G6690" s="0" t="s">
        <v>164</v>
      </c>
      <c r="H6690" s="0" t="n">
        <v>419232877.073353</v>
      </c>
      <c r="I6690" s="0" t="n">
        <v>2463742.13935573</v>
      </c>
      <c r="J6690" s="0" t="n">
        <v>5418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0</v>
      </c>
      <c r="Q6690" s="0" t="n">
        <v>0</v>
      </c>
      <c r="R6690" s="0" t="n">
        <v>0</v>
      </c>
    </row>
    <row r="6691" customFormat="false" ht="13.8" hidden="true" customHeight="false" outlineLevel="0" collapsed="false">
      <c r="A6691" s="0" t="s">
        <v>202</v>
      </c>
      <c r="B6691" s="0" t="s">
        <v>21</v>
      </c>
      <c r="C6691" s="0" t="s">
        <v>181</v>
      </c>
      <c r="D6691" s="0" t="s">
        <v>42</v>
      </c>
      <c r="E6691" s="0" t="s">
        <v>8</v>
      </c>
      <c r="F6691" s="0" t="s">
        <v>8</v>
      </c>
      <c r="G6691" s="0" t="s">
        <v>153</v>
      </c>
      <c r="H6691" s="0" t="n">
        <v>19364528.4746512</v>
      </c>
      <c r="I6691" s="0" t="n">
        <v>110300</v>
      </c>
      <c r="J6691" s="0" t="n">
        <v>1472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0</v>
      </c>
      <c r="P6691" s="0" t="n">
        <v>0</v>
      </c>
      <c r="Q6691" s="0" t="n">
        <v>0</v>
      </c>
      <c r="R6691" s="0" t="n">
        <v>0</v>
      </c>
    </row>
    <row r="6692" customFormat="false" ht="13.8" hidden="true" customHeight="false" outlineLevel="0" collapsed="false">
      <c r="A6692" s="0" t="s">
        <v>202</v>
      </c>
      <c r="B6692" s="0" t="s">
        <v>72</v>
      </c>
      <c r="C6692" s="0" t="s">
        <v>151</v>
      </c>
      <c r="D6692" s="0" t="s">
        <v>81</v>
      </c>
      <c r="E6692" s="0" t="s">
        <v>170</v>
      </c>
      <c r="F6692" s="0" t="s">
        <v>13</v>
      </c>
      <c r="G6692" s="0" t="s">
        <v>157</v>
      </c>
      <c r="H6692" s="0" t="n">
        <v>213108.660902107</v>
      </c>
      <c r="I6692" s="0" t="n">
        <v>3197.70504455499</v>
      </c>
      <c r="J6692" s="0" t="n">
        <v>14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0</v>
      </c>
      <c r="P6692" s="0" t="n">
        <v>0</v>
      </c>
      <c r="Q6692" s="0" t="n">
        <v>0</v>
      </c>
      <c r="R6692" s="0" t="n">
        <v>0</v>
      </c>
    </row>
    <row r="6693" customFormat="false" ht="13.8" hidden="true" customHeight="false" outlineLevel="0" collapsed="false">
      <c r="A6693" s="0" t="s">
        <v>202</v>
      </c>
      <c r="B6693" s="0" t="s">
        <v>52</v>
      </c>
      <c r="C6693" s="0" t="s">
        <v>158</v>
      </c>
      <c r="D6693" s="0" t="s">
        <v>63</v>
      </c>
      <c r="E6693" s="0" t="s">
        <v>13</v>
      </c>
      <c r="F6693" s="0" t="s">
        <v>13</v>
      </c>
      <c r="G6693" s="0" t="s">
        <v>157</v>
      </c>
      <c r="H6693" s="0" t="n">
        <v>118986579.73389</v>
      </c>
      <c r="I6693" s="0" t="n">
        <v>1495076.95347121</v>
      </c>
      <c r="J6693" s="0" t="n">
        <v>12651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0</v>
      </c>
      <c r="P6693" s="0" t="n">
        <v>0</v>
      </c>
      <c r="Q6693" s="0" t="n">
        <v>0</v>
      </c>
      <c r="R6693" s="0" t="n">
        <v>0</v>
      </c>
    </row>
    <row r="6694" customFormat="false" ht="13.8" hidden="true" customHeight="false" outlineLevel="0" collapsed="false">
      <c r="A6694" s="0" t="s">
        <v>202</v>
      </c>
      <c r="B6694" s="0" t="s">
        <v>52</v>
      </c>
      <c r="C6694" s="0" t="s">
        <v>158</v>
      </c>
      <c r="D6694" s="0" t="s">
        <v>65</v>
      </c>
      <c r="E6694" s="0" t="s">
        <v>8</v>
      </c>
      <c r="F6694" s="0" t="s">
        <v>8</v>
      </c>
      <c r="G6694" s="0" t="s">
        <v>153</v>
      </c>
      <c r="H6694" s="0" t="n">
        <v>9888053.14771006</v>
      </c>
      <c r="I6694" s="0" t="n">
        <v>119114.625473789</v>
      </c>
      <c r="J6694" s="0" t="n">
        <v>1242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0</v>
      </c>
      <c r="P6694" s="0" t="n">
        <v>0</v>
      </c>
      <c r="Q6694" s="0" t="n">
        <v>0</v>
      </c>
      <c r="R6694" s="0" t="n">
        <v>0</v>
      </c>
    </row>
    <row r="6695" customFormat="false" ht="13.8" hidden="true" customHeight="false" outlineLevel="0" collapsed="false">
      <c r="A6695" s="0" t="s">
        <v>202</v>
      </c>
      <c r="B6695" s="0" t="s">
        <v>21</v>
      </c>
      <c r="C6695" s="0" t="s">
        <v>166</v>
      </c>
      <c r="D6695" s="0" t="s">
        <v>44</v>
      </c>
      <c r="E6695" s="0" t="s">
        <v>8</v>
      </c>
      <c r="F6695" s="0" t="s">
        <v>8</v>
      </c>
      <c r="G6695" s="0" t="s">
        <v>164</v>
      </c>
      <c r="H6695" s="0" t="n">
        <v>46606106.4225814</v>
      </c>
      <c r="I6695" s="0" t="n">
        <v>239472.649999999</v>
      </c>
      <c r="J6695" s="0" t="n">
        <v>596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0</v>
      </c>
      <c r="Q6695" s="0" t="n">
        <v>0</v>
      </c>
      <c r="R6695" s="0" t="n">
        <v>0</v>
      </c>
    </row>
    <row r="6696" customFormat="false" ht="13.8" hidden="true" customHeight="false" outlineLevel="0" collapsed="false">
      <c r="A6696" s="0" t="s">
        <v>202</v>
      </c>
      <c r="B6696" s="0" t="s">
        <v>52</v>
      </c>
      <c r="C6696" s="0" t="s">
        <v>158</v>
      </c>
      <c r="D6696" s="0" t="s">
        <v>66</v>
      </c>
      <c r="E6696" s="0" t="s">
        <v>9</v>
      </c>
      <c r="F6696" s="0" t="s">
        <v>9</v>
      </c>
      <c r="G6696" s="0" t="s">
        <v>153</v>
      </c>
      <c r="H6696" s="0" t="n">
        <v>1810909.36173329</v>
      </c>
      <c r="I6696" s="0" t="n">
        <v>23775.4858819312</v>
      </c>
      <c r="J6696" s="0" t="n">
        <v>383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0</v>
      </c>
      <c r="P6696" s="0" t="n">
        <v>0</v>
      </c>
      <c r="Q6696" s="0" t="n">
        <v>0</v>
      </c>
      <c r="R6696" s="0" t="n">
        <v>0</v>
      </c>
    </row>
    <row r="6697" customFormat="false" ht="13.8" hidden="true" customHeight="false" outlineLevel="0" collapsed="false">
      <c r="A6697" s="0" t="s">
        <v>202</v>
      </c>
      <c r="B6697" s="0" t="s">
        <v>72</v>
      </c>
      <c r="C6697" s="0" t="s">
        <v>171</v>
      </c>
      <c r="D6697" s="0" t="s">
        <v>86</v>
      </c>
      <c r="E6697" s="0" t="s">
        <v>156</v>
      </c>
      <c r="F6697" s="0" t="s">
        <v>9</v>
      </c>
      <c r="G6697" s="0" t="s">
        <v>157</v>
      </c>
      <c r="H6697" s="0" t="n">
        <v>17578223.5807271</v>
      </c>
      <c r="I6697" s="0" t="n">
        <v>347294.118894921</v>
      </c>
      <c r="J6697" s="0" t="n">
        <v>341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0</v>
      </c>
      <c r="P6697" s="0" t="n">
        <v>0</v>
      </c>
      <c r="Q6697" s="0" t="n">
        <v>0</v>
      </c>
      <c r="R6697" s="0" t="n">
        <v>0</v>
      </c>
    </row>
    <row r="6698" customFormat="false" ht="13.8" hidden="true" customHeight="false" outlineLevel="0" collapsed="false">
      <c r="A6698" s="0" t="s">
        <v>202</v>
      </c>
      <c r="B6698" s="0" t="s">
        <v>6</v>
      </c>
      <c r="C6698" s="0" t="s">
        <v>162</v>
      </c>
      <c r="D6698" s="0" t="s">
        <v>19</v>
      </c>
      <c r="E6698" s="0" t="s">
        <v>13</v>
      </c>
      <c r="F6698" s="0" t="s">
        <v>13</v>
      </c>
      <c r="G6698" s="0" t="s">
        <v>154</v>
      </c>
      <c r="H6698" s="0" t="n">
        <v>18618235.7874422</v>
      </c>
      <c r="I6698" s="0" t="n">
        <v>279265.075166666</v>
      </c>
      <c r="J6698" s="0" t="n">
        <v>47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0</v>
      </c>
      <c r="Q6698" s="0" t="n">
        <v>0</v>
      </c>
      <c r="R6698" s="0" t="n">
        <v>0</v>
      </c>
    </row>
    <row r="6699" customFormat="false" ht="13.8" hidden="true" customHeight="false" outlineLevel="0" collapsed="false">
      <c r="A6699" s="0" t="s">
        <v>202</v>
      </c>
      <c r="B6699" s="0" t="s">
        <v>72</v>
      </c>
      <c r="C6699" s="0" t="s">
        <v>175</v>
      </c>
      <c r="D6699" s="0" t="s">
        <v>88</v>
      </c>
      <c r="E6699" s="0" t="s">
        <v>170</v>
      </c>
      <c r="F6699" s="0" t="s">
        <v>13</v>
      </c>
      <c r="G6699" s="0" t="s">
        <v>164</v>
      </c>
      <c r="H6699" s="0" t="n">
        <v>12163812.0803736</v>
      </c>
      <c r="I6699" s="0" t="n">
        <v>280657.903604998</v>
      </c>
      <c r="J6699" s="0" t="n">
        <v>231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n">
        <v>0</v>
      </c>
      <c r="R6699" s="0" t="n">
        <v>0</v>
      </c>
    </row>
    <row r="6700" customFormat="false" ht="13.8" hidden="true" customHeight="false" outlineLevel="0" collapsed="false">
      <c r="A6700" s="0" t="s">
        <v>202</v>
      </c>
      <c r="B6700" s="0" t="s">
        <v>72</v>
      </c>
      <c r="C6700" s="0" t="s">
        <v>151</v>
      </c>
      <c r="D6700" s="0" t="s">
        <v>82</v>
      </c>
      <c r="E6700" s="0" t="s">
        <v>156</v>
      </c>
      <c r="F6700" s="0" t="s">
        <v>9</v>
      </c>
      <c r="G6700" s="0" t="s">
        <v>172</v>
      </c>
      <c r="H6700" s="0" t="n">
        <v>7360941.12875192</v>
      </c>
      <c r="I6700" s="0" t="n">
        <v>66388.3254794918</v>
      </c>
      <c r="J6700" s="0" t="n">
        <v>164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n">
        <v>0</v>
      </c>
      <c r="R6700" s="0" t="n">
        <v>0</v>
      </c>
    </row>
    <row r="6701" customFormat="false" ht="13.8" hidden="true" customHeight="false" outlineLevel="0" collapsed="false">
      <c r="A6701" s="0" t="s">
        <v>202</v>
      </c>
      <c r="B6701" s="0" t="s">
        <v>117</v>
      </c>
      <c r="C6701" s="0" t="s">
        <v>187</v>
      </c>
      <c r="D6701" s="0" t="s">
        <v>109</v>
      </c>
      <c r="E6701" s="0" t="s">
        <v>8</v>
      </c>
      <c r="F6701" s="0" t="s">
        <v>8</v>
      </c>
      <c r="G6701" s="0" t="s">
        <v>172</v>
      </c>
      <c r="H6701" s="0" t="n">
        <v>56246569.7239838</v>
      </c>
      <c r="I6701" s="0" t="n">
        <v>328071.907464255</v>
      </c>
      <c r="J6701" s="0" t="n">
        <v>5169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0</v>
      </c>
      <c r="P6701" s="0" t="n">
        <v>0</v>
      </c>
      <c r="Q6701" s="0" t="n">
        <v>0</v>
      </c>
      <c r="R6701" s="0" t="n">
        <v>0</v>
      </c>
    </row>
    <row r="6702" customFormat="false" ht="13.8" hidden="true" customHeight="false" outlineLevel="0" collapsed="false">
      <c r="A6702" s="0" t="s">
        <v>202</v>
      </c>
      <c r="B6702" s="0" t="s">
        <v>117</v>
      </c>
      <c r="C6702" s="0" t="s">
        <v>190</v>
      </c>
      <c r="D6702" s="0" t="s">
        <v>109</v>
      </c>
      <c r="E6702" s="0" t="s">
        <v>9</v>
      </c>
      <c r="F6702" s="0" t="s">
        <v>9</v>
      </c>
      <c r="G6702" s="0" t="s">
        <v>172</v>
      </c>
      <c r="H6702" s="0" t="n">
        <v>937586.827437686</v>
      </c>
      <c r="I6702" s="0" t="n">
        <v>5365.56865388369</v>
      </c>
      <c r="J6702" s="0" t="n">
        <v>46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0</v>
      </c>
      <c r="P6702" s="0" t="n">
        <v>0</v>
      </c>
      <c r="Q6702" s="0" t="n">
        <v>0</v>
      </c>
      <c r="R6702" s="0" t="n">
        <v>0</v>
      </c>
    </row>
    <row r="6703" customFormat="false" ht="13.8" hidden="true" customHeight="false" outlineLevel="0" collapsed="false">
      <c r="A6703" s="0" t="s">
        <v>202</v>
      </c>
      <c r="B6703" s="0" t="s">
        <v>117</v>
      </c>
      <c r="C6703" s="0" t="s">
        <v>188</v>
      </c>
      <c r="D6703" s="0" t="s">
        <v>109</v>
      </c>
      <c r="E6703" s="0" t="s">
        <v>13</v>
      </c>
      <c r="F6703" s="0" t="s">
        <v>13</v>
      </c>
      <c r="G6703" s="0" t="s">
        <v>164</v>
      </c>
      <c r="H6703" s="0" t="n">
        <v>86911.8192548326</v>
      </c>
      <c r="I6703" s="0" t="n">
        <v>452.617759716497</v>
      </c>
      <c r="J6703" s="0" t="n">
        <v>4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0</v>
      </c>
      <c r="Q6703" s="0" t="n">
        <v>0</v>
      </c>
      <c r="R6703" s="0" t="n">
        <v>0</v>
      </c>
    </row>
    <row r="6704" customFormat="false" ht="13.8" hidden="true" customHeight="false" outlineLevel="0" collapsed="false">
      <c r="A6704" s="0" t="s">
        <v>202</v>
      </c>
      <c r="B6704" s="0" t="s">
        <v>103</v>
      </c>
      <c r="C6704" s="0" t="s">
        <v>179</v>
      </c>
      <c r="D6704" s="0" t="s">
        <v>116</v>
      </c>
      <c r="E6704" s="0" t="s">
        <v>8</v>
      </c>
      <c r="F6704" s="0" t="s">
        <v>8</v>
      </c>
      <c r="G6704" s="0" t="s">
        <v>164</v>
      </c>
      <c r="H6704" s="0" t="n">
        <v>3391890.7398094</v>
      </c>
      <c r="I6704" s="0" t="n">
        <v>10538.7490682299</v>
      </c>
      <c r="J6704" s="0" t="n">
        <v>288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0</v>
      </c>
      <c r="P6704" s="0" t="n">
        <v>0</v>
      </c>
      <c r="Q6704" s="0" t="n">
        <v>0</v>
      </c>
      <c r="R6704" s="0" t="n">
        <v>0</v>
      </c>
    </row>
    <row r="6705" customFormat="false" ht="13.8" hidden="true" customHeight="false" outlineLevel="0" collapsed="false">
      <c r="A6705" s="0" t="s">
        <v>202</v>
      </c>
      <c r="B6705" s="0" t="s">
        <v>103</v>
      </c>
      <c r="C6705" s="0" t="s">
        <v>177</v>
      </c>
      <c r="D6705" s="0" t="s">
        <v>106</v>
      </c>
      <c r="E6705" s="0" t="s">
        <v>8</v>
      </c>
      <c r="F6705" s="0" t="s">
        <v>8</v>
      </c>
      <c r="G6705" s="0" t="s">
        <v>157</v>
      </c>
      <c r="H6705" s="0" t="n">
        <v>17143880.3890704</v>
      </c>
      <c r="I6705" s="0" t="n">
        <v>297523.87</v>
      </c>
      <c r="J6705" s="0" t="n">
        <v>171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n">
        <v>0</v>
      </c>
      <c r="R6705" s="0" t="n">
        <v>0</v>
      </c>
    </row>
    <row r="6706" customFormat="false" ht="13.8" hidden="true" customHeight="false" outlineLevel="0" collapsed="false">
      <c r="A6706" s="0" t="s">
        <v>202</v>
      </c>
      <c r="B6706" s="0" t="s">
        <v>103</v>
      </c>
      <c r="C6706" s="0" t="s">
        <v>177</v>
      </c>
      <c r="D6706" s="0" t="s">
        <v>114</v>
      </c>
      <c r="E6706" s="0" t="s">
        <v>13</v>
      </c>
      <c r="F6706" s="0" t="s">
        <v>13</v>
      </c>
      <c r="G6706" s="0" t="s">
        <v>154</v>
      </c>
      <c r="H6706" s="0" t="n">
        <v>555058.564811066</v>
      </c>
      <c r="I6706" s="0" t="n">
        <v>43760.065</v>
      </c>
      <c r="J6706" s="0" t="n">
        <v>153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0</v>
      </c>
      <c r="P6706" s="0" t="n">
        <v>0</v>
      </c>
      <c r="Q6706" s="0" t="n">
        <v>0</v>
      </c>
      <c r="R6706" s="0" t="n">
        <v>0</v>
      </c>
    </row>
    <row r="6707" customFormat="false" ht="13.8" hidden="true" customHeight="false" outlineLevel="0" collapsed="false">
      <c r="A6707" s="0" t="s">
        <v>202</v>
      </c>
      <c r="B6707" s="0" t="s">
        <v>72</v>
      </c>
      <c r="C6707" s="0" t="s">
        <v>171</v>
      </c>
      <c r="D6707" s="0" t="s">
        <v>77</v>
      </c>
      <c r="E6707" s="0" t="s">
        <v>152</v>
      </c>
      <c r="F6707" s="0" t="s">
        <v>8</v>
      </c>
      <c r="G6707" s="0" t="s">
        <v>154</v>
      </c>
      <c r="H6707" s="0" t="n">
        <v>43830419.7289939</v>
      </c>
      <c r="I6707" s="0" t="n">
        <v>147843.544688772</v>
      </c>
      <c r="J6707" s="0" t="n">
        <v>1841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v>0</v>
      </c>
      <c r="Q6707" s="0" t="n">
        <v>0</v>
      </c>
      <c r="R6707" s="0" t="n">
        <v>0</v>
      </c>
    </row>
    <row r="6708" customFormat="false" ht="13.8" hidden="true" customHeight="false" outlineLevel="0" collapsed="false">
      <c r="A6708" s="0" t="s">
        <v>202</v>
      </c>
      <c r="B6708" s="0" t="s">
        <v>72</v>
      </c>
      <c r="C6708" s="0" t="s">
        <v>151</v>
      </c>
      <c r="D6708" s="0" t="s">
        <v>78</v>
      </c>
      <c r="E6708" s="0" t="s">
        <v>152</v>
      </c>
      <c r="F6708" s="0" t="s">
        <v>8</v>
      </c>
      <c r="G6708" s="0" t="s">
        <v>157</v>
      </c>
      <c r="H6708" s="0" t="n">
        <v>166620450.457881</v>
      </c>
      <c r="I6708" s="0" t="n">
        <v>2172501.57445232</v>
      </c>
      <c r="J6708" s="0" t="n">
        <v>394</v>
      </c>
      <c r="K6708" s="0" t="n">
        <v>0</v>
      </c>
      <c r="L6708" s="0" t="n">
        <v>0</v>
      </c>
      <c r="M6708" s="0" t="n">
        <v>0</v>
      </c>
      <c r="N6708" s="0" t="n">
        <v>0</v>
      </c>
      <c r="O6708" s="0" t="n">
        <v>0</v>
      </c>
      <c r="P6708" s="0" t="n">
        <v>0</v>
      </c>
      <c r="Q6708" s="0" t="n">
        <v>0</v>
      </c>
      <c r="R6708" s="0" t="n">
        <v>0</v>
      </c>
    </row>
    <row r="6709" customFormat="false" ht="13.8" hidden="true" customHeight="false" outlineLevel="0" collapsed="false">
      <c r="A6709" s="0" t="s">
        <v>202</v>
      </c>
      <c r="B6709" s="0" t="s">
        <v>72</v>
      </c>
      <c r="C6709" s="0" t="s">
        <v>171</v>
      </c>
      <c r="D6709" s="0" t="s">
        <v>80</v>
      </c>
      <c r="E6709" s="0" t="s">
        <v>174</v>
      </c>
      <c r="F6709" s="0" t="s">
        <v>8</v>
      </c>
      <c r="G6709" s="0" t="s">
        <v>153</v>
      </c>
      <c r="H6709" s="0" t="n">
        <v>7880900.11388526</v>
      </c>
      <c r="I6709" s="0" t="n">
        <v>55567.3456670615</v>
      </c>
      <c r="J6709" s="0" t="n">
        <v>114</v>
      </c>
      <c r="K6709" s="0" t="n">
        <v>0</v>
      </c>
      <c r="L6709" s="0" t="n">
        <v>0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n">
        <v>0</v>
      </c>
      <c r="R6709" s="0" t="n">
        <v>0</v>
      </c>
    </row>
    <row r="6710" customFormat="false" ht="13.8" hidden="true" customHeight="false" outlineLevel="0" collapsed="false">
      <c r="A6710" s="0" t="s">
        <v>202</v>
      </c>
      <c r="B6710" s="0" t="s">
        <v>21</v>
      </c>
      <c r="C6710" s="0" t="s">
        <v>166</v>
      </c>
      <c r="D6710" s="0" t="s">
        <v>25</v>
      </c>
      <c r="E6710" s="0" t="s">
        <v>9</v>
      </c>
      <c r="F6710" s="0" t="s">
        <v>9</v>
      </c>
      <c r="G6710" s="0" t="s">
        <v>164</v>
      </c>
      <c r="H6710" s="0" t="n">
        <v>23119258.9849511</v>
      </c>
      <c r="I6710" s="0" t="n">
        <v>222601.503330996</v>
      </c>
      <c r="J6710" s="0" t="n">
        <v>72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n">
        <v>0</v>
      </c>
      <c r="R6710" s="0" t="n">
        <v>0</v>
      </c>
    </row>
    <row r="6711" customFormat="false" ht="13.8" hidden="true" customHeight="false" outlineLevel="0" collapsed="false">
      <c r="A6711" s="0" t="s">
        <v>202</v>
      </c>
      <c r="B6711" s="0" t="s">
        <v>21</v>
      </c>
      <c r="C6711" s="0" t="s">
        <v>168</v>
      </c>
      <c r="D6711" s="0" t="s">
        <v>30</v>
      </c>
      <c r="E6711" s="0" t="s">
        <v>9</v>
      </c>
      <c r="F6711" s="0" t="s">
        <v>9</v>
      </c>
      <c r="G6711" s="0" t="s">
        <v>172</v>
      </c>
      <c r="H6711" s="0" t="n">
        <v>5314656.45687011</v>
      </c>
      <c r="I6711" s="0" t="n">
        <v>65550</v>
      </c>
      <c r="J6711" s="0" t="n">
        <v>163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0</v>
      </c>
      <c r="R6711" s="0" t="n">
        <v>0</v>
      </c>
    </row>
    <row r="6712" customFormat="false" ht="13.8" hidden="true" customHeight="false" outlineLevel="0" collapsed="false">
      <c r="A6712" s="0" t="s">
        <v>202</v>
      </c>
      <c r="B6712" s="0" t="s">
        <v>21</v>
      </c>
      <c r="C6712" s="0" t="s">
        <v>168</v>
      </c>
      <c r="D6712" s="0" t="s">
        <v>29</v>
      </c>
      <c r="E6712" s="0" t="s">
        <v>9</v>
      </c>
      <c r="F6712" s="0" t="s">
        <v>9</v>
      </c>
      <c r="G6712" s="0" t="s">
        <v>157</v>
      </c>
      <c r="H6712" s="0" t="n">
        <v>32050108.0769014</v>
      </c>
      <c r="I6712" s="0" t="n">
        <v>212900</v>
      </c>
      <c r="J6712" s="0" t="n">
        <v>560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0</v>
      </c>
      <c r="Q6712" s="0" t="n">
        <v>0</v>
      </c>
      <c r="R6712" s="0" t="n">
        <v>0</v>
      </c>
    </row>
    <row r="6713" customFormat="false" ht="13.8" hidden="true" customHeight="false" outlineLevel="0" collapsed="false">
      <c r="A6713" s="0" t="s">
        <v>202</v>
      </c>
      <c r="B6713" s="0" t="s">
        <v>21</v>
      </c>
      <c r="C6713" s="0" t="s">
        <v>166</v>
      </c>
      <c r="D6713" s="0" t="s">
        <v>33</v>
      </c>
      <c r="E6713" s="0" t="s">
        <v>9</v>
      </c>
      <c r="F6713" s="0" t="s">
        <v>9</v>
      </c>
      <c r="G6713" s="0" t="s">
        <v>172</v>
      </c>
      <c r="H6713" s="0" t="n">
        <v>5519943.91890412</v>
      </c>
      <c r="I6713" s="0" t="n">
        <v>58970.7738095238</v>
      </c>
      <c r="J6713" s="0" t="n">
        <v>8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0</v>
      </c>
    </row>
    <row r="6714" customFormat="false" ht="13.8" hidden="true" customHeight="false" outlineLevel="0" collapsed="false">
      <c r="A6714" s="0" t="s">
        <v>202</v>
      </c>
      <c r="B6714" s="0" t="s">
        <v>6</v>
      </c>
      <c r="C6714" s="0" t="s">
        <v>162</v>
      </c>
      <c r="D6714" s="0" t="s">
        <v>17</v>
      </c>
      <c r="E6714" s="0" t="s">
        <v>13</v>
      </c>
      <c r="F6714" s="0" t="s">
        <v>13</v>
      </c>
      <c r="G6714" s="0" t="s">
        <v>154</v>
      </c>
      <c r="H6714" s="0" t="n">
        <v>22006649.8415635</v>
      </c>
      <c r="I6714" s="0" t="n">
        <v>138080.063191517</v>
      </c>
      <c r="J6714" s="0" t="n">
        <v>3557</v>
      </c>
      <c r="K6714" s="0" t="n">
        <v>0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</row>
    <row r="6715" customFormat="false" ht="13.8" hidden="true" customHeight="false" outlineLevel="0" collapsed="false">
      <c r="A6715" s="0" t="s">
        <v>202</v>
      </c>
      <c r="B6715" s="0" t="s">
        <v>21</v>
      </c>
      <c r="C6715" s="0" t="s">
        <v>181</v>
      </c>
      <c r="D6715" s="0" t="s">
        <v>42</v>
      </c>
      <c r="E6715" s="0" t="s">
        <v>9</v>
      </c>
      <c r="F6715" s="0" t="s">
        <v>9</v>
      </c>
      <c r="G6715" s="0" t="s">
        <v>157</v>
      </c>
      <c r="H6715" s="0" t="n">
        <v>12621229.90476</v>
      </c>
      <c r="I6715" s="0" t="n">
        <v>109940</v>
      </c>
      <c r="J6715" s="0" t="n">
        <v>1439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0</v>
      </c>
      <c r="P6715" s="0" t="n">
        <v>0</v>
      </c>
      <c r="Q6715" s="0" t="n">
        <v>0</v>
      </c>
      <c r="R6715" s="0" t="n">
        <v>0</v>
      </c>
    </row>
    <row r="6716" customFormat="false" ht="13.8" hidden="true" customHeight="false" outlineLevel="0" collapsed="false">
      <c r="A6716" s="0" t="s">
        <v>202</v>
      </c>
      <c r="B6716" s="0" t="s">
        <v>21</v>
      </c>
      <c r="C6716" s="0" t="s">
        <v>173</v>
      </c>
      <c r="D6716" s="0" t="s">
        <v>40</v>
      </c>
      <c r="E6716" s="0" t="s">
        <v>13</v>
      </c>
      <c r="F6716" s="0" t="s">
        <v>13</v>
      </c>
      <c r="G6716" s="0" t="s">
        <v>164</v>
      </c>
      <c r="H6716" s="0" t="n">
        <v>5181158.95138102</v>
      </c>
      <c r="I6716" s="0" t="n">
        <v>40392.1465654445</v>
      </c>
      <c r="J6716" s="0" t="n">
        <v>55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n">
        <v>0</v>
      </c>
      <c r="R6716" s="0" t="n">
        <v>0</v>
      </c>
    </row>
    <row r="6717" customFormat="false" ht="13.8" hidden="true" customHeight="false" outlineLevel="0" collapsed="false">
      <c r="A6717" s="0" t="s">
        <v>202</v>
      </c>
      <c r="B6717" s="0" t="s">
        <v>52</v>
      </c>
      <c r="C6717" s="0" t="s">
        <v>165</v>
      </c>
      <c r="D6717" s="0" t="s">
        <v>62</v>
      </c>
      <c r="E6717" s="0" t="s">
        <v>8</v>
      </c>
      <c r="F6717" s="0" t="s">
        <v>8</v>
      </c>
      <c r="G6717" s="0" t="s">
        <v>172</v>
      </c>
      <c r="H6717" s="0" t="n">
        <v>18044003.9340526</v>
      </c>
      <c r="I6717" s="0" t="n">
        <v>125708.799999999</v>
      </c>
      <c r="J6717" s="0" t="n">
        <v>1960</v>
      </c>
      <c r="K6717" s="0" t="n">
        <v>0</v>
      </c>
      <c r="L6717" s="0" t="n">
        <v>0</v>
      </c>
      <c r="M6717" s="0" t="n">
        <v>0</v>
      </c>
      <c r="N6717" s="0" t="n">
        <v>0</v>
      </c>
      <c r="O6717" s="0" t="n">
        <v>0</v>
      </c>
      <c r="P6717" s="0" t="n">
        <v>0</v>
      </c>
      <c r="Q6717" s="0" t="n">
        <v>0</v>
      </c>
      <c r="R6717" s="0" t="n">
        <v>0</v>
      </c>
    </row>
    <row r="6718" customFormat="false" ht="13.8" hidden="true" customHeight="false" outlineLevel="0" collapsed="false">
      <c r="A6718" s="0" t="s">
        <v>202</v>
      </c>
      <c r="B6718" s="0" t="s">
        <v>21</v>
      </c>
      <c r="C6718" s="0" t="s">
        <v>166</v>
      </c>
      <c r="D6718" s="0" t="s">
        <v>38</v>
      </c>
      <c r="E6718" s="0" t="s">
        <v>13</v>
      </c>
      <c r="F6718" s="0" t="s">
        <v>13</v>
      </c>
      <c r="G6718" s="0" t="s">
        <v>153</v>
      </c>
      <c r="H6718" s="0" t="n">
        <v>2527795.27094124</v>
      </c>
      <c r="I6718" s="0" t="n">
        <v>17874.8533834586</v>
      </c>
      <c r="J6718" s="0" t="n">
        <v>11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n">
        <v>0</v>
      </c>
      <c r="R6718" s="0" t="n">
        <v>0</v>
      </c>
    </row>
    <row r="6719" customFormat="false" ht="13.8" hidden="true" customHeight="false" outlineLevel="0" collapsed="false">
      <c r="A6719" s="0" t="s">
        <v>202</v>
      </c>
      <c r="B6719" s="0" t="s">
        <v>21</v>
      </c>
      <c r="C6719" s="0" t="s">
        <v>173</v>
      </c>
      <c r="D6719" s="0" t="s">
        <v>40</v>
      </c>
      <c r="E6719" s="0" t="s">
        <v>8</v>
      </c>
      <c r="F6719" s="0" t="s">
        <v>8</v>
      </c>
      <c r="G6719" s="0" t="s">
        <v>172</v>
      </c>
      <c r="H6719" s="0" t="n">
        <v>6395978.06668404</v>
      </c>
      <c r="I6719" s="0" t="n">
        <v>50789.856623413</v>
      </c>
      <c r="J6719" s="0" t="n">
        <v>56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</v>
      </c>
      <c r="P6719" s="0" t="n">
        <v>0</v>
      </c>
      <c r="Q6719" s="0" t="n">
        <v>0</v>
      </c>
      <c r="R6719" s="0" t="n">
        <v>0</v>
      </c>
    </row>
    <row r="6720" customFormat="false" ht="13.8" hidden="true" customHeight="false" outlineLevel="0" collapsed="false">
      <c r="A6720" s="0" t="s">
        <v>202</v>
      </c>
      <c r="B6720" s="0" t="s">
        <v>72</v>
      </c>
      <c r="C6720" s="0" t="s">
        <v>151</v>
      </c>
      <c r="D6720" s="0" t="s">
        <v>81</v>
      </c>
      <c r="E6720" s="0" t="s">
        <v>152</v>
      </c>
      <c r="F6720" s="0" t="s">
        <v>8</v>
      </c>
      <c r="G6720" s="0" t="s">
        <v>154</v>
      </c>
      <c r="H6720" s="0" t="n">
        <v>877720.69242372</v>
      </c>
      <c r="I6720" s="0" t="n">
        <v>6199.60132800977</v>
      </c>
      <c r="J6720" s="0" t="n">
        <v>112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0</v>
      </c>
      <c r="P6720" s="0" t="n">
        <v>0</v>
      </c>
      <c r="Q6720" s="0" t="n">
        <v>0</v>
      </c>
      <c r="R6720" s="0" t="n">
        <v>0</v>
      </c>
    </row>
    <row r="6721" customFormat="false" ht="13.8" hidden="true" customHeight="false" outlineLevel="0" collapsed="false">
      <c r="A6721" s="0" t="s">
        <v>202</v>
      </c>
      <c r="B6721" s="0" t="s">
        <v>21</v>
      </c>
      <c r="C6721" s="0" t="s">
        <v>166</v>
      </c>
      <c r="D6721" s="0" t="s">
        <v>36</v>
      </c>
      <c r="E6721" s="0" t="s">
        <v>13</v>
      </c>
      <c r="F6721" s="0" t="s">
        <v>13</v>
      </c>
      <c r="G6721" s="0" t="s">
        <v>157</v>
      </c>
      <c r="H6721" s="0" t="n">
        <v>4163102.33916724</v>
      </c>
      <c r="I6721" s="0" t="n">
        <v>34665.6877798903</v>
      </c>
      <c r="J6721" s="0" t="n">
        <v>90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n">
        <v>0</v>
      </c>
      <c r="R6721" s="0" t="n">
        <v>0</v>
      </c>
    </row>
    <row r="6722" customFormat="false" ht="13.8" hidden="true" customHeight="false" outlineLevel="0" collapsed="false">
      <c r="A6722" s="0" t="s">
        <v>202</v>
      </c>
      <c r="B6722" s="0" t="s">
        <v>90</v>
      </c>
      <c r="C6722" s="0" t="s">
        <v>92</v>
      </c>
      <c r="D6722" s="0" t="s">
        <v>92</v>
      </c>
      <c r="E6722" s="0" t="s">
        <v>170</v>
      </c>
      <c r="F6722" s="0" t="s">
        <v>13</v>
      </c>
      <c r="G6722" s="0" t="s">
        <v>154</v>
      </c>
      <c r="H6722" s="0" t="n">
        <v>1699321.20937684</v>
      </c>
      <c r="I6722" s="0" t="n">
        <v>38192.9166666666</v>
      </c>
      <c r="J6722" s="0" t="n">
        <v>65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n">
        <v>0</v>
      </c>
      <c r="R6722" s="0" t="n">
        <v>0</v>
      </c>
    </row>
    <row r="6723" customFormat="false" ht="13.8" hidden="true" customHeight="false" outlineLevel="0" collapsed="false">
      <c r="A6723" s="0" t="s">
        <v>202</v>
      </c>
      <c r="B6723" s="0" t="s">
        <v>21</v>
      </c>
      <c r="C6723" s="0" t="s">
        <v>166</v>
      </c>
      <c r="D6723" s="0" t="s">
        <v>36</v>
      </c>
      <c r="E6723" s="0" t="s">
        <v>8</v>
      </c>
      <c r="F6723" s="0" t="s">
        <v>8</v>
      </c>
      <c r="G6723" s="0" t="s">
        <v>172</v>
      </c>
      <c r="H6723" s="0" t="n">
        <v>4948254.946175</v>
      </c>
      <c r="I6723" s="0" t="n">
        <v>26363.5414711632</v>
      </c>
      <c r="J6723" s="0" t="n">
        <v>65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</row>
    <row r="6724" customFormat="false" ht="13.8" hidden="true" customHeight="false" outlineLevel="0" collapsed="false">
      <c r="A6724" s="0" t="s">
        <v>202</v>
      </c>
      <c r="B6724" s="0" t="s">
        <v>21</v>
      </c>
      <c r="C6724" s="0" t="s">
        <v>173</v>
      </c>
      <c r="D6724" s="0" t="s">
        <v>40</v>
      </c>
      <c r="E6724" s="0" t="s">
        <v>9</v>
      </c>
      <c r="F6724" s="0" t="s">
        <v>9</v>
      </c>
      <c r="G6724" s="0" t="s">
        <v>164</v>
      </c>
      <c r="H6724" s="0" t="n">
        <v>9749230.47602157</v>
      </c>
      <c r="I6724" s="0" t="n">
        <v>75024.8616560403</v>
      </c>
      <c r="J6724" s="0" t="n">
        <v>95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n">
        <v>0</v>
      </c>
      <c r="R6724" s="0" t="n">
        <v>0</v>
      </c>
    </row>
    <row r="6725" customFormat="false" ht="13.8" hidden="true" customHeight="false" outlineLevel="0" collapsed="false">
      <c r="A6725" s="0" t="s">
        <v>202</v>
      </c>
      <c r="B6725" s="0" t="s">
        <v>21</v>
      </c>
      <c r="C6725" s="0" t="s">
        <v>166</v>
      </c>
      <c r="D6725" s="0" t="s">
        <v>43</v>
      </c>
      <c r="E6725" s="0" t="s">
        <v>9</v>
      </c>
      <c r="F6725" s="0" t="s">
        <v>9</v>
      </c>
      <c r="G6725" s="0" t="s">
        <v>172</v>
      </c>
      <c r="H6725" s="0" t="n">
        <v>5106220.71156702</v>
      </c>
      <c r="I6725" s="0" t="n">
        <v>18622.7955377955</v>
      </c>
      <c r="J6725" s="0" t="n">
        <v>107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n">
        <v>0</v>
      </c>
      <c r="R6725" s="0" t="n">
        <v>0</v>
      </c>
    </row>
    <row r="6726" customFormat="false" ht="13.8" hidden="true" customHeight="false" outlineLevel="0" collapsed="false">
      <c r="A6726" s="0" t="s">
        <v>202</v>
      </c>
      <c r="B6726" s="0" t="s">
        <v>21</v>
      </c>
      <c r="C6726" s="0" t="s">
        <v>166</v>
      </c>
      <c r="D6726" s="0" t="s">
        <v>45</v>
      </c>
      <c r="E6726" s="0" t="s">
        <v>13</v>
      </c>
      <c r="F6726" s="0" t="s">
        <v>13</v>
      </c>
      <c r="G6726" s="0" t="s">
        <v>172</v>
      </c>
      <c r="H6726" s="0" t="n">
        <v>116957.872105167</v>
      </c>
      <c r="I6726" s="0" t="n">
        <v>513</v>
      </c>
      <c r="J6726" s="0" t="n">
        <v>1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0</v>
      </c>
      <c r="Q6726" s="0" t="n">
        <v>0</v>
      </c>
      <c r="R6726" s="0" t="n">
        <v>0</v>
      </c>
    </row>
    <row r="6727" customFormat="false" ht="13.8" hidden="true" customHeight="false" outlineLevel="0" collapsed="false">
      <c r="A6727" s="0" t="s">
        <v>202</v>
      </c>
      <c r="B6727" s="0" t="s">
        <v>52</v>
      </c>
      <c r="C6727" s="0" t="s">
        <v>158</v>
      </c>
      <c r="D6727" s="0" t="s">
        <v>66</v>
      </c>
      <c r="E6727" s="0" t="s">
        <v>13</v>
      </c>
      <c r="F6727" s="0" t="s">
        <v>13</v>
      </c>
      <c r="G6727" s="0" t="s">
        <v>154</v>
      </c>
      <c r="H6727" s="0" t="n">
        <v>12149337.0654618</v>
      </c>
      <c r="I6727" s="0" t="n">
        <v>149902.255099484</v>
      </c>
      <c r="J6727" s="0" t="n">
        <v>2119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n">
        <v>0</v>
      </c>
      <c r="R6727" s="0" t="n">
        <v>0</v>
      </c>
    </row>
    <row r="6728" customFormat="false" ht="13.8" hidden="true" customHeight="false" outlineLevel="0" collapsed="false">
      <c r="A6728" s="0" t="s">
        <v>202</v>
      </c>
      <c r="B6728" s="0" t="s">
        <v>6</v>
      </c>
      <c r="C6728" s="0" t="s">
        <v>162</v>
      </c>
      <c r="D6728" s="0" t="s">
        <v>18</v>
      </c>
      <c r="E6728" s="0" t="s">
        <v>8</v>
      </c>
      <c r="F6728" s="0" t="s">
        <v>8</v>
      </c>
      <c r="G6728" s="0" t="s">
        <v>164</v>
      </c>
      <c r="H6728" s="0" t="n">
        <v>270040938.013858</v>
      </c>
      <c r="I6728" s="0" t="n">
        <v>2732300.59083619</v>
      </c>
      <c r="J6728" s="0" t="n">
        <v>453.999999921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n">
        <v>0</v>
      </c>
      <c r="R6728" s="0" t="n">
        <v>0</v>
      </c>
    </row>
    <row r="6729" customFormat="false" ht="13.8" hidden="true" customHeight="false" outlineLevel="0" collapsed="false">
      <c r="A6729" s="0" t="s">
        <v>202</v>
      </c>
      <c r="B6729" s="0" t="s">
        <v>6</v>
      </c>
      <c r="C6729" s="0" t="s">
        <v>163</v>
      </c>
      <c r="D6729" s="0" t="s">
        <v>19</v>
      </c>
      <c r="E6729" s="0" t="s">
        <v>13</v>
      </c>
      <c r="F6729" s="0" t="s">
        <v>13</v>
      </c>
      <c r="G6729" s="0" t="s">
        <v>157</v>
      </c>
      <c r="H6729" s="0" t="n">
        <v>187347009.259947</v>
      </c>
      <c r="I6729" s="0" t="n">
        <v>3069034.60421291</v>
      </c>
      <c r="J6729" s="0" t="n">
        <v>455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</row>
    <row r="6730" customFormat="false" ht="13.8" hidden="true" customHeight="false" outlineLevel="0" collapsed="false">
      <c r="A6730" s="0" t="s">
        <v>202</v>
      </c>
      <c r="B6730" s="0" t="s">
        <v>72</v>
      </c>
      <c r="C6730" s="0" t="s">
        <v>175</v>
      </c>
      <c r="D6730" s="0" t="s">
        <v>89</v>
      </c>
      <c r="E6730" s="0" t="s">
        <v>152</v>
      </c>
      <c r="F6730" s="0" t="s">
        <v>8</v>
      </c>
      <c r="G6730" s="0" t="s">
        <v>153</v>
      </c>
      <c r="H6730" s="0" t="n">
        <v>28188865.884639</v>
      </c>
      <c r="I6730" s="0" t="n">
        <v>272021.784557321</v>
      </c>
      <c r="J6730" s="0" t="n">
        <v>14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0</v>
      </c>
      <c r="Q6730" s="0" t="n">
        <v>0</v>
      </c>
      <c r="R6730" s="0" t="n">
        <v>0</v>
      </c>
    </row>
    <row r="6731" customFormat="false" ht="13.8" hidden="true" customHeight="false" outlineLevel="0" collapsed="false">
      <c r="A6731" s="0" t="s">
        <v>202</v>
      </c>
      <c r="B6731" s="0" t="s">
        <v>52</v>
      </c>
      <c r="C6731" s="0" t="s">
        <v>169</v>
      </c>
      <c r="D6731" s="0" t="s">
        <v>61</v>
      </c>
      <c r="E6731" s="0" t="s">
        <v>8</v>
      </c>
      <c r="F6731" s="0" t="s">
        <v>8</v>
      </c>
      <c r="G6731" s="0" t="s">
        <v>172</v>
      </c>
      <c r="H6731" s="0" t="n">
        <v>7184372.49269598</v>
      </c>
      <c r="I6731" s="0" t="n">
        <v>61843.701896</v>
      </c>
      <c r="J6731" s="0" t="n">
        <v>9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0</v>
      </c>
      <c r="P6731" s="0" t="n">
        <v>0</v>
      </c>
      <c r="Q6731" s="0" t="n">
        <v>0</v>
      </c>
      <c r="R6731" s="0" t="n">
        <v>0</v>
      </c>
    </row>
    <row r="6732" customFormat="false" ht="13.8" hidden="true" customHeight="false" outlineLevel="0" collapsed="false">
      <c r="A6732" s="0" t="s">
        <v>202</v>
      </c>
      <c r="B6732" s="0" t="s">
        <v>117</v>
      </c>
      <c r="C6732" s="0" t="s">
        <v>187</v>
      </c>
      <c r="D6732" s="0" t="s">
        <v>109</v>
      </c>
      <c r="E6732" s="0" t="s">
        <v>9</v>
      </c>
      <c r="F6732" s="0" t="s">
        <v>9</v>
      </c>
      <c r="G6732" s="0" t="s">
        <v>154</v>
      </c>
      <c r="H6732" s="0" t="n">
        <v>22587229.735377</v>
      </c>
      <c r="I6732" s="0" t="n">
        <v>110349.616778338</v>
      </c>
      <c r="J6732" s="0" t="n">
        <v>681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</row>
    <row r="6733" customFormat="false" ht="13.8" hidden="true" customHeight="false" outlineLevel="0" collapsed="false">
      <c r="A6733" s="0" t="s">
        <v>202</v>
      </c>
      <c r="B6733" s="0" t="s">
        <v>117</v>
      </c>
      <c r="C6733" s="0" t="s">
        <v>196</v>
      </c>
      <c r="D6733" s="0" t="s">
        <v>109</v>
      </c>
      <c r="E6733" s="0" t="s">
        <v>9</v>
      </c>
      <c r="F6733" s="0" t="s">
        <v>9</v>
      </c>
      <c r="G6733" s="0" t="s">
        <v>157</v>
      </c>
      <c r="H6733" s="0" t="n">
        <v>73719.8792866119</v>
      </c>
      <c r="I6733" s="0" t="n">
        <v>1191.73006949176</v>
      </c>
      <c r="J6733" s="0" t="n">
        <v>11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n">
        <v>0</v>
      </c>
      <c r="R6733" s="0" t="n">
        <v>0</v>
      </c>
    </row>
    <row r="6734" customFormat="false" ht="13.8" hidden="true" customHeight="false" outlineLevel="0" collapsed="false">
      <c r="A6734" s="0" t="s">
        <v>202</v>
      </c>
      <c r="B6734" s="0" t="s">
        <v>103</v>
      </c>
      <c r="C6734" s="0" t="s">
        <v>177</v>
      </c>
      <c r="D6734" s="0" t="s">
        <v>115</v>
      </c>
      <c r="E6734" s="0" t="s">
        <v>8</v>
      </c>
      <c r="F6734" s="0" t="s">
        <v>8</v>
      </c>
      <c r="G6734" s="0" t="s">
        <v>164</v>
      </c>
      <c r="H6734" s="0" t="n">
        <v>228929459.670557</v>
      </c>
      <c r="I6734" s="0" t="n">
        <v>1128910.085</v>
      </c>
      <c r="J6734" s="0" t="n">
        <v>3033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0</v>
      </c>
      <c r="P6734" s="0" t="n">
        <v>0</v>
      </c>
      <c r="Q6734" s="0" t="n">
        <v>0</v>
      </c>
      <c r="R6734" s="0" t="n">
        <v>0</v>
      </c>
    </row>
    <row r="6735" customFormat="false" ht="13.8" hidden="true" customHeight="false" outlineLevel="0" collapsed="false">
      <c r="A6735" s="0" t="s">
        <v>202</v>
      </c>
      <c r="B6735" s="0" t="s">
        <v>103</v>
      </c>
      <c r="C6735" s="0" t="s">
        <v>179</v>
      </c>
      <c r="D6735" s="0" t="s">
        <v>115</v>
      </c>
      <c r="E6735" s="0" t="s">
        <v>13</v>
      </c>
      <c r="F6735" s="0" t="s">
        <v>13</v>
      </c>
      <c r="G6735" s="0" t="s">
        <v>157</v>
      </c>
      <c r="H6735" s="0" t="n">
        <v>10100918.9572151</v>
      </c>
      <c r="I6735" s="0" t="n">
        <v>274334.09</v>
      </c>
      <c r="J6735" s="0" t="n">
        <v>915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n">
        <v>0</v>
      </c>
      <c r="R6735" s="0" t="n">
        <v>0</v>
      </c>
    </row>
    <row r="6736" customFormat="false" ht="13.8" hidden="true" customHeight="false" outlineLevel="0" collapsed="false">
      <c r="A6736" s="0" t="s">
        <v>202</v>
      </c>
      <c r="B6736" s="0" t="s">
        <v>103</v>
      </c>
      <c r="C6736" s="0" t="s">
        <v>178</v>
      </c>
      <c r="D6736" s="0" t="s">
        <v>104</v>
      </c>
      <c r="E6736" s="0" t="s">
        <v>9</v>
      </c>
      <c r="F6736" s="0" t="s">
        <v>9</v>
      </c>
      <c r="G6736" s="0" t="s">
        <v>164</v>
      </c>
      <c r="H6736" s="0" t="n">
        <v>28582712.4562136</v>
      </c>
      <c r="I6736" s="0" t="n">
        <v>396670.623815167</v>
      </c>
      <c r="J6736" s="0" t="n">
        <v>86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0</v>
      </c>
      <c r="Q6736" s="0" t="n">
        <v>0</v>
      </c>
      <c r="R6736" s="0" t="n">
        <v>0</v>
      </c>
    </row>
    <row r="6737" customFormat="false" ht="13.8" hidden="true" customHeight="false" outlineLevel="0" collapsed="false">
      <c r="A6737" s="0" t="s">
        <v>202</v>
      </c>
      <c r="B6737" s="0" t="s">
        <v>103</v>
      </c>
      <c r="C6737" s="0" t="s">
        <v>178</v>
      </c>
      <c r="D6737" s="0" t="s">
        <v>105</v>
      </c>
      <c r="E6737" s="0" t="s">
        <v>8</v>
      </c>
      <c r="F6737" s="0" t="s">
        <v>8</v>
      </c>
      <c r="G6737" s="0" t="s">
        <v>157</v>
      </c>
      <c r="H6737" s="0" t="n">
        <v>20716019.3115676</v>
      </c>
      <c r="I6737" s="0" t="n">
        <v>462571.581158</v>
      </c>
      <c r="J6737" s="0" t="n">
        <v>25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0</v>
      </c>
      <c r="P6737" s="0" t="n">
        <v>0</v>
      </c>
      <c r="Q6737" s="0" t="n">
        <v>0</v>
      </c>
      <c r="R6737" s="0" t="n">
        <v>0</v>
      </c>
    </row>
    <row r="6738" customFormat="false" ht="13.8" hidden="true" customHeight="false" outlineLevel="0" collapsed="false">
      <c r="A6738" s="0" t="s">
        <v>202</v>
      </c>
      <c r="B6738" s="0" t="s">
        <v>96</v>
      </c>
      <c r="C6738" s="0" t="s">
        <v>97</v>
      </c>
      <c r="D6738" s="0" t="s">
        <v>97</v>
      </c>
      <c r="E6738" s="0" t="s">
        <v>170</v>
      </c>
      <c r="F6738" s="0" t="s">
        <v>13</v>
      </c>
      <c r="G6738" s="0" t="s">
        <v>153</v>
      </c>
      <c r="H6738" s="0" t="n">
        <v>3287272.63462587</v>
      </c>
      <c r="I6738" s="0" t="n">
        <v>92110.7315882635</v>
      </c>
      <c r="J6738" s="0" t="n">
        <v>758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</row>
    <row r="6739" customFormat="false" ht="13.8" hidden="true" customHeight="false" outlineLevel="0" collapsed="false">
      <c r="A6739" s="0" t="s">
        <v>202</v>
      </c>
      <c r="B6739" s="0" t="s">
        <v>72</v>
      </c>
      <c r="C6739" s="0" t="s">
        <v>151</v>
      </c>
      <c r="D6739" s="0" t="s">
        <v>73</v>
      </c>
      <c r="E6739" s="0" t="s">
        <v>152</v>
      </c>
      <c r="F6739" s="0" t="s">
        <v>8</v>
      </c>
      <c r="G6739" s="0" t="s">
        <v>154</v>
      </c>
      <c r="H6739" s="0" t="n">
        <v>32422178.6878767</v>
      </c>
      <c r="I6739" s="0" t="n">
        <v>107134.686192781</v>
      </c>
      <c r="J6739" s="0" t="n">
        <v>586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</v>
      </c>
      <c r="P6739" s="0" t="n">
        <v>0</v>
      </c>
      <c r="Q6739" s="0" t="n">
        <v>0</v>
      </c>
      <c r="R6739" s="0" t="n">
        <v>0</v>
      </c>
    </row>
    <row r="6740" customFormat="false" ht="13.8" hidden="true" customHeight="false" outlineLevel="0" collapsed="false">
      <c r="A6740" s="0" t="s">
        <v>202</v>
      </c>
      <c r="B6740" s="0" t="s">
        <v>72</v>
      </c>
      <c r="C6740" s="0" t="s">
        <v>171</v>
      </c>
      <c r="D6740" s="0" t="s">
        <v>74</v>
      </c>
      <c r="E6740" s="0" t="s">
        <v>156</v>
      </c>
      <c r="F6740" s="0" t="s">
        <v>9</v>
      </c>
      <c r="G6740" s="0" t="s">
        <v>154</v>
      </c>
      <c r="H6740" s="0" t="n">
        <v>38318328.246338</v>
      </c>
      <c r="I6740" s="0" t="n">
        <v>187774.044159533</v>
      </c>
      <c r="J6740" s="0" t="n">
        <v>3309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0</v>
      </c>
      <c r="P6740" s="0" t="n">
        <v>0</v>
      </c>
      <c r="Q6740" s="0" t="n">
        <v>0</v>
      </c>
      <c r="R6740" s="0" t="n">
        <v>0</v>
      </c>
    </row>
    <row r="6741" customFormat="false" ht="13.8" hidden="true" customHeight="false" outlineLevel="0" collapsed="false">
      <c r="A6741" s="0" t="s">
        <v>202</v>
      </c>
      <c r="B6741" s="0" t="s">
        <v>72</v>
      </c>
      <c r="C6741" s="0" t="s">
        <v>151</v>
      </c>
      <c r="D6741" s="0" t="s">
        <v>75</v>
      </c>
      <c r="E6741" s="0" t="s">
        <v>174</v>
      </c>
      <c r="F6741" s="0" t="s">
        <v>8</v>
      </c>
      <c r="G6741" s="0" t="s">
        <v>157</v>
      </c>
      <c r="H6741" s="0" t="n">
        <v>4448475.87553279</v>
      </c>
      <c r="I6741" s="0" t="n">
        <v>10262.9896265811</v>
      </c>
      <c r="J6741" s="0" t="n">
        <v>44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0</v>
      </c>
      <c r="Q6741" s="0" t="n">
        <v>0</v>
      </c>
      <c r="R6741" s="0" t="n">
        <v>0</v>
      </c>
    </row>
    <row r="6742" customFormat="false" ht="13.8" hidden="true" customHeight="false" outlineLevel="0" collapsed="false">
      <c r="A6742" s="0" t="s">
        <v>202</v>
      </c>
      <c r="B6742" s="0" t="s">
        <v>72</v>
      </c>
      <c r="C6742" s="0" t="s">
        <v>151</v>
      </c>
      <c r="D6742" s="0" t="s">
        <v>76</v>
      </c>
      <c r="E6742" s="0" t="s">
        <v>156</v>
      </c>
      <c r="F6742" s="0" t="s">
        <v>9</v>
      </c>
      <c r="G6742" s="0" t="s">
        <v>154</v>
      </c>
      <c r="H6742" s="0" t="n">
        <v>2443264.9323692</v>
      </c>
      <c r="I6742" s="0" t="n">
        <v>10204.6035665419</v>
      </c>
      <c r="J6742" s="0" t="n">
        <v>89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0</v>
      </c>
      <c r="Q6742" s="0" t="n">
        <v>0</v>
      </c>
      <c r="R6742" s="0" t="n">
        <v>0</v>
      </c>
    </row>
    <row r="6743" customFormat="false" ht="13.8" hidden="true" customHeight="false" outlineLevel="0" collapsed="false">
      <c r="A6743" s="0" t="s">
        <v>202</v>
      </c>
      <c r="B6743" s="0" t="s">
        <v>72</v>
      </c>
      <c r="C6743" s="0" t="s">
        <v>151</v>
      </c>
      <c r="D6743" s="0" t="s">
        <v>78</v>
      </c>
      <c r="E6743" s="0" t="s">
        <v>156</v>
      </c>
      <c r="F6743" s="0" t="s">
        <v>9</v>
      </c>
      <c r="G6743" s="0" t="s">
        <v>157</v>
      </c>
      <c r="H6743" s="0" t="n">
        <v>50034462.043807</v>
      </c>
      <c r="I6743" s="0" t="n">
        <v>1240066.96350696</v>
      </c>
      <c r="J6743" s="0" t="n">
        <v>229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n">
        <v>0</v>
      </c>
      <c r="R6743" s="0" t="n">
        <v>0</v>
      </c>
    </row>
    <row r="6744" customFormat="false" ht="13.8" hidden="true" customHeight="false" outlineLevel="0" collapsed="false">
      <c r="A6744" s="0" t="s">
        <v>202</v>
      </c>
      <c r="B6744" s="0" t="s">
        <v>96</v>
      </c>
      <c r="C6744" s="0" t="s">
        <v>98</v>
      </c>
      <c r="D6744" s="0" t="s">
        <v>98</v>
      </c>
      <c r="E6744" s="0" t="s">
        <v>170</v>
      </c>
      <c r="F6744" s="0" t="s">
        <v>13</v>
      </c>
      <c r="G6744" s="0" t="s">
        <v>164</v>
      </c>
      <c r="H6744" s="0" t="n">
        <v>138735545.67821</v>
      </c>
      <c r="I6744" s="0" t="n">
        <v>2757020.44267236</v>
      </c>
      <c r="J6744" s="0" t="n">
        <v>3480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n">
        <v>0</v>
      </c>
      <c r="R6744" s="0" t="n">
        <v>0</v>
      </c>
    </row>
    <row r="6745" customFormat="false" ht="13.8" hidden="true" customHeight="false" outlineLevel="0" collapsed="false">
      <c r="A6745" s="0" t="s">
        <v>202</v>
      </c>
      <c r="B6745" s="0" t="s">
        <v>72</v>
      </c>
      <c r="C6745" s="0" t="s">
        <v>151</v>
      </c>
      <c r="D6745" s="0" t="s">
        <v>78</v>
      </c>
      <c r="E6745" s="0" t="s">
        <v>152</v>
      </c>
      <c r="F6745" s="0" t="s">
        <v>8</v>
      </c>
      <c r="G6745" s="0" t="s">
        <v>153</v>
      </c>
      <c r="H6745" s="0" t="n">
        <v>85802896.7699278</v>
      </c>
      <c r="I6745" s="0" t="n">
        <v>1077135.22590434</v>
      </c>
      <c r="J6745" s="0" t="n">
        <v>230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</row>
    <row r="6746" customFormat="false" ht="13.8" hidden="true" customHeight="false" outlineLevel="0" collapsed="false">
      <c r="A6746" s="0" t="s">
        <v>202</v>
      </c>
      <c r="B6746" s="0" t="s">
        <v>52</v>
      </c>
      <c r="C6746" s="0" t="s">
        <v>158</v>
      </c>
      <c r="D6746" s="0" t="s">
        <v>56</v>
      </c>
      <c r="E6746" s="0" t="s">
        <v>8</v>
      </c>
      <c r="F6746" s="0" t="s">
        <v>8</v>
      </c>
      <c r="G6746" s="0" t="s">
        <v>157</v>
      </c>
      <c r="H6746" s="0" t="n">
        <v>448428457.98697</v>
      </c>
      <c r="I6746" s="0" t="n">
        <v>3891722.37429043</v>
      </c>
      <c r="J6746" s="0" t="n">
        <v>3782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</row>
    <row r="6747" customFormat="false" ht="13.8" hidden="true" customHeight="false" outlineLevel="0" collapsed="false">
      <c r="A6747" s="0" t="s">
        <v>202</v>
      </c>
      <c r="B6747" s="0" t="s">
        <v>21</v>
      </c>
      <c r="C6747" s="0" t="s">
        <v>173</v>
      </c>
      <c r="D6747" s="0" t="s">
        <v>26</v>
      </c>
      <c r="E6747" s="0" t="s">
        <v>8</v>
      </c>
      <c r="F6747" s="0" t="s">
        <v>8</v>
      </c>
      <c r="G6747" s="0" t="s">
        <v>157</v>
      </c>
      <c r="H6747" s="0" t="n">
        <v>32589185.9611806</v>
      </c>
      <c r="I6747" s="0" t="n">
        <v>463526.831240461</v>
      </c>
      <c r="J6747" s="0" t="n">
        <v>481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n">
        <v>0</v>
      </c>
      <c r="R6747" s="0" t="n">
        <v>0</v>
      </c>
    </row>
    <row r="6748" customFormat="false" ht="13.8" hidden="true" customHeight="false" outlineLevel="0" collapsed="false">
      <c r="A6748" s="0" t="s">
        <v>202</v>
      </c>
      <c r="B6748" s="0" t="s">
        <v>96</v>
      </c>
      <c r="C6748" s="0" t="s">
        <v>184</v>
      </c>
      <c r="D6748" s="0" t="s">
        <v>100</v>
      </c>
      <c r="E6748" s="0" t="s">
        <v>199</v>
      </c>
      <c r="F6748" s="0" t="s">
        <v>8</v>
      </c>
      <c r="G6748" s="0" t="s">
        <v>154</v>
      </c>
      <c r="H6748" s="0" t="n">
        <v>109317143.862636</v>
      </c>
      <c r="I6748" s="0" t="n">
        <v>887660.627678736</v>
      </c>
      <c r="J6748" s="0" t="n">
        <v>110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</v>
      </c>
      <c r="P6748" s="0" t="n">
        <v>0</v>
      </c>
      <c r="Q6748" s="0" t="n">
        <v>0</v>
      </c>
      <c r="R6748" s="0" t="n">
        <v>0</v>
      </c>
    </row>
    <row r="6749" customFormat="false" ht="13.8" hidden="true" customHeight="false" outlineLevel="0" collapsed="false">
      <c r="A6749" s="0" t="s">
        <v>202</v>
      </c>
      <c r="B6749" s="0" t="s">
        <v>6</v>
      </c>
      <c r="C6749" s="0" t="s">
        <v>163</v>
      </c>
      <c r="D6749" s="0" t="s">
        <v>7</v>
      </c>
      <c r="E6749" s="0" t="s">
        <v>8</v>
      </c>
      <c r="F6749" s="0" t="s">
        <v>8</v>
      </c>
      <c r="G6749" s="0" t="s">
        <v>154</v>
      </c>
      <c r="H6749" s="0" t="n">
        <v>296721430.761241</v>
      </c>
      <c r="I6749" s="0" t="n">
        <v>1339123.24519013</v>
      </c>
      <c r="J6749" s="0" t="n">
        <v>6644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</row>
    <row r="6750" customFormat="false" ht="13.8" hidden="true" customHeight="false" outlineLevel="0" collapsed="false">
      <c r="A6750" s="0" t="s">
        <v>202</v>
      </c>
      <c r="B6750" s="0" t="s">
        <v>21</v>
      </c>
      <c r="C6750" s="0" t="s">
        <v>166</v>
      </c>
      <c r="D6750" s="0" t="s">
        <v>33</v>
      </c>
      <c r="E6750" s="0" t="s">
        <v>9</v>
      </c>
      <c r="F6750" s="0" t="s">
        <v>9</v>
      </c>
      <c r="G6750" s="0" t="s">
        <v>164</v>
      </c>
      <c r="H6750" s="0" t="n">
        <v>11093024.0267164</v>
      </c>
      <c r="I6750" s="0" t="n">
        <v>157413.24686939</v>
      </c>
      <c r="J6750" s="0" t="n">
        <v>24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0</v>
      </c>
      <c r="Q6750" s="0" t="n">
        <v>0</v>
      </c>
      <c r="R6750" s="0" t="n">
        <v>0</v>
      </c>
    </row>
    <row r="6751" customFormat="false" ht="13.8" hidden="true" customHeight="false" outlineLevel="0" collapsed="false">
      <c r="A6751" s="0" t="s">
        <v>202</v>
      </c>
      <c r="B6751" s="0" t="s">
        <v>72</v>
      </c>
      <c r="C6751" s="0" t="s">
        <v>151</v>
      </c>
      <c r="D6751" s="0" t="s">
        <v>81</v>
      </c>
      <c r="E6751" s="0" t="s">
        <v>156</v>
      </c>
      <c r="F6751" s="0" t="s">
        <v>9</v>
      </c>
      <c r="G6751" s="0" t="s">
        <v>154</v>
      </c>
      <c r="H6751" s="0" t="n">
        <v>657570.824165629</v>
      </c>
      <c r="I6751" s="0" t="n">
        <v>6912.95880029</v>
      </c>
      <c r="J6751" s="0" t="n">
        <v>80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n">
        <v>0</v>
      </c>
      <c r="R6751" s="0" t="n">
        <v>0</v>
      </c>
    </row>
    <row r="6752" customFormat="false" ht="13.8" hidden="true" customHeight="false" outlineLevel="0" collapsed="false">
      <c r="A6752" s="0" t="s">
        <v>202</v>
      </c>
      <c r="B6752" s="0" t="s">
        <v>72</v>
      </c>
      <c r="C6752" s="0" t="s">
        <v>151</v>
      </c>
      <c r="D6752" s="0" t="s">
        <v>81</v>
      </c>
      <c r="E6752" s="0" t="s">
        <v>152</v>
      </c>
      <c r="F6752" s="0" t="s">
        <v>8</v>
      </c>
      <c r="G6752" s="0" t="s">
        <v>153</v>
      </c>
      <c r="H6752" s="0" t="n">
        <v>678537.149932913</v>
      </c>
      <c r="I6752" s="0" t="n">
        <v>4992.68223475765</v>
      </c>
      <c r="J6752" s="0" t="n">
        <v>73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0</v>
      </c>
      <c r="Q6752" s="0" t="n">
        <v>0</v>
      </c>
      <c r="R6752" s="0" t="n">
        <v>0</v>
      </c>
    </row>
    <row r="6753" customFormat="false" ht="13.8" hidden="true" customHeight="false" outlineLevel="0" collapsed="false">
      <c r="A6753" s="0" t="s">
        <v>202</v>
      </c>
      <c r="B6753" s="0" t="s">
        <v>72</v>
      </c>
      <c r="C6753" s="0" t="s">
        <v>151</v>
      </c>
      <c r="D6753" s="0" t="s">
        <v>82</v>
      </c>
      <c r="E6753" s="0" t="s">
        <v>156</v>
      </c>
      <c r="F6753" s="0" t="s">
        <v>9</v>
      </c>
      <c r="G6753" s="0" t="s">
        <v>157</v>
      </c>
      <c r="H6753" s="0" t="n">
        <v>1231228.04448315</v>
      </c>
      <c r="I6753" s="0" t="n">
        <v>12471.8543203281</v>
      </c>
      <c r="J6753" s="0" t="n">
        <v>58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</row>
    <row r="6754" customFormat="false" ht="13.8" hidden="true" customHeight="false" outlineLevel="0" collapsed="false">
      <c r="A6754" s="0" t="s">
        <v>202</v>
      </c>
      <c r="B6754" s="0" t="s">
        <v>72</v>
      </c>
      <c r="C6754" s="0" t="s">
        <v>151</v>
      </c>
      <c r="D6754" s="0" t="s">
        <v>84</v>
      </c>
      <c r="E6754" s="0" t="s">
        <v>174</v>
      </c>
      <c r="F6754" s="0" t="s">
        <v>8</v>
      </c>
      <c r="G6754" s="0" t="s">
        <v>154</v>
      </c>
      <c r="H6754" s="0" t="n">
        <v>151762199.90557</v>
      </c>
      <c r="I6754" s="0" t="n">
        <v>1292881.12826472</v>
      </c>
      <c r="J6754" s="0" t="n">
        <v>126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</row>
    <row r="6755" customFormat="false" ht="13.8" hidden="true" customHeight="false" outlineLevel="0" collapsed="false">
      <c r="A6755" s="0" t="s">
        <v>202</v>
      </c>
      <c r="B6755" s="0" t="s">
        <v>52</v>
      </c>
      <c r="C6755" s="0" t="s">
        <v>165</v>
      </c>
      <c r="D6755" s="0" t="s">
        <v>65</v>
      </c>
      <c r="E6755" s="0" t="s">
        <v>13</v>
      </c>
      <c r="F6755" s="0" t="s">
        <v>13</v>
      </c>
      <c r="G6755" s="0" t="s">
        <v>172</v>
      </c>
      <c r="H6755" s="0" t="n">
        <v>508687.966443941</v>
      </c>
      <c r="I6755" s="0" t="n">
        <v>5688.19999999999</v>
      </c>
      <c r="J6755" s="0" t="n">
        <v>89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0</v>
      </c>
      <c r="Q6755" s="0" t="n">
        <v>0</v>
      </c>
      <c r="R6755" s="0" t="n">
        <v>0</v>
      </c>
    </row>
    <row r="6756" customFormat="false" ht="13.8" hidden="true" customHeight="false" outlineLevel="0" collapsed="false">
      <c r="A6756" s="0" t="s">
        <v>202</v>
      </c>
      <c r="B6756" s="0" t="s">
        <v>52</v>
      </c>
      <c r="C6756" s="0" t="s">
        <v>165</v>
      </c>
      <c r="D6756" s="0" t="s">
        <v>65</v>
      </c>
      <c r="E6756" s="0" t="s">
        <v>13</v>
      </c>
      <c r="F6756" s="0" t="s">
        <v>13</v>
      </c>
      <c r="G6756" s="0" t="s">
        <v>153</v>
      </c>
      <c r="H6756" s="0" t="n">
        <v>1059485.12515471</v>
      </c>
      <c r="I6756" s="0" t="n">
        <v>14681.2999999999</v>
      </c>
      <c r="J6756" s="0" t="n">
        <v>233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n">
        <v>0</v>
      </c>
      <c r="R6756" s="0" t="n">
        <v>0</v>
      </c>
    </row>
    <row r="6757" customFormat="false" ht="13.8" hidden="true" customHeight="false" outlineLevel="0" collapsed="false">
      <c r="A6757" s="0" t="s">
        <v>202</v>
      </c>
      <c r="B6757" s="0" t="s">
        <v>21</v>
      </c>
      <c r="C6757" s="0" t="s">
        <v>181</v>
      </c>
      <c r="D6757" s="0" t="s">
        <v>51</v>
      </c>
      <c r="E6757" s="0" t="s">
        <v>13</v>
      </c>
      <c r="F6757" s="0" t="s">
        <v>13</v>
      </c>
      <c r="G6757" s="0" t="s">
        <v>164</v>
      </c>
      <c r="H6757" s="0" t="n">
        <v>29622417.3121987</v>
      </c>
      <c r="I6757" s="0" t="n">
        <v>235795</v>
      </c>
      <c r="J6757" s="0" t="n">
        <v>602</v>
      </c>
      <c r="K6757" s="0" t="n">
        <v>0</v>
      </c>
      <c r="L6757" s="0" t="n">
        <v>0</v>
      </c>
      <c r="M6757" s="0" t="n">
        <v>0</v>
      </c>
      <c r="N6757" s="0" t="n">
        <v>0</v>
      </c>
      <c r="O6757" s="0" t="n">
        <v>0</v>
      </c>
      <c r="P6757" s="0" t="n">
        <v>0</v>
      </c>
      <c r="Q6757" s="0" t="n">
        <v>0</v>
      </c>
      <c r="R6757" s="0" t="n">
        <v>0</v>
      </c>
    </row>
    <row r="6758" customFormat="false" ht="13.8" hidden="true" customHeight="false" outlineLevel="0" collapsed="false">
      <c r="A6758" s="0" t="s">
        <v>202</v>
      </c>
      <c r="B6758" s="0" t="s">
        <v>72</v>
      </c>
      <c r="C6758" s="0" t="s">
        <v>175</v>
      </c>
      <c r="D6758" s="0" t="s">
        <v>88</v>
      </c>
      <c r="E6758" s="0" t="s">
        <v>152</v>
      </c>
      <c r="F6758" s="0" t="s">
        <v>8</v>
      </c>
      <c r="G6758" s="0" t="s">
        <v>172</v>
      </c>
      <c r="H6758" s="0" t="n">
        <v>21469677.9803318</v>
      </c>
      <c r="I6758" s="0" t="n">
        <v>161603.414097982</v>
      </c>
      <c r="J6758" s="0" t="n">
        <v>359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0</v>
      </c>
      <c r="P6758" s="0" t="n">
        <v>0</v>
      </c>
      <c r="Q6758" s="0" t="n">
        <v>0</v>
      </c>
      <c r="R6758" s="0" t="n">
        <v>0</v>
      </c>
    </row>
    <row r="6759" customFormat="false" ht="13.8" hidden="true" customHeight="false" outlineLevel="0" collapsed="false">
      <c r="A6759" s="0" t="s">
        <v>202</v>
      </c>
      <c r="B6759" s="0" t="s">
        <v>52</v>
      </c>
      <c r="C6759" s="0" t="s">
        <v>169</v>
      </c>
      <c r="D6759" s="0" t="s">
        <v>70</v>
      </c>
      <c r="E6759" s="0" t="s">
        <v>8</v>
      </c>
      <c r="F6759" s="0" t="s">
        <v>8</v>
      </c>
      <c r="G6759" s="0" t="s">
        <v>154</v>
      </c>
      <c r="H6759" s="0" t="n">
        <v>145064606.536018</v>
      </c>
      <c r="I6759" s="0" t="n">
        <v>1367789.53973079</v>
      </c>
      <c r="J6759" s="0" t="n">
        <v>869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</row>
    <row r="6760" customFormat="false" ht="13.8" hidden="true" customHeight="false" outlineLevel="0" collapsed="false">
      <c r="A6760" s="0" t="s">
        <v>202</v>
      </c>
      <c r="B6760" s="0" t="s">
        <v>52</v>
      </c>
      <c r="C6760" s="0" t="s">
        <v>169</v>
      </c>
      <c r="D6760" s="0" t="s">
        <v>70</v>
      </c>
      <c r="E6760" s="0" t="s">
        <v>9</v>
      </c>
      <c r="F6760" s="0" t="s">
        <v>9</v>
      </c>
      <c r="G6760" s="0" t="s">
        <v>154</v>
      </c>
      <c r="H6760" s="0" t="n">
        <v>77203572.9657894</v>
      </c>
      <c r="I6760" s="0" t="n">
        <v>749843.020605299</v>
      </c>
      <c r="J6760" s="0" t="n">
        <v>466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n">
        <v>0</v>
      </c>
      <c r="R6760" s="0" t="n">
        <v>0</v>
      </c>
    </row>
    <row r="6761" customFormat="false" ht="13.8" hidden="true" customHeight="false" outlineLevel="0" collapsed="false">
      <c r="A6761" s="0" t="s">
        <v>202</v>
      </c>
      <c r="B6761" s="0" t="s">
        <v>72</v>
      </c>
      <c r="C6761" s="0" t="s">
        <v>151</v>
      </c>
      <c r="D6761" s="0" t="s">
        <v>81</v>
      </c>
      <c r="E6761" s="0" t="s">
        <v>174</v>
      </c>
      <c r="F6761" s="0" t="s">
        <v>8</v>
      </c>
      <c r="G6761" s="0" t="s">
        <v>154</v>
      </c>
      <c r="H6761" s="0" t="n">
        <v>218538.102007193</v>
      </c>
      <c r="I6761" s="0" t="n">
        <v>1178.97400912754</v>
      </c>
      <c r="J6761" s="0" t="n">
        <v>25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</row>
    <row r="6762" customFormat="false" ht="13.8" hidden="true" customHeight="false" outlineLevel="0" collapsed="false">
      <c r="A6762" s="0" t="s">
        <v>202</v>
      </c>
      <c r="B6762" s="0" t="s">
        <v>21</v>
      </c>
      <c r="C6762" s="0" t="s">
        <v>173</v>
      </c>
      <c r="D6762" s="0" t="s">
        <v>39</v>
      </c>
      <c r="E6762" s="0" t="s">
        <v>13</v>
      </c>
      <c r="F6762" s="0" t="s">
        <v>13</v>
      </c>
      <c r="G6762" s="0" t="s">
        <v>153</v>
      </c>
      <c r="H6762" s="0" t="n">
        <v>1118215.18370691</v>
      </c>
      <c r="I6762" s="0" t="n">
        <v>8035.74177827332</v>
      </c>
      <c r="J6762" s="0" t="n">
        <v>17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</row>
    <row r="6763" customFormat="false" ht="13.8" hidden="true" customHeight="false" outlineLevel="0" collapsed="false">
      <c r="A6763" s="0" t="s">
        <v>202</v>
      </c>
      <c r="B6763" s="0" t="s">
        <v>52</v>
      </c>
      <c r="C6763" s="0" t="s">
        <v>169</v>
      </c>
      <c r="D6763" s="0" t="s">
        <v>61</v>
      </c>
      <c r="E6763" s="0" t="s">
        <v>13</v>
      </c>
      <c r="F6763" s="0" t="s">
        <v>13</v>
      </c>
      <c r="G6763" s="0" t="s">
        <v>172</v>
      </c>
      <c r="H6763" s="0" t="n">
        <v>2369710.82342122</v>
      </c>
      <c r="I6763" s="0" t="n">
        <v>20967.631096</v>
      </c>
      <c r="J6763" s="0" t="n">
        <v>3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0</v>
      </c>
    </row>
    <row r="6764" customFormat="false" ht="13.8" hidden="true" customHeight="false" outlineLevel="0" collapsed="false">
      <c r="A6764" s="0" t="s">
        <v>202</v>
      </c>
      <c r="B6764" s="0" t="s">
        <v>103</v>
      </c>
      <c r="C6764" s="0" t="s">
        <v>177</v>
      </c>
      <c r="D6764" s="0" t="s">
        <v>114</v>
      </c>
      <c r="E6764" s="0" t="s">
        <v>9</v>
      </c>
      <c r="F6764" s="0" t="s">
        <v>9</v>
      </c>
      <c r="G6764" s="0" t="s">
        <v>154</v>
      </c>
      <c r="H6764" s="0" t="n">
        <v>658109.115798202</v>
      </c>
      <c r="I6764" s="0" t="n">
        <v>42681.145</v>
      </c>
      <c r="J6764" s="0" t="n">
        <v>234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</row>
    <row r="6765" customFormat="false" ht="13.8" hidden="true" customHeight="false" outlineLevel="0" collapsed="false">
      <c r="A6765" s="0" t="s">
        <v>202</v>
      </c>
      <c r="B6765" s="0" t="s">
        <v>103</v>
      </c>
      <c r="C6765" s="0" t="s">
        <v>177</v>
      </c>
      <c r="D6765" s="0" t="s">
        <v>115</v>
      </c>
      <c r="E6765" s="0" t="s">
        <v>9</v>
      </c>
      <c r="F6765" s="0" t="s">
        <v>9</v>
      </c>
      <c r="G6765" s="0" t="s">
        <v>172</v>
      </c>
      <c r="H6765" s="0" t="n">
        <v>850856.487690344</v>
      </c>
      <c r="I6765" s="0" t="n">
        <v>13282.59</v>
      </c>
      <c r="J6765" s="0" t="n">
        <v>86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0</v>
      </c>
      <c r="Q6765" s="0" t="n">
        <v>0</v>
      </c>
      <c r="R6765" s="0" t="n">
        <v>0</v>
      </c>
    </row>
    <row r="6766" customFormat="false" ht="13.8" hidden="true" customHeight="false" outlineLevel="0" collapsed="false">
      <c r="A6766" s="0" t="s">
        <v>202</v>
      </c>
      <c r="B6766" s="0" t="s">
        <v>103</v>
      </c>
      <c r="C6766" s="0" t="s">
        <v>177</v>
      </c>
      <c r="D6766" s="0" t="s">
        <v>114</v>
      </c>
      <c r="E6766" s="0" t="s">
        <v>9</v>
      </c>
      <c r="F6766" s="0" t="s">
        <v>9</v>
      </c>
      <c r="G6766" s="0" t="s">
        <v>172</v>
      </c>
      <c r="H6766" s="0" t="n">
        <v>25389.8148860207</v>
      </c>
      <c r="I6766" s="0" t="n">
        <v>1397.295</v>
      </c>
      <c r="J6766" s="0" t="n">
        <v>32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0</v>
      </c>
      <c r="P6766" s="0" t="n">
        <v>0</v>
      </c>
      <c r="Q6766" s="0" t="n">
        <v>0</v>
      </c>
      <c r="R6766" s="0" t="n">
        <v>0</v>
      </c>
    </row>
    <row r="6767" customFormat="false" ht="13.8" hidden="true" customHeight="false" outlineLevel="0" collapsed="false">
      <c r="A6767" s="0" t="s">
        <v>202</v>
      </c>
      <c r="B6767" s="0" t="s">
        <v>103</v>
      </c>
      <c r="C6767" s="0" t="s">
        <v>178</v>
      </c>
      <c r="D6767" s="0" t="s">
        <v>107</v>
      </c>
      <c r="E6767" s="0" t="s">
        <v>13</v>
      </c>
      <c r="F6767" s="0" t="s">
        <v>13</v>
      </c>
      <c r="G6767" s="0" t="s">
        <v>164</v>
      </c>
      <c r="H6767" s="0" t="n">
        <v>2989357.48131891</v>
      </c>
      <c r="I6767" s="0" t="n">
        <v>74661.634095025</v>
      </c>
      <c r="J6767" s="0" t="n">
        <v>536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n">
        <v>0</v>
      </c>
      <c r="R6767" s="0" t="n">
        <v>0</v>
      </c>
    </row>
    <row r="6768" customFormat="false" ht="13.8" hidden="true" customHeight="false" outlineLevel="0" collapsed="false">
      <c r="A6768" s="0" t="s">
        <v>202</v>
      </c>
      <c r="B6768" s="0" t="s">
        <v>103</v>
      </c>
      <c r="C6768" s="0" t="s">
        <v>178</v>
      </c>
      <c r="D6768" s="0" t="s">
        <v>111</v>
      </c>
      <c r="E6768" s="0" t="s">
        <v>9</v>
      </c>
      <c r="F6768" s="0" t="s">
        <v>9</v>
      </c>
      <c r="G6768" s="0" t="s">
        <v>154</v>
      </c>
      <c r="H6768" s="0" t="n">
        <v>2880969.21859718</v>
      </c>
      <c r="I6768" s="0" t="n">
        <v>36084.0660473703</v>
      </c>
      <c r="J6768" s="0" t="n">
        <v>60</v>
      </c>
      <c r="K6768" s="0" t="n">
        <v>0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n">
        <v>0</v>
      </c>
      <c r="R6768" s="0" t="n">
        <v>0</v>
      </c>
    </row>
    <row r="6769" customFormat="false" ht="13.8" hidden="true" customHeight="false" outlineLevel="0" collapsed="false">
      <c r="A6769" s="0" t="s">
        <v>202</v>
      </c>
      <c r="B6769" s="0" t="s">
        <v>103</v>
      </c>
      <c r="C6769" s="0" t="s">
        <v>178</v>
      </c>
      <c r="D6769" s="0" t="s">
        <v>111</v>
      </c>
      <c r="E6769" s="0" t="s">
        <v>13</v>
      </c>
      <c r="F6769" s="0" t="s">
        <v>13</v>
      </c>
      <c r="G6769" s="0" t="s">
        <v>153</v>
      </c>
      <c r="H6769" s="0" t="n">
        <v>177960.263407692</v>
      </c>
      <c r="I6769" s="0" t="n">
        <v>6432.48378049229</v>
      </c>
      <c r="J6769" s="0" t="n">
        <v>13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0</v>
      </c>
      <c r="Q6769" s="0" t="n">
        <v>0</v>
      </c>
      <c r="R6769" s="0" t="n">
        <v>0</v>
      </c>
    </row>
    <row r="6770" customFormat="false" ht="13.8" hidden="true" customHeight="false" outlineLevel="0" collapsed="false">
      <c r="A6770" s="0" t="s">
        <v>202</v>
      </c>
      <c r="B6770" s="0" t="s">
        <v>72</v>
      </c>
      <c r="C6770" s="0" t="s">
        <v>151</v>
      </c>
      <c r="D6770" s="0" t="s">
        <v>75</v>
      </c>
      <c r="E6770" s="0" t="s">
        <v>174</v>
      </c>
      <c r="F6770" s="0" t="s">
        <v>8</v>
      </c>
      <c r="G6770" s="0" t="s">
        <v>154</v>
      </c>
      <c r="H6770" s="0" t="n">
        <v>7082025.2951593</v>
      </c>
      <c r="I6770" s="0" t="n">
        <v>16738.5808299346</v>
      </c>
      <c r="J6770" s="0" t="n">
        <v>44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0</v>
      </c>
      <c r="Q6770" s="0" t="n">
        <v>0</v>
      </c>
      <c r="R6770" s="0" t="n">
        <v>0</v>
      </c>
    </row>
    <row r="6771" customFormat="false" ht="13.8" hidden="true" customHeight="false" outlineLevel="0" collapsed="false">
      <c r="A6771" s="0" t="s">
        <v>202</v>
      </c>
      <c r="B6771" s="0" t="s">
        <v>72</v>
      </c>
      <c r="C6771" s="0" t="s">
        <v>171</v>
      </c>
      <c r="D6771" s="0" t="s">
        <v>80</v>
      </c>
      <c r="E6771" s="0" t="s">
        <v>170</v>
      </c>
      <c r="F6771" s="0" t="s">
        <v>13</v>
      </c>
      <c r="G6771" s="0" t="s">
        <v>157</v>
      </c>
      <c r="H6771" s="0" t="n">
        <v>10725747.3330506</v>
      </c>
      <c r="I6771" s="0" t="n">
        <v>261837.27802337</v>
      </c>
      <c r="J6771" s="0" t="n">
        <v>387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n">
        <v>0</v>
      </c>
      <c r="R6771" s="0" t="n">
        <v>0</v>
      </c>
    </row>
    <row r="6772" customFormat="false" ht="13.8" hidden="true" customHeight="false" outlineLevel="0" collapsed="false">
      <c r="A6772" s="0" t="s">
        <v>202</v>
      </c>
      <c r="B6772" s="0" t="s">
        <v>52</v>
      </c>
      <c r="C6772" s="0" t="s">
        <v>158</v>
      </c>
      <c r="D6772" s="0" t="s">
        <v>53</v>
      </c>
      <c r="E6772" s="0" t="s">
        <v>8</v>
      </c>
      <c r="F6772" s="0" t="s">
        <v>8</v>
      </c>
      <c r="G6772" s="0" t="s">
        <v>154</v>
      </c>
      <c r="H6772" s="0" t="n">
        <v>28591200.0431382</v>
      </c>
      <c r="I6772" s="0" t="n">
        <v>504956.0637846</v>
      </c>
      <c r="J6772" s="0" t="n">
        <v>184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n">
        <v>0</v>
      </c>
      <c r="R6772" s="0" t="n">
        <v>0</v>
      </c>
    </row>
    <row r="6773" customFormat="false" ht="13.8" hidden="true" customHeight="false" outlineLevel="0" collapsed="false">
      <c r="A6773" s="0" t="s">
        <v>202</v>
      </c>
      <c r="B6773" s="0" t="s">
        <v>21</v>
      </c>
      <c r="C6773" s="0" t="s">
        <v>181</v>
      </c>
      <c r="D6773" s="0" t="s">
        <v>22</v>
      </c>
      <c r="E6773" s="0" t="s">
        <v>8</v>
      </c>
      <c r="F6773" s="0" t="s">
        <v>8</v>
      </c>
      <c r="G6773" s="0" t="s">
        <v>164</v>
      </c>
      <c r="H6773" s="0" t="n">
        <v>69695031.8724575</v>
      </c>
      <c r="I6773" s="0" t="n">
        <v>749925</v>
      </c>
      <c r="J6773" s="0" t="n">
        <v>1560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</v>
      </c>
      <c r="Q6773" s="0" t="n">
        <v>0</v>
      </c>
      <c r="R6773" s="0" t="n">
        <v>0</v>
      </c>
    </row>
    <row r="6774" customFormat="false" ht="13.8" hidden="true" customHeight="false" outlineLevel="0" collapsed="false">
      <c r="A6774" s="0" t="s">
        <v>202</v>
      </c>
      <c r="B6774" s="0" t="s">
        <v>96</v>
      </c>
      <c r="C6774" s="0" t="s">
        <v>99</v>
      </c>
      <c r="D6774" s="0" t="s">
        <v>99</v>
      </c>
      <c r="E6774" s="0" t="s">
        <v>170</v>
      </c>
      <c r="F6774" s="0" t="s">
        <v>13</v>
      </c>
      <c r="G6774" s="0" t="s">
        <v>154</v>
      </c>
      <c r="H6774" s="0" t="n">
        <v>8314304.36320278</v>
      </c>
      <c r="I6774" s="0" t="n">
        <v>116663.155721583</v>
      </c>
      <c r="J6774" s="0" t="n">
        <v>172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n">
        <v>0</v>
      </c>
      <c r="R6774" s="0" t="n">
        <v>0</v>
      </c>
    </row>
    <row r="6775" customFormat="false" ht="13.8" hidden="true" customHeight="false" outlineLevel="0" collapsed="false">
      <c r="A6775" s="0" t="s">
        <v>202</v>
      </c>
      <c r="B6775" s="0" t="s">
        <v>52</v>
      </c>
      <c r="C6775" s="0" t="s">
        <v>183</v>
      </c>
      <c r="D6775" s="0" t="s">
        <v>57</v>
      </c>
      <c r="E6775" s="0" t="s">
        <v>8</v>
      </c>
      <c r="F6775" s="0" t="s">
        <v>8</v>
      </c>
      <c r="G6775" s="0" t="s">
        <v>154</v>
      </c>
      <c r="H6775" s="0" t="n">
        <v>247064350.219742</v>
      </c>
      <c r="I6775" s="0" t="n">
        <v>2929754.29464285</v>
      </c>
      <c r="J6775" s="0" t="n">
        <v>423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0</v>
      </c>
      <c r="Q6775" s="0" t="n">
        <v>0</v>
      </c>
      <c r="R6775" s="0" t="n">
        <v>0</v>
      </c>
    </row>
    <row r="6776" customFormat="false" ht="13.8" hidden="true" customHeight="false" outlineLevel="0" collapsed="false">
      <c r="A6776" s="0" t="s">
        <v>202</v>
      </c>
      <c r="B6776" s="0" t="s">
        <v>52</v>
      </c>
      <c r="C6776" s="0" t="s">
        <v>183</v>
      </c>
      <c r="D6776" s="0" t="s">
        <v>57</v>
      </c>
      <c r="E6776" s="0" t="s">
        <v>9</v>
      </c>
      <c r="F6776" s="0" t="s">
        <v>9</v>
      </c>
      <c r="G6776" s="0" t="s">
        <v>164</v>
      </c>
      <c r="H6776" s="0" t="n">
        <v>98057340.557505</v>
      </c>
      <c r="I6776" s="0" t="n">
        <v>1205487.91880952</v>
      </c>
      <c r="J6776" s="0" t="n">
        <v>199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0</v>
      </c>
      <c r="Q6776" s="0" t="n">
        <v>0</v>
      </c>
      <c r="R6776" s="0" t="n">
        <v>0</v>
      </c>
    </row>
    <row r="6777" customFormat="false" ht="13.8" hidden="true" customHeight="false" outlineLevel="0" collapsed="false">
      <c r="A6777" s="0" t="s">
        <v>202</v>
      </c>
      <c r="B6777" s="0" t="s">
        <v>52</v>
      </c>
      <c r="C6777" s="0" t="s">
        <v>183</v>
      </c>
      <c r="D6777" s="0" t="s">
        <v>57</v>
      </c>
      <c r="E6777" s="0" t="s">
        <v>13</v>
      </c>
      <c r="F6777" s="0" t="s">
        <v>13</v>
      </c>
      <c r="G6777" s="0" t="s">
        <v>154</v>
      </c>
      <c r="H6777" s="0" t="n">
        <v>45660576.0276698</v>
      </c>
      <c r="I6777" s="0" t="n">
        <v>559780.631785714</v>
      </c>
      <c r="J6777" s="0" t="n">
        <v>101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</row>
    <row r="6778" customFormat="false" ht="13.8" hidden="true" customHeight="false" outlineLevel="0" collapsed="false">
      <c r="A6778" s="0" t="s">
        <v>202</v>
      </c>
      <c r="B6778" s="0" t="s">
        <v>52</v>
      </c>
      <c r="C6778" s="0" t="s">
        <v>183</v>
      </c>
      <c r="D6778" s="0" t="s">
        <v>57</v>
      </c>
      <c r="E6778" s="0" t="s">
        <v>9</v>
      </c>
      <c r="F6778" s="0" t="s">
        <v>9</v>
      </c>
      <c r="G6778" s="0" t="s">
        <v>153</v>
      </c>
      <c r="H6778" s="0" t="n">
        <v>12701183.6837205</v>
      </c>
      <c r="I6778" s="0" t="n">
        <v>151495.979285714</v>
      </c>
      <c r="J6778" s="0" t="n">
        <v>32</v>
      </c>
      <c r="K6778" s="0" t="n">
        <v>0</v>
      </c>
      <c r="L6778" s="0" t="n">
        <v>0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n">
        <v>0</v>
      </c>
      <c r="R6778" s="0" t="n">
        <v>0</v>
      </c>
    </row>
    <row r="6779" customFormat="false" ht="13.8" hidden="true" customHeight="false" outlineLevel="0" collapsed="false">
      <c r="A6779" s="0" t="s">
        <v>202</v>
      </c>
      <c r="B6779" s="0" t="s">
        <v>52</v>
      </c>
      <c r="C6779" s="0" t="s">
        <v>161</v>
      </c>
      <c r="D6779" s="0" t="s">
        <v>58</v>
      </c>
      <c r="E6779" s="0" t="s">
        <v>13</v>
      </c>
      <c r="F6779" s="0" t="s">
        <v>13</v>
      </c>
      <c r="G6779" s="0" t="s">
        <v>157</v>
      </c>
      <c r="H6779" s="0" t="n">
        <v>9273307.93772081</v>
      </c>
      <c r="I6779" s="0" t="n">
        <v>125249.095509569</v>
      </c>
      <c r="J6779" s="0" t="n">
        <v>923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n">
        <v>0</v>
      </c>
      <c r="R6779" s="0" t="n">
        <v>0</v>
      </c>
    </row>
    <row r="6780" customFormat="false" ht="13.8" hidden="true" customHeight="false" outlineLevel="0" collapsed="false">
      <c r="A6780" s="0" t="s">
        <v>202</v>
      </c>
      <c r="B6780" s="0" t="s">
        <v>21</v>
      </c>
      <c r="C6780" s="0" t="s">
        <v>173</v>
      </c>
      <c r="D6780" s="0" t="s">
        <v>27</v>
      </c>
      <c r="E6780" s="0" t="s">
        <v>13</v>
      </c>
      <c r="F6780" s="0" t="s">
        <v>13</v>
      </c>
      <c r="G6780" s="0" t="s">
        <v>157</v>
      </c>
      <c r="H6780" s="0" t="n">
        <v>943005.871155613</v>
      </c>
      <c r="I6780" s="0" t="n">
        <v>14078</v>
      </c>
      <c r="J6780" s="0" t="n">
        <v>8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n">
        <v>0</v>
      </c>
      <c r="R6780" s="0" t="n">
        <v>0</v>
      </c>
    </row>
    <row r="6781" customFormat="false" ht="13.8" hidden="true" customHeight="false" outlineLevel="0" collapsed="false">
      <c r="A6781" s="0" t="s">
        <v>202</v>
      </c>
      <c r="B6781" s="0" t="s">
        <v>21</v>
      </c>
      <c r="C6781" s="0" t="s">
        <v>168</v>
      </c>
      <c r="D6781" s="0" t="s">
        <v>29</v>
      </c>
      <c r="E6781" s="0" t="s">
        <v>9</v>
      </c>
      <c r="F6781" s="0" t="s">
        <v>9</v>
      </c>
      <c r="G6781" s="0" t="s">
        <v>172</v>
      </c>
      <c r="H6781" s="0" t="n">
        <v>2905948.93346846</v>
      </c>
      <c r="I6781" s="0" t="n">
        <v>21850</v>
      </c>
      <c r="J6781" s="0" t="n">
        <v>54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</row>
    <row r="6782" customFormat="false" ht="13.8" hidden="true" customHeight="false" outlineLevel="0" collapsed="false">
      <c r="A6782" s="0" t="s">
        <v>202</v>
      </c>
      <c r="B6782" s="0" t="s">
        <v>6</v>
      </c>
      <c r="C6782" s="0" t="s">
        <v>163</v>
      </c>
      <c r="D6782" s="0" t="s">
        <v>7</v>
      </c>
      <c r="E6782" s="0" t="s">
        <v>13</v>
      </c>
      <c r="F6782" s="0" t="s">
        <v>13</v>
      </c>
      <c r="G6782" s="0" t="s">
        <v>164</v>
      </c>
      <c r="H6782" s="0" t="n">
        <v>28750800.7328784</v>
      </c>
      <c r="I6782" s="0" t="n">
        <v>586721.376637582</v>
      </c>
      <c r="J6782" s="0" t="n">
        <v>1942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</row>
    <row r="6783" customFormat="false" ht="13.8" hidden="true" customHeight="false" outlineLevel="0" collapsed="false">
      <c r="A6783" s="0" t="s">
        <v>202</v>
      </c>
      <c r="B6783" s="0" t="s">
        <v>72</v>
      </c>
      <c r="C6783" s="0" t="s">
        <v>151</v>
      </c>
      <c r="D6783" s="0" t="s">
        <v>81</v>
      </c>
      <c r="E6783" s="0" t="s">
        <v>156</v>
      </c>
      <c r="F6783" s="0" t="s">
        <v>9</v>
      </c>
      <c r="G6783" s="0" t="s">
        <v>172</v>
      </c>
      <c r="H6783" s="0" t="n">
        <v>1090641.93880651</v>
      </c>
      <c r="I6783" s="0" t="n">
        <v>9875.53840568763</v>
      </c>
      <c r="J6783" s="0" t="n">
        <v>38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n">
        <v>0</v>
      </c>
      <c r="R6783" s="0" t="n">
        <v>0</v>
      </c>
    </row>
    <row r="6784" customFormat="false" ht="13.8" hidden="true" customHeight="false" outlineLevel="0" collapsed="false">
      <c r="A6784" s="0" t="s">
        <v>202</v>
      </c>
      <c r="B6784" s="0" t="s">
        <v>72</v>
      </c>
      <c r="C6784" s="0" t="s">
        <v>151</v>
      </c>
      <c r="D6784" s="0" t="s">
        <v>83</v>
      </c>
      <c r="E6784" s="0" t="s">
        <v>152</v>
      </c>
      <c r="F6784" s="0" t="s">
        <v>8</v>
      </c>
      <c r="G6784" s="0" t="s">
        <v>172</v>
      </c>
      <c r="H6784" s="0" t="n">
        <v>2948034.75076094</v>
      </c>
      <c r="I6784" s="0" t="n">
        <v>19694.7240634606</v>
      </c>
      <c r="J6784" s="0" t="n">
        <v>76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</row>
    <row r="6785" customFormat="false" ht="13.8" hidden="true" customHeight="false" outlineLevel="0" collapsed="false">
      <c r="A6785" s="0" t="s">
        <v>202</v>
      </c>
      <c r="B6785" s="0" t="s">
        <v>72</v>
      </c>
      <c r="C6785" s="0" t="s">
        <v>151</v>
      </c>
      <c r="D6785" s="0" t="s">
        <v>85</v>
      </c>
      <c r="E6785" s="0" t="s">
        <v>174</v>
      </c>
      <c r="F6785" s="0" t="s">
        <v>8</v>
      </c>
      <c r="G6785" s="0" t="s">
        <v>153</v>
      </c>
      <c r="H6785" s="0" t="n">
        <v>24374935.4204971</v>
      </c>
      <c r="I6785" s="0" t="n">
        <v>191635.531691455</v>
      </c>
      <c r="J6785" s="0" t="n">
        <v>38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v>0</v>
      </c>
      <c r="Q6785" s="0" t="n">
        <v>0</v>
      </c>
      <c r="R6785" s="0" t="n">
        <v>0</v>
      </c>
    </row>
    <row r="6786" customFormat="false" ht="13.8" hidden="true" customHeight="false" outlineLevel="0" collapsed="false">
      <c r="A6786" s="0" t="s">
        <v>202</v>
      </c>
      <c r="B6786" s="0" t="s">
        <v>21</v>
      </c>
      <c r="C6786" s="0" t="s">
        <v>166</v>
      </c>
      <c r="D6786" s="0" t="s">
        <v>45</v>
      </c>
      <c r="E6786" s="0" t="s">
        <v>13</v>
      </c>
      <c r="F6786" s="0" t="s">
        <v>13</v>
      </c>
      <c r="G6786" s="0" t="s">
        <v>153</v>
      </c>
      <c r="H6786" s="0" t="n">
        <v>177283.923781868</v>
      </c>
      <c r="I6786" s="0" t="n">
        <v>1158</v>
      </c>
      <c r="J6786" s="0" t="n">
        <v>2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0</v>
      </c>
      <c r="P6786" s="0" t="n">
        <v>0</v>
      </c>
      <c r="Q6786" s="0" t="n">
        <v>0</v>
      </c>
      <c r="R6786" s="0" t="n">
        <v>0</v>
      </c>
    </row>
    <row r="6787" customFormat="false" ht="13.8" hidden="true" customHeight="false" outlineLevel="0" collapsed="false">
      <c r="A6787" s="0" t="s">
        <v>202</v>
      </c>
      <c r="B6787" s="0" t="s">
        <v>52</v>
      </c>
      <c r="C6787" s="0" t="s">
        <v>169</v>
      </c>
      <c r="D6787" s="0" t="s">
        <v>70</v>
      </c>
      <c r="E6787" s="0" t="s">
        <v>8</v>
      </c>
      <c r="F6787" s="0" t="s">
        <v>8</v>
      </c>
      <c r="G6787" s="0" t="s">
        <v>172</v>
      </c>
      <c r="H6787" s="0" t="n">
        <v>22951657.939176</v>
      </c>
      <c r="I6787" s="0" t="n">
        <v>225457.0737369</v>
      </c>
      <c r="J6787" s="0" t="n">
        <v>228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n">
        <v>0</v>
      </c>
      <c r="R6787" s="0" t="n">
        <v>0</v>
      </c>
    </row>
    <row r="6788" customFormat="false" ht="13.8" hidden="true" customHeight="false" outlineLevel="0" collapsed="false">
      <c r="A6788" s="0" t="s">
        <v>202</v>
      </c>
      <c r="B6788" s="0" t="s">
        <v>72</v>
      </c>
      <c r="C6788" s="0" t="s">
        <v>175</v>
      </c>
      <c r="D6788" s="0" t="s">
        <v>89</v>
      </c>
      <c r="E6788" s="0" t="s">
        <v>156</v>
      </c>
      <c r="F6788" s="0" t="s">
        <v>9</v>
      </c>
      <c r="G6788" s="0" t="s">
        <v>153</v>
      </c>
      <c r="H6788" s="0" t="n">
        <v>17022844.9915793</v>
      </c>
      <c r="I6788" s="0" t="n">
        <v>342704.630985135</v>
      </c>
      <c r="J6788" s="0" t="n">
        <v>27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</row>
    <row r="6789" customFormat="false" ht="13.8" hidden="true" customHeight="false" outlineLevel="0" collapsed="false">
      <c r="A6789" s="0" t="s">
        <v>202</v>
      </c>
      <c r="B6789" s="0" t="s">
        <v>72</v>
      </c>
      <c r="C6789" s="0" t="s">
        <v>175</v>
      </c>
      <c r="D6789" s="0" t="s">
        <v>89</v>
      </c>
      <c r="E6789" s="0" t="s">
        <v>174</v>
      </c>
      <c r="F6789" s="0" t="s">
        <v>8</v>
      </c>
      <c r="G6789" s="0" t="s">
        <v>154</v>
      </c>
      <c r="H6789" s="0" t="n">
        <v>36887169.3843463</v>
      </c>
      <c r="I6789" s="0" t="n">
        <v>209019.941245353</v>
      </c>
      <c r="J6789" s="0" t="n">
        <v>7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n">
        <v>0</v>
      </c>
      <c r="R6789" s="0" t="n">
        <v>0</v>
      </c>
    </row>
    <row r="6790" customFormat="false" ht="13.8" hidden="true" customHeight="false" outlineLevel="0" collapsed="false">
      <c r="A6790" s="0" t="s">
        <v>202</v>
      </c>
      <c r="B6790" s="0" t="s">
        <v>103</v>
      </c>
      <c r="C6790" s="0" t="s">
        <v>177</v>
      </c>
      <c r="D6790" s="0" t="s">
        <v>116</v>
      </c>
      <c r="E6790" s="0" t="s">
        <v>13</v>
      </c>
      <c r="F6790" s="0" t="s">
        <v>13</v>
      </c>
      <c r="G6790" s="0" t="s">
        <v>157</v>
      </c>
      <c r="H6790" s="0" t="n">
        <v>20687636.0785272</v>
      </c>
      <c r="I6790" s="0" t="n">
        <v>427689.145</v>
      </c>
      <c r="J6790" s="0" t="n">
        <v>3189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0</v>
      </c>
      <c r="Q6790" s="0" t="n">
        <v>0</v>
      </c>
      <c r="R6790" s="0" t="n">
        <v>0</v>
      </c>
    </row>
    <row r="6791" customFormat="false" ht="13.8" hidden="true" customHeight="false" outlineLevel="0" collapsed="false">
      <c r="A6791" s="0" t="s">
        <v>202</v>
      </c>
      <c r="B6791" s="0" t="s">
        <v>103</v>
      </c>
      <c r="C6791" s="0" t="s">
        <v>177</v>
      </c>
      <c r="D6791" s="0" t="s">
        <v>116</v>
      </c>
      <c r="E6791" s="0" t="s">
        <v>9</v>
      </c>
      <c r="F6791" s="0" t="s">
        <v>9</v>
      </c>
      <c r="G6791" s="0" t="s">
        <v>164</v>
      </c>
      <c r="H6791" s="0" t="n">
        <v>89225533.7306011</v>
      </c>
      <c r="I6791" s="0" t="n">
        <v>663871.209</v>
      </c>
      <c r="J6791" s="0" t="n">
        <v>4092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0</v>
      </c>
      <c r="P6791" s="0" t="n">
        <v>0</v>
      </c>
      <c r="Q6791" s="0" t="n">
        <v>0</v>
      </c>
      <c r="R6791" s="0" t="n">
        <v>0</v>
      </c>
    </row>
    <row r="6792" customFormat="false" ht="13.8" hidden="true" customHeight="false" outlineLevel="0" collapsed="false">
      <c r="A6792" s="0" t="s">
        <v>202</v>
      </c>
      <c r="B6792" s="0" t="s">
        <v>103</v>
      </c>
      <c r="C6792" s="0" t="s">
        <v>178</v>
      </c>
      <c r="D6792" s="0" t="s">
        <v>112</v>
      </c>
      <c r="E6792" s="0" t="s">
        <v>8</v>
      </c>
      <c r="F6792" s="0" t="s">
        <v>8</v>
      </c>
      <c r="G6792" s="0" t="s">
        <v>153</v>
      </c>
      <c r="H6792" s="0" t="n">
        <v>18370879.4128332</v>
      </c>
      <c r="I6792" s="0" t="n">
        <v>91848.8849205</v>
      </c>
      <c r="J6792" s="0" t="n">
        <v>138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0</v>
      </c>
      <c r="Q6792" s="0" t="n">
        <v>0</v>
      </c>
      <c r="R6792" s="0" t="n">
        <v>0</v>
      </c>
    </row>
    <row r="6793" customFormat="false" ht="13.8" hidden="true" customHeight="false" outlineLevel="0" collapsed="false">
      <c r="A6793" s="0" t="s">
        <v>202</v>
      </c>
      <c r="B6793" s="0" t="s">
        <v>103</v>
      </c>
      <c r="C6793" s="0" t="s">
        <v>179</v>
      </c>
      <c r="D6793" s="0" t="s">
        <v>109</v>
      </c>
      <c r="E6793" s="0" t="s">
        <v>13</v>
      </c>
      <c r="F6793" s="0" t="s">
        <v>13</v>
      </c>
      <c r="G6793" s="0" t="s">
        <v>180</v>
      </c>
      <c r="H6793" s="0" t="n">
        <v>0</v>
      </c>
      <c r="I6793" s="0" t="n">
        <v>0</v>
      </c>
      <c r="J6793" s="0" t="n">
        <v>115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</row>
    <row r="6794" customFormat="false" ht="13.8" hidden="true" customHeight="false" outlineLevel="0" collapsed="false">
      <c r="A6794" s="0" t="s">
        <v>202</v>
      </c>
      <c r="B6794" s="0" t="s">
        <v>103</v>
      </c>
      <c r="C6794" s="0" t="s">
        <v>178</v>
      </c>
      <c r="D6794" s="0" t="s">
        <v>111</v>
      </c>
      <c r="E6794" s="0" t="s">
        <v>8</v>
      </c>
      <c r="F6794" s="0" t="s">
        <v>8</v>
      </c>
      <c r="G6794" s="0" t="s">
        <v>172</v>
      </c>
      <c r="H6794" s="0" t="n">
        <v>6638290.04009613</v>
      </c>
      <c r="I6794" s="0" t="n">
        <v>26052.5091300838</v>
      </c>
      <c r="J6794" s="0" t="n">
        <v>59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</row>
    <row r="6795" customFormat="false" ht="13.8" hidden="true" customHeight="false" outlineLevel="0" collapsed="false">
      <c r="A6795" s="0" t="s">
        <v>202</v>
      </c>
      <c r="B6795" s="0" t="s">
        <v>103</v>
      </c>
      <c r="C6795" s="0" t="s">
        <v>178</v>
      </c>
      <c r="D6795" s="0" t="s">
        <v>105</v>
      </c>
      <c r="E6795" s="0" t="s">
        <v>13</v>
      </c>
      <c r="F6795" s="0" t="s">
        <v>13</v>
      </c>
      <c r="G6795" s="0" t="s">
        <v>153</v>
      </c>
      <c r="H6795" s="0" t="n">
        <v>439257.807484808</v>
      </c>
      <c r="I6795" s="0" t="n">
        <v>8321.276117</v>
      </c>
      <c r="J6795" s="0" t="n">
        <v>2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</row>
    <row r="6796" customFormat="false" ht="13.8" hidden="true" customHeight="false" outlineLevel="0" collapsed="false">
      <c r="A6796" s="0" t="s">
        <v>202</v>
      </c>
      <c r="B6796" s="0" t="s">
        <v>72</v>
      </c>
      <c r="C6796" s="0" t="s">
        <v>151</v>
      </c>
      <c r="D6796" s="0" t="s">
        <v>73</v>
      </c>
      <c r="E6796" s="0" t="s">
        <v>156</v>
      </c>
      <c r="F6796" s="0" t="s">
        <v>9</v>
      </c>
      <c r="G6796" s="0" t="s">
        <v>164</v>
      </c>
      <c r="H6796" s="0" t="n">
        <v>31214497.2130018</v>
      </c>
      <c r="I6796" s="0" t="n">
        <v>156550.827124268</v>
      </c>
      <c r="J6796" s="0" t="n">
        <v>529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0</v>
      </c>
      <c r="P6796" s="0" t="n">
        <v>0</v>
      </c>
      <c r="Q6796" s="0" t="n">
        <v>0</v>
      </c>
      <c r="R6796" s="0" t="n">
        <v>0</v>
      </c>
    </row>
    <row r="6797" customFormat="false" ht="13.8" hidden="true" customHeight="false" outlineLevel="0" collapsed="false">
      <c r="A6797" s="0" t="s">
        <v>202</v>
      </c>
      <c r="B6797" s="0" t="s">
        <v>6</v>
      </c>
      <c r="C6797" s="0" t="s">
        <v>163</v>
      </c>
      <c r="D6797" s="0" t="s">
        <v>7</v>
      </c>
      <c r="E6797" s="0" t="s">
        <v>9</v>
      </c>
      <c r="F6797" s="0" t="s">
        <v>9</v>
      </c>
      <c r="G6797" s="0" t="s">
        <v>153</v>
      </c>
      <c r="H6797" s="0" t="n">
        <v>5388617.31109512</v>
      </c>
      <c r="I6797" s="0" t="n">
        <v>66203.3162274361</v>
      </c>
      <c r="J6797" s="0" t="n">
        <v>242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</v>
      </c>
      <c r="P6797" s="0" t="n">
        <v>0</v>
      </c>
      <c r="Q6797" s="0" t="n">
        <v>0</v>
      </c>
      <c r="R6797" s="0" t="n">
        <v>0</v>
      </c>
    </row>
    <row r="6798" customFormat="false" ht="13.8" hidden="true" customHeight="false" outlineLevel="0" collapsed="false">
      <c r="A6798" s="0" t="s">
        <v>202</v>
      </c>
      <c r="B6798" s="0" t="s">
        <v>6</v>
      </c>
      <c r="C6798" s="0" t="s">
        <v>162</v>
      </c>
      <c r="D6798" s="0" t="s">
        <v>17</v>
      </c>
      <c r="E6798" s="0" t="s">
        <v>8</v>
      </c>
      <c r="F6798" s="0" t="s">
        <v>8</v>
      </c>
      <c r="G6798" s="0" t="s">
        <v>154</v>
      </c>
      <c r="H6798" s="0" t="n">
        <v>211272171.267166</v>
      </c>
      <c r="I6798" s="0" t="n">
        <v>1248446.14720001</v>
      </c>
      <c r="J6798" s="0" t="n">
        <v>31560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0</v>
      </c>
      <c r="P6798" s="0" t="n">
        <v>0</v>
      </c>
      <c r="Q6798" s="0" t="n">
        <v>0</v>
      </c>
      <c r="R6798" s="0" t="n">
        <v>0</v>
      </c>
    </row>
    <row r="6799" customFormat="false" ht="13.8" hidden="true" customHeight="false" outlineLevel="0" collapsed="false">
      <c r="A6799" s="0" t="s">
        <v>202</v>
      </c>
      <c r="B6799" s="0" t="s">
        <v>21</v>
      </c>
      <c r="C6799" s="0" t="s">
        <v>181</v>
      </c>
      <c r="D6799" s="0" t="s">
        <v>42</v>
      </c>
      <c r="E6799" s="0" t="s">
        <v>13</v>
      </c>
      <c r="F6799" s="0" t="s">
        <v>13</v>
      </c>
      <c r="G6799" s="0" t="s">
        <v>164</v>
      </c>
      <c r="H6799" s="0" t="n">
        <v>10558533.3110968</v>
      </c>
      <c r="I6799" s="0" t="n">
        <v>81550</v>
      </c>
      <c r="J6799" s="0" t="n">
        <v>997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0</v>
      </c>
    </row>
    <row r="6800" customFormat="false" ht="13.8" hidden="true" customHeight="false" outlineLevel="0" collapsed="false">
      <c r="A6800" s="0" t="s">
        <v>202</v>
      </c>
      <c r="B6800" s="0" t="s">
        <v>52</v>
      </c>
      <c r="C6800" s="0" t="s">
        <v>165</v>
      </c>
      <c r="D6800" s="0" t="s">
        <v>62</v>
      </c>
      <c r="E6800" s="0" t="s">
        <v>13</v>
      </c>
      <c r="F6800" s="0" t="s">
        <v>13</v>
      </c>
      <c r="G6800" s="0" t="s">
        <v>172</v>
      </c>
      <c r="H6800" s="0" t="n">
        <v>3432282.82292787</v>
      </c>
      <c r="I6800" s="0" t="n">
        <v>23853.1999999999</v>
      </c>
      <c r="J6800" s="0" t="n">
        <v>371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</row>
    <row r="6801" customFormat="false" ht="13.8" hidden="true" customHeight="false" outlineLevel="0" collapsed="false">
      <c r="A6801" s="0" t="s">
        <v>202</v>
      </c>
      <c r="B6801" s="0" t="s">
        <v>21</v>
      </c>
      <c r="C6801" s="0" t="s">
        <v>166</v>
      </c>
      <c r="D6801" s="0" t="s">
        <v>37</v>
      </c>
      <c r="E6801" s="0" t="s">
        <v>13</v>
      </c>
      <c r="F6801" s="0" t="s">
        <v>13</v>
      </c>
      <c r="G6801" s="0" t="s">
        <v>164</v>
      </c>
      <c r="H6801" s="0" t="n">
        <v>36511635.6137701</v>
      </c>
      <c r="I6801" s="0" t="n">
        <v>279606.990264236</v>
      </c>
      <c r="J6801" s="0" t="n">
        <v>309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v>0</v>
      </c>
      <c r="Q6801" s="0" t="n">
        <v>0</v>
      </c>
      <c r="R6801" s="0" t="n">
        <v>0</v>
      </c>
    </row>
    <row r="6802" customFormat="false" ht="13.8" hidden="true" customHeight="false" outlineLevel="0" collapsed="false">
      <c r="A6802" s="0" t="s">
        <v>202</v>
      </c>
      <c r="B6802" s="0" t="s">
        <v>21</v>
      </c>
      <c r="C6802" s="0" t="s">
        <v>173</v>
      </c>
      <c r="D6802" s="0" t="s">
        <v>40</v>
      </c>
      <c r="E6802" s="0" t="s">
        <v>8</v>
      </c>
      <c r="F6802" s="0" t="s">
        <v>8</v>
      </c>
      <c r="G6802" s="0" t="s">
        <v>154</v>
      </c>
      <c r="H6802" s="0" t="n">
        <v>11041657.8680425</v>
      </c>
      <c r="I6802" s="0" t="n">
        <v>82101.3464887389</v>
      </c>
      <c r="J6802" s="0" t="n">
        <v>95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n">
        <v>0</v>
      </c>
      <c r="R6802" s="0" t="n">
        <v>0</v>
      </c>
    </row>
    <row r="6803" customFormat="false" ht="13.8" hidden="true" customHeight="false" outlineLevel="0" collapsed="false">
      <c r="A6803" s="0" t="s">
        <v>202</v>
      </c>
      <c r="B6803" s="0" t="s">
        <v>21</v>
      </c>
      <c r="C6803" s="0" t="s">
        <v>166</v>
      </c>
      <c r="D6803" s="0" t="s">
        <v>44</v>
      </c>
      <c r="E6803" s="0" t="s">
        <v>13</v>
      </c>
      <c r="F6803" s="0" t="s">
        <v>13</v>
      </c>
      <c r="G6803" s="0" t="s">
        <v>157</v>
      </c>
      <c r="H6803" s="0" t="n">
        <v>3621916.5533056</v>
      </c>
      <c r="I6803" s="0" t="n">
        <v>23517.45</v>
      </c>
      <c r="J6803" s="0" t="n">
        <v>68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0</v>
      </c>
      <c r="Q6803" s="0" t="n">
        <v>0</v>
      </c>
      <c r="R6803" s="0" t="n">
        <v>0</v>
      </c>
    </row>
    <row r="6804" customFormat="false" ht="13.8" hidden="true" customHeight="false" outlineLevel="0" collapsed="false">
      <c r="A6804" s="0" t="s">
        <v>202</v>
      </c>
      <c r="B6804" s="0" t="s">
        <v>21</v>
      </c>
      <c r="C6804" s="0" t="s">
        <v>166</v>
      </c>
      <c r="D6804" s="0" t="s">
        <v>44</v>
      </c>
      <c r="E6804" s="0" t="s">
        <v>9</v>
      </c>
      <c r="F6804" s="0" t="s">
        <v>9</v>
      </c>
      <c r="G6804" s="0" t="s">
        <v>154</v>
      </c>
      <c r="H6804" s="0" t="n">
        <v>3176700.22986899</v>
      </c>
      <c r="I6804" s="0" t="n">
        <v>17939.7499999999</v>
      </c>
      <c r="J6804" s="0" t="n">
        <v>49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</row>
    <row r="6805" customFormat="false" ht="13.8" hidden="true" customHeight="false" outlineLevel="0" collapsed="false">
      <c r="A6805" s="0" t="s">
        <v>202</v>
      </c>
      <c r="B6805" s="0" t="s">
        <v>52</v>
      </c>
      <c r="C6805" s="0" t="s">
        <v>158</v>
      </c>
      <c r="D6805" s="0" t="s">
        <v>71</v>
      </c>
      <c r="E6805" s="0" t="s">
        <v>9</v>
      </c>
      <c r="F6805" s="0" t="s">
        <v>9</v>
      </c>
      <c r="G6805" s="0" t="s">
        <v>172</v>
      </c>
      <c r="H6805" s="0" t="n">
        <v>1774199.99520563</v>
      </c>
      <c r="I6805" s="0" t="n">
        <v>16842.8396050738</v>
      </c>
      <c r="J6805" s="0" t="n">
        <v>78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n">
        <v>0</v>
      </c>
      <c r="R6805" s="0" t="n">
        <v>0</v>
      </c>
    </row>
    <row r="6806" customFormat="false" ht="13.8" hidden="true" customHeight="false" outlineLevel="0" collapsed="false">
      <c r="A6806" s="0" t="s">
        <v>202</v>
      </c>
      <c r="B6806" s="0" t="s">
        <v>72</v>
      </c>
      <c r="C6806" s="0" t="s">
        <v>171</v>
      </c>
      <c r="D6806" s="0" t="s">
        <v>86</v>
      </c>
      <c r="E6806" s="0" t="s">
        <v>152</v>
      </c>
      <c r="F6806" s="0" t="s">
        <v>8</v>
      </c>
      <c r="G6806" s="0" t="s">
        <v>164</v>
      </c>
      <c r="H6806" s="0" t="n">
        <v>635417029.900734</v>
      </c>
      <c r="I6806" s="0" t="n">
        <v>5706616.97860029</v>
      </c>
      <c r="J6806" s="0" t="n">
        <v>4313</v>
      </c>
      <c r="K6806" s="0" t="n">
        <v>0</v>
      </c>
      <c r="L6806" s="0" t="n">
        <v>0</v>
      </c>
      <c r="M6806" s="0" t="n">
        <v>0</v>
      </c>
      <c r="N6806" s="0" t="n">
        <v>0</v>
      </c>
      <c r="O6806" s="0" t="n">
        <v>0</v>
      </c>
      <c r="P6806" s="0" t="n">
        <v>0</v>
      </c>
      <c r="Q6806" s="0" t="n">
        <v>0</v>
      </c>
      <c r="R6806" s="0" t="n">
        <v>0</v>
      </c>
    </row>
    <row r="6807" customFormat="false" ht="13.8" hidden="true" customHeight="false" outlineLevel="0" collapsed="false">
      <c r="A6807" s="0" t="s">
        <v>202</v>
      </c>
      <c r="B6807" s="0" t="s">
        <v>72</v>
      </c>
      <c r="C6807" s="0" t="s">
        <v>171</v>
      </c>
      <c r="D6807" s="0" t="s">
        <v>86</v>
      </c>
      <c r="E6807" s="0" t="s">
        <v>152</v>
      </c>
      <c r="F6807" s="0" t="s">
        <v>8</v>
      </c>
      <c r="G6807" s="0" t="s">
        <v>154</v>
      </c>
      <c r="H6807" s="0" t="n">
        <v>333973737.142675</v>
      </c>
      <c r="I6807" s="0" t="n">
        <v>2935276.73377311</v>
      </c>
      <c r="J6807" s="0" t="n">
        <v>2813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0</v>
      </c>
      <c r="P6807" s="0" t="n">
        <v>0</v>
      </c>
      <c r="Q6807" s="0" t="n">
        <v>0</v>
      </c>
      <c r="R6807" s="0" t="n">
        <v>0</v>
      </c>
    </row>
    <row r="6808" customFormat="false" ht="13.8" hidden="true" customHeight="false" outlineLevel="0" collapsed="false">
      <c r="A6808" s="0" t="s">
        <v>202</v>
      </c>
      <c r="B6808" s="0" t="s">
        <v>90</v>
      </c>
      <c r="C6808" s="0" t="s">
        <v>186</v>
      </c>
      <c r="D6808" s="0" t="s">
        <v>95</v>
      </c>
      <c r="E6808" s="0" t="s">
        <v>8</v>
      </c>
      <c r="F6808" s="0" t="s">
        <v>8</v>
      </c>
      <c r="G6808" s="0" t="s">
        <v>164</v>
      </c>
      <c r="H6808" s="0" t="n">
        <v>218852430.987696</v>
      </c>
      <c r="I6808" s="0" t="n">
        <v>2454101.22877842</v>
      </c>
      <c r="J6808" s="0" t="n">
        <v>4538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</v>
      </c>
      <c r="P6808" s="0" t="n">
        <v>0</v>
      </c>
      <c r="Q6808" s="0" t="n">
        <v>0</v>
      </c>
      <c r="R6808" s="0" t="n">
        <v>0</v>
      </c>
    </row>
    <row r="6809" customFormat="false" ht="13.8" hidden="true" customHeight="false" outlineLevel="0" collapsed="false">
      <c r="A6809" s="0" t="s">
        <v>202</v>
      </c>
      <c r="B6809" s="0" t="s">
        <v>72</v>
      </c>
      <c r="C6809" s="0" t="s">
        <v>175</v>
      </c>
      <c r="D6809" s="0" t="s">
        <v>88</v>
      </c>
      <c r="E6809" s="0" t="s">
        <v>156</v>
      </c>
      <c r="F6809" s="0" t="s">
        <v>9</v>
      </c>
      <c r="G6809" s="0" t="s">
        <v>164</v>
      </c>
      <c r="H6809" s="0" t="n">
        <v>16205364.9838835</v>
      </c>
      <c r="I6809" s="0" t="n">
        <v>321283.289153676</v>
      </c>
      <c r="J6809" s="0" t="n">
        <v>328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n">
        <v>0</v>
      </c>
      <c r="R6809" s="0" t="n">
        <v>0</v>
      </c>
    </row>
    <row r="6810" customFormat="false" ht="13.8" hidden="true" customHeight="false" outlineLevel="0" collapsed="false">
      <c r="A6810" s="0" t="s">
        <v>202</v>
      </c>
      <c r="B6810" s="0" t="s">
        <v>90</v>
      </c>
      <c r="C6810" s="0" t="s">
        <v>94</v>
      </c>
      <c r="D6810" s="0" t="s">
        <v>94</v>
      </c>
      <c r="E6810" s="0" t="s">
        <v>170</v>
      </c>
      <c r="F6810" s="0" t="s">
        <v>13</v>
      </c>
      <c r="G6810" s="0" t="s">
        <v>154</v>
      </c>
      <c r="H6810" s="0" t="n">
        <v>10376264.3424866</v>
      </c>
      <c r="I6810" s="0" t="n">
        <v>190710.961786304</v>
      </c>
      <c r="J6810" s="0" t="n">
        <v>139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</row>
    <row r="6811" customFormat="false" ht="13.8" hidden="true" customHeight="false" outlineLevel="0" collapsed="false">
      <c r="A6811" s="0" t="s">
        <v>202</v>
      </c>
      <c r="B6811" s="0" t="s">
        <v>72</v>
      </c>
      <c r="C6811" s="0" t="s">
        <v>175</v>
      </c>
      <c r="D6811" s="0" t="s">
        <v>89</v>
      </c>
      <c r="E6811" s="0" t="s">
        <v>170</v>
      </c>
      <c r="F6811" s="0" t="s">
        <v>13</v>
      </c>
      <c r="G6811" s="0" t="s">
        <v>164</v>
      </c>
      <c r="H6811" s="0" t="n">
        <v>164846791.197676</v>
      </c>
      <c r="I6811" s="0" t="n">
        <v>3260780.0976165</v>
      </c>
      <c r="J6811" s="0" t="n">
        <v>236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v>0</v>
      </c>
      <c r="Q6811" s="0" t="n">
        <v>0</v>
      </c>
      <c r="R6811" s="0" t="n">
        <v>0</v>
      </c>
    </row>
    <row r="6812" customFormat="false" ht="13.8" hidden="true" customHeight="false" outlineLevel="0" collapsed="false">
      <c r="A6812" s="0" t="s">
        <v>202</v>
      </c>
      <c r="B6812" s="0" t="s">
        <v>52</v>
      </c>
      <c r="C6812" s="0" t="s">
        <v>54</v>
      </c>
      <c r="D6812" s="0" t="s">
        <v>54</v>
      </c>
      <c r="E6812" s="0" t="s">
        <v>9</v>
      </c>
      <c r="F6812" s="0" t="s">
        <v>9</v>
      </c>
      <c r="G6812" s="0" t="s">
        <v>153</v>
      </c>
      <c r="H6812" s="0" t="n">
        <v>4218708.75</v>
      </c>
      <c r="I6812" s="0" t="n">
        <v>71100</v>
      </c>
      <c r="J6812" s="0" t="n">
        <v>48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</row>
    <row r="6813" customFormat="false" ht="13.8" hidden="true" customHeight="false" outlineLevel="0" collapsed="false">
      <c r="A6813" s="0" t="s">
        <v>202</v>
      </c>
      <c r="B6813" s="0" t="s">
        <v>117</v>
      </c>
      <c r="C6813" s="0" t="s">
        <v>176</v>
      </c>
      <c r="D6813" s="0" t="s">
        <v>109</v>
      </c>
      <c r="E6813" s="0" t="s">
        <v>9</v>
      </c>
      <c r="F6813" s="0" t="s">
        <v>9</v>
      </c>
      <c r="G6813" s="0" t="s">
        <v>154</v>
      </c>
      <c r="H6813" s="0" t="n">
        <v>4061682.21506716</v>
      </c>
      <c r="I6813" s="0" t="n">
        <v>21892.9887652249</v>
      </c>
      <c r="J6813" s="0" t="n">
        <v>23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0</v>
      </c>
      <c r="P6813" s="0" t="n">
        <v>0</v>
      </c>
      <c r="Q6813" s="0" t="n">
        <v>0</v>
      </c>
      <c r="R6813" s="0" t="n">
        <v>0</v>
      </c>
    </row>
    <row r="6814" customFormat="false" ht="13.8" hidden="true" customHeight="false" outlineLevel="0" collapsed="false">
      <c r="A6814" s="0" t="s">
        <v>202</v>
      </c>
      <c r="B6814" s="0" t="s">
        <v>117</v>
      </c>
      <c r="C6814" s="0" t="s">
        <v>188</v>
      </c>
      <c r="D6814" s="0" t="s">
        <v>109</v>
      </c>
      <c r="E6814" s="0" t="s">
        <v>9</v>
      </c>
      <c r="F6814" s="0" t="s">
        <v>9</v>
      </c>
      <c r="G6814" s="0" t="s">
        <v>164</v>
      </c>
      <c r="H6814" s="0" t="n">
        <v>401523.877318736</v>
      </c>
      <c r="I6814" s="0" t="n">
        <v>2220.19610165513</v>
      </c>
      <c r="J6814" s="0" t="n">
        <v>8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v>0</v>
      </c>
      <c r="Q6814" s="0" t="n">
        <v>0</v>
      </c>
      <c r="R6814" s="0" t="n">
        <v>0</v>
      </c>
    </row>
    <row r="6815" customFormat="false" ht="13.8" hidden="true" customHeight="false" outlineLevel="0" collapsed="false">
      <c r="A6815" s="0" t="s">
        <v>202</v>
      </c>
      <c r="B6815" s="0" t="s">
        <v>103</v>
      </c>
      <c r="C6815" s="0" t="s">
        <v>177</v>
      </c>
      <c r="D6815" s="0" t="s">
        <v>114</v>
      </c>
      <c r="E6815" s="0" t="s">
        <v>13</v>
      </c>
      <c r="F6815" s="0" t="s">
        <v>13</v>
      </c>
      <c r="G6815" s="0" t="s">
        <v>157</v>
      </c>
      <c r="H6815" s="0" t="n">
        <v>929796.601662067</v>
      </c>
      <c r="I6815" s="0" t="n">
        <v>73271.025</v>
      </c>
      <c r="J6815" s="0" t="n">
        <v>269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0</v>
      </c>
      <c r="P6815" s="0" t="n">
        <v>0</v>
      </c>
      <c r="Q6815" s="0" t="n">
        <v>0</v>
      </c>
      <c r="R6815" s="0" t="n">
        <v>0</v>
      </c>
    </row>
    <row r="6816" customFormat="false" ht="13.8" hidden="true" customHeight="false" outlineLevel="0" collapsed="false">
      <c r="A6816" s="0" t="s">
        <v>202</v>
      </c>
      <c r="B6816" s="0" t="s">
        <v>103</v>
      </c>
      <c r="C6816" s="0" t="s">
        <v>178</v>
      </c>
      <c r="D6816" s="0" t="s">
        <v>112</v>
      </c>
      <c r="E6816" s="0" t="s">
        <v>8</v>
      </c>
      <c r="F6816" s="0" t="s">
        <v>8</v>
      </c>
      <c r="G6816" s="0" t="s">
        <v>157</v>
      </c>
      <c r="H6816" s="0" t="n">
        <v>128977683.363786</v>
      </c>
      <c r="I6816" s="0" t="n">
        <v>699399.6659652</v>
      </c>
      <c r="J6816" s="0" t="n">
        <v>1038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0</v>
      </c>
      <c r="P6816" s="0" t="n">
        <v>0</v>
      </c>
      <c r="Q6816" s="0" t="n">
        <v>0</v>
      </c>
      <c r="R6816" s="0" t="n">
        <v>0</v>
      </c>
    </row>
    <row r="6817" customFormat="false" ht="13.8" hidden="true" customHeight="false" outlineLevel="0" collapsed="false">
      <c r="A6817" s="0" t="s">
        <v>202</v>
      </c>
      <c r="B6817" s="0" t="s">
        <v>103</v>
      </c>
      <c r="C6817" s="0" t="s">
        <v>178</v>
      </c>
      <c r="D6817" s="0" t="s">
        <v>105</v>
      </c>
      <c r="E6817" s="0" t="s">
        <v>9</v>
      </c>
      <c r="F6817" s="0" t="s">
        <v>9</v>
      </c>
      <c r="G6817" s="0" t="s">
        <v>172</v>
      </c>
      <c r="H6817" s="0" t="n">
        <v>7317173.08999959</v>
      </c>
      <c r="I6817" s="0" t="n">
        <v>133874.042589</v>
      </c>
      <c r="J6817" s="0" t="n">
        <v>7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</v>
      </c>
      <c r="P6817" s="0" t="n">
        <v>0</v>
      </c>
      <c r="Q6817" s="0" t="n">
        <v>0</v>
      </c>
      <c r="R6817" s="0" t="n">
        <v>0</v>
      </c>
    </row>
    <row r="6818" customFormat="false" ht="15.8" hidden="false" customHeight="false" outlineLevel="0" collapsed="false"/>
    <row r="6822" customFormat="false" ht="15.8" hidden="false" customHeight="false" outlineLevel="0" collapsed="false"/>
    <row r="6825" customFormat="false" ht="15.8" hidden="false" customHeight="false" outlineLevel="0" collapsed="false"/>
    <row r="6826" customFormat="false" ht="15.8" hidden="false" customHeight="false" outlineLevel="0" collapsed="false"/>
    <row r="6827" customFormat="false" ht="15.8" hidden="false" customHeight="false" outlineLevel="0" collapsed="false"/>
    <row r="6828" customFormat="false" ht="15.8" hidden="false" customHeight="false" outlineLevel="0" collapsed="false"/>
    <row r="6829" customFormat="false" ht="15.8" hidden="false" customHeight="false" outlineLevel="0" collapsed="false"/>
    <row r="6830" customFormat="false" ht="15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Q13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H271" activeCellId="0" sqref="AH271"/>
    </sheetView>
  </sheetViews>
  <sheetFormatPr defaultRowHeight="15.8"/>
  <cols>
    <col collapsed="false" hidden="false" max="1" min="1" style="0" width="15.9674418604651"/>
    <col collapsed="false" hidden="false" max="2" min="2" style="0" width="15.4558139534884"/>
    <col collapsed="false" hidden="false" max="3" min="3" style="0" width="45.6744186046512"/>
    <col collapsed="false" hidden="false" max="4" min="4" style="0" width="29.8558139534884"/>
    <col collapsed="false" hidden="false" max="5" min="5" style="0" width="31.8883720930233"/>
    <col collapsed="false" hidden="false" max="6" min="6" style="0" width="20.3953488372093"/>
    <col collapsed="false" hidden="false" max="7" min="7" style="0" width="15.4558139534884"/>
    <col collapsed="false" hidden="false" max="8" min="8" style="0" width="19.3116279069767"/>
    <col collapsed="false" hidden="false" max="11" min="9" style="0" width="15.4558139534884"/>
    <col collapsed="false" hidden="false" max="12" min="12" style="0" width="21.2558139534884"/>
    <col collapsed="false" hidden="false" max="18" min="13" style="0" width="15.4558139534884"/>
    <col collapsed="false" hidden="false" max="19" min="19" style="0" width="17.2511627906977"/>
    <col collapsed="false" hidden="false" max="20" min="20" style="0" width="19.1813953488372"/>
    <col collapsed="false" hidden="false" max="21" min="21" style="0" width="20.2790697674419"/>
    <col collapsed="false" hidden="false" max="22" min="22" style="0" width="15.4558139534884"/>
    <col collapsed="false" hidden="false" max="23" min="23" style="0" width="18.2790697674419"/>
    <col collapsed="false" hidden="false" max="24" min="24" style="0" width="21.6093023255814"/>
    <col collapsed="false" hidden="false" max="25" min="25" style="0" width="28.6"/>
    <col collapsed="false" hidden="false" max="26" min="26" style="0" width="21.7813953488372"/>
    <col collapsed="false" hidden="false" max="27" min="27" style="0" width="16.3488372093023"/>
    <col collapsed="false" hidden="false" max="28" min="28" style="0" width="16.0976744186047"/>
    <col collapsed="false" hidden="false" max="29" min="29" style="0" width="12.493023255814"/>
    <col collapsed="false" hidden="false" max="30" min="30" style="0" width="16.3488372093023"/>
    <col collapsed="false" hidden="false" max="31" min="31" style="0" width="16.8697674418605"/>
    <col collapsed="false" hidden="false" max="33" min="32" style="0" width="17.2511627906977"/>
    <col collapsed="false" hidden="false" max="34" min="34" style="0" width="20.9441860465116"/>
    <col collapsed="false" hidden="false" max="35" min="35" style="0" width="17.2511627906977"/>
    <col collapsed="false" hidden="false" max="36" min="36" style="0" width="16.3488372093023"/>
    <col collapsed="false" hidden="false" max="37" min="37" style="0" width="14.0372093023256"/>
    <col collapsed="false" hidden="false" max="38" min="38" style="0" width="17.2511627906977"/>
    <col collapsed="false" hidden="false" max="39" min="39" style="0" width="14.4232558139535"/>
    <col collapsed="false" hidden="false" max="40" min="40" style="0" width="19.953488372093"/>
    <col collapsed="false" hidden="false" max="41" min="41" style="0" width="20.4697674418605"/>
    <col collapsed="false" hidden="false" max="42" min="42" style="0" width="16.4558139534884"/>
    <col collapsed="false" hidden="false" max="43" min="43" style="0" width="12.7488372093023"/>
    <col collapsed="false" hidden="false" max="1025" min="44" style="0" width="10.5023255813953"/>
  </cols>
  <sheetData>
    <row r="1" customFormat="false" ht="15.8" hidden="false" customHeight="false" outlineLevel="0" collapsed="false">
      <c r="A1" s="4" t="s">
        <v>137</v>
      </c>
      <c r="B1" s="4" t="s">
        <v>136</v>
      </c>
      <c r="C1" s="4" t="s">
        <v>135</v>
      </c>
      <c r="D1" s="4" t="s">
        <v>134</v>
      </c>
      <c r="E1" s="4" t="s">
        <v>133</v>
      </c>
      <c r="F1" s="4" t="s">
        <v>203</v>
      </c>
      <c r="G1" s="4" t="s">
        <v>139</v>
      </c>
      <c r="H1" s="4" t="s">
        <v>140</v>
      </c>
      <c r="I1" s="4" t="s">
        <v>141</v>
      </c>
      <c r="J1" s="4" t="s">
        <v>142</v>
      </c>
      <c r="K1" s="4" t="s">
        <v>143</v>
      </c>
      <c r="L1" s="4" t="s">
        <v>144</v>
      </c>
      <c r="M1" s="4" t="s">
        <v>145</v>
      </c>
      <c r="N1" s="4" t="s">
        <v>146</v>
      </c>
      <c r="O1" s="4" t="s">
        <v>147</v>
      </c>
      <c r="P1" s="4" t="s">
        <v>148</v>
      </c>
      <c r="Q1" s="4" t="s">
        <v>149</v>
      </c>
      <c r="R1" s="4" t="s">
        <v>204</v>
      </c>
      <c r="S1" s="4" t="s">
        <v>205</v>
      </c>
      <c r="T1" s="4" t="s">
        <v>206</v>
      </c>
      <c r="U1" s="4" t="s">
        <v>207</v>
      </c>
      <c r="V1" s="4" t="s">
        <v>208</v>
      </c>
      <c r="W1" s="4" t="s">
        <v>209</v>
      </c>
      <c r="X1" s="4" t="s">
        <v>210</v>
      </c>
      <c r="Y1" s="4" t="s">
        <v>211</v>
      </c>
      <c r="Z1" s="4" t="s">
        <v>120</v>
      </c>
      <c r="AA1" s="4" t="s">
        <v>212</v>
      </c>
      <c r="AB1" s="4" t="s">
        <v>213</v>
      </c>
      <c r="AC1" s="4" t="s">
        <v>214</v>
      </c>
      <c r="AD1" s="4" t="s">
        <v>215</v>
      </c>
      <c r="AE1" s="4" t="s">
        <v>216</v>
      </c>
      <c r="AF1" s="4" t="s">
        <v>217</v>
      </c>
      <c r="AG1" s="4" t="s">
        <v>218</v>
      </c>
      <c r="AH1" s="4" t="s">
        <v>219</v>
      </c>
      <c r="AI1" s="4" t="s">
        <v>220</v>
      </c>
      <c r="AJ1" s="4" t="s">
        <v>221</v>
      </c>
      <c r="AK1" s="4" t="s">
        <v>222</v>
      </c>
      <c r="AL1" s="4" t="s">
        <v>223</v>
      </c>
      <c r="AM1" s="4" t="s">
        <v>224</v>
      </c>
      <c r="AN1" s="4" t="s">
        <v>225</v>
      </c>
      <c r="AO1" s="4" t="s">
        <v>226</v>
      </c>
      <c r="AP1" s="4" t="s">
        <v>227</v>
      </c>
      <c r="AQ1" s="4" t="s">
        <v>228</v>
      </c>
    </row>
    <row r="2" customFormat="false" ht="15.8" hidden="true" customHeight="false" outlineLevel="0" collapsed="false">
      <c r="A2" s="0" t="s">
        <v>9</v>
      </c>
      <c r="B2" s="0" t="s">
        <v>191</v>
      </c>
      <c r="C2" s="0" t="s">
        <v>99</v>
      </c>
      <c r="D2" s="0" t="s">
        <v>99</v>
      </c>
      <c r="E2" s="0" t="s">
        <v>229</v>
      </c>
      <c r="F2" s="0" t="s">
        <v>202</v>
      </c>
      <c r="G2" s="0" t="n">
        <v>149350924.785679</v>
      </c>
      <c r="H2" s="0" t="n">
        <v>1844757.12675323</v>
      </c>
      <c r="I2" s="0" t="n">
        <v>2180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149350924.785679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s">
        <v>230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5" t="s">
        <v>231</v>
      </c>
      <c r="AL2" s="5" t="s">
        <v>232</v>
      </c>
      <c r="AM2" s="5" t="s">
        <v>233</v>
      </c>
      <c r="AN2" s="5" t="s">
        <v>234</v>
      </c>
      <c r="AO2" s="5" t="s">
        <v>235</v>
      </c>
      <c r="AP2" s="5" t="s">
        <v>236</v>
      </c>
      <c r="AQ2" s="0" t="s">
        <v>237</v>
      </c>
    </row>
    <row r="3" customFormat="false" ht="15.8" hidden="true" customHeight="false" outlineLevel="0" collapsed="false">
      <c r="A3" s="0" t="s">
        <v>9</v>
      </c>
      <c r="B3" s="0" t="s">
        <v>191</v>
      </c>
      <c r="C3" s="0" t="s">
        <v>99</v>
      </c>
      <c r="D3" s="0" t="s">
        <v>99</v>
      </c>
      <c r="E3" s="0" t="s">
        <v>229</v>
      </c>
      <c r="F3" s="0" t="s">
        <v>238</v>
      </c>
      <c r="G3" s="0" t="n">
        <v>149350924.785679</v>
      </c>
      <c r="H3" s="0" t="n">
        <v>1844757.12675323</v>
      </c>
      <c r="I3" s="0" t="n">
        <v>3439754.80857089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149350924.785679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s">
        <v>230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5" t="s">
        <v>231</v>
      </c>
      <c r="AL3" s="5" t="s">
        <v>232</v>
      </c>
      <c r="AM3" s="5" t="s">
        <v>233</v>
      </c>
      <c r="AN3" s="5" t="s">
        <v>234</v>
      </c>
      <c r="AO3" s="5" t="s">
        <v>235</v>
      </c>
      <c r="AP3" s="5" t="s">
        <v>236</v>
      </c>
      <c r="AQ3" s="0" t="s">
        <v>239</v>
      </c>
    </row>
    <row r="4" customFormat="false" ht="15.8" hidden="true" customHeight="false" outlineLevel="0" collapsed="false">
      <c r="A4" s="0" t="s">
        <v>9</v>
      </c>
      <c r="B4" s="0" t="s">
        <v>191</v>
      </c>
      <c r="C4" s="0" t="s">
        <v>99</v>
      </c>
      <c r="D4" s="0" t="s">
        <v>99</v>
      </c>
      <c r="E4" s="0" t="s">
        <v>229</v>
      </c>
      <c r="F4" s="0" t="s">
        <v>240</v>
      </c>
      <c r="G4" s="0" t="n">
        <v>28747265.3850757</v>
      </c>
      <c r="H4" s="0" t="n">
        <v>1844757.12675323</v>
      </c>
      <c r="I4" s="0" t="n">
        <v>3439754.80857089</v>
      </c>
      <c r="J4" s="0" t="n">
        <v>0</v>
      </c>
      <c r="K4" s="0" t="n">
        <v>0</v>
      </c>
      <c r="L4" s="0" t="n">
        <v>94929031.2937238</v>
      </c>
      <c r="M4" s="0" t="n">
        <v>116024371.581218</v>
      </c>
      <c r="N4" s="0" t="n">
        <v>54144706.7379019</v>
      </c>
      <c r="O4" s="0" t="n">
        <v>73833691.0062298</v>
      </c>
      <c r="P4" s="0" t="n">
        <v>42131291.8046146</v>
      </c>
      <c r="Q4" s="0" t="n">
        <v>48150047.7767023</v>
      </c>
      <c r="R4" s="0" t="n">
        <v>149350924.785679</v>
      </c>
      <c r="S4" s="0" t="n">
        <v>0.807518665007742</v>
      </c>
      <c r="T4" s="0" t="n">
        <v>0</v>
      </c>
      <c r="U4" s="0" t="n">
        <v>57.1764705</v>
      </c>
      <c r="V4" s="0" t="n">
        <v>34.6870587700001</v>
      </c>
      <c r="W4" s="0" t="n">
        <v>24.469708850024</v>
      </c>
      <c r="X4" s="0" t="n">
        <v>116.333238120024</v>
      </c>
      <c r="Y4" s="0" t="n">
        <v>91.8635292700001</v>
      </c>
      <c r="Z4" s="0" t="s">
        <v>230</v>
      </c>
      <c r="AA4" s="0" t="n">
        <v>0.1678571429</v>
      </c>
      <c r="AB4" s="0" t="n">
        <v>0.235</v>
      </c>
      <c r="AC4" s="0" t="n">
        <v>1</v>
      </c>
      <c r="AD4" s="0" t="n">
        <v>0.0671428571</v>
      </c>
      <c r="AE4" s="0" t="n">
        <v>0.765</v>
      </c>
      <c r="AF4" s="0" t="n">
        <v>0</v>
      </c>
      <c r="AG4" s="0" t="n">
        <v>0.765</v>
      </c>
      <c r="AH4" s="0" t="n">
        <v>0.135547775946622</v>
      </c>
      <c r="AI4" s="0" t="n">
        <v>0.189766886276819</v>
      </c>
      <c r="AJ4" s="0" t="n">
        <v>0.807518665007742</v>
      </c>
      <c r="AK4" s="5" t="s">
        <v>231</v>
      </c>
      <c r="AL4" s="5" t="s">
        <v>232</v>
      </c>
      <c r="AM4" s="5" t="s">
        <v>233</v>
      </c>
      <c r="AN4" s="5" t="s">
        <v>234</v>
      </c>
      <c r="AO4" s="5" t="s">
        <v>235</v>
      </c>
      <c r="AP4" s="5" t="s">
        <v>236</v>
      </c>
      <c r="AQ4" s="0" t="s">
        <v>155</v>
      </c>
    </row>
    <row r="5" customFormat="false" ht="15.8" hidden="true" customHeight="false" outlineLevel="0" collapsed="false">
      <c r="A5" s="0" t="s">
        <v>9</v>
      </c>
      <c r="B5" s="0" t="s">
        <v>191</v>
      </c>
      <c r="C5" s="0" t="s">
        <v>99</v>
      </c>
      <c r="D5" s="0" t="s">
        <v>99</v>
      </c>
      <c r="E5" s="0" t="s">
        <v>229</v>
      </c>
      <c r="F5" s="0" t="s">
        <v>241</v>
      </c>
      <c r="G5" s="0" t="n">
        <v>19571037.6651642</v>
      </c>
      <c r="H5" s="0" t="n">
        <v>1844757.12675323</v>
      </c>
      <c r="I5" s="0" t="n">
        <v>3439754.80857089</v>
      </c>
      <c r="J5" s="0" t="n">
        <v>27084401.8743951</v>
      </c>
      <c r="K5" s="0" t="n">
        <v>27084401.8743951</v>
      </c>
      <c r="L5" s="0" t="n">
        <v>168762722.299954</v>
      </c>
      <c r="M5" s="0" t="n">
        <v>232048743.162436</v>
      </c>
      <c r="N5" s="0" t="n">
        <v>61528075.8385248</v>
      </c>
      <c r="O5" s="0" t="n">
        <v>78755937.0733118</v>
      </c>
      <c r="P5" s="0" t="n">
        <v>48150047.7767023</v>
      </c>
      <c r="Q5" s="0" t="n">
        <v>54168803.7487901</v>
      </c>
      <c r="R5" s="0" t="n">
        <v>149350924.785679</v>
      </c>
      <c r="S5" s="0" t="n">
        <v>0.868959380778867</v>
      </c>
      <c r="T5" s="0" t="n">
        <v>14.6818253100144</v>
      </c>
      <c r="U5" s="0" t="n">
        <v>108.63529395</v>
      </c>
      <c r="V5" s="0" t="n">
        <v>38.0223528825</v>
      </c>
      <c r="W5" s="0" t="n">
        <v>27.7323366966938</v>
      </c>
      <c r="X5" s="0" t="n">
        <v>189.071808839208</v>
      </c>
      <c r="Y5" s="0" t="n">
        <v>146.6576468325</v>
      </c>
      <c r="Z5" s="0" t="s">
        <v>230</v>
      </c>
      <c r="AA5" s="0" t="n">
        <v>0.1678571429</v>
      </c>
      <c r="AB5" s="0" t="n">
        <v>0.235</v>
      </c>
      <c r="AC5" s="0" t="n">
        <v>1</v>
      </c>
      <c r="AD5" s="0" t="n">
        <v>0.0671428571</v>
      </c>
      <c r="AE5" s="0" t="n">
        <v>0.765</v>
      </c>
      <c r="AF5" s="0" t="n">
        <v>0.255</v>
      </c>
      <c r="AG5" s="0" t="n">
        <v>0.51</v>
      </c>
      <c r="AH5" s="0" t="n">
        <v>0.145861038953694</v>
      </c>
      <c r="AI5" s="0" t="n">
        <v>0.204205454483034</v>
      </c>
      <c r="AJ5" s="0" t="n">
        <v>0.868959380778867</v>
      </c>
      <c r="AK5" s="5" t="s">
        <v>231</v>
      </c>
      <c r="AL5" s="5" t="s">
        <v>232</v>
      </c>
      <c r="AM5" s="5" t="s">
        <v>233</v>
      </c>
      <c r="AN5" s="5" t="s">
        <v>234</v>
      </c>
      <c r="AO5" s="5" t="s">
        <v>235</v>
      </c>
      <c r="AP5" s="5" t="s">
        <v>236</v>
      </c>
      <c r="AQ5" s="0" t="s">
        <v>242</v>
      </c>
    </row>
    <row r="6" customFormat="false" ht="15.8" hidden="true" customHeight="false" outlineLevel="0" collapsed="false">
      <c r="A6" s="0" t="s">
        <v>9</v>
      </c>
      <c r="B6" s="0" t="s">
        <v>191</v>
      </c>
      <c r="C6" s="0" t="s">
        <v>101</v>
      </c>
      <c r="D6" s="0" t="s">
        <v>243</v>
      </c>
      <c r="E6" s="0" t="s">
        <v>229</v>
      </c>
      <c r="F6" s="0" t="s">
        <v>202</v>
      </c>
      <c r="G6" s="0" t="n">
        <v>1427278136.36674</v>
      </c>
      <c r="H6" s="0" t="n">
        <v>13834728.2573767</v>
      </c>
      <c r="I6" s="0" t="n">
        <v>3357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1427278136.36674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s">
        <v>244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5" t="s">
        <v>231</v>
      </c>
      <c r="AL6" s="5" t="s">
        <v>245</v>
      </c>
      <c r="AM6" s="5" t="s">
        <v>246</v>
      </c>
      <c r="AN6" s="5" t="s">
        <v>234</v>
      </c>
      <c r="AO6" s="5" t="s">
        <v>235</v>
      </c>
      <c r="AP6" s="5" t="s">
        <v>247</v>
      </c>
      <c r="AQ6" s="0" t="s">
        <v>237</v>
      </c>
    </row>
    <row r="7" customFormat="false" ht="15.8" hidden="true" customHeight="false" outlineLevel="0" collapsed="false">
      <c r="A7" s="0" t="s">
        <v>9</v>
      </c>
      <c r="B7" s="0" t="s">
        <v>191</v>
      </c>
      <c r="C7" s="0" t="s">
        <v>101</v>
      </c>
      <c r="D7" s="0" t="s">
        <v>243</v>
      </c>
      <c r="E7" s="0" t="s">
        <v>229</v>
      </c>
      <c r="F7" s="0" t="s">
        <v>238</v>
      </c>
      <c r="G7" s="0" t="n">
        <v>1427278136.36674</v>
      </c>
      <c r="H7" s="0" t="n">
        <v>13834728.2573767</v>
      </c>
      <c r="I7" s="0" t="n">
        <v>14474438.3599807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1427278136.36674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s">
        <v>244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5" t="s">
        <v>231</v>
      </c>
      <c r="AL7" s="5" t="s">
        <v>245</v>
      </c>
      <c r="AM7" s="5" t="s">
        <v>246</v>
      </c>
      <c r="AN7" s="5" t="s">
        <v>234</v>
      </c>
      <c r="AO7" s="5" t="s">
        <v>235</v>
      </c>
      <c r="AP7" s="5" t="s">
        <v>247</v>
      </c>
      <c r="AQ7" s="0" t="s">
        <v>239</v>
      </c>
    </row>
    <row r="8" customFormat="false" ht="15.8" hidden="true" customHeight="false" outlineLevel="0" collapsed="false">
      <c r="A8" s="0" t="s">
        <v>9</v>
      </c>
      <c r="B8" s="0" t="s">
        <v>191</v>
      </c>
      <c r="C8" s="0" t="s">
        <v>101</v>
      </c>
      <c r="D8" s="0" t="s">
        <v>243</v>
      </c>
      <c r="E8" s="0" t="s">
        <v>229</v>
      </c>
      <c r="F8" s="0" t="s">
        <v>240</v>
      </c>
      <c r="G8" s="0" t="n">
        <v>334237539.785354</v>
      </c>
      <c r="H8" s="0" t="n">
        <v>13834728.2573767</v>
      </c>
      <c r="I8" s="0" t="n">
        <v>14474438.3599807</v>
      </c>
      <c r="J8" s="0" t="n">
        <v>125362640.273538</v>
      </c>
      <c r="K8" s="0" t="n">
        <v>161180537.494549</v>
      </c>
      <c r="L8" s="0" t="n">
        <v>433850686.506879</v>
      </c>
      <c r="M8" s="0" t="n">
        <v>607390961.10963</v>
      </c>
      <c r="N8" s="0" t="n">
        <v>251633399.280768</v>
      </c>
      <c r="O8" s="0" t="n">
        <v>343136453.564684</v>
      </c>
      <c r="P8" s="0" t="n">
        <v>250725280.547076</v>
      </c>
      <c r="Q8" s="0" t="n">
        <v>286543177.768087</v>
      </c>
      <c r="R8" s="0" t="n">
        <v>1427278136.36674</v>
      </c>
      <c r="S8" s="0" t="n">
        <v>0.765821719488968</v>
      </c>
      <c r="T8" s="0" t="n">
        <v>10.3559380581003</v>
      </c>
      <c r="U8" s="0" t="n">
        <v>37.6314456</v>
      </c>
      <c r="V8" s="0" t="n">
        <v>21.49553796</v>
      </c>
      <c r="W8" s="0" t="n">
        <v>19.4173838589381</v>
      </c>
      <c r="X8" s="0" t="n">
        <v>88.9003054770383</v>
      </c>
      <c r="Y8" s="0" t="n">
        <v>59.1269835599999</v>
      </c>
      <c r="Z8" s="0" t="s">
        <v>244</v>
      </c>
      <c r="AA8" s="0" t="n">
        <v>0.258</v>
      </c>
      <c r="AB8" s="0" t="n">
        <v>0.44</v>
      </c>
      <c r="AC8" s="0" t="n">
        <v>1</v>
      </c>
      <c r="AD8" s="0" t="n">
        <v>0.182</v>
      </c>
      <c r="AE8" s="0" t="n">
        <v>0.56</v>
      </c>
      <c r="AF8" s="0" t="n">
        <v>0.186666666666667</v>
      </c>
      <c r="AG8" s="0" t="n">
        <v>0.373333333333333</v>
      </c>
      <c r="AH8" s="0" t="n">
        <v>0.197582003628154</v>
      </c>
      <c r="AI8" s="0" t="n">
        <v>0.336961556575146</v>
      </c>
      <c r="AJ8" s="0" t="n">
        <v>0.765821719488968</v>
      </c>
      <c r="AK8" s="5" t="s">
        <v>231</v>
      </c>
      <c r="AL8" s="5" t="s">
        <v>245</v>
      </c>
      <c r="AM8" s="5" t="s">
        <v>246</v>
      </c>
      <c r="AN8" s="5" t="s">
        <v>234</v>
      </c>
      <c r="AO8" s="5" t="s">
        <v>235</v>
      </c>
      <c r="AP8" s="5" t="s">
        <v>247</v>
      </c>
      <c r="AQ8" s="0" t="s">
        <v>155</v>
      </c>
    </row>
    <row r="9" customFormat="false" ht="15.8" hidden="true" customHeight="false" outlineLevel="0" collapsed="false">
      <c r="A9" s="0" t="s">
        <v>9</v>
      </c>
      <c r="B9" s="0" t="s">
        <v>191</v>
      </c>
      <c r="C9" s="0" t="s">
        <v>101</v>
      </c>
      <c r="D9" s="0" t="s">
        <v>243</v>
      </c>
      <c r="E9" s="0" t="s">
        <v>229</v>
      </c>
      <c r="F9" s="0" t="s">
        <v>241</v>
      </c>
      <c r="G9" s="0" t="n">
        <v>315788140.838578</v>
      </c>
      <c r="H9" s="0" t="n">
        <v>13834728.2573767</v>
      </c>
      <c r="I9" s="0" t="n">
        <v>14474438.3599807</v>
      </c>
      <c r="J9" s="0" t="n">
        <v>125362640.273538</v>
      </c>
      <c r="K9" s="0" t="n">
        <v>161180537.494549</v>
      </c>
      <c r="L9" s="0" t="n">
        <v>694161098.411007</v>
      </c>
      <c r="M9" s="0" t="n">
        <v>954471510.315134</v>
      </c>
      <c r="N9" s="0" t="n">
        <v>285947044.637236</v>
      </c>
      <c r="O9" s="0" t="n">
        <v>366012217.135663</v>
      </c>
      <c r="P9" s="0" t="n">
        <v>286543177.768087</v>
      </c>
      <c r="Q9" s="0" t="n">
        <v>322361074.989098</v>
      </c>
      <c r="R9" s="0" t="n">
        <v>1427278136.36674</v>
      </c>
      <c r="S9" s="0" t="n">
        <v>0.778748000973066</v>
      </c>
      <c r="T9" s="0" t="n">
        <v>10.3559380581003</v>
      </c>
      <c r="U9" s="0" t="n">
        <v>59.5831222</v>
      </c>
      <c r="V9" s="0" t="n">
        <v>23.56241661</v>
      </c>
      <c r="W9" s="0" t="n">
        <v>22.0063683734632</v>
      </c>
      <c r="X9" s="0" t="n">
        <v>115.507845241563</v>
      </c>
      <c r="Y9" s="0" t="n">
        <v>83.14553881</v>
      </c>
      <c r="Z9" s="0" t="s">
        <v>244</v>
      </c>
      <c r="AA9" s="0" t="n">
        <v>0.258</v>
      </c>
      <c r="AB9" s="0" t="n">
        <v>0.44</v>
      </c>
      <c r="AC9" s="0" t="n">
        <v>1</v>
      </c>
      <c r="AD9" s="0" t="n">
        <v>0.182</v>
      </c>
      <c r="AE9" s="0" t="n">
        <v>0.56</v>
      </c>
      <c r="AF9" s="0" t="n">
        <v>0.186666666666667</v>
      </c>
      <c r="AG9" s="0" t="n">
        <v>0.373333333333333</v>
      </c>
      <c r="AH9" s="0" t="n">
        <v>0.200916984251051</v>
      </c>
      <c r="AI9" s="0" t="n">
        <v>0.342649120428149</v>
      </c>
      <c r="AJ9" s="0" t="n">
        <v>0.778748000973066</v>
      </c>
      <c r="AK9" s="5" t="s">
        <v>231</v>
      </c>
      <c r="AL9" s="5" t="s">
        <v>245</v>
      </c>
      <c r="AM9" s="5" t="s">
        <v>246</v>
      </c>
      <c r="AN9" s="5" t="s">
        <v>234</v>
      </c>
      <c r="AO9" s="5" t="s">
        <v>235</v>
      </c>
      <c r="AP9" s="5" t="s">
        <v>247</v>
      </c>
      <c r="AQ9" s="0" t="s">
        <v>242</v>
      </c>
    </row>
    <row r="10" customFormat="false" ht="15.8" hidden="true" customHeight="false" outlineLevel="0" collapsed="false">
      <c r="A10" s="0" t="s">
        <v>9</v>
      </c>
      <c r="B10" s="0" t="s">
        <v>201</v>
      </c>
      <c r="C10" s="0" t="s">
        <v>91</v>
      </c>
      <c r="D10" s="0" t="s">
        <v>160</v>
      </c>
      <c r="E10" s="0" t="s">
        <v>90</v>
      </c>
      <c r="F10" s="0" t="s">
        <v>202</v>
      </c>
      <c r="G10" s="0" t="n">
        <v>541461888.900939</v>
      </c>
      <c r="H10" s="0" t="n">
        <v>8404974.64816312</v>
      </c>
      <c r="I10" s="0" t="n">
        <v>8788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541461888.900939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s">
        <v>230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5" t="s">
        <v>234</v>
      </c>
      <c r="AL10" s="5" t="s">
        <v>233</v>
      </c>
      <c r="AM10" s="5" t="s">
        <v>248</v>
      </c>
      <c r="AN10" s="5" t="s">
        <v>231</v>
      </c>
      <c r="AO10" s="5" t="s">
        <v>235</v>
      </c>
      <c r="AP10" s="5" t="s">
        <v>249</v>
      </c>
      <c r="AQ10" s="0" t="s">
        <v>237</v>
      </c>
    </row>
    <row r="11" customFormat="false" ht="15.8" hidden="true" customHeight="false" outlineLevel="0" collapsed="false">
      <c r="A11" s="0" t="s">
        <v>9</v>
      </c>
      <c r="B11" s="0" t="s">
        <v>201</v>
      </c>
      <c r="C11" s="0" t="s">
        <v>91</v>
      </c>
      <c r="D11" s="0" t="s">
        <v>160</v>
      </c>
      <c r="E11" s="0" t="s">
        <v>90</v>
      </c>
      <c r="F11" s="0" t="s">
        <v>238</v>
      </c>
      <c r="G11" s="0" t="n">
        <v>541461888.900939</v>
      </c>
      <c r="H11" s="0" t="n">
        <v>8404974.64816312</v>
      </c>
      <c r="I11" s="0" t="n">
        <v>18213984.1477258</v>
      </c>
      <c r="J11" s="0" t="n">
        <v>0</v>
      </c>
      <c r="K11" s="0" t="n">
        <v>0</v>
      </c>
      <c r="L11" s="0" t="n">
        <v>526735397.337545</v>
      </c>
      <c r="M11" s="0" t="n">
        <v>658419246.671932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541461888.900939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s">
        <v>230</v>
      </c>
      <c r="AA11" s="0" t="n">
        <v>0.1678571429</v>
      </c>
      <c r="AB11" s="0" t="n">
        <v>0.235</v>
      </c>
      <c r="AC11" s="0" t="n">
        <v>1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5" t="s">
        <v>234</v>
      </c>
      <c r="AL11" s="5" t="s">
        <v>233</v>
      </c>
      <c r="AM11" s="5" t="s">
        <v>248</v>
      </c>
      <c r="AN11" s="5" t="s">
        <v>231</v>
      </c>
      <c r="AO11" s="5" t="s">
        <v>235</v>
      </c>
      <c r="AP11" s="5" t="s">
        <v>249</v>
      </c>
      <c r="AQ11" s="0" t="s">
        <v>239</v>
      </c>
    </row>
    <row r="12" customFormat="false" ht="15.8" hidden="true" customHeight="false" outlineLevel="0" collapsed="false">
      <c r="A12" s="0" t="s">
        <v>9</v>
      </c>
      <c r="B12" s="0" t="s">
        <v>201</v>
      </c>
      <c r="C12" s="0" t="s">
        <v>91</v>
      </c>
      <c r="D12" s="0" t="s">
        <v>160</v>
      </c>
      <c r="E12" s="0" t="s">
        <v>90</v>
      </c>
      <c r="F12" s="0" t="s">
        <v>240</v>
      </c>
      <c r="G12" s="0" t="n">
        <v>149610279.884862</v>
      </c>
      <c r="H12" s="0" t="n">
        <v>8404974.64816312</v>
      </c>
      <c r="I12" s="0" t="n">
        <v>18213984.1477258</v>
      </c>
      <c r="J12" s="0" t="n">
        <v>94849737.3693729</v>
      </c>
      <c r="K12" s="0" t="n">
        <v>121949662.332051</v>
      </c>
      <c r="L12" s="0" t="n">
        <v>526735397.337545</v>
      </c>
      <c r="M12" s="0" t="n">
        <v>658419246.671932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541461888.900939</v>
      </c>
      <c r="S12" s="0" t="n">
        <v>0.723691947759164</v>
      </c>
      <c r="T12" s="0" t="n">
        <v>12.8970882588447</v>
      </c>
      <c r="U12" s="0" t="n">
        <v>70.5031659</v>
      </c>
      <c r="V12" s="0" t="n">
        <v>0</v>
      </c>
      <c r="W12" s="0" t="n">
        <v>0</v>
      </c>
      <c r="X12" s="0" t="n">
        <v>83.4002541588447</v>
      </c>
      <c r="Y12" s="0" t="n">
        <v>0</v>
      </c>
      <c r="Z12" s="0" t="s">
        <v>230</v>
      </c>
      <c r="AA12" s="0" t="n">
        <v>0.1678571429</v>
      </c>
      <c r="AB12" s="0" t="n">
        <v>0</v>
      </c>
      <c r="AC12" s="0" t="n">
        <v>1</v>
      </c>
      <c r="AD12" s="0" t="n">
        <v>0</v>
      </c>
      <c r="AE12" s="0" t="n">
        <v>0.8321428571</v>
      </c>
      <c r="AF12" s="0" t="n">
        <v>0.8321428571</v>
      </c>
      <c r="AG12" s="0" t="n">
        <v>0</v>
      </c>
      <c r="AH12" s="0" t="n">
        <v>0.121476862690589</v>
      </c>
      <c r="AI12" s="0" t="n">
        <v>0</v>
      </c>
      <c r="AJ12" s="0" t="n">
        <v>0.723691947759164</v>
      </c>
      <c r="AK12" s="5" t="s">
        <v>234</v>
      </c>
      <c r="AL12" s="5" t="s">
        <v>233</v>
      </c>
      <c r="AM12" s="5" t="s">
        <v>248</v>
      </c>
      <c r="AN12" s="5" t="s">
        <v>231</v>
      </c>
      <c r="AO12" s="5" t="s">
        <v>235</v>
      </c>
      <c r="AP12" s="5" t="s">
        <v>249</v>
      </c>
      <c r="AQ12" s="0" t="s">
        <v>155</v>
      </c>
    </row>
    <row r="13" customFormat="false" ht="15.8" hidden="true" customHeight="false" outlineLevel="0" collapsed="false">
      <c r="A13" s="0" t="s">
        <v>9</v>
      </c>
      <c r="B13" s="0" t="s">
        <v>201</v>
      </c>
      <c r="C13" s="0" t="s">
        <v>91</v>
      </c>
      <c r="D13" s="0" t="s">
        <v>160</v>
      </c>
      <c r="E13" s="0" t="s">
        <v>90</v>
      </c>
      <c r="F13" s="0" t="s">
        <v>241</v>
      </c>
      <c r="G13" s="0" t="n">
        <v>54715913.6387593</v>
      </c>
      <c r="H13" s="0" t="n">
        <v>8404974.64816312</v>
      </c>
      <c r="I13" s="0" t="n">
        <v>18213984.1477258</v>
      </c>
      <c r="J13" s="0" t="n">
        <v>94849737.3693729</v>
      </c>
      <c r="K13" s="0" t="n">
        <v>121949662.332051</v>
      </c>
      <c r="L13" s="0" t="n">
        <v>987628870.0079</v>
      </c>
      <c r="M13" s="0" t="n">
        <v>1185154644.00948</v>
      </c>
      <c r="N13" s="0" t="n">
        <v>384077893.541753</v>
      </c>
      <c r="O13" s="0" t="n">
        <v>491619703.733445</v>
      </c>
      <c r="P13" s="0" t="n">
        <v>216799399.701424</v>
      </c>
      <c r="Q13" s="0" t="n">
        <v>243899324.664102</v>
      </c>
      <c r="R13" s="0" t="n">
        <v>541461888.900939</v>
      </c>
      <c r="S13" s="0" t="n">
        <v>0.89894780267948</v>
      </c>
      <c r="T13" s="0" t="n">
        <v>12.8970882588447</v>
      </c>
      <c r="U13" s="0" t="n">
        <v>129.25580415</v>
      </c>
      <c r="V13" s="0" t="n">
        <v>52.0940058675001</v>
      </c>
      <c r="W13" s="0" t="n">
        <v>27.406312550045</v>
      </c>
      <c r="X13" s="0" t="n">
        <v>221.65321082639</v>
      </c>
      <c r="Y13" s="0" t="n">
        <v>181.3498100175</v>
      </c>
      <c r="Z13" s="0" t="s">
        <v>230</v>
      </c>
      <c r="AA13" s="0" t="n">
        <v>0.1678571429</v>
      </c>
      <c r="AB13" s="0" t="n">
        <v>0.235</v>
      </c>
      <c r="AC13" s="0" t="n">
        <v>1</v>
      </c>
      <c r="AD13" s="0" t="n">
        <v>0.0671428571</v>
      </c>
      <c r="AE13" s="0" t="n">
        <v>0.765</v>
      </c>
      <c r="AF13" s="0" t="n">
        <v>0.255</v>
      </c>
      <c r="AG13" s="0" t="n">
        <v>0.51</v>
      </c>
      <c r="AH13" s="0" t="n">
        <v>0.15089480977401</v>
      </c>
      <c r="AI13" s="0" t="n">
        <v>0.211252733629678</v>
      </c>
      <c r="AJ13" s="0" t="n">
        <v>0.89894780267948</v>
      </c>
      <c r="AK13" s="5" t="s">
        <v>234</v>
      </c>
      <c r="AL13" s="5" t="s">
        <v>233</v>
      </c>
      <c r="AM13" s="5" t="s">
        <v>248</v>
      </c>
      <c r="AN13" s="5" t="s">
        <v>231</v>
      </c>
      <c r="AO13" s="5" t="s">
        <v>235</v>
      </c>
      <c r="AP13" s="5" t="s">
        <v>249</v>
      </c>
      <c r="AQ13" s="0" t="s">
        <v>242</v>
      </c>
    </row>
    <row r="14" customFormat="false" ht="15.8" hidden="true" customHeight="false" outlineLevel="0" collapsed="false">
      <c r="A14" s="0" t="s">
        <v>9</v>
      </c>
      <c r="B14" s="0" t="s">
        <v>9</v>
      </c>
      <c r="C14" s="0" t="s">
        <v>53</v>
      </c>
      <c r="D14" s="0" t="s">
        <v>250</v>
      </c>
      <c r="E14" s="0" t="s">
        <v>52</v>
      </c>
      <c r="F14" s="0" t="s">
        <v>202</v>
      </c>
      <c r="G14" s="0" t="n">
        <v>66838024.3878435</v>
      </c>
      <c r="H14" s="0" t="n">
        <v>1213970.40197057</v>
      </c>
      <c r="I14" s="0" t="n">
        <v>457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66838024.3878435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s">
        <v>251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5" t="s">
        <v>252</v>
      </c>
      <c r="AL14" s="5" t="s">
        <v>231</v>
      </c>
      <c r="AM14" s="5" t="s">
        <v>253</v>
      </c>
      <c r="AN14" s="5" t="s">
        <v>254</v>
      </c>
      <c r="AO14" s="5" t="s">
        <v>235</v>
      </c>
      <c r="AP14" s="5" t="s">
        <v>255</v>
      </c>
      <c r="AQ14" s="0" t="s">
        <v>237</v>
      </c>
    </row>
    <row r="15" customFormat="false" ht="15.8" hidden="true" customHeight="false" outlineLevel="0" collapsed="false">
      <c r="A15" s="0" t="s">
        <v>9</v>
      </c>
      <c r="B15" s="0" t="s">
        <v>9</v>
      </c>
      <c r="C15" s="0" t="s">
        <v>53</v>
      </c>
      <c r="D15" s="0" t="s">
        <v>250</v>
      </c>
      <c r="E15" s="0" t="s">
        <v>52</v>
      </c>
      <c r="F15" s="0" t="s">
        <v>238</v>
      </c>
      <c r="G15" s="0" t="n">
        <v>54925303.8303346</v>
      </c>
      <c r="H15" s="0" t="n">
        <v>1213970.40197057</v>
      </c>
      <c r="I15" s="0" t="n">
        <v>637506.080667811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34395828.0558327</v>
      </c>
      <c r="Q15" s="0" t="n">
        <v>38442396.0624011</v>
      </c>
      <c r="R15" s="0" t="n">
        <v>66838024.3878435</v>
      </c>
      <c r="S15" s="0" t="n">
        <v>0.178232685161107</v>
      </c>
      <c r="T15" s="0" t="n">
        <v>0</v>
      </c>
      <c r="U15" s="0" t="n">
        <v>0</v>
      </c>
      <c r="V15" s="0" t="n">
        <v>0</v>
      </c>
      <c r="W15" s="0" t="n">
        <v>29.9999999999999</v>
      </c>
      <c r="X15" s="0" t="n">
        <v>29.9999999999999</v>
      </c>
      <c r="Y15" s="0" t="n">
        <v>0</v>
      </c>
      <c r="Z15" s="0" t="s">
        <v>251</v>
      </c>
      <c r="AA15" s="0" t="n">
        <v>0</v>
      </c>
      <c r="AB15" s="0" t="n">
        <v>0</v>
      </c>
      <c r="AC15" s="0" t="n">
        <v>1</v>
      </c>
      <c r="AD15" s="0" t="n">
        <v>0</v>
      </c>
      <c r="AE15" s="0" t="n">
        <v>1</v>
      </c>
      <c r="AF15" s="0" t="n">
        <v>0</v>
      </c>
      <c r="AG15" s="0" t="n">
        <v>1</v>
      </c>
      <c r="AH15" s="0" t="n">
        <v>0</v>
      </c>
      <c r="AI15" s="0" t="n">
        <v>0</v>
      </c>
      <c r="AJ15" s="0" t="n">
        <v>0.178232685161107</v>
      </c>
      <c r="AK15" s="5" t="s">
        <v>252</v>
      </c>
      <c r="AL15" s="5" t="s">
        <v>231</v>
      </c>
      <c r="AM15" s="5" t="s">
        <v>253</v>
      </c>
      <c r="AN15" s="5" t="s">
        <v>254</v>
      </c>
      <c r="AO15" s="5" t="s">
        <v>235</v>
      </c>
      <c r="AP15" s="5" t="s">
        <v>255</v>
      </c>
      <c r="AQ15" s="0" t="s">
        <v>239</v>
      </c>
    </row>
    <row r="16" customFormat="false" ht="15.8" hidden="true" customHeight="false" outlineLevel="0" collapsed="false">
      <c r="A16" s="0" t="s">
        <v>9</v>
      </c>
      <c r="B16" s="0" t="s">
        <v>9</v>
      </c>
      <c r="C16" s="0" t="s">
        <v>53</v>
      </c>
      <c r="D16" s="0" t="s">
        <v>250</v>
      </c>
      <c r="E16" s="0" t="s">
        <v>52</v>
      </c>
      <c r="F16" s="0" t="s">
        <v>240</v>
      </c>
      <c r="G16" s="0" t="n">
        <v>22897451.8896555</v>
      </c>
      <c r="H16" s="0" t="n">
        <v>1213970.40197057</v>
      </c>
      <c r="I16" s="0" t="n">
        <v>637506.080667811</v>
      </c>
      <c r="J16" s="0" t="n">
        <v>0</v>
      </c>
      <c r="K16" s="0" t="n">
        <v>0</v>
      </c>
      <c r="L16" s="0" t="n">
        <v>25493378.0771908</v>
      </c>
      <c r="M16" s="0" t="n">
        <v>31158573.2054553</v>
      </c>
      <c r="N16" s="0" t="n">
        <v>30956245.2138303</v>
      </c>
      <c r="O16" s="0" t="n">
        <v>34395828.0153669</v>
      </c>
      <c r="P16" s="0" t="n">
        <v>40465680.0656854</v>
      </c>
      <c r="Q16" s="0" t="n">
        <v>44512248.072254</v>
      </c>
      <c r="R16" s="0" t="n">
        <v>66838024.3878435</v>
      </c>
      <c r="S16" s="0" t="n">
        <v>0.657418780710997</v>
      </c>
      <c r="T16" s="0" t="n">
        <v>0</v>
      </c>
      <c r="U16" s="0" t="n">
        <v>23.333333</v>
      </c>
      <c r="V16" s="0" t="n">
        <v>26.9166666349999</v>
      </c>
      <c r="W16" s="0" t="n">
        <v>34.9999999999999</v>
      </c>
      <c r="X16" s="0" t="n">
        <v>85.2499996349998</v>
      </c>
      <c r="Y16" s="0" t="n">
        <v>50.2499996349999</v>
      </c>
      <c r="Z16" s="0" t="s">
        <v>251</v>
      </c>
      <c r="AA16" s="0" t="n">
        <v>0.12</v>
      </c>
      <c r="AB16" s="0" t="n">
        <v>0.25</v>
      </c>
      <c r="AC16" s="0" t="n">
        <v>1</v>
      </c>
      <c r="AD16" s="0" t="n">
        <v>0.13</v>
      </c>
      <c r="AE16" s="0" t="n">
        <v>0.75</v>
      </c>
      <c r="AF16" s="0" t="n">
        <v>0</v>
      </c>
      <c r="AG16" s="0" t="n">
        <v>0.75</v>
      </c>
      <c r="AH16" s="0" t="n">
        <v>0.0788902536853197</v>
      </c>
      <c r="AI16" s="0" t="n">
        <v>0.164354695177749</v>
      </c>
      <c r="AJ16" s="0" t="n">
        <v>0.657418780710997</v>
      </c>
      <c r="AK16" s="5" t="s">
        <v>252</v>
      </c>
      <c r="AL16" s="5" t="s">
        <v>231</v>
      </c>
      <c r="AM16" s="5" t="s">
        <v>253</v>
      </c>
      <c r="AN16" s="5" t="s">
        <v>254</v>
      </c>
      <c r="AO16" s="5" t="s">
        <v>235</v>
      </c>
      <c r="AP16" s="5" t="s">
        <v>255</v>
      </c>
      <c r="AQ16" s="0" t="s">
        <v>155</v>
      </c>
    </row>
    <row r="17" customFormat="false" ht="15.8" hidden="true" customHeight="false" outlineLevel="0" collapsed="false">
      <c r="A17" s="0" t="s">
        <v>9</v>
      </c>
      <c r="B17" s="0" t="s">
        <v>9</v>
      </c>
      <c r="C17" s="0" t="s">
        <v>53</v>
      </c>
      <c r="D17" s="0" t="s">
        <v>250</v>
      </c>
      <c r="E17" s="0" t="s">
        <v>52</v>
      </c>
      <c r="F17" s="0" t="s">
        <v>241</v>
      </c>
      <c r="G17" s="0" t="n">
        <v>11366847.3186094</v>
      </c>
      <c r="H17" s="0" t="n">
        <v>1213970.40197057</v>
      </c>
      <c r="I17" s="0" t="n">
        <v>637506.080667811</v>
      </c>
      <c r="J17" s="0" t="n">
        <v>14162988.0229899</v>
      </c>
      <c r="K17" s="0" t="n">
        <v>18209556.0295585</v>
      </c>
      <c r="L17" s="0" t="n">
        <v>31158573.2054553</v>
      </c>
      <c r="M17" s="0" t="n">
        <v>38240067.1157861</v>
      </c>
      <c r="N17" s="0" t="n">
        <v>32676036.6145986</v>
      </c>
      <c r="O17" s="0" t="n">
        <v>36115619.4161353</v>
      </c>
      <c r="P17" s="0" t="n">
        <v>44512248.072254</v>
      </c>
      <c r="Q17" s="0" t="n">
        <v>48558816.0788225</v>
      </c>
      <c r="R17" s="0" t="n">
        <v>66838024.3878435</v>
      </c>
      <c r="S17" s="0" t="n">
        <v>0.829934420971951</v>
      </c>
      <c r="T17" s="0" t="n">
        <v>13.3333333333333</v>
      </c>
      <c r="U17" s="0" t="n">
        <v>28.583332925</v>
      </c>
      <c r="V17" s="0" t="n">
        <v>28.3333332999999</v>
      </c>
      <c r="W17" s="0" t="n">
        <v>38.3333333333333</v>
      </c>
      <c r="X17" s="0" t="n">
        <v>108.583332891666</v>
      </c>
      <c r="Y17" s="0" t="n">
        <v>56.9166662249999</v>
      </c>
      <c r="Z17" s="0" t="s">
        <v>251</v>
      </c>
      <c r="AA17" s="0" t="n">
        <v>0.12</v>
      </c>
      <c r="AB17" s="0" t="n">
        <v>0.25</v>
      </c>
      <c r="AC17" s="0" t="n">
        <v>1</v>
      </c>
      <c r="AD17" s="0" t="n">
        <v>0.13</v>
      </c>
      <c r="AE17" s="0" t="n">
        <v>0.75</v>
      </c>
      <c r="AF17" s="0" t="n">
        <v>0.25</v>
      </c>
      <c r="AG17" s="0" t="n">
        <v>0.5</v>
      </c>
      <c r="AH17" s="0" t="n">
        <v>0.0995921305166341</v>
      </c>
      <c r="AI17" s="0" t="n">
        <v>0.207483605242988</v>
      </c>
      <c r="AJ17" s="0" t="n">
        <v>0.829934420971951</v>
      </c>
      <c r="AK17" s="5" t="s">
        <v>252</v>
      </c>
      <c r="AL17" s="5" t="s">
        <v>231</v>
      </c>
      <c r="AM17" s="5" t="s">
        <v>253</v>
      </c>
      <c r="AN17" s="5" t="s">
        <v>254</v>
      </c>
      <c r="AO17" s="5" t="s">
        <v>235</v>
      </c>
      <c r="AP17" s="5" t="s">
        <v>255</v>
      </c>
      <c r="AQ17" s="0" t="s">
        <v>242</v>
      </c>
    </row>
    <row r="18" customFormat="false" ht="15.8" hidden="true" customHeight="false" outlineLevel="0" collapsed="false">
      <c r="A18" s="0" t="s">
        <v>9</v>
      </c>
      <c r="B18" s="0" t="s">
        <v>9</v>
      </c>
      <c r="C18" s="0" t="s">
        <v>256</v>
      </c>
      <c r="D18" s="0" t="s">
        <v>256</v>
      </c>
      <c r="E18" s="0" t="s">
        <v>52</v>
      </c>
      <c r="F18" s="0" t="s">
        <v>202</v>
      </c>
      <c r="G18" s="0" t="n">
        <v>88286690</v>
      </c>
      <c r="H18" s="0" t="n">
        <v>1466300</v>
      </c>
      <c r="I18" s="0" t="n">
        <v>988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88286690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s">
        <v>251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5" t="s">
        <v>252</v>
      </c>
      <c r="AL18" s="5" t="s">
        <v>257</v>
      </c>
      <c r="AM18" s="5" t="s">
        <v>257</v>
      </c>
      <c r="AN18" s="5" t="s">
        <v>254</v>
      </c>
      <c r="AO18" s="5" t="s">
        <v>235</v>
      </c>
      <c r="AP18" s="5" t="s">
        <v>258</v>
      </c>
      <c r="AQ18" s="0" t="s">
        <v>237</v>
      </c>
    </row>
    <row r="19" customFormat="false" ht="15.8" hidden="true" customHeight="false" outlineLevel="0" collapsed="false">
      <c r="A19" s="0" t="s">
        <v>9</v>
      </c>
      <c r="B19" s="0" t="s">
        <v>9</v>
      </c>
      <c r="C19" s="0" t="s">
        <v>256</v>
      </c>
      <c r="D19" s="0" t="s">
        <v>256</v>
      </c>
      <c r="E19" s="0" t="s">
        <v>52</v>
      </c>
      <c r="F19" s="0" t="s">
        <v>238</v>
      </c>
      <c r="G19" s="0" t="n">
        <v>63251092.05</v>
      </c>
      <c r="H19" s="0" t="n">
        <v>1466300</v>
      </c>
      <c r="I19" s="0" t="n">
        <v>1642231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131967000</v>
      </c>
      <c r="Q19" s="0" t="n">
        <v>146630000</v>
      </c>
      <c r="R19" s="0" t="n">
        <v>88286690</v>
      </c>
      <c r="S19" s="0" t="n">
        <v>0.283571600090569</v>
      </c>
      <c r="T19" s="0" t="n">
        <v>0</v>
      </c>
      <c r="U19" s="0" t="n">
        <v>0</v>
      </c>
      <c r="V19" s="0" t="n">
        <v>0</v>
      </c>
      <c r="W19" s="0" t="n">
        <v>95</v>
      </c>
      <c r="X19" s="0" t="n">
        <v>95</v>
      </c>
      <c r="Y19" s="0" t="n">
        <v>0</v>
      </c>
      <c r="Z19" s="0" t="s">
        <v>251</v>
      </c>
      <c r="AA19" s="0" t="n">
        <v>0</v>
      </c>
      <c r="AB19" s="0" t="n">
        <v>0</v>
      </c>
      <c r="AC19" s="0" t="n">
        <v>1</v>
      </c>
      <c r="AD19" s="0" t="n">
        <v>0</v>
      </c>
      <c r="AE19" s="0" t="n">
        <v>1</v>
      </c>
      <c r="AF19" s="0" t="n">
        <v>0</v>
      </c>
      <c r="AG19" s="0" t="n">
        <v>1</v>
      </c>
      <c r="AH19" s="0" t="n">
        <v>0</v>
      </c>
      <c r="AI19" s="0" t="n">
        <v>0</v>
      </c>
      <c r="AJ19" s="0" t="n">
        <v>0.283571600090569</v>
      </c>
      <c r="AK19" s="5" t="s">
        <v>252</v>
      </c>
      <c r="AL19" s="5" t="s">
        <v>257</v>
      </c>
      <c r="AM19" s="5" t="s">
        <v>257</v>
      </c>
      <c r="AN19" s="5" t="s">
        <v>254</v>
      </c>
      <c r="AO19" s="5" t="s">
        <v>235</v>
      </c>
      <c r="AP19" s="5" t="s">
        <v>258</v>
      </c>
      <c r="AQ19" s="0" t="s">
        <v>239</v>
      </c>
    </row>
    <row r="20" customFormat="false" ht="15.8" hidden="true" customHeight="false" outlineLevel="0" collapsed="false">
      <c r="A20" s="0" t="s">
        <v>9</v>
      </c>
      <c r="B20" s="0" t="s">
        <v>9</v>
      </c>
      <c r="C20" s="0" t="s">
        <v>256</v>
      </c>
      <c r="D20" s="0" t="s">
        <v>256</v>
      </c>
      <c r="E20" s="0" t="s">
        <v>52</v>
      </c>
      <c r="F20" s="0" t="s">
        <v>240</v>
      </c>
      <c r="G20" s="0" t="n">
        <v>47617475.65</v>
      </c>
      <c r="H20" s="0" t="n">
        <v>1466300</v>
      </c>
      <c r="I20" s="0" t="n">
        <v>1642231</v>
      </c>
      <c r="J20" s="0" t="n">
        <v>0</v>
      </c>
      <c r="K20" s="0" t="n">
        <v>0</v>
      </c>
      <c r="L20" s="6" t="n">
        <v>4643282.869005</v>
      </c>
      <c r="M20" s="6" t="n">
        <v>5620816.104585</v>
      </c>
      <c r="N20" s="0" t="n">
        <v>29252685</v>
      </c>
      <c r="O20" s="0" t="n">
        <v>32331915</v>
      </c>
      <c r="P20" s="0" t="n">
        <v>161293000</v>
      </c>
      <c r="Q20" s="0" t="n">
        <v>175956000</v>
      </c>
      <c r="R20" s="0" t="n">
        <v>88286690</v>
      </c>
      <c r="S20" s="0" t="n">
        <v>0.460649440476248</v>
      </c>
      <c r="T20" s="0" t="n">
        <v>0</v>
      </c>
      <c r="U20" s="0" t="n">
        <v>3.49999965</v>
      </c>
      <c r="V20" s="0" t="n">
        <v>21</v>
      </c>
      <c r="W20" s="0" t="n">
        <v>115</v>
      </c>
      <c r="X20" s="0" t="n">
        <v>139.49999965</v>
      </c>
      <c r="Y20" s="0" t="n">
        <v>24.49999965</v>
      </c>
      <c r="Z20" s="0" t="s">
        <v>251</v>
      </c>
      <c r="AA20" s="0" t="n">
        <v>0.12</v>
      </c>
      <c r="AB20" s="0" t="n">
        <v>0.25</v>
      </c>
      <c r="AC20" s="0" t="n">
        <v>1</v>
      </c>
      <c r="AD20" s="0" t="n">
        <v>0.13</v>
      </c>
      <c r="AE20" s="0" t="n">
        <v>0.75</v>
      </c>
      <c r="AF20" s="0" t="n">
        <v>0</v>
      </c>
      <c r="AG20" s="0" t="n">
        <v>0.75</v>
      </c>
      <c r="AH20" s="0" t="n">
        <v>0.0552779328571498</v>
      </c>
      <c r="AI20" s="0" t="n">
        <v>0.115162360119062</v>
      </c>
      <c r="AJ20" s="0" t="n">
        <v>0.460649440476248</v>
      </c>
      <c r="AK20" s="5" t="s">
        <v>252</v>
      </c>
      <c r="AL20" s="5" t="s">
        <v>257</v>
      </c>
      <c r="AM20" s="5" t="s">
        <v>257</v>
      </c>
      <c r="AN20" s="5" t="s">
        <v>254</v>
      </c>
      <c r="AO20" s="5" t="s">
        <v>235</v>
      </c>
      <c r="AP20" s="5" t="s">
        <v>258</v>
      </c>
      <c r="AQ20" s="0" t="s">
        <v>155</v>
      </c>
    </row>
    <row r="21" customFormat="false" ht="15.8" hidden="true" customHeight="false" outlineLevel="0" collapsed="false">
      <c r="A21" s="0" t="s">
        <v>9</v>
      </c>
      <c r="B21" s="0" t="s">
        <v>9</v>
      </c>
      <c r="C21" s="0" t="s">
        <v>256</v>
      </c>
      <c r="D21" s="0" t="s">
        <v>256</v>
      </c>
      <c r="E21" s="0" t="s">
        <v>52</v>
      </c>
      <c r="F21" s="0" t="s">
        <v>241</v>
      </c>
      <c r="G21" s="0" t="n">
        <v>21867312.6</v>
      </c>
      <c r="H21" s="0" t="n">
        <v>1466300</v>
      </c>
      <c r="I21" s="0" t="n">
        <v>1642231</v>
      </c>
      <c r="J21" s="0" t="n">
        <v>51320500</v>
      </c>
      <c r="K21" s="0" t="n">
        <v>65983500</v>
      </c>
      <c r="L21" s="6" t="n">
        <v>5620816.104585</v>
      </c>
      <c r="M21" s="6" t="n">
        <v>6842732.64906</v>
      </c>
      <c r="N21" s="0" t="n">
        <v>33871530</v>
      </c>
      <c r="O21" s="0" t="n">
        <v>36950760</v>
      </c>
      <c r="P21" s="0" t="n">
        <v>175956000</v>
      </c>
      <c r="Q21" s="0" t="n">
        <v>190619000</v>
      </c>
      <c r="R21" s="0" t="n">
        <v>88286690</v>
      </c>
      <c r="S21" s="0" t="n">
        <v>0.752314730566974</v>
      </c>
      <c r="T21" s="0" t="n">
        <v>40</v>
      </c>
      <c r="U21" s="0" t="n">
        <v>4.249999575</v>
      </c>
      <c r="V21" s="0" t="n">
        <v>24.15</v>
      </c>
      <c r="W21" s="0" t="n">
        <v>125</v>
      </c>
      <c r="X21" s="0" t="n">
        <v>193.399999575</v>
      </c>
      <c r="Y21" s="0" t="n">
        <v>28.399999575</v>
      </c>
      <c r="Z21" s="0" t="s">
        <v>251</v>
      </c>
      <c r="AA21" s="0" t="n">
        <v>0.12</v>
      </c>
      <c r="AB21" s="0" t="n">
        <v>0.25</v>
      </c>
      <c r="AC21" s="0" t="n">
        <v>1</v>
      </c>
      <c r="AD21" s="0" t="n">
        <v>0.13</v>
      </c>
      <c r="AE21" s="0" t="n">
        <v>0.75</v>
      </c>
      <c r="AF21" s="0" t="n">
        <v>0.25</v>
      </c>
      <c r="AG21" s="0" t="n">
        <v>0.5</v>
      </c>
      <c r="AH21" s="0" t="n">
        <v>0.0902777676680369</v>
      </c>
      <c r="AI21" s="0" t="n">
        <v>0.188078682641744</v>
      </c>
      <c r="AJ21" s="0" t="n">
        <v>0.752314730566974</v>
      </c>
      <c r="AK21" s="5" t="s">
        <v>252</v>
      </c>
      <c r="AL21" s="5" t="s">
        <v>257</v>
      </c>
      <c r="AM21" s="5" t="s">
        <v>257</v>
      </c>
      <c r="AN21" s="5" t="s">
        <v>254</v>
      </c>
      <c r="AO21" s="5" t="s">
        <v>235</v>
      </c>
      <c r="AP21" s="5" t="s">
        <v>258</v>
      </c>
      <c r="AQ21" s="0" t="s">
        <v>242</v>
      </c>
    </row>
    <row r="22" customFormat="false" ht="15.8" hidden="true" customHeight="false" outlineLevel="0" collapsed="false">
      <c r="A22" s="0" t="s">
        <v>9</v>
      </c>
      <c r="B22" s="0" t="s">
        <v>9</v>
      </c>
      <c r="C22" s="0" t="s">
        <v>23</v>
      </c>
      <c r="D22" s="0" t="s">
        <v>259</v>
      </c>
      <c r="E22" s="0" t="s">
        <v>260</v>
      </c>
      <c r="F22" s="0" t="s">
        <v>202</v>
      </c>
      <c r="G22" s="0" t="n">
        <v>38297601.6642279</v>
      </c>
      <c r="H22" s="0" t="n">
        <v>505733.048743938</v>
      </c>
      <c r="I22" s="0" t="n">
        <v>351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38297601.6642279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s">
        <v>244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5" t="s">
        <v>261</v>
      </c>
      <c r="AL22" s="5" t="s">
        <v>262</v>
      </c>
      <c r="AM22" s="5" t="s">
        <v>263</v>
      </c>
      <c r="AN22" s="5" t="s">
        <v>254</v>
      </c>
      <c r="AO22" s="5" t="s">
        <v>235</v>
      </c>
      <c r="AP22" s="5" t="s">
        <v>264</v>
      </c>
      <c r="AQ22" s="0" t="s">
        <v>237</v>
      </c>
    </row>
    <row r="23" customFormat="false" ht="15.8" hidden="true" customHeight="false" outlineLevel="0" collapsed="false">
      <c r="A23" s="0" t="s">
        <v>9</v>
      </c>
      <c r="B23" s="0" t="s">
        <v>9</v>
      </c>
      <c r="C23" s="0" t="s">
        <v>23</v>
      </c>
      <c r="D23" s="0" t="s">
        <v>259</v>
      </c>
      <c r="E23" s="0" t="s">
        <v>260</v>
      </c>
      <c r="F23" s="0" t="s">
        <v>238</v>
      </c>
      <c r="G23" s="0" t="n">
        <v>28367049.8551239</v>
      </c>
      <c r="H23" s="0" t="n">
        <v>505733.048743938</v>
      </c>
      <c r="I23" s="0" t="n">
        <v>301641.790043582</v>
      </c>
      <c r="J23" s="0" t="n">
        <v>0</v>
      </c>
      <c r="K23" s="0" t="n">
        <v>0</v>
      </c>
      <c r="L23" s="0" t="n">
        <v>87622933.3783324</v>
      </c>
      <c r="M23" s="0" t="n">
        <v>102226755.608054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38297601.6642279</v>
      </c>
      <c r="S23" s="0" t="n">
        <v>0.259299574322422</v>
      </c>
      <c r="T23" s="0" t="n">
        <v>0</v>
      </c>
      <c r="U23" s="0" t="n">
        <v>187.6975308</v>
      </c>
      <c r="V23" s="0" t="n">
        <v>0</v>
      </c>
      <c r="W23" s="0" t="n">
        <v>0</v>
      </c>
      <c r="X23" s="0" t="n">
        <v>0</v>
      </c>
      <c r="Y23" s="0" t="n">
        <v>0</v>
      </c>
      <c r="Z23" s="0" t="s">
        <v>244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0.259299574322422</v>
      </c>
      <c r="AI23" s="0" t="n">
        <v>0</v>
      </c>
      <c r="AJ23" s="0" t="n">
        <v>0</v>
      </c>
      <c r="AK23" s="5" t="s">
        <v>261</v>
      </c>
      <c r="AL23" s="5" t="s">
        <v>262</v>
      </c>
      <c r="AM23" s="5" t="s">
        <v>263</v>
      </c>
      <c r="AN23" s="5" t="s">
        <v>254</v>
      </c>
      <c r="AO23" s="5" t="s">
        <v>235</v>
      </c>
      <c r="AP23" s="5" t="s">
        <v>264</v>
      </c>
      <c r="AQ23" s="0" t="s">
        <v>239</v>
      </c>
    </row>
    <row r="24" customFormat="false" ht="15.8" hidden="true" customHeight="false" outlineLevel="0" collapsed="false">
      <c r="A24" s="0" t="s">
        <v>9</v>
      </c>
      <c r="B24" s="0" t="s">
        <v>9</v>
      </c>
      <c r="C24" s="0" t="s">
        <v>23</v>
      </c>
      <c r="D24" s="0" t="s">
        <v>259</v>
      </c>
      <c r="E24" s="0" t="s">
        <v>260</v>
      </c>
      <c r="F24" s="0" t="s">
        <v>240</v>
      </c>
      <c r="G24" s="0" t="n">
        <v>8198156.82564105</v>
      </c>
      <c r="H24" s="0" t="n">
        <v>505733.048743938</v>
      </c>
      <c r="I24" s="0" t="n">
        <v>301641.790043582</v>
      </c>
      <c r="J24" s="0" t="n">
        <v>0</v>
      </c>
      <c r="K24" s="0" t="n">
        <v>0</v>
      </c>
      <c r="L24" s="0" t="n">
        <v>87622933.3783324</v>
      </c>
      <c r="M24" s="0" t="n">
        <v>102226755.608054</v>
      </c>
      <c r="N24" s="0" t="n">
        <v>24112227.8937861</v>
      </c>
      <c r="O24" s="0" t="n">
        <v>29470500.7590719</v>
      </c>
      <c r="P24" s="0" t="n">
        <v>10114660.9748788</v>
      </c>
      <c r="Q24" s="0" t="n">
        <v>11378993.5967386</v>
      </c>
      <c r="R24" s="0" t="n">
        <v>38297601.6642279</v>
      </c>
      <c r="S24" s="0" t="n">
        <v>0.78593550328509</v>
      </c>
      <c r="T24" s="0" t="n">
        <v>0</v>
      </c>
      <c r="U24" s="0" t="n">
        <v>187.6975308</v>
      </c>
      <c r="V24" s="0" t="n">
        <v>52.9753086000001</v>
      </c>
      <c r="W24" s="0" t="n">
        <v>21.2500000000001</v>
      </c>
      <c r="X24" s="0" t="n">
        <v>261.922839400001</v>
      </c>
      <c r="Y24" s="0" t="n">
        <v>240.6728394</v>
      </c>
      <c r="Z24" s="0" t="s">
        <v>244</v>
      </c>
      <c r="AA24" s="0" t="n">
        <v>0.258</v>
      </c>
      <c r="AB24" s="0" t="n">
        <v>0.44</v>
      </c>
      <c r="AC24" s="0" t="n">
        <v>1</v>
      </c>
      <c r="AD24" s="0" t="n">
        <v>0.182</v>
      </c>
      <c r="AE24" s="0" t="n">
        <v>0.56</v>
      </c>
      <c r="AF24" s="0" t="n">
        <v>0</v>
      </c>
      <c r="AG24" s="0" t="n">
        <v>0.56</v>
      </c>
      <c r="AH24" s="0" t="n">
        <v>0.202771359847553</v>
      </c>
      <c r="AI24" s="0" t="n">
        <v>0.345811621445439</v>
      </c>
      <c r="AJ24" s="0" t="n">
        <v>0.78593550328509</v>
      </c>
      <c r="AK24" s="5" t="s">
        <v>261</v>
      </c>
      <c r="AL24" s="5" t="s">
        <v>262</v>
      </c>
      <c r="AM24" s="5" t="s">
        <v>263</v>
      </c>
      <c r="AN24" s="5" t="s">
        <v>254</v>
      </c>
      <c r="AO24" s="5" t="s">
        <v>235</v>
      </c>
      <c r="AP24" s="5" t="s">
        <v>264</v>
      </c>
      <c r="AQ24" s="0" t="s">
        <v>155</v>
      </c>
    </row>
    <row r="25" customFormat="false" ht="15.8" hidden="true" customHeight="false" outlineLevel="0" collapsed="false">
      <c r="A25" s="0" t="s">
        <v>9</v>
      </c>
      <c r="B25" s="0" t="s">
        <v>9</v>
      </c>
      <c r="C25" s="0" t="s">
        <v>23</v>
      </c>
      <c r="D25" s="0" t="s">
        <v>259</v>
      </c>
      <c r="E25" s="0" t="s">
        <v>260</v>
      </c>
      <c r="F25" s="0" t="s">
        <v>241</v>
      </c>
      <c r="G25" s="0" t="n">
        <v>6075139.48044856</v>
      </c>
      <c r="H25" s="0" t="n">
        <v>505733.048743938</v>
      </c>
      <c r="I25" s="0" t="n">
        <v>301641.790043582</v>
      </c>
      <c r="J25" s="0" t="n">
        <v>6321663.10929924</v>
      </c>
      <c r="K25" s="0" t="n">
        <v>6953829.42022916</v>
      </c>
      <c r="L25" s="0" t="n">
        <v>87622933.3783324</v>
      </c>
      <c r="M25" s="0" t="n">
        <v>102226755.608054</v>
      </c>
      <c r="N25" s="0" t="n">
        <v>32149637.1917148</v>
      </c>
      <c r="O25" s="0" t="n">
        <v>37507910.0570006</v>
      </c>
      <c r="P25" s="0" t="n">
        <v>12643326.2185985</v>
      </c>
      <c r="Q25" s="0" t="n">
        <v>13907658.8404583</v>
      </c>
      <c r="R25" s="0" t="n">
        <v>38297601.6642279</v>
      </c>
      <c r="S25" s="0" t="n">
        <v>0.841370236869869</v>
      </c>
      <c r="T25" s="0" t="n">
        <v>13.125</v>
      </c>
      <c r="U25" s="0" t="n">
        <v>187.6975308</v>
      </c>
      <c r="V25" s="0" t="n">
        <v>68.8679011800002</v>
      </c>
      <c r="W25" s="0" t="n">
        <v>26.2500000000001</v>
      </c>
      <c r="X25" s="0" t="n">
        <v>295.940431980001</v>
      </c>
      <c r="Y25" s="0" t="n">
        <v>256.565431980001</v>
      </c>
      <c r="Z25" s="0" t="s">
        <v>244</v>
      </c>
      <c r="AA25" s="0" t="n">
        <v>0.258</v>
      </c>
      <c r="AB25" s="0" t="n">
        <v>0.44</v>
      </c>
      <c r="AC25" s="0" t="n">
        <v>1</v>
      </c>
      <c r="AD25" s="0" t="n">
        <v>0.182</v>
      </c>
      <c r="AE25" s="0" t="n">
        <v>0.56</v>
      </c>
      <c r="AF25" s="0" t="n">
        <v>0.186666666666667</v>
      </c>
      <c r="AG25" s="0" t="n">
        <v>0.373333333333333</v>
      </c>
      <c r="AH25" s="0" t="n">
        <v>0.217073521112426</v>
      </c>
      <c r="AI25" s="0" t="n">
        <v>0.370202904222743</v>
      </c>
      <c r="AJ25" s="0" t="n">
        <v>0.841370236869869</v>
      </c>
      <c r="AK25" s="5" t="s">
        <v>261</v>
      </c>
      <c r="AL25" s="5" t="s">
        <v>262</v>
      </c>
      <c r="AM25" s="5" t="s">
        <v>263</v>
      </c>
      <c r="AN25" s="5" t="s">
        <v>254</v>
      </c>
      <c r="AO25" s="5" t="s">
        <v>235</v>
      </c>
      <c r="AP25" s="5" t="s">
        <v>264</v>
      </c>
      <c r="AQ25" s="0" t="s">
        <v>242</v>
      </c>
    </row>
    <row r="26" customFormat="false" ht="15.8" hidden="true" customHeight="false" outlineLevel="0" collapsed="false">
      <c r="A26" s="0" t="s">
        <v>9</v>
      </c>
      <c r="B26" s="0" t="s">
        <v>9</v>
      </c>
      <c r="C26" s="0" t="s">
        <v>24</v>
      </c>
      <c r="D26" s="0" t="s">
        <v>259</v>
      </c>
      <c r="E26" s="0" t="s">
        <v>260</v>
      </c>
      <c r="F26" s="0" t="s">
        <v>202</v>
      </c>
      <c r="G26" s="0" t="n">
        <v>19775133.9668171</v>
      </c>
      <c r="H26" s="0" t="n">
        <v>283834.093011567</v>
      </c>
      <c r="I26" s="0" t="n">
        <v>135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19775133.9668171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s">
        <v>244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5" t="s">
        <v>261</v>
      </c>
      <c r="AL26" s="5" t="s">
        <v>262</v>
      </c>
      <c r="AM26" s="5" t="s">
        <v>265</v>
      </c>
      <c r="AN26" s="5" t="s">
        <v>254</v>
      </c>
      <c r="AO26" s="5" t="s">
        <v>235</v>
      </c>
      <c r="AP26" s="5" t="s">
        <v>266</v>
      </c>
      <c r="AQ26" s="0" t="s">
        <v>237</v>
      </c>
    </row>
    <row r="27" customFormat="false" ht="15.8" hidden="true" customHeight="false" outlineLevel="0" collapsed="false">
      <c r="A27" s="0" t="s">
        <v>9</v>
      </c>
      <c r="B27" s="0" t="s">
        <v>9</v>
      </c>
      <c r="C27" s="0" t="s">
        <v>24</v>
      </c>
      <c r="D27" s="0" t="s">
        <v>259</v>
      </c>
      <c r="E27" s="0" t="s">
        <v>260</v>
      </c>
      <c r="F27" s="0" t="s">
        <v>238</v>
      </c>
      <c r="G27" s="0" t="n">
        <v>14541112.5262252</v>
      </c>
      <c r="H27" s="0" t="n">
        <v>283834.093011567</v>
      </c>
      <c r="I27" s="0" t="n">
        <v>156146.526712091</v>
      </c>
      <c r="J27" s="0" t="n">
        <v>0</v>
      </c>
      <c r="K27" s="0" t="n">
        <v>0</v>
      </c>
      <c r="L27" s="0" t="n">
        <v>45371958.6780533</v>
      </c>
      <c r="M27" s="0" t="n">
        <v>52933951.7910622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19775133.9668171</v>
      </c>
      <c r="S27" s="0" t="n">
        <v>0.264676914420636</v>
      </c>
      <c r="T27" s="0" t="n">
        <v>0</v>
      </c>
      <c r="U27" s="0" t="n">
        <v>173.1749513</v>
      </c>
      <c r="V27" s="0" t="n">
        <v>0</v>
      </c>
      <c r="W27" s="0" t="n">
        <v>0</v>
      </c>
      <c r="X27" s="0" t="n">
        <v>0</v>
      </c>
      <c r="Y27" s="0" t="n">
        <v>0</v>
      </c>
      <c r="Z27" s="0" t="s">
        <v>244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0.264676914420636</v>
      </c>
      <c r="AI27" s="0" t="n">
        <v>0</v>
      </c>
      <c r="AJ27" s="0" t="n">
        <v>0</v>
      </c>
      <c r="AK27" s="5" t="s">
        <v>261</v>
      </c>
      <c r="AL27" s="5" t="s">
        <v>262</v>
      </c>
      <c r="AM27" s="5" t="s">
        <v>265</v>
      </c>
      <c r="AN27" s="5" t="s">
        <v>254</v>
      </c>
      <c r="AO27" s="5" t="s">
        <v>235</v>
      </c>
      <c r="AP27" s="5" t="s">
        <v>266</v>
      </c>
      <c r="AQ27" s="0" t="s">
        <v>239</v>
      </c>
    </row>
    <row r="28" customFormat="false" ht="15.8" hidden="true" customHeight="false" outlineLevel="0" collapsed="false">
      <c r="A28" s="0" t="s">
        <v>9</v>
      </c>
      <c r="B28" s="0" t="s">
        <v>9</v>
      </c>
      <c r="C28" s="0" t="s">
        <v>24</v>
      </c>
      <c r="D28" s="0" t="s">
        <v>259</v>
      </c>
      <c r="E28" s="0" t="s">
        <v>260</v>
      </c>
      <c r="F28" s="0" t="s">
        <v>240</v>
      </c>
      <c r="G28" s="0" t="n">
        <v>4093486.7753639</v>
      </c>
      <c r="H28" s="0" t="n">
        <v>283834.093011567</v>
      </c>
      <c r="I28" s="0" t="n">
        <v>156146.526712091</v>
      </c>
      <c r="J28" s="0" t="n">
        <v>0</v>
      </c>
      <c r="K28" s="0" t="n">
        <v>0</v>
      </c>
      <c r="L28" s="0" t="n">
        <v>45371958.6780533</v>
      </c>
      <c r="M28" s="0" t="n">
        <v>52933951.7910622</v>
      </c>
      <c r="N28" s="0" t="n">
        <v>12452598.3997466</v>
      </c>
      <c r="O28" s="0" t="n">
        <v>15219842.4885792</v>
      </c>
      <c r="P28" s="0" t="n">
        <v>5676681.86023134</v>
      </c>
      <c r="Q28" s="0" t="n">
        <v>6386267.09276026</v>
      </c>
      <c r="R28" s="0" t="n">
        <v>19775133.9668171</v>
      </c>
      <c r="S28" s="0" t="n">
        <v>0.792998278432256</v>
      </c>
      <c r="T28" s="0" t="n">
        <v>0</v>
      </c>
      <c r="U28" s="0" t="n">
        <v>173.1749513</v>
      </c>
      <c r="V28" s="0" t="n">
        <v>48.7475634</v>
      </c>
      <c r="W28" s="0" t="n">
        <v>21.25</v>
      </c>
      <c r="X28" s="0" t="n">
        <v>243.1725147</v>
      </c>
      <c r="Y28" s="0" t="n">
        <v>221.9225147</v>
      </c>
      <c r="Z28" s="0" t="s">
        <v>244</v>
      </c>
      <c r="AA28" s="0" t="n">
        <v>0.258</v>
      </c>
      <c r="AB28" s="0" t="n">
        <v>0.44</v>
      </c>
      <c r="AC28" s="0" t="n">
        <v>1</v>
      </c>
      <c r="AD28" s="0" t="n">
        <v>0.182</v>
      </c>
      <c r="AE28" s="0" t="n">
        <v>0.56</v>
      </c>
      <c r="AF28" s="0" t="n">
        <v>0</v>
      </c>
      <c r="AG28" s="0" t="n">
        <v>0.56</v>
      </c>
      <c r="AH28" s="0" t="n">
        <v>0.204593555835522</v>
      </c>
      <c r="AI28" s="0" t="n">
        <v>0.348919242510193</v>
      </c>
      <c r="AJ28" s="0" t="n">
        <v>0.792998278432256</v>
      </c>
      <c r="AK28" s="5" t="s">
        <v>261</v>
      </c>
      <c r="AL28" s="5" t="s">
        <v>262</v>
      </c>
      <c r="AM28" s="5" t="s">
        <v>265</v>
      </c>
      <c r="AN28" s="5" t="s">
        <v>254</v>
      </c>
      <c r="AO28" s="5" t="s">
        <v>235</v>
      </c>
      <c r="AP28" s="5" t="s">
        <v>266</v>
      </c>
      <c r="AQ28" s="0" t="s">
        <v>155</v>
      </c>
    </row>
    <row r="29" customFormat="false" ht="15.8" hidden="true" customHeight="false" outlineLevel="0" collapsed="false">
      <c r="A29" s="0" t="s">
        <v>9</v>
      </c>
      <c r="B29" s="0" t="s">
        <v>9</v>
      </c>
      <c r="C29" s="0" t="s">
        <v>24</v>
      </c>
      <c r="D29" s="0" t="s">
        <v>259</v>
      </c>
      <c r="E29" s="0" t="s">
        <v>260</v>
      </c>
      <c r="F29" s="0" t="s">
        <v>241</v>
      </c>
      <c r="G29" s="0" t="n">
        <v>2974777.83256276</v>
      </c>
      <c r="H29" s="0" t="n">
        <v>283834.093011567</v>
      </c>
      <c r="I29" s="0" t="n">
        <v>156146.526712091</v>
      </c>
      <c r="J29" s="0" t="n">
        <v>3547926.16264458</v>
      </c>
      <c r="K29" s="0" t="n">
        <v>3902718.77890904</v>
      </c>
      <c r="L29" s="0" t="n">
        <v>45371958.6780533</v>
      </c>
      <c r="M29" s="0" t="n">
        <v>52933951.7910622</v>
      </c>
      <c r="N29" s="0" t="n">
        <v>16603464.5329955</v>
      </c>
      <c r="O29" s="0" t="n">
        <v>19370708.621828</v>
      </c>
      <c r="P29" s="0" t="n">
        <v>7095852.32528917</v>
      </c>
      <c r="Q29" s="0" t="n">
        <v>7805437.5578181</v>
      </c>
      <c r="R29" s="0" t="n">
        <v>19775133.9668171</v>
      </c>
      <c r="S29" s="0" t="n">
        <v>0.849569775984604</v>
      </c>
      <c r="T29" s="0" t="n">
        <v>13.125</v>
      </c>
      <c r="U29" s="0" t="n">
        <v>173.1749513</v>
      </c>
      <c r="V29" s="0" t="n">
        <v>63.3718324200001</v>
      </c>
      <c r="W29" s="0" t="n">
        <v>26.25</v>
      </c>
      <c r="X29" s="0" t="n">
        <v>275.92178372</v>
      </c>
      <c r="Y29" s="0" t="n">
        <v>236.54678372</v>
      </c>
      <c r="Z29" s="0" t="s">
        <v>244</v>
      </c>
      <c r="AA29" s="0" t="n">
        <v>0.258</v>
      </c>
      <c r="AB29" s="0" t="n">
        <v>0.44</v>
      </c>
      <c r="AC29" s="0" t="n">
        <v>1</v>
      </c>
      <c r="AD29" s="0" t="n">
        <v>0.182</v>
      </c>
      <c r="AE29" s="0" t="n">
        <v>0.56</v>
      </c>
      <c r="AF29" s="0" t="n">
        <v>0.186666666666667</v>
      </c>
      <c r="AG29" s="0" t="n">
        <v>0.373333333333333</v>
      </c>
      <c r="AH29" s="0" t="n">
        <v>0.219189002204028</v>
      </c>
      <c r="AI29" s="0" t="n">
        <v>0.373810701433226</v>
      </c>
      <c r="AJ29" s="0" t="n">
        <v>0.849569775984604</v>
      </c>
      <c r="AK29" s="5" t="s">
        <v>261</v>
      </c>
      <c r="AL29" s="5" t="s">
        <v>262</v>
      </c>
      <c r="AM29" s="5" t="s">
        <v>265</v>
      </c>
      <c r="AN29" s="5" t="s">
        <v>254</v>
      </c>
      <c r="AO29" s="5" t="s">
        <v>235</v>
      </c>
      <c r="AP29" s="5" t="s">
        <v>266</v>
      </c>
      <c r="AQ29" s="0" t="s">
        <v>242</v>
      </c>
    </row>
    <row r="30" customFormat="false" ht="15.8" hidden="true" customHeight="false" outlineLevel="0" collapsed="false">
      <c r="A30" s="0" t="s">
        <v>9</v>
      </c>
      <c r="B30" s="0" t="s">
        <v>9</v>
      </c>
      <c r="C30" s="0" t="s">
        <v>25</v>
      </c>
      <c r="D30" s="0" t="s">
        <v>259</v>
      </c>
      <c r="E30" s="0" t="s">
        <v>260</v>
      </c>
      <c r="F30" s="0" t="s">
        <v>202</v>
      </c>
      <c r="G30" s="0" t="n">
        <v>82323366.4331141</v>
      </c>
      <c r="H30" s="0" t="n">
        <v>819061.449744889</v>
      </c>
      <c r="I30" s="0" t="n">
        <v>269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82323366.4331141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s">
        <v>244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5" t="s">
        <v>261</v>
      </c>
      <c r="AL30" s="5" t="s">
        <v>262</v>
      </c>
      <c r="AM30" s="5" t="s">
        <v>267</v>
      </c>
      <c r="AN30" s="5" t="s">
        <v>254</v>
      </c>
      <c r="AO30" s="5" t="s">
        <v>235</v>
      </c>
      <c r="AP30" s="5" t="s">
        <v>268</v>
      </c>
      <c r="AQ30" s="0" t="s">
        <v>237</v>
      </c>
    </row>
    <row r="31" customFormat="false" ht="15.8" hidden="true" customHeight="false" outlineLevel="0" collapsed="false">
      <c r="A31" s="0" t="s">
        <v>9</v>
      </c>
      <c r="B31" s="0" t="s">
        <v>9</v>
      </c>
      <c r="C31" s="0" t="s">
        <v>25</v>
      </c>
      <c r="D31" s="0" t="s">
        <v>259</v>
      </c>
      <c r="E31" s="0" t="s">
        <v>260</v>
      </c>
      <c r="F31" s="0" t="s">
        <v>238</v>
      </c>
      <c r="G31" s="0" t="n">
        <v>82323366.4331141</v>
      </c>
      <c r="H31" s="0" t="n">
        <v>819061.449744889</v>
      </c>
      <c r="I31" s="0" t="n">
        <v>437203.700152143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82323366.4331141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s">
        <v>244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5" t="s">
        <v>261</v>
      </c>
      <c r="AL31" s="5" t="s">
        <v>262</v>
      </c>
      <c r="AM31" s="5" t="s">
        <v>267</v>
      </c>
      <c r="AN31" s="5" t="s">
        <v>254</v>
      </c>
      <c r="AO31" s="5" t="s">
        <v>235</v>
      </c>
      <c r="AP31" s="5" t="s">
        <v>268</v>
      </c>
      <c r="AQ31" s="0" t="s">
        <v>239</v>
      </c>
    </row>
    <row r="32" customFormat="false" ht="15.8" hidden="true" customHeight="false" outlineLevel="0" collapsed="false">
      <c r="A32" s="0" t="s">
        <v>9</v>
      </c>
      <c r="B32" s="0" t="s">
        <v>9</v>
      </c>
      <c r="C32" s="0" t="s">
        <v>25</v>
      </c>
      <c r="D32" s="0" t="s">
        <v>259</v>
      </c>
      <c r="E32" s="0" t="s">
        <v>260</v>
      </c>
      <c r="F32" s="0" t="s">
        <v>240</v>
      </c>
      <c r="G32" s="0" t="n">
        <v>57808809.7966091</v>
      </c>
      <c r="H32" s="0" t="n">
        <v>819061.449744889</v>
      </c>
      <c r="I32" s="0" t="n">
        <v>437203.700152143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82323366.4331141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s">
        <v>244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5" t="s">
        <v>261</v>
      </c>
      <c r="AL32" s="5" t="s">
        <v>262</v>
      </c>
      <c r="AM32" s="5" t="s">
        <v>267</v>
      </c>
      <c r="AN32" s="5" t="s">
        <v>254</v>
      </c>
      <c r="AO32" s="5" t="s">
        <v>235</v>
      </c>
      <c r="AP32" s="5" t="s">
        <v>268</v>
      </c>
      <c r="AQ32" s="0" t="s">
        <v>155</v>
      </c>
    </row>
    <row r="33" customFormat="false" ht="15.8" hidden="true" customHeight="false" outlineLevel="0" collapsed="false">
      <c r="A33" s="0" t="s">
        <v>9</v>
      </c>
      <c r="B33" s="0" t="s">
        <v>9</v>
      </c>
      <c r="C33" s="0" t="s">
        <v>25</v>
      </c>
      <c r="D33" s="0" t="s">
        <v>259</v>
      </c>
      <c r="E33" s="0" t="s">
        <v>260</v>
      </c>
      <c r="F33" s="0" t="s">
        <v>241</v>
      </c>
      <c r="G33" s="0" t="n">
        <v>35472366.885855</v>
      </c>
      <c r="H33" s="0" t="n">
        <v>819061.449744889</v>
      </c>
      <c r="I33" s="0" t="n">
        <v>437203.700152143</v>
      </c>
      <c r="J33" s="0" t="n">
        <v>0</v>
      </c>
      <c r="K33" s="0" t="n">
        <v>0</v>
      </c>
      <c r="L33" s="0" t="n">
        <v>243936217.327933</v>
      </c>
      <c r="M33" s="0" t="n">
        <v>296208263.898203</v>
      </c>
      <c r="N33" s="0" t="n">
        <v>0</v>
      </c>
      <c r="O33" s="0" t="n">
        <v>0</v>
      </c>
      <c r="P33" s="0" t="n">
        <v>8190614.49744889</v>
      </c>
      <c r="Q33" s="0" t="n">
        <v>10238268.1218111</v>
      </c>
      <c r="R33" s="0" t="n">
        <v>82323366.4331141</v>
      </c>
      <c r="S33" s="0" t="n">
        <v>0.569109374132853</v>
      </c>
      <c r="T33" s="0" t="n">
        <v>0</v>
      </c>
      <c r="U33" s="0" t="n">
        <v>329.73379555</v>
      </c>
      <c r="V33" s="0" t="n">
        <v>0</v>
      </c>
      <c r="W33" s="0" t="n">
        <v>11.25</v>
      </c>
      <c r="X33" s="0" t="n">
        <v>340.98379555</v>
      </c>
      <c r="Y33" s="0" t="n">
        <v>0</v>
      </c>
      <c r="Z33" s="0" t="s">
        <v>244</v>
      </c>
      <c r="AA33" s="0" t="n">
        <v>0.258</v>
      </c>
      <c r="AB33" s="0" t="n">
        <v>0</v>
      </c>
      <c r="AC33" s="0" t="n">
        <v>1</v>
      </c>
      <c r="AD33" s="0" t="n">
        <v>0</v>
      </c>
      <c r="AE33" s="0" t="n">
        <v>0.742</v>
      </c>
      <c r="AF33" s="0" t="n">
        <v>0</v>
      </c>
      <c r="AG33" s="0" t="n">
        <v>0.742</v>
      </c>
      <c r="AH33" s="0" t="n">
        <v>0.146830218526276</v>
      </c>
      <c r="AI33" s="0" t="n">
        <v>0</v>
      </c>
      <c r="AJ33" s="0" t="n">
        <v>0.569109374132853</v>
      </c>
      <c r="AK33" s="5" t="s">
        <v>261</v>
      </c>
      <c r="AL33" s="5" t="s">
        <v>262</v>
      </c>
      <c r="AM33" s="5" t="s">
        <v>267</v>
      </c>
      <c r="AN33" s="5" t="s">
        <v>254</v>
      </c>
      <c r="AO33" s="5" t="s">
        <v>235</v>
      </c>
      <c r="AP33" s="5" t="s">
        <v>268</v>
      </c>
      <c r="AQ33" s="0" t="s">
        <v>242</v>
      </c>
    </row>
    <row r="34" customFormat="false" ht="15.8" hidden="true" customHeight="false" outlineLevel="0" collapsed="false">
      <c r="A34" s="0" t="s">
        <v>9</v>
      </c>
      <c r="B34" s="0" t="s">
        <v>9</v>
      </c>
      <c r="C34" s="0" t="s">
        <v>26</v>
      </c>
      <c r="D34" s="0" t="s">
        <v>269</v>
      </c>
      <c r="E34" s="0" t="s">
        <v>260</v>
      </c>
      <c r="F34" s="0" t="s">
        <v>202</v>
      </c>
      <c r="G34" s="0" t="n">
        <v>23596528.2932822</v>
      </c>
      <c r="H34" s="0" t="n">
        <v>309527.264673022</v>
      </c>
      <c r="I34" s="0" t="n">
        <v>299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23596528.2932822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s">
        <v>244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5" t="s">
        <v>261</v>
      </c>
      <c r="AL34" s="5" t="s">
        <v>270</v>
      </c>
      <c r="AM34" s="5" t="s">
        <v>271</v>
      </c>
      <c r="AN34" s="5" t="s">
        <v>254</v>
      </c>
      <c r="AO34" s="5" t="s">
        <v>235</v>
      </c>
      <c r="AP34" s="5" t="s">
        <v>272</v>
      </c>
      <c r="AQ34" s="0" t="s">
        <v>237</v>
      </c>
    </row>
    <row r="35" customFormat="false" ht="15.8" hidden="true" customHeight="false" outlineLevel="0" collapsed="false">
      <c r="A35" s="0" t="s">
        <v>9</v>
      </c>
      <c r="B35" s="0" t="s">
        <v>9</v>
      </c>
      <c r="C35" s="0" t="s">
        <v>26</v>
      </c>
      <c r="D35" s="0" t="s">
        <v>269</v>
      </c>
      <c r="E35" s="0" t="s">
        <v>260</v>
      </c>
      <c r="F35" s="0" t="s">
        <v>238</v>
      </c>
      <c r="G35" s="0" t="n">
        <v>17635677.6906175</v>
      </c>
      <c r="H35" s="0" t="n">
        <v>309527.264673022</v>
      </c>
      <c r="I35" s="0" t="n">
        <v>184320.543493374</v>
      </c>
      <c r="J35" s="0" t="n">
        <v>0</v>
      </c>
      <c r="K35" s="0" t="n">
        <v>0</v>
      </c>
      <c r="L35" s="0" t="n">
        <v>53628464.5794501</v>
      </c>
      <c r="M35" s="0" t="n">
        <v>62566542.0093585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23596528.2932822</v>
      </c>
      <c r="S35" s="0" t="n">
        <v>0.252615576688956</v>
      </c>
      <c r="T35" s="0" t="n">
        <v>0</v>
      </c>
      <c r="U35" s="0" t="n">
        <v>187.6975308</v>
      </c>
      <c r="V35" s="0" t="n">
        <v>0</v>
      </c>
      <c r="W35" s="0" t="n">
        <v>0</v>
      </c>
      <c r="X35" s="0" t="n">
        <v>0</v>
      </c>
      <c r="Y35" s="0" t="n">
        <v>0</v>
      </c>
      <c r="Z35" s="0" t="s">
        <v>244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0.252615576688956</v>
      </c>
      <c r="AI35" s="0" t="n">
        <v>0</v>
      </c>
      <c r="AJ35" s="0" t="n">
        <v>0</v>
      </c>
      <c r="AK35" s="5" t="s">
        <v>261</v>
      </c>
      <c r="AL35" s="5" t="s">
        <v>270</v>
      </c>
      <c r="AM35" s="5" t="s">
        <v>271</v>
      </c>
      <c r="AN35" s="5" t="s">
        <v>254</v>
      </c>
      <c r="AO35" s="5" t="s">
        <v>235</v>
      </c>
      <c r="AP35" s="5" t="s">
        <v>272</v>
      </c>
      <c r="AQ35" s="0" t="s">
        <v>239</v>
      </c>
    </row>
    <row r="36" customFormat="false" ht="15.8" hidden="true" customHeight="false" outlineLevel="0" collapsed="false">
      <c r="A36" s="0" t="s">
        <v>9</v>
      </c>
      <c r="B36" s="0" t="s">
        <v>9</v>
      </c>
      <c r="C36" s="0" t="s">
        <v>26</v>
      </c>
      <c r="D36" s="0" t="s">
        <v>269</v>
      </c>
      <c r="E36" s="0" t="s">
        <v>260</v>
      </c>
      <c r="F36" s="0" t="s">
        <v>240</v>
      </c>
      <c r="G36" s="0" t="n">
        <v>5008971.75172673</v>
      </c>
      <c r="H36" s="0" t="n">
        <v>309527.264673022</v>
      </c>
      <c r="I36" s="0" t="n">
        <v>184320.543493374</v>
      </c>
      <c r="J36" s="0" t="n">
        <v>0</v>
      </c>
      <c r="K36" s="0" t="n">
        <v>0</v>
      </c>
      <c r="L36" s="0" t="n">
        <v>53628464.5794501</v>
      </c>
      <c r="M36" s="0" t="n">
        <v>62566542.0093585</v>
      </c>
      <c r="N36" s="0" t="n">
        <v>14757572.1295505</v>
      </c>
      <c r="O36" s="0" t="n">
        <v>18037032.602784</v>
      </c>
      <c r="P36" s="0" t="n">
        <v>6190545.29346044</v>
      </c>
      <c r="Q36" s="0" t="n">
        <v>6964363.455143</v>
      </c>
      <c r="R36" s="0" t="n">
        <v>23596528.2932822</v>
      </c>
      <c r="S36" s="0" t="n">
        <v>0.787724207160053</v>
      </c>
      <c r="T36" s="0" t="n">
        <v>0</v>
      </c>
      <c r="U36" s="0" t="n">
        <v>187.6975308</v>
      </c>
      <c r="V36" s="0" t="n">
        <v>52.9753086000002</v>
      </c>
      <c r="W36" s="0" t="n">
        <v>21.25</v>
      </c>
      <c r="X36" s="0" t="n">
        <v>261.922839400001</v>
      </c>
      <c r="Y36" s="0" t="n">
        <v>240.6728394</v>
      </c>
      <c r="Z36" s="0" t="s">
        <v>244</v>
      </c>
      <c r="AA36" s="0" t="n">
        <v>0.258</v>
      </c>
      <c r="AB36" s="0" t="n">
        <v>0.44</v>
      </c>
      <c r="AC36" s="0" t="n">
        <v>1</v>
      </c>
      <c r="AD36" s="0" t="n">
        <v>0.182</v>
      </c>
      <c r="AE36" s="0" t="n">
        <v>0.56</v>
      </c>
      <c r="AF36" s="0" t="n">
        <v>0</v>
      </c>
      <c r="AG36" s="0" t="n">
        <v>0.56</v>
      </c>
      <c r="AH36" s="0" t="n">
        <v>0.203232845447294</v>
      </c>
      <c r="AI36" s="0" t="n">
        <v>0.346598651150423</v>
      </c>
      <c r="AJ36" s="0" t="n">
        <v>0.787724207160053</v>
      </c>
      <c r="AK36" s="5" t="s">
        <v>261</v>
      </c>
      <c r="AL36" s="5" t="s">
        <v>270</v>
      </c>
      <c r="AM36" s="5" t="s">
        <v>271</v>
      </c>
      <c r="AN36" s="5" t="s">
        <v>254</v>
      </c>
      <c r="AO36" s="5" t="s">
        <v>235</v>
      </c>
      <c r="AP36" s="5" t="s">
        <v>272</v>
      </c>
      <c r="AQ36" s="0" t="s">
        <v>155</v>
      </c>
    </row>
    <row r="37" customFormat="false" ht="15.8" hidden="true" customHeight="false" outlineLevel="0" collapsed="false">
      <c r="A37" s="0" t="s">
        <v>9</v>
      </c>
      <c r="B37" s="0" t="s">
        <v>9</v>
      </c>
      <c r="C37" s="0" t="s">
        <v>26</v>
      </c>
      <c r="D37" s="0" t="s">
        <v>269</v>
      </c>
      <c r="E37" s="0" t="s">
        <v>260</v>
      </c>
      <c r="F37" s="0" t="s">
        <v>241</v>
      </c>
      <c r="G37" s="0" t="n">
        <v>3778971.47701345</v>
      </c>
      <c r="H37" s="0" t="n">
        <v>309527.264673022</v>
      </c>
      <c r="I37" s="0" t="n">
        <v>184320.543493374</v>
      </c>
      <c r="J37" s="0" t="n">
        <v>3869090.80841277</v>
      </c>
      <c r="K37" s="0" t="n">
        <v>4255999.88925406</v>
      </c>
      <c r="L37" s="0" t="n">
        <v>53628464.5794501</v>
      </c>
      <c r="M37" s="0" t="n">
        <v>62566542.0093585</v>
      </c>
      <c r="N37" s="0" t="n">
        <v>19676762.8394007</v>
      </c>
      <c r="O37" s="0" t="n">
        <v>22956223.3126342</v>
      </c>
      <c r="P37" s="0" t="n">
        <v>7738181.61682555</v>
      </c>
      <c r="Q37" s="0" t="n">
        <v>8511999.77850812</v>
      </c>
      <c r="R37" s="0" t="n">
        <v>23596528.2932822</v>
      </c>
      <c r="S37" s="0" t="n">
        <v>0.839850530974537</v>
      </c>
      <c r="T37" s="0" t="n">
        <v>13.125</v>
      </c>
      <c r="U37" s="0" t="n">
        <v>187.6975308</v>
      </c>
      <c r="V37" s="0" t="n">
        <v>68.8679011800002</v>
      </c>
      <c r="W37" s="0" t="n">
        <v>26.25</v>
      </c>
      <c r="X37" s="0" t="n">
        <v>295.940431980001</v>
      </c>
      <c r="Y37" s="0" t="n">
        <v>256.565431980001</v>
      </c>
      <c r="Z37" s="0" t="s">
        <v>244</v>
      </c>
      <c r="AA37" s="0" t="n">
        <v>0.258</v>
      </c>
      <c r="AB37" s="0" t="n">
        <v>0.44</v>
      </c>
      <c r="AC37" s="0" t="n">
        <v>1</v>
      </c>
      <c r="AD37" s="0" t="n">
        <v>0.182</v>
      </c>
      <c r="AE37" s="0" t="n">
        <v>0.56</v>
      </c>
      <c r="AF37" s="0" t="n">
        <v>0.186666666666667</v>
      </c>
      <c r="AG37" s="0" t="n">
        <v>0.373333333333333</v>
      </c>
      <c r="AH37" s="0" t="n">
        <v>0.216681436991431</v>
      </c>
      <c r="AI37" s="0" t="n">
        <v>0.369534233628796</v>
      </c>
      <c r="AJ37" s="0" t="n">
        <v>0.839850530974537</v>
      </c>
      <c r="AK37" s="5" t="s">
        <v>261</v>
      </c>
      <c r="AL37" s="5" t="s">
        <v>270</v>
      </c>
      <c r="AM37" s="5" t="s">
        <v>271</v>
      </c>
      <c r="AN37" s="5" t="s">
        <v>254</v>
      </c>
      <c r="AO37" s="5" t="s">
        <v>235</v>
      </c>
      <c r="AP37" s="5" t="s">
        <v>272</v>
      </c>
      <c r="AQ37" s="0" t="s">
        <v>242</v>
      </c>
    </row>
    <row r="38" customFormat="false" ht="15.8" hidden="true" customHeight="false" outlineLevel="0" collapsed="false">
      <c r="A38" s="0" t="s">
        <v>9</v>
      </c>
      <c r="B38" s="0" t="s">
        <v>9</v>
      </c>
      <c r="C38" s="0" t="s">
        <v>27</v>
      </c>
      <c r="D38" s="0" t="s">
        <v>269</v>
      </c>
      <c r="E38" s="0" t="s">
        <v>260</v>
      </c>
      <c r="F38" s="0" t="s">
        <v>202</v>
      </c>
      <c r="G38" s="0" t="n">
        <v>3543257.24887719</v>
      </c>
      <c r="H38" s="0" t="n">
        <v>45716.5833333333</v>
      </c>
      <c r="I38" s="0" t="n">
        <v>30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3543257.24887719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s">
        <v>244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5" t="s">
        <v>261</v>
      </c>
      <c r="AL38" s="5" t="s">
        <v>270</v>
      </c>
      <c r="AM38" s="5" t="s">
        <v>273</v>
      </c>
      <c r="AN38" s="5" t="s">
        <v>254</v>
      </c>
      <c r="AO38" s="5" t="s">
        <v>235</v>
      </c>
      <c r="AP38" s="5" t="s">
        <v>274</v>
      </c>
      <c r="AQ38" s="0" t="s">
        <v>237</v>
      </c>
    </row>
    <row r="39" customFormat="false" ht="15.8" hidden="true" customHeight="false" outlineLevel="0" collapsed="false">
      <c r="A39" s="0" t="s">
        <v>9</v>
      </c>
      <c r="B39" s="0" t="s">
        <v>9</v>
      </c>
      <c r="C39" s="0" t="s">
        <v>27</v>
      </c>
      <c r="D39" s="0" t="s">
        <v>269</v>
      </c>
      <c r="E39" s="0" t="s">
        <v>260</v>
      </c>
      <c r="F39" s="0" t="s">
        <v>238</v>
      </c>
      <c r="G39" s="0" t="n">
        <v>2683227.58375514</v>
      </c>
      <c r="H39" s="0" t="n">
        <v>45716.5833333333</v>
      </c>
      <c r="I39" s="0" t="n">
        <v>24658.3320833333</v>
      </c>
      <c r="J39" s="0" t="n">
        <v>0</v>
      </c>
      <c r="K39" s="0" t="n">
        <v>0</v>
      </c>
      <c r="L39" s="0" t="n">
        <v>7307969.62370989</v>
      </c>
      <c r="M39" s="0" t="n">
        <v>8525964.56099488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3543257.24887719</v>
      </c>
      <c r="S39" s="0" t="n">
        <v>0.242722897242244</v>
      </c>
      <c r="T39" s="0" t="n">
        <v>0</v>
      </c>
      <c r="U39" s="0" t="n">
        <v>173.1749513</v>
      </c>
      <c r="V39" s="0" t="n">
        <v>0</v>
      </c>
      <c r="W39" s="0" t="n">
        <v>0</v>
      </c>
      <c r="X39" s="0" t="n">
        <v>0</v>
      </c>
      <c r="Y39" s="0" t="n">
        <v>0</v>
      </c>
      <c r="Z39" s="0" t="s">
        <v>244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0.242722897242244</v>
      </c>
      <c r="AI39" s="0" t="n">
        <v>0</v>
      </c>
      <c r="AJ39" s="0" t="n">
        <v>0</v>
      </c>
      <c r="AK39" s="5" t="s">
        <v>261</v>
      </c>
      <c r="AL39" s="5" t="s">
        <v>270</v>
      </c>
      <c r="AM39" s="5" t="s">
        <v>273</v>
      </c>
      <c r="AN39" s="5" t="s">
        <v>254</v>
      </c>
      <c r="AO39" s="5" t="s">
        <v>235</v>
      </c>
      <c r="AP39" s="5" t="s">
        <v>274</v>
      </c>
      <c r="AQ39" s="0" t="s">
        <v>239</v>
      </c>
    </row>
    <row r="40" customFormat="false" ht="15.8" hidden="true" customHeight="false" outlineLevel="0" collapsed="false">
      <c r="A40" s="0" t="s">
        <v>9</v>
      </c>
      <c r="B40" s="0" t="s">
        <v>9</v>
      </c>
      <c r="C40" s="0" t="s">
        <v>27</v>
      </c>
      <c r="D40" s="0" t="s">
        <v>269</v>
      </c>
      <c r="E40" s="0" t="s">
        <v>260</v>
      </c>
      <c r="F40" s="0" t="s">
        <v>240</v>
      </c>
      <c r="G40" s="0" t="n">
        <v>771865.985201231</v>
      </c>
      <c r="H40" s="0" t="n">
        <v>45716.5833333333</v>
      </c>
      <c r="I40" s="0" t="n">
        <v>24658.3320833333</v>
      </c>
      <c r="J40" s="0" t="n">
        <v>0</v>
      </c>
      <c r="K40" s="0" t="n">
        <v>0</v>
      </c>
      <c r="L40" s="0" t="n">
        <v>7307969.62370989</v>
      </c>
      <c r="M40" s="0" t="n">
        <v>8525964.56099488</v>
      </c>
      <c r="N40" s="0" t="n">
        <v>2005714.84002574</v>
      </c>
      <c r="O40" s="0" t="n">
        <v>2451429.24892035</v>
      </c>
      <c r="P40" s="0" t="n">
        <v>914331.666666666</v>
      </c>
      <c r="Q40" s="0" t="n">
        <v>1028623.125</v>
      </c>
      <c r="R40" s="0" t="n">
        <v>3543257.24887719</v>
      </c>
      <c r="S40" s="0" t="n">
        <v>0.782159202398915</v>
      </c>
      <c r="T40" s="0" t="n">
        <v>0</v>
      </c>
      <c r="U40" s="0" t="n">
        <v>173.1749513</v>
      </c>
      <c r="V40" s="0" t="n">
        <v>48.7475634</v>
      </c>
      <c r="W40" s="0" t="n">
        <v>21.25</v>
      </c>
      <c r="X40" s="0" t="n">
        <v>243.1725147</v>
      </c>
      <c r="Y40" s="0" t="n">
        <v>221.9225147</v>
      </c>
      <c r="Z40" s="0" t="s">
        <v>244</v>
      </c>
      <c r="AA40" s="0" t="n">
        <v>0.258</v>
      </c>
      <c r="AB40" s="0" t="n">
        <v>0.44</v>
      </c>
      <c r="AC40" s="0" t="n">
        <v>1</v>
      </c>
      <c r="AD40" s="0" t="n">
        <v>0.182</v>
      </c>
      <c r="AE40" s="0" t="n">
        <v>0.56</v>
      </c>
      <c r="AF40" s="0" t="n">
        <v>0</v>
      </c>
      <c r="AG40" s="0" t="n">
        <v>0.56</v>
      </c>
      <c r="AH40" s="0" t="n">
        <v>0.20179707421892</v>
      </c>
      <c r="AI40" s="0" t="n">
        <v>0.344150049055523</v>
      </c>
      <c r="AJ40" s="0" t="n">
        <v>0.782159202398915</v>
      </c>
      <c r="AK40" s="5" t="s">
        <v>261</v>
      </c>
      <c r="AL40" s="5" t="s">
        <v>270</v>
      </c>
      <c r="AM40" s="5" t="s">
        <v>273</v>
      </c>
      <c r="AN40" s="5" t="s">
        <v>254</v>
      </c>
      <c r="AO40" s="5" t="s">
        <v>235</v>
      </c>
      <c r="AP40" s="5" t="s">
        <v>274</v>
      </c>
      <c r="AQ40" s="0" t="s">
        <v>155</v>
      </c>
    </row>
    <row r="41" customFormat="false" ht="15.8" hidden="true" customHeight="false" outlineLevel="0" collapsed="false">
      <c r="A41" s="0" t="s">
        <v>9</v>
      </c>
      <c r="B41" s="0" t="s">
        <v>9</v>
      </c>
      <c r="C41" s="0" t="s">
        <v>27</v>
      </c>
      <c r="D41" s="0" t="s">
        <v>269</v>
      </c>
      <c r="E41" s="0" t="s">
        <v>260</v>
      </c>
      <c r="F41" s="0" t="s">
        <v>241</v>
      </c>
      <c r="G41" s="0" t="n">
        <v>580358.855749319</v>
      </c>
      <c r="H41" s="0" t="n">
        <v>45716.5833333333</v>
      </c>
      <c r="I41" s="0" t="n">
        <v>24658.3320833333</v>
      </c>
      <c r="J41" s="0" t="n">
        <v>571457.291666666</v>
      </c>
      <c r="K41" s="0" t="n">
        <v>628603.020833333</v>
      </c>
      <c r="L41" s="0" t="n">
        <v>7307969.62370989</v>
      </c>
      <c r="M41" s="0" t="n">
        <v>8525964.56099488</v>
      </c>
      <c r="N41" s="0" t="n">
        <v>2674286.45336766</v>
      </c>
      <c r="O41" s="0" t="n">
        <v>3120000.86226227</v>
      </c>
      <c r="P41" s="0" t="n">
        <v>1142914.58333333</v>
      </c>
      <c r="Q41" s="0" t="n">
        <v>1257206.04166667</v>
      </c>
      <c r="R41" s="0" t="n">
        <v>3543257.24887719</v>
      </c>
      <c r="S41" s="0" t="n">
        <v>0.836207530251091</v>
      </c>
      <c r="T41" s="0" t="n">
        <v>13.125</v>
      </c>
      <c r="U41" s="0" t="n">
        <v>173.1749513</v>
      </c>
      <c r="V41" s="0" t="n">
        <v>63.37183242</v>
      </c>
      <c r="W41" s="0" t="n">
        <v>26.25</v>
      </c>
      <c r="X41" s="0" t="n">
        <v>275.92178372</v>
      </c>
      <c r="Y41" s="0" t="n">
        <v>236.54678372</v>
      </c>
      <c r="Z41" s="0" t="s">
        <v>244</v>
      </c>
      <c r="AA41" s="0" t="n">
        <v>0.258</v>
      </c>
      <c r="AB41" s="0" t="n">
        <v>0.44</v>
      </c>
      <c r="AC41" s="0" t="n">
        <v>1</v>
      </c>
      <c r="AD41" s="0" t="n">
        <v>0.182</v>
      </c>
      <c r="AE41" s="0" t="n">
        <v>0.56</v>
      </c>
      <c r="AF41" s="0" t="n">
        <v>0.186666666666667</v>
      </c>
      <c r="AG41" s="0" t="n">
        <v>0.373333333333333</v>
      </c>
      <c r="AH41" s="0" t="n">
        <v>0.215741542804782</v>
      </c>
      <c r="AI41" s="0" t="n">
        <v>0.36793131331048</v>
      </c>
      <c r="AJ41" s="0" t="n">
        <v>0.836207530251091</v>
      </c>
      <c r="AK41" s="5" t="s">
        <v>261</v>
      </c>
      <c r="AL41" s="5" t="s">
        <v>270</v>
      </c>
      <c r="AM41" s="5" t="s">
        <v>273</v>
      </c>
      <c r="AN41" s="5" t="s">
        <v>254</v>
      </c>
      <c r="AO41" s="5" t="s">
        <v>235</v>
      </c>
      <c r="AP41" s="5" t="s">
        <v>274</v>
      </c>
      <c r="AQ41" s="0" t="s">
        <v>242</v>
      </c>
    </row>
    <row r="42" customFormat="false" ht="15.8" hidden="true" customHeight="false" outlineLevel="0" collapsed="false">
      <c r="A42" s="0" t="s">
        <v>9</v>
      </c>
      <c r="B42" s="0" t="s">
        <v>9</v>
      </c>
      <c r="C42" s="0" t="s">
        <v>59</v>
      </c>
      <c r="D42" s="0" t="s">
        <v>250</v>
      </c>
      <c r="E42" s="0" t="s">
        <v>52</v>
      </c>
      <c r="F42" s="0" t="s">
        <v>202</v>
      </c>
      <c r="G42" s="0" t="n">
        <v>25672333.5533195</v>
      </c>
      <c r="H42" s="0" t="n">
        <v>345622.921354133</v>
      </c>
      <c r="I42" s="0" t="n">
        <v>574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25672333.5533195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s">
        <v>251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5" t="s">
        <v>252</v>
      </c>
      <c r="AL42" s="5" t="s">
        <v>231</v>
      </c>
      <c r="AM42" s="5" t="s">
        <v>275</v>
      </c>
      <c r="AN42" s="5" t="s">
        <v>254</v>
      </c>
      <c r="AO42" s="5" t="s">
        <v>235</v>
      </c>
      <c r="AP42" s="5" t="s">
        <v>276</v>
      </c>
      <c r="AQ42" s="0" t="s">
        <v>237</v>
      </c>
    </row>
    <row r="43" customFormat="false" ht="15.8" hidden="true" customHeight="false" outlineLevel="0" collapsed="false">
      <c r="A43" s="0" t="s">
        <v>9</v>
      </c>
      <c r="B43" s="0" t="s">
        <v>9</v>
      </c>
      <c r="C43" s="0" t="s">
        <v>59</v>
      </c>
      <c r="D43" s="0" t="s">
        <v>250</v>
      </c>
      <c r="E43" s="0" t="s">
        <v>52</v>
      </c>
      <c r="F43" s="0" t="s">
        <v>238</v>
      </c>
      <c r="G43" s="0" t="n">
        <v>15098345.9145823</v>
      </c>
      <c r="H43" s="0" t="n">
        <v>345622.921354133</v>
      </c>
      <c r="I43" s="0" t="n">
        <v>203754.686839912</v>
      </c>
      <c r="J43" s="0" t="n">
        <v>0</v>
      </c>
      <c r="K43" s="0" t="n">
        <v>0</v>
      </c>
      <c r="L43" s="0" t="n">
        <v>27534626.1139624</v>
      </c>
      <c r="M43" s="0" t="n">
        <v>41301939.1709435</v>
      </c>
      <c r="N43" s="0" t="n">
        <v>3639121.33872563</v>
      </c>
      <c r="O43" s="0" t="n">
        <v>4678870.29264724</v>
      </c>
      <c r="P43" s="0" t="n">
        <v>1152076.40451378</v>
      </c>
      <c r="Q43" s="0" t="n">
        <v>2304152.80902756</v>
      </c>
      <c r="R43" s="0" t="n">
        <v>25672333.5533195</v>
      </c>
      <c r="S43" s="0" t="n">
        <v>0.411882605715443</v>
      </c>
      <c r="T43" s="0" t="n">
        <v>0</v>
      </c>
      <c r="U43" s="0" t="n">
        <v>99.5833335000002</v>
      </c>
      <c r="V43" s="0" t="n">
        <v>12.03333332</v>
      </c>
      <c r="W43" s="0" t="n">
        <v>5.00000000000002</v>
      </c>
      <c r="X43" s="0" t="n">
        <v>116.61666682</v>
      </c>
      <c r="Y43" s="0" t="n">
        <v>111.61666682</v>
      </c>
      <c r="Z43" s="0" t="s">
        <v>251</v>
      </c>
      <c r="AA43" s="0" t="n">
        <v>0.12</v>
      </c>
      <c r="AB43" s="0" t="n">
        <v>0.25</v>
      </c>
      <c r="AC43" s="0" t="n">
        <v>1</v>
      </c>
      <c r="AD43" s="0" t="n">
        <v>0.13</v>
      </c>
      <c r="AE43" s="0" t="n">
        <v>0.75</v>
      </c>
      <c r="AF43" s="0" t="n">
        <v>0</v>
      </c>
      <c r="AG43" s="0" t="n">
        <v>0.75</v>
      </c>
      <c r="AH43" s="0" t="n">
        <v>0.0494259126858531</v>
      </c>
      <c r="AI43" s="0" t="n">
        <v>0.102970651428861</v>
      </c>
      <c r="AJ43" s="0" t="n">
        <v>0.411882605715443</v>
      </c>
      <c r="AK43" s="5" t="s">
        <v>252</v>
      </c>
      <c r="AL43" s="5" t="s">
        <v>231</v>
      </c>
      <c r="AM43" s="5" t="s">
        <v>275</v>
      </c>
      <c r="AN43" s="5" t="s">
        <v>254</v>
      </c>
      <c r="AO43" s="5" t="s">
        <v>235</v>
      </c>
      <c r="AP43" s="5" t="s">
        <v>276</v>
      </c>
      <c r="AQ43" s="0" t="s">
        <v>239</v>
      </c>
    </row>
    <row r="44" customFormat="false" ht="15.8" hidden="true" customHeight="false" outlineLevel="0" collapsed="false">
      <c r="A44" s="0" t="s">
        <v>9</v>
      </c>
      <c r="B44" s="0" t="s">
        <v>9</v>
      </c>
      <c r="C44" s="0" t="s">
        <v>59</v>
      </c>
      <c r="D44" s="0" t="s">
        <v>250</v>
      </c>
      <c r="E44" s="0" t="s">
        <v>52</v>
      </c>
      <c r="F44" s="0" t="s">
        <v>240</v>
      </c>
      <c r="G44" s="0" t="n">
        <v>7872252.07038563</v>
      </c>
      <c r="H44" s="0" t="n">
        <v>345622.921354133</v>
      </c>
      <c r="I44" s="0" t="n">
        <v>203754.686839912</v>
      </c>
      <c r="J44" s="0" t="n">
        <v>0</v>
      </c>
      <c r="K44" s="0" t="n">
        <v>0</v>
      </c>
      <c r="L44" s="0" t="n">
        <v>27534626.1139624</v>
      </c>
      <c r="M44" s="0" t="n">
        <v>41301939.1709435</v>
      </c>
      <c r="N44" s="0" t="n">
        <v>4158995.81568643</v>
      </c>
      <c r="O44" s="0" t="n">
        <v>5198744.76960803</v>
      </c>
      <c r="P44" s="0" t="n">
        <v>1728114.60677067</v>
      </c>
      <c r="Q44" s="0" t="n">
        <v>2880191.01128445</v>
      </c>
      <c r="R44" s="0" t="n">
        <v>25672333.5533195</v>
      </c>
      <c r="S44" s="0" t="n">
        <v>0.693356583497346</v>
      </c>
      <c r="T44" s="0" t="n">
        <v>0</v>
      </c>
      <c r="U44" s="0" t="n">
        <v>99.5833335000002</v>
      </c>
      <c r="V44" s="0" t="n">
        <v>13.537499985</v>
      </c>
      <c r="W44" s="0" t="n">
        <v>6.66666666666669</v>
      </c>
      <c r="X44" s="0" t="n">
        <v>119.787500151667</v>
      </c>
      <c r="Y44" s="0" t="n">
        <v>113.120833485</v>
      </c>
      <c r="Z44" s="0" t="s">
        <v>251</v>
      </c>
      <c r="AA44" s="0" t="n">
        <v>0.12</v>
      </c>
      <c r="AB44" s="0" t="n">
        <v>0.25</v>
      </c>
      <c r="AC44" s="0" t="n">
        <v>1</v>
      </c>
      <c r="AD44" s="0" t="n">
        <v>0.13</v>
      </c>
      <c r="AE44" s="0" t="n">
        <v>0.75</v>
      </c>
      <c r="AF44" s="0" t="n">
        <v>0</v>
      </c>
      <c r="AG44" s="0" t="n">
        <v>0.75</v>
      </c>
      <c r="AH44" s="0" t="n">
        <v>0.0832027900196815</v>
      </c>
      <c r="AI44" s="0" t="n">
        <v>0.173339145874336</v>
      </c>
      <c r="AJ44" s="0" t="n">
        <v>0.693356583497346</v>
      </c>
      <c r="AK44" s="5" t="s">
        <v>252</v>
      </c>
      <c r="AL44" s="5" t="s">
        <v>231</v>
      </c>
      <c r="AM44" s="5" t="s">
        <v>275</v>
      </c>
      <c r="AN44" s="5" t="s">
        <v>254</v>
      </c>
      <c r="AO44" s="5" t="s">
        <v>235</v>
      </c>
      <c r="AP44" s="5" t="s">
        <v>276</v>
      </c>
      <c r="AQ44" s="0" t="s">
        <v>155</v>
      </c>
    </row>
    <row r="45" customFormat="false" ht="15.8" hidden="true" customHeight="false" outlineLevel="0" collapsed="false">
      <c r="A45" s="0" t="s">
        <v>9</v>
      </c>
      <c r="B45" s="0" t="s">
        <v>9</v>
      </c>
      <c r="C45" s="0" t="s">
        <v>59</v>
      </c>
      <c r="D45" s="0" t="s">
        <v>250</v>
      </c>
      <c r="E45" s="0" t="s">
        <v>52</v>
      </c>
      <c r="F45" s="0" t="s">
        <v>241</v>
      </c>
      <c r="G45" s="0" t="n">
        <v>3648544.75321872</v>
      </c>
      <c r="H45" s="0" t="n">
        <v>345622.921354133</v>
      </c>
      <c r="I45" s="0" t="n">
        <v>203754.686839912</v>
      </c>
      <c r="J45" s="0" t="n">
        <v>4608305.6180551</v>
      </c>
      <c r="K45" s="0" t="n">
        <v>6912458.42708266</v>
      </c>
      <c r="L45" s="0" t="n">
        <v>61952908.7564154</v>
      </c>
      <c r="M45" s="0" t="n">
        <v>82603878.3418871</v>
      </c>
      <c r="N45" s="0" t="n">
        <v>4158995.81568643</v>
      </c>
      <c r="O45" s="0" t="n">
        <v>5198744.76960803</v>
      </c>
      <c r="P45" s="0" t="n">
        <v>1728114.60677067</v>
      </c>
      <c r="Q45" s="0" t="n">
        <v>2880191.01128445</v>
      </c>
      <c r="R45" s="0" t="n">
        <v>25672333.5533195</v>
      </c>
      <c r="S45" s="0" t="n">
        <v>0.857880284016996</v>
      </c>
      <c r="T45" s="0" t="n">
        <v>16.6666666666667</v>
      </c>
      <c r="U45" s="0" t="n">
        <v>209.125000350001</v>
      </c>
      <c r="V45" s="0" t="n">
        <v>13.537499985</v>
      </c>
      <c r="W45" s="0" t="n">
        <v>6.66666666666669</v>
      </c>
      <c r="X45" s="0" t="n">
        <v>245.995833668334</v>
      </c>
      <c r="Y45" s="0" t="n">
        <v>222.662500335001</v>
      </c>
      <c r="Z45" s="0" t="s">
        <v>251</v>
      </c>
      <c r="AA45" s="0" t="n">
        <v>0.12</v>
      </c>
      <c r="AB45" s="0" t="n">
        <v>0.25</v>
      </c>
      <c r="AC45" s="0" t="n">
        <v>1</v>
      </c>
      <c r="AD45" s="0" t="n">
        <v>0.13</v>
      </c>
      <c r="AE45" s="0" t="n">
        <v>0.75</v>
      </c>
      <c r="AF45" s="0" t="n">
        <v>0.25</v>
      </c>
      <c r="AG45" s="0" t="n">
        <v>0.5</v>
      </c>
      <c r="AH45" s="0" t="n">
        <v>0.102945634082039</v>
      </c>
      <c r="AI45" s="0" t="n">
        <v>0.214470071004249</v>
      </c>
      <c r="AJ45" s="0" t="n">
        <v>0.857880284016996</v>
      </c>
      <c r="AK45" s="5" t="s">
        <v>252</v>
      </c>
      <c r="AL45" s="5" t="s">
        <v>231</v>
      </c>
      <c r="AM45" s="5" t="s">
        <v>275</v>
      </c>
      <c r="AN45" s="5" t="s">
        <v>254</v>
      </c>
      <c r="AO45" s="5" t="s">
        <v>235</v>
      </c>
      <c r="AP45" s="5" t="s">
        <v>276</v>
      </c>
      <c r="AQ45" s="0" t="s">
        <v>242</v>
      </c>
    </row>
    <row r="46" customFormat="false" ht="15.8" hidden="true" customHeight="false" outlineLevel="0" collapsed="false">
      <c r="A46" s="0" t="s">
        <v>9</v>
      </c>
      <c r="B46" s="0" t="s">
        <v>9</v>
      </c>
      <c r="C46" s="0" t="s">
        <v>55</v>
      </c>
      <c r="D46" s="0" t="s">
        <v>169</v>
      </c>
      <c r="E46" s="0" t="s">
        <v>52</v>
      </c>
      <c r="F46" s="0" t="s">
        <v>202</v>
      </c>
      <c r="G46" s="0" t="n">
        <v>9195251.36020213</v>
      </c>
      <c r="H46" s="0" t="n">
        <v>107081.435006</v>
      </c>
      <c r="I46" s="0" t="n">
        <v>60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9195251.36020213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s">
        <v>251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5" t="s">
        <v>252</v>
      </c>
      <c r="AL46" s="5" t="s">
        <v>277</v>
      </c>
      <c r="AM46" s="5" t="s">
        <v>232</v>
      </c>
      <c r="AN46" s="5" t="s">
        <v>254</v>
      </c>
      <c r="AO46" s="5" t="s">
        <v>235</v>
      </c>
      <c r="AP46" s="5" t="s">
        <v>278</v>
      </c>
      <c r="AQ46" s="0" t="s">
        <v>237</v>
      </c>
    </row>
    <row r="47" customFormat="false" ht="15.8" hidden="true" customHeight="false" outlineLevel="0" collapsed="false">
      <c r="A47" s="0" t="s">
        <v>9</v>
      </c>
      <c r="B47" s="0" t="s">
        <v>9</v>
      </c>
      <c r="C47" s="0" t="s">
        <v>55</v>
      </c>
      <c r="D47" s="0" t="s">
        <v>169</v>
      </c>
      <c r="E47" s="0" t="s">
        <v>52</v>
      </c>
      <c r="F47" s="0" t="s">
        <v>238</v>
      </c>
      <c r="G47" s="0" t="n">
        <v>5514678.94959076</v>
      </c>
      <c r="H47" s="0" t="n">
        <v>107081.435006</v>
      </c>
      <c r="I47" s="0" t="n">
        <v>53574.3622199858</v>
      </c>
      <c r="J47" s="0" t="n">
        <v>0</v>
      </c>
      <c r="K47" s="0" t="n">
        <v>0</v>
      </c>
      <c r="L47" s="0" t="n">
        <v>8530821.00308884</v>
      </c>
      <c r="M47" s="0" t="n">
        <v>12796231.5046333</v>
      </c>
      <c r="N47" s="0" t="n">
        <v>1127478.27483472</v>
      </c>
      <c r="O47" s="0" t="n">
        <v>1449614.9247875</v>
      </c>
      <c r="P47" s="0" t="n">
        <v>356938.116686666</v>
      </c>
      <c r="Q47" s="0" t="n">
        <v>713876.233373333</v>
      </c>
      <c r="R47" s="0" t="n">
        <v>9195251.36020213</v>
      </c>
      <c r="S47" s="0" t="n">
        <v>0.40026881989776</v>
      </c>
      <c r="T47" s="0" t="n">
        <v>0</v>
      </c>
      <c r="U47" s="0" t="n">
        <v>99.5833334999998</v>
      </c>
      <c r="V47" s="0" t="n">
        <v>12.03333332</v>
      </c>
      <c r="W47" s="0" t="n">
        <v>4.99999999999999</v>
      </c>
      <c r="X47" s="0" t="n">
        <v>116.61666682</v>
      </c>
      <c r="Y47" s="0" t="n">
        <v>111.61666682</v>
      </c>
      <c r="Z47" s="0" t="s">
        <v>251</v>
      </c>
      <c r="AA47" s="0" t="n">
        <v>0.12</v>
      </c>
      <c r="AB47" s="0" t="n">
        <v>0.25</v>
      </c>
      <c r="AC47" s="0" t="n">
        <v>1</v>
      </c>
      <c r="AD47" s="0" t="n">
        <v>0.13</v>
      </c>
      <c r="AE47" s="0" t="n">
        <v>0.75</v>
      </c>
      <c r="AF47" s="0" t="n">
        <v>0</v>
      </c>
      <c r="AG47" s="0" t="n">
        <v>0.75</v>
      </c>
      <c r="AH47" s="0" t="n">
        <v>0.0480322583877312</v>
      </c>
      <c r="AI47" s="0" t="n">
        <v>0.10006720497444</v>
      </c>
      <c r="AJ47" s="0" t="n">
        <v>0.40026881989776</v>
      </c>
      <c r="AK47" s="5" t="s">
        <v>252</v>
      </c>
      <c r="AL47" s="5" t="s">
        <v>277</v>
      </c>
      <c r="AM47" s="5" t="s">
        <v>232</v>
      </c>
      <c r="AN47" s="5" t="s">
        <v>254</v>
      </c>
      <c r="AO47" s="5" t="s">
        <v>235</v>
      </c>
      <c r="AP47" s="5" t="s">
        <v>278</v>
      </c>
      <c r="AQ47" s="0" t="s">
        <v>239</v>
      </c>
    </row>
    <row r="48" customFormat="false" ht="15.8" hidden="true" customHeight="false" outlineLevel="0" collapsed="false">
      <c r="A48" s="0" t="s">
        <v>9</v>
      </c>
      <c r="B48" s="0" t="s">
        <v>9</v>
      </c>
      <c r="C48" s="0" t="s">
        <v>55</v>
      </c>
      <c r="D48" s="0" t="s">
        <v>169</v>
      </c>
      <c r="E48" s="0" t="s">
        <v>52</v>
      </c>
      <c r="F48" s="0" t="s">
        <v>240</v>
      </c>
      <c r="G48" s="0" t="n">
        <v>2964098.17050813</v>
      </c>
      <c r="H48" s="0" t="n">
        <v>107081.435006</v>
      </c>
      <c r="I48" s="0" t="n">
        <v>53574.3622199858</v>
      </c>
      <c r="J48" s="0" t="n">
        <v>0</v>
      </c>
      <c r="K48" s="0" t="n">
        <v>0</v>
      </c>
      <c r="L48" s="0" t="n">
        <v>8530821.00308884</v>
      </c>
      <c r="M48" s="0" t="n">
        <v>12796231.5046333</v>
      </c>
      <c r="N48" s="0" t="n">
        <v>1288546.59981111</v>
      </c>
      <c r="O48" s="0" t="n">
        <v>1610683.24976389</v>
      </c>
      <c r="P48" s="0" t="n">
        <v>535407.17503</v>
      </c>
      <c r="Q48" s="0" t="n">
        <v>892345.291716666</v>
      </c>
      <c r="R48" s="0" t="n">
        <v>9195251.36020213</v>
      </c>
      <c r="S48" s="0" t="n">
        <v>0.677649032702139</v>
      </c>
      <c r="T48" s="0" t="n">
        <v>0</v>
      </c>
      <c r="U48" s="0" t="n">
        <v>99.5833334999998</v>
      </c>
      <c r="V48" s="0" t="n">
        <v>13.537499985</v>
      </c>
      <c r="W48" s="0" t="n">
        <v>6.66666666666666</v>
      </c>
      <c r="X48" s="0" t="n">
        <v>119.787500151666</v>
      </c>
      <c r="Y48" s="0" t="n">
        <v>113.120833485</v>
      </c>
      <c r="Z48" s="0" t="s">
        <v>251</v>
      </c>
      <c r="AA48" s="0" t="n">
        <v>0.12</v>
      </c>
      <c r="AB48" s="0" t="n">
        <v>0.25</v>
      </c>
      <c r="AC48" s="0" t="n">
        <v>1</v>
      </c>
      <c r="AD48" s="0" t="n">
        <v>0.13</v>
      </c>
      <c r="AE48" s="0" t="n">
        <v>0.75</v>
      </c>
      <c r="AF48" s="0" t="n">
        <v>0</v>
      </c>
      <c r="AG48" s="0" t="n">
        <v>0.75</v>
      </c>
      <c r="AH48" s="0" t="n">
        <v>0.0813178839242567</v>
      </c>
      <c r="AI48" s="0" t="n">
        <v>0.169412258175535</v>
      </c>
      <c r="AJ48" s="0" t="n">
        <v>0.677649032702139</v>
      </c>
      <c r="AK48" s="5" t="s">
        <v>252</v>
      </c>
      <c r="AL48" s="5" t="s">
        <v>277</v>
      </c>
      <c r="AM48" s="5" t="s">
        <v>232</v>
      </c>
      <c r="AN48" s="5" t="s">
        <v>254</v>
      </c>
      <c r="AO48" s="5" t="s">
        <v>235</v>
      </c>
      <c r="AP48" s="5" t="s">
        <v>278</v>
      </c>
      <c r="AQ48" s="0" t="s">
        <v>155</v>
      </c>
    </row>
    <row r="49" customFormat="false" ht="15.8" hidden="true" customHeight="false" outlineLevel="0" collapsed="false">
      <c r="A49" s="0" t="s">
        <v>9</v>
      </c>
      <c r="B49" s="0" t="s">
        <v>9</v>
      </c>
      <c r="C49" s="0" t="s">
        <v>55</v>
      </c>
      <c r="D49" s="0" t="s">
        <v>169</v>
      </c>
      <c r="E49" s="0" t="s">
        <v>52</v>
      </c>
      <c r="F49" s="0" t="s">
        <v>241</v>
      </c>
      <c r="G49" s="0" t="n">
        <v>1427357.92108297</v>
      </c>
      <c r="H49" s="0" t="n">
        <v>107081.435006</v>
      </c>
      <c r="I49" s="0" t="n">
        <v>53574.3622199858</v>
      </c>
      <c r="J49" s="0" t="n">
        <v>1427752.46674667</v>
      </c>
      <c r="K49" s="0" t="n">
        <v>2141628.70012</v>
      </c>
      <c r="L49" s="0" t="n">
        <v>19194347.2569499</v>
      </c>
      <c r="M49" s="0" t="n">
        <v>25592463.0092665</v>
      </c>
      <c r="N49" s="0" t="n">
        <v>1288546.59981111</v>
      </c>
      <c r="O49" s="0" t="n">
        <v>1610683.24976389</v>
      </c>
      <c r="P49" s="0" t="n">
        <v>535407.17503</v>
      </c>
      <c r="Q49" s="0" t="n">
        <v>892345.291716666</v>
      </c>
      <c r="R49" s="0" t="n">
        <v>9195251.36020213</v>
      </c>
      <c r="S49" s="0" t="n">
        <v>0.844772278084675</v>
      </c>
      <c r="T49" s="0" t="n">
        <v>16.6666666666667</v>
      </c>
      <c r="U49" s="0" t="n">
        <v>209.12500035</v>
      </c>
      <c r="V49" s="0" t="n">
        <v>13.537499985</v>
      </c>
      <c r="W49" s="0" t="n">
        <v>6.66666666666666</v>
      </c>
      <c r="X49" s="0" t="n">
        <v>245.995833668333</v>
      </c>
      <c r="Y49" s="0" t="n">
        <v>222.662500335</v>
      </c>
      <c r="Z49" s="0" t="s">
        <v>251</v>
      </c>
      <c r="AA49" s="0" t="n">
        <v>0.12</v>
      </c>
      <c r="AB49" s="0" t="n">
        <v>0.25</v>
      </c>
      <c r="AC49" s="0" t="n">
        <v>1</v>
      </c>
      <c r="AD49" s="0" t="n">
        <v>0.13</v>
      </c>
      <c r="AE49" s="0" t="n">
        <v>0.75</v>
      </c>
      <c r="AF49" s="0" t="n">
        <v>0.25</v>
      </c>
      <c r="AG49" s="0" t="n">
        <v>0.5</v>
      </c>
      <c r="AH49" s="0" t="n">
        <v>0.101372673370161</v>
      </c>
      <c r="AI49" s="0" t="n">
        <v>0.211193069521169</v>
      </c>
      <c r="AJ49" s="0" t="n">
        <v>0.844772278084675</v>
      </c>
      <c r="AK49" s="5" t="s">
        <v>252</v>
      </c>
      <c r="AL49" s="5" t="s">
        <v>277</v>
      </c>
      <c r="AM49" s="5" t="s">
        <v>232</v>
      </c>
      <c r="AN49" s="5" t="s">
        <v>254</v>
      </c>
      <c r="AO49" s="5" t="s">
        <v>235</v>
      </c>
      <c r="AP49" s="5" t="s">
        <v>278</v>
      </c>
      <c r="AQ49" s="0" t="s">
        <v>242</v>
      </c>
    </row>
    <row r="50" customFormat="false" ht="15.8" hidden="true" customHeight="false" outlineLevel="0" collapsed="false">
      <c r="A50" s="0" t="s">
        <v>9</v>
      </c>
      <c r="B50" s="0" t="s">
        <v>9</v>
      </c>
      <c r="C50" s="0" t="s">
        <v>279</v>
      </c>
      <c r="D50" s="0" t="s">
        <v>280</v>
      </c>
      <c r="E50" s="0" t="s">
        <v>260</v>
      </c>
      <c r="F50" s="0" t="s">
        <v>202</v>
      </c>
      <c r="G50" s="0" t="n">
        <v>33953871.0085066</v>
      </c>
      <c r="H50" s="0" t="n">
        <v>381025</v>
      </c>
      <c r="I50" s="0" t="n">
        <v>779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33953871.0085066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s">
        <v>230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5" t="s">
        <v>261</v>
      </c>
      <c r="AL50" s="5" t="s">
        <v>281</v>
      </c>
      <c r="AM50" s="5" t="s">
        <v>277</v>
      </c>
      <c r="AN50" s="5" t="s">
        <v>254</v>
      </c>
      <c r="AO50" s="5" t="s">
        <v>235</v>
      </c>
      <c r="AP50" s="5" t="s">
        <v>282</v>
      </c>
      <c r="AQ50" s="0" t="s">
        <v>237</v>
      </c>
    </row>
    <row r="51" customFormat="false" ht="15.8" hidden="true" customHeight="false" outlineLevel="0" collapsed="false">
      <c r="A51" s="0" t="s">
        <v>9</v>
      </c>
      <c r="B51" s="0" t="s">
        <v>9</v>
      </c>
      <c r="C51" s="0" t="s">
        <v>279</v>
      </c>
      <c r="D51" s="0" t="s">
        <v>280</v>
      </c>
      <c r="E51" s="0" t="s">
        <v>260</v>
      </c>
      <c r="F51" s="0" t="s">
        <v>238</v>
      </c>
      <c r="G51" s="0" t="n">
        <v>20275833.5134636</v>
      </c>
      <c r="H51" s="0" t="n">
        <v>381025</v>
      </c>
      <c r="I51" s="0" t="n">
        <v>235153.75</v>
      </c>
      <c r="J51" s="0" t="n">
        <v>15241000</v>
      </c>
      <c r="K51" s="0" t="n">
        <v>19051250</v>
      </c>
      <c r="L51" s="0" t="n">
        <v>48866456.25</v>
      </c>
      <c r="M51" s="0" t="n">
        <v>59154131.25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33953871.0085066</v>
      </c>
      <c r="S51" s="0" t="n">
        <v>0.402841769988942</v>
      </c>
      <c r="T51" s="0" t="n">
        <v>45</v>
      </c>
      <c r="U51" s="0" t="n">
        <v>141.75</v>
      </c>
      <c r="V51" s="0" t="n">
        <v>0</v>
      </c>
      <c r="W51" s="0" t="n">
        <v>0</v>
      </c>
      <c r="X51" s="0" t="n">
        <v>186.75</v>
      </c>
      <c r="Y51" s="0" t="n">
        <v>0</v>
      </c>
      <c r="Z51" s="0" t="s">
        <v>230</v>
      </c>
      <c r="AA51" s="0" t="n">
        <v>0.1678571429</v>
      </c>
      <c r="AB51" s="0" t="n">
        <v>0</v>
      </c>
      <c r="AC51" s="0" t="n">
        <v>1</v>
      </c>
      <c r="AD51" s="0" t="n">
        <v>0</v>
      </c>
      <c r="AE51" s="0" t="n">
        <v>0.8321428571</v>
      </c>
      <c r="AF51" s="0" t="n">
        <v>0.8321428571</v>
      </c>
      <c r="AG51" s="0" t="n">
        <v>0</v>
      </c>
      <c r="AH51" s="0" t="n">
        <v>0.0676198685511229</v>
      </c>
      <c r="AI51" s="0" t="n">
        <v>0</v>
      </c>
      <c r="AJ51" s="0" t="n">
        <v>0.402841769988942</v>
      </c>
      <c r="AK51" s="5" t="s">
        <v>261</v>
      </c>
      <c r="AL51" s="5" t="s">
        <v>281</v>
      </c>
      <c r="AM51" s="5" t="s">
        <v>277</v>
      </c>
      <c r="AN51" s="5" t="s">
        <v>254</v>
      </c>
      <c r="AO51" s="5" t="s">
        <v>235</v>
      </c>
      <c r="AP51" s="5" t="s">
        <v>282</v>
      </c>
      <c r="AQ51" s="0" t="s">
        <v>239</v>
      </c>
    </row>
    <row r="52" customFormat="false" ht="15.8" hidden="true" customHeight="false" outlineLevel="0" collapsed="false">
      <c r="A52" s="0" t="s">
        <v>9</v>
      </c>
      <c r="B52" s="0" t="s">
        <v>9</v>
      </c>
      <c r="C52" s="0" t="s">
        <v>279</v>
      </c>
      <c r="D52" s="0" t="s">
        <v>280</v>
      </c>
      <c r="E52" s="0" t="s">
        <v>260</v>
      </c>
      <c r="F52" s="0" t="s">
        <v>240</v>
      </c>
      <c r="G52" s="0" t="n">
        <v>3672253.1135359</v>
      </c>
      <c r="H52" s="0" t="n">
        <v>381025</v>
      </c>
      <c r="I52" s="0" t="n">
        <v>235153.75</v>
      </c>
      <c r="J52" s="0" t="n">
        <v>17146125</v>
      </c>
      <c r="K52" s="0" t="n">
        <v>20956375</v>
      </c>
      <c r="L52" s="0" t="n">
        <v>48866456.25</v>
      </c>
      <c r="M52" s="0" t="n">
        <v>59154131.25</v>
      </c>
      <c r="N52" s="0" t="n">
        <v>2571918.75</v>
      </c>
      <c r="O52" s="0" t="n">
        <v>4115070</v>
      </c>
      <c r="P52" s="0" t="n">
        <v>0</v>
      </c>
      <c r="Q52" s="0" t="n">
        <v>0</v>
      </c>
      <c r="R52" s="0" t="n">
        <v>33953871.0085066</v>
      </c>
      <c r="S52" s="0" t="n">
        <v>0.891845818916616</v>
      </c>
      <c r="T52" s="0" t="n">
        <v>50</v>
      </c>
      <c r="U52" s="0" t="n">
        <v>141.75</v>
      </c>
      <c r="V52" s="0" t="n">
        <v>8.775</v>
      </c>
      <c r="W52" s="0" t="n">
        <v>0</v>
      </c>
      <c r="X52" s="0" t="n">
        <v>200.525</v>
      </c>
      <c r="Y52" s="0" t="n">
        <v>150.525</v>
      </c>
      <c r="Z52" s="0" t="s">
        <v>230</v>
      </c>
      <c r="AA52" s="0" t="n">
        <v>0.1678571429</v>
      </c>
      <c r="AB52" s="0" t="n">
        <v>0.235</v>
      </c>
      <c r="AC52" s="0" t="n">
        <v>1</v>
      </c>
      <c r="AD52" s="0" t="n">
        <v>0.0671428571</v>
      </c>
      <c r="AE52" s="0" t="n">
        <v>0.765</v>
      </c>
      <c r="AF52" s="0" t="n">
        <v>0.765</v>
      </c>
      <c r="AG52" s="0" t="n">
        <v>0</v>
      </c>
      <c r="AH52" s="0" t="n">
        <v>0.149702691070654</v>
      </c>
      <c r="AI52" s="0" t="n">
        <v>0.209583767445405</v>
      </c>
      <c r="AJ52" s="0" t="n">
        <v>0.891845818916616</v>
      </c>
      <c r="AK52" s="5" t="s">
        <v>261</v>
      </c>
      <c r="AL52" s="5" t="s">
        <v>281</v>
      </c>
      <c r="AM52" s="5" t="s">
        <v>277</v>
      </c>
      <c r="AN52" s="5" t="s">
        <v>254</v>
      </c>
      <c r="AO52" s="5" t="s">
        <v>235</v>
      </c>
      <c r="AP52" s="5" t="s">
        <v>282</v>
      </c>
      <c r="AQ52" s="0" t="s">
        <v>155</v>
      </c>
    </row>
    <row r="53" customFormat="false" ht="15.8" hidden="true" customHeight="false" outlineLevel="0" collapsed="false">
      <c r="A53" s="0" t="s">
        <v>9</v>
      </c>
      <c r="B53" s="0" t="s">
        <v>9</v>
      </c>
      <c r="C53" s="0" t="s">
        <v>279</v>
      </c>
      <c r="D53" s="0" t="s">
        <v>280</v>
      </c>
      <c r="E53" s="0" t="s">
        <v>260</v>
      </c>
      <c r="F53" s="0" t="s">
        <v>241</v>
      </c>
      <c r="G53" s="0" t="n">
        <v>2933651.71731082</v>
      </c>
      <c r="H53" s="0" t="n">
        <v>381025</v>
      </c>
      <c r="I53" s="0" t="n">
        <v>235153.75</v>
      </c>
      <c r="J53" s="0" t="n">
        <v>17146125</v>
      </c>
      <c r="K53" s="0" t="n">
        <v>20956375</v>
      </c>
      <c r="L53" s="0" t="n">
        <v>59154131.25</v>
      </c>
      <c r="M53" s="0" t="n">
        <v>72013725</v>
      </c>
      <c r="N53" s="0" t="n">
        <v>3086302.5</v>
      </c>
      <c r="O53" s="0" t="n">
        <v>4629453.75</v>
      </c>
      <c r="P53" s="0" t="n">
        <v>0</v>
      </c>
      <c r="Q53" s="0" t="n">
        <v>0</v>
      </c>
      <c r="R53" s="0" t="n">
        <v>33953871.0085066</v>
      </c>
      <c r="S53" s="0" t="n">
        <v>0.913598902564723</v>
      </c>
      <c r="T53" s="0" t="n">
        <v>50</v>
      </c>
      <c r="U53" s="0" t="n">
        <v>172.125</v>
      </c>
      <c r="V53" s="0" t="n">
        <v>10.125</v>
      </c>
      <c r="W53" s="0" t="n">
        <v>0</v>
      </c>
      <c r="X53" s="0" t="n">
        <v>232.25</v>
      </c>
      <c r="Y53" s="0" t="n">
        <v>182.25</v>
      </c>
      <c r="Z53" s="0" t="s">
        <v>230</v>
      </c>
      <c r="AA53" s="0" t="n">
        <v>0.1678571429</v>
      </c>
      <c r="AB53" s="0" t="n">
        <v>0.235</v>
      </c>
      <c r="AC53" s="0" t="n">
        <v>1</v>
      </c>
      <c r="AD53" s="0" t="n">
        <v>0.0671428571</v>
      </c>
      <c r="AE53" s="0" t="n">
        <v>0.765</v>
      </c>
      <c r="AF53" s="0" t="n">
        <v>0.765</v>
      </c>
      <c r="AG53" s="0" t="n">
        <v>0</v>
      </c>
      <c r="AH53" s="0" t="n">
        <v>0.15335410154109</v>
      </c>
      <c r="AI53" s="0" t="n">
        <v>0.21469574210271</v>
      </c>
      <c r="AJ53" s="0" t="n">
        <v>0.913598902564723</v>
      </c>
      <c r="AK53" s="5" t="s">
        <v>261</v>
      </c>
      <c r="AL53" s="5" t="s">
        <v>281</v>
      </c>
      <c r="AM53" s="5" t="s">
        <v>277</v>
      </c>
      <c r="AN53" s="5" t="s">
        <v>254</v>
      </c>
      <c r="AO53" s="5" t="s">
        <v>235</v>
      </c>
      <c r="AP53" s="5" t="s">
        <v>282</v>
      </c>
      <c r="AQ53" s="0" t="s">
        <v>242</v>
      </c>
    </row>
    <row r="54" customFormat="false" ht="15.8" hidden="true" customHeight="false" outlineLevel="0" collapsed="false">
      <c r="A54" s="0" t="s">
        <v>9</v>
      </c>
      <c r="B54" s="0" t="s">
        <v>9</v>
      </c>
      <c r="C54" s="0" t="s">
        <v>279</v>
      </c>
      <c r="D54" s="0" t="s">
        <v>179</v>
      </c>
      <c r="E54" s="0" t="s">
        <v>103</v>
      </c>
      <c r="F54" s="0" t="s">
        <v>202</v>
      </c>
      <c r="G54" s="0" t="n">
        <v>29036676.0036632</v>
      </c>
      <c r="H54" s="0" t="n">
        <v>294925.000028475</v>
      </c>
      <c r="I54" s="0" t="n">
        <v>764.000000086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29036676.0036632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s">
        <v>230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5" t="s">
        <v>254</v>
      </c>
      <c r="AL54" s="5" t="s">
        <v>263</v>
      </c>
      <c r="AM54" s="5" t="s">
        <v>277</v>
      </c>
      <c r="AN54" s="5" t="s">
        <v>254</v>
      </c>
      <c r="AO54" s="5" t="s">
        <v>235</v>
      </c>
      <c r="AP54" s="5" t="s">
        <v>283</v>
      </c>
      <c r="AQ54" s="0" t="s">
        <v>237</v>
      </c>
    </row>
    <row r="55" customFormat="false" ht="15.8" hidden="true" customHeight="false" outlineLevel="0" collapsed="false">
      <c r="A55" s="0" t="s">
        <v>9</v>
      </c>
      <c r="B55" s="0" t="s">
        <v>9</v>
      </c>
      <c r="C55" s="0" t="s">
        <v>279</v>
      </c>
      <c r="D55" s="0" t="s">
        <v>179</v>
      </c>
      <c r="E55" s="0" t="s">
        <v>103</v>
      </c>
      <c r="F55" s="0" t="s">
        <v>238</v>
      </c>
      <c r="G55" s="0" t="n">
        <v>17003655.0225161</v>
      </c>
      <c r="H55" s="0" t="n">
        <v>294925.000028475</v>
      </c>
      <c r="I55" s="0" t="n">
        <v>266005.628582424</v>
      </c>
      <c r="J55" s="0" t="n">
        <v>11797000.001139</v>
      </c>
      <c r="K55" s="0" t="n">
        <v>14746250.0014238</v>
      </c>
      <c r="L55" s="0" t="n">
        <v>37824131.2536519</v>
      </c>
      <c r="M55" s="0" t="n">
        <v>45787106.2544207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29036676.0036632</v>
      </c>
      <c r="S55" s="0" t="n">
        <v>0.414407660836559</v>
      </c>
      <c r="T55" s="0" t="n">
        <v>45</v>
      </c>
      <c r="U55" s="0" t="n">
        <v>141.75</v>
      </c>
      <c r="V55" s="0" t="n">
        <v>0</v>
      </c>
      <c r="W55" s="0" t="n">
        <v>0</v>
      </c>
      <c r="X55" s="0" t="n">
        <v>186.75</v>
      </c>
      <c r="Y55" s="0" t="n">
        <v>0</v>
      </c>
      <c r="Z55" s="0" t="s">
        <v>230</v>
      </c>
      <c r="AA55" s="0" t="n">
        <v>0.1678571429</v>
      </c>
      <c r="AB55" s="0" t="n">
        <v>0</v>
      </c>
      <c r="AC55" s="0" t="n">
        <v>1</v>
      </c>
      <c r="AD55" s="0" t="n">
        <v>0</v>
      </c>
      <c r="AE55" s="0" t="n">
        <v>0.8321428571</v>
      </c>
      <c r="AF55" s="0" t="n">
        <v>0.8321428571</v>
      </c>
      <c r="AG55" s="0" t="n">
        <v>0</v>
      </c>
      <c r="AH55" s="0" t="n">
        <v>0.069561285943897</v>
      </c>
      <c r="AI55" s="0" t="n">
        <v>0</v>
      </c>
      <c r="AJ55" s="0" t="n">
        <v>0.414407660836559</v>
      </c>
      <c r="AK55" s="5" t="s">
        <v>254</v>
      </c>
      <c r="AL55" s="5" t="s">
        <v>263</v>
      </c>
      <c r="AM55" s="5" t="s">
        <v>277</v>
      </c>
      <c r="AN55" s="5" t="s">
        <v>254</v>
      </c>
      <c r="AO55" s="5" t="s">
        <v>235</v>
      </c>
      <c r="AP55" s="5" t="s">
        <v>283</v>
      </c>
      <c r="AQ55" s="0" t="s">
        <v>239</v>
      </c>
    </row>
    <row r="56" customFormat="false" ht="15.8" hidden="true" customHeight="false" outlineLevel="0" collapsed="false">
      <c r="A56" s="0" t="s">
        <v>9</v>
      </c>
      <c r="B56" s="0" t="s">
        <v>9</v>
      </c>
      <c r="C56" s="0" t="s">
        <v>279</v>
      </c>
      <c r="D56" s="0" t="s">
        <v>179</v>
      </c>
      <c r="E56" s="0" t="s">
        <v>103</v>
      </c>
      <c r="F56" s="0" t="s">
        <v>240</v>
      </c>
      <c r="G56" s="0" t="n">
        <v>3091152.07988261</v>
      </c>
      <c r="H56" s="0" t="n">
        <v>294925.000028475</v>
      </c>
      <c r="I56" s="0" t="n">
        <v>266005.628582424</v>
      </c>
      <c r="J56" s="0" t="n">
        <v>13271625.0012814</v>
      </c>
      <c r="K56" s="0" t="n">
        <v>16220875.0015661</v>
      </c>
      <c r="L56" s="0" t="n">
        <v>37824131.2536519</v>
      </c>
      <c r="M56" s="0" t="n">
        <v>45787106.2544207</v>
      </c>
      <c r="N56" s="0" t="n">
        <v>1990743.75019221</v>
      </c>
      <c r="O56" s="0" t="n">
        <v>3185190.00030753</v>
      </c>
      <c r="P56" s="0" t="n">
        <v>0</v>
      </c>
      <c r="Q56" s="0" t="n">
        <v>0</v>
      </c>
      <c r="R56" s="0" t="n">
        <v>29036676.0036632</v>
      </c>
      <c r="S56" s="0" t="n">
        <v>0.893543183817161</v>
      </c>
      <c r="T56" s="0" t="n">
        <v>50</v>
      </c>
      <c r="U56" s="0" t="n">
        <v>141.75</v>
      </c>
      <c r="V56" s="0" t="n">
        <v>8.775</v>
      </c>
      <c r="W56" s="0" t="n">
        <v>0</v>
      </c>
      <c r="X56" s="0" t="n">
        <v>200.525</v>
      </c>
      <c r="Y56" s="0" t="n">
        <v>150.525</v>
      </c>
      <c r="Z56" s="0" t="s">
        <v>230</v>
      </c>
      <c r="AA56" s="0" t="n">
        <v>0.1678571429</v>
      </c>
      <c r="AB56" s="0" t="n">
        <v>0.235</v>
      </c>
      <c r="AC56" s="0" t="n">
        <v>1</v>
      </c>
      <c r="AD56" s="0" t="n">
        <v>0.0671428571</v>
      </c>
      <c r="AE56" s="0" t="n">
        <v>0.765</v>
      </c>
      <c r="AF56" s="0" t="n">
        <v>0.765</v>
      </c>
      <c r="AG56" s="0" t="n">
        <v>0</v>
      </c>
      <c r="AH56" s="0" t="n">
        <v>0.149987605893318</v>
      </c>
      <c r="AI56" s="0" t="n">
        <v>0.209982648197033</v>
      </c>
      <c r="AJ56" s="0" t="n">
        <v>0.893543183817161</v>
      </c>
      <c r="AK56" s="5" t="s">
        <v>254</v>
      </c>
      <c r="AL56" s="5" t="s">
        <v>263</v>
      </c>
      <c r="AM56" s="5" t="s">
        <v>277</v>
      </c>
      <c r="AN56" s="5" t="s">
        <v>254</v>
      </c>
      <c r="AO56" s="5" t="s">
        <v>235</v>
      </c>
      <c r="AP56" s="5" t="s">
        <v>283</v>
      </c>
      <c r="AQ56" s="0" t="s">
        <v>155</v>
      </c>
    </row>
    <row r="57" customFormat="false" ht="15.8" hidden="true" customHeight="false" outlineLevel="0" collapsed="false">
      <c r="A57" s="0" t="s">
        <v>9</v>
      </c>
      <c r="B57" s="0" t="s">
        <v>9</v>
      </c>
      <c r="C57" s="0" t="s">
        <v>279</v>
      </c>
      <c r="D57" s="0" t="s">
        <v>179</v>
      </c>
      <c r="E57" s="0" t="s">
        <v>103</v>
      </c>
      <c r="F57" s="0" t="s">
        <v>241</v>
      </c>
      <c r="G57" s="0" t="n">
        <v>2447377.49214066</v>
      </c>
      <c r="H57" s="0" t="n">
        <v>294925.000028475</v>
      </c>
      <c r="I57" s="0" t="n">
        <v>266005.628582424</v>
      </c>
      <c r="J57" s="0" t="n">
        <v>13271625.0012814</v>
      </c>
      <c r="K57" s="0" t="n">
        <v>16220875.0015661</v>
      </c>
      <c r="L57" s="0" t="n">
        <v>45787106.2544207</v>
      </c>
      <c r="M57" s="0" t="n">
        <v>55740825.0053817</v>
      </c>
      <c r="N57" s="0" t="n">
        <v>2388892.50023065</v>
      </c>
      <c r="O57" s="0" t="n">
        <v>3583338.75034597</v>
      </c>
      <c r="P57" s="0" t="n">
        <v>0</v>
      </c>
      <c r="Q57" s="0" t="n">
        <v>0</v>
      </c>
      <c r="R57" s="0" t="n">
        <v>29036676.0036632</v>
      </c>
      <c r="S57" s="0" t="n">
        <v>0.915714267988805</v>
      </c>
      <c r="T57" s="0" t="n">
        <v>50</v>
      </c>
      <c r="U57" s="0" t="n">
        <v>172.125</v>
      </c>
      <c r="V57" s="0" t="n">
        <v>10.125</v>
      </c>
      <c r="W57" s="0" t="n">
        <v>0</v>
      </c>
      <c r="X57" s="0" t="n">
        <v>232.25</v>
      </c>
      <c r="Y57" s="0" t="n">
        <v>182.25</v>
      </c>
      <c r="Z57" s="0" t="s">
        <v>230</v>
      </c>
      <c r="AA57" s="0" t="n">
        <v>0.1678571429</v>
      </c>
      <c r="AB57" s="0" t="n">
        <v>0.235</v>
      </c>
      <c r="AC57" s="0" t="n">
        <v>1</v>
      </c>
      <c r="AD57" s="0" t="n">
        <v>0.0671428571</v>
      </c>
      <c r="AE57" s="0" t="n">
        <v>0.765</v>
      </c>
      <c r="AF57" s="0" t="n">
        <v>0.765</v>
      </c>
      <c r="AG57" s="0" t="n">
        <v>0</v>
      </c>
      <c r="AH57" s="0" t="n">
        <v>0.153709180737366</v>
      </c>
      <c r="AI57" s="0" t="n">
        <v>0.215192852977369</v>
      </c>
      <c r="AJ57" s="0" t="n">
        <v>0.915714267988805</v>
      </c>
      <c r="AK57" s="5" t="s">
        <v>254</v>
      </c>
      <c r="AL57" s="5" t="s">
        <v>263</v>
      </c>
      <c r="AM57" s="5" t="s">
        <v>277</v>
      </c>
      <c r="AN57" s="5" t="s">
        <v>254</v>
      </c>
      <c r="AO57" s="5" t="s">
        <v>235</v>
      </c>
      <c r="AP57" s="5" t="s">
        <v>283</v>
      </c>
      <c r="AQ57" s="0" t="s">
        <v>242</v>
      </c>
    </row>
    <row r="58" customFormat="false" ht="15.8" hidden="true" customHeight="false" outlineLevel="0" collapsed="false">
      <c r="A58" s="0" t="s">
        <v>9</v>
      </c>
      <c r="B58" s="0" t="s">
        <v>9</v>
      </c>
      <c r="C58" s="0" t="s">
        <v>279</v>
      </c>
      <c r="D58" s="0" t="s">
        <v>177</v>
      </c>
      <c r="E58" s="0" t="s">
        <v>103</v>
      </c>
      <c r="F58" s="0" t="s">
        <v>202</v>
      </c>
      <c r="G58" s="0" t="n">
        <v>9801008.68023177</v>
      </c>
      <c r="H58" s="0" t="n">
        <v>97517.1000117439</v>
      </c>
      <c r="I58" s="0" t="n">
        <v>860.000000086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9801008.68023177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s">
        <v>230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5" t="s">
        <v>254</v>
      </c>
      <c r="AL58" s="5" t="s">
        <v>284</v>
      </c>
      <c r="AM58" s="5" t="s">
        <v>277</v>
      </c>
      <c r="AN58" s="5" t="s">
        <v>254</v>
      </c>
      <c r="AO58" s="5" t="s">
        <v>235</v>
      </c>
      <c r="AP58" s="5" t="s">
        <v>285</v>
      </c>
      <c r="AQ58" s="0" t="s">
        <v>237</v>
      </c>
    </row>
    <row r="59" customFormat="false" ht="15.8" hidden="true" customHeight="false" outlineLevel="0" collapsed="false">
      <c r="A59" s="0" t="s">
        <v>9</v>
      </c>
      <c r="B59" s="0" t="s">
        <v>9</v>
      </c>
      <c r="C59" s="0" t="s">
        <v>279</v>
      </c>
      <c r="D59" s="0" t="s">
        <v>177</v>
      </c>
      <c r="E59" s="0" t="s">
        <v>103</v>
      </c>
      <c r="F59" s="0" t="s">
        <v>238</v>
      </c>
      <c r="G59" s="0" t="n">
        <v>5720889.69389558</v>
      </c>
      <c r="H59" s="0" t="n">
        <v>97517.1000117439</v>
      </c>
      <c r="I59" s="0" t="n">
        <v>92371.3288472126</v>
      </c>
      <c r="J59" s="0" t="n">
        <v>3900684.00046975</v>
      </c>
      <c r="K59" s="0" t="n">
        <v>4875855.00058719</v>
      </c>
      <c r="L59" s="0" t="n">
        <v>12506568.0765062</v>
      </c>
      <c r="M59" s="0" t="n">
        <v>15139529.7768232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9801008.68023177</v>
      </c>
      <c r="S59" s="0" t="n">
        <v>0.416295824180384</v>
      </c>
      <c r="T59" s="0" t="n">
        <v>44.9999999999999</v>
      </c>
      <c r="U59" s="0" t="n">
        <v>141.75</v>
      </c>
      <c r="V59" s="0" t="n">
        <v>0</v>
      </c>
      <c r="W59" s="0" t="n">
        <v>0</v>
      </c>
      <c r="X59" s="0" t="n">
        <v>186.75</v>
      </c>
      <c r="Y59" s="0" t="n">
        <v>0</v>
      </c>
      <c r="Z59" s="0" t="s">
        <v>230</v>
      </c>
      <c r="AA59" s="0" t="n">
        <v>0.1678571429</v>
      </c>
      <c r="AB59" s="0" t="n">
        <v>0</v>
      </c>
      <c r="AC59" s="0" t="n">
        <v>1</v>
      </c>
      <c r="AD59" s="0" t="n">
        <v>0</v>
      </c>
      <c r="AE59" s="0" t="n">
        <v>0.8321428571</v>
      </c>
      <c r="AF59" s="0" t="n">
        <v>0.8321428571</v>
      </c>
      <c r="AG59" s="0" t="n">
        <v>0</v>
      </c>
      <c r="AH59" s="0" t="n">
        <v>0.06987822764812</v>
      </c>
      <c r="AI59" s="0" t="n">
        <v>0</v>
      </c>
      <c r="AJ59" s="0" t="n">
        <v>0.416295824180384</v>
      </c>
      <c r="AK59" s="5" t="s">
        <v>254</v>
      </c>
      <c r="AL59" s="5" t="s">
        <v>284</v>
      </c>
      <c r="AM59" s="5" t="s">
        <v>277</v>
      </c>
      <c r="AN59" s="5" t="s">
        <v>254</v>
      </c>
      <c r="AO59" s="5" t="s">
        <v>235</v>
      </c>
      <c r="AP59" s="5" t="s">
        <v>285</v>
      </c>
      <c r="AQ59" s="0" t="s">
        <v>239</v>
      </c>
    </row>
    <row r="60" customFormat="false" ht="15.8" hidden="true" customHeight="false" outlineLevel="0" collapsed="false">
      <c r="A60" s="0" t="s">
        <v>9</v>
      </c>
      <c r="B60" s="0" t="s">
        <v>9</v>
      </c>
      <c r="C60" s="0" t="s">
        <v>279</v>
      </c>
      <c r="D60" s="0" t="s">
        <v>177</v>
      </c>
      <c r="E60" s="0" t="s">
        <v>103</v>
      </c>
      <c r="F60" s="0" t="s">
        <v>240</v>
      </c>
      <c r="G60" s="0" t="n">
        <v>1117675.13772531</v>
      </c>
      <c r="H60" s="0" t="n">
        <v>97517.1000117439</v>
      </c>
      <c r="I60" s="0" t="n">
        <v>92371.3288472126</v>
      </c>
      <c r="J60" s="0" t="n">
        <v>4388269.50052847</v>
      </c>
      <c r="K60" s="0" t="n">
        <v>5363440.50064591</v>
      </c>
      <c r="L60" s="0" t="n">
        <v>12506568.0765062</v>
      </c>
      <c r="M60" s="0" t="n">
        <v>15139529.7768232</v>
      </c>
      <c r="N60" s="0" t="n">
        <v>658240.425079271</v>
      </c>
      <c r="O60" s="0" t="n">
        <v>1053184.68012683</v>
      </c>
      <c r="P60" s="0" t="n">
        <v>0</v>
      </c>
      <c r="Q60" s="0" t="n">
        <v>0</v>
      </c>
      <c r="R60" s="0" t="n">
        <v>9801008.68023177</v>
      </c>
      <c r="S60" s="0" t="n">
        <v>0.88596325396797</v>
      </c>
      <c r="T60" s="0" t="n">
        <v>49.9999999999999</v>
      </c>
      <c r="U60" s="0" t="n">
        <v>141.75</v>
      </c>
      <c r="V60" s="0" t="n">
        <v>8.775</v>
      </c>
      <c r="W60" s="0" t="n">
        <v>0</v>
      </c>
      <c r="X60" s="0" t="n">
        <v>200.525</v>
      </c>
      <c r="Y60" s="0" t="n">
        <v>150.525</v>
      </c>
      <c r="Z60" s="0" t="s">
        <v>230</v>
      </c>
      <c r="AA60" s="0" t="n">
        <v>0.1678571429</v>
      </c>
      <c r="AB60" s="0" t="n">
        <v>0.235</v>
      </c>
      <c r="AC60" s="0" t="n">
        <v>1</v>
      </c>
      <c r="AD60" s="0" t="n">
        <v>0.0671428571</v>
      </c>
      <c r="AE60" s="0" t="n">
        <v>0.765</v>
      </c>
      <c r="AF60" s="0" t="n">
        <v>0.765</v>
      </c>
      <c r="AG60" s="0" t="n">
        <v>0</v>
      </c>
      <c r="AH60" s="0" t="n">
        <v>0.14871526052545</v>
      </c>
      <c r="AI60" s="0" t="n">
        <v>0.208201364682473</v>
      </c>
      <c r="AJ60" s="0" t="n">
        <v>0.88596325396797</v>
      </c>
      <c r="AK60" s="5" t="s">
        <v>254</v>
      </c>
      <c r="AL60" s="5" t="s">
        <v>284</v>
      </c>
      <c r="AM60" s="5" t="s">
        <v>277</v>
      </c>
      <c r="AN60" s="5" t="s">
        <v>254</v>
      </c>
      <c r="AO60" s="5" t="s">
        <v>235</v>
      </c>
      <c r="AP60" s="5" t="s">
        <v>285</v>
      </c>
      <c r="AQ60" s="0" t="s">
        <v>155</v>
      </c>
    </row>
    <row r="61" customFormat="false" ht="15.8" hidden="true" customHeight="false" outlineLevel="0" collapsed="false">
      <c r="A61" s="0" t="s">
        <v>9</v>
      </c>
      <c r="B61" s="0" t="s">
        <v>9</v>
      </c>
      <c r="C61" s="0" t="s">
        <v>279</v>
      </c>
      <c r="D61" s="0" t="s">
        <v>177</v>
      </c>
      <c r="E61" s="0" t="s">
        <v>103</v>
      </c>
      <c r="F61" s="0" t="s">
        <v>241</v>
      </c>
      <c r="G61" s="0" t="n">
        <v>893381.996786287</v>
      </c>
      <c r="H61" s="0" t="n">
        <v>97517.1000117439</v>
      </c>
      <c r="I61" s="0" t="n">
        <v>92371.3288472126</v>
      </c>
      <c r="J61" s="0" t="n">
        <v>4388269.50052847</v>
      </c>
      <c r="K61" s="0" t="n">
        <v>5363440.50064591</v>
      </c>
      <c r="L61" s="0" t="n">
        <v>15139529.7768232</v>
      </c>
      <c r="M61" s="0" t="n">
        <v>18430731.9022196</v>
      </c>
      <c r="N61" s="0" t="n">
        <v>789888.510095125</v>
      </c>
      <c r="O61" s="0" t="n">
        <v>1184832.76514269</v>
      </c>
      <c r="P61" s="0" t="n">
        <v>0</v>
      </c>
      <c r="Q61" s="0" t="n">
        <v>0</v>
      </c>
      <c r="R61" s="0" t="n">
        <v>9801008.68023177</v>
      </c>
      <c r="S61" s="0" t="n">
        <v>0.908847953722539</v>
      </c>
      <c r="T61" s="0" t="n">
        <v>49.9999999999999</v>
      </c>
      <c r="U61" s="0" t="n">
        <v>172.125</v>
      </c>
      <c r="V61" s="0" t="n">
        <v>10.125</v>
      </c>
      <c r="W61" s="0" t="n">
        <v>0</v>
      </c>
      <c r="X61" s="0" t="n">
        <v>232.25</v>
      </c>
      <c r="Y61" s="0" t="n">
        <v>182.25</v>
      </c>
      <c r="Z61" s="0" t="s">
        <v>230</v>
      </c>
      <c r="AA61" s="0" t="n">
        <v>0.1678571429</v>
      </c>
      <c r="AB61" s="0" t="n">
        <v>0.235</v>
      </c>
      <c r="AC61" s="0" t="n">
        <v>1</v>
      </c>
      <c r="AD61" s="0" t="n">
        <v>0.0671428571</v>
      </c>
      <c r="AE61" s="0" t="n">
        <v>0.765</v>
      </c>
      <c r="AF61" s="0" t="n">
        <v>0.765</v>
      </c>
      <c r="AG61" s="0" t="n">
        <v>0</v>
      </c>
      <c r="AH61" s="0" t="n">
        <v>0.152556620842377</v>
      </c>
      <c r="AI61" s="0" t="n">
        <v>0.213579269124797</v>
      </c>
      <c r="AJ61" s="0" t="n">
        <v>0.908847953722539</v>
      </c>
      <c r="AK61" s="5" t="s">
        <v>254</v>
      </c>
      <c r="AL61" s="5" t="s">
        <v>284</v>
      </c>
      <c r="AM61" s="5" t="s">
        <v>277</v>
      </c>
      <c r="AN61" s="5" t="s">
        <v>254</v>
      </c>
      <c r="AO61" s="5" t="s">
        <v>235</v>
      </c>
      <c r="AP61" s="5" t="s">
        <v>285</v>
      </c>
      <c r="AQ61" s="0" t="s">
        <v>242</v>
      </c>
    </row>
    <row r="62" customFormat="false" ht="15.8" hidden="true" customHeight="false" outlineLevel="0" collapsed="false">
      <c r="A62" s="0" t="s">
        <v>9</v>
      </c>
      <c r="B62" s="0" t="s">
        <v>9</v>
      </c>
      <c r="C62" s="0" t="s">
        <v>56</v>
      </c>
      <c r="D62" s="0" t="s">
        <v>250</v>
      </c>
      <c r="E62" s="0" t="s">
        <v>52</v>
      </c>
      <c r="F62" s="0" t="s">
        <v>202</v>
      </c>
      <c r="G62" s="0" t="n">
        <v>752269336.941101</v>
      </c>
      <c r="H62" s="0" t="n">
        <v>6720876.07885171</v>
      </c>
      <c r="I62" s="0" t="n">
        <v>6414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752269336.941101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s">
        <v>251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5" t="s">
        <v>252</v>
      </c>
      <c r="AL62" s="5" t="s">
        <v>231</v>
      </c>
      <c r="AM62" s="5" t="s">
        <v>245</v>
      </c>
      <c r="AN62" s="5" t="s">
        <v>254</v>
      </c>
      <c r="AO62" s="5" t="s">
        <v>235</v>
      </c>
      <c r="AP62" s="5" t="s">
        <v>286</v>
      </c>
      <c r="AQ62" s="0" t="s">
        <v>237</v>
      </c>
    </row>
    <row r="63" customFormat="false" ht="15.8" hidden="true" customHeight="false" outlineLevel="0" collapsed="false">
      <c r="A63" s="0" t="s">
        <v>9</v>
      </c>
      <c r="B63" s="0" t="s">
        <v>9</v>
      </c>
      <c r="C63" s="0" t="s">
        <v>56</v>
      </c>
      <c r="D63" s="0" t="s">
        <v>250</v>
      </c>
      <c r="E63" s="0" t="s">
        <v>52</v>
      </c>
      <c r="F63" s="0" t="s">
        <v>238</v>
      </c>
      <c r="G63" s="0" t="n">
        <v>539216235.754323</v>
      </c>
      <c r="H63" s="0" t="n">
        <v>6720876.07885171</v>
      </c>
      <c r="I63" s="0" t="n">
        <v>3777535.188331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571274466.702394</v>
      </c>
      <c r="Q63" s="0" t="n">
        <v>638483227.490912</v>
      </c>
      <c r="R63" s="0" t="n">
        <v>752269336.941101</v>
      </c>
      <c r="S63" s="0" t="n">
        <v>0.283213858022049</v>
      </c>
      <c r="T63" s="0" t="n">
        <v>0</v>
      </c>
      <c r="U63" s="0" t="n">
        <v>0</v>
      </c>
      <c r="V63" s="0" t="n">
        <v>0</v>
      </c>
      <c r="W63" s="0" t="n">
        <v>89.9999999999998</v>
      </c>
      <c r="X63" s="0" t="n">
        <v>89.9999999999998</v>
      </c>
      <c r="Y63" s="0" t="n">
        <v>0</v>
      </c>
      <c r="Z63" s="0" t="s">
        <v>251</v>
      </c>
      <c r="AA63" s="0" t="n">
        <v>0</v>
      </c>
      <c r="AB63" s="0" t="n">
        <v>0</v>
      </c>
      <c r="AC63" s="0" t="n">
        <v>1</v>
      </c>
      <c r="AD63" s="0" t="n">
        <v>0</v>
      </c>
      <c r="AE63" s="0" t="n">
        <v>1</v>
      </c>
      <c r="AF63" s="0" t="n">
        <v>0</v>
      </c>
      <c r="AG63" s="0" t="n">
        <v>1</v>
      </c>
      <c r="AH63" s="0" t="n">
        <v>0</v>
      </c>
      <c r="AI63" s="0" t="n">
        <v>0</v>
      </c>
      <c r="AJ63" s="0" t="n">
        <v>0.283213858022049</v>
      </c>
      <c r="AK63" s="5" t="s">
        <v>252</v>
      </c>
      <c r="AL63" s="5" t="s">
        <v>231</v>
      </c>
      <c r="AM63" s="5" t="s">
        <v>245</v>
      </c>
      <c r="AN63" s="5" t="s">
        <v>254</v>
      </c>
      <c r="AO63" s="5" t="s">
        <v>235</v>
      </c>
      <c r="AP63" s="5" t="s">
        <v>286</v>
      </c>
      <c r="AQ63" s="0" t="s">
        <v>239</v>
      </c>
    </row>
    <row r="64" customFormat="false" ht="15.8" hidden="true" customHeight="false" outlineLevel="0" collapsed="false">
      <c r="A64" s="0" t="s">
        <v>9</v>
      </c>
      <c r="B64" s="0" t="s">
        <v>9</v>
      </c>
      <c r="C64" s="0" t="s">
        <v>56</v>
      </c>
      <c r="D64" s="0" t="s">
        <v>250</v>
      </c>
      <c r="E64" s="0" t="s">
        <v>52</v>
      </c>
      <c r="F64" s="0" t="s">
        <v>240</v>
      </c>
      <c r="G64" s="0" t="n">
        <v>302455096.347515</v>
      </c>
      <c r="H64" s="0" t="n">
        <v>6720876.07885171</v>
      </c>
      <c r="I64" s="0" t="n">
        <v>3777535.188331</v>
      </c>
      <c r="J64" s="0" t="n">
        <v>0</v>
      </c>
      <c r="K64" s="0" t="n">
        <v>0</v>
      </c>
      <c r="L64" s="0" t="n">
        <v>171382337.994456</v>
      </c>
      <c r="M64" s="0" t="n">
        <v>209467301.993224</v>
      </c>
      <c r="N64" s="0" t="n">
        <v>168357945.573609</v>
      </c>
      <c r="O64" s="0" t="n">
        <v>187064383.970677</v>
      </c>
      <c r="P64" s="0" t="n">
        <v>672087607.885171</v>
      </c>
      <c r="Q64" s="0" t="n">
        <v>739296368.673687</v>
      </c>
      <c r="R64" s="0" t="n">
        <v>752269336.941101</v>
      </c>
      <c r="S64" s="0" t="n">
        <v>0.597943075046277</v>
      </c>
      <c r="T64" s="0" t="n">
        <v>0</v>
      </c>
      <c r="U64" s="0" t="n">
        <v>28.333333</v>
      </c>
      <c r="V64" s="0" t="n">
        <v>26.441666635</v>
      </c>
      <c r="W64" s="0" t="n">
        <v>105</v>
      </c>
      <c r="X64" s="0" t="n">
        <v>159.774999635</v>
      </c>
      <c r="Y64" s="0" t="n">
        <v>54.774999635</v>
      </c>
      <c r="Z64" s="0" t="s">
        <v>251</v>
      </c>
      <c r="AA64" s="0" t="n">
        <v>0.12</v>
      </c>
      <c r="AB64" s="0" t="n">
        <v>0.25</v>
      </c>
      <c r="AC64" s="0" t="n">
        <v>1</v>
      </c>
      <c r="AD64" s="0" t="n">
        <v>0.13</v>
      </c>
      <c r="AE64" s="0" t="n">
        <v>0.75</v>
      </c>
      <c r="AF64" s="0" t="n">
        <v>0</v>
      </c>
      <c r="AG64" s="0" t="n">
        <v>0.75</v>
      </c>
      <c r="AH64" s="0" t="n">
        <v>0.0717531690055532</v>
      </c>
      <c r="AI64" s="0" t="n">
        <v>0.149485768761569</v>
      </c>
      <c r="AJ64" s="0" t="n">
        <v>0.597943075046277</v>
      </c>
      <c r="AK64" s="5" t="s">
        <v>252</v>
      </c>
      <c r="AL64" s="5" t="s">
        <v>231</v>
      </c>
      <c r="AM64" s="5" t="s">
        <v>245</v>
      </c>
      <c r="AN64" s="5" t="s">
        <v>254</v>
      </c>
      <c r="AO64" s="5" t="s">
        <v>235</v>
      </c>
      <c r="AP64" s="5" t="s">
        <v>286</v>
      </c>
      <c r="AQ64" s="0" t="s">
        <v>155</v>
      </c>
    </row>
    <row r="65" customFormat="false" ht="15.8" hidden="true" customHeight="false" outlineLevel="0" collapsed="false">
      <c r="A65" s="0" t="s">
        <v>9</v>
      </c>
      <c r="B65" s="0" t="s">
        <v>9</v>
      </c>
      <c r="C65" s="0" t="s">
        <v>56</v>
      </c>
      <c r="D65" s="0" t="s">
        <v>250</v>
      </c>
      <c r="E65" s="0" t="s">
        <v>52</v>
      </c>
      <c r="F65" s="0" t="s">
        <v>241</v>
      </c>
      <c r="G65" s="0" t="n">
        <v>113874913.126519</v>
      </c>
      <c r="H65" s="0" t="n">
        <v>6720876.07885171</v>
      </c>
      <c r="I65" s="0" t="n">
        <v>3777535.188331</v>
      </c>
      <c r="J65" s="0" t="n">
        <v>235230662.75981</v>
      </c>
      <c r="K65" s="0" t="n">
        <v>302439423.548326</v>
      </c>
      <c r="L65" s="0" t="n">
        <v>209467301.993224</v>
      </c>
      <c r="M65" s="0" t="n">
        <v>257073506.991684</v>
      </c>
      <c r="N65" s="0" t="n">
        <v>177711164.772143</v>
      </c>
      <c r="O65" s="0" t="n">
        <v>196417603.169211</v>
      </c>
      <c r="P65" s="0" t="n">
        <v>739296368.673687</v>
      </c>
      <c r="Q65" s="0" t="n">
        <v>806505129.462206</v>
      </c>
      <c r="R65" s="0" t="n">
        <v>752269336.941101</v>
      </c>
      <c r="S65" s="0" t="n">
        <v>0.8486248109094</v>
      </c>
      <c r="T65" s="0" t="n">
        <v>40</v>
      </c>
      <c r="U65" s="0" t="n">
        <v>34.708332925</v>
      </c>
      <c r="V65" s="0" t="n">
        <v>27.8333333</v>
      </c>
      <c r="W65" s="0" t="n">
        <v>115</v>
      </c>
      <c r="X65" s="0" t="n">
        <v>217.541666225</v>
      </c>
      <c r="Y65" s="0" t="n">
        <v>62.541666225</v>
      </c>
      <c r="Z65" s="0" t="s">
        <v>251</v>
      </c>
      <c r="AA65" s="0" t="n">
        <v>0.12</v>
      </c>
      <c r="AB65" s="0" t="n">
        <v>0.25</v>
      </c>
      <c r="AC65" s="0" t="n">
        <v>1</v>
      </c>
      <c r="AD65" s="0" t="n">
        <v>0.13</v>
      </c>
      <c r="AE65" s="0" t="n">
        <v>0.75</v>
      </c>
      <c r="AF65" s="0" t="n">
        <v>0.25</v>
      </c>
      <c r="AG65" s="0" t="n">
        <v>0.5</v>
      </c>
      <c r="AH65" s="0" t="n">
        <v>0.101834977309128</v>
      </c>
      <c r="AI65" s="0" t="n">
        <v>0.21215620272735</v>
      </c>
      <c r="AJ65" s="0" t="n">
        <v>0.8486248109094</v>
      </c>
      <c r="AK65" s="5" t="s">
        <v>252</v>
      </c>
      <c r="AL65" s="5" t="s">
        <v>231</v>
      </c>
      <c r="AM65" s="5" t="s">
        <v>245</v>
      </c>
      <c r="AN65" s="5" t="s">
        <v>254</v>
      </c>
      <c r="AO65" s="5" t="s">
        <v>235</v>
      </c>
      <c r="AP65" s="5" t="s">
        <v>286</v>
      </c>
      <c r="AQ65" s="0" t="s">
        <v>242</v>
      </c>
    </row>
    <row r="66" customFormat="false" ht="15.8" hidden="true" customHeight="false" outlineLevel="0" collapsed="false">
      <c r="A66" s="0" t="s">
        <v>9</v>
      </c>
      <c r="B66" s="0" t="s">
        <v>9</v>
      </c>
      <c r="C66" s="0" t="s">
        <v>287</v>
      </c>
      <c r="D66" s="0" t="s">
        <v>178</v>
      </c>
      <c r="E66" s="0" t="s">
        <v>103</v>
      </c>
      <c r="F66" s="0" t="s">
        <v>202</v>
      </c>
      <c r="G66" s="0" t="n">
        <v>68807254.5935266</v>
      </c>
      <c r="H66" s="0" t="n">
        <v>1055218.70400126</v>
      </c>
      <c r="I66" s="0" t="n">
        <v>229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68807254.5935266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s">
        <v>251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5" t="s">
        <v>254</v>
      </c>
      <c r="AL66" s="5" t="s">
        <v>288</v>
      </c>
      <c r="AM66" s="5" t="s">
        <v>262</v>
      </c>
      <c r="AN66" s="5" t="s">
        <v>254</v>
      </c>
      <c r="AO66" s="5" t="s">
        <v>235</v>
      </c>
      <c r="AP66" s="5" t="s">
        <v>289</v>
      </c>
      <c r="AQ66" s="0" t="s">
        <v>237</v>
      </c>
    </row>
    <row r="67" customFormat="false" ht="15.8" hidden="true" customHeight="false" outlineLevel="0" collapsed="false">
      <c r="A67" s="0" t="s">
        <v>9</v>
      </c>
      <c r="B67" s="0" t="s">
        <v>9</v>
      </c>
      <c r="C67" s="0" t="s">
        <v>287</v>
      </c>
      <c r="D67" s="0" t="s">
        <v>178</v>
      </c>
      <c r="E67" s="0" t="s">
        <v>103</v>
      </c>
      <c r="F67" s="0" t="s">
        <v>238</v>
      </c>
      <c r="G67" s="0" t="n">
        <v>45161510.013178</v>
      </c>
      <c r="H67" s="0" t="n">
        <v>1055218.70400126</v>
      </c>
      <c r="I67" s="0" t="n">
        <v>535201.869205727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30403411.1914399</v>
      </c>
      <c r="Q67" s="0" t="n">
        <v>33781567.9904887</v>
      </c>
      <c r="R67" s="0" t="n">
        <v>68807254.5935266</v>
      </c>
      <c r="S67" s="0" t="n">
        <v>0.343651911706606</v>
      </c>
      <c r="T67" s="0" t="n">
        <v>0</v>
      </c>
      <c r="U67" s="0" t="n">
        <v>0</v>
      </c>
      <c r="V67" s="0" t="n">
        <v>0</v>
      </c>
      <c r="W67" s="0" t="n">
        <v>30.4131167020386</v>
      </c>
      <c r="X67" s="0" t="n">
        <v>30.4131167020386</v>
      </c>
      <c r="Y67" s="0" t="n">
        <v>0</v>
      </c>
      <c r="Z67" s="0" t="s">
        <v>251</v>
      </c>
      <c r="AA67" s="0" t="n">
        <v>0</v>
      </c>
      <c r="AB67" s="0" t="n">
        <v>0</v>
      </c>
      <c r="AC67" s="0" t="n">
        <v>1</v>
      </c>
      <c r="AD67" s="0" t="n">
        <v>0</v>
      </c>
      <c r="AE67" s="0" t="n">
        <v>1</v>
      </c>
      <c r="AF67" s="0" t="n">
        <v>0</v>
      </c>
      <c r="AG67" s="0" t="n">
        <v>1</v>
      </c>
      <c r="AH67" s="0" t="n">
        <v>0</v>
      </c>
      <c r="AI67" s="0" t="n">
        <v>0</v>
      </c>
      <c r="AJ67" s="0" t="n">
        <v>0.343651911706606</v>
      </c>
      <c r="AK67" s="5" t="s">
        <v>254</v>
      </c>
      <c r="AL67" s="5" t="s">
        <v>288</v>
      </c>
      <c r="AM67" s="5" t="s">
        <v>262</v>
      </c>
      <c r="AN67" s="5" t="s">
        <v>254</v>
      </c>
      <c r="AO67" s="5" t="s">
        <v>235</v>
      </c>
      <c r="AP67" s="5" t="s">
        <v>289</v>
      </c>
      <c r="AQ67" s="0" t="s">
        <v>239</v>
      </c>
    </row>
    <row r="68" customFormat="false" ht="15.8" hidden="true" customHeight="false" outlineLevel="0" collapsed="false">
      <c r="A68" s="0" t="s">
        <v>9</v>
      </c>
      <c r="B68" s="0" t="s">
        <v>9</v>
      </c>
      <c r="C68" s="0" t="s">
        <v>287</v>
      </c>
      <c r="D68" s="0" t="s">
        <v>178</v>
      </c>
      <c r="E68" s="0" t="s">
        <v>103</v>
      </c>
      <c r="F68" s="0" t="s">
        <v>240</v>
      </c>
      <c r="G68" s="0" t="n">
        <v>14103659.4678626</v>
      </c>
      <c r="H68" s="0" t="n">
        <v>1055218.70400126</v>
      </c>
      <c r="I68" s="0" t="n">
        <v>535201.869205727</v>
      </c>
      <c r="J68" s="0" t="n">
        <v>0</v>
      </c>
      <c r="K68" s="0" t="n">
        <v>0</v>
      </c>
      <c r="L68" s="0" t="n">
        <v>144353918.707373</v>
      </c>
      <c r="M68" s="0" t="n">
        <v>174744217.382609</v>
      </c>
      <c r="N68" s="0" t="n">
        <v>33682581.0317202</v>
      </c>
      <c r="O68" s="0" t="n">
        <v>37228115.8771645</v>
      </c>
      <c r="P68" s="0" t="n">
        <v>37159724.7895376</v>
      </c>
      <c r="Q68" s="0" t="n">
        <v>40537881.5885865</v>
      </c>
      <c r="R68" s="0" t="n">
        <v>68807254.5935266</v>
      </c>
      <c r="S68" s="0" t="n">
        <v>0.795026562952135</v>
      </c>
      <c r="T68" s="0" t="n">
        <v>0</v>
      </c>
      <c r="U68" s="0" t="n">
        <v>151.2</v>
      </c>
      <c r="V68" s="0" t="n">
        <v>33.6</v>
      </c>
      <c r="W68" s="0" t="n">
        <v>36.8158781129941</v>
      </c>
      <c r="X68" s="0" t="n">
        <v>221.615878112994</v>
      </c>
      <c r="Y68" s="0" t="n">
        <v>184.8</v>
      </c>
      <c r="Z68" s="0" t="s">
        <v>251</v>
      </c>
      <c r="AA68" s="0" t="n">
        <v>0.12</v>
      </c>
      <c r="AB68" s="0" t="n">
        <v>0.25</v>
      </c>
      <c r="AC68" s="0" t="n">
        <v>1</v>
      </c>
      <c r="AD68" s="0" t="n">
        <v>0.13</v>
      </c>
      <c r="AE68" s="0" t="n">
        <v>0.75</v>
      </c>
      <c r="AF68" s="0" t="n">
        <v>0</v>
      </c>
      <c r="AG68" s="0" t="n">
        <v>0.75</v>
      </c>
      <c r="AH68" s="0" t="n">
        <v>0.0954031875542562</v>
      </c>
      <c r="AI68" s="0" t="n">
        <v>0.198756640738034</v>
      </c>
      <c r="AJ68" s="0" t="n">
        <v>0.795026562952135</v>
      </c>
      <c r="AK68" s="5" t="s">
        <v>254</v>
      </c>
      <c r="AL68" s="5" t="s">
        <v>288</v>
      </c>
      <c r="AM68" s="5" t="s">
        <v>262</v>
      </c>
      <c r="AN68" s="5" t="s">
        <v>254</v>
      </c>
      <c r="AO68" s="5" t="s">
        <v>235</v>
      </c>
      <c r="AP68" s="5" t="s">
        <v>289</v>
      </c>
      <c r="AQ68" s="0" t="s">
        <v>155</v>
      </c>
    </row>
    <row r="69" customFormat="false" ht="15.8" hidden="true" customHeight="false" outlineLevel="0" collapsed="false">
      <c r="A69" s="0" t="s">
        <v>9</v>
      </c>
      <c r="B69" s="0" t="s">
        <v>9</v>
      </c>
      <c r="C69" s="0" t="s">
        <v>287</v>
      </c>
      <c r="D69" s="0" t="s">
        <v>178</v>
      </c>
      <c r="E69" s="0" t="s">
        <v>103</v>
      </c>
      <c r="F69" s="0" t="s">
        <v>241</v>
      </c>
      <c r="G69" s="0" t="n">
        <v>5504938.91597527</v>
      </c>
      <c r="H69" s="0" t="n">
        <v>1055218.70400126</v>
      </c>
      <c r="I69" s="0" t="n">
        <v>535201.869205727</v>
      </c>
      <c r="J69" s="0" t="n">
        <v>11823548.7966711</v>
      </c>
      <c r="K69" s="0" t="n">
        <v>15201705.5957199</v>
      </c>
      <c r="L69" s="0" t="n">
        <v>174744217.382609</v>
      </c>
      <c r="M69" s="0" t="n">
        <v>212732090.726654</v>
      </c>
      <c r="N69" s="0" t="n">
        <v>39000883.2998865</v>
      </c>
      <c r="O69" s="0" t="n">
        <v>42546418.1453308</v>
      </c>
      <c r="P69" s="0" t="n">
        <v>40537881.5885865</v>
      </c>
      <c r="Q69" s="0" t="n">
        <v>43916038.3876353</v>
      </c>
      <c r="R69" s="0" t="n">
        <v>68807254.5935266</v>
      </c>
      <c r="S69" s="0" t="n">
        <v>0.919994789088807</v>
      </c>
      <c r="T69" s="0" t="n">
        <v>12.805522821911</v>
      </c>
      <c r="U69" s="0" t="n">
        <v>183.6</v>
      </c>
      <c r="V69" s="0" t="n">
        <v>38.6399999999999</v>
      </c>
      <c r="W69" s="0" t="n">
        <v>40.0172588184718</v>
      </c>
      <c r="X69" s="0" t="n">
        <v>275.062781640383</v>
      </c>
      <c r="Y69" s="0" t="n">
        <v>222.24</v>
      </c>
      <c r="Z69" s="0" t="s">
        <v>251</v>
      </c>
      <c r="AA69" s="0" t="n">
        <v>0.12</v>
      </c>
      <c r="AB69" s="0" t="n">
        <v>0.25</v>
      </c>
      <c r="AC69" s="0" t="n">
        <v>1</v>
      </c>
      <c r="AD69" s="0" t="n">
        <v>0.13</v>
      </c>
      <c r="AE69" s="0" t="n">
        <v>0.75</v>
      </c>
      <c r="AF69" s="0" t="n">
        <v>0.25</v>
      </c>
      <c r="AG69" s="0" t="n">
        <v>0.5</v>
      </c>
      <c r="AH69" s="0" t="n">
        <v>0.110399374690657</v>
      </c>
      <c r="AI69" s="0" t="n">
        <v>0.229998697272202</v>
      </c>
      <c r="AJ69" s="0" t="n">
        <v>0.919994789088807</v>
      </c>
      <c r="AK69" s="5" t="s">
        <v>254</v>
      </c>
      <c r="AL69" s="5" t="s">
        <v>288</v>
      </c>
      <c r="AM69" s="5" t="s">
        <v>262</v>
      </c>
      <c r="AN69" s="5" t="s">
        <v>254</v>
      </c>
      <c r="AO69" s="5" t="s">
        <v>235</v>
      </c>
      <c r="AP69" s="5" t="s">
        <v>289</v>
      </c>
      <c r="AQ69" s="0" t="s">
        <v>242</v>
      </c>
    </row>
    <row r="70" customFormat="false" ht="15.8" hidden="true" customHeight="false" outlineLevel="0" collapsed="false">
      <c r="A70" s="0" t="s">
        <v>9</v>
      </c>
      <c r="B70" s="0" t="s">
        <v>9</v>
      </c>
      <c r="C70" s="0" t="s">
        <v>57</v>
      </c>
      <c r="D70" s="0" t="s">
        <v>183</v>
      </c>
      <c r="E70" s="0" t="s">
        <v>52</v>
      </c>
      <c r="F70" s="0" t="s">
        <v>202</v>
      </c>
      <c r="G70" s="0" t="n">
        <v>267729788.347092</v>
      </c>
      <c r="H70" s="0" t="n">
        <v>3246999.63821428</v>
      </c>
      <c r="I70" s="0" t="n">
        <v>581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267729788.347092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s">
        <v>251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5" t="s">
        <v>252</v>
      </c>
      <c r="AL70" s="5" t="s">
        <v>254</v>
      </c>
      <c r="AM70" s="5" t="s">
        <v>270</v>
      </c>
      <c r="AN70" s="5" t="s">
        <v>254</v>
      </c>
      <c r="AO70" s="5" t="s">
        <v>235</v>
      </c>
      <c r="AP70" s="5" t="s">
        <v>290</v>
      </c>
      <c r="AQ70" s="0" t="s">
        <v>237</v>
      </c>
    </row>
    <row r="71" customFormat="false" ht="15.8" hidden="true" customHeight="false" outlineLevel="0" collapsed="false">
      <c r="A71" s="0" t="s">
        <v>9</v>
      </c>
      <c r="B71" s="0" t="s">
        <v>9</v>
      </c>
      <c r="C71" s="0" t="s">
        <v>57</v>
      </c>
      <c r="D71" s="0" t="s">
        <v>183</v>
      </c>
      <c r="E71" s="0" t="s">
        <v>52</v>
      </c>
      <c r="F71" s="0" t="s">
        <v>238</v>
      </c>
      <c r="G71" s="0" t="n">
        <v>205846846.541175</v>
      </c>
      <c r="H71" s="0" t="n">
        <v>3246999.63821428</v>
      </c>
      <c r="I71" s="0" t="n">
        <v>1928790.15746848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292229967.439285</v>
      </c>
      <c r="Q71" s="0" t="n">
        <v>324699963.821428</v>
      </c>
      <c r="R71" s="0" t="n">
        <v>267729788.347092</v>
      </c>
      <c r="S71" s="0" t="n">
        <v>0.231139546286461</v>
      </c>
      <c r="T71" s="0" t="n">
        <v>0</v>
      </c>
      <c r="U71" s="0" t="n">
        <v>0</v>
      </c>
      <c r="V71" s="0" t="n">
        <v>0</v>
      </c>
      <c r="W71" s="0" t="n">
        <v>95.0000000000001</v>
      </c>
      <c r="X71" s="0" t="n">
        <v>95.0000000000001</v>
      </c>
      <c r="Y71" s="0" t="n">
        <v>0</v>
      </c>
      <c r="Z71" s="0" t="s">
        <v>251</v>
      </c>
      <c r="AA71" s="0" t="n">
        <v>0</v>
      </c>
      <c r="AB71" s="0" t="n">
        <v>0</v>
      </c>
      <c r="AC71" s="0" t="n">
        <v>1</v>
      </c>
      <c r="AD71" s="0" t="n">
        <v>0</v>
      </c>
      <c r="AE71" s="0" t="n">
        <v>1</v>
      </c>
      <c r="AF71" s="0" t="n">
        <v>0</v>
      </c>
      <c r="AG71" s="0" t="n">
        <v>1</v>
      </c>
      <c r="AH71" s="0" t="n">
        <v>0</v>
      </c>
      <c r="AI71" s="0" t="n">
        <v>0</v>
      </c>
      <c r="AJ71" s="0" t="n">
        <v>0.231139546286461</v>
      </c>
      <c r="AK71" s="5" t="s">
        <v>252</v>
      </c>
      <c r="AL71" s="5" t="s">
        <v>254</v>
      </c>
      <c r="AM71" s="5" t="s">
        <v>270</v>
      </c>
      <c r="AN71" s="5" t="s">
        <v>254</v>
      </c>
      <c r="AO71" s="5" t="s">
        <v>235</v>
      </c>
      <c r="AP71" s="5" t="s">
        <v>290</v>
      </c>
      <c r="AQ71" s="0" t="s">
        <v>239</v>
      </c>
    </row>
    <row r="72" customFormat="false" ht="15.8" hidden="true" customHeight="false" outlineLevel="0" collapsed="false">
      <c r="A72" s="0" t="s">
        <v>9</v>
      </c>
      <c r="B72" s="0" t="s">
        <v>9</v>
      </c>
      <c r="C72" s="0" t="s">
        <v>57</v>
      </c>
      <c r="D72" s="0" t="s">
        <v>183</v>
      </c>
      <c r="E72" s="0" t="s">
        <v>52</v>
      </c>
      <c r="F72" s="0" t="s">
        <v>240</v>
      </c>
      <c r="G72" s="0" t="n">
        <v>110884379.591226</v>
      </c>
      <c r="H72" s="0" t="n">
        <v>3246999.63821428</v>
      </c>
      <c r="I72" s="0" t="n">
        <v>1928790.15746848</v>
      </c>
      <c r="J72" s="0" t="n">
        <v>0</v>
      </c>
      <c r="K72" s="0" t="n">
        <v>0</v>
      </c>
      <c r="L72" s="0" t="n">
        <v>106163360.032664</v>
      </c>
      <c r="M72" s="0" t="n">
        <v>128513541.092173</v>
      </c>
      <c r="N72" s="0" t="n">
        <v>104543918.03771</v>
      </c>
      <c r="O72" s="0" t="n">
        <v>115548540.989048</v>
      </c>
      <c r="P72" s="0" t="n">
        <v>357169960.20357</v>
      </c>
      <c r="Q72" s="0" t="n">
        <v>389639956.585713</v>
      </c>
      <c r="R72" s="0" t="n">
        <v>267729788.347092</v>
      </c>
      <c r="S72" s="0" t="n">
        <v>0.585834731817469</v>
      </c>
      <c r="T72" s="0" t="n">
        <v>0</v>
      </c>
      <c r="U72" s="0" t="n">
        <v>36.13750035</v>
      </c>
      <c r="V72" s="0" t="n">
        <v>33.8916667</v>
      </c>
      <c r="W72" s="0" t="n">
        <v>115</v>
      </c>
      <c r="X72" s="0" t="n">
        <v>185.02916705</v>
      </c>
      <c r="Y72" s="0" t="n">
        <v>70.0291670500001</v>
      </c>
      <c r="Z72" s="0" t="s">
        <v>251</v>
      </c>
      <c r="AA72" s="0" t="n">
        <v>0.12</v>
      </c>
      <c r="AB72" s="0" t="n">
        <v>0.25</v>
      </c>
      <c r="AC72" s="0" t="n">
        <v>1</v>
      </c>
      <c r="AD72" s="0" t="n">
        <v>0.13</v>
      </c>
      <c r="AE72" s="0" t="n">
        <v>0.75</v>
      </c>
      <c r="AF72" s="0" t="n">
        <v>0</v>
      </c>
      <c r="AG72" s="0" t="n">
        <v>0.75</v>
      </c>
      <c r="AH72" s="0" t="n">
        <v>0.0703001678180963</v>
      </c>
      <c r="AI72" s="0" t="n">
        <v>0.146458682954367</v>
      </c>
      <c r="AJ72" s="0" t="n">
        <v>0.585834731817469</v>
      </c>
      <c r="AK72" s="5" t="s">
        <v>252</v>
      </c>
      <c r="AL72" s="5" t="s">
        <v>254</v>
      </c>
      <c r="AM72" s="5" t="s">
        <v>270</v>
      </c>
      <c r="AN72" s="5" t="s">
        <v>254</v>
      </c>
      <c r="AO72" s="5" t="s">
        <v>235</v>
      </c>
      <c r="AP72" s="5" t="s">
        <v>290</v>
      </c>
      <c r="AQ72" s="0" t="s">
        <v>155</v>
      </c>
    </row>
    <row r="73" customFormat="false" ht="13.8" hidden="true" customHeight="false" outlineLevel="0" collapsed="false">
      <c r="A73" s="0" t="s">
        <v>9</v>
      </c>
      <c r="B73" s="0" t="s">
        <v>9</v>
      </c>
      <c r="C73" s="0" t="s">
        <v>57</v>
      </c>
      <c r="D73" s="0" t="s">
        <v>183</v>
      </c>
      <c r="E73" s="0" t="s">
        <v>52</v>
      </c>
      <c r="F73" s="0" t="s">
        <v>241</v>
      </c>
      <c r="G73" s="0" t="n">
        <v>44415220.8585811</v>
      </c>
      <c r="H73" s="0" t="n">
        <v>3246999.63821428</v>
      </c>
      <c r="I73" s="0" t="n">
        <v>1928790.15746848</v>
      </c>
      <c r="J73" s="0" t="n">
        <v>113644987.3375</v>
      </c>
      <c r="K73" s="0" t="n">
        <v>146114983.719643</v>
      </c>
      <c r="L73" s="0" t="n">
        <v>128513541.092173</v>
      </c>
      <c r="M73" s="0" t="n">
        <v>156451267.416558</v>
      </c>
      <c r="N73" s="0" t="n">
        <v>121050852.464717</v>
      </c>
      <c r="O73" s="0" t="n">
        <v>132055475.416055</v>
      </c>
      <c r="P73" s="0" t="n">
        <v>389639956.585713</v>
      </c>
      <c r="Q73" s="0" t="n">
        <v>422109952.967856</v>
      </c>
      <c r="R73" s="0" t="n">
        <v>267729788.347092</v>
      </c>
      <c r="S73" s="0" t="n">
        <v>0.834104299216044</v>
      </c>
      <c r="T73" s="0" t="n">
        <v>40.0000000000001</v>
      </c>
      <c r="U73" s="0" t="n">
        <v>43.8812504250001</v>
      </c>
      <c r="V73" s="0" t="n">
        <v>38.9754167050001</v>
      </c>
      <c r="W73" s="0" t="n">
        <v>125</v>
      </c>
      <c r="X73" s="0" t="n">
        <v>247.85666713</v>
      </c>
      <c r="Y73" s="0" t="n">
        <v>82.8566671300001</v>
      </c>
      <c r="Z73" s="0" t="s">
        <v>251</v>
      </c>
      <c r="AA73" s="0" t="n">
        <v>0.12</v>
      </c>
      <c r="AB73" s="0" t="n">
        <v>0.25</v>
      </c>
      <c r="AC73" s="0" t="n">
        <v>1</v>
      </c>
      <c r="AD73" s="0" t="n">
        <v>0.13</v>
      </c>
      <c r="AE73" s="0" t="n">
        <v>0.75</v>
      </c>
      <c r="AF73" s="0" t="n">
        <v>0.25</v>
      </c>
      <c r="AG73" s="0" t="n">
        <v>0.5</v>
      </c>
      <c r="AH73" s="0" t="n">
        <v>0.100092515905925</v>
      </c>
      <c r="AI73" s="0" t="n">
        <v>0.208526074804011</v>
      </c>
      <c r="AJ73" s="0" t="n">
        <v>0.834104299216044</v>
      </c>
      <c r="AK73" s="5" t="s">
        <v>252</v>
      </c>
      <c r="AL73" s="5" t="s">
        <v>254</v>
      </c>
      <c r="AM73" s="5" t="s">
        <v>270</v>
      </c>
      <c r="AN73" s="5" t="s">
        <v>254</v>
      </c>
      <c r="AO73" s="5" t="s">
        <v>235</v>
      </c>
      <c r="AP73" s="5" t="s">
        <v>290</v>
      </c>
      <c r="AQ73" s="0" t="s">
        <v>242</v>
      </c>
    </row>
    <row r="74" customFormat="false" ht="15.8" hidden="true" customHeight="false" outlineLevel="0" collapsed="false">
      <c r="A74" s="0" t="s">
        <v>9</v>
      </c>
      <c r="B74" s="0" t="s">
        <v>9</v>
      </c>
      <c r="C74" s="0" t="s">
        <v>58</v>
      </c>
      <c r="D74" s="0" t="s">
        <v>250</v>
      </c>
      <c r="E74" s="0" t="s">
        <v>52</v>
      </c>
      <c r="F74" s="0" t="s">
        <v>202</v>
      </c>
      <c r="G74" s="0" t="n">
        <v>80191804.8862473</v>
      </c>
      <c r="H74" s="0" t="n">
        <v>1111366.59820493</v>
      </c>
      <c r="I74" s="0" t="n">
        <v>1325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80191804.8862473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s">
        <v>251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5" t="s">
        <v>252</v>
      </c>
      <c r="AL74" s="5" t="s">
        <v>231</v>
      </c>
      <c r="AM74" s="5" t="s">
        <v>291</v>
      </c>
      <c r="AN74" s="5" t="s">
        <v>254</v>
      </c>
      <c r="AO74" s="5" t="s">
        <v>235</v>
      </c>
      <c r="AP74" s="5" t="s">
        <v>292</v>
      </c>
      <c r="AQ74" s="0" t="s">
        <v>237</v>
      </c>
    </row>
    <row r="75" customFormat="false" ht="15.8" hidden="true" customHeight="false" outlineLevel="0" collapsed="false">
      <c r="A75" s="0" t="s">
        <v>9</v>
      </c>
      <c r="B75" s="0" t="s">
        <v>9</v>
      </c>
      <c r="C75" s="0" t="s">
        <v>58</v>
      </c>
      <c r="D75" s="0" t="s">
        <v>250</v>
      </c>
      <c r="E75" s="0" t="s">
        <v>52</v>
      </c>
      <c r="F75" s="0" t="s">
        <v>238</v>
      </c>
      <c r="G75" s="0" t="n">
        <v>46697952.9701491</v>
      </c>
      <c r="H75" s="0" t="n">
        <v>1111366.59820493</v>
      </c>
      <c r="I75" s="0" t="n">
        <v>583277.967926812</v>
      </c>
      <c r="J75" s="0" t="n">
        <v>0</v>
      </c>
      <c r="K75" s="0" t="n">
        <v>0</v>
      </c>
      <c r="L75" s="0" t="n">
        <v>88538872.4718416</v>
      </c>
      <c r="M75" s="0" t="n">
        <v>132808308.707763</v>
      </c>
      <c r="N75" s="0" t="n">
        <v>11701764.1273001</v>
      </c>
      <c r="O75" s="0" t="n">
        <v>15045125.3065288</v>
      </c>
      <c r="P75" s="0" t="n">
        <v>3704555.32734976</v>
      </c>
      <c r="Q75" s="0" t="n">
        <v>7409110.65469953</v>
      </c>
      <c r="R75" s="0" t="n">
        <v>80191804.8862473</v>
      </c>
      <c r="S75" s="0" t="n">
        <v>0.417671755407045</v>
      </c>
      <c r="T75" s="0" t="n">
        <v>0</v>
      </c>
      <c r="U75" s="0" t="n">
        <v>99.5833335000001</v>
      </c>
      <c r="V75" s="0" t="n">
        <v>12.03333332</v>
      </c>
      <c r="W75" s="0" t="n">
        <v>5</v>
      </c>
      <c r="X75" s="0" t="n">
        <v>116.61666682</v>
      </c>
      <c r="Y75" s="0" t="n">
        <v>111.61666682</v>
      </c>
      <c r="Z75" s="0" t="s">
        <v>251</v>
      </c>
      <c r="AA75" s="0" t="n">
        <v>0.12</v>
      </c>
      <c r="AB75" s="0" t="n">
        <v>0.25</v>
      </c>
      <c r="AC75" s="0" t="n">
        <v>1</v>
      </c>
      <c r="AD75" s="0" t="n">
        <v>0.13</v>
      </c>
      <c r="AE75" s="0" t="n">
        <v>0.75</v>
      </c>
      <c r="AF75" s="0" t="n">
        <v>0</v>
      </c>
      <c r="AG75" s="0" t="n">
        <v>0.75</v>
      </c>
      <c r="AH75" s="0" t="n">
        <v>0.0501206106488454</v>
      </c>
      <c r="AI75" s="0" t="n">
        <v>0.104417938851761</v>
      </c>
      <c r="AJ75" s="0" t="n">
        <v>0.417671755407045</v>
      </c>
      <c r="AK75" s="5" t="s">
        <v>252</v>
      </c>
      <c r="AL75" s="5" t="s">
        <v>231</v>
      </c>
      <c r="AM75" s="5" t="s">
        <v>291</v>
      </c>
      <c r="AN75" s="5" t="s">
        <v>254</v>
      </c>
      <c r="AO75" s="5" t="s">
        <v>235</v>
      </c>
      <c r="AP75" s="5" t="s">
        <v>292</v>
      </c>
      <c r="AQ75" s="0" t="s">
        <v>239</v>
      </c>
    </row>
    <row r="76" customFormat="false" ht="15.8" hidden="true" customHeight="false" outlineLevel="0" collapsed="false">
      <c r="A76" s="0" t="s">
        <v>9</v>
      </c>
      <c r="B76" s="0" t="s">
        <v>9</v>
      </c>
      <c r="C76" s="0" t="s">
        <v>58</v>
      </c>
      <c r="D76" s="0" t="s">
        <v>250</v>
      </c>
      <c r="E76" s="0" t="s">
        <v>52</v>
      </c>
      <c r="F76" s="0" t="s">
        <v>240</v>
      </c>
      <c r="G76" s="0" t="n">
        <v>24085688.7543858</v>
      </c>
      <c r="H76" s="0" t="n">
        <v>1111366.59820493</v>
      </c>
      <c r="I76" s="0" t="n">
        <v>583277.967926812</v>
      </c>
      <c r="J76" s="0" t="n">
        <v>0</v>
      </c>
      <c r="K76" s="0" t="n">
        <v>0</v>
      </c>
      <c r="L76" s="0" t="n">
        <v>88538872.4718416</v>
      </c>
      <c r="M76" s="0" t="n">
        <v>132808308.707763</v>
      </c>
      <c r="N76" s="0" t="n">
        <v>13373444.7169144</v>
      </c>
      <c r="O76" s="0" t="n">
        <v>16716805.896143</v>
      </c>
      <c r="P76" s="0" t="n">
        <v>5556832.99102464</v>
      </c>
      <c r="Q76" s="0" t="n">
        <v>9261388.31837441</v>
      </c>
      <c r="R76" s="0" t="n">
        <v>80191804.8862473</v>
      </c>
      <c r="S76" s="0" t="n">
        <v>0.699649000436497</v>
      </c>
      <c r="T76" s="0" t="n">
        <v>0</v>
      </c>
      <c r="U76" s="0" t="n">
        <v>99.5833335000001</v>
      </c>
      <c r="V76" s="0" t="n">
        <v>13.537499985</v>
      </c>
      <c r="W76" s="0" t="n">
        <v>6.66666666666666</v>
      </c>
      <c r="X76" s="0" t="n">
        <v>119.787500151667</v>
      </c>
      <c r="Y76" s="0" t="n">
        <v>113.120833485</v>
      </c>
      <c r="Z76" s="0" t="s">
        <v>251</v>
      </c>
      <c r="AA76" s="0" t="n">
        <v>0.12</v>
      </c>
      <c r="AB76" s="0" t="n">
        <v>0.25</v>
      </c>
      <c r="AC76" s="0" t="n">
        <v>1</v>
      </c>
      <c r="AD76" s="0" t="n">
        <v>0.13</v>
      </c>
      <c r="AE76" s="0" t="n">
        <v>0.75</v>
      </c>
      <c r="AF76" s="0" t="n">
        <v>0</v>
      </c>
      <c r="AG76" s="0" t="n">
        <v>0.75</v>
      </c>
      <c r="AH76" s="0" t="n">
        <v>0.0839578800523796</v>
      </c>
      <c r="AI76" s="0" t="n">
        <v>0.174912250109124</v>
      </c>
      <c r="AJ76" s="0" t="n">
        <v>0.699649000436497</v>
      </c>
      <c r="AK76" s="5" t="s">
        <v>252</v>
      </c>
      <c r="AL76" s="5" t="s">
        <v>231</v>
      </c>
      <c r="AM76" s="5" t="s">
        <v>291</v>
      </c>
      <c r="AN76" s="5" t="s">
        <v>254</v>
      </c>
      <c r="AO76" s="5" t="s">
        <v>235</v>
      </c>
      <c r="AP76" s="5" t="s">
        <v>292</v>
      </c>
      <c r="AQ76" s="0" t="s">
        <v>155</v>
      </c>
    </row>
    <row r="77" customFormat="false" ht="15.8" hidden="true" customHeight="false" outlineLevel="0" collapsed="false">
      <c r="A77" s="0" t="s">
        <v>9</v>
      </c>
      <c r="B77" s="0" t="s">
        <v>9</v>
      </c>
      <c r="C77" s="0" t="s">
        <v>58</v>
      </c>
      <c r="D77" s="0" t="s">
        <v>250</v>
      </c>
      <c r="E77" s="0" t="s">
        <v>52</v>
      </c>
      <c r="F77" s="0" t="s">
        <v>241</v>
      </c>
      <c r="G77" s="0" t="n">
        <v>11066611.4037345</v>
      </c>
      <c r="H77" s="0" t="n">
        <v>1111366.59820493</v>
      </c>
      <c r="I77" s="0" t="n">
        <v>583277.967926812</v>
      </c>
      <c r="J77" s="0" t="n">
        <v>14818221.3093991</v>
      </c>
      <c r="K77" s="0" t="n">
        <v>22227331.9640986</v>
      </c>
      <c r="L77" s="0" t="n">
        <v>199212463.061644</v>
      </c>
      <c r="M77" s="0" t="n">
        <v>265616617.415525</v>
      </c>
      <c r="N77" s="0" t="n">
        <v>13373444.7169144</v>
      </c>
      <c r="O77" s="0" t="n">
        <v>16716805.896143</v>
      </c>
      <c r="P77" s="0" t="n">
        <v>5556832.99102464</v>
      </c>
      <c r="Q77" s="0" t="n">
        <v>9261388.31837441</v>
      </c>
      <c r="R77" s="0" t="n">
        <v>80191804.8862473</v>
      </c>
      <c r="S77" s="0" t="n">
        <v>0.861998225137437</v>
      </c>
      <c r="T77" s="0" t="n">
        <v>16.6666666666667</v>
      </c>
      <c r="U77" s="0" t="n">
        <v>209.12500035</v>
      </c>
      <c r="V77" s="0" t="n">
        <v>13.537499985</v>
      </c>
      <c r="W77" s="0" t="n">
        <v>6.66666666666666</v>
      </c>
      <c r="X77" s="0" t="n">
        <v>245.995833668334</v>
      </c>
      <c r="Y77" s="0" t="n">
        <v>222.662500335</v>
      </c>
      <c r="Z77" s="0" t="s">
        <v>251</v>
      </c>
      <c r="AA77" s="0" t="n">
        <v>0.12</v>
      </c>
      <c r="AB77" s="0" t="n">
        <v>0.25</v>
      </c>
      <c r="AC77" s="0" t="n">
        <v>1</v>
      </c>
      <c r="AD77" s="0" t="n">
        <v>0.13</v>
      </c>
      <c r="AE77" s="0" t="n">
        <v>0.75</v>
      </c>
      <c r="AF77" s="0" t="n">
        <v>0.25</v>
      </c>
      <c r="AG77" s="0" t="n">
        <v>0.5</v>
      </c>
      <c r="AH77" s="0" t="n">
        <v>0.103439787016492</v>
      </c>
      <c r="AI77" s="0" t="n">
        <v>0.215499556284359</v>
      </c>
      <c r="AJ77" s="0" t="n">
        <v>0.861998225137437</v>
      </c>
      <c r="AK77" s="5" t="s">
        <v>252</v>
      </c>
      <c r="AL77" s="5" t="s">
        <v>231</v>
      </c>
      <c r="AM77" s="5" t="s">
        <v>291</v>
      </c>
      <c r="AN77" s="5" t="s">
        <v>254</v>
      </c>
      <c r="AO77" s="5" t="s">
        <v>235</v>
      </c>
      <c r="AP77" s="5" t="s">
        <v>292</v>
      </c>
      <c r="AQ77" s="0" t="s">
        <v>242</v>
      </c>
    </row>
    <row r="78" customFormat="false" ht="15.8" hidden="true" customHeight="false" outlineLevel="0" collapsed="false">
      <c r="A78" s="0" t="s">
        <v>9</v>
      </c>
      <c r="B78" s="0" t="s">
        <v>9</v>
      </c>
      <c r="C78" s="0" t="s">
        <v>58</v>
      </c>
      <c r="D78" s="0" t="s">
        <v>161</v>
      </c>
      <c r="E78" s="0" t="s">
        <v>52</v>
      </c>
      <c r="F78" s="0" t="s">
        <v>202</v>
      </c>
      <c r="G78" s="0" t="n">
        <v>33887114.9496498</v>
      </c>
      <c r="H78" s="0" t="n">
        <v>439564.230987306</v>
      </c>
      <c r="I78" s="0" t="n">
        <v>2623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33887114.9496498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s">
        <v>251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5" t="s">
        <v>252</v>
      </c>
      <c r="AL78" s="5" t="s">
        <v>273</v>
      </c>
      <c r="AM78" s="5" t="s">
        <v>291</v>
      </c>
      <c r="AN78" s="5" t="s">
        <v>254</v>
      </c>
      <c r="AO78" s="5" t="s">
        <v>235</v>
      </c>
      <c r="AP78" s="5" t="s">
        <v>293</v>
      </c>
      <c r="AQ78" s="0" t="s">
        <v>237</v>
      </c>
    </row>
    <row r="79" customFormat="false" ht="15.8" hidden="true" customHeight="false" outlineLevel="0" collapsed="false">
      <c r="A79" s="0" t="s">
        <v>9</v>
      </c>
      <c r="B79" s="0" t="s">
        <v>9</v>
      </c>
      <c r="C79" s="0" t="s">
        <v>58</v>
      </c>
      <c r="D79" s="0" t="s">
        <v>161</v>
      </c>
      <c r="E79" s="0" t="s">
        <v>52</v>
      </c>
      <c r="F79" s="0" t="s">
        <v>238</v>
      </c>
      <c r="G79" s="0" t="n">
        <v>19983263.2259152</v>
      </c>
      <c r="H79" s="0" t="n">
        <v>439564.230987306</v>
      </c>
      <c r="I79" s="0" t="n">
        <v>255511.122322705</v>
      </c>
      <c r="J79" s="0" t="n">
        <v>0</v>
      </c>
      <c r="K79" s="0" t="n">
        <v>0</v>
      </c>
      <c r="L79" s="0" t="n">
        <v>35018617.1272639</v>
      </c>
      <c r="M79" s="0" t="n">
        <v>52527925.6908959</v>
      </c>
      <c r="N79" s="0" t="n">
        <v>4628245.04364225</v>
      </c>
      <c r="O79" s="0" t="n">
        <v>5950600.77039718</v>
      </c>
      <c r="P79" s="0" t="n">
        <v>1465214.10329102</v>
      </c>
      <c r="Q79" s="0" t="n">
        <v>2930428.20658204</v>
      </c>
      <c r="R79" s="0" t="n">
        <v>33887114.9496498</v>
      </c>
      <c r="S79" s="0" t="n">
        <v>0.410299069259604</v>
      </c>
      <c r="T79" s="0" t="n">
        <v>0</v>
      </c>
      <c r="U79" s="0" t="n">
        <v>99.5833335</v>
      </c>
      <c r="V79" s="0" t="n">
        <v>12.03333332</v>
      </c>
      <c r="W79" s="0" t="n">
        <v>5.00000000000001</v>
      </c>
      <c r="X79" s="0" t="n">
        <v>116.61666682</v>
      </c>
      <c r="Y79" s="0" t="n">
        <v>111.61666682</v>
      </c>
      <c r="Z79" s="0" t="s">
        <v>251</v>
      </c>
      <c r="AA79" s="0" t="n">
        <v>0.12</v>
      </c>
      <c r="AB79" s="0" t="n">
        <v>0.25</v>
      </c>
      <c r="AC79" s="0" t="n">
        <v>1</v>
      </c>
      <c r="AD79" s="0" t="n">
        <v>0.13</v>
      </c>
      <c r="AE79" s="0" t="n">
        <v>0.75</v>
      </c>
      <c r="AF79" s="0" t="n">
        <v>0</v>
      </c>
      <c r="AG79" s="0" t="n">
        <v>0.75</v>
      </c>
      <c r="AH79" s="0" t="n">
        <v>0.0492358883111525</v>
      </c>
      <c r="AI79" s="0" t="n">
        <v>0.102574767314901</v>
      </c>
      <c r="AJ79" s="0" t="n">
        <v>0.410299069259604</v>
      </c>
      <c r="AK79" s="5" t="s">
        <v>252</v>
      </c>
      <c r="AL79" s="5" t="s">
        <v>273</v>
      </c>
      <c r="AM79" s="5" t="s">
        <v>291</v>
      </c>
      <c r="AN79" s="5" t="s">
        <v>254</v>
      </c>
      <c r="AO79" s="5" t="s">
        <v>235</v>
      </c>
      <c r="AP79" s="5" t="s">
        <v>293</v>
      </c>
      <c r="AQ79" s="0" t="s">
        <v>239</v>
      </c>
    </row>
    <row r="80" customFormat="false" ht="15.8" hidden="true" customHeight="false" outlineLevel="0" collapsed="false">
      <c r="A80" s="0" t="s">
        <v>9</v>
      </c>
      <c r="B80" s="0" t="s">
        <v>9</v>
      </c>
      <c r="C80" s="0" t="s">
        <v>58</v>
      </c>
      <c r="D80" s="0" t="s">
        <v>161</v>
      </c>
      <c r="E80" s="0" t="s">
        <v>52</v>
      </c>
      <c r="F80" s="0" t="s">
        <v>240</v>
      </c>
      <c r="G80" s="0" t="n">
        <v>10568792.7003926</v>
      </c>
      <c r="H80" s="0" t="n">
        <v>439564.230987306</v>
      </c>
      <c r="I80" s="0" t="n">
        <v>255511.122322705</v>
      </c>
      <c r="J80" s="0" t="n">
        <v>0</v>
      </c>
      <c r="K80" s="0" t="n">
        <v>0</v>
      </c>
      <c r="L80" s="0" t="n">
        <v>35018617.1272639</v>
      </c>
      <c r="M80" s="0" t="n">
        <v>52527925.6908959</v>
      </c>
      <c r="N80" s="0" t="n">
        <v>5289422.90701972</v>
      </c>
      <c r="O80" s="0" t="n">
        <v>6611778.63377466</v>
      </c>
      <c r="P80" s="0" t="n">
        <v>2197821.15493653</v>
      </c>
      <c r="Q80" s="0" t="n">
        <v>3663035.25822755</v>
      </c>
      <c r="R80" s="0" t="n">
        <v>33887114.9496498</v>
      </c>
      <c r="S80" s="0" t="n">
        <v>0.688117660175675</v>
      </c>
      <c r="T80" s="0" t="n">
        <v>0</v>
      </c>
      <c r="U80" s="0" t="n">
        <v>99.5833335</v>
      </c>
      <c r="V80" s="0" t="n">
        <v>13.537499985</v>
      </c>
      <c r="W80" s="0" t="n">
        <v>6.66666666666667</v>
      </c>
      <c r="X80" s="0" t="n">
        <v>119.787500151667</v>
      </c>
      <c r="Y80" s="0" t="n">
        <v>113.120833485</v>
      </c>
      <c r="Z80" s="0" t="s">
        <v>251</v>
      </c>
      <c r="AA80" s="0" t="n">
        <v>0.12</v>
      </c>
      <c r="AB80" s="0" t="n">
        <v>0.25</v>
      </c>
      <c r="AC80" s="0" t="n">
        <v>1</v>
      </c>
      <c r="AD80" s="0" t="n">
        <v>0.13</v>
      </c>
      <c r="AE80" s="0" t="n">
        <v>0.75</v>
      </c>
      <c r="AF80" s="0" t="n">
        <v>0</v>
      </c>
      <c r="AG80" s="0" t="n">
        <v>0.75</v>
      </c>
      <c r="AH80" s="0" t="n">
        <v>0.082574119221081</v>
      </c>
      <c r="AI80" s="0" t="n">
        <v>0.172029415043919</v>
      </c>
      <c r="AJ80" s="0" t="n">
        <v>0.688117660175675</v>
      </c>
      <c r="AK80" s="5" t="s">
        <v>252</v>
      </c>
      <c r="AL80" s="5" t="s">
        <v>273</v>
      </c>
      <c r="AM80" s="5" t="s">
        <v>291</v>
      </c>
      <c r="AN80" s="5" t="s">
        <v>254</v>
      </c>
      <c r="AO80" s="5" t="s">
        <v>235</v>
      </c>
      <c r="AP80" s="5" t="s">
        <v>293</v>
      </c>
      <c r="AQ80" s="0" t="s">
        <v>155</v>
      </c>
    </row>
    <row r="81" customFormat="false" ht="15.8" hidden="true" customHeight="false" outlineLevel="0" collapsed="false">
      <c r="A81" s="0" t="s">
        <v>9</v>
      </c>
      <c r="B81" s="0" t="s">
        <v>9</v>
      </c>
      <c r="C81" s="0" t="s">
        <v>58</v>
      </c>
      <c r="D81" s="0" t="s">
        <v>161</v>
      </c>
      <c r="E81" s="0" t="s">
        <v>52</v>
      </c>
      <c r="F81" s="0" t="s">
        <v>241</v>
      </c>
      <c r="G81" s="0" t="n">
        <v>4985153.7128589</v>
      </c>
      <c r="H81" s="0" t="n">
        <v>439564.230987306</v>
      </c>
      <c r="I81" s="0" t="n">
        <v>255511.122322705</v>
      </c>
      <c r="J81" s="0" t="n">
        <v>5860856.41316407</v>
      </c>
      <c r="K81" s="0" t="n">
        <v>8791284.61974613</v>
      </c>
      <c r="L81" s="0" t="n">
        <v>78791888.536344</v>
      </c>
      <c r="M81" s="0" t="n">
        <v>105055851.381792</v>
      </c>
      <c r="N81" s="0" t="n">
        <v>5289422.90701972</v>
      </c>
      <c r="O81" s="0" t="n">
        <v>6611778.63377466</v>
      </c>
      <c r="P81" s="0" t="n">
        <v>2197821.15493653</v>
      </c>
      <c r="Q81" s="0" t="n">
        <v>3663035.25822755</v>
      </c>
      <c r="R81" s="0" t="n">
        <v>33887114.9496498</v>
      </c>
      <c r="S81" s="0" t="n">
        <v>0.852889402940736</v>
      </c>
      <c r="T81" s="0" t="n">
        <v>16.6666666666667</v>
      </c>
      <c r="U81" s="0" t="n">
        <v>209.12500035</v>
      </c>
      <c r="V81" s="0" t="n">
        <v>13.537499985</v>
      </c>
      <c r="W81" s="0" t="n">
        <v>6.66666666666667</v>
      </c>
      <c r="X81" s="0" t="n">
        <v>245.995833668334</v>
      </c>
      <c r="Y81" s="0" t="n">
        <v>222.662500335</v>
      </c>
      <c r="Z81" s="0" t="s">
        <v>251</v>
      </c>
      <c r="AA81" s="0" t="n">
        <v>0.12</v>
      </c>
      <c r="AB81" s="0" t="n">
        <v>0.25</v>
      </c>
      <c r="AC81" s="0" t="n">
        <v>1</v>
      </c>
      <c r="AD81" s="0" t="n">
        <v>0.13</v>
      </c>
      <c r="AE81" s="0" t="n">
        <v>0.75</v>
      </c>
      <c r="AF81" s="0" t="n">
        <v>0.25</v>
      </c>
      <c r="AG81" s="0" t="n">
        <v>0.5</v>
      </c>
      <c r="AH81" s="0" t="n">
        <v>0.102346728352888</v>
      </c>
      <c r="AI81" s="0" t="n">
        <v>0.213222350735184</v>
      </c>
      <c r="AJ81" s="0" t="n">
        <v>0.852889402940736</v>
      </c>
      <c r="AK81" s="5" t="s">
        <v>252</v>
      </c>
      <c r="AL81" s="5" t="s">
        <v>273</v>
      </c>
      <c r="AM81" s="5" t="s">
        <v>291</v>
      </c>
      <c r="AN81" s="5" t="s">
        <v>254</v>
      </c>
      <c r="AO81" s="5" t="s">
        <v>235</v>
      </c>
      <c r="AP81" s="5" t="s">
        <v>293</v>
      </c>
      <c r="AQ81" s="0" t="s">
        <v>242</v>
      </c>
    </row>
    <row r="82" customFormat="false" ht="15.8" hidden="true" customHeight="false" outlineLevel="0" collapsed="false">
      <c r="A82" s="0" t="s">
        <v>9</v>
      </c>
      <c r="B82" s="0" t="s">
        <v>9</v>
      </c>
      <c r="C82" s="0" t="s">
        <v>60</v>
      </c>
      <c r="D82" s="0" t="s">
        <v>161</v>
      </c>
      <c r="E82" s="0" t="s">
        <v>52</v>
      </c>
      <c r="F82" s="0" t="s">
        <v>202</v>
      </c>
      <c r="G82" s="0" t="n">
        <v>176232434.791548</v>
      </c>
      <c r="H82" s="0" t="n">
        <v>1799196.48389657</v>
      </c>
      <c r="I82" s="0" t="n">
        <v>1482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176232434.791548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s">
        <v>251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5" t="s">
        <v>252</v>
      </c>
      <c r="AL82" s="5" t="s">
        <v>273</v>
      </c>
      <c r="AM82" s="5" t="s">
        <v>294</v>
      </c>
      <c r="AN82" s="5" t="s">
        <v>254</v>
      </c>
      <c r="AO82" s="5" t="s">
        <v>235</v>
      </c>
      <c r="AP82" s="5" t="s">
        <v>295</v>
      </c>
      <c r="AQ82" s="0" t="s">
        <v>237</v>
      </c>
    </row>
    <row r="83" customFormat="false" ht="15.8" hidden="true" customHeight="false" outlineLevel="0" collapsed="false">
      <c r="A83" s="0" t="s">
        <v>9</v>
      </c>
      <c r="B83" s="0" t="s">
        <v>9</v>
      </c>
      <c r="C83" s="0" t="s">
        <v>60</v>
      </c>
      <c r="D83" s="0" t="s">
        <v>161</v>
      </c>
      <c r="E83" s="0" t="s">
        <v>52</v>
      </c>
      <c r="F83" s="0" t="s">
        <v>238</v>
      </c>
      <c r="G83" s="0" t="n">
        <v>107207991.46029</v>
      </c>
      <c r="H83" s="0" t="n">
        <v>1799196.48389657</v>
      </c>
      <c r="I83" s="0" t="n">
        <v>1169134.82763778</v>
      </c>
      <c r="J83" s="0" t="n">
        <v>0</v>
      </c>
      <c r="K83" s="0" t="n">
        <v>0</v>
      </c>
      <c r="L83" s="0" t="n">
        <v>143335986.79032</v>
      </c>
      <c r="M83" s="0" t="n">
        <v>215003980.18548</v>
      </c>
      <c r="N83" s="0" t="n">
        <v>18944039.624037</v>
      </c>
      <c r="O83" s="0" t="n">
        <v>24356622.3737619</v>
      </c>
      <c r="P83" s="0" t="n">
        <v>5997321.61298857</v>
      </c>
      <c r="Q83" s="0" t="n">
        <v>11994643.2259772</v>
      </c>
      <c r="R83" s="0" t="n">
        <v>176232434.791548</v>
      </c>
      <c r="S83" s="0" t="n">
        <v>0.391667081107412</v>
      </c>
      <c r="T83" s="0" t="n">
        <v>0</v>
      </c>
      <c r="U83" s="0" t="n">
        <v>99.5833335</v>
      </c>
      <c r="V83" s="0" t="n">
        <v>12.03333332</v>
      </c>
      <c r="W83" s="0" t="n">
        <v>4.99999999999999</v>
      </c>
      <c r="X83" s="0" t="n">
        <v>116.61666682</v>
      </c>
      <c r="Y83" s="0" t="n">
        <v>111.61666682</v>
      </c>
      <c r="Z83" s="0" t="s">
        <v>251</v>
      </c>
      <c r="AA83" s="0" t="n">
        <v>0.12</v>
      </c>
      <c r="AB83" s="0" t="n">
        <v>0.25</v>
      </c>
      <c r="AC83" s="0" t="n">
        <v>1</v>
      </c>
      <c r="AD83" s="0" t="n">
        <v>0.13</v>
      </c>
      <c r="AE83" s="0" t="n">
        <v>0.75</v>
      </c>
      <c r="AF83" s="0" t="n">
        <v>0</v>
      </c>
      <c r="AG83" s="0" t="n">
        <v>0.75</v>
      </c>
      <c r="AH83" s="0" t="n">
        <v>0.0470000497328894</v>
      </c>
      <c r="AI83" s="0" t="n">
        <v>0.097916770276853</v>
      </c>
      <c r="AJ83" s="0" t="n">
        <v>0.391667081107412</v>
      </c>
      <c r="AK83" s="5" t="s">
        <v>252</v>
      </c>
      <c r="AL83" s="5" t="s">
        <v>273</v>
      </c>
      <c r="AM83" s="5" t="s">
        <v>294</v>
      </c>
      <c r="AN83" s="5" t="s">
        <v>254</v>
      </c>
      <c r="AO83" s="5" t="s">
        <v>235</v>
      </c>
      <c r="AP83" s="5" t="s">
        <v>295</v>
      </c>
      <c r="AQ83" s="0" t="s">
        <v>239</v>
      </c>
    </row>
    <row r="84" customFormat="false" ht="15.8" hidden="true" customHeight="false" outlineLevel="0" collapsed="false">
      <c r="A84" s="0" t="s">
        <v>9</v>
      </c>
      <c r="B84" s="0" t="s">
        <v>9</v>
      </c>
      <c r="C84" s="0" t="s">
        <v>60</v>
      </c>
      <c r="D84" s="0" t="s">
        <v>161</v>
      </c>
      <c r="E84" s="0" t="s">
        <v>52</v>
      </c>
      <c r="F84" s="0" t="s">
        <v>240</v>
      </c>
      <c r="G84" s="0" t="n">
        <v>58837960.1880923</v>
      </c>
      <c r="H84" s="0" t="n">
        <v>1799196.48389657</v>
      </c>
      <c r="I84" s="0" t="n">
        <v>1169134.82763778</v>
      </c>
      <c r="J84" s="0" t="n">
        <v>0</v>
      </c>
      <c r="K84" s="0" t="n">
        <v>0</v>
      </c>
      <c r="L84" s="0" t="n">
        <v>143335986.79032</v>
      </c>
      <c r="M84" s="0" t="n">
        <v>215003980.18548</v>
      </c>
      <c r="N84" s="0" t="n">
        <v>21650330.9988995</v>
      </c>
      <c r="O84" s="0" t="n">
        <v>27062913.7486244</v>
      </c>
      <c r="P84" s="0" t="n">
        <v>8995982.41948287</v>
      </c>
      <c r="Q84" s="0" t="n">
        <v>14993304.0324714</v>
      </c>
      <c r="R84" s="0" t="n">
        <v>176232434.791548</v>
      </c>
      <c r="S84" s="0" t="n">
        <v>0.66613432846407</v>
      </c>
      <c r="T84" s="0" t="n">
        <v>0</v>
      </c>
      <c r="U84" s="0" t="n">
        <v>99.5833335</v>
      </c>
      <c r="V84" s="0" t="n">
        <v>13.537499985</v>
      </c>
      <c r="W84" s="0" t="n">
        <v>6.66666666666666</v>
      </c>
      <c r="X84" s="0" t="n">
        <v>119.787500151667</v>
      </c>
      <c r="Y84" s="0" t="n">
        <v>113.120833485</v>
      </c>
      <c r="Z84" s="0" t="s">
        <v>251</v>
      </c>
      <c r="AA84" s="0" t="n">
        <v>0.12</v>
      </c>
      <c r="AB84" s="0" t="n">
        <v>0.25</v>
      </c>
      <c r="AC84" s="0" t="n">
        <v>1</v>
      </c>
      <c r="AD84" s="0" t="n">
        <v>0.13</v>
      </c>
      <c r="AE84" s="0" t="n">
        <v>0.75</v>
      </c>
      <c r="AF84" s="0" t="n">
        <v>0</v>
      </c>
      <c r="AG84" s="0" t="n">
        <v>0.75</v>
      </c>
      <c r="AH84" s="0" t="n">
        <v>0.0799361194156884</v>
      </c>
      <c r="AI84" s="0" t="n">
        <v>0.166533582116017</v>
      </c>
      <c r="AJ84" s="0" t="n">
        <v>0.66613432846407</v>
      </c>
      <c r="AK84" s="5" t="s">
        <v>252</v>
      </c>
      <c r="AL84" s="5" t="s">
        <v>273</v>
      </c>
      <c r="AM84" s="5" t="s">
        <v>294</v>
      </c>
      <c r="AN84" s="5" t="s">
        <v>254</v>
      </c>
      <c r="AO84" s="5" t="s">
        <v>235</v>
      </c>
      <c r="AP84" s="5" t="s">
        <v>295</v>
      </c>
      <c r="AQ84" s="0" t="s">
        <v>155</v>
      </c>
    </row>
    <row r="85" customFormat="false" ht="15.8" hidden="true" customHeight="false" outlineLevel="0" collapsed="false">
      <c r="A85" s="0" t="s">
        <v>9</v>
      </c>
      <c r="B85" s="0" t="s">
        <v>9</v>
      </c>
      <c r="C85" s="0" t="s">
        <v>60</v>
      </c>
      <c r="D85" s="0" t="s">
        <v>161</v>
      </c>
      <c r="E85" s="0" t="s">
        <v>52</v>
      </c>
      <c r="F85" s="0" t="s">
        <v>241</v>
      </c>
      <c r="G85" s="0" t="n">
        <v>29240921.2933789</v>
      </c>
      <c r="H85" s="0" t="n">
        <v>1799196.48389657</v>
      </c>
      <c r="I85" s="0" t="n">
        <v>1169134.82763778</v>
      </c>
      <c r="J85" s="0" t="n">
        <v>23989286.4519543</v>
      </c>
      <c r="K85" s="0" t="n">
        <v>35983929.6779314</v>
      </c>
      <c r="L85" s="0" t="n">
        <v>322505970.278219</v>
      </c>
      <c r="M85" s="0" t="n">
        <v>430007960.370958</v>
      </c>
      <c r="N85" s="0" t="n">
        <v>21650330.9988995</v>
      </c>
      <c r="O85" s="0" t="n">
        <v>27062913.7486244</v>
      </c>
      <c r="P85" s="0" t="n">
        <v>8995982.41948287</v>
      </c>
      <c r="Q85" s="0" t="n">
        <v>14993304.0324714</v>
      </c>
      <c r="R85" s="0" t="n">
        <v>176232434.791548</v>
      </c>
      <c r="S85" s="0" t="n">
        <v>0.834077527624437</v>
      </c>
      <c r="T85" s="0" t="n">
        <v>16.6666666666666</v>
      </c>
      <c r="U85" s="0" t="n">
        <v>209.125000349999</v>
      </c>
      <c r="V85" s="0" t="n">
        <v>13.537499985</v>
      </c>
      <c r="W85" s="0" t="n">
        <v>6.66666666666666</v>
      </c>
      <c r="X85" s="0" t="n">
        <v>245.995833668332</v>
      </c>
      <c r="Y85" s="0" t="n">
        <v>222.662500334999</v>
      </c>
      <c r="Z85" s="0" t="s">
        <v>251</v>
      </c>
      <c r="AA85" s="0" t="n">
        <v>0.12</v>
      </c>
      <c r="AB85" s="0" t="n">
        <v>0.25</v>
      </c>
      <c r="AC85" s="0" t="n">
        <v>1</v>
      </c>
      <c r="AD85" s="0" t="n">
        <v>0.13</v>
      </c>
      <c r="AE85" s="0" t="n">
        <v>0.75</v>
      </c>
      <c r="AF85" s="0" t="n">
        <v>0.25</v>
      </c>
      <c r="AG85" s="0" t="n">
        <v>0.5</v>
      </c>
      <c r="AH85" s="0" t="n">
        <v>0.100089303314932</v>
      </c>
      <c r="AI85" s="0" t="n">
        <v>0.208519381906109</v>
      </c>
      <c r="AJ85" s="0" t="n">
        <v>0.834077527624437</v>
      </c>
      <c r="AK85" s="5" t="s">
        <v>252</v>
      </c>
      <c r="AL85" s="5" t="s">
        <v>273</v>
      </c>
      <c r="AM85" s="5" t="s">
        <v>294</v>
      </c>
      <c r="AN85" s="5" t="s">
        <v>254</v>
      </c>
      <c r="AO85" s="5" t="s">
        <v>235</v>
      </c>
      <c r="AP85" s="5" t="s">
        <v>295</v>
      </c>
      <c r="AQ85" s="0" t="s">
        <v>242</v>
      </c>
    </row>
    <row r="86" customFormat="false" ht="15.8" hidden="true" customHeight="false" outlineLevel="0" collapsed="false">
      <c r="A86" s="0" t="s">
        <v>9</v>
      </c>
      <c r="B86" s="0" t="s">
        <v>9</v>
      </c>
      <c r="C86" s="0" t="s">
        <v>29</v>
      </c>
      <c r="D86" s="0" t="s">
        <v>168</v>
      </c>
      <c r="E86" s="0" t="s">
        <v>260</v>
      </c>
      <c r="F86" s="0" t="s">
        <v>202</v>
      </c>
      <c r="G86" s="0" t="n">
        <v>98102885.6137921</v>
      </c>
      <c r="H86" s="0" t="n">
        <v>591550</v>
      </c>
      <c r="I86" s="0" t="n">
        <v>1518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98102885.6137921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s">
        <v>230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5" t="s">
        <v>261</v>
      </c>
      <c r="AL86" s="5" t="s">
        <v>291</v>
      </c>
      <c r="AM86" s="5" t="s">
        <v>284</v>
      </c>
      <c r="AN86" s="5" t="s">
        <v>254</v>
      </c>
      <c r="AO86" s="5" t="s">
        <v>235</v>
      </c>
      <c r="AP86" s="5" t="s">
        <v>296</v>
      </c>
      <c r="AQ86" s="0" t="s">
        <v>237</v>
      </c>
    </row>
    <row r="87" customFormat="false" ht="15.8" hidden="true" customHeight="false" outlineLevel="0" collapsed="false">
      <c r="A87" s="0" t="s">
        <v>9</v>
      </c>
      <c r="B87" s="0" t="s">
        <v>9</v>
      </c>
      <c r="C87" s="0" t="s">
        <v>29</v>
      </c>
      <c r="D87" s="0" t="s">
        <v>168</v>
      </c>
      <c r="E87" s="0" t="s">
        <v>260</v>
      </c>
      <c r="F87" s="0" t="s">
        <v>238</v>
      </c>
      <c r="G87" s="0" t="n">
        <v>84218560.7861102</v>
      </c>
      <c r="H87" s="0" t="n">
        <v>591550</v>
      </c>
      <c r="I87" s="0" t="n">
        <v>393805.04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53239500</v>
      </c>
      <c r="Q87" s="0" t="n">
        <v>59155000</v>
      </c>
      <c r="R87" s="0" t="n">
        <v>98102885.6137921</v>
      </c>
      <c r="S87" s="0" t="n">
        <v>0.141528200121873</v>
      </c>
      <c r="T87" s="0" t="n">
        <v>0</v>
      </c>
      <c r="U87" s="0" t="n">
        <v>0</v>
      </c>
      <c r="V87" s="0" t="n">
        <v>0</v>
      </c>
      <c r="W87" s="0" t="n">
        <v>95</v>
      </c>
      <c r="X87" s="0" t="n">
        <v>95</v>
      </c>
      <c r="Y87" s="0" t="n">
        <v>0</v>
      </c>
      <c r="Z87" s="0" t="s">
        <v>230</v>
      </c>
      <c r="AA87" s="0" t="n">
        <v>0</v>
      </c>
      <c r="AB87" s="0" t="n">
        <v>0</v>
      </c>
      <c r="AC87" s="0" t="n">
        <v>1</v>
      </c>
      <c r="AD87" s="0" t="n">
        <v>0</v>
      </c>
      <c r="AE87" s="0" t="n">
        <v>1</v>
      </c>
      <c r="AF87" s="0" t="n">
        <v>0</v>
      </c>
      <c r="AG87" s="0" t="n">
        <v>1</v>
      </c>
      <c r="AH87" s="0" t="n">
        <v>0</v>
      </c>
      <c r="AI87" s="0" t="n">
        <v>0</v>
      </c>
      <c r="AJ87" s="0" t="n">
        <v>0.141528200121873</v>
      </c>
      <c r="AK87" s="5" t="s">
        <v>261</v>
      </c>
      <c r="AL87" s="5" t="s">
        <v>291</v>
      </c>
      <c r="AM87" s="5" t="s">
        <v>284</v>
      </c>
      <c r="AN87" s="5" t="s">
        <v>254</v>
      </c>
      <c r="AO87" s="5" t="s">
        <v>235</v>
      </c>
      <c r="AP87" s="5" t="s">
        <v>296</v>
      </c>
      <c r="AQ87" s="0" t="s">
        <v>239</v>
      </c>
    </row>
    <row r="88" customFormat="false" ht="15.8" hidden="true" customHeight="false" outlineLevel="0" collapsed="false">
      <c r="A88" s="0" t="s">
        <v>9</v>
      </c>
      <c r="B88" s="0" t="s">
        <v>9</v>
      </c>
      <c r="C88" s="0" t="s">
        <v>29</v>
      </c>
      <c r="D88" s="0" t="s">
        <v>168</v>
      </c>
      <c r="E88" s="0" t="s">
        <v>260</v>
      </c>
      <c r="F88" s="0" t="s">
        <v>240</v>
      </c>
      <c r="G88" s="0" t="n">
        <v>36609208.7130802</v>
      </c>
      <c r="H88" s="0" t="n">
        <v>591550</v>
      </c>
      <c r="I88" s="0" t="n">
        <v>393805.04</v>
      </c>
      <c r="J88" s="0" t="n">
        <v>0</v>
      </c>
      <c r="K88" s="0" t="n">
        <v>0</v>
      </c>
      <c r="L88" s="0" t="n">
        <v>141617070</v>
      </c>
      <c r="M88" s="0" t="n">
        <v>171431190</v>
      </c>
      <c r="N88" s="0" t="n">
        <v>19556643</v>
      </c>
      <c r="O88" s="0" t="n">
        <v>21615237</v>
      </c>
      <c r="P88" s="0" t="n">
        <v>65070500</v>
      </c>
      <c r="Q88" s="0" t="n">
        <v>70986000</v>
      </c>
      <c r="R88" s="0" t="n">
        <v>98102885.6137921</v>
      </c>
      <c r="S88" s="0" t="n">
        <v>0.62682842116182</v>
      </c>
      <c r="T88" s="0" t="n">
        <v>0</v>
      </c>
      <c r="U88" s="0" t="n">
        <v>264.6</v>
      </c>
      <c r="V88" s="0" t="n">
        <v>34.8</v>
      </c>
      <c r="W88" s="0" t="n">
        <v>115</v>
      </c>
      <c r="X88" s="0" t="n">
        <v>414.4</v>
      </c>
      <c r="Y88" s="0" t="n">
        <v>299.4</v>
      </c>
      <c r="Z88" s="0" t="s">
        <v>230</v>
      </c>
      <c r="AA88" s="0" t="n">
        <v>0.1678571429</v>
      </c>
      <c r="AB88" s="0" t="n">
        <v>0.235</v>
      </c>
      <c r="AC88" s="0" t="n">
        <v>1</v>
      </c>
      <c r="AD88" s="0" t="n">
        <v>0.0671428571</v>
      </c>
      <c r="AE88" s="0" t="n">
        <v>0.765</v>
      </c>
      <c r="AF88" s="0" t="n">
        <v>0</v>
      </c>
      <c r="AG88" s="0" t="n">
        <v>0.765</v>
      </c>
      <c r="AH88" s="0" t="n">
        <v>0.105217627864741</v>
      </c>
      <c r="AI88" s="0" t="n">
        <v>0.147304678973028</v>
      </c>
      <c r="AJ88" s="0" t="n">
        <v>0.62682842116182</v>
      </c>
      <c r="AK88" s="5" t="s">
        <v>261</v>
      </c>
      <c r="AL88" s="5" t="s">
        <v>291</v>
      </c>
      <c r="AM88" s="5" t="s">
        <v>284</v>
      </c>
      <c r="AN88" s="5" t="s">
        <v>254</v>
      </c>
      <c r="AO88" s="5" t="s">
        <v>235</v>
      </c>
      <c r="AP88" s="5" t="s">
        <v>296</v>
      </c>
      <c r="AQ88" s="0" t="s">
        <v>155</v>
      </c>
    </row>
    <row r="89" customFormat="false" ht="15.8" hidden="true" customHeight="false" outlineLevel="0" collapsed="false">
      <c r="A89" s="0" t="s">
        <v>9</v>
      </c>
      <c r="B89" s="0" t="s">
        <v>9</v>
      </c>
      <c r="C89" s="0" t="s">
        <v>29</v>
      </c>
      <c r="D89" s="0" t="s">
        <v>168</v>
      </c>
      <c r="E89" s="0" t="s">
        <v>260</v>
      </c>
      <c r="F89" s="0" t="s">
        <v>241</v>
      </c>
      <c r="G89" s="0" t="n">
        <v>19655737.7057016</v>
      </c>
      <c r="H89" s="0" t="n">
        <v>591550</v>
      </c>
      <c r="I89" s="0" t="n">
        <v>393805.04</v>
      </c>
      <c r="J89" s="0" t="n">
        <v>20704250</v>
      </c>
      <c r="K89" s="0" t="n">
        <v>26619750</v>
      </c>
      <c r="L89" s="0" t="n">
        <v>171431190</v>
      </c>
      <c r="M89" s="0" t="n">
        <v>208698840</v>
      </c>
      <c r="N89" s="0" t="n">
        <v>22644534</v>
      </c>
      <c r="O89" s="0" t="n">
        <v>24703128</v>
      </c>
      <c r="P89" s="0" t="n">
        <v>70986000</v>
      </c>
      <c r="Q89" s="0" t="n">
        <v>76901500</v>
      </c>
      <c r="R89" s="0" t="n">
        <v>98102885.6137921</v>
      </c>
      <c r="S89" s="0" t="n">
        <v>0.799641594814228</v>
      </c>
      <c r="T89" s="0" t="n">
        <v>40</v>
      </c>
      <c r="U89" s="0" t="n">
        <v>321.3</v>
      </c>
      <c r="V89" s="0" t="n">
        <v>40.02</v>
      </c>
      <c r="W89" s="0" t="n">
        <v>125</v>
      </c>
      <c r="X89" s="0" t="n">
        <v>526.32</v>
      </c>
      <c r="Y89" s="0" t="n">
        <v>361.32</v>
      </c>
      <c r="Z89" s="0" t="s">
        <v>230</v>
      </c>
      <c r="AA89" s="0" t="n">
        <v>0.1678571429</v>
      </c>
      <c r="AB89" s="0" t="n">
        <v>0.235</v>
      </c>
      <c r="AC89" s="0" t="n">
        <v>1</v>
      </c>
      <c r="AD89" s="0" t="n">
        <v>0.0671428571</v>
      </c>
      <c r="AE89" s="0" t="n">
        <v>0.765</v>
      </c>
      <c r="AF89" s="0" t="n">
        <v>0.255</v>
      </c>
      <c r="AG89" s="0" t="n">
        <v>0.51</v>
      </c>
      <c r="AH89" s="0" t="n">
        <v>0.134225553449516</v>
      </c>
      <c r="AI89" s="0" t="n">
        <v>0.187915774781344</v>
      </c>
      <c r="AJ89" s="0" t="n">
        <v>0.799641594814228</v>
      </c>
      <c r="AK89" s="5" t="s">
        <v>261</v>
      </c>
      <c r="AL89" s="5" t="s">
        <v>291</v>
      </c>
      <c r="AM89" s="5" t="s">
        <v>284</v>
      </c>
      <c r="AN89" s="5" t="s">
        <v>254</v>
      </c>
      <c r="AO89" s="5" t="s">
        <v>235</v>
      </c>
      <c r="AP89" s="5" t="s">
        <v>296</v>
      </c>
      <c r="AQ89" s="0" t="s">
        <v>242</v>
      </c>
    </row>
    <row r="90" customFormat="false" ht="15.8" hidden="true" customHeight="false" outlineLevel="0" collapsed="false">
      <c r="A90" s="0" t="s">
        <v>9</v>
      </c>
      <c r="B90" s="0" t="s">
        <v>9</v>
      </c>
      <c r="C90" s="0" t="s">
        <v>30</v>
      </c>
      <c r="D90" s="0" t="s">
        <v>168</v>
      </c>
      <c r="E90" s="0" t="s">
        <v>260</v>
      </c>
      <c r="F90" s="0" t="s">
        <v>202</v>
      </c>
      <c r="G90" s="0" t="n">
        <v>270538149.641634</v>
      </c>
      <c r="H90" s="0" t="n">
        <v>2650200</v>
      </c>
      <c r="I90" s="0" t="n">
        <v>6735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270538149.641634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s">
        <v>230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5" t="s">
        <v>261</v>
      </c>
      <c r="AL90" s="5" t="s">
        <v>291</v>
      </c>
      <c r="AM90" s="5" t="s">
        <v>297</v>
      </c>
      <c r="AN90" s="5" t="s">
        <v>254</v>
      </c>
      <c r="AO90" s="5" t="s">
        <v>235</v>
      </c>
      <c r="AP90" s="5" t="s">
        <v>298</v>
      </c>
      <c r="AQ90" s="0" t="s">
        <v>237</v>
      </c>
    </row>
    <row r="91" customFormat="false" ht="15.8" hidden="true" customHeight="false" outlineLevel="0" collapsed="false">
      <c r="A91" s="0" t="s">
        <v>9</v>
      </c>
      <c r="B91" s="0" t="s">
        <v>9</v>
      </c>
      <c r="C91" s="0" t="s">
        <v>30</v>
      </c>
      <c r="D91" s="0" t="s">
        <v>168</v>
      </c>
      <c r="E91" s="0" t="s">
        <v>260</v>
      </c>
      <c r="F91" s="0" t="s">
        <v>238</v>
      </c>
      <c r="G91" s="0" t="n">
        <v>247563646.458934</v>
      </c>
      <c r="H91" s="0" t="n">
        <v>2650200</v>
      </c>
      <c r="I91" s="0" t="n">
        <v>2958851.96</v>
      </c>
      <c r="J91" s="0" t="n">
        <v>0</v>
      </c>
      <c r="K91" s="0" t="n">
        <v>0</v>
      </c>
      <c r="L91" s="0" t="n">
        <v>146291040</v>
      </c>
      <c r="M91" s="0" t="n">
        <v>219436560</v>
      </c>
      <c r="N91" s="0" t="n">
        <v>15026634</v>
      </c>
      <c r="O91" s="0" t="n">
        <v>19319958</v>
      </c>
      <c r="P91" s="0" t="n">
        <v>0</v>
      </c>
      <c r="Q91" s="0" t="n">
        <v>0</v>
      </c>
      <c r="R91" s="0" t="n">
        <v>270538149.641634</v>
      </c>
      <c r="S91" s="0" t="n">
        <v>0.0849214915276595</v>
      </c>
      <c r="T91" s="0" t="n">
        <v>0</v>
      </c>
      <c r="U91" s="0" t="n">
        <v>69</v>
      </c>
      <c r="V91" s="0" t="n">
        <v>6.48</v>
      </c>
      <c r="W91" s="0" t="n">
        <v>0</v>
      </c>
      <c r="X91" s="0" t="n">
        <v>0</v>
      </c>
      <c r="Y91" s="0" t="n">
        <v>75.48</v>
      </c>
      <c r="Z91" s="0" t="s">
        <v>230</v>
      </c>
      <c r="AA91" s="0" t="n">
        <v>0.714285714468085</v>
      </c>
      <c r="AB91" s="0" t="n">
        <v>1</v>
      </c>
      <c r="AC91" s="0" t="n">
        <v>0</v>
      </c>
      <c r="AD91" s="0" t="n">
        <v>0.285714285531915</v>
      </c>
      <c r="AE91" s="0" t="n">
        <v>0</v>
      </c>
      <c r="AF91" s="0" t="n">
        <v>0</v>
      </c>
      <c r="AG91" s="0" t="n">
        <v>0</v>
      </c>
      <c r="AH91" s="0" t="n">
        <v>0.0606582082495297</v>
      </c>
      <c r="AI91" s="0" t="n">
        <v>0.0849214915276595</v>
      </c>
      <c r="AJ91" s="0" t="n">
        <v>0</v>
      </c>
      <c r="AK91" s="5" t="s">
        <v>261</v>
      </c>
      <c r="AL91" s="5" t="s">
        <v>291</v>
      </c>
      <c r="AM91" s="5" t="s">
        <v>297</v>
      </c>
      <c r="AN91" s="5" t="s">
        <v>254</v>
      </c>
      <c r="AO91" s="5" t="s">
        <v>235</v>
      </c>
      <c r="AP91" s="5" t="s">
        <v>298</v>
      </c>
      <c r="AQ91" s="0" t="s">
        <v>239</v>
      </c>
    </row>
    <row r="92" customFormat="false" ht="15.8" hidden="true" customHeight="false" outlineLevel="0" collapsed="false">
      <c r="A92" s="0" t="s">
        <v>9</v>
      </c>
      <c r="B92" s="0" t="s">
        <v>9</v>
      </c>
      <c r="C92" s="0" t="s">
        <v>30</v>
      </c>
      <c r="D92" s="0" t="s">
        <v>168</v>
      </c>
      <c r="E92" s="0" t="s">
        <v>260</v>
      </c>
      <c r="F92" s="0" t="s">
        <v>240</v>
      </c>
      <c r="G92" s="0" t="n">
        <v>134828745.181387</v>
      </c>
      <c r="H92" s="0" t="n">
        <v>2650200</v>
      </c>
      <c r="I92" s="0" t="n">
        <v>2958851.96</v>
      </c>
      <c r="J92" s="0" t="n">
        <v>0</v>
      </c>
      <c r="K92" s="0" t="n">
        <v>0</v>
      </c>
      <c r="L92" s="0" t="n">
        <v>146291040</v>
      </c>
      <c r="M92" s="0" t="n">
        <v>219436560</v>
      </c>
      <c r="N92" s="0" t="n">
        <v>17173296</v>
      </c>
      <c r="O92" s="0" t="n">
        <v>21466620</v>
      </c>
      <c r="P92" s="0" t="n">
        <v>0</v>
      </c>
      <c r="Q92" s="0" t="n">
        <v>0</v>
      </c>
      <c r="R92" s="0" t="n">
        <v>270538149.641634</v>
      </c>
      <c r="S92" s="0" t="n">
        <v>0.50162760645777</v>
      </c>
      <c r="T92" s="0" t="n">
        <v>0</v>
      </c>
      <c r="U92" s="0" t="n">
        <v>69</v>
      </c>
      <c r="V92" s="0" t="n">
        <v>7.29</v>
      </c>
      <c r="W92" s="0" t="n">
        <v>0</v>
      </c>
      <c r="X92" s="0" t="n">
        <v>0</v>
      </c>
      <c r="Y92" s="0" t="n">
        <v>76.29</v>
      </c>
      <c r="Z92" s="0" t="s">
        <v>230</v>
      </c>
      <c r="AA92" s="0" t="n">
        <v>0.714285714468085</v>
      </c>
      <c r="AB92" s="0" t="n">
        <v>1</v>
      </c>
      <c r="AC92" s="0" t="n">
        <v>0</v>
      </c>
      <c r="AD92" s="0" t="n">
        <v>0.285714285531915</v>
      </c>
      <c r="AE92" s="0" t="n">
        <v>0</v>
      </c>
      <c r="AF92" s="0" t="n">
        <v>0</v>
      </c>
      <c r="AG92" s="0" t="n">
        <v>0</v>
      </c>
      <c r="AH92" s="0" t="n">
        <v>0.358305433275604</v>
      </c>
      <c r="AI92" s="0" t="n">
        <v>0.50162760645777</v>
      </c>
      <c r="AJ92" s="0" t="n">
        <v>0</v>
      </c>
      <c r="AK92" s="5" t="s">
        <v>261</v>
      </c>
      <c r="AL92" s="5" t="s">
        <v>291</v>
      </c>
      <c r="AM92" s="5" t="s">
        <v>297</v>
      </c>
      <c r="AN92" s="5" t="s">
        <v>254</v>
      </c>
      <c r="AO92" s="5" t="s">
        <v>235</v>
      </c>
      <c r="AP92" s="5" t="s">
        <v>298</v>
      </c>
      <c r="AQ92" s="0" t="s">
        <v>155</v>
      </c>
    </row>
    <row r="93" customFormat="false" ht="15.8" hidden="true" customHeight="false" outlineLevel="0" collapsed="false">
      <c r="A93" s="0" t="s">
        <v>9</v>
      </c>
      <c r="B93" s="0" t="s">
        <v>9</v>
      </c>
      <c r="C93" s="0" t="s">
        <v>30</v>
      </c>
      <c r="D93" s="0" t="s">
        <v>168</v>
      </c>
      <c r="E93" s="0" t="s">
        <v>260</v>
      </c>
      <c r="F93" s="0" t="s">
        <v>241</v>
      </c>
      <c r="G93" s="0" t="n">
        <v>63524626.1676664</v>
      </c>
      <c r="H93" s="0" t="n">
        <v>2650200</v>
      </c>
      <c r="I93" s="0" t="n">
        <v>2958851.96</v>
      </c>
      <c r="J93" s="0" t="n">
        <v>106008000</v>
      </c>
      <c r="K93" s="0" t="n">
        <v>159012000</v>
      </c>
      <c r="L93" s="0" t="n">
        <v>329154840</v>
      </c>
      <c r="M93" s="0" t="n">
        <v>438873120</v>
      </c>
      <c r="N93" s="0" t="n">
        <v>17173296</v>
      </c>
      <c r="O93" s="0" t="n">
        <v>21466620</v>
      </c>
      <c r="P93" s="0" t="n">
        <v>0</v>
      </c>
      <c r="Q93" s="0" t="n">
        <v>0</v>
      </c>
      <c r="R93" s="0" t="n">
        <v>270538149.641634</v>
      </c>
      <c r="S93" s="0" t="n">
        <v>0.765191614373745</v>
      </c>
      <c r="T93" s="0" t="n">
        <v>50</v>
      </c>
      <c r="U93" s="0" t="n">
        <v>144.9</v>
      </c>
      <c r="V93" s="0" t="n">
        <v>7.29</v>
      </c>
      <c r="W93" s="0" t="n">
        <v>0</v>
      </c>
      <c r="X93" s="0" t="n">
        <v>202.19</v>
      </c>
      <c r="Y93" s="0" t="n">
        <v>152.19</v>
      </c>
      <c r="Z93" s="0" t="s">
        <v>230</v>
      </c>
      <c r="AA93" s="0" t="n">
        <v>0.1678571429</v>
      </c>
      <c r="AB93" s="0" t="n">
        <v>0.235</v>
      </c>
      <c r="AC93" s="0" t="n">
        <v>1</v>
      </c>
      <c r="AD93" s="0" t="n">
        <v>0.0671428571</v>
      </c>
      <c r="AE93" s="0" t="n">
        <v>0.765</v>
      </c>
      <c r="AF93" s="0" t="n">
        <v>0.765</v>
      </c>
      <c r="AG93" s="0" t="n">
        <v>0</v>
      </c>
      <c r="AH93" s="0" t="n">
        <v>0.128442878159815</v>
      </c>
      <c r="AI93" s="0" t="n">
        <v>0.17982002937783</v>
      </c>
      <c r="AJ93" s="0" t="n">
        <v>0.765191614373745</v>
      </c>
      <c r="AK93" s="5" t="s">
        <v>261</v>
      </c>
      <c r="AL93" s="5" t="s">
        <v>291</v>
      </c>
      <c r="AM93" s="5" t="s">
        <v>297</v>
      </c>
      <c r="AN93" s="5" t="s">
        <v>254</v>
      </c>
      <c r="AO93" s="5" t="s">
        <v>235</v>
      </c>
      <c r="AP93" s="5" t="s">
        <v>298</v>
      </c>
      <c r="AQ93" s="0" t="s">
        <v>242</v>
      </c>
    </row>
    <row r="94" customFormat="false" ht="15.8" hidden="true" customHeight="false" outlineLevel="0" collapsed="false">
      <c r="A94" s="0" t="s">
        <v>9</v>
      </c>
      <c r="B94" s="0" t="s">
        <v>9</v>
      </c>
      <c r="C94" s="0" t="s">
        <v>31</v>
      </c>
      <c r="D94" s="0" t="s">
        <v>280</v>
      </c>
      <c r="E94" s="0" t="s">
        <v>260</v>
      </c>
      <c r="F94" s="0" t="s">
        <v>202</v>
      </c>
      <c r="G94" s="0" t="n">
        <v>5392510.89585012</v>
      </c>
      <c r="H94" s="0" t="n">
        <v>63075</v>
      </c>
      <c r="I94" s="0" t="n">
        <v>127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5392510.89585012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s">
        <v>230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5" t="s">
        <v>261</v>
      </c>
      <c r="AL94" s="5" t="s">
        <v>281</v>
      </c>
      <c r="AM94" s="5" t="s">
        <v>299</v>
      </c>
      <c r="AN94" s="5" t="s">
        <v>254</v>
      </c>
      <c r="AO94" s="5" t="s">
        <v>235</v>
      </c>
      <c r="AP94" s="5" t="s">
        <v>300</v>
      </c>
      <c r="AQ94" s="0" t="s">
        <v>237</v>
      </c>
    </row>
    <row r="95" customFormat="false" ht="15.8" hidden="true" customHeight="false" outlineLevel="0" collapsed="false">
      <c r="A95" s="0" t="s">
        <v>9</v>
      </c>
      <c r="B95" s="0" t="s">
        <v>9</v>
      </c>
      <c r="C95" s="0" t="s">
        <v>31</v>
      </c>
      <c r="D95" s="0" t="s">
        <v>280</v>
      </c>
      <c r="E95" s="0" t="s">
        <v>260</v>
      </c>
      <c r="F95" s="0" t="s">
        <v>238</v>
      </c>
      <c r="G95" s="0" t="n">
        <v>4854113.65931203</v>
      </c>
      <c r="H95" s="0" t="n">
        <v>63075</v>
      </c>
      <c r="I95" s="0" t="n">
        <v>33241.75</v>
      </c>
      <c r="J95" s="0" t="n">
        <v>0</v>
      </c>
      <c r="K95" s="0" t="n">
        <v>0</v>
      </c>
      <c r="L95" s="0" t="n">
        <v>3481740</v>
      </c>
      <c r="M95" s="0" t="n">
        <v>5222610</v>
      </c>
      <c r="N95" s="0" t="n">
        <v>357635.25</v>
      </c>
      <c r="O95" s="0" t="n">
        <v>459816.75</v>
      </c>
      <c r="P95" s="0" t="n">
        <v>0</v>
      </c>
      <c r="Q95" s="0" t="n">
        <v>0</v>
      </c>
      <c r="R95" s="0" t="n">
        <v>5392510.89585012</v>
      </c>
      <c r="S95" s="0" t="n">
        <v>0.0998416594674708</v>
      </c>
      <c r="T95" s="0" t="n">
        <v>0</v>
      </c>
      <c r="U95" s="0" t="n">
        <v>69</v>
      </c>
      <c r="V95" s="0" t="n">
        <v>6.48</v>
      </c>
      <c r="W95" s="0" t="n">
        <v>0</v>
      </c>
      <c r="X95" s="0" t="n">
        <v>0</v>
      </c>
      <c r="Y95" s="0" t="n">
        <v>75.48</v>
      </c>
      <c r="Z95" s="0" t="s">
        <v>230</v>
      </c>
      <c r="AA95" s="0" t="n">
        <v>0.714285714468085</v>
      </c>
      <c r="AB95" s="0" t="n">
        <v>1</v>
      </c>
      <c r="AC95" s="0" t="n">
        <v>0</v>
      </c>
      <c r="AD95" s="0" t="n">
        <v>0.285714285531915</v>
      </c>
      <c r="AE95" s="0" t="n">
        <v>0</v>
      </c>
      <c r="AF95" s="0" t="n">
        <v>0</v>
      </c>
      <c r="AG95" s="0" t="n">
        <v>0</v>
      </c>
      <c r="AH95" s="0" t="n">
        <v>0.0713154710664017</v>
      </c>
      <c r="AI95" s="0" t="n">
        <v>0.0998416594674708</v>
      </c>
      <c r="AJ95" s="0" t="n">
        <v>0</v>
      </c>
      <c r="AK95" s="5" t="s">
        <v>261</v>
      </c>
      <c r="AL95" s="5" t="s">
        <v>281</v>
      </c>
      <c r="AM95" s="5" t="s">
        <v>299</v>
      </c>
      <c r="AN95" s="5" t="s">
        <v>254</v>
      </c>
      <c r="AO95" s="5" t="s">
        <v>235</v>
      </c>
      <c r="AP95" s="5" t="s">
        <v>300</v>
      </c>
      <c r="AQ95" s="0" t="s">
        <v>239</v>
      </c>
    </row>
    <row r="96" customFormat="false" ht="15.8" hidden="true" customHeight="false" outlineLevel="0" collapsed="false">
      <c r="A96" s="0" t="s">
        <v>9</v>
      </c>
      <c r="B96" s="0" t="s">
        <v>9</v>
      </c>
      <c r="C96" s="0" t="s">
        <v>31</v>
      </c>
      <c r="D96" s="0" t="s">
        <v>280</v>
      </c>
      <c r="E96" s="0" t="s">
        <v>260</v>
      </c>
      <c r="F96" s="0" t="s">
        <v>240</v>
      </c>
      <c r="G96" s="0" t="n">
        <v>2970807.34051616</v>
      </c>
      <c r="H96" s="0" t="n">
        <v>63075</v>
      </c>
      <c r="I96" s="0" t="n">
        <v>33241.75</v>
      </c>
      <c r="J96" s="0" t="n">
        <v>0</v>
      </c>
      <c r="K96" s="0" t="n">
        <v>0</v>
      </c>
      <c r="L96" s="0" t="n">
        <v>3481740</v>
      </c>
      <c r="M96" s="0" t="n">
        <v>5222610</v>
      </c>
      <c r="N96" s="0" t="n">
        <v>408726</v>
      </c>
      <c r="O96" s="0" t="n">
        <v>510907.5</v>
      </c>
      <c r="P96" s="0" t="n">
        <v>0</v>
      </c>
      <c r="Q96" s="0" t="n">
        <v>0</v>
      </c>
      <c r="R96" s="0" t="n">
        <v>5392510.89585012</v>
      </c>
      <c r="S96" s="0" t="n">
        <v>0.449086446389495</v>
      </c>
      <c r="T96" s="0" t="n">
        <v>0</v>
      </c>
      <c r="U96" s="0" t="n">
        <v>69</v>
      </c>
      <c r="V96" s="0" t="n">
        <v>7.29</v>
      </c>
      <c r="W96" s="0" t="n">
        <v>0</v>
      </c>
      <c r="X96" s="0" t="n">
        <v>0</v>
      </c>
      <c r="Y96" s="0" t="n">
        <v>76.29</v>
      </c>
      <c r="Z96" s="0" t="s">
        <v>230</v>
      </c>
      <c r="AA96" s="0" t="n">
        <v>0.714285714468085</v>
      </c>
      <c r="AB96" s="0" t="n">
        <v>1</v>
      </c>
      <c r="AC96" s="0" t="n">
        <v>0</v>
      </c>
      <c r="AD96" s="0" t="n">
        <v>0.285714285531915</v>
      </c>
      <c r="AE96" s="0" t="n">
        <v>0</v>
      </c>
      <c r="AF96" s="0" t="n">
        <v>0</v>
      </c>
      <c r="AG96" s="0" t="n">
        <v>0</v>
      </c>
      <c r="AH96" s="0" t="n">
        <v>0.320776033217254</v>
      </c>
      <c r="AI96" s="0" t="n">
        <v>0.449086446389495</v>
      </c>
      <c r="AJ96" s="0" t="n">
        <v>0</v>
      </c>
      <c r="AK96" s="5" t="s">
        <v>261</v>
      </c>
      <c r="AL96" s="5" t="s">
        <v>281</v>
      </c>
      <c r="AM96" s="5" t="s">
        <v>299</v>
      </c>
      <c r="AN96" s="5" t="s">
        <v>254</v>
      </c>
      <c r="AO96" s="5" t="s">
        <v>235</v>
      </c>
      <c r="AP96" s="5" t="s">
        <v>300</v>
      </c>
      <c r="AQ96" s="0" t="s">
        <v>155</v>
      </c>
    </row>
    <row r="97" customFormat="false" ht="15.8" hidden="true" customHeight="false" outlineLevel="0" collapsed="false">
      <c r="A97" s="0" t="s">
        <v>9</v>
      </c>
      <c r="B97" s="0" t="s">
        <v>9</v>
      </c>
      <c r="C97" s="0" t="s">
        <v>31</v>
      </c>
      <c r="D97" s="0" t="s">
        <v>280</v>
      </c>
      <c r="E97" s="0" t="s">
        <v>260</v>
      </c>
      <c r="F97" s="0" t="s">
        <v>241</v>
      </c>
      <c r="G97" s="0" t="n">
        <v>1485266.63289</v>
      </c>
      <c r="H97" s="0" t="n">
        <v>63075</v>
      </c>
      <c r="I97" s="0" t="n">
        <v>33241.75</v>
      </c>
      <c r="J97" s="0" t="n">
        <v>2523000</v>
      </c>
      <c r="K97" s="0" t="n">
        <v>3784500</v>
      </c>
      <c r="L97" s="0" t="n">
        <v>7833915</v>
      </c>
      <c r="M97" s="0" t="n">
        <v>10445220</v>
      </c>
      <c r="N97" s="0" t="n">
        <v>408726</v>
      </c>
      <c r="O97" s="0" t="n">
        <v>510907.5</v>
      </c>
      <c r="P97" s="0" t="n">
        <v>0</v>
      </c>
      <c r="Q97" s="0" t="n">
        <v>0</v>
      </c>
      <c r="R97" s="0" t="n">
        <v>5392510.89585012</v>
      </c>
      <c r="S97" s="0" t="n">
        <v>0.724568635729042</v>
      </c>
      <c r="T97" s="0" t="n">
        <v>50</v>
      </c>
      <c r="U97" s="0" t="n">
        <v>144.9</v>
      </c>
      <c r="V97" s="0" t="n">
        <v>7.29</v>
      </c>
      <c r="W97" s="0" t="n">
        <v>0</v>
      </c>
      <c r="X97" s="0" t="n">
        <v>202.19</v>
      </c>
      <c r="Y97" s="0" t="n">
        <v>152.19</v>
      </c>
      <c r="Z97" s="0" t="s">
        <v>230</v>
      </c>
      <c r="AA97" s="0" t="n">
        <v>0.1678571429</v>
      </c>
      <c r="AB97" s="0" t="n">
        <v>0.235</v>
      </c>
      <c r="AC97" s="0" t="n">
        <v>1</v>
      </c>
      <c r="AD97" s="0" t="n">
        <v>0.0671428571</v>
      </c>
      <c r="AE97" s="0" t="n">
        <v>0.765</v>
      </c>
      <c r="AF97" s="0" t="n">
        <v>0.765</v>
      </c>
      <c r="AG97" s="0" t="n">
        <v>0</v>
      </c>
      <c r="AH97" s="0" t="n">
        <v>0.121624021028428</v>
      </c>
      <c r="AI97" s="0" t="n">
        <v>0.170273629396325</v>
      </c>
      <c r="AJ97" s="0" t="n">
        <v>0.724568635729042</v>
      </c>
      <c r="AK97" s="5" t="s">
        <v>261</v>
      </c>
      <c r="AL97" s="5" t="s">
        <v>281</v>
      </c>
      <c r="AM97" s="5" t="s">
        <v>299</v>
      </c>
      <c r="AN97" s="5" t="s">
        <v>254</v>
      </c>
      <c r="AO97" s="5" t="s">
        <v>235</v>
      </c>
      <c r="AP97" s="5" t="s">
        <v>300</v>
      </c>
      <c r="AQ97" s="0" t="s">
        <v>242</v>
      </c>
    </row>
    <row r="98" customFormat="false" ht="15.8" hidden="true" customHeight="false" outlineLevel="0" collapsed="false">
      <c r="A98" s="0" t="s">
        <v>9</v>
      </c>
      <c r="B98" s="0" t="s">
        <v>9</v>
      </c>
      <c r="C98" s="0" t="s">
        <v>105</v>
      </c>
      <c r="D98" s="0" t="s">
        <v>178</v>
      </c>
      <c r="E98" s="0" t="s">
        <v>103</v>
      </c>
      <c r="F98" s="0" t="s">
        <v>202</v>
      </c>
      <c r="G98" s="0" t="n">
        <v>36984504.7468557</v>
      </c>
      <c r="H98" s="0" t="n">
        <v>863410.131422</v>
      </c>
      <c r="I98" s="0" t="n">
        <v>40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36984504.7468557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s">
        <v>251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5" t="s">
        <v>254</v>
      </c>
      <c r="AL98" s="5" t="s">
        <v>288</v>
      </c>
      <c r="AM98" s="5" t="s">
        <v>301</v>
      </c>
      <c r="AN98" s="5" t="s">
        <v>254</v>
      </c>
      <c r="AO98" s="5" t="s">
        <v>235</v>
      </c>
      <c r="AP98" s="5" t="s">
        <v>302</v>
      </c>
      <c r="AQ98" s="0" t="s">
        <v>237</v>
      </c>
    </row>
    <row r="99" customFormat="false" ht="15.8" hidden="true" customHeight="false" outlineLevel="0" collapsed="false">
      <c r="A99" s="0" t="s">
        <v>9</v>
      </c>
      <c r="B99" s="0" t="s">
        <v>9</v>
      </c>
      <c r="C99" s="0" t="s">
        <v>105</v>
      </c>
      <c r="D99" s="0" t="s">
        <v>178</v>
      </c>
      <c r="E99" s="0" t="s">
        <v>103</v>
      </c>
      <c r="F99" s="0" t="s">
        <v>238</v>
      </c>
      <c r="G99" s="0" t="n">
        <v>28569660.6456012</v>
      </c>
      <c r="H99" s="0" t="n">
        <v>863410.131422</v>
      </c>
      <c r="I99" s="0" t="n">
        <v>671545.164099676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38853455.91399</v>
      </c>
      <c r="Q99" s="0" t="n">
        <v>43170506.5711</v>
      </c>
      <c r="R99" s="0" t="n">
        <v>36984504.7468557</v>
      </c>
      <c r="S99" s="0" t="n">
        <v>0.227523503663244</v>
      </c>
      <c r="T99" s="0" t="n">
        <v>0</v>
      </c>
      <c r="U99" s="0" t="n">
        <v>0</v>
      </c>
      <c r="V99" s="0" t="n">
        <v>0</v>
      </c>
      <c r="W99" s="0" t="n">
        <v>47.5</v>
      </c>
      <c r="X99" s="0" t="n">
        <v>47.5</v>
      </c>
      <c r="Y99" s="0" t="n">
        <v>0</v>
      </c>
      <c r="Z99" s="0" t="s">
        <v>251</v>
      </c>
      <c r="AA99" s="0" t="n">
        <v>0</v>
      </c>
      <c r="AB99" s="0" t="n">
        <v>0</v>
      </c>
      <c r="AC99" s="0" t="n">
        <v>1</v>
      </c>
      <c r="AD99" s="0" t="n">
        <v>0</v>
      </c>
      <c r="AE99" s="0" t="n">
        <v>1</v>
      </c>
      <c r="AF99" s="0" t="n">
        <v>0</v>
      </c>
      <c r="AG99" s="0" t="n">
        <v>1</v>
      </c>
      <c r="AH99" s="0" t="n">
        <v>0</v>
      </c>
      <c r="AI99" s="0" t="n">
        <v>0</v>
      </c>
      <c r="AJ99" s="0" t="n">
        <v>0.227523503663244</v>
      </c>
      <c r="AK99" s="5" t="s">
        <v>254</v>
      </c>
      <c r="AL99" s="5" t="s">
        <v>288</v>
      </c>
      <c r="AM99" s="5" t="s">
        <v>301</v>
      </c>
      <c r="AN99" s="5" t="s">
        <v>254</v>
      </c>
      <c r="AO99" s="5" t="s">
        <v>235</v>
      </c>
      <c r="AP99" s="5" t="s">
        <v>302</v>
      </c>
      <c r="AQ99" s="0" t="s">
        <v>239</v>
      </c>
    </row>
    <row r="100" customFormat="false" ht="15.8" hidden="true" customHeight="false" outlineLevel="0" collapsed="false">
      <c r="A100" s="0" t="s">
        <v>9</v>
      </c>
      <c r="B100" s="0" t="s">
        <v>9</v>
      </c>
      <c r="C100" s="0" t="s">
        <v>105</v>
      </c>
      <c r="D100" s="0" t="s">
        <v>178</v>
      </c>
      <c r="E100" s="0" t="s">
        <v>103</v>
      </c>
      <c r="F100" s="0" t="s">
        <v>240</v>
      </c>
      <c r="G100" s="0" t="n">
        <v>14733243.2302819</v>
      </c>
      <c r="H100" s="0" t="n">
        <v>863410.131422</v>
      </c>
      <c r="I100" s="0" t="n">
        <v>671545.164099676</v>
      </c>
      <c r="J100" s="0" t="n">
        <v>0</v>
      </c>
      <c r="K100" s="0" t="n">
        <v>0</v>
      </c>
      <c r="L100" s="0" t="n">
        <v>38756322.2742049</v>
      </c>
      <c r="M100" s="0" t="n">
        <v>46915548.0161429</v>
      </c>
      <c r="N100" s="0" t="n">
        <v>21961915.9553828</v>
      </c>
      <c r="O100" s="0" t="n">
        <v>24273696.5822652</v>
      </c>
      <c r="P100" s="0" t="n">
        <v>47487557.22821</v>
      </c>
      <c r="Q100" s="0" t="n">
        <v>51804607.88532</v>
      </c>
      <c r="R100" s="0" t="n">
        <v>36984504.7468557</v>
      </c>
      <c r="S100" s="0" t="n">
        <v>0.601637406499693</v>
      </c>
      <c r="T100" s="0" t="n">
        <v>0</v>
      </c>
      <c r="U100" s="0" t="n">
        <v>49.6124999999999</v>
      </c>
      <c r="V100" s="0" t="n">
        <v>26.775</v>
      </c>
      <c r="W100" s="0" t="n">
        <v>57.5</v>
      </c>
      <c r="X100" s="0" t="n">
        <v>133.8875</v>
      </c>
      <c r="Y100" s="0" t="n">
        <v>76.3874999999999</v>
      </c>
      <c r="Z100" s="0" t="s">
        <v>251</v>
      </c>
      <c r="AA100" s="0" t="n">
        <v>0.12</v>
      </c>
      <c r="AB100" s="0" t="n">
        <v>0.25</v>
      </c>
      <c r="AC100" s="0" t="n">
        <v>1</v>
      </c>
      <c r="AD100" s="0" t="n">
        <v>0.13</v>
      </c>
      <c r="AE100" s="0" t="n">
        <v>0.75</v>
      </c>
      <c r="AF100" s="0" t="n">
        <v>0</v>
      </c>
      <c r="AG100" s="0" t="n">
        <v>0.75</v>
      </c>
      <c r="AH100" s="0" t="n">
        <v>0.0721964887799631</v>
      </c>
      <c r="AI100" s="0" t="n">
        <v>0.150409351624923</v>
      </c>
      <c r="AJ100" s="0" t="n">
        <v>0.601637406499693</v>
      </c>
      <c r="AK100" s="5" t="s">
        <v>254</v>
      </c>
      <c r="AL100" s="5" t="s">
        <v>288</v>
      </c>
      <c r="AM100" s="5" t="s">
        <v>301</v>
      </c>
      <c r="AN100" s="5" t="s">
        <v>254</v>
      </c>
      <c r="AO100" s="5" t="s">
        <v>235</v>
      </c>
      <c r="AP100" s="5" t="s">
        <v>302</v>
      </c>
      <c r="AQ100" s="0" t="s">
        <v>155</v>
      </c>
    </row>
    <row r="101" customFormat="false" ht="15.8" hidden="true" customHeight="false" outlineLevel="0" collapsed="false">
      <c r="A101" s="0" t="s">
        <v>9</v>
      </c>
      <c r="B101" s="0" t="s">
        <v>9</v>
      </c>
      <c r="C101" s="0" t="s">
        <v>105</v>
      </c>
      <c r="D101" s="0" t="s">
        <v>178</v>
      </c>
      <c r="E101" s="0" t="s">
        <v>103</v>
      </c>
      <c r="F101" s="0" t="s">
        <v>241</v>
      </c>
      <c r="G101" s="0" t="n">
        <v>3018764.51174182</v>
      </c>
      <c r="H101" s="0" t="n">
        <v>863410.131422</v>
      </c>
      <c r="I101" s="0" t="n">
        <v>671545.164099676</v>
      </c>
      <c r="J101" s="0" t="n">
        <v>15109677.299885</v>
      </c>
      <c r="K101" s="0" t="n">
        <v>19426727.956995</v>
      </c>
      <c r="L101" s="0" t="n">
        <v>46915548.0161429</v>
      </c>
      <c r="M101" s="0" t="n">
        <v>57114580.1935652</v>
      </c>
      <c r="N101" s="0" t="n">
        <v>25429586.8957064</v>
      </c>
      <c r="O101" s="0" t="n">
        <v>27741367.5225889</v>
      </c>
      <c r="P101" s="0" t="n">
        <v>51804607.88532</v>
      </c>
      <c r="Q101" s="0" t="n">
        <v>56121658.54243</v>
      </c>
      <c r="R101" s="0" t="n">
        <v>36984504.7468557</v>
      </c>
      <c r="S101" s="0" t="n">
        <v>0.918377587251632</v>
      </c>
      <c r="T101" s="0" t="n">
        <v>20</v>
      </c>
      <c r="U101" s="0" t="n">
        <v>60.2437499999999</v>
      </c>
      <c r="V101" s="0" t="n">
        <v>30.7912499999999</v>
      </c>
      <c r="W101" s="0" t="n">
        <v>62.5</v>
      </c>
      <c r="X101" s="0" t="n">
        <v>173.535</v>
      </c>
      <c r="Y101" s="0" t="n">
        <v>91.0349999999999</v>
      </c>
      <c r="Z101" s="0" t="s">
        <v>251</v>
      </c>
      <c r="AA101" s="0" t="n">
        <v>0.12</v>
      </c>
      <c r="AB101" s="0" t="n">
        <v>0.25</v>
      </c>
      <c r="AC101" s="0" t="n">
        <v>1</v>
      </c>
      <c r="AD101" s="0" t="n">
        <v>0.13</v>
      </c>
      <c r="AE101" s="0" t="n">
        <v>0.75</v>
      </c>
      <c r="AF101" s="0" t="n">
        <v>0.25</v>
      </c>
      <c r="AG101" s="0" t="n">
        <v>0.5</v>
      </c>
      <c r="AH101" s="0" t="n">
        <v>0.110205310470196</v>
      </c>
      <c r="AI101" s="0" t="n">
        <v>0.229594396812908</v>
      </c>
      <c r="AJ101" s="0" t="n">
        <v>0.918377587251632</v>
      </c>
      <c r="AK101" s="5" t="s">
        <v>254</v>
      </c>
      <c r="AL101" s="5" t="s">
        <v>288</v>
      </c>
      <c r="AM101" s="5" t="s">
        <v>301</v>
      </c>
      <c r="AN101" s="5" t="s">
        <v>254</v>
      </c>
      <c r="AO101" s="5" t="s">
        <v>235</v>
      </c>
      <c r="AP101" s="5" t="s">
        <v>302</v>
      </c>
      <c r="AQ101" s="0" t="s">
        <v>242</v>
      </c>
    </row>
    <row r="102" customFormat="false" ht="15.8" hidden="true" customHeight="false" outlineLevel="0" collapsed="false">
      <c r="A102" s="0" t="s">
        <v>9</v>
      </c>
      <c r="B102" s="0" t="s">
        <v>9</v>
      </c>
      <c r="C102" s="0" t="s">
        <v>106</v>
      </c>
      <c r="D102" s="0" t="s">
        <v>177</v>
      </c>
      <c r="E102" s="0" t="s">
        <v>103</v>
      </c>
      <c r="F102" s="0" t="s">
        <v>202</v>
      </c>
      <c r="G102" s="0" t="n">
        <v>63664149.7838657</v>
      </c>
      <c r="H102" s="0" t="n">
        <v>3861319.125</v>
      </c>
      <c r="I102" s="0" t="n">
        <v>2086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63664149.7838657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s">
        <v>251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5" t="s">
        <v>254</v>
      </c>
      <c r="AL102" s="5" t="s">
        <v>284</v>
      </c>
      <c r="AM102" s="5" t="s">
        <v>303</v>
      </c>
      <c r="AN102" s="5" t="s">
        <v>254</v>
      </c>
      <c r="AO102" s="5" t="s">
        <v>235</v>
      </c>
      <c r="AP102" s="5" t="s">
        <v>304</v>
      </c>
      <c r="AQ102" s="0" t="s">
        <v>237</v>
      </c>
    </row>
    <row r="103" customFormat="false" ht="15.8" hidden="true" customHeight="false" outlineLevel="0" collapsed="false">
      <c r="A103" s="0" t="s">
        <v>9</v>
      </c>
      <c r="B103" s="0" t="s">
        <v>9</v>
      </c>
      <c r="C103" s="0" t="s">
        <v>106</v>
      </c>
      <c r="D103" s="0" t="s">
        <v>177</v>
      </c>
      <c r="E103" s="0" t="s">
        <v>103</v>
      </c>
      <c r="F103" s="0" t="s">
        <v>238</v>
      </c>
      <c r="G103" s="0" t="n">
        <v>32195705.4566387</v>
      </c>
      <c r="H103" s="0" t="n">
        <v>3861319.125</v>
      </c>
      <c r="I103" s="0" t="n">
        <v>2641322.8548975</v>
      </c>
      <c r="J103" s="0" t="n">
        <v>0</v>
      </c>
      <c r="K103" s="0" t="n">
        <v>0</v>
      </c>
      <c r="L103" s="0" t="n">
        <v>33716709.6151105</v>
      </c>
      <c r="M103" s="0" t="n">
        <v>50575064.4226658</v>
      </c>
      <c r="N103" s="0" t="n">
        <v>272543405.553777</v>
      </c>
      <c r="O103" s="0" t="n">
        <v>381560767.775288</v>
      </c>
      <c r="P103" s="0" t="n">
        <v>0</v>
      </c>
      <c r="Q103" s="0" t="n">
        <v>0</v>
      </c>
      <c r="R103" s="0" t="n">
        <v>63664149.7838657</v>
      </c>
      <c r="S103" s="0" t="n">
        <v>0.49428829936565</v>
      </c>
      <c r="T103" s="0" t="n">
        <v>0</v>
      </c>
      <c r="U103" s="0" t="n">
        <v>10.9148935</v>
      </c>
      <c r="V103" s="0" t="n">
        <v>84.6995744399998</v>
      </c>
      <c r="W103" s="0" t="n">
        <v>0</v>
      </c>
      <c r="X103" s="0" t="n">
        <v>0</v>
      </c>
      <c r="Y103" s="0" t="n">
        <v>95.6144679399998</v>
      </c>
      <c r="Z103" s="0" t="s">
        <v>251</v>
      </c>
      <c r="AA103" s="0" t="n">
        <v>0.48</v>
      </c>
      <c r="AB103" s="0" t="n">
        <v>1</v>
      </c>
      <c r="AC103" s="0" t="n">
        <v>0</v>
      </c>
      <c r="AD103" s="0" t="n">
        <v>0.52</v>
      </c>
      <c r="AE103" s="0" t="n">
        <v>0</v>
      </c>
      <c r="AF103" s="0" t="n">
        <v>0</v>
      </c>
      <c r="AG103" s="0" t="n">
        <v>0</v>
      </c>
      <c r="AH103" s="0" t="n">
        <v>0.237258383695512</v>
      </c>
      <c r="AI103" s="0" t="n">
        <v>0.49428829936565</v>
      </c>
      <c r="AJ103" s="0" t="n">
        <v>0</v>
      </c>
      <c r="AK103" s="5" t="s">
        <v>254</v>
      </c>
      <c r="AL103" s="5" t="s">
        <v>284</v>
      </c>
      <c r="AM103" s="5" t="s">
        <v>303</v>
      </c>
      <c r="AN103" s="5" t="s">
        <v>254</v>
      </c>
      <c r="AO103" s="5" t="s">
        <v>235</v>
      </c>
      <c r="AP103" s="5" t="s">
        <v>304</v>
      </c>
      <c r="AQ103" s="0" t="s">
        <v>239</v>
      </c>
    </row>
    <row r="104" customFormat="false" ht="15.8" hidden="true" customHeight="false" outlineLevel="0" collapsed="false">
      <c r="A104" s="0" t="s">
        <v>9</v>
      </c>
      <c r="B104" s="0" t="s">
        <v>9</v>
      </c>
      <c r="C104" s="0" t="s">
        <v>106</v>
      </c>
      <c r="D104" s="0" t="s">
        <v>177</v>
      </c>
      <c r="E104" s="0" t="s">
        <v>103</v>
      </c>
      <c r="F104" s="0" t="s">
        <v>240</v>
      </c>
      <c r="G104" s="0" t="n">
        <v>10566816.8354309</v>
      </c>
      <c r="H104" s="0" t="n">
        <v>3861319.125</v>
      </c>
      <c r="I104" s="0" t="n">
        <v>2641322.8548975</v>
      </c>
      <c r="J104" s="0" t="n">
        <v>0</v>
      </c>
      <c r="K104" s="0" t="n">
        <v>0</v>
      </c>
      <c r="L104" s="0" t="n">
        <v>33716709.6151105</v>
      </c>
      <c r="M104" s="0" t="n">
        <v>50575064.4226658</v>
      </c>
      <c r="N104" s="0" t="n">
        <v>299797746.109155</v>
      </c>
      <c r="O104" s="0" t="n">
        <v>408815108.330665</v>
      </c>
      <c r="P104" s="0" t="n">
        <v>91239652.8691666</v>
      </c>
      <c r="Q104" s="0" t="n">
        <v>104273888.993333</v>
      </c>
      <c r="R104" s="0" t="n">
        <v>63664149.7838657</v>
      </c>
      <c r="S104" s="0" t="n">
        <v>0.834022493486454</v>
      </c>
      <c r="T104" s="0" t="n">
        <v>0</v>
      </c>
      <c r="U104" s="0" t="n">
        <v>10.9148935</v>
      </c>
      <c r="V104" s="0" t="n">
        <v>91.7578723099998</v>
      </c>
      <c r="W104" s="0" t="n">
        <v>25.3169364578873</v>
      </c>
      <c r="X104" s="0" t="n">
        <v>127.989702267887</v>
      </c>
      <c r="Y104" s="0" t="n">
        <v>102.67276581</v>
      </c>
      <c r="Z104" s="0" t="s">
        <v>251</v>
      </c>
      <c r="AA104" s="0" t="n">
        <v>0.12</v>
      </c>
      <c r="AB104" s="0" t="n">
        <v>0.25</v>
      </c>
      <c r="AC104" s="0" t="n">
        <v>1</v>
      </c>
      <c r="AD104" s="0" t="n">
        <v>0.13</v>
      </c>
      <c r="AE104" s="0" t="n">
        <v>0.75</v>
      </c>
      <c r="AF104" s="0" t="n">
        <v>0</v>
      </c>
      <c r="AG104" s="0" t="n">
        <v>0.75</v>
      </c>
      <c r="AH104" s="0" t="n">
        <v>0.100082699218374</v>
      </c>
      <c r="AI104" s="0" t="n">
        <v>0.208505623371614</v>
      </c>
      <c r="AJ104" s="0" t="n">
        <v>0.834022493486454</v>
      </c>
      <c r="AK104" s="5" t="s">
        <v>254</v>
      </c>
      <c r="AL104" s="5" t="s">
        <v>284</v>
      </c>
      <c r="AM104" s="5" t="s">
        <v>303</v>
      </c>
      <c r="AN104" s="5" t="s">
        <v>254</v>
      </c>
      <c r="AO104" s="5" t="s">
        <v>235</v>
      </c>
      <c r="AP104" s="5" t="s">
        <v>304</v>
      </c>
      <c r="AQ104" s="0" t="s">
        <v>155</v>
      </c>
    </row>
    <row r="105" customFormat="false" ht="15.8" hidden="true" customHeight="false" outlineLevel="0" collapsed="false">
      <c r="A105" s="0" t="s">
        <v>9</v>
      </c>
      <c r="B105" s="0" t="s">
        <v>9</v>
      </c>
      <c r="C105" s="0" t="s">
        <v>106</v>
      </c>
      <c r="D105" s="0" t="s">
        <v>177</v>
      </c>
      <c r="E105" s="0" t="s">
        <v>103</v>
      </c>
      <c r="F105" s="0" t="s">
        <v>241</v>
      </c>
      <c r="G105" s="0" t="n">
        <v>9362665.42030256</v>
      </c>
      <c r="H105" s="0" t="n">
        <v>3861319.125</v>
      </c>
      <c r="I105" s="0" t="n">
        <v>2641322.8548975</v>
      </c>
      <c r="J105" s="0" t="n">
        <v>0</v>
      </c>
      <c r="K105" s="0" t="n">
        <v>0</v>
      </c>
      <c r="L105" s="0" t="n">
        <v>59004241.8264434</v>
      </c>
      <c r="M105" s="0" t="n">
        <v>84291774.0377763</v>
      </c>
      <c r="N105" s="0" t="n">
        <v>340679256.942221</v>
      </c>
      <c r="O105" s="0" t="n">
        <v>436069448.886044</v>
      </c>
      <c r="P105" s="0" t="n">
        <v>104273888.993333</v>
      </c>
      <c r="Q105" s="0" t="n">
        <v>117308125.1175</v>
      </c>
      <c r="R105" s="0" t="n">
        <v>63664149.7838657</v>
      </c>
      <c r="S105" s="0" t="n">
        <v>0.852936614215567</v>
      </c>
      <c r="T105" s="0" t="n">
        <v>0</v>
      </c>
      <c r="U105" s="0" t="n">
        <v>18.55531895</v>
      </c>
      <c r="V105" s="0" t="n">
        <v>100.5807446475</v>
      </c>
      <c r="W105" s="0" t="n">
        <v>28.6925279856056</v>
      </c>
      <c r="X105" s="0" t="n">
        <v>147.828591583105</v>
      </c>
      <c r="Y105" s="0" t="n">
        <v>119.1360635975</v>
      </c>
      <c r="Z105" s="0" t="s">
        <v>251</v>
      </c>
      <c r="AA105" s="0" t="n">
        <v>0.12</v>
      </c>
      <c r="AB105" s="0" t="n">
        <v>0.25</v>
      </c>
      <c r="AC105" s="0" t="n">
        <v>1</v>
      </c>
      <c r="AD105" s="0" t="n">
        <v>0.13</v>
      </c>
      <c r="AE105" s="0" t="n">
        <v>0.75</v>
      </c>
      <c r="AF105" s="0" t="n">
        <v>0</v>
      </c>
      <c r="AG105" s="0" t="n">
        <v>0.75</v>
      </c>
      <c r="AH105" s="0" t="n">
        <v>0.102352393705868</v>
      </c>
      <c r="AI105" s="0" t="n">
        <v>0.213234153553892</v>
      </c>
      <c r="AJ105" s="0" t="n">
        <v>0.852936614215567</v>
      </c>
      <c r="AK105" s="5" t="s">
        <v>254</v>
      </c>
      <c r="AL105" s="5" t="s">
        <v>284</v>
      </c>
      <c r="AM105" s="5" t="s">
        <v>303</v>
      </c>
      <c r="AN105" s="5" t="s">
        <v>254</v>
      </c>
      <c r="AO105" s="5" t="s">
        <v>235</v>
      </c>
      <c r="AP105" s="5" t="s">
        <v>304</v>
      </c>
      <c r="AQ105" s="0" t="s">
        <v>242</v>
      </c>
    </row>
    <row r="106" customFormat="false" ht="15.8" hidden="true" customHeight="false" outlineLevel="0" collapsed="false">
      <c r="A106" s="0" t="s">
        <v>9</v>
      </c>
      <c r="B106" s="0" t="s">
        <v>9</v>
      </c>
      <c r="C106" s="0" t="s">
        <v>33</v>
      </c>
      <c r="D106" s="0" t="s">
        <v>259</v>
      </c>
      <c r="E106" s="0" t="s">
        <v>260</v>
      </c>
      <c r="F106" s="0" t="s">
        <v>202</v>
      </c>
      <c r="G106" s="0" t="n">
        <v>39211522.882467</v>
      </c>
      <c r="H106" s="0" t="n">
        <v>574539.755601231</v>
      </c>
      <c r="I106" s="0" t="n">
        <v>86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39211522.882467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s">
        <v>244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5" t="s">
        <v>261</v>
      </c>
      <c r="AL106" s="5" t="s">
        <v>262</v>
      </c>
      <c r="AM106" s="5" t="s">
        <v>305</v>
      </c>
      <c r="AN106" s="5" t="s">
        <v>254</v>
      </c>
      <c r="AO106" s="5" t="s">
        <v>235</v>
      </c>
      <c r="AP106" s="5" t="s">
        <v>306</v>
      </c>
      <c r="AQ106" s="0" t="s">
        <v>237</v>
      </c>
    </row>
    <row r="107" customFormat="false" ht="15.8" hidden="true" customHeight="false" outlineLevel="0" collapsed="false">
      <c r="A107" s="0" t="s">
        <v>9</v>
      </c>
      <c r="B107" s="0" t="s">
        <v>9</v>
      </c>
      <c r="C107" s="0" t="s">
        <v>33</v>
      </c>
      <c r="D107" s="0" t="s">
        <v>259</v>
      </c>
      <c r="E107" s="0" t="s">
        <v>260</v>
      </c>
      <c r="F107" s="0" t="s">
        <v>238</v>
      </c>
      <c r="G107" s="0" t="n">
        <v>39211522.882467</v>
      </c>
      <c r="H107" s="0" t="n">
        <v>574539.755601231</v>
      </c>
      <c r="I107" s="0" t="n">
        <v>288974.458406695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39211522.882467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s">
        <v>244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5" t="s">
        <v>261</v>
      </c>
      <c r="AL107" s="5" t="s">
        <v>262</v>
      </c>
      <c r="AM107" s="5" t="s">
        <v>305</v>
      </c>
      <c r="AN107" s="5" t="s">
        <v>254</v>
      </c>
      <c r="AO107" s="5" t="s">
        <v>235</v>
      </c>
      <c r="AP107" s="5" t="s">
        <v>306</v>
      </c>
      <c r="AQ107" s="0" t="s">
        <v>239</v>
      </c>
    </row>
    <row r="108" customFormat="false" ht="15.8" hidden="true" customHeight="false" outlineLevel="0" collapsed="false">
      <c r="A108" s="0" t="s">
        <v>9</v>
      </c>
      <c r="B108" s="0" t="s">
        <v>9</v>
      </c>
      <c r="C108" s="0" t="s">
        <v>33</v>
      </c>
      <c r="D108" s="0" t="s">
        <v>259</v>
      </c>
      <c r="E108" s="0" t="s">
        <v>260</v>
      </c>
      <c r="F108" s="0" t="s">
        <v>240</v>
      </c>
      <c r="G108" s="0" t="n">
        <v>11033788.9462933</v>
      </c>
      <c r="H108" s="0" t="n">
        <v>574539.755601231</v>
      </c>
      <c r="I108" s="0" t="n">
        <v>288974.458406695</v>
      </c>
      <c r="J108" s="0" t="n">
        <v>0</v>
      </c>
      <c r="K108" s="0" t="n">
        <v>0</v>
      </c>
      <c r="L108" s="0" t="n">
        <v>273853975.460739</v>
      </c>
      <c r="M108" s="0" t="n">
        <v>331507443.97879</v>
      </c>
      <c r="N108" s="0" t="n">
        <v>48327172.3327703</v>
      </c>
      <c r="O108" s="0" t="n">
        <v>58501313.8765115</v>
      </c>
      <c r="P108" s="0" t="n">
        <v>10054445.7230215</v>
      </c>
      <c r="Q108" s="0" t="n">
        <v>11490795.1120246</v>
      </c>
      <c r="R108" s="0" t="n">
        <v>39211522.882467</v>
      </c>
      <c r="S108" s="0" t="n">
        <v>0.718608507520452</v>
      </c>
      <c r="T108" s="0" t="n">
        <v>0</v>
      </c>
      <c r="U108" s="0" t="n">
        <v>526.82291655</v>
      </c>
      <c r="V108" s="0" t="n">
        <v>92.96875035</v>
      </c>
      <c r="W108" s="0" t="n">
        <v>18.75</v>
      </c>
      <c r="X108" s="0" t="n">
        <v>638.5416669</v>
      </c>
      <c r="Y108" s="0" t="n">
        <v>619.7916669</v>
      </c>
      <c r="Z108" s="0" t="s">
        <v>244</v>
      </c>
      <c r="AA108" s="0" t="n">
        <v>0.258</v>
      </c>
      <c r="AB108" s="0" t="n">
        <v>0.44</v>
      </c>
      <c r="AC108" s="0" t="n">
        <v>1</v>
      </c>
      <c r="AD108" s="0" t="n">
        <v>0.182</v>
      </c>
      <c r="AE108" s="0" t="n">
        <v>0.56</v>
      </c>
      <c r="AF108" s="0" t="n">
        <v>0</v>
      </c>
      <c r="AG108" s="0" t="n">
        <v>0.56</v>
      </c>
      <c r="AH108" s="0" t="n">
        <v>0.185400994940277</v>
      </c>
      <c r="AI108" s="0" t="n">
        <v>0.316187743308999</v>
      </c>
      <c r="AJ108" s="0" t="n">
        <v>0.718608507520452</v>
      </c>
      <c r="AK108" s="5" t="s">
        <v>261</v>
      </c>
      <c r="AL108" s="5" t="s">
        <v>262</v>
      </c>
      <c r="AM108" s="5" t="s">
        <v>305</v>
      </c>
      <c r="AN108" s="5" t="s">
        <v>254</v>
      </c>
      <c r="AO108" s="5" t="s">
        <v>235</v>
      </c>
      <c r="AP108" s="5" t="s">
        <v>306</v>
      </c>
      <c r="AQ108" s="0" t="s">
        <v>155</v>
      </c>
    </row>
    <row r="109" customFormat="false" ht="15.8" hidden="true" customHeight="false" outlineLevel="0" collapsed="false">
      <c r="A109" s="0" t="s">
        <v>9</v>
      </c>
      <c r="B109" s="0" t="s">
        <v>9</v>
      </c>
      <c r="C109" s="0" t="s">
        <v>33</v>
      </c>
      <c r="D109" s="0" t="s">
        <v>259</v>
      </c>
      <c r="E109" s="0" t="s">
        <v>260</v>
      </c>
      <c r="F109" s="0" t="s">
        <v>241</v>
      </c>
      <c r="G109" s="0" t="n">
        <v>4158717.146408</v>
      </c>
      <c r="H109" s="0" t="n">
        <v>574539.755601231</v>
      </c>
      <c r="I109" s="0" t="n">
        <v>288974.458406695</v>
      </c>
      <c r="J109" s="0" t="n">
        <v>0</v>
      </c>
      <c r="K109" s="0" t="n">
        <v>0</v>
      </c>
      <c r="L109" s="0" t="n">
        <v>331507443.97879</v>
      </c>
      <c r="M109" s="0" t="n">
        <v>403574279.626353</v>
      </c>
      <c r="N109" s="0" t="n">
        <v>58501313.8765115</v>
      </c>
      <c r="O109" s="0" t="n">
        <v>0</v>
      </c>
      <c r="P109" s="0" t="n">
        <v>11490795.1120246</v>
      </c>
      <c r="Q109" s="0" t="n">
        <v>12927144.5010277</v>
      </c>
      <c r="R109" s="0" t="n">
        <v>39211522.882467</v>
      </c>
      <c r="S109" s="0" t="n">
        <v>0.893941452902164</v>
      </c>
      <c r="T109" s="0" t="n">
        <v>0</v>
      </c>
      <c r="U109" s="0" t="n">
        <v>639.713541525</v>
      </c>
      <c r="V109" s="0" t="n">
        <v>50.911458525</v>
      </c>
      <c r="W109" s="0" t="n">
        <v>21.25</v>
      </c>
      <c r="X109" s="0" t="n">
        <v>711.87500005</v>
      </c>
      <c r="Y109" s="0" t="n">
        <v>690.62500005</v>
      </c>
      <c r="Z109" s="0" t="s">
        <v>244</v>
      </c>
      <c r="AA109" s="0" t="n">
        <v>0.258</v>
      </c>
      <c r="AB109" s="0" t="n">
        <v>0.44</v>
      </c>
      <c r="AC109" s="0" t="n">
        <v>1</v>
      </c>
      <c r="AD109" s="0" t="n">
        <v>0.182</v>
      </c>
      <c r="AE109" s="0" t="n">
        <v>0.56</v>
      </c>
      <c r="AF109" s="0" t="n">
        <v>0</v>
      </c>
      <c r="AG109" s="0" t="n">
        <v>0.56</v>
      </c>
      <c r="AH109" s="0" t="n">
        <v>0.230636894848758</v>
      </c>
      <c r="AI109" s="0" t="n">
        <v>0.393334239276952</v>
      </c>
      <c r="AJ109" s="0" t="n">
        <v>0.893941452902164</v>
      </c>
      <c r="AK109" s="5" t="s">
        <v>261</v>
      </c>
      <c r="AL109" s="5" t="s">
        <v>262</v>
      </c>
      <c r="AM109" s="5" t="s">
        <v>305</v>
      </c>
      <c r="AN109" s="5" t="s">
        <v>254</v>
      </c>
      <c r="AO109" s="5" t="s">
        <v>235</v>
      </c>
      <c r="AP109" s="5" t="s">
        <v>306</v>
      </c>
      <c r="AQ109" s="0" t="s">
        <v>242</v>
      </c>
    </row>
    <row r="110" customFormat="false" ht="15.8" hidden="true" customHeight="false" outlineLevel="0" collapsed="false">
      <c r="A110" s="0" t="s">
        <v>9</v>
      </c>
      <c r="B110" s="0" t="s">
        <v>9</v>
      </c>
      <c r="C110" s="0" t="s">
        <v>307</v>
      </c>
      <c r="D110" s="0" t="s">
        <v>169</v>
      </c>
      <c r="E110" s="0" t="s">
        <v>52</v>
      </c>
      <c r="F110" s="0" t="s">
        <v>202</v>
      </c>
      <c r="G110" s="0" t="n">
        <v>268604043.319074</v>
      </c>
      <c r="H110" s="0" t="n">
        <v>2446533.100159</v>
      </c>
      <c r="I110" s="0" t="n">
        <v>386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268604043.319074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s">
        <v>251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5" t="s">
        <v>252</v>
      </c>
      <c r="AL110" s="5" t="s">
        <v>277</v>
      </c>
      <c r="AM110" s="5" t="s">
        <v>308</v>
      </c>
      <c r="AN110" s="5" t="s">
        <v>254</v>
      </c>
      <c r="AO110" s="5" t="s">
        <v>235</v>
      </c>
      <c r="AP110" s="5" t="s">
        <v>309</v>
      </c>
      <c r="AQ110" s="0" t="s">
        <v>237</v>
      </c>
    </row>
    <row r="111" customFormat="false" ht="15.8" hidden="true" customHeight="false" outlineLevel="0" collapsed="false">
      <c r="A111" s="0" t="s">
        <v>9</v>
      </c>
      <c r="B111" s="0" t="s">
        <v>9</v>
      </c>
      <c r="C111" s="0" t="s">
        <v>307</v>
      </c>
      <c r="D111" s="0" t="s">
        <v>169</v>
      </c>
      <c r="E111" s="0" t="s">
        <v>52</v>
      </c>
      <c r="F111" s="0" t="s">
        <v>238</v>
      </c>
      <c r="G111" s="0" t="n">
        <v>194494162.544495</v>
      </c>
      <c r="H111" s="0" t="n">
        <v>2446533.100159</v>
      </c>
      <c r="I111" s="0" t="n">
        <v>1233919.50089655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220187979.01431</v>
      </c>
      <c r="Q111" s="0" t="n">
        <v>244653310.0159</v>
      </c>
      <c r="R111" s="0" t="n">
        <v>268604043.319074</v>
      </c>
      <c r="S111" s="0" t="n">
        <v>0.275907539807744</v>
      </c>
      <c r="T111" s="0" t="n">
        <v>0</v>
      </c>
      <c r="U111" s="0" t="n">
        <v>0</v>
      </c>
      <c r="V111" s="0" t="n">
        <v>0</v>
      </c>
      <c r="W111" s="0" t="n">
        <v>95</v>
      </c>
      <c r="X111" s="0" t="n">
        <v>95</v>
      </c>
      <c r="Y111" s="0" t="n">
        <v>0</v>
      </c>
      <c r="Z111" s="0" t="s">
        <v>251</v>
      </c>
      <c r="AA111" s="0" t="n">
        <v>0</v>
      </c>
      <c r="AB111" s="0" t="n">
        <v>0</v>
      </c>
      <c r="AC111" s="0" t="n">
        <v>1</v>
      </c>
      <c r="AD111" s="0" t="n">
        <v>0</v>
      </c>
      <c r="AE111" s="0" t="n">
        <v>1</v>
      </c>
      <c r="AF111" s="0" t="n">
        <v>0</v>
      </c>
      <c r="AG111" s="0" t="n">
        <v>1</v>
      </c>
      <c r="AH111" s="0" t="n">
        <v>0</v>
      </c>
      <c r="AI111" s="0" t="n">
        <v>0</v>
      </c>
      <c r="AJ111" s="0" t="n">
        <v>0.275907539807744</v>
      </c>
      <c r="AK111" s="5" t="s">
        <v>252</v>
      </c>
      <c r="AL111" s="5" t="s">
        <v>277</v>
      </c>
      <c r="AM111" s="5" t="s">
        <v>308</v>
      </c>
      <c r="AN111" s="5" t="s">
        <v>254</v>
      </c>
      <c r="AO111" s="5" t="s">
        <v>235</v>
      </c>
      <c r="AP111" s="5" t="s">
        <v>309</v>
      </c>
      <c r="AQ111" s="0" t="s">
        <v>239</v>
      </c>
    </row>
    <row r="112" customFormat="false" ht="15.8" hidden="true" customHeight="false" outlineLevel="0" collapsed="false">
      <c r="A112" s="0" t="s">
        <v>9</v>
      </c>
      <c r="B112" s="0" t="s">
        <v>9</v>
      </c>
      <c r="C112" s="0" t="s">
        <v>307</v>
      </c>
      <c r="D112" s="0" t="s">
        <v>169</v>
      </c>
      <c r="E112" s="0" t="s">
        <v>52</v>
      </c>
      <c r="F112" s="0" t="s">
        <v>240</v>
      </c>
      <c r="G112" s="0" t="n">
        <v>121993468.520153</v>
      </c>
      <c r="H112" s="0" t="n">
        <v>2446533.100159</v>
      </c>
      <c r="I112" s="0" t="n">
        <v>1233919.50089655</v>
      </c>
      <c r="J112" s="0" t="n">
        <v>0</v>
      </c>
      <c r="K112" s="0" t="n">
        <v>0</v>
      </c>
      <c r="L112" s="0" t="n">
        <v>66433566.7824985</v>
      </c>
      <c r="M112" s="0" t="n">
        <v>80419580.8419719</v>
      </c>
      <c r="N112" s="0" t="n">
        <v>53011275.2590131</v>
      </c>
      <c r="O112" s="0" t="n">
        <v>58591409.496804</v>
      </c>
      <c r="P112" s="0" t="n">
        <v>269118641.01749</v>
      </c>
      <c r="Q112" s="0" t="n">
        <v>293583972.01908</v>
      </c>
      <c r="R112" s="0" t="n">
        <v>268604043.319074</v>
      </c>
      <c r="S112" s="0" t="n">
        <v>0.54582415434738</v>
      </c>
      <c r="T112" s="0" t="n">
        <v>0</v>
      </c>
      <c r="U112" s="0" t="n">
        <v>30.0124996499999</v>
      </c>
      <c r="V112" s="0" t="n">
        <v>22.8083332999999</v>
      </c>
      <c r="W112" s="0" t="n">
        <v>115</v>
      </c>
      <c r="X112" s="0" t="n">
        <v>167.82083295</v>
      </c>
      <c r="Y112" s="0" t="n">
        <v>52.8208329499998</v>
      </c>
      <c r="Z112" s="0" t="s">
        <v>251</v>
      </c>
      <c r="AA112" s="0" t="n">
        <v>0.12</v>
      </c>
      <c r="AB112" s="0" t="n">
        <v>0.25</v>
      </c>
      <c r="AC112" s="0" t="n">
        <v>1</v>
      </c>
      <c r="AD112" s="0" t="n">
        <v>0.13</v>
      </c>
      <c r="AE112" s="0" t="n">
        <v>0.75</v>
      </c>
      <c r="AF112" s="0" t="n">
        <v>0</v>
      </c>
      <c r="AG112" s="0" t="n">
        <v>0.75</v>
      </c>
      <c r="AH112" s="0" t="n">
        <v>0.0654988985216856</v>
      </c>
      <c r="AI112" s="0" t="n">
        <v>0.136456038586845</v>
      </c>
      <c r="AJ112" s="0" t="n">
        <v>0.54582415434738</v>
      </c>
      <c r="AK112" s="5" t="s">
        <v>252</v>
      </c>
      <c r="AL112" s="5" t="s">
        <v>277</v>
      </c>
      <c r="AM112" s="5" t="s">
        <v>308</v>
      </c>
      <c r="AN112" s="5" t="s">
        <v>254</v>
      </c>
      <c r="AO112" s="5" t="s">
        <v>235</v>
      </c>
      <c r="AP112" s="5" t="s">
        <v>309</v>
      </c>
      <c r="AQ112" s="0" t="s">
        <v>155</v>
      </c>
    </row>
    <row r="113" customFormat="false" ht="15.8" hidden="true" customHeight="false" outlineLevel="0" collapsed="false">
      <c r="A113" s="0" t="s">
        <v>9</v>
      </c>
      <c r="B113" s="0" t="s">
        <v>9</v>
      </c>
      <c r="C113" s="0" t="s">
        <v>307</v>
      </c>
      <c r="D113" s="0" t="s">
        <v>169</v>
      </c>
      <c r="E113" s="0" t="s">
        <v>52</v>
      </c>
      <c r="F113" s="0" t="s">
        <v>241</v>
      </c>
      <c r="G113" s="0" t="n">
        <v>45007407.1331131</v>
      </c>
      <c r="H113" s="0" t="n">
        <v>2446533.100159</v>
      </c>
      <c r="I113" s="0" t="n">
        <v>1233919.50089655</v>
      </c>
      <c r="J113" s="0" t="n">
        <v>85628658.505565</v>
      </c>
      <c r="K113" s="0" t="n">
        <v>110093989.507155</v>
      </c>
      <c r="L113" s="0" t="n">
        <v>80419580.8419719</v>
      </c>
      <c r="M113" s="0" t="n">
        <v>97902098.4163137</v>
      </c>
      <c r="N113" s="0" t="n">
        <v>61381476.6156994</v>
      </c>
      <c r="O113" s="0" t="n">
        <v>66961610.8534904</v>
      </c>
      <c r="P113" s="0" t="n">
        <v>293583972.01908</v>
      </c>
      <c r="Q113" s="0" t="n">
        <v>318049303.02067</v>
      </c>
      <c r="R113" s="0" t="n">
        <v>268604043.319074</v>
      </c>
      <c r="S113" s="0" t="n">
        <v>0.832439576943937</v>
      </c>
      <c r="T113" s="0" t="n">
        <v>40</v>
      </c>
      <c r="U113" s="0" t="n">
        <v>36.4437495749999</v>
      </c>
      <c r="V113" s="0" t="n">
        <v>26.2295832949999</v>
      </c>
      <c r="W113" s="0" t="n">
        <v>125</v>
      </c>
      <c r="X113" s="0" t="n">
        <v>227.67333287</v>
      </c>
      <c r="Y113" s="0" t="n">
        <v>62.6733328699999</v>
      </c>
      <c r="Z113" s="0" t="s">
        <v>251</v>
      </c>
      <c r="AA113" s="0" t="n">
        <v>0.12</v>
      </c>
      <c r="AB113" s="0" t="n">
        <v>0.25</v>
      </c>
      <c r="AC113" s="0" t="n">
        <v>1</v>
      </c>
      <c r="AD113" s="0" t="n">
        <v>0.13</v>
      </c>
      <c r="AE113" s="0" t="n">
        <v>0.75</v>
      </c>
      <c r="AF113" s="0" t="n">
        <v>0.25</v>
      </c>
      <c r="AG113" s="0" t="n">
        <v>0.5</v>
      </c>
      <c r="AH113" s="0" t="n">
        <v>0.0998927492332724</v>
      </c>
      <c r="AI113" s="0" t="n">
        <v>0.208109894235984</v>
      </c>
      <c r="AJ113" s="0" t="n">
        <v>0.832439576943937</v>
      </c>
      <c r="AK113" s="5" t="s">
        <v>252</v>
      </c>
      <c r="AL113" s="5" t="s">
        <v>277</v>
      </c>
      <c r="AM113" s="5" t="s">
        <v>308</v>
      </c>
      <c r="AN113" s="5" t="s">
        <v>254</v>
      </c>
      <c r="AO113" s="5" t="s">
        <v>235</v>
      </c>
      <c r="AP113" s="5" t="s">
        <v>309</v>
      </c>
      <c r="AQ113" s="0" t="s">
        <v>242</v>
      </c>
    </row>
    <row r="114" customFormat="false" ht="15.8" hidden="true" customHeight="false" outlineLevel="0" collapsed="false">
      <c r="A114" s="0" t="s">
        <v>9</v>
      </c>
      <c r="B114" s="0" t="s">
        <v>9</v>
      </c>
      <c r="C114" s="0" t="s">
        <v>310</v>
      </c>
      <c r="D114" s="0" t="s">
        <v>178</v>
      </c>
      <c r="E114" s="0" t="s">
        <v>103</v>
      </c>
      <c r="F114" s="0" t="s">
        <v>202</v>
      </c>
      <c r="G114" s="0" t="n">
        <v>26629211.550742</v>
      </c>
      <c r="H114" s="0" t="n">
        <v>396637.636870347</v>
      </c>
      <c r="I114" s="0" t="n">
        <v>3260.000000057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26629211.550742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s">
        <v>230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5" t="s">
        <v>254</v>
      </c>
      <c r="AL114" s="5" t="s">
        <v>288</v>
      </c>
      <c r="AM114" s="5" t="s">
        <v>311</v>
      </c>
      <c r="AN114" s="5" t="s">
        <v>254</v>
      </c>
      <c r="AO114" s="5" t="s">
        <v>235</v>
      </c>
      <c r="AP114" s="5" t="s">
        <v>312</v>
      </c>
      <c r="AQ114" s="0" t="s">
        <v>237</v>
      </c>
    </row>
    <row r="115" customFormat="false" ht="15.8" hidden="true" customHeight="false" outlineLevel="0" collapsed="false">
      <c r="A115" s="0" t="s">
        <v>9</v>
      </c>
      <c r="B115" s="0" t="s">
        <v>9</v>
      </c>
      <c r="C115" s="0" t="s">
        <v>310</v>
      </c>
      <c r="D115" s="0" t="s">
        <v>178</v>
      </c>
      <c r="E115" s="0" t="s">
        <v>103</v>
      </c>
      <c r="F115" s="0" t="s">
        <v>238</v>
      </c>
      <c r="G115" s="0" t="n">
        <v>12956372.6913114</v>
      </c>
      <c r="H115" s="0" t="n">
        <v>396637.636870347</v>
      </c>
      <c r="I115" s="0" t="n">
        <v>348390.8725575</v>
      </c>
      <c r="J115" s="0" t="n">
        <v>0</v>
      </c>
      <c r="K115" s="0" t="n">
        <v>0</v>
      </c>
      <c r="L115" s="0" t="n">
        <v>38077213.1395533</v>
      </c>
      <c r="M115" s="0" t="n">
        <v>53308098.3953745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26629211.550742</v>
      </c>
      <c r="S115" s="0" t="n">
        <v>0.513452635778454</v>
      </c>
      <c r="T115" s="0" t="n">
        <v>0</v>
      </c>
      <c r="U115" s="0" t="n">
        <v>115.2</v>
      </c>
      <c r="V115" s="0" t="n">
        <v>0</v>
      </c>
      <c r="W115" s="0" t="n">
        <v>0</v>
      </c>
      <c r="X115" s="0" t="n">
        <v>0</v>
      </c>
      <c r="Y115" s="0" t="n">
        <v>0</v>
      </c>
      <c r="Z115" s="0" t="s">
        <v>230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0.513452635778454</v>
      </c>
      <c r="AI115" s="0" t="n">
        <v>0</v>
      </c>
      <c r="AJ115" s="0" t="n">
        <v>0</v>
      </c>
      <c r="AK115" s="5" t="s">
        <v>254</v>
      </c>
      <c r="AL115" s="5" t="s">
        <v>288</v>
      </c>
      <c r="AM115" s="5" t="s">
        <v>311</v>
      </c>
      <c r="AN115" s="5" t="s">
        <v>254</v>
      </c>
      <c r="AO115" s="5" t="s">
        <v>235</v>
      </c>
      <c r="AP115" s="5" t="s">
        <v>312</v>
      </c>
      <c r="AQ115" s="0" t="s">
        <v>239</v>
      </c>
    </row>
    <row r="116" customFormat="false" ht="15.8" hidden="true" customHeight="false" outlineLevel="0" collapsed="false">
      <c r="A116" s="0" t="s">
        <v>9</v>
      </c>
      <c r="B116" s="0" t="s">
        <v>9</v>
      </c>
      <c r="C116" s="0" t="s">
        <v>310</v>
      </c>
      <c r="D116" s="0" t="s">
        <v>178</v>
      </c>
      <c r="E116" s="0" t="s">
        <v>103</v>
      </c>
      <c r="F116" s="0" t="s">
        <v>240</v>
      </c>
      <c r="G116" s="0" t="n">
        <v>4275646.28751096</v>
      </c>
      <c r="H116" s="0" t="n">
        <v>396637.636870347</v>
      </c>
      <c r="I116" s="0" t="n">
        <v>348390.8725575</v>
      </c>
      <c r="J116" s="0" t="n">
        <v>0</v>
      </c>
      <c r="K116" s="0" t="n">
        <v>0</v>
      </c>
      <c r="L116" s="0" t="n">
        <v>38077213.1395533</v>
      </c>
      <c r="M116" s="0" t="n">
        <v>53308098.3953745</v>
      </c>
      <c r="N116" s="0" t="n">
        <v>12565480.3360526</v>
      </c>
      <c r="O116" s="0" t="n">
        <v>17134745.912799</v>
      </c>
      <c r="P116" s="0" t="n">
        <v>6278214.40813949</v>
      </c>
      <c r="Q116" s="0" t="n">
        <v>7175102.18073084</v>
      </c>
      <c r="R116" s="0" t="n">
        <v>26629211.550742</v>
      </c>
      <c r="S116" s="0" t="n">
        <v>0.839437743796368</v>
      </c>
      <c r="T116" s="0" t="n">
        <v>0</v>
      </c>
      <c r="U116" s="0" t="n">
        <v>115.2</v>
      </c>
      <c r="V116" s="0" t="n">
        <v>37.44</v>
      </c>
      <c r="W116" s="0" t="n">
        <v>16.9592032352542</v>
      </c>
      <c r="X116" s="0" t="n">
        <v>169.599203235254</v>
      </c>
      <c r="Y116" s="0" t="n">
        <v>152.64</v>
      </c>
      <c r="Z116" s="0" t="s">
        <v>230</v>
      </c>
      <c r="AA116" s="0" t="n">
        <v>0.1678571429</v>
      </c>
      <c r="AB116" s="0" t="n">
        <v>0.235</v>
      </c>
      <c r="AC116" s="0" t="n">
        <v>1</v>
      </c>
      <c r="AD116" s="0" t="n">
        <v>0.0671428571</v>
      </c>
      <c r="AE116" s="0" t="n">
        <v>0.765</v>
      </c>
      <c r="AF116" s="0" t="n">
        <v>0</v>
      </c>
      <c r="AG116" s="0" t="n">
        <v>0.765</v>
      </c>
      <c r="AH116" s="0" t="n">
        <v>0.14090562131608</v>
      </c>
      <c r="AI116" s="0" t="n">
        <v>0.197267869792146</v>
      </c>
      <c r="AJ116" s="0" t="n">
        <v>0.839437743796368</v>
      </c>
      <c r="AK116" s="5" t="s">
        <v>254</v>
      </c>
      <c r="AL116" s="5" t="s">
        <v>288</v>
      </c>
      <c r="AM116" s="5" t="s">
        <v>311</v>
      </c>
      <c r="AN116" s="5" t="s">
        <v>254</v>
      </c>
      <c r="AO116" s="5" t="s">
        <v>235</v>
      </c>
      <c r="AP116" s="5" t="s">
        <v>312</v>
      </c>
      <c r="AQ116" s="0" t="s">
        <v>155</v>
      </c>
    </row>
    <row r="117" customFormat="false" ht="15.8" hidden="true" customHeight="false" outlineLevel="0" collapsed="false">
      <c r="A117" s="0" t="s">
        <v>9</v>
      </c>
      <c r="B117" s="0" t="s">
        <v>9</v>
      </c>
      <c r="C117" s="0" t="s">
        <v>310</v>
      </c>
      <c r="D117" s="0" t="s">
        <v>178</v>
      </c>
      <c r="E117" s="0" t="s">
        <v>103</v>
      </c>
      <c r="F117" s="0" t="s">
        <v>241</v>
      </c>
      <c r="G117" s="0" t="n">
        <v>2663682.31579581</v>
      </c>
      <c r="H117" s="0" t="n">
        <v>396637.636870347</v>
      </c>
      <c r="I117" s="0" t="n">
        <v>348390.8725575</v>
      </c>
      <c r="J117" s="0" t="n">
        <v>0</v>
      </c>
      <c r="K117" s="0" t="n">
        <v>0</v>
      </c>
      <c r="L117" s="0" t="n">
        <v>60923541.023285</v>
      </c>
      <c r="M117" s="0" t="n">
        <v>83769868.9070171</v>
      </c>
      <c r="N117" s="0" t="n">
        <v>14278954.9273325</v>
      </c>
      <c r="O117" s="0" t="n">
        <v>18277062.3069856</v>
      </c>
      <c r="P117" s="0" t="n">
        <v>7175102.18073084</v>
      </c>
      <c r="Q117" s="0" t="n">
        <v>8071989.9533222</v>
      </c>
      <c r="R117" s="0" t="n">
        <v>26629211.550742</v>
      </c>
      <c r="S117" s="0" t="n">
        <v>0.899971416325258</v>
      </c>
      <c r="T117" s="0" t="n">
        <v>0</v>
      </c>
      <c r="U117" s="0" t="n">
        <v>182.4</v>
      </c>
      <c r="V117" s="0" t="n">
        <v>41.04</v>
      </c>
      <c r="W117" s="0" t="n">
        <v>19.2204303332881</v>
      </c>
      <c r="X117" s="0" t="n">
        <v>242.660430333288</v>
      </c>
      <c r="Y117" s="0" t="n">
        <v>223.44</v>
      </c>
      <c r="Z117" s="0" t="s">
        <v>230</v>
      </c>
      <c r="AA117" s="0" t="n">
        <v>0.1678571429</v>
      </c>
      <c r="AB117" s="0" t="n">
        <v>0.235</v>
      </c>
      <c r="AC117" s="0" t="n">
        <v>1</v>
      </c>
      <c r="AD117" s="0" t="n">
        <v>0.0671428571</v>
      </c>
      <c r="AE117" s="0" t="n">
        <v>0.765</v>
      </c>
      <c r="AF117" s="0" t="n">
        <v>0</v>
      </c>
      <c r="AG117" s="0" t="n">
        <v>0.765</v>
      </c>
      <c r="AH117" s="0" t="n">
        <v>0.151066630636024</v>
      </c>
      <c r="AI117" s="0" t="n">
        <v>0.211493282836436</v>
      </c>
      <c r="AJ117" s="0" t="n">
        <v>0.899971416325258</v>
      </c>
      <c r="AK117" s="5" t="s">
        <v>254</v>
      </c>
      <c r="AL117" s="5" t="s">
        <v>288</v>
      </c>
      <c r="AM117" s="5" t="s">
        <v>311</v>
      </c>
      <c r="AN117" s="5" t="s">
        <v>254</v>
      </c>
      <c r="AO117" s="5" t="s">
        <v>235</v>
      </c>
      <c r="AP117" s="5" t="s">
        <v>312</v>
      </c>
      <c r="AQ117" s="0" t="s">
        <v>242</v>
      </c>
    </row>
    <row r="118" customFormat="false" ht="15.8" hidden="true" customHeight="false" outlineLevel="0" collapsed="false">
      <c r="A118" s="0" t="s">
        <v>9</v>
      </c>
      <c r="B118" s="0" t="s">
        <v>9</v>
      </c>
      <c r="C118" s="0" t="s">
        <v>310</v>
      </c>
      <c r="D118" s="0" t="s">
        <v>193</v>
      </c>
      <c r="E118" s="0" t="s">
        <v>103</v>
      </c>
      <c r="F118" s="0" t="s">
        <v>202</v>
      </c>
      <c r="G118" s="0" t="n">
        <v>70855406.4325493</v>
      </c>
      <c r="H118" s="0" t="n">
        <v>997170.144303823</v>
      </c>
      <c r="I118" s="0" t="n">
        <v>3272.000000183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70855406.4325493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s">
        <v>230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5" t="s">
        <v>254</v>
      </c>
      <c r="AL118" s="5" t="s">
        <v>248</v>
      </c>
      <c r="AM118" s="5" t="s">
        <v>311</v>
      </c>
      <c r="AN118" s="5" t="s">
        <v>254</v>
      </c>
      <c r="AO118" s="5" t="s">
        <v>235</v>
      </c>
      <c r="AP118" s="5" t="s">
        <v>313</v>
      </c>
      <c r="AQ118" s="0" t="s">
        <v>237</v>
      </c>
    </row>
    <row r="119" customFormat="false" ht="15.8" hidden="true" customHeight="false" outlineLevel="0" collapsed="false">
      <c r="A119" s="0" t="s">
        <v>9</v>
      </c>
      <c r="B119" s="0" t="s">
        <v>9</v>
      </c>
      <c r="C119" s="0" t="s">
        <v>310</v>
      </c>
      <c r="D119" s="0" t="s">
        <v>193</v>
      </c>
      <c r="E119" s="0" t="s">
        <v>103</v>
      </c>
      <c r="F119" s="0" t="s">
        <v>238</v>
      </c>
      <c r="G119" s="0" t="n">
        <v>35912664.6447688</v>
      </c>
      <c r="H119" s="0" t="n">
        <v>997170.144303823</v>
      </c>
      <c r="I119" s="0" t="n">
        <v>830151.318189171</v>
      </c>
      <c r="J119" s="0" t="n">
        <v>0</v>
      </c>
      <c r="K119" s="0" t="n">
        <v>0</v>
      </c>
      <c r="L119" s="0" t="n">
        <v>95728333.8531668</v>
      </c>
      <c r="M119" s="0" t="n">
        <v>134019667.394434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70855406.4325493</v>
      </c>
      <c r="S119" s="0" t="n">
        <v>0.493155618563055</v>
      </c>
      <c r="T119" s="0" t="n">
        <v>0</v>
      </c>
      <c r="U119" s="0" t="n">
        <v>115.2</v>
      </c>
      <c r="V119" s="0" t="n">
        <v>0</v>
      </c>
      <c r="W119" s="0" t="n">
        <v>0</v>
      </c>
      <c r="X119" s="0" t="n">
        <v>0</v>
      </c>
      <c r="Y119" s="0" t="n">
        <v>0</v>
      </c>
      <c r="Z119" s="0" t="s">
        <v>230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0.493155618563055</v>
      </c>
      <c r="AI119" s="0" t="n">
        <v>0</v>
      </c>
      <c r="AJ119" s="0" t="n">
        <v>0</v>
      </c>
      <c r="AK119" s="5" t="s">
        <v>254</v>
      </c>
      <c r="AL119" s="5" t="s">
        <v>248</v>
      </c>
      <c r="AM119" s="5" t="s">
        <v>311</v>
      </c>
      <c r="AN119" s="5" t="s">
        <v>254</v>
      </c>
      <c r="AO119" s="5" t="s">
        <v>235</v>
      </c>
      <c r="AP119" s="5" t="s">
        <v>313</v>
      </c>
      <c r="AQ119" s="0" t="s">
        <v>239</v>
      </c>
    </row>
    <row r="120" customFormat="false" ht="15.8" hidden="true" customHeight="false" outlineLevel="0" collapsed="false">
      <c r="A120" s="0" t="s">
        <v>9</v>
      </c>
      <c r="B120" s="0" t="s">
        <v>9</v>
      </c>
      <c r="C120" s="0" t="s">
        <v>310</v>
      </c>
      <c r="D120" s="0" t="s">
        <v>193</v>
      </c>
      <c r="E120" s="0" t="s">
        <v>103</v>
      </c>
      <c r="F120" s="0" t="s">
        <v>240</v>
      </c>
      <c r="G120" s="0" t="n">
        <v>11764038.2369181</v>
      </c>
      <c r="H120" s="0" t="n">
        <v>997170.144303823</v>
      </c>
      <c r="I120" s="0" t="n">
        <v>830151.318189171</v>
      </c>
      <c r="J120" s="0" t="n">
        <v>0</v>
      </c>
      <c r="K120" s="0" t="n">
        <v>0</v>
      </c>
      <c r="L120" s="0" t="n">
        <v>95728333.8531668</v>
      </c>
      <c r="M120" s="0" t="n">
        <v>134019667.394434</v>
      </c>
      <c r="N120" s="0" t="n">
        <v>31590350.1715451</v>
      </c>
      <c r="O120" s="0" t="n">
        <v>43077750.233925</v>
      </c>
      <c r="P120" s="0" t="n">
        <v>21500745.9419625</v>
      </c>
      <c r="Q120" s="0" t="n">
        <v>24572281.0765286</v>
      </c>
      <c r="R120" s="0" t="n">
        <v>70855406.4325493</v>
      </c>
      <c r="S120" s="0" t="n">
        <v>0.833971198117156</v>
      </c>
      <c r="T120" s="0" t="n">
        <v>0</v>
      </c>
      <c r="U120" s="0" t="n">
        <v>115.2</v>
      </c>
      <c r="V120" s="0" t="n">
        <v>37.4399999999999</v>
      </c>
      <c r="W120" s="0" t="n">
        <v>23.1018885200665</v>
      </c>
      <c r="X120" s="0" t="n">
        <v>175.741888520066</v>
      </c>
      <c r="Y120" s="0" t="n">
        <v>152.64</v>
      </c>
      <c r="Z120" s="0" t="s">
        <v>230</v>
      </c>
      <c r="AA120" s="0" t="n">
        <v>0.1678571429</v>
      </c>
      <c r="AB120" s="0" t="n">
        <v>0.235</v>
      </c>
      <c r="AC120" s="0" t="n">
        <v>1</v>
      </c>
      <c r="AD120" s="0" t="n">
        <v>0.0671428571</v>
      </c>
      <c r="AE120" s="0" t="n">
        <v>0.765</v>
      </c>
      <c r="AF120" s="0" t="n">
        <v>0</v>
      </c>
      <c r="AG120" s="0" t="n">
        <v>0.765</v>
      </c>
      <c r="AH120" s="0" t="n">
        <v>0.139988022576836</v>
      </c>
      <c r="AI120" s="0" t="n">
        <v>0.195983231557532</v>
      </c>
      <c r="AJ120" s="0" t="n">
        <v>0.833971198117156</v>
      </c>
      <c r="AK120" s="5" t="s">
        <v>254</v>
      </c>
      <c r="AL120" s="5" t="s">
        <v>248</v>
      </c>
      <c r="AM120" s="5" t="s">
        <v>311</v>
      </c>
      <c r="AN120" s="5" t="s">
        <v>254</v>
      </c>
      <c r="AO120" s="5" t="s">
        <v>235</v>
      </c>
      <c r="AP120" s="5" t="s">
        <v>313</v>
      </c>
      <c r="AQ120" s="0" t="s">
        <v>155</v>
      </c>
    </row>
    <row r="121" customFormat="false" ht="15.8" hidden="true" customHeight="false" outlineLevel="0" collapsed="false">
      <c r="A121" s="0" t="s">
        <v>9</v>
      </c>
      <c r="B121" s="0" t="s">
        <v>9</v>
      </c>
      <c r="C121" s="0" t="s">
        <v>310</v>
      </c>
      <c r="D121" s="0" t="s">
        <v>193</v>
      </c>
      <c r="E121" s="0" t="s">
        <v>103</v>
      </c>
      <c r="F121" s="0" t="s">
        <v>241</v>
      </c>
      <c r="G121" s="0" t="n">
        <v>7410473.07951348</v>
      </c>
      <c r="H121" s="0" t="n">
        <v>997170.144303823</v>
      </c>
      <c r="I121" s="0" t="n">
        <v>830151.318189171</v>
      </c>
      <c r="J121" s="0" t="n">
        <v>0</v>
      </c>
      <c r="K121" s="0" t="n">
        <v>0</v>
      </c>
      <c r="L121" s="0" t="n">
        <v>153165334.165067</v>
      </c>
      <c r="M121" s="0" t="n">
        <v>210602334.476967</v>
      </c>
      <c r="N121" s="0" t="n">
        <v>35898125.1949375</v>
      </c>
      <c r="O121" s="0" t="n">
        <v>45949600.24952</v>
      </c>
      <c r="P121" s="0" t="n">
        <v>24572281.0765286</v>
      </c>
      <c r="Q121" s="0" t="n">
        <v>27643816.2110947</v>
      </c>
      <c r="R121" s="0" t="n">
        <v>70855406.4325493</v>
      </c>
      <c r="S121" s="0" t="n">
        <v>0.895414147591294</v>
      </c>
      <c r="T121" s="0" t="n">
        <v>0</v>
      </c>
      <c r="U121" s="0" t="n">
        <v>182.4</v>
      </c>
      <c r="V121" s="0" t="n">
        <v>41.0399999999998</v>
      </c>
      <c r="W121" s="0" t="n">
        <v>26.1821403227421</v>
      </c>
      <c r="X121" s="0" t="n">
        <v>249.622140322742</v>
      </c>
      <c r="Y121" s="0" t="n">
        <v>223.44</v>
      </c>
      <c r="Z121" s="0" t="s">
        <v>230</v>
      </c>
      <c r="AA121" s="0" t="n">
        <v>0.1678571429</v>
      </c>
      <c r="AB121" s="0" t="n">
        <v>0.235</v>
      </c>
      <c r="AC121" s="0" t="n">
        <v>1</v>
      </c>
      <c r="AD121" s="0" t="n">
        <v>0.0671428571</v>
      </c>
      <c r="AE121" s="0" t="n">
        <v>0.765</v>
      </c>
      <c r="AF121" s="0" t="n">
        <v>0</v>
      </c>
      <c r="AG121" s="0" t="n">
        <v>0.765</v>
      </c>
      <c r="AH121" s="0" t="n">
        <v>0.150301660526914</v>
      </c>
      <c r="AI121" s="0" t="n">
        <v>0.210422324683954</v>
      </c>
      <c r="AJ121" s="0" t="n">
        <v>0.895414147591294</v>
      </c>
      <c r="AK121" s="5" t="s">
        <v>254</v>
      </c>
      <c r="AL121" s="5" t="s">
        <v>248</v>
      </c>
      <c r="AM121" s="5" t="s">
        <v>311</v>
      </c>
      <c r="AN121" s="5" t="s">
        <v>254</v>
      </c>
      <c r="AO121" s="5" t="s">
        <v>235</v>
      </c>
      <c r="AP121" s="5" t="s">
        <v>313</v>
      </c>
      <c r="AQ121" s="0" t="s">
        <v>242</v>
      </c>
    </row>
    <row r="122" customFormat="false" ht="15.8" hidden="true" customHeight="false" outlineLevel="0" collapsed="false">
      <c r="A122" s="0" t="s">
        <v>9</v>
      </c>
      <c r="B122" s="0" t="s">
        <v>9</v>
      </c>
      <c r="C122" s="0" t="s">
        <v>36</v>
      </c>
      <c r="D122" s="0" t="s">
        <v>259</v>
      </c>
      <c r="E122" s="0" t="s">
        <v>260</v>
      </c>
      <c r="F122" s="0" t="s">
        <v>202</v>
      </c>
      <c r="G122" s="0" t="n">
        <v>27516660.5868424</v>
      </c>
      <c r="H122" s="0" t="n">
        <v>192373.570265046</v>
      </c>
      <c r="I122" s="0" t="n">
        <v>432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27516660.5868424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s">
        <v>244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5" t="s">
        <v>261</v>
      </c>
      <c r="AL122" s="5" t="s">
        <v>262</v>
      </c>
      <c r="AM122" s="5" t="s">
        <v>314</v>
      </c>
      <c r="AN122" s="5" t="s">
        <v>254</v>
      </c>
      <c r="AO122" s="5" t="s">
        <v>235</v>
      </c>
      <c r="AP122" s="5" t="s">
        <v>315</v>
      </c>
      <c r="AQ122" s="0" t="s">
        <v>237</v>
      </c>
    </row>
    <row r="123" customFormat="false" ht="15.8" hidden="true" customHeight="false" outlineLevel="0" collapsed="false">
      <c r="A123" s="0" t="s">
        <v>9</v>
      </c>
      <c r="B123" s="0" t="s">
        <v>9</v>
      </c>
      <c r="C123" s="0" t="s">
        <v>36</v>
      </c>
      <c r="D123" s="0" t="s">
        <v>259</v>
      </c>
      <c r="E123" s="0" t="s">
        <v>260</v>
      </c>
      <c r="F123" s="0" t="s">
        <v>238</v>
      </c>
      <c r="G123" s="0" t="n">
        <v>21613242.5164854</v>
      </c>
      <c r="H123" s="0" t="n">
        <v>192373.570265046</v>
      </c>
      <c r="I123" s="0" t="n">
        <v>160487.161750191</v>
      </c>
      <c r="J123" s="0" t="n">
        <v>1923735.70265046</v>
      </c>
      <c r="K123" s="0" t="n">
        <v>2404669.62831307</v>
      </c>
      <c r="L123" s="0" t="n">
        <v>26580802.4675115</v>
      </c>
      <c r="M123" s="0" t="n">
        <v>33226003.0843894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27516660.5868424</v>
      </c>
      <c r="S123" s="0" t="n">
        <v>0.21453977134056</v>
      </c>
      <c r="T123" s="0" t="n">
        <v>11.25</v>
      </c>
      <c r="U123" s="0" t="n">
        <v>155.44444455</v>
      </c>
      <c r="V123" s="0" t="n">
        <v>0</v>
      </c>
      <c r="W123" s="0" t="n">
        <v>0</v>
      </c>
      <c r="X123" s="0" t="n">
        <v>166.69444455</v>
      </c>
      <c r="Y123" s="0" t="n">
        <v>0</v>
      </c>
      <c r="Z123" s="0" t="s">
        <v>244</v>
      </c>
      <c r="AA123" s="0" t="n">
        <v>0.258</v>
      </c>
      <c r="AB123" s="0" t="n">
        <v>0</v>
      </c>
      <c r="AC123" s="0" t="n">
        <v>1</v>
      </c>
      <c r="AD123" s="0" t="n">
        <v>0</v>
      </c>
      <c r="AE123" s="0" t="n">
        <v>0.742</v>
      </c>
      <c r="AF123" s="0" t="n">
        <v>0.742</v>
      </c>
      <c r="AG123" s="0" t="n">
        <v>0</v>
      </c>
      <c r="AH123" s="0" t="n">
        <v>0.0553512610058644</v>
      </c>
      <c r="AI123" s="0" t="n">
        <v>0</v>
      </c>
      <c r="AJ123" s="0" t="n">
        <v>0.21453977134056</v>
      </c>
      <c r="AK123" s="5" t="s">
        <v>261</v>
      </c>
      <c r="AL123" s="5" t="s">
        <v>262</v>
      </c>
      <c r="AM123" s="5" t="s">
        <v>314</v>
      </c>
      <c r="AN123" s="5" t="s">
        <v>254</v>
      </c>
      <c r="AO123" s="5" t="s">
        <v>235</v>
      </c>
      <c r="AP123" s="5" t="s">
        <v>315</v>
      </c>
      <c r="AQ123" s="0" t="s">
        <v>239</v>
      </c>
    </row>
    <row r="124" customFormat="false" ht="15.8" hidden="true" customHeight="false" outlineLevel="0" collapsed="false">
      <c r="A124" s="0" t="s">
        <v>9</v>
      </c>
      <c r="B124" s="0" t="s">
        <v>9</v>
      </c>
      <c r="C124" s="0" t="s">
        <v>36</v>
      </c>
      <c r="D124" s="0" t="s">
        <v>259</v>
      </c>
      <c r="E124" s="0" t="s">
        <v>260</v>
      </c>
      <c r="F124" s="0" t="s">
        <v>240</v>
      </c>
      <c r="G124" s="0" t="n">
        <v>2638080.59887216</v>
      </c>
      <c r="H124" s="0" t="n">
        <v>192373.570265046</v>
      </c>
      <c r="I124" s="0" t="n">
        <v>160487.161750191</v>
      </c>
      <c r="J124" s="0" t="n">
        <v>2164202.66548177</v>
      </c>
      <c r="K124" s="0" t="n">
        <v>2645136.59114438</v>
      </c>
      <c r="L124" s="0" t="n">
        <v>26580802.4675115</v>
      </c>
      <c r="M124" s="0" t="n">
        <v>33226003.0843894</v>
      </c>
      <c r="N124" s="0" t="n">
        <v>6367327.68098185</v>
      </c>
      <c r="O124" s="0" t="n">
        <v>10187724.289571</v>
      </c>
      <c r="P124" s="0" t="n">
        <v>3847471.40530093</v>
      </c>
      <c r="Q124" s="0" t="n">
        <v>4328405.33096353</v>
      </c>
      <c r="R124" s="0" t="n">
        <v>27516660.5868424</v>
      </c>
      <c r="S124" s="0" t="n">
        <v>0.904127879524247</v>
      </c>
      <c r="T124" s="0" t="n">
        <v>12.5</v>
      </c>
      <c r="U124" s="0" t="n">
        <v>155.44444455</v>
      </c>
      <c r="V124" s="0" t="n">
        <v>43.028395085</v>
      </c>
      <c r="W124" s="0" t="n">
        <v>21.25</v>
      </c>
      <c r="X124" s="0" t="n">
        <v>232.222839635</v>
      </c>
      <c r="Y124" s="0" t="n">
        <v>198.472839635</v>
      </c>
      <c r="Z124" s="0" t="s">
        <v>244</v>
      </c>
      <c r="AA124" s="0" t="n">
        <v>0.258</v>
      </c>
      <c r="AB124" s="0" t="n">
        <v>0.44</v>
      </c>
      <c r="AC124" s="0" t="n">
        <v>1</v>
      </c>
      <c r="AD124" s="0" t="n">
        <v>0.182</v>
      </c>
      <c r="AE124" s="0" t="n">
        <v>0.56</v>
      </c>
      <c r="AF124" s="0" t="n">
        <v>0.186666666666667</v>
      </c>
      <c r="AG124" s="0" t="n">
        <v>0.373333333333333</v>
      </c>
      <c r="AH124" s="0" t="n">
        <v>0.233264992917256</v>
      </c>
      <c r="AI124" s="0" t="n">
        <v>0.397816266990669</v>
      </c>
      <c r="AJ124" s="0" t="n">
        <v>0.904127879524247</v>
      </c>
      <c r="AK124" s="5" t="s">
        <v>261</v>
      </c>
      <c r="AL124" s="5" t="s">
        <v>262</v>
      </c>
      <c r="AM124" s="5" t="s">
        <v>314</v>
      </c>
      <c r="AN124" s="5" t="s">
        <v>254</v>
      </c>
      <c r="AO124" s="5" t="s">
        <v>235</v>
      </c>
      <c r="AP124" s="5" t="s">
        <v>315</v>
      </c>
      <c r="AQ124" s="0" t="s">
        <v>155</v>
      </c>
    </row>
    <row r="125" customFormat="false" ht="15.8" hidden="true" customHeight="false" outlineLevel="0" collapsed="false">
      <c r="A125" s="0" t="s">
        <v>9</v>
      </c>
      <c r="B125" s="0" t="s">
        <v>9</v>
      </c>
      <c r="C125" s="0" t="s">
        <v>36</v>
      </c>
      <c r="D125" s="0" t="s">
        <v>259</v>
      </c>
      <c r="E125" s="0" t="s">
        <v>260</v>
      </c>
      <c r="F125" s="0" t="s">
        <v>241</v>
      </c>
      <c r="G125" s="0" t="n">
        <v>2023019.78904517</v>
      </c>
      <c r="H125" s="0" t="n">
        <v>192373.570265046</v>
      </c>
      <c r="I125" s="0" t="n">
        <v>160487.161750191</v>
      </c>
      <c r="J125" s="0" t="n">
        <v>2164202.66548177</v>
      </c>
      <c r="K125" s="0" t="n">
        <v>2645136.59114438</v>
      </c>
      <c r="L125" s="0" t="n">
        <v>53161604.9350231</v>
      </c>
      <c r="M125" s="0" t="n">
        <v>59806805.551901</v>
      </c>
      <c r="N125" s="0" t="n">
        <v>15918319.2024546</v>
      </c>
      <c r="O125" s="0" t="n">
        <v>20375448.5791419</v>
      </c>
      <c r="P125" s="0" t="n">
        <v>4328405.33096353</v>
      </c>
      <c r="Q125" s="0" t="n">
        <v>4809339.25662614</v>
      </c>
      <c r="R125" s="0" t="n">
        <v>27516660.5868424</v>
      </c>
      <c r="S125" s="0" t="n">
        <v>0.926480185244116</v>
      </c>
      <c r="T125" s="0" t="n">
        <v>12.5</v>
      </c>
      <c r="U125" s="0" t="n">
        <v>293.61728415</v>
      </c>
      <c r="V125" s="0" t="n">
        <v>94.3314815324998</v>
      </c>
      <c r="W125" s="0" t="n">
        <v>23.7499999999999</v>
      </c>
      <c r="X125" s="0" t="n">
        <v>424.1987656825</v>
      </c>
      <c r="Y125" s="0" t="n">
        <v>387.9487656825</v>
      </c>
      <c r="Z125" s="0" t="s">
        <v>244</v>
      </c>
      <c r="AA125" s="0" t="n">
        <v>0.258</v>
      </c>
      <c r="AB125" s="0" t="n">
        <v>0.44</v>
      </c>
      <c r="AC125" s="0" t="n">
        <v>1</v>
      </c>
      <c r="AD125" s="0" t="n">
        <v>0.182</v>
      </c>
      <c r="AE125" s="0" t="n">
        <v>0.56</v>
      </c>
      <c r="AF125" s="0" t="n">
        <v>0.186666666666667</v>
      </c>
      <c r="AG125" s="0" t="n">
        <v>0.373333333333333</v>
      </c>
      <c r="AH125" s="0" t="n">
        <v>0.239031887792982</v>
      </c>
      <c r="AI125" s="0" t="n">
        <v>0.407651281507411</v>
      </c>
      <c r="AJ125" s="0" t="n">
        <v>0.926480185244116</v>
      </c>
      <c r="AK125" s="5" t="s">
        <v>261</v>
      </c>
      <c r="AL125" s="5" t="s">
        <v>262</v>
      </c>
      <c r="AM125" s="5" t="s">
        <v>314</v>
      </c>
      <c r="AN125" s="5" t="s">
        <v>254</v>
      </c>
      <c r="AO125" s="5" t="s">
        <v>235</v>
      </c>
      <c r="AP125" s="5" t="s">
        <v>315</v>
      </c>
      <c r="AQ125" s="0" t="s">
        <v>242</v>
      </c>
    </row>
    <row r="126" customFormat="false" ht="15.8" hidden="true" customHeight="false" outlineLevel="0" collapsed="false">
      <c r="A126" s="0" t="s">
        <v>9</v>
      </c>
      <c r="B126" s="0" t="s">
        <v>9</v>
      </c>
      <c r="C126" s="0" t="s">
        <v>37</v>
      </c>
      <c r="D126" s="0" t="s">
        <v>259</v>
      </c>
      <c r="E126" s="0" t="s">
        <v>260</v>
      </c>
      <c r="F126" s="0" t="s">
        <v>202</v>
      </c>
      <c r="G126" s="0" t="n">
        <v>126073244.152925</v>
      </c>
      <c r="H126" s="0" t="n">
        <v>974525.361397072</v>
      </c>
      <c r="I126" s="0" t="n">
        <v>953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126073244.152925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s">
        <v>244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5" t="s">
        <v>261</v>
      </c>
      <c r="AL126" s="5" t="s">
        <v>262</v>
      </c>
      <c r="AM126" s="5" t="s">
        <v>316</v>
      </c>
      <c r="AN126" s="5" t="s">
        <v>254</v>
      </c>
      <c r="AO126" s="5" t="s">
        <v>235</v>
      </c>
      <c r="AP126" s="5" t="s">
        <v>317</v>
      </c>
      <c r="AQ126" s="0" t="s">
        <v>237</v>
      </c>
    </row>
    <row r="127" customFormat="false" ht="15.8" hidden="true" customHeight="false" outlineLevel="0" collapsed="false">
      <c r="A127" s="0" t="s">
        <v>9</v>
      </c>
      <c r="B127" s="0" t="s">
        <v>9</v>
      </c>
      <c r="C127" s="0" t="s">
        <v>37</v>
      </c>
      <c r="D127" s="0" t="s">
        <v>259</v>
      </c>
      <c r="E127" s="0" t="s">
        <v>260</v>
      </c>
      <c r="F127" s="0" t="s">
        <v>238</v>
      </c>
      <c r="G127" s="0" t="n">
        <v>98377290.7121305</v>
      </c>
      <c r="H127" s="0" t="n">
        <v>974525.361397072</v>
      </c>
      <c r="I127" s="0" t="n">
        <v>617671.165314767</v>
      </c>
      <c r="J127" s="0" t="n">
        <v>9745253.61397072</v>
      </c>
      <c r="K127" s="0" t="n">
        <v>12181567.0174634</v>
      </c>
      <c r="L127" s="0" t="n">
        <v>122262090.107626</v>
      </c>
      <c r="M127" s="0" t="n">
        <v>152827612.634533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126073244.152925</v>
      </c>
      <c r="S127" s="0" t="n">
        <v>0.219681452848151</v>
      </c>
      <c r="T127" s="0" t="n">
        <v>11.25</v>
      </c>
      <c r="U127" s="0" t="n">
        <v>141.1403508</v>
      </c>
      <c r="V127" s="0" t="n">
        <v>0</v>
      </c>
      <c r="W127" s="0" t="n">
        <v>0</v>
      </c>
      <c r="X127" s="0" t="n">
        <v>152.3903508</v>
      </c>
      <c r="Y127" s="0" t="n">
        <v>0</v>
      </c>
      <c r="Z127" s="0" t="s">
        <v>244</v>
      </c>
      <c r="AA127" s="0" t="n">
        <v>0.258</v>
      </c>
      <c r="AB127" s="0" t="n">
        <v>0</v>
      </c>
      <c r="AC127" s="0" t="n">
        <v>1</v>
      </c>
      <c r="AD127" s="0" t="n">
        <v>0</v>
      </c>
      <c r="AE127" s="0" t="n">
        <v>0.742</v>
      </c>
      <c r="AF127" s="0" t="n">
        <v>0.742</v>
      </c>
      <c r="AG127" s="0" t="n">
        <v>0</v>
      </c>
      <c r="AH127" s="0" t="n">
        <v>0.0566778148348228</v>
      </c>
      <c r="AI127" s="0" t="n">
        <v>0</v>
      </c>
      <c r="AJ127" s="0" t="n">
        <v>0.219681452848151</v>
      </c>
      <c r="AK127" s="5" t="s">
        <v>261</v>
      </c>
      <c r="AL127" s="5" t="s">
        <v>262</v>
      </c>
      <c r="AM127" s="5" t="s">
        <v>316</v>
      </c>
      <c r="AN127" s="5" t="s">
        <v>254</v>
      </c>
      <c r="AO127" s="5" t="s">
        <v>235</v>
      </c>
      <c r="AP127" s="5" t="s">
        <v>317</v>
      </c>
      <c r="AQ127" s="0" t="s">
        <v>239</v>
      </c>
    </row>
    <row r="128" customFormat="false" ht="15.8" hidden="true" customHeight="false" outlineLevel="0" collapsed="false">
      <c r="A128" s="0" t="s">
        <v>9</v>
      </c>
      <c r="B128" s="0" t="s">
        <v>9</v>
      </c>
      <c r="C128" s="0" t="s">
        <v>37</v>
      </c>
      <c r="D128" s="0" t="s">
        <v>259</v>
      </c>
      <c r="E128" s="0" t="s">
        <v>260</v>
      </c>
      <c r="F128" s="0" t="s">
        <v>240</v>
      </c>
      <c r="G128" s="0" t="n">
        <v>11494409.5372956</v>
      </c>
      <c r="H128" s="0" t="n">
        <v>974525.361397072</v>
      </c>
      <c r="I128" s="0" t="n">
        <v>617671.165314767</v>
      </c>
      <c r="J128" s="0" t="n">
        <v>10963410.3157171</v>
      </c>
      <c r="K128" s="0" t="n">
        <v>13399723.7192098</v>
      </c>
      <c r="L128" s="0" t="n">
        <v>122262090.107626</v>
      </c>
      <c r="M128" s="0" t="n">
        <v>152827612.634533</v>
      </c>
      <c r="N128" s="0" t="n">
        <v>29121781.2814422</v>
      </c>
      <c r="O128" s="0" t="n">
        <v>46594850.0503076</v>
      </c>
      <c r="P128" s="0" t="n">
        <v>19490507.2279415</v>
      </c>
      <c r="Q128" s="0" t="n">
        <v>21926820.6314342</v>
      </c>
      <c r="R128" s="0" t="n">
        <v>126073244.152925</v>
      </c>
      <c r="S128" s="0" t="n">
        <v>0.908827526296118</v>
      </c>
      <c r="T128" s="0" t="n">
        <v>12.5</v>
      </c>
      <c r="U128" s="0" t="n">
        <v>141.1403508</v>
      </c>
      <c r="V128" s="0" t="n">
        <v>38.847953235</v>
      </c>
      <c r="W128" s="0" t="n">
        <v>21.25</v>
      </c>
      <c r="X128" s="0" t="n">
        <v>213.738304035</v>
      </c>
      <c r="Y128" s="0" t="n">
        <v>179.988304035</v>
      </c>
      <c r="Z128" s="0" t="s">
        <v>244</v>
      </c>
      <c r="AA128" s="0" t="n">
        <v>0.258</v>
      </c>
      <c r="AB128" s="0" t="n">
        <v>0.44</v>
      </c>
      <c r="AC128" s="0" t="n">
        <v>1</v>
      </c>
      <c r="AD128" s="0" t="n">
        <v>0.182</v>
      </c>
      <c r="AE128" s="0" t="n">
        <v>0.56</v>
      </c>
      <c r="AF128" s="0" t="n">
        <v>0.186666666666667</v>
      </c>
      <c r="AG128" s="0" t="n">
        <v>0.373333333333333</v>
      </c>
      <c r="AH128" s="0" t="n">
        <v>0.234477501784398</v>
      </c>
      <c r="AI128" s="0" t="n">
        <v>0.399884111570292</v>
      </c>
      <c r="AJ128" s="0" t="n">
        <v>0.908827526296118</v>
      </c>
      <c r="AK128" s="5" t="s">
        <v>261</v>
      </c>
      <c r="AL128" s="5" t="s">
        <v>262</v>
      </c>
      <c r="AM128" s="5" t="s">
        <v>316</v>
      </c>
      <c r="AN128" s="5" t="s">
        <v>254</v>
      </c>
      <c r="AO128" s="5" t="s">
        <v>235</v>
      </c>
      <c r="AP128" s="5" t="s">
        <v>317</v>
      </c>
      <c r="AQ128" s="0" t="s">
        <v>155</v>
      </c>
    </row>
    <row r="129" customFormat="false" ht="15.8" hidden="true" customHeight="false" outlineLevel="0" collapsed="false">
      <c r="A129" s="0" t="s">
        <v>9</v>
      </c>
      <c r="B129" s="0" t="s">
        <v>9</v>
      </c>
      <c r="C129" s="0" t="s">
        <v>37</v>
      </c>
      <c r="D129" s="0" t="s">
        <v>259</v>
      </c>
      <c r="E129" s="0" t="s">
        <v>260</v>
      </c>
      <c r="F129" s="0" t="s">
        <v>241</v>
      </c>
      <c r="G129" s="0" t="n">
        <v>8636966.92188971</v>
      </c>
      <c r="H129" s="0" t="n">
        <v>974525.361397072</v>
      </c>
      <c r="I129" s="0" t="n">
        <v>617671.165314767</v>
      </c>
      <c r="J129" s="0" t="n">
        <v>10963410.3157171</v>
      </c>
      <c r="K129" s="0" t="n">
        <v>13399723.7192098</v>
      </c>
      <c r="L129" s="0" t="n">
        <v>244524180.215253</v>
      </c>
      <c r="M129" s="0" t="n">
        <v>275089702.74216</v>
      </c>
      <c r="N129" s="0" t="n">
        <v>72804453.2036056</v>
      </c>
      <c r="O129" s="0" t="n">
        <v>93189700.1006153</v>
      </c>
      <c r="P129" s="0" t="n">
        <v>21926820.6314342</v>
      </c>
      <c r="Q129" s="0" t="n">
        <v>24363134.0349269</v>
      </c>
      <c r="R129" s="0" t="n">
        <v>126073244.152925</v>
      </c>
      <c r="S129" s="0" t="n">
        <v>0.931492467097831</v>
      </c>
      <c r="T129" s="0" t="n">
        <v>12.5</v>
      </c>
      <c r="U129" s="0" t="n">
        <v>266.5984404</v>
      </c>
      <c r="V129" s="0" t="n">
        <v>85.1666667075</v>
      </c>
      <c r="W129" s="0" t="n">
        <v>23.75</v>
      </c>
      <c r="X129" s="0" t="n">
        <v>388.0151071075</v>
      </c>
      <c r="Y129" s="0" t="n">
        <v>351.7651071075</v>
      </c>
      <c r="Z129" s="0" t="s">
        <v>244</v>
      </c>
      <c r="AA129" s="0" t="n">
        <v>0.258</v>
      </c>
      <c r="AB129" s="0" t="n">
        <v>0.44</v>
      </c>
      <c r="AC129" s="0" t="n">
        <v>1</v>
      </c>
      <c r="AD129" s="0" t="n">
        <v>0.182</v>
      </c>
      <c r="AE129" s="0" t="n">
        <v>0.56</v>
      </c>
      <c r="AF129" s="0" t="n">
        <v>0.186666666666667</v>
      </c>
      <c r="AG129" s="0" t="n">
        <v>0.373333333333333</v>
      </c>
      <c r="AH129" s="0" t="n">
        <v>0.24032505651124</v>
      </c>
      <c r="AI129" s="0" t="n">
        <v>0.409856685523045</v>
      </c>
      <c r="AJ129" s="0" t="n">
        <v>0.931492467097831</v>
      </c>
      <c r="AK129" s="5" t="s">
        <v>261</v>
      </c>
      <c r="AL129" s="5" t="s">
        <v>262</v>
      </c>
      <c r="AM129" s="5" t="s">
        <v>316</v>
      </c>
      <c r="AN129" s="5" t="s">
        <v>254</v>
      </c>
      <c r="AO129" s="5" t="s">
        <v>235</v>
      </c>
      <c r="AP129" s="5" t="s">
        <v>317</v>
      </c>
      <c r="AQ129" s="0" t="s">
        <v>242</v>
      </c>
    </row>
    <row r="130" customFormat="false" ht="15.8" hidden="true" customHeight="false" outlineLevel="0" collapsed="false">
      <c r="A130" s="0" t="s">
        <v>9</v>
      </c>
      <c r="B130" s="0" t="s">
        <v>9</v>
      </c>
      <c r="C130" s="0" t="s">
        <v>38</v>
      </c>
      <c r="D130" s="0" t="s">
        <v>259</v>
      </c>
      <c r="E130" s="0" t="s">
        <v>260</v>
      </c>
      <c r="F130" s="0" t="s">
        <v>202</v>
      </c>
      <c r="G130" s="0" t="n">
        <v>61809890.2093994</v>
      </c>
      <c r="H130" s="0" t="n">
        <v>543165.50968052</v>
      </c>
      <c r="I130" s="0" t="n">
        <v>373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61809890.2093994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s">
        <v>244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5" t="s">
        <v>261</v>
      </c>
      <c r="AL130" s="5" t="s">
        <v>262</v>
      </c>
      <c r="AM130" s="5" t="s">
        <v>318</v>
      </c>
      <c r="AN130" s="5" t="s">
        <v>254</v>
      </c>
      <c r="AO130" s="5" t="s">
        <v>235</v>
      </c>
      <c r="AP130" s="5" t="s">
        <v>319</v>
      </c>
      <c r="AQ130" s="0" t="s">
        <v>237</v>
      </c>
    </row>
    <row r="131" customFormat="false" ht="15.8" hidden="true" customHeight="false" outlineLevel="0" collapsed="false">
      <c r="A131" s="0" t="s">
        <v>9</v>
      </c>
      <c r="B131" s="0" t="s">
        <v>9</v>
      </c>
      <c r="C131" s="0" t="s">
        <v>38</v>
      </c>
      <c r="D131" s="0" t="s">
        <v>259</v>
      </c>
      <c r="E131" s="0" t="s">
        <v>260</v>
      </c>
      <c r="F131" s="0" t="s">
        <v>238</v>
      </c>
      <c r="G131" s="0" t="n">
        <v>61809890.2093994</v>
      </c>
      <c r="H131" s="0" t="n">
        <v>543165.50968052</v>
      </c>
      <c r="I131" s="0" t="n">
        <v>301878.463355453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61809890.2093994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s">
        <v>244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5" t="s">
        <v>261</v>
      </c>
      <c r="AL131" s="5" t="s">
        <v>262</v>
      </c>
      <c r="AM131" s="5" t="s">
        <v>318</v>
      </c>
      <c r="AN131" s="5" t="s">
        <v>254</v>
      </c>
      <c r="AO131" s="5" t="s">
        <v>235</v>
      </c>
      <c r="AP131" s="5" t="s">
        <v>319</v>
      </c>
      <c r="AQ131" s="0" t="s">
        <v>239</v>
      </c>
    </row>
    <row r="132" customFormat="false" ht="15.8" hidden="true" customHeight="false" outlineLevel="0" collapsed="false">
      <c r="A132" s="0" t="s">
        <v>9</v>
      </c>
      <c r="B132" s="0" t="s">
        <v>9</v>
      </c>
      <c r="C132" s="0" t="s">
        <v>38</v>
      </c>
      <c r="D132" s="0" t="s">
        <v>259</v>
      </c>
      <c r="E132" s="0" t="s">
        <v>260</v>
      </c>
      <c r="F132" s="0" t="s">
        <v>240</v>
      </c>
      <c r="G132" s="0" t="n">
        <v>43929378.0258924</v>
      </c>
      <c r="H132" s="0" t="n">
        <v>543165.50968052</v>
      </c>
      <c r="I132" s="0" t="n">
        <v>301878.463355453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61809890.2093994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s">
        <v>244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5" t="s">
        <v>261</v>
      </c>
      <c r="AL132" s="5" t="s">
        <v>262</v>
      </c>
      <c r="AM132" s="5" t="s">
        <v>318</v>
      </c>
      <c r="AN132" s="5" t="s">
        <v>254</v>
      </c>
      <c r="AO132" s="5" t="s">
        <v>235</v>
      </c>
      <c r="AP132" s="5" t="s">
        <v>319</v>
      </c>
      <c r="AQ132" s="0" t="s">
        <v>155</v>
      </c>
    </row>
    <row r="133" customFormat="false" ht="15.8" hidden="true" customHeight="false" outlineLevel="0" collapsed="false">
      <c r="A133" s="0" t="s">
        <v>9</v>
      </c>
      <c r="B133" s="0" t="s">
        <v>9</v>
      </c>
      <c r="C133" s="0" t="s">
        <v>38</v>
      </c>
      <c r="D133" s="0" t="s">
        <v>259</v>
      </c>
      <c r="E133" s="0" t="s">
        <v>260</v>
      </c>
      <c r="F133" s="0" t="s">
        <v>241</v>
      </c>
      <c r="G133" s="0" t="n">
        <v>26664589.3557244</v>
      </c>
      <c r="H133" s="0" t="n">
        <v>543165.50968052</v>
      </c>
      <c r="I133" s="0" t="n">
        <v>301878.463355453</v>
      </c>
      <c r="J133" s="0" t="n">
        <v>0</v>
      </c>
      <c r="K133" s="0" t="n">
        <v>0</v>
      </c>
      <c r="L133" s="0" t="n">
        <v>188699721.398576</v>
      </c>
      <c r="M133" s="0" t="n">
        <v>229135375.983986</v>
      </c>
      <c r="N133" s="0" t="n">
        <v>0</v>
      </c>
      <c r="O133" s="0" t="n">
        <v>0</v>
      </c>
      <c r="P133" s="0" t="n">
        <v>5431655.0968052</v>
      </c>
      <c r="Q133" s="0" t="n">
        <v>6789568.87100652</v>
      </c>
      <c r="R133" s="0" t="n">
        <v>61809890.2093994</v>
      </c>
      <c r="S133" s="0" t="n">
        <v>0.568603191732097</v>
      </c>
      <c r="T133" s="0" t="n">
        <v>0</v>
      </c>
      <c r="U133" s="0" t="n">
        <v>384.629629400001</v>
      </c>
      <c r="V133" s="0" t="n">
        <v>0</v>
      </c>
      <c r="W133" s="0" t="n">
        <v>11.25</v>
      </c>
      <c r="X133" s="0" t="n">
        <v>395.879629400001</v>
      </c>
      <c r="Y133" s="0" t="n">
        <v>0</v>
      </c>
      <c r="Z133" s="0" t="s">
        <v>244</v>
      </c>
      <c r="AA133" s="0" t="n">
        <v>0.258</v>
      </c>
      <c r="AB133" s="0" t="n">
        <v>0</v>
      </c>
      <c r="AC133" s="0" t="n">
        <v>1</v>
      </c>
      <c r="AD133" s="0" t="n">
        <v>0</v>
      </c>
      <c r="AE133" s="0" t="n">
        <v>0.742</v>
      </c>
      <c r="AF133" s="0" t="n">
        <v>0</v>
      </c>
      <c r="AG133" s="0" t="n">
        <v>0.742</v>
      </c>
      <c r="AH133" s="0" t="n">
        <v>0.146699623466881</v>
      </c>
      <c r="AI133" s="0" t="n">
        <v>0</v>
      </c>
      <c r="AJ133" s="0" t="n">
        <v>0.568603191732097</v>
      </c>
      <c r="AK133" s="5" t="s">
        <v>261</v>
      </c>
      <c r="AL133" s="5" t="s">
        <v>262</v>
      </c>
      <c r="AM133" s="5" t="s">
        <v>318</v>
      </c>
      <c r="AN133" s="5" t="s">
        <v>254</v>
      </c>
      <c r="AO133" s="5" t="s">
        <v>235</v>
      </c>
      <c r="AP133" s="5" t="s">
        <v>319</v>
      </c>
      <c r="AQ133" s="0" t="s">
        <v>242</v>
      </c>
    </row>
    <row r="134" customFormat="false" ht="15.8" hidden="true" customHeight="false" outlineLevel="0" collapsed="false">
      <c r="A134" s="0" t="s">
        <v>9</v>
      </c>
      <c r="B134" s="0" t="s">
        <v>9</v>
      </c>
      <c r="C134" s="0" t="s">
        <v>39</v>
      </c>
      <c r="D134" s="0" t="s">
        <v>269</v>
      </c>
      <c r="E134" s="0" t="s">
        <v>260</v>
      </c>
      <c r="F134" s="0" t="s">
        <v>202</v>
      </c>
      <c r="G134" s="0" t="n">
        <v>44309963.8183115</v>
      </c>
      <c r="H134" s="0" t="n">
        <v>323785.281263298</v>
      </c>
      <c r="I134" s="0" t="n">
        <v>770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44309963.8183115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s">
        <v>244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5" t="s">
        <v>261</v>
      </c>
      <c r="AL134" s="5" t="s">
        <v>270</v>
      </c>
      <c r="AM134" s="5" t="s">
        <v>320</v>
      </c>
      <c r="AN134" s="5" t="s">
        <v>254</v>
      </c>
      <c r="AO134" s="5" t="s">
        <v>235</v>
      </c>
      <c r="AP134" s="5" t="s">
        <v>321</v>
      </c>
      <c r="AQ134" s="0" t="s">
        <v>237</v>
      </c>
    </row>
    <row r="135" customFormat="false" ht="15.8" hidden="true" customHeight="false" outlineLevel="0" collapsed="false">
      <c r="A135" s="0" t="s">
        <v>9</v>
      </c>
      <c r="B135" s="0" t="s">
        <v>9</v>
      </c>
      <c r="C135" s="0" t="s">
        <v>39</v>
      </c>
      <c r="D135" s="0" t="s">
        <v>269</v>
      </c>
      <c r="E135" s="0" t="s">
        <v>260</v>
      </c>
      <c r="F135" s="0" t="s">
        <v>238</v>
      </c>
      <c r="G135" s="0" t="n">
        <v>34944094.3910205</v>
      </c>
      <c r="H135" s="0" t="n">
        <v>323785.281263298</v>
      </c>
      <c r="I135" s="0" t="n">
        <v>318156.451070009</v>
      </c>
      <c r="J135" s="0" t="n">
        <v>3237852.81263298</v>
      </c>
      <c r="K135" s="0" t="n">
        <v>4047316.01579122</v>
      </c>
      <c r="L135" s="0" t="n">
        <v>44738331.7328345</v>
      </c>
      <c r="M135" s="0" t="n">
        <v>55922914.6660431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44309963.8183115</v>
      </c>
      <c r="S135" s="0" t="n">
        <v>0.21137163338013</v>
      </c>
      <c r="T135" s="0" t="n">
        <v>11.25</v>
      </c>
      <c r="U135" s="0" t="n">
        <v>155.44444455</v>
      </c>
      <c r="V135" s="0" t="n">
        <v>0</v>
      </c>
      <c r="W135" s="0" t="n">
        <v>0</v>
      </c>
      <c r="X135" s="0" t="n">
        <v>166.69444455</v>
      </c>
      <c r="Y135" s="0" t="n">
        <v>0</v>
      </c>
      <c r="Z135" s="0" t="s">
        <v>244</v>
      </c>
      <c r="AA135" s="0" t="n">
        <v>0.258</v>
      </c>
      <c r="AB135" s="0" t="n">
        <v>0</v>
      </c>
      <c r="AC135" s="0" t="n">
        <v>1</v>
      </c>
      <c r="AD135" s="0" t="n">
        <v>0</v>
      </c>
      <c r="AE135" s="0" t="n">
        <v>0.742</v>
      </c>
      <c r="AF135" s="0" t="n">
        <v>0.742</v>
      </c>
      <c r="AG135" s="0" t="n">
        <v>0</v>
      </c>
      <c r="AH135" s="0" t="n">
        <v>0.0545338814120735</v>
      </c>
      <c r="AI135" s="0" t="n">
        <v>0</v>
      </c>
      <c r="AJ135" s="0" t="n">
        <v>0.21137163338013</v>
      </c>
      <c r="AK135" s="5" t="s">
        <v>261</v>
      </c>
      <c r="AL135" s="5" t="s">
        <v>270</v>
      </c>
      <c r="AM135" s="5" t="s">
        <v>320</v>
      </c>
      <c r="AN135" s="5" t="s">
        <v>254</v>
      </c>
      <c r="AO135" s="5" t="s">
        <v>235</v>
      </c>
      <c r="AP135" s="5" t="s">
        <v>321</v>
      </c>
      <c r="AQ135" s="0" t="s">
        <v>239</v>
      </c>
    </row>
    <row r="136" customFormat="false" ht="15.8" hidden="true" customHeight="false" outlineLevel="0" collapsed="false">
      <c r="A136" s="0" t="s">
        <v>9</v>
      </c>
      <c r="B136" s="0" t="s">
        <v>9</v>
      </c>
      <c r="C136" s="0" t="s">
        <v>39</v>
      </c>
      <c r="D136" s="0" t="s">
        <v>269</v>
      </c>
      <c r="E136" s="0" t="s">
        <v>260</v>
      </c>
      <c r="F136" s="0" t="s">
        <v>240</v>
      </c>
      <c r="G136" s="0" t="n">
        <v>4316683.99833679</v>
      </c>
      <c r="H136" s="0" t="n">
        <v>323785.281263298</v>
      </c>
      <c r="I136" s="0" t="n">
        <v>318156.451070009</v>
      </c>
      <c r="J136" s="0" t="n">
        <v>3642584.4142121</v>
      </c>
      <c r="K136" s="0" t="n">
        <v>4452047.61737034</v>
      </c>
      <c r="L136" s="0" t="n">
        <v>44738331.7328345</v>
      </c>
      <c r="M136" s="0" t="n">
        <v>55922914.6660431</v>
      </c>
      <c r="N136" s="0" t="n">
        <v>10716893.0806962</v>
      </c>
      <c r="O136" s="0" t="n">
        <v>17147028.9291139</v>
      </c>
      <c r="P136" s="0" t="n">
        <v>6475705.62526596</v>
      </c>
      <c r="Q136" s="0" t="n">
        <v>7285168.8284242</v>
      </c>
      <c r="R136" s="0" t="n">
        <v>44309963.8183115</v>
      </c>
      <c r="S136" s="0" t="n">
        <v>0.90257983472889</v>
      </c>
      <c r="T136" s="0" t="n">
        <v>12.5</v>
      </c>
      <c r="U136" s="0" t="n">
        <v>155.44444455</v>
      </c>
      <c r="V136" s="0" t="n">
        <v>43.028395085</v>
      </c>
      <c r="W136" s="0" t="n">
        <v>21.25</v>
      </c>
      <c r="X136" s="0" t="n">
        <v>232.222839635</v>
      </c>
      <c r="Y136" s="0" t="n">
        <v>198.472839635</v>
      </c>
      <c r="Z136" s="0" t="s">
        <v>244</v>
      </c>
      <c r="AA136" s="0" t="n">
        <v>0.258</v>
      </c>
      <c r="AB136" s="0" t="n">
        <v>0.44</v>
      </c>
      <c r="AC136" s="0" t="n">
        <v>1</v>
      </c>
      <c r="AD136" s="0" t="n">
        <v>0.182</v>
      </c>
      <c r="AE136" s="0" t="n">
        <v>0.56</v>
      </c>
      <c r="AF136" s="0" t="n">
        <v>0.186666666666667</v>
      </c>
      <c r="AG136" s="0" t="n">
        <v>0.373333333333333</v>
      </c>
      <c r="AH136" s="0" t="n">
        <v>0.232865597360054</v>
      </c>
      <c r="AI136" s="0" t="n">
        <v>0.397135127280712</v>
      </c>
      <c r="AJ136" s="0" t="n">
        <v>0.90257983472889</v>
      </c>
      <c r="AK136" s="5" t="s">
        <v>261</v>
      </c>
      <c r="AL136" s="5" t="s">
        <v>270</v>
      </c>
      <c r="AM136" s="5" t="s">
        <v>320</v>
      </c>
      <c r="AN136" s="5" t="s">
        <v>254</v>
      </c>
      <c r="AO136" s="5" t="s">
        <v>235</v>
      </c>
      <c r="AP136" s="5" t="s">
        <v>321</v>
      </c>
      <c r="AQ136" s="0" t="s">
        <v>155</v>
      </c>
    </row>
    <row r="137" customFormat="false" ht="15.8" hidden="true" customHeight="false" outlineLevel="0" collapsed="false">
      <c r="A137" s="0" t="s">
        <v>9</v>
      </c>
      <c r="B137" s="0" t="s">
        <v>9</v>
      </c>
      <c r="C137" s="0" t="s">
        <v>39</v>
      </c>
      <c r="D137" s="0" t="s">
        <v>269</v>
      </c>
      <c r="E137" s="0" t="s">
        <v>260</v>
      </c>
      <c r="F137" s="0" t="s">
        <v>241</v>
      </c>
      <c r="G137" s="0" t="n">
        <v>3350870.47853951</v>
      </c>
      <c r="H137" s="0" t="n">
        <v>323785.281263298</v>
      </c>
      <c r="I137" s="0" t="n">
        <v>318156.451070009</v>
      </c>
      <c r="J137" s="0" t="n">
        <v>3642584.4142121</v>
      </c>
      <c r="K137" s="0" t="n">
        <v>4452047.61737034</v>
      </c>
      <c r="L137" s="0" t="n">
        <v>89476663.4656691</v>
      </c>
      <c r="M137" s="0" t="n">
        <v>100661246.398878</v>
      </c>
      <c r="N137" s="0" t="n">
        <v>26792232.7017403</v>
      </c>
      <c r="O137" s="0" t="n">
        <v>34294057.8582277</v>
      </c>
      <c r="P137" s="0" t="n">
        <v>7285168.8284242</v>
      </c>
      <c r="Q137" s="0" t="n">
        <v>8094632.03158244</v>
      </c>
      <c r="R137" s="0" t="n">
        <v>44309963.8183115</v>
      </c>
      <c r="S137" s="0" t="n">
        <v>0.924376591859127</v>
      </c>
      <c r="T137" s="0" t="n">
        <v>12.5</v>
      </c>
      <c r="U137" s="0" t="n">
        <v>293.61728415</v>
      </c>
      <c r="V137" s="0" t="n">
        <v>94.3314815324996</v>
      </c>
      <c r="W137" s="0" t="n">
        <v>23.75</v>
      </c>
      <c r="X137" s="0" t="n">
        <v>424.198765682499</v>
      </c>
      <c r="Y137" s="0" t="n">
        <v>387.948765682499</v>
      </c>
      <c r="Z137" s="0" t="s">
        <v>244</v>
      </c>
      <c r="AA137" s="0" t="n">
        <v>0.258</v>
      </c>
      <c r="AB137" s="0" t="n">
        <v>0.44</v>
      </c>
      <c r="AC137" s="0" t="n">
        <v>1</v>
      </c>
      <c r="AD137" s="0" t="n">
        <v>0.182</v>
      </c>
      <c r="AE137" s="0" t="n">
        <v>0.56</v>
      </c>
      <c r="AF137" s="0" t="n">
        <v>0.186666666666667</v>
      </c>
      <c r="AG137" s="0" t="n">
        <v>0.373333333333333</v>
      </c>
      <c r="AH137" s="0" t="n">
        <v>0.238489160699655</v>
      </c>
      <c r="AI137" s="0" t="n">
        <v>0.406725700418016</v>
      </c>
      <c r="AJ137" s="0" t="n">
        <v>0.924376591859127</v>
      </c>
      <c r="AK137" s="5" t="s">
        <v>261</v>
      </c>
      <c r="AL137" s="5" t="s">
        <v>270</v>
      </c>
      <c r="AM137" s="5" t="s">
        <v>320</v>
      </c>
      <c r="AN137" s="5" t="s">
        <v>254</v>
      </c>
      <c r="AO137" s="5" t="s">
        <v>235</v>
      </c>
      <c r="AP137" s="5" t="s">
        <v>321</v>
      </c>
      <c r="AQ137" s="0" t="s">
        <v>242</v>
      </c>
    </row>
    <row r="138" customFormat="false" ht="15.8" hidden="true" customHeight="false" outlineLevel="0" collapsed="false">
      <c r="A138" s="0" t="s">
        <v>9</v>
      </c>
      <c r="B138" s="0" t="s">
        <v>9</v>
      </c>
      <c r="C138" s="0" t="s">
        <v>40</v>
      </c>
      <c r="D138" s="0" t="s">
        <v>269</v>
      </c>
      <c r="E138" s="0" t="s">
        <v>260</v>
      </c>
      <c r="F138" s="0" t="s">
        <v>202</v>
      </c>
      <c r="G138" s="0" t="n">
        <v>23962311.5734954</v>
      </c>
      <c r="H138" s="0" t="n">
        <v>194196.107902978</v>
      </c>
      <c r="I138" s="0" t="n">
        <v>247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23962311.5734954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s">
        <v>244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5" t="s">
        <v>261</v>
      </c>
      <c r="AL138" s="5" t="s">
        <v>270</v>
      </c>
      <c r="AM138" s="5" t="s">
        <v>322</v>
      </c>
      <c r="AN138" s="5" t="s">
        <v>254</v>
      </c>
      <c r="AO138" s="5" t="s">
        <v>235</v>
      </c>
      <c r="AP138" s="5" t="s">
        <v>323</v>
      </c>
      <c r="AQ138" s="0" t="s">
        <v>237</v>
      </c>
    </row>
    <row r="139" customFormat="false" ht="15.8" hidden="true" customHeight="false" outlineLevel="0" collapsed="false">
      <c r="A139" s="0" t="s">
        <v>9</v>
      </c>
      <c r="B139" s="0" t="s">
        <v>9</v>
      </c>
      <c r="C139" s="0" t="s">
        <v>40</v>
      </c>
      <c r="D139" s="0" t="s">
        <v>269</v>
      </c>
      <c r="E139" s="0" t="s">
        <v>260</v>
      </c>
      <c r="F139" s="0" t="s">
        <v>238</v>
      </c>
      <c r="G139" s="0" t="n">
        <v>18770038.1008244</v>
      </c>
      <c r="H139" s="0" t="n">
        <v>194196.107902978</v>
      </c>
      <c r="I139" s="0" t="n">
        <v>130029.78781051</v>
      </c>
      <c r="J139" s="0" t="n">
        <v>1941961.07902978</v>
      </c>
      <c r="K139" s="0" t="n">
        <v>2427451.34878722</v>
      </c>
      <c r="L139" s="0" t="n">
        <v>24363472.705263</v>
      </c>
      <c r="M139" s="0" t="n">
        <v>30454340.8815787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23962311.5734954</v>
      </c>
      <c r="S139" s="0" t="n">
        <v>0.216684999556309</v>
      </c>
      <c r="T139" s="0" t="n">
        <v>11.25</v>
      </c>
      <c r="U139" s="0" t="n">
        <v>141.1403508</v>
      </c>
      <c r="V139" s="0" t="n">
        <v>0</v>
      </c>
      <c r="W139" s="0" t="n">
        <v>0</v>
      </c>
      <c r="X139" s="0" t="n">
        <v>152.3903508</v>
      </c>
      <c r="Y139" s="0" t="n">
        <v>0</v>
      </c>
      <c r="Z139" s="0" t="s">
        <v>244</v>
      </c>
      <c r="AA139" s="0" t="n">
        <v>0.258</v>
      </c>
      <c r="AB139" s="0" t="n">
        <v>0</v>
      </c>
      <c r="AC139" s="0" t="n">
        <v>1</v>
      </c>
      <c r="AD139" s="0" t="n">
        <v>0</v>
      </c>
      <c r="AE139" s="0" t="n">
        <v>0.742</v>
      </c>
      <c r="AF139" s="0" t="n">
        <v>0.742</v>
      </c>
      <c r="AG139" s="0" t="n">
        <v>0</v>
      </c>
      <c r="AH139" s="0" t="n">
        <v>0.0559047298855276</v>
      </c>
      <c r="AI139" s="0" t="n">
        <v>0</v>
      </c>
      <c r="AJ139" s="0" t="n">
        <v>0.216684999556309</v>
      </c>
      <c r="AK139" s="5" t="s">
        <v>261</v>
      </c>
      <c r="AL139" s="5" t="s">
        <v>270</v>
      </c>
      <c r="AM139" s="5" t="s">
        <v>322</v>
      </c>
      <c r="AN139" s="5" t="s">
        <v>254</v>
      </c>
      <c r="AO139" s="5" t="s">
        <v>235</v>
      </c>
      <c r="AP139" s="5" t="s">
        <v>323</v>
      </c>
      <c r="AQ139" s="0" t="s">
        <v>239</v>
      </c>
    </row>
    <row r="140" customFormat="false" ht="15.8" hidden="true" customHeight="false" outlineLevel="0" collapsed="false">
      <c r="A140" s="0" t="s">
        <v>9</v>
      </c>
      <c r="B140" s="0" t="s">
        <v>9</v>
      </c>
      <c r="C140" s="0" t="s">
        <v>40</v>
      </c>
      <c r="D140" s="0" t="s">
        <v>269</v>
      </c>
      <c r="E140" s="0" t="s">
        <v>260</v>
      </c>
      <c r="F140" s="0" t="s">
        <v>240</v>
      </c>
      <c r="G140" s="0" t="n">
        <v>2170347.51252867</v>
      </c>
      <c r="H140" s="0" t="n">
        <v>194196.107902978</v>
      </c>
      <c r="I140" s="0" t="n">
        <v>130029.78781051</v>
      </c>
      <c r="J140" s="0" t="n">
        <v>2184706.2139085</v>
      </c>
      <c r="K140" s="0" t="n">
        <v>2670196.48366594</v>
      </c>
      <c r="L140" s="0" t="n">
        <v>24363472.705263</v>
      </c>
      <c r="M140" s="0" t="n">
        <v>30454340.8815787</v>
      </c>
      <c r="N140" s="0" t="n">
        <v>5803170.24479528</v>
      </c>
      <c r="O140" s="0" t="n">
        <v>9285072.39167247</v>
      </c>
      <c r="P140" s="0" t="n">
        <v>3883922.15805955</v>
      </c>
      <c r="Q140" s="0" t="n">
        <v>4369412.42781698</v>
      </c>
      <c r="R140" s="0" t="n">
        <v>23962311.5734954</v>
      </c>
      <c r="S140" s="0" t="n">
        <v>0.909426621639906</v>
      </c>
      <c r="T140" s="0" t="n">
        <v>12.5</v>
      </c>
      <c r="U140" s="0" t="n">
        <v>141.1403508</v>
      </c>
      <c r="V140" s="0" t="n">
        <v>38.8479532349999</v>
      </c>
      <c r="W140" s="0" t="n">
        <v>21.2499999999999</v>
      </c>
      <c r="X140" s="0" t="n">
        <v>213.738304034999</v>
      </c>
      <c r="Y140" s="0" t="n">
        <v>179.988304035</v>
      </c>
      <c r="Z140" s="0" t="s">
        <v>244</v>
      </c>
      <c r="AA140" s="0" t="n">
        <v>0.258</v>
      </c>
      <c r="AB140" s="0" t="n">
        <v>0.44</v>
      </c>
      <c r="AC140" s="0" t="n">
        <v>1</v>
      </c>
      <c r="AD140" s="0" t="n">
        <v>0.182</v>
      </c>
      <c r="AE140" s="0" t="n">
        <v>0.56</v>
      </c>
      <c r="AF140" s="0" t="n">
        <v>0.186666666666667</v>
      </c>
      <c r="AG140" s="0" t="n">
        <v>0.373333333333333</v>
      </c>
      <c r="AH140" s="0" t="n">
        <v>0.234632068383096</v>
      </c>
      <c r="AI140" s="0" t="n">
        <v>0.400147713521559</v>
      </c>
      <c r="AJ140" s="0" t="n">
        <v>0.909426621639906</v>
      </c>
      <c r="AK140" s="5" t="s">
        <v>261</v>
      </c>
      <c r="AL140" s="5" t="s">
        <v>270</v>
      </c>
      <c r="AM140" s="5" t="s">
        <v>322</v>
      </c>
      <c r="AN140" s="5" t="s">
        <v>254</v>
      </c>
      <c r="AO140" s="5" t="s">
        <v>235</v>
      </c>
      <c r="AP140" s="5" t="s">
        <v>323</v>
      </c>
      <c r="AQ140" s="0" t="s">
        <v>155</v>
      </c>
    </row>
    <row r="141" customFormat="false" ht="15.8" hidden="true" customHeight="false" outlineLevel="0" collapsed="false">
      <c r="A141" s="0" t="s">
        <v>9</v>
      </c>
      <c r="B141" s="0" t="s">
        <v>9</v>
      </c>
      <c r="C141" s="0" t="s">
        <v>40</v>
      </c>
      <c r="D141" s="0" t="s">
        <v>269</v>
      </c>
      <c r="E141" s="0" t="s">
        <v>260</v>
      </c>
      <c r="F141" s="0" t="s">
        <v>241</v>
      </c>
      <c r="G141" s="0" t="n">
        <v>1653183.70161195</v>
      </c>
      <c r="H141" s="0" t="n">
        <v>194196.107902978</v>
      </c>
      <c r="I141" s="0" t="n">
        <v>130029.78781051</v>
      </c>
      <c r="J141" s="0" t="n">
        <v>2184706.2139085</v>
      </c>
      <c r="K141" s="0" t="n">
        <v>2670196.48366594</v>
      </c>
      <c r="L141" s="0" t="n">
        <v>48726945.410526</v>
      </c>
      <c r="M141" s="0" t="n">
        <v>54817813.5868418</v>
      </c>
      <c r="N141" s="0" t="n">
        <v>14507925.6119882</v>
      </c>
      <c r="O141" s="0" t="n">
        <v>18570144.783345</v>
      </c>
      <c r="P141" s="0" t="n">
        <v>4369412.42781698</v>
      </c>
      <c r="Q141" s="0" t="n">
        <v>4854902.69757443</v>
      </c>
      <c r="R141" s="0" t="n">
        <v>23962311.5734954</v>
      </c>
      <c r="S141" s="0" t="n">
        <v>0.931009005682051</v>
      </c>
      <c r="T141" s="0" t="n">
        <v>12.5</v>
      </c>
      <c r="U141" s="0" t="n">
        <v>266.5984404</v>
      </c>
      <c r="V141" s="0" t="n">
        <v>85.1666667074999</v>
      </c>
      <c r="W141" s="0" t="n">
        <v>23.7499999999999</v>
      </c>
      <c r="X141" s="0" t="n">
        <v>388.0151071075</v>
      </c>
      <c r="Y141" s="0" t="n">
        <v>351.7651071075</v>
      </c>
      <c r="Z141" s="0" t="s">
        <v>244</v>
      </c>
      <c r="AA141" s="0" t="n">
        <v>0.258</v>
      </c>
      <c r="AB141" s="0" t="n">
        <v>0.44</v>
      </c>
      <c r="AC141" s="0" t="n">
        <v>1</v>
      </c>
      <c r="AD141" s="0" t="n">
        <v>0.182</v>
      </c>
      <c r="AE141" s="0" t="n">
        <v>0.56</v>
      </c>
      <c r="AF141" s="0" t="n">
        <v>0.186666666666667</v>
      </c>
      <c r="AG141" s="0" t="n">
        <v>0.373333333333333</v>
      </c>
      <c r="AH141" s="0" t="n">
        <v>0.240200323465969</v>
      </c>
      <c r="AI141" s="0" t="n">
        <v>0.409643962500102</v>
      </c>
      <c r="AJ141" s="0" t="n">
        <v>0.931009005682051</v>
      </c>
      <c r="AK141" s="5" t="s">
        <v>261</v>
      </c>
      <c r="AL141" s="5" t="s">
        <v>270</v>
      </c>
      <c r="AM141" s="5" t="s">
        <v>322</v>
      </c>
      <c r="AN141" s="5" t="s">
        <v>254</v>
      </c>
      <c r="AO141" s="5" t="s">
        <v>235</v>
      </c>
      <c r="AP141" s="5" t="s">
        <v>323</v>
      </c>
      <c r="AQ141" s="0" t="s">
        <v>242</v>
      </c>
    </row>
    <row r="142" customFormat="false" ht="15.8" hidden="true" customHeight="false" outlineLevel="0" collapsed="false">
      <c r="A142" s="0" t="s">
        <v>9</v>
      </c>
      <c r="B142" s="0" t="s">
        <v>9</v>
      </c>
      <c r="C142" s="0" t="s">
        <v>41</v>
      </c>
      <c r="D142" s="0" t="s">
        <v>269</v>
      </c>
      <c r="E142" s="0" t="s">
        <v>260</v>
      </c>
      <c r="F142" s="0" t="s">
        <v>202</v>
      </c>
      <c r="G142" s="0" t="n">
        <v>1266395.03054786</v>
      </c>
      <c r="H142" s="0" t="n">
        <v>10609.3441734418</v>
      </c>
      <c r="I142" s="0" t="n">
        <v>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1266395.03054786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s">
        <v>244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5" t="s">
        <v>261</v>
      </c>
      <c r="AL142" s="5" t="s">
        <v>270</v>
      </c>
      <c r="AM142" s="5" t="s">
        <v>324</v>
      </c>
      <c r="AN142" s="5" t="s">
        <v>254</v>
      </c>
      <c r="AO142" s="5" t="s">
        <v>235</v>
      </c>
      <c r="AP142" s="5" t="s">
        <v>325</v>
      </c>
      <c r="AQ142" s="0" t="s">
        <v>237</v>
      </c>
    </row>
    <row r="143" customFormat="false" ht="15.8" hidden="true" customHeight="false" outlineLevel="0" collapsed="false">
      <c r="A143" s="0" t="s">
        <v>9</v>
      </c>
      <c r="B143" s="0" t="s">
        <v>9</v>
      </c>
      <c r="C143" s="0" t="s">
        <v>41</v>
      </c>
      <c r="D143" s="0" t="s">
        <v>269</v>
      </c>
      <c r="E143" s="0" t="s">
        <v>260</v>
      </c>
      <c r="F143" s="0" t="s">
        <v>238</v>
      </c>
      <c r="G143" s="0" t="n">
        <v>1266395.03054786</v>
      </c>
      <c r="H143" s="0" t="n">
        <v>10609.3441734418</v>
      </c>
      <c r="I143" s="0" t="n">
        <v>4980.4720054201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1266395.03054786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s">
        <v>244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5" t="s">
        <v>261</v>
      </c>
      <c r="AL143" s="5" t="s">
        <v>270</v>
      </c>
      <c r="AM143" s="5" t="s">
        <v>324</v>
      </c>
      <c r="AN143" s="5" t="s">
        <v>254</v>
      </c>
      <c r="AO143" s="5" t="s">
        <v>235</v>
      </c>
      <c r="AP143" s="5" t="s">
        <v>325</v>
      </c>
      <c r="AQ143" s="0" t="s">
        <v>239</v>
      </c>
    </row>
    <row r="144" customFormat="false" ht="15.8" hidden="true" customHeight="false" outlineLevel="0" collapsed="false">
      <c r="A144" s="0" t="s">
        <v>9</v>
      </c>
      <c r="B144" s="0" t="s">
        <v>9</v>
      </c>
      <c r="C144" s="0" t="s">
        <v>41</v>
      </c>
      <c r="D144" s="0" t="s">
        <v>269</v>
      </c>
      <c r="E144" s="0" t="s">
        <v>260</v>
      </c>
      <c r="F144" s="0" t="s">
        <v>240</v>
      </c>
      <c r="G144" s="0" t="n">
        <v>908142.259983679</v>
      </c>
      <c r="H144" s="0" t="n">
        <v>10609.3441734418</v>
      </c>
      <c r="I144" s="0" t="n">
        <v>4980.4720054201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1266395.03054786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s">
        <v>244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5" t="s">
        <v>261</v>
      </c>
      <c r="AL144" s="5" t="s">
        <v>270</v>
      </c>
      <c r="AM144" s="5" t="s">
        <v>324</v>
      </c>
      <c r="AN144" s="5" t="s">
        <v>254</v>
      </c>
      <c r="AO144" s="5" t="s">
        <v>235</v>
      </c>
      <c r="AP144" s="5" t="s">
        <v>325</v>
      </c>
      <c r="AQ144" s="0" t="s">
        <v>155</v>
      </c>
    </row>
    <row r="145" customFormat="false" ht="15.8" hidden="true" customHeight="false" outlineLevel="0" collapsed="false">
      <c r="A145" s="0" t="s">
        <v>9</v>
      </c>
      <c r="B145" s="0" t="s">
        <v>9</v>
      </c>
      <c r="C145" s="0" t="s">
        <v>41</v>
      </c>
      <c r="D145" s="0" t="s">
        <v>269</v>
      </c>
      <c r="E145" s="0" t="s">
        <v>260</v>
      </c>
      <c r="F145" s="0" t="s">
        <v>241</v>
      </c>
      <c r="G145" s="0" t="n">
        <v>564797.986847671</v>
      </c>
      <c r="H145" s="0" t="n">
        <v>10609.3441734418</v>
      </c>
      <c r="I145" s="0" t="n">
        <v>4980.4720054201</v>
      </c>
      <c r="J145" s="0" t="n">
        <v>0</v>
      </c>
      <c r="K145" s="0" t="n">
        <v>0</v>
      </c>
      <c r="L145" s="0" t="n">
        <v>3685764.75138781</v>
      </c>
      <c r="M145" s="0" t="n">
        <v>4475571.48382805</v>
      </c>
      <c r="N145" s="0" t="n">
        <v>0</v>
      </c>
      <c r="O145" s="0" t="n">
        <v>0</v>
      </c>
      <c r="P145" s="0" t="n">
        <v>106093.441734417</v>
      </c>
      <c r="Q145" s="0" t="n">
        <v>132616.802168022</v>
      </c>
      <c r="R145" s="0" t="n">
        <v>1266395.03054786</v>
      </c>
      <c r="S145" s="0" t="n">
        <v>0.554011210385646</v>
      </c>
      <c r="T145" s="0" t="n">
        <v>0</v>
      </c>
      <c r="U145" s="0" t="n">
        <v>384.629629399997</v>
      </c>
      <c r="V145" s="0" t="n">
        <v>0</v>
      </c>
      <c r="W145" s="0" t="n">
        <v>11.2499999999999</v>
      </c>
      <c r="X145" s="0" t="n">
        <v>395.879629399997</v>
      </c>
      <c r="Y145" s="0" t="n">
        <v>0</v>
      </c>
      <c r="Z145" s="0" t="s">
        <v>244</v>
      </c>
      <c r="AA145" s="0" t="n">
        <v>0.258</v>
      </c>
      <c r="AB145" s="0" t="n">
        <v>0</v>
      </c>
      <c r="AC145" s="0" t="n">
        <v>1</v>
      </c>
      <c r="AD145" s="0" t="n">
        <v>0</v>
      </c>
      <c r="AE145" s="0" t="n">
        <v>0.742</v>
      </c>
      <c r="AF145" s="0" t="n">
        <v>0</v>
      </c>
      <c r="AG145" s="0" t="n">
        <v>0.742</v>
      </c>
      <c r="AH145" s="0" t="n">
        <v>0.142934892279497</v>
      </c>
      <c r="AI145" s="0" t="n">
        <v>0</v>
      </c>
      <c r="AJ145" s="0" t="n">
        <v>0.554011210385646</v>
      </c>
      <c r="AK145" s="5" t="s">
        <v>261</v>
      </c>
      <c r="AL145" s="5" t="s">
        <v>270</v>
      </c>
      <c r="AM145" s="5" t="s">
        <v>324</v>
      </c>
      <c r="AN145" s="5" t="s">
        <v>254</v>
      </c>
      <c r="AO145" s="5" t="s">
        <v>235</v>
      </c>
      <c r="AP145" s="5" t="s">
        <v>325</v>
      </c>
      <c r="AQ145" s="0" t="s">
        <v>242</v>
      </c>
    </row>
    <row r="146" customFormat="false" ht="15.8" hidden="true" customHeight="false" outlineLevel="0" collapsed="false">
      <c r="A146" s="0" t="s">
        <v>9</v>
      </c>
      <c r="B146" s="0" t="s">
        <v>9</v>
      </c>
      <c r="C146" s="0" t="s">
        <v>326</v>
      </c>
      <c r="D146" s="0" t="s">
        <v>178</v>
      </c>
      <c r="E146" s="0" t="s">
        <v>103</v>
      </c>
      <c r="F146" s="0" t="s">
        <v>202</v>
      </c>
      <c r="G146" s="0" t="n">
        <v>72977178.1946069</v>
      </c>
      <c r="H146" s="0" t="n">
        <v>1469528.0886139</v>
      </c>
      <c r="I146" s="0" t="n">
        <v>383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72977178.1946069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s">
        <v>251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5" t="s">
        <v>254</v>
      </c>
      <c r="AL146" s="5" t="s">
        <v>288</v>
      </c>
      <c r="AM146" s="5" t="s">
        <v>327</v>
      </c>
      <c r="AN146" s="5" t="s">
        <v>254</v>
      </c>
      <c r="AO146" s="5" t="s">
        <v>235</v>
      </c>
      <c r="AP146" s="5" t="s">
        <v>328</v>
      </c>
      <c r="AQ146" s="0" t="s">
        <v>237</v>
      </c>
    </row>
    <row r="147" customFormat="false" ht="15.8" hidden="true" customHeight="false" outlineLevel="0" collapsed="false">
      <c r="A147" s="0" t="s">
        <v>9</v>
      </c>
      <c r="B147" s="0" t="s">
        <v>9</v>
      </c>
      <c r="C147" s="0" t="s">
        <v>326</v>
      </c>
      <c r="D147" s="0" t="s">
        <v>178</v>
      </c>
      <c r="E147" s="0" t="s">
        <v>103</v>
      </c>
      <c r="F147" s="0" t="s">
        <v>238</v>
      </c>
      <c r="G147" s="0" t="n">
        <v>34872107.6580909</v>
      </c>
      <c r="H147" s="0" t="n">
        <v>1469528.0886139</v>
      </c>
      <c r="I147" s="0" t="n">
        <v>1193349.17066404</v>
      </c>
      <c r="J147" s="0" t="n">
        <v>0</v>
      </c>
      <c r="K147" s="0" t="n">
        <v>0</v>
      </c>
      <c r="L147" s="0" t="n">
        <v>29390561.772278</v>
      </c>
      <c r="M147" s="0" t="n">
        <v>44085842.658417</v>
      </c>
      <c r="N147" s="0" t="n">
        <v>23145067.3956689</v>
      </c>
      <c r="O147" s="0" t="n">
        <v>29757943.7944314</v>
      </c>
      <c r="P147" s="0" t="n">
        <v>3793479.44367035</v>
      </c>
      <c r="Q147" s="0" t="n">
        <v>7586958.88734071</v>
      </c>
      <c r="R147" s="0" t="n">
        <v>72977178.1946069</v>
      </c>
      <c r="S147" s="0" t="n">
        <v>0.522150506215818</v>
      </c>
      <c r="T147" s="0" t="n">
        <v>0</v>
      </c>
      <c r="U147" s="0" t="n">
        <v>25</v>
      </c>
      <c r="V147" s="0" t="n">
        <v>18</v>
      </c>
      <c r="W147" s="0" t="n">
        <v>3.87214045760276</v>
      </c>
      <c r="X147" s="0" t="n">
        <v>46.8721404576028</v>
      </c>
      <c r="Y147" s="0" t="n">
        <v>43</v>
      </c>
      <c r="Z147" s="0" t="s">
        <v>251</v>
      </c>
      <c r="AA147" s="0" t="n">
        <v>0.12</v>
      </c>
      <c r="AB147" s="0" t="n">
        <v>0.25</v>
      </c>
      <c r="AC147" s="0" t="n">
        <v>1</v>
      </c>
      <c r="AD147" s="0" t="n">
        <v>0.13</v>
      </c>
      <c r="AE147" s="0" t="n">
        <v>0.75</v>
      </c>
      <c r="AF147" s="0" t="n">
        <v>0</v>
      </c>
      <c r="AG147" s="0" t="n">
        <v>0.75</v>
      </c>
      <c r="AH147" s="0" t="n">
        <v>0.0626580607458982</v>
      </c>
      <c r="AI147" s="0" t="n">
        <v>0.130537626553955</v>
      </c>
      <c r="AJ147" s="0" t="n">
        <v>0.522150506215818</v>
      </c>
      <c r="AK147" s="5" t="s">
        <v>254</v>
      </c>
      <c r="AL147" s="5" t="s">
        <v>288</v>
      </c>
      <c r="AM147" s="5" t="s">
        <v>327</v>
      </c>
      <c r="AN147" s="5" t="s">
        <v>254</v>
      </c>
      <c r="AO147" s="5" t="s">
        <v>235</v>
      </c>
      <c r="AP147" s="5" t="s">
        <v>328</v>
      </c>
      <c r="AQ147" s="0" t="s">
        <v>239</v>
      </c>
    </row>
    <row r="148" customFormat="false" ht="15.8" hidden="true" customHeight="false" outlineLevel="0" collapsed="false">
      <c r="A148" s="0" t="s">
        <v>9</v>
      </c>
      <c r="B148" s="0" t="s">
        <v>9</v>
      </c>
      <c r="C148" s="0" t="s">
        <v>326</v>
      </c>
      <c r="D148" s="0" t="s">
        <v>178</v>
      </c>
      <c r="E148" s="0" t="s">
        <v>103</v>
      </c>
      <c r="F148" s="0" t="s">
        <v>240</v>
      </c>
      <c r="G148" s="0" t="n">
        <v>20256082.2018057</v>
      </c>
      <c r="H148" s="0" t="n">
        <v>1469528.0886139</v>
      </c>
      <c r="I148" s="0" t="n">
        <v>1193349.17066404</v>
      </c>
      <c r="J148" s="0" t="n">
        <v>0</v>
      </c>
      <c r="K148" s="0" t="n">
        <v>0</v>
      </c>
      <c r="L148" s="0" t="n">
        <v>29390561.772278</v>
      </c>
      <c r="M148" s="0" t="n">
        <v>44085842.658417</v>
      </c>
      <c r="N148" s="0" t="n">
        <v>26451505.5950502</v>
      </c>
      <c r="O148" s="0" t="n">
        <v>33064381.9938127</v>
      </c>
      <c r="P148" s="0" t="n">
        <v>5690219.16550554</v>
      </c>
      <c r="Q148" s="0" t="n">
        <v>9483698.6091759</v>
      </c>
      <c r="R148" s="0" t="n">
        <v>72977178.1946069</v>
      </c>
      <c r="S148" s="0" t="n">
        <v>0.722432646713345</v>
      </c>
      <c r="T148" s="0" t="n">
        <v>0</v>
      </c>
      <c r="U148" s="0" t="n">
        <v>25</v>
      </c>
      <c r="V148" s="0" t="n">
        <v>20.25</v>
      </c>
      <c r="W148" s="0" t="n">
        <v>5.16285394347035</v>
      </c>
      <c r="X148" s="0" t="n">
        <v>50.4128539434704</v>
      </c>
      <c r="Y148" s="0" t="n">
        <v>45.25</v>
      </c>
      <c r="Z148" s="0" t="s">
        <v>251</v>
      </c>
      <c r="AA148" s="0" t="n">
        <v>0.12</v>
      </c>
      <c r="AB148" s="0" t="n">
        <v>0.25</v>
      </c>
      <c r="AC148" s="0" t="n">
        <v>1</v>
      </c>
      <c r="AD148" s="0" t="n">
        <v>0.13</v>
      </c>
      <c r="AE148" s="0" t="n">
        <v>0.75</v>
      </c>
      <c r="AF148" s="0" t="n">
        <v>0</v>
      </c>
      <c r="AG148" s="0" t="n">
        <v>0.75</v>
      </c>
      <c r="AH148" s="0" t="n">
        <v>0.0866919176056014</v>
      </c>
      <c r="AI148" s="0" t="n">
        <v>0.180608161678336</v>
      </c>
      <c r="AJ148" s="0" t="n">
        <v>0.722432646713345</v>
      </c>
      <c r="AK148" s="5" t="s">
        <v>254</v>
      </c>
      <c r="AL148" s="5" t="s">
        <v>288</v>
      </c>
      <c r="AM148" s="5" t="s">
        <v>327</v>
      </c>
      <c r="AN148" s="5" t="s">
        <v>254</v>
      </c>
      <c r="AO148" s="5" t="s">
        <v>235</v>
      </c>
      <c r="AP148" s="5" t="s">
        <v>328</v>
      </c>
      <c r="AQ148" s="0" t="s">
        <v>155</v>
      </c>
    </row>
    <row r="149" customFormat="false" ht="15.8" hidden="true" customHeight="false" outlineLevel="0" collapsed="false">
      <c r="A149" s="0" t="s">
        <v>9</v>
      </c>
      <c r="B149" s="0" t="s">
        <v>9</v>
      </c>
      <c r="C149" s="0" t="s">
        <v>326</v>
      </c>
      <c r="D149" s="0" t="s">
        <v>178</v>
      </c>
      <c r="E149" s="0" t="s">
        <v>103</v>
      </c>
      <c r="F149" s="0" t="s">
        <v>241</v>
      </c>
      <c r="G149" s="0" t="n">
        <v>6829000.93451196</v>
      </c>
      <c r="H149" s="0" t="n">
        <v>1469528.0886139</v>
      </c>
      <c r="I149" s="0" t="n">
        <v>1193349.17066404</v>
      </c>
      <c r="J149" s="0" t="n">
        <v>18967397.2183518</v>
      </c>
      <c r="K149" s="0" t="n">
        <v>22760876.6620222</v>
      </c>
      <c r="L149" s="0" t="n">
        <v>66128763.9876254</v>
      </c>
      <c r="M149" s="0" t="n">
        <v>88171685.3168339</v>
      </c>
      <c r="N149" s="0" t="n">
        <v>26451505.5950502</v>
      </c>
      <c r="O149" s="0" t="n">
        <v>33064381.9938127</v>
      </c>
      <c r="P149" s="0" t="n">
        <v>5690219.16550554</v>
      </c>
      <c r="Q149" s="0" t="n">
        <v>9483698.6091759</v>
      </c>
      <c r="R149" s="0" t="n">
        <v>72977178.1946069</v>
      </c>
      <c r="S149" s="0" t="n">
        <v>0.906422787185589</v>
      </c>
      <c r="T149" s="0" t="n">
        <v>14.1978483445435</v>
      </c>
      <c r="U149" s="0" t="n">
        <v>52.5</v>
      </c>
      <c r="V149" s="0" t="n">
        <v>20.25</v>
      </c>
      <c r="W149" s="0" t="n">
        <v>5.16285394347035</v>
      </c>
      <c r="X149" s="0" t="n">
        <v>92.1107022880138</v>
      </c>
      <c r="Y149" s="0" t="n">
        <v>72.75</v>
      </c>
      <c r="Z149" s="0" t="s">
        <v>251</v>
      </c>
      <c r="AA149" s="0" t="n">
        <v>0.12</v>
      </c>
      <c r="AB149" s="0" t="n">
        <v>0.25</v>
      </c>
      <c r="AC149" s="0" t="n">
        <v>1</v>
      </c>
      <c r="AD149" s="0" t="n">
        <v>0.13</v>
      </c>
      <c r="AE149" s="0" t="n">
        <v>0.75</v>
      </c>
      <c r="AF149" s="0" t="n">
        <v>0.25</v>
      </c>
      <c r="AG149" s="0" t="n">
        <v>0.5</v>
      </c>
      <c r="AH149" s="0" t="n">
        <v>0.108770734462271</v>
      </c>
      <c r="AI149" s="0" t="n">
        <v>0.226605696796397</v>
      </c>
      <c r="AJ149" s="0" t="n">
        <v>0.906422787185589</v>
      </c>
      <c r="AK149" s="5" t="s">
        <v>254</v>
      </c>
      <c r="AL149" s="5" t="s">
        <v>288</v>
      </c>
      <c r="AM149" s="5" t="s">
        <v>327</v>
      </c>
      <c r="AN149" s="5" t="s">
        <v>254</v>
      </c>
      <c r="AO149" s="5" t="s">
        <v>235</v>
      </c>
      <c r="AP149" s="5" t="s">
        <v>328</v>
      </c>
      <c r="AQ149" s="0" t="s">
        <v>242</v>
      </c>
    </row>
    <row r="150" customFormat="false" ht="15.8" hidden="true" customHeight="false" outlineLevel="0" collapsed="false">
      <c r="A150" s="0" t="s">
        <v>9</v>
      </c>
      <c r="B150" s="0" t="s">
        <v>9</v>
      </c>
      <c r="C150" s="0" t="s">
        <v>110</v>
      </c>
      <c r="D150" s="0" t="s">
        <v>177</v>
      </c>
      <c r="E150" s="0" t="s">
        <v>103</v>
      </c>
      <c r="F150" s="0" t="s">
        <v>202</v>
      </c>
      <c r="G150" s="0" t="n">
        <v>1795070.00078722</v>
      </c>
      <c r="H150" s="0" t="n">
        <v>108369.24</v>
      </c>
      <c r="I150" s="0" t="n">
        <v>54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1795070.00078722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s">
        <v>251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5" t="s">
        <v>254</v>
      </c>
      <c r="AL150" s="5" t="s">
        <v>284</v>
      </c>
      <c r="AM150" s="5" t="s">
        <v>329</v>
      </c>
      <c r="AN150" s="5" t="s">
        <v>254</v>
      </c>
      <c r="AO150" s="5" t="s">
        <v>235</v>
      </c>
      <c r="AP150" s="5" t="s">
        <v>330</v>
      </c>
      <c r="AQ150" s="0" t="s">
        <v>237</v>
      </c>
    </row>
    <row r="151" customFormat="false" ht="15.8" hidden="true" customHeight="false" outlineLevel="0" collapsed="false">
      <c r="A151" s="0" t="s">
        <v>9</v>
      </c>
      <c r="B151" s="0" t="s">
        <v>9</v>
      </c>
      <c r="C151" s="0" t="s">
        <v>110</v>
      </c>
      <c r="D151" s="0" t="s">
        <v>177</v>
      </c>
      <c r="E151" s="0" t="s">
        <v>103</v>
      </c>
      <c r="F151" s="0" t="s">
        <v>238</v>
      </c>
      <c r="G151" s="0" t="n">
        <v>1022633.44440989</v>
      </c>
      <c r="H151" s="0" t="n">
        <v>108369.24</v>
      </c>
      <c r="I151" s="0" t="n">
        <v>87279.392355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1795070.00078722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s">
        <v>251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5" t="s">
        <v>254</v>
      </c>
      <c r="AL151" s="5" t="s">
        <v>284</v>
      </c>
      <c r="AM151" s="5" t="s">
        <v>329</v>
      </c>
      <c r="AN151" s="5" t="s">
        <v>254</v>
      </c>
      <c r="AO151" s="5" t="s">
        <v>235</v>
      </c>
      <c r="AP151" s="5" t="s">
        <v>330</v>
      </c>
      <c r="AQ151" s="0" t="s">
        <v>239</v>
      </c>
    </row>
    <row r="152" customFormat="false" ht="15.8" hidden="true" customHeight="false" outlineLevel="0" collapsed="false">
      <c r="A152" s="0" t="s">
        <v>9</v>
      </c>
      <c r="B152" s="0" t="s">
        <v>9</v>
      </c>
      <c r="C152" s="0" t="s">
        <v>110</v>
      </c>
      <c r="D152" s="0" t="s">
        <v>177</v>
      </c>
      <c r="E152" s="0" t="s">
        <v>103</v>
      </c>
      <c r="F152" s="0" t="s">
        <v>240</v>
      </c>
      <c r="G152" s="0" t="n">
        <v>426806.350512671</v>
      </c>
      <c r="H152" s="0" t="n">
        <v>108369.24</v>
      </c>
      <c r="I152" s="0" t="n">
        <v>87279.392355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1795070.00078722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s">
        <v>251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5" t="s">
        <v>254</v>
      </c>
      <c r="AL152" s="5" t="s">
        <v>284</v>
      </c>
      <c r="AM152" s="5" t="s">
        <v>329</v>
      </c>
      <c r="AN152" s="5" t="s">
        <v>254</v>
      </c>
      <c r="AO152" s="5" t="s">
        <v>235</v>
      </c>
      <c r="AP152" s="5" t="s">
        <v>330</v>
      </c>
      <c r="AQ152" s="0" t="s">
        <v>155</v>
      </c>
    </row>
    <row r="153" customFormat="false" ht="15.8" hidden="true" customHeight="false" outlineLevel="0" collapsed="false">
      <c r="A153" s="0" t="s">
        <v>9</v>
      </c>
      <c r="B153" s="0" t="s">
        <v>9</v>
      </c>
      <c r="C153" s="0" t="s">
        <v>110</v>
      </c>
      <c r="D153" s="0" t="s">
        <v>177</v>
      </c>
      <c r="E153" s="0" t="s">
        <v>103</v>
      </c>
      <c r="F153" s="0" t="s">
        <v>241</v>
      </c>
      <c r="G153" s="0" t="n">
        <v>384896.454408</v>
      </c>
      <c r="H153" s="0" t="n">
        <v>108369.24</v>
      </c>
      <c r="I153" s="0" t="n">
        <v>87279.392355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1795070.00078722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s">
        <v>251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5" t="s">
        <v>254</v>
      </c>
      <c r="AL153" s="5" t="s">
        <v>284</v>
      </c>
      <c r="AM153" s="5" t="s">
        <v>329</v>
      </c>
      <c r="AN153" s="5" t="s">
        <v>254</v>
      </c>
      <c r="AO153" s="5" t="s">
        <v>235</v>
      </c>
      <c r="AP153" s="5" t="s">
        <v>330</v>
      </c>
      <c r="AQ153" s="0" t="s">
        <v>242</v>
      </c>
    </row>
    <row r="154" customFormat="false" ht="15.8" hidden="true" customHeight="false" outlineLevel="0" collapsed="false">
      <c r="A154" s="0" t="s">
        <v>9</v>
      </c>
      <c r="B154" s="0" t="s">
        <v>9</v>
      </c>
      <c r="C154" s="0" t="s">
        <v>43</v>
      </c>
      <c r="D154" s="0" t="s">
        <v>259</v>
      </c>
      <c r="E154" s="0" t="s">
        <v>260</v>
      </c>
      <c r="F154" s="0" t="s">
        <v>202</v>
      </c>
      <c r="G154" s="0" t="n">
        <v>14645863.1491604</v>
      </c>
      <c r="H154" s="0" t="n">
        <v>68762.1342508622</v>
      </c>
      <c r="I154" s="0" t="n">
        <v>433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14645863.1491604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s">
        <v>244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5" t="s">
        <v>261</v>
      </c>
      <c r="AL154" s="5" t="s">
        <v>262</v>
      </c>
      <c r="AM154" s="5" t="s">
        <v>331</v>
      </c>
      <c r="AN154" s="5" t="s">
        <v>254</v>
      </c>
      <c r="AO154" s="5" t="s">
        <v>235</v>
      </c>
      <c r="AP154" s="5" t="s">
        <v>332</v>
      </c>
      <c r="AQ154" s="0" t="s">
        <v>237</v>
      </c>
    </row>
    <row r="155" customFormat="false" ht="15.8" hidden="true" customHeight="false" outlineLevel="0" collapsed="false">
      <c r="A155" s="0" t="s">
        <v>9</v>
      </c>
      <c r="B155" s="0" t="s">
        <v>9</v>
      </c>
      <c r="C155" s="0" t="s">
        <v>43</v>
      </c>
      <c r="D155" s="0" t="s">
        <v>259</v>
      </c>
      <c r="E155" s="0" t="s">
        <v>260</v>
      </c>
      <c r="F155" s="0" t="s">
        <v>238</v>
      </c>
      <c r="G155" s="0" t="n">
        <v>11271040.0716214</v>
      </c>
      <c r="H155" s="0" t="n">
        <v>68762.1342508622</v>
      </c>
      <c r="I155" s="0" t="n">
        <v>75781.1211827512</v>
      </c>
      <c r="J155" s="0" t="n">
        <v>0</v>
      </c>
      <c r="K155" s="0" t="n">
        <v>0</v>
      </c>
      <c r="L155" s="0" t="n">
        <v>16980427.0383374</v>
      </c>
      <c r="M155" s="0" t="n">
        <v>21225533.7979218</v>
      </c>
      <c r="N155" s="0" t="n">
        <v>0</v>
      </c>
      <c r="O155" s="0" t="n">
        <v>0</v>
      </c>
      <c r="P155" s="0" t="n">
        <v>601668.674695044</v>
      </c>
      <c r="Q155" s="0" t="n">
        <v>773574.0103222</v>
      </c>
      <c r="R155" s="0" t="n">
        <v>14645863.1491604</v>
      </c>
      <c r="S155" s="0" t="n">
        <v>0.230428418125186</v>
      </c>
      <c r="T155" s="0" t="n">
        <v>0</v>
      </c>
      <c r="U155" s="0" t="n">
        <v>277.81249995</v>
      </c>
      <c r="V155" s="0" t="n">
        <v>0</v>
      </c>
      <c r="W155" s="0" t="n">
        <v>10</v>
      </c>
      <c r="X155" s="0" t="n">
        <v>287.81249995</v>
      </c>
      <c r="Y155" s="0" t="n">
        <v>0</v>
      </c>
      <c r="Z155" s="0" t="s">
        <v>244</v>
      </c>
      <c r="AA155" s="0" t="n">
        <v>0.258</v>
      </c>
      <c r="AB155" s="0" t="n">
        <v>0</v>
      </c>
      <c r="AC155" s="0" t="n">
        <v>1</v>
      </c>
      <c r="AD155" s="0" t="n">
        <v>0</v>
      </c>
      <c r="AE155" s="0" t="n">
        <v>0.742</v>
      </c>
      <c r="AF155" s="0" t="n">
        <v>0</v>
      </c>
      <c r="AG155" s="0" t="n">
        <v>0.742</v>
      </c>
      <c r="AH155" s="0" t="n">
        <v>0.059450531876298</v>
      </c>
      <c r="AI155" s="0" t="n">
        <v>0</v>
      </c>
      <c r="AJ155" s="0" t="n">
        <v>0.230428418125186</v>
      </c>
      <c r="AK155" s="5" t="s">
        <v>261</v>
      </c>
      <c r="AL155" s="5" t="s">
        <v>262</v>
      </c>
      <c r="AM155" s="5" t="s">
        <v>331</v>
      </c>
      <c r="AN155" s="5" t="s">
        <v>254</v>
      </c>
      <c r="AO155" s="5" t="s">
        <v>235</v>
      </c>
      <c r="AP155" s="5" t="s">
        <v>332</v>
      </c>
      <c r="AQ155" s="0" t="s">
        <v>239</v>
      </c>
    </row>
    <row r="156" customFormat="false" ht="15.8" hidden="true" customHeight="false" outlineLevel="0" collapsed="false">
      <c r="A156" s="0" t="s">
        <v>9</v>
      </c>
      <c r="B156" s="0" t="s">
        <v>9</v>
      </c>
      <c r="C156" s="0" t="s">
        <v>43</v>
      </c>
      <c r="D156" s="0" t="s">
        <v>259</v>
      </c>
      <c r="E156" s="0" t="s">
        <v>260</v>
      </c>
      <c r="F156" s="0" t="s">
        <v>240</v>
      </c>
      <c r="G156" s="0" t="n">
        <v>2157983.84083637</v>
      </c>
      <c r="H156" s="0" t="n">
        <v>68762.1342508622</v>
      </c>
      <c r="I156" s="0" t="n">
        <v>75781.1211827512</v>
      </c>
      <c r="J156" s="0" t="n">
        <v>0</v>
      </c>
      <c r="K156" s="0" t="n">
        <v>0</v>
      </c>
      <c r="L156" s="0" t="n">
        <v>16980427.0383374</v>
      </c>
      <c r="M156" s="0" t="n">
        <v>21225533.7979218</v>
      </c>
      <c r="N156" s="0" t="n">
        <v>3559872.99309172</v>
      </c>
      <c r="O156" s="0" t="n">
        <v>5695796.78894675</v>
      </c>
      <c r="P156" s="0" t="n">
        <v>687621.342508622</v>
      </c>
      <c r="Q156" s="0" t="n">
        <v>859526.678135778</v>
      </c>
      <c r="R156" s="0" t="n">
        <v>14645863.1491604</v>
      </c>
      <c r="S156" s="0" t="n">
        <v>0.852655741839286</v>
      </c>
      <c r="T156" s="0" t="n">
        <v>0</v>
      </c>
      <c r="U156" s="0" t="n">
        <v>277.81249995</v>
      </c>
      <c r="V156" s="0" t="n">
        <v>67.3020833550001</v>
      </c>
      <c r="W156" s="0" t="n">
        <v>11.25</v>
      </c>
      <c r="X156" s="0" t="n">
        <v>356.364583305001</v>
      </c>
      <c r="Y156" s="0" t="n">
        <v>345.114583305001</v>
      </c>
      <c r="Z156" s="0" t="s">
        <v>244</v>
      </c>
      <c r="AA156" s="0" t="n">
        <v>0.258</v>
      </c>
      <c r="AB156" s="0" t="n">
        <v>0.44</v>
      </c>
      <c r="AC156" s="0" t="n">
        <v>1</v>
      </c>
      <c r="AD156" s="0" t="n">
        <v>0.182</v>
      </c>
      <c r="AE156" s="0" t="n">
        <v>0.56</v>
      </c>
      <c r="AF156" s="0" t="n">
        <v>0</v>
      </c>
      <c r="AG156" s="0" t="n">
        <v>0.56</v>
      </c>
      <c r="AH156" s="0" t="n">
        <v>0.219985181394536</v>
      </c>
      <c r="AI156" s="0" t="n">
        <v>0.375168526409286</v>
      </c>
      <c r="AJ156" s="0" t="n">
        <v>0.852655741839286</v>
      </c>
      <c r="AK156" s="5" t="s">
        <v>261</v>
      </c>
      <c r="AL156" s="5" t="s">
        <v>262</v>
      </c>
      <c r="AM156" s="5" t="s">
        <v>331</v>
      </c>
      <c r="AN156" s="5" t="s">
        <v>254</v>
      </c>
      <c r="AO156" s="5" t="s">
        <v>235</v>
      </c>
      <c r="AP156" s="5" t="s">
        <v>332</v>
      </c>
      <c r="AQ156" s="0" t="s">
        <v>155</v>
      </c>
    </row>
    <row r="157" customFormat="false" ht="15.8" hidden="true" customHeight="false" outlineLevel="0" collapsed="false">
      <c r="A157" s="0" t="s">
        <v>9</v>
      </c>
      <c r="B157" s="0" t="s">
        <v>9</v>
      </c>
      <c r="C157" s="0" t="s">
        <v>43</v>
      </c>
      <c r="D157" s="0" t="s">
        <v>259</v>
      </c>
      <c r="E157" s="0" t="s">
        <v>260</v>
      </c>
      <c r="F157" s="0" t="s">
        <v>241</v>
      </c>
      <c r="G157" s="0" t="n">
        <v>1093773.70031885</v>
      </c>
      <c r="H157" s="0" t="n">
        <v>68762.1342508622</v>
      </c>
      <c r="I157" s="0" t="n">
        <v>75781.1211827512</v>
      </c>
      <c r="J157" s="0" t="n">
        <v>859526.678135778</v>
      </c>
      <c r="K157" s="0" t="n">
        <v>945479.345949356</v>
      </c>
      <c r="L157" s="0" t="n">
        <v>33960854.0766748</v>
      </c>
      <c r="M157" s="0" t="n">
        <v>38205960.8362591</v>
      </c>
      <c r="N157" s="0" t="n">
        <v>8899682.4827293</v>
      </c>
      <c r="O157" s="0" t="n">
        <v>11391593.5778935</v>
      </c>
      <c r="P157" s="0" t="n">
        <v>773574.0103222</v>
      </c>
      <c r="Q157" s="0" t="n">
        <v>945479.345949356</v>
      </c>
      <c r="R157" s="0" t="n">
        <v>14645863.1491604</v>
      </c>
      <c r="S157" s="0" t="n">
        <v>0.925318590705147</v>
      </c>
      <c r="T157" s="0" t="n">
        <v>13.125</v>
      </c>
      <c r="U157" s="0" t="n">
        <v>524.75694435</v>
      </c>
      <c r="V157" s="0" t="n">
        <v>147.5468750475</v>
      </c>
      <c r="W157" s="0" t="n">
        <v>12.5</v>
      </c>
      <c r="X157" s="0" t="n">
        <v>697.928819397501</v>
      </c>
      <c r="Y157" s="0" t="n">
        <v>672.303819397501</v>
      </c>
      <c r="Z157" s="0" t="s">
        <v>244</v>
      </c>
      <c r="AA157" s="0" t="n">
        <v>0.258</v>
      </c>
      <c r="AB157" s="0" t="n">
        <v>0.44</v>
      </c>
      <c r="AC157" s="0" t="n">
        <v>1</v>
      </c>
      <c r="AD157" s="0" t="n">
        <v>0.182</v>
      </c>
      <c r="AE157" s="0" t="n">
        <v>0.56</v>
      </c>
      <c r="AF157" s="0" t="n">
        <v>0.186666666666667</v>
      </c>
      <c r="AG157" s="0" t="n">
        <v>0.373333333333333</v>
      </c>
      <c r="AH157" s="0" t="n">
        <v>0.238732196401928</v>
      </c>
      <c r="AI157" s="0" t="n">
        <v>0.407140179910265</v>
      </c>
      <c r="AJ157" s="0" t="n">
        <v>0.925318590705147</v>
      </c>
      <c r="AK157" s="5" t="s">
        <v>261</v>
      </c>
      <c r="AL157" s="5" t="s">
        <v>262</v>
      </c>
      <c r="AM157" s="5" t="s">
        <v>331</v>
      </c>
      <c r="AN157" s="5" t="s">
        <v>254</v>
      </c>
      <c r="AO157" s="5" t="s">
        <v>235</v>
      </c>
      <c r="AP157" s="5" t="s">
        <v>332</v>
      </c>
      <c r="AQ157" s="0" t="s">
        <v>242</v>
      </c>
    </row>
    <row r="158" customFormat="false" ht="15.8" hidden="true" customHeight="false" outlineLevel="0" collapsed="false">
      <c r="A158" s="0" t="s">
        <v>9</v>
      </c>
      <c r="B158" s="0" t="s">
        <v>9</v>
      </c>
      <c r="C158" s="0" t="s">
        <v>44</v>
      </c>
      <c r="D158" s="0" t="s">
        <v>259</v>
      </c>
      <c r="E158" s="0" t="s">
        <v>260</v>
      </c>
      <c r="F158" s="0" t="s">
        <v>202</v>
      </c>
      <c r="G158" s="0" t="n">
        <v>14729140.8462133</v>
      </c>
      <c r="H158" s="0" t="n">
        <v>82494.8666666665</v>
      </c>
      <c r="I158" s="0" t="n">
        <v>220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14729140.8462133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s">
        <v>244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5" t="s">
        <v>261</v>
      </c>
      <c r="AL158" s="5" t="s">
        <v>262</v>
      </c>
      <c r="AM158" s="5" t="s">
        <v>333</v>
      </c>
      <c r="AN158" s="5" t="s">
        <v>254</v>
      </c>
      <c r="AO158" s="5" t="s">
        <v>235</v>
      </c>
      <c r="AP158" s="5" t="s">
        <v>334</v>
      </c>
      <c r="AQ158" s="0" t="s">
        <v>237</v>
      </c>
    </row>
    <row r="159" customFormat="false" ht="15.8" hidden="true" customHeight="false" outlineLevel="0" collapsed="false">
      <c r="A159" s="0" t="s">
        <v>9</v>
      </c>
      <c r="B159" s="0" t="s">
        <v>9</v>
      </c>
      <c r="C159" s="0" t="s">
        <v>44</v>
      </c>
      <c r="D159" s="0" t="s">
        <v>259</v>
      </c>
      <c r="E159" s="0" t="s">
        <v>260</v>
      </c>
      <c r="F159" s="0" t="s">
        <v>238</v>
      </c>
      <c r="G159" s="0" t="n">
        <v>11263511.2192809</v>
      </c>
      <c r="H159" s="0" t="n">
        <v>82494.8666666665</v>
      </c>
      <c r="I159" s="0" t="n">
        <v>52648.7209999999</v>
      </c>
      <c r="J159" s="0" t="n">
        <v>0</v>
      </c>
      <c r="K159" s="0" t="n">
        <v>0</v>
      </c>
      <c r="L159" s="0" t="n">
        <v>18084708.0072583</v>
      </c>
      <c r="M159" s="0" t="n">
        <v>22605885.0090729</v>
      </c>
      <c r="N159" s="0" t="n">
        <v>0</v>
      </c>
      <c r="O159" s="0" t="n">
        <v>0</v>
      </c>
      <c r="P159" s="0" t="n">
        <v>721830.083333331</v>
      </c>
      <c r="Q159" s="0" t="n">
        <v>928067.249999999</v>
      </c>
      <c r="R159" s="0" t="n">
        <v>14729140.8462133</v>
      </c>
      <c r="S159" s="0" t="n">
        <v>0.235290684169359</v>
      </c>
      <c r="T159" s="0" t="n">
        <v>0</v>
      </c>
      <c r="U159" s="0" t="n">
        <v>246.6250002</v>
      </c>
      <c r="V159" s="0" t="n">
        <v>0</v>
      </c>
      <c r="W159" s="0" t="n">
        <v>10</v>
      </c>
      <c r="X159" s="0" t="n">
        <v>256.6250002</v>
      </c>
      <c r="Y159" s="0" t="n">
        <v>0</v>
      </c>
      <c r="Z159" s="0" t="s">
        <v>244</v>
      </c>
      <c r="AA159" s="0" t="n">
        <v>0.258</v>
      </c>
      <c r="AB159" s="0" t="n">
        <v>0</v>
      </c>
      <c r="AC159" s="0" t="n">
        <v>1</v>
      </c>
      <c r="AD159" s="0" t="n">
        <v>0</v>
      </c>
      <c r="AE159" s="0" t="n">
        <v>0.742</v>
      </c>
      <c r="AF159" s="0" t="n">
        <v>0</v>
      </c>
      <c r="AG159" s="0" t="n">
        <v>0.742</v>
      </c>
      <c r="AH159" s="0" t="n">
        <v>0.0607049965156947</v>
      </c>
      <c r="AI159" s="0" t="n">
        <v>0</v>
      </c>
      <c r="AJ159" s="0" t="n">
        <v>0.235290684169359</v>
      </c>
      <c r="AK159" s="5" t="s">
        <v>261</v>
      </c>
      <c r="AL159" s="5" t="s">
        <v>262</v>
      </c>
      <c r="AM159" s="5" t="s">
        <v>333</v>
      </c>
      <c r="AN159" s="5" t="s">
        <v>254</v>
      </c>
      <c r="AO159" s="5" t="s">
        <v>235</v>
      </c>
      <c r="AP159" s="5" t="s">
        <v>334</v>
      </c>
      <c r="AQ159" s="0" t="s">
        <v>239</v>
      </c>
    </row>
    <row r="160" customFormat="false" ht="15.8" hidden="true" customHeight="false" outlineLevel="0" collapsed="false">
      <c r="A160" s="0" t="s">
        <v>9</v>
      </c>
      <c r="B160" s="0" t="s">
        <v>9</v>
      </c>
      <c r="C160" s="0" t="s">
        <v>44</v>
      </c>
      <c r="D160" s="0" t="s">
        <v>259</v>
      </c>
      <c r="E160" s="0" t="s">
        <v>260</v>
      </c>
      <c r="F160" s="0" t="s">
        <v>240</v>
      </c>
      <c r="G160" s="0" t="n">
        <v>2096886.78582156</v>
      </c>
      <c r="H160" s="0" t="n">
        <v>82494.8666666665</v>
      </c>
      <c r="I160" s="0" t="n">
        <v>52648.7209999999</v>
      </c>
      <c r="J160" s="0" t="n">
        <v>0</v>
      </c>
      <c r="K160" s="0" t="n">
        <v>0</v>
      </c>
      <c r="L160" s="0" t="n">
        <v>18084708.0072583</v>
      </c>
      <c r="M160" s="0" t="n">
        <v>22605885.0090729</v>
      </c>
      <c r="N160" s="0" t="n">
        <v>3777577.43473619</v>
      </c>
      <c r="O160" s="0" t="n">
        <v>6044123.89557789</v>
      </c>
      <c r="P160" s="0" t="n">
        <v>824948.666666665</v>
      </c>
      <c r="Q160" s="0" t="n">
        <v>1031185.83333333</v>
      </c>
      <c r="R160" s="0" t="n">
        <v>14729140.8462133</v>
      </c>
      <c r="S160" s="0" t="n">
        <v>0.857636856914119</v>
      </c>
      <c r="T160" s="0" t="n">
        <v>0</v>
      </c>
      <c r="U160" s="0" t="n">
        <v>246.6250002</v>
      </c>
      <c r="V160" s="0" t="n">
        <v>59.529166645</v>
      </c>
      <c r="W160" s="0" t="n">
        <v>11.25</v>
      </c>
      <c r="X160" s="0" t="n">
        <v>317.404166845</v>
      </c>
      <c r="Y160" s="0" t="n">
        <v>306.154166845</v>
      </c>
      <c r="Z160" s="0" t="s">
        <v>244</v>
      </c>
      <c r="AA160" s="0" t="n">
        <v>0.258</v>
      </c>
      <c r="AB160" s="0" t="n">
        <v>0.44</v>
      </c>
      <c r="AC160" s="0" t="n">
        <v>1</v>
      </c>
      <c r="AD160" s="0" t="n">
        <v>0.182</v>
      </c>
      <c r="AE160" s="0" t="n">
        <v>0.56</v>
      </c>
      <c r="AF160" s="0" t="n">
        <v>0</v>
      </c>
      <c r="AG160" s="0" t="n">
        <v>0.56</v>
      </c>
      <c r="AH160" s="0" t="n">
        <v>0.221270309083843</v>
      </c>
      <c r="AI160" s="0" t="n">
        <v>0.377360217042212</v>
      </c>
      <c r="AJ160" s="0" t="n">
        <v>0.857636856914119</v>
      </c>
      <c r="AK160" s="5" t="s">
        <v>261</v>
      </c>
      <c r="AL160" s="5" t="s">
        <v>262</v>
      </c>
      <c r="AM160" s="5" t="s">
        <v>333</v>
      </c>
      <c r="AN160" s="5" t="s">
        <v>254</v>
      </c>
      <c r="AO160" s="5" t="s">
        <v>235</v>
      </c>
      <c r="AP160" s="5" t="s">
        <v>334</v>
      </c>
      <c r="AQ160" s="0" t="s">
        <v>155</v>
      </c>
    </row>
    <row r="161" customFormat="false" ht="15.8" hidden="true" customHeight="false" outlineLevel="0" collapsed="false">
      <c r="A161" s="0" t="s">
        <v>9</v>
      </c>
      <c r="B161" s="0" t="s">
        <v>9</v>
      </c>
      <c r="C161" s="0" t="s">
        <v>44</v>
      </c>
      <c r="D161" s="0" t="s">
        <v>259</v>
      </c>
      <c r="E161" s="0" t="s">
        <v>260</v>
      </c>
      <c r="F161" s="0" t="s">
        <v>241</v>
      </c>
      <c r="G161" s="0" t="n">
        <v>1011999.11499699</v>
      </c>
      <c r="H161" s="0" t="n">
        <v>82494.8666666665</v>
      </c>
      <c r="I161" s="0" t="n">
        <v>52648.7209999999</v>
      </c>
      <c r="J161" s="0" t="n">
        <v>1031185.83333333</v>
      </c>
      <c r="K161" s="0" t="n">
        <v>1134304.41666667</v>
      </c>
      <c r="L161" s="0" t="n">
        <v>36169416.0145166</v>
      </c>
      <c r="M161" s="0" t="n">
        <v>40690593.0163312</v>
      </c>
      <c r="N161" s="0" t="n">
        <v>9443943.58684048</v>
      </c>
      <c r="O161" s="0" t="n">
        <v>12088247.7911558</v>
      </c>
      <c r="P161" s="0" t="n">
        <v>928067.249999999</v>
      </c>
      <c r="Q161" s="0" t="n">
        <v>1134304.41666667</v>
      </c>
      <c r="R161" s="0" t="n">
        <v>14729140.8462133</v>
      </c>
      <c r="S161" s="0" t="n">
        <v>0.931292726061673</v>
      </c>
      <c r="T161" s="0" t="n">
        <v>13.125</v>
      </c>
      <c r="U161" s="0" t="n">
        <v>465.8472226</v>
      </c>
      <c r="V161" s="0" t="n">
        <v>130.5062499525</v>
      </c>
      <c r="W161" s="0" t="n">
        <v>12.5</v>
      </c>
      <c r="X161" s="0" t="n">
        <v>621.9784725525</v>
      </c>
      <c r="Y161" s="0" t="n">
        <v>596.3534725525</v>
      </c>
      <c r="Z161" s="0" t="s">
        <v>244</v>
      </c>
      <c r="AA161" s="0" t="n">
        <v>0.258</v>
      </c>
      <c r="AB161" s="0" t="n">
        <v>0.44</v>
      </c>
      <c r="AC161" s="0" t="n">
        <v>1</v>
      </c>
      <c r="AD161" s="0" t="n">
        <v>0.182</v>
      </c>
      <c r="AE161" s="0" t="n">
        <v>0.56</v>
      </c>
      <c r="AF161" s="0" t="n">
        <v>0.186666666666667</v>
      </c>
      <c r="AG161" s="0" t="n">
        <v>0.373333333333333</v>
      </c>
      <c r="AH161" s="0" t="n">
        <v>0.240273523323912</v>
      </c>
      <c r="AI161" s="0" t="n">
        <v>0.409768799467136</v>
      </c>
      <c r="AJ161" s="0" t="n">
        <v>0.931292726061673</v>
      </c>
      <c r="AK161" s="5" t="s">
        <v>261</v>
      </c>
      <c r="AL161" s="5" t="s">
        <v>262</v>
      </c>
      <c r="AM161" s="5" t="s">
        <v>333</v>
      </c>
      <c r="AN161" s="5" t="s">
        <v>254</v>
      </c>
      <c r="AO161" s="5" t="s">
        <v>235</v>
      </c>
      <c r="AP161" s="5" t="s">
        <v>334</v>
      </c>
      <c r="AQ161" s="0" t="s">
        <v>242</v>
      </c>
    </row>
    <row r="162" customFormat="false" ht="15.8" hidden="true" customHeight="false" outlineLevel="0" collapsed="false">
      <c r="A162" s="0" t="s">
        <v>9</v>
      </c>
      <c r="B162" s="0" t="s">
        <v>9</v>
      </c>
      <c r="C162" s="0" t="s">
        <v>45</v>
      </c>
      <c r="D162" s="0" t="s">
        <v>259</v>
      </c>
      <c r="E162" s="0" t="s">
        <v>260</v>
      </c>
      <c r="F162" s="0" t="s">
        <v>202</v>
      </c>
      <c r="G162" s="0" t="n">
        <v>4574126.50834097</v>
      </c>
      <c r="H162" s="0" t="n">
        <v>29830</v>
      </c>
      <c r="I162" s="0" t="n">
        <v>54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4574126.50834097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s">
        <v>244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5" t="s">
        <v>261</v>
      </c>
      <c r="AL162" s="5" t="s">
        <v>262</v>
      </c>
      <c r="AM162" s="5" t="s">
        <v>335</v>
      </c>
      <c r="AN162" s="5" t="s">
        <v>254</v>
      </c>
      <c r="AO162" s="5" t="s">
        <v>235</v>
      </c>
      <c r="AP162" s="5" t="s">
        <v>336</v>
      </c>
      <c r="AQ162" s="0" t="s">
        <v>237</v>
      </c>
    </row>
    <row r="163" customFormat="false" ht="15.8" hidden="true" customHeight="false" outlineLevel="0" collapsed="false">
      <c r="A163" s="0" t="s">
        <v>9</v>
      </c>
      <c r="B163" s="0" t="s">
        <v>9</v>
      </c>
      <c r="C163" s="0" t="s">
        <v>45</v>
      </c>
      <c r="D163" s="0" t="s">
        <v>259</v>
      </c>
      <c r="E163" s="0" t="s">
        <v>260</v>
      </c>
      <c r="F163" s="0" t="s">
        <v>238</v>
      </c>
      <c r="G163" s="0" t="n">
        <v>4574126.50834097</v>
      </c>
      <c r="H163" s="0" t="n">
        <v>29830</v>
      </c>
      <c r="I163" s="0" t="n">
        <v>18195.805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4574126.50834097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s">
        <v>244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5" t="s">
        <v>261</v>
      </c>
      <c r="AL163" s="5" t="s">
        <v>262</v>
      </c>
      <c r="AM163" s="5" t="s">
        <v>335</v>
      </c>
      <c r="AN163" s="5" t="s">
        <v>254</v>
      </c>
      <c r="AO163" s="5" t="s">
        <v>235</v>
      </c>
      <c r="AP163" s="5" t="s">
        <v>336</v>
      </c>
      <c r="AQ163" s="0" t="s">
        <v>239</v>
      </c>
    </row>
    <row r="164" customFormat="false" ht="15.8" hidden="true" customHeight="false" outlineLevel="0" collapsed="false">
      <c r="A164" s="0" t="s">
        <v>9</v>
      </c>
      <c r="B164" s="0" t="s">
        <v>9</v>
      </c>
      <c r="C164" s="0" t="s">
        <v>45</v>
      </c>
      <c r="D164" s="0" t="s">
        <v>259</v>
      </c>
      <c r="E164" s="0" t="s">
        <v>260</v>
      </c>
      <c r="F164" s="0" t="s">
        <v>240</v>
      </c>
      <c r="G164" s="0" t="n">
        <v>3325004.01263478</v>
      </c>
      <c r="H164" s="0" t="n">
        <v>29830</v>
      </c>
      <c r="I164" s="0" t="n">
        <v>18195.805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4574126.50834097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s">
        <v>244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5" t="s">
        <v>261</v>
      </c>
      <c r="AL164" s="5" t="s">
        <v>262</v>
      </c>
      <c r="AM164" s="5" t="s">
        <v>335</v>
      </c>
      <c r="AN164" s="5" t="s">
        <v>254</v>
      </c>
      <c r="AO164" s="5" t="s">
        <v>235</v>
      </c>
      <c r="AP164" s="5" t="s">
        <v>336</v>
      </c>
      <c r="AQ164" s="0" t="s">
        <v>155</v>
      </c>
    </row>
    <row r="165" customFormat="false" ht="15.8" hidden="true" customHeight="false" outlineLevel="0" collapsed="false">
      <c r="A165" s="0" t="s">
        <v>9</v>
      </c>
      <c r="B165" s="0" t="s">
        <v>9</v>
      </c>
      <c r="C165" s="0" t="s">
        <v>45</v>
      </c>
      <c r="D165" s="0" t="s">
        <v>259</v>
      </c>
      <c r="E165" s="0" t="s">
        <v>260</v>
      </c>
      <c r="F165" s="0" t="s">
        <v>241</v>
      </c>
      <c r="G165" s="0" t="n">
        <v>2080527.08858393</v>
      </c>
      <c r="H165" s="0" t="n">
        <v>29830</v>
      </c>
      <c r="I165" s="0" t="n">
        <v>18195.805</v>
      </c>
      <c r="J165" s="0" t="n">
        <v>0</v>
      </c>
      <c r="K165" s="0" t="n">
        <v>0</v>
      </c>
      <c r="L165" s="0" t="n">
        <v>17804532.652746</v>
      </c>
      <c r="M165" s="0" t="n">
        <v>21619789.649763</v>
      </c>
      <c r="N165" s="0" t="n">
        <v>0</v>
      </c>
      <c r="O165" s="0" t="n">
        <v>0</v>
      </c>
      <c r="P165" s="0" t="n">
        <v>298300</v>
      </c>
      <c r="Q165" s="0" t="n">
        <v>372875</v>
      </c>
      <c r="R165" s="0" t="n">
        <v>4574126.50834097</v>
      </c>
      <c r="S165" s="0" t="n">
        <v>0.545153138027542</v>
      </c>
      <c r="T165" s="0" t="n">
        <v>0</v>
      </c>
      <c r="U165" s="0" t="n">
        <v>660.81666615</v>
      </c>
      <c r="V165" s="0" t="n">
        <v>0</v>
      </c>
      <c r="W165" s="0" t="n">
        <v>11.25</v>
      </c>
      <c r="X165" s="0" t="n">
        <v>672.06666615</v>
      </c>
      <c r="Y165" s="0" t="n">
        <v>0</v>
      </c>
      <c r="Z165" s="0" t="s">
        <v>244</v>
      </c>
      <c r="AA165" s="0" t="n">
        <v>0.258</v>
      </c>
      <c r="AB165" s="0" t="n">
        <v>0</v>
      </c>
      <c r="AC165" s="0" t="n">
        <v>1</v>
      </c>
      <c r="AD165" s="0" t="n">
        <v>0</v>
      </c>
      <c r="AE165" s="0" t="n">
        <v>0.742</v>
      </c>
      <c r="AF165" s="0" t="n">
        <v>0</v>
      </c>
      <c r="AG165" s="0" t="n">
        <v>0.742</v>
      </c>
      <c r="AH165" s="0" t="n">
        <v>0.140649509611106</v>
      </c>
      <c r="AI165" s="0" t="n">
        <v>0</v>
      </c>
      <c r="AJ165" s="0" t="n">
        <v>0.545153138027542</v>
      </c>
      <c r="AK165" s="5" t="s">
        <v>261</v>
      </c>
      <c r="AL165" s="5" t="s">
        <v>262</v>
      </c>
      <c r="AM165" s="5" t="s">
        <v>335</v>
      </c>
      <c r="AN165" s="5" t="s">
        <v>254</v>
      </c>
      <c r="AO165" s="5" t="s">
        <v>235</v>
      </c>
      <c r="AP165" s="5" t="s">
        <v>336</v>
      </c>
      <c r="AQ165" s="0" t="s">
        <v>242</v>
      </c>
    </row>
    <row r="166" customFormat="false" ht="15.8" hidden="true" customHeight="false" outlineLevel="0" collapsed="false">
      <c r="A166" s="0" t="s">
        <v>9</v>
      </c>
      <c r="B166" s="0" t="s">
        <v>9</v>
      </c>
      <c r="C166" s="0" t="s">
        <v>46</v>
      </c>
      <c r="D166" s="0" t="s">
        <v>269</v>
      </c>
      <c r="E166" s="0" t="s">
        <v>260</v>
      </c>
      <c r="F166" s="0" t="s">
        <v>202</v>
      </c>
      <c r="G166" s="0" t="n">
        <v>28298486.5654219</v>
      </c>
      <c r="H166" s="0" t="n">
        <v>139617.453967212</v>
      </c>
      <c r="I166" s="0" t="n">
        <v>987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28298486.5654219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s">
        <v>244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5" t="s">
        <v>261</v>
      </c>
      <c r="AL166" s="5" t="s">
        <v>270</v>
      </c>
      <c r="AM166" s="5" t="s">
        <v>337</v>
      </c>
      <c r="AN166" s="5" t="s">
        <v>254</v>
      </c>
      <c r="AO166" s="5" t="s">
        <v>235</v>
      </c>
      <c r="AP166" s="5" t="s">
        <v>338</v>
      </c>
      <c r="AQ166" s="0" t="s">
        <v>237</v>
      </c>
    </row>
    <row r="167" customFormat="false" ht="15.8" hidden="true" customHeight="false" outlineLevel="0" collapsed="false">
      <c r="A167" s="0" t="s">
        <v>9</v>
      </c>
      <c r="B167" s="0" t="s">
        <v>9</v>
      </c>
      <c r="C167" s="0" t="s">
        <v>46</v>
      </c>
      <c r="D167" s="0" t="s">
        <v>269</v>
      </c>
      <c r="E167" s="0" t="s">
        <v>260</v>
      </c>
      <c r="F167" s="0" t="s">
        <v>238</v>
      </c>
      <c r="G167" s="0" t="n">
        <v>22241743.2548313</v>
      </c>
      <c r="H167" s="0" t="n">
        <v>139617.453967212</v>
      </c>
      <c r="I167" s="0" t="n">
        <v>172609.041472065</v>
      </c>
      <c r="J167" s="0" t="n">
        <v>0</v>
      </c>
      <c r="K167" s="0" t="n">
        <v>0</v>
      </c>
      <c r="L167" s="0" t="n">
        <v>34477754.5984758</v>
      </c>
      <c r="M167" s="0" t="n">
        <v>43097193.2480946</v>
      </c>
      <c r="N167" s="0" t="n">
        <v>0</v>
      </c>
      <c r="O167" s="0" t="n">
        <v>0</v>
      </c>
      <c r="P167" s="0" t="n">
        <v>1221652.7222131</v>
      </c>
      <c r="Q167" s="0" t="n">
        <v>1570696.35713113</v>
      </c>
      <c r="R167" s="0" t="n">
        <v>28298486.5654219</v>
      </c>
      <c r="S167" s="0" t="n">
        <v>0.214030644239166</v>
      </c>
      <c r="T167" s="0" t="n">
        <v>0</v>
      </c>
      <c r="U167" s="0" t="n">
        <v>277.81249995</v>
      </c>
      <c r="V167" s="0" t="n">
        <v>0</v>
      </c>
      <c r="W167" s="0" t="n">
        <v>10</v>
      </c>
      <c r="X167" s="0" t="n">
        <v>287.81249995</v>
      </c>
      <c r="Y167" s="0" t="n">
        <v>0</v>
      </c>
      <c r="Z167" s="0" t="s">
        <v>244</v>
      </c>
      <c r="AA167" s="0" t="n">
        <v>0.258</v>
      </c>
      <c r="AB167" s="0" t="n">
        <v>0</v>
      </c>
      <c r="AC167" s="0" t="n">
        <v>1</v>
      </c>
      <c r="AD167" s="0" t="n">
        <v>0</v>
      </c>
      <c r="AE167" s="0" t="n">
        <v>0.742</v>
      </c>
      <c r="AF167" s="0" t="n">
        <v>0</v>
      </c>
      <c r="AG167" s="0" t="n">
        <v>0.742</v>
      </c>
      <c r="AH167" s="0" t="n">
        <v>0.0552199062137048</v>
      </c>
      <c r="AI167" s="0" t="n">
        <v>0</v>
      </c>
      <c r="AJ167" s="0" t="n">
        <v>0.214030644239166</v>
      </c>
      <c r="AK167" s="5" t="s">
        <v>261</v>
      </c>
      <c r="AL167" s="5" t="s">
        <v>270</v>
      </c>
      <c r="AM167" s="5" t="s">
        <v>337</v>
      </c>
      <c r="AN167" s="5" t="s">
        <v>254</v>
      </c>
      <c r="AO167" s="5" t="s">
        <v>235</v>
      </c>
      <c r="AP167" s="5" t="s">
        <v>338</v>
      </c>
      <c r="AQ167" s="0" t="s">
        <v>239</v>
      </c>
    </row>
    <row r="168" customFormat="false" ht="15.8" hidden="true" customHeight="false" outlineLevel="0" collapsed="false">
      <c r="A168" s="0" t="s">
        <v>9</v>
      </c>
      <c r="B168" s="0" t="s">
        <v>9</v>
      </c>
      <c r="C168" s="0" t="s">
        <v>46</v>
      </c>
      <c r="D168" s="0" t="s">
        <v>269</v>
      </c>
      <c r="E168" s="0" t="s">
        <v>260</v>
      </c>
      <c r="F168" s="0" t="s">
        <v>240</v>
      </c>
      <c r="G168" s="0" t="n">
        <v>4264136.12989832</v>
      </c>
      <c r="H168" s="0" t="n">
        <v>139617.453967212</v>
      </c>
      <c r="I168" s="0" t="n">
        <v>172609.041472065</v>
      </c>
      <c r="J168" s="0" t="n">
        <v>0</v>
      </c>
      <c r="K168" s="0" t="n">
        <v>0</v>
      </c>
      <c r="L168" s="0" t="n">
        <v>34477754.5984758</v>
      </c>
      <c r="M168" s="0" t="n">
        <v>43097193.2480946</v>
      </c>
      <c r="N168" s="0" t="n">
        <v>7228111.94208783</v>
      </c>
      <c r="O168" s="0" t="n">
        <v>11564979.1073405</v>
      </c>
      <c r="P168" s="0" t="n">
        <v>1396174.53967212</v>
      </c>
      <c r="Q168" s="0" t="n">
        <v>1745218.17459015</v>
      </c>
      <c r="R168" s="0" t="n">
        <v>28298486.5654219</v>
      </c>
      <c r="S168" s="0" t="n">
        <v>0.849315753334007</v>
      </c>
      <c r="T168" s="0" t="n">
        <v>0</v>
      </c>
      <c r="U168" s="0" t="n">
        <v>277.81249995</v>
      </c>
      <c r="V168" s="0" t="n">
        <v>67.302083355</v>
      </c>
      <c r="W168" s="0" t="n">
        <v>11.25</v>
      </c>
      <c r="X168" s="0" t="n">
        <v>356.364583305</v>
      </c>
      <c r="Y168" s="0" t="n">
        <v>345.114583305</v>
      </c>
      <c r="Z168" s="0" t="s">
        <v>244</v>
      </c>
      <c r="AA168" s="0" t="n">
        <v>0.258</v>
      </c>
      <c r="AB168" s="0" t="n">
        <v>0.44</v>
      </c>
      <c r="AC168" s="0" t="n">
        <v>1</v>
      </c>
      <c r="AD168" s="0" t="n">
        <v>0.182</v>
      </c>
      <c r="AE168" s="0" t="n">
        <v>0.56</v>
      </c>
      <c r="AF168" s="0" t="n">
        <v>0</v>
      </c>
      <c r="AG168" s="0" t="n">
        <v>0.56</v>
      </c>
      <c r="AH168" s="0" t="n">
        <v>0.219123464360174</v>
      </c>
      <c r="AI168" s="0" t="n">
        <v>0.373698931466963</v>
      </c>
      <c r="AJ168" s="0" t="n">
        <v>0.849315753334007</v>
      </c>
      <c r="AK168" s="5" t="s">
        <v>261</v>
      </c>
      <c r="AL168" s="5" t="s">
        <v>270</v>
      </c>
      <c r="AM168" s="5" t="s">
        <v>337</v>
      </c>
      <c r="AN168" s="5" t="s">
        <v>254</v>
      </c>
      <c r="AO168" s="5" t="s">
        <v>235</v>
      </c>
      <c r="AP168" s="5" t="s">
        <v>338</v>
      </c>
      <c r="AQ168" s="0" t="s">
        <v>155</v>
      </c>
    </row>
    <row r="169" customFormat="false" ht="15.8" hidden="true" customHeight="false" outlineLevel="0" collapsed="false">
      <c r="A169" s="0" t="s">
        <v>9</v>
      </c>
      <c r="B169" s="0" t="s">
        <v>9</v>
      </c>
      <c r="C169" s="0" t="s">
        <v>46</v>
      </c>
      <c r="D169" s="0" t="s">
        <v>269</v>
      </c>
      <c r="E169" s="0" t="s">
        <v>260</v>
      </c>
      <c r="F169" s="0" t="s">
        <v>241</v>
      </c>
      <c r="G169" s="0" t="n">
        <v>2237861.63816839</v>
      </c>
      <c r="H169" s="0" t="n">
        <v>139617.453967212</v>
      </c>
      <c r="I169" s="0" t="n">
        <v>172609.041472065</v>
      </c>
      <c r="J169" s="0" t="n">
        <v>1745218.17459015</v>
      </c>
      <c r="K169" s="0" t="n">
        <v>1919739.99204917</v>
      </c>
      <c r="L169" s="0" t="n">
        <v>68955509.1969515</v>
      </c>
      <c r="M169" s="0" t="n">
        <v>77574947.8465703</v>
      </c>
      <c r="N169" s="0" t="n">
        <v>18070279.8552196</v>
      </c>
      <c r="O169" s="0" t="n">
        <v>23129958.2146811</v>
      </c>
      <c r="P169" s="0" t="n">
        <v>1570696.35713113</v>
      </c>
      <c r="Q169" s="0" t="n">
        <v>1919739.99204917</v>
      </c>
      <c r="R169" s="0" t="n">
        <v>28298486.5654219</v>
      </c>
      <c r="S169" s="0" t="n">
        <v>0.920919387932821</v>
      </c>
      <c r="T169" s="0" t="n">
        <v>13.125</v>
      </c>
      <c r="U169" s="0" t="n">
        <v>524.75694435</v>
      </c>
      <c r="V169" s="0" t="n">
        <v>147.5468750475</v>
      </c>
      <c r="W169" s="0" t="n">
        <v>12.5</v>
      </c>
      <c r="X169" s="0" t="n">
        <v>697.9288193975</v>
      </c>
      <c r="Y169" s="0" t="n">
        <v>672.3038193975</v>
      </c>
      <c r="Z169" s="0" t="s">
        <v>244</v>
      </c>
      <c r="AA169" s="0" t="n">
        <v>0.258</v>
      </c>
      <c r="AB169" s="0" t="n">
        <v>0.44</v>
      </c>
      <c r="AC169" s="0" t="n">
        <v>1</v>
      </c>
      <c r="AD169" s="0" t="n">
        <v>0.182</v>
      </c>
      <c r="AE169" s="0" t="n">
        <v>0.56</v>
      </c>
      <c r="AF169" s="0" t="n">
        <v>0.186666666666667</v>
      </c>
      <c r="AG169" s="0" t="n">
        <v>0.373333333333333</v>
      </c>
      <c r="AH169" s="0" t="n">
        <v>0.237597202086668</v>
      </c>
      <c r="AI169" s="0" t="n">
        <v>0.405204530690441</v>
      </c>
      <c r="AJ169" s="0" t="n">
        <v>0.920919387932821</v>
      </c>
      <c r="AK169" s="5" t="s">
        <v>261</v>
      </c>
      <c r="AL169" s="5" t="s">
        <v>270</v>
      </c>
      <c r="AM169" s="5" t="s">
        <v>337</v>
      </c>
      <c r="AN169" s="5" t="s">
        <v>254</v>
      </c>
      <c r="AO169" s="5" t="s">
        <v>235</v>
      </c>
      <c r="AP169" s="5" t="s">
        <v>338</v>
      </c>
      <c r="AQ169" s="0" t="s">
        <v>242</v>
      </c>
    </row>
    <row r="170" customFormat="false" ht="15.8" hidden="true" customHeight="false" outlineLevel="0" collapsed="false">
      <c r="A170" s="0" t="s">
        <v>9</v>
      </c>
      <c r="B170" s="0" t="s">
        <v>9</v>
      </c>
      <c r="C170" s="0" t="s">
        <v>47</v>
      </c>
      <c r="D170" s="0" t="s">
        <v>269</v>
      </c>
      <c r="E170" s="0" t="s">
        <v>260</v>
      </c>
      <c r="F170" s="0" t="s">
        <v>202</v>
      </c>
      <c r="G170" s="0" t="n">
        <v>874285.615440841</v>
      </c>
      <c r="H170" s="0" t="n">
        <v>5124.3333333333</v>
      </c>
      <c r="I170" s="0" t="n">
        <v>18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874285.615440841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s">
        <v>244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5" t="s">
        <v>261</v>
      </c>
      <c r="AL170" s="5" t="s">
        <v>270</v>
      </c>
      <c r="AM170" s="5" t="s">
        <v>339</v>
      </c>
      <c r="AN170" s="5" t="s">
        <v>254</v>
      </c>
      <c r="AO170" s="5" t="s">
        <v>235</v>
      </c>
      <c r="AP170" s="5" t="s">
        <v>340</v>
      </c>
      <c r="AQ170" s="0" t="s">
        <v>237</v>
      </c>
    </row>
    <row r="171" customFormat="false" ht="15.8" hidden="true" customHeight="false" outlineLevel="0" collapsed="false">
      <c r="A171" s="0" t="s">
        <v>9</v>
      </c>
      <c r="B171" s="0" t="s">
        <v>9</v>
      </c>
      <c r="C171" s="0" t="s">
        <v>47</v>
      </c>
      <c r="D171" s="0" t="s">
        <v>269</v>
      </c>
      <c r="E171" s="0" t="s">
        <v>260</v>
      </c>
      <c r="F171" s="0" t="s">
        <v>238</v>
      </c>
      <c r="G171" s="0" t="n">
        <v>668773.731724469</v>
      </c>
      <c r="H171" s="0" t="n">
        <v>5124.3333333333</v>
      </c>
      <c r="I171" s="0" t="n">
        <v>2727.1066666667</v>
      </c>
      <c r="J171" s="0" t="n">
        <v>0</v>
      </c>
      <c r="K171" s="0" t="n">
        <v>0</v>
      </c>
      <c r="L171" s="0" t="n">
        <v>1123367.74165173</v>
      </c>
      <c r="M171" s="0" t="n">
        <v>1404209.67706466</v>
      </c>
      <c r="N171" s="0" t="n">
        <v>0</v>
      </c>
      <c r="O171" s="0" t="n">
        <v>0</v>
      </c>
      <c r="P171" s="0" t="n">
        <v>44837.9166666667</v>
      </c>
      <c r="Q171" s="0" t="n">
        <v>57648.7499999999</v>
      </c>
      <c r="R171" s="0" t="n">
        <v>874285.615440841</v>
      </c>
      <c r="S171" s="0" t="n">
        <v>0.235062638669569</v>
      </c>
      <c r="T171" s="0" t="n">
        <v>0</v>
      </c>
      <c r="U171" s="0" t="n">
        <v>246.625000200001</v>
      </c>
      <c r="V171" s="0" t="n">
        <v>0</v>
      </c>
      <c r="W171" s="0" t="n">
        <v>10.0000000000001</v>
      </c>
      <c r="X171" s="0" t="n">
        <v>256.625000200001</v>
      </c>
      <c r="Y171" s="0" t="n">
        <v>0</v>
      </c>
      <c r="Z171" s="0" t="s">
        <v>244</v>
      </c>
      <c r="AA171" s="0" t="n">
        <v>0.258</v>
      </c>
      <c r="AB171" s="0" t="n">
        <v>0</v>
      </c>
      <c r="AC171" s="0" t="n">
        <v>1</v>
      </c>
      <c r="AD171" s="0" t="n">
        <v>0</v>
      </c>
      <c r="AE171" s="0" t="n">
        <v>0.742</v>
      </c>
      <c r="AF171" s="0" t="n">
        <v>0</v>
      </c>
      <c r="AG171" s="0" t="n">
        <v>0.742</v>
      </c>
      <c r="AH171" s="0" t="n">
        <v>0.0606461607767488</v>
      </c>
      <c r="AI171" s="0" t="n">
        <v>0</v>
      </c>
      <c r="AJ171" s="0" t="n">
        <v>0.235062638669569</v>
      </c>
      <c r="AK171" s="5" t="s">
        <v>261</v>
      </c>
      <c r="AL171" s="5" t="s">
        <v>270</v>
      </c>
      <c r="AM171" s="5" t="s">
        <v>339</v>
      </c>
      <c r="AN171" s="5" t="s">
        <v>254</v>
      </c>
      <c r="AO171" s="5" t="s">
        <v>235</v>
      </c>
      <c r="AP171" s="5" t="s">
        <v>340</v>
      </c>
      <c r="AQ171" s="0" t="s">
        <v>239</v>
      </c>
    </row>
    <row r="172" customFormat="false" ht="15.8" hidden="true" customHeight="false" outlineLevel="0" collapsed="false">
      <c r="A172" s="0" t="s">
        <v>9</v>
      </c>
      <c r="B172" s="0" t="s">
        <v>9</v>
      </c>
      <c r="C172" s="0" t="s">
        <v>47</v>
      </c>
      <c r="D172" s="0" t="s">
        <v>269</v>
      </c>
      <c r="E172" s="0" t="s">
        <v>260</v>
      </c>
      <c r="F172" s="0" t="s">
        <v>240</v>
      </c>
      <c r="G172" s="0" t="n">
        <v>120955.069159874</v>
      </c>
      <c r="H172" s="0" t="n">
        <v>5124.3333333333</v>
      </c>
      <c r="I172" s="0" t="n">
        <v>2727.1066666667</v>
      </c>
      <c r="J172" s="0" t="n">
        <v>0</v>
      </c>
      <c r="K172" s="0" t="n">
        <v>0</v>
      </c>
      <c r="L172" s="0" t="n">
        <v>1123367.74165173</v>
      </c>
      <c r="M172" s="0" t="n">
        <v>1404209.67706466</v>
      </c>
      <c r="N172" s="0" t="n">
        <v>234651.763803483</v>
      </c>
      <c r="O172" s="0" t="n">
        <v>375442.822085573</v>
      </c>
      <c r="P172" s="0" t="n">
        <v>51243.3333333332</v>
      </c>
      <c r="Q172" s="0" t="n">
        <v>64054.1666666667</v>
      </c>
      <c r="R172" s="0" t="n">
        <v>874285.615440841</v>
      </c>
      <c r="S172" s="0" t="n">
        <v>0.861652683032095</v>
      </c>
      <c r="T172" s="0" t="n">
        <v>0</v>
      </c>
      <c r="U172" s="0" t="n">
        <v>246.625000200001</v>
      </c>
      <c r="V172" s="0" t="n">
        <v>59.5291666450002</v>
      </c>
      <c r="W172" s="0" t="n">
        <v>11.2500000000001</v>
      </c>
      <c r="X172" s="0" t="n">
        <v>317.404166845002</v>
      </c>
      <c r="Y172" s="0" t="n">
        <v>306.154166845002</v>
      </c>
      <c r="Z172" s="0" t="s">
        <v>244</v>
      </c>
      <c r="AA172" s="0" t="n">
        <v>0.258</v>
      </c>
      <c r="AB172" s="0" t="n">
        <v>0.44</v>
      </c>
      <c r="AC172" s="0" t="n">
        <v>1</v>
      </c>
      <c r="AD172" s="0" t="n">
        <v>0.182</v>
      </c>
      <c r="AE172" s="0" t="n">
        <v>0.56</v>
      </c>
      <c r="AF172" s="0" t="n">
        <v>0</v>
      </c>
      <c r="AG172" s="0" t="n">
        <v>0.56</v>
      </c>
      <c r="AH172" s="0" t="n">
        <v>0.222306392222281</v>
      </c>
      <c r="AI172" s="0" t="n">
        <v>0.379127180534122</v>
      </c>
      <c r="AJ172" s="0" t="n">
        <v>0.861652683032095</v>
      </c>
      <c r="AK172" s="5" t="s">
        <v>261</v>
      </c>
      <c r="AL172" s="5" t="s">
        <v>270</v>
      </c>
      <c r="AM172" s="5" t="s">
        <v>339</v>
      </c>
      <c r="AN172" s="5" t="s">
        <v>254</v>
      </c>
      <c r="AO172" s="5" t="s">
        <v>235</v>
      </c>
      <c r="AP172" s="5" t="s">
        <v>340</v>
      </c>
      <c r="AQ172" s="0" t="s">
        <v>155</v>
      </c>
    </row>
    <row r="173" customFormat="false" ht="15.8" hidden="true" customHeight="false" outlineLevel="0" collapsed="false">
      <c r="A173" s="0" t="s">
        <v>9</v>
      </c>
      <c r="B173" s="0" t="s">
        <v>9</v>
      </c>
      <c r="C173" s="0" t="s">
        <v>47</v>
      </c>
      <c r="D173" s="0" t="s">
        <v>269</v>
      </c>
      <c r="E173" s="0" t="s">
        <v>260</v>
      </c>
      <c r="F173" s="0" t="s">
        <v>241</v>
      </c>
      <c r="G173" s="0" t="n">
        <v>60612.060968415</v>
      </c>
      <c r="H173" s="0" t="n">
        <v>5124.3333333333</v>
      </c>
      <c r="I173" s="0" t="n">
        <v>2727.1066666667</v>
      </c>
      <c r="J173" s="0" t="n">
        <v>64054.1666666667</v>
      </c>
      <c r="K173" s="0" t="n">
        <v>70459.5833333332</v>
      </c>
      <c r="L173" s="0" t="n">
        <v>2246735.48330346</v>
      </c>
      <c r="M173" s="0" t="n">
        <v>2527577.41871639</v>
      </c>
      <c r="N173" s="0" t="n">
        <v>586629.409508708</v>
      </c>
      <c r="O173" s="0" t="n">
        <v>750885.644171146</v>
      </c>
      <c r="P173" s="0" t="n">
        <v>57648.7499999999</v>
      </c>
      <c r="Q173" s="0" t="n">
        <v>70459.5833333332</v>
      </c>
      <c r="R173" s="0" t="n">
        <v>874285.615440841</v>
      </c>
      <c r="S173" s="0" t="n">
        <v>0.93067247144647</v>
      </c>
      <c r="T173" s="0" t="n">
        <v>13.1250000000001</v>
      </c>
      <c r="U173" s="0" t="n">
        <v>465.847222600001</v>
      </c>
      <c r="V173" s="0" t="n">
        <v>130.506249952501</v>
      </c>
      <c r="W173" s="0" t="n">
        <v>12.5000000000001</v>
      </c>
      <c r="X173" s="0" t="n">
        <v>621.978472552502</v>
      </c>
      <c r="Y173" s="0" t="n">
        <v>596.353472552502</v>
      </c>
      <c r="Z173" s="0" t="s">
        <v>244</v>
      </c>
      <c r="AA173" s="0" t="n">
        <v>0.258</v>
      </c>
      <c r="AB173" s="0" t="n">
        <v>0.44</v>
      </c>
      <c r="AC173" s="0" t="n">
        <v>1</v>
      </c>
      <c r="AD173" s="0" t="n">
        <v>0.182</v>
      </c>
      <c r="AE173" s="0" t="n">
        <v>0.56</v>
      </c>
      <c r="AF173" s="0" t="n">
        <v>0.186666666666667</v>
      </c>
      <c r="AG173" s="0" t="n">
        <v>0.373333333333333</v>
      </c>
      <c r="AH173" s="0" t="n">
        <v>0.240113497633189</v>
      </c>
      <c r="AI173" s="0" t="n">
        <v>0.409495887436447</v>
      </c>
      <c r="AJ173" s="0" t="n">
        <v>0.93067247144647</v>
      </c>
      <c r="AK173" s="5" t="s">
        <v>261</v>
      </c>
      <c r="AL173" s="5" t="s">
        <v>270</v>
      </c>
      <c r="AM173" s="5" t="s">
        <v>339</v>
      </c>
      <c r="AN173" s="5" t="s">
        <v>254</v>
      </c>
      <c r="AO173" s="5" t="s">
        <v>235</v>
      </c>
      <c r="AP173" s="5" t="s">
        <v>340</v>
      </c>
      <c r="AQ173" s="0" t="s">
        <v>242</v>
      </c>
    </row>
    <row r="174" customFormat="false" ht="15.8" hidden="true" customHeight="false" outlineLevel="0" collapsed="false">
      <c r="A174" s="0" t="s">
        <v>9</v>
      </c>
      <c r="B174" s="0" t="s">
        <v>9</v>
      </c>
      <c r="C174" s="0" t="s">
        <v>341</v>
      </c>
      <c r="D174" s="0" t="s">
        <v>280</v>
      </c>
      <c r="E174" s="0" t="s">
        <v>260</v>
      </c>
      <c r="F174" s="0" t="s">
        <v>202</v>
      </c>
      <c r="G174" s="0" t="n">
        <v>57875930.0612623</v>
      </c>
      <c r="H174" s="0" t="n">
        <v>434110</v>
      </c>
      <c r="I174" s="0" t="n">
        <v>5477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57875930.0612623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s">
        <v>230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5" t="s">
        <v>261</v>
      </c>
      <c r="AL174" s="5" t="s">
        <v>281</v>
      </c>
      <c r="AM174" s="5" t="s">
        <v>342</v>
      </c>
      <c r="AN174" s="5" t="s">
        <v>254</v>
      </c>
      <c r="AO174" s="5" t="s">
        <v>235</v>
      </c>
      <c r="AP174" s="5" t="s">
        <v>343</v>
      </c>
      <c r="AQ174" s="0" t="s">
        <v>237</v>
      </c>
    </row>
    <row r="175" customFormat="false" ht="15.8" hidden="true" customHeight="false" outlineLevel="0" collapsed="false">
      <c r="A175" s="0" t="s">
        <v>9</v>
      </c>
      <c r="B175" s="0" t="s">
        <v>9</v>
      </c>
      <c r="C175" s="0" t="s">
        <v>341</v>
      </c>
      <c r="D175" s="0" t="s">
        <v>280</v>
      </c>
      <c r="E175" s="0" t="s">
        <v>260</v>
      </c>
      <c r="F175" s="0" t="s">
        <v>238</v>
      </c>
      <c r="G175" s="0" t="n">
        <v>32143636.7080951</v>
      </c>
      <c r="H175" s="0" t="n">
        <v>434110</v>
      </c>
      <c r="I175" s="0" t="n">
        <v>407358.2</v>
      </c>
      <c r="J175" s="0" t="n">
        <v>17364400</v>
      </c>
      <c r="K175" s="0" t="n">
        <v>21705500</v>
      </c>
      <c r="L175" s="0" t="n">
        <v>139186518.75</v>
      </c>
      <c r="M175" s="0" t="n">
        <v>168488943.75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57875930.0612623</v>
      </c>
      <c r="S175" s="0" t="n">
        <v>0.444611314685211</v>
      </c>
      <c r="T175" s="0" t="n">
        <v>45</v>
      </c>
      <c r="U175" s="0" t="n">
        <v>354.375</v>
      </c>
      <c r="V175" s="0" t="n">
        <v>0</v>
      </c>
      <c r="W175" s="0" t="n">
        <v>0</v>
      </c>
      <c r="X175" s="0" t="n">
        <v>399.375</v>
      </c>
      <c r="Y175" s="0" t="n">
        <v>0</v>
      </c>
      <c r="Z175" s="0" t="s">
        <v>230</v>
      </c>
      <c r="AA175" s="0" t="n">
        <v>0.1678571429</v>
      </c>
      <c r="AB175" s="0" t="n">
        <v>0</v>
      </c>
      <c r="AC175" s="0" t="n">
        <v>1</v>
      </c>
      <c r="AD175" s="0" t="n">
        <v>0</v>
      </c>
      <c r="AE175" s="0" t="n">
        <v>0.8321428571</v>
      </c>
      <c r="AF175" s="0" t="n">
        <v>0.8321428571</v>
      </c>
      <c r="AG175" s="0" t="n">
        <v>0</v>
      </c>
      <c r="AH175" s="0" t="n">
        <v>0.0746311849840723</v>
      </c>
      <c r="AI175" s="0" t="n">
        <v>0</v>
      </c>
      <c r="AJ175" s="0" t="n">
        <v>0.444611314685211</v>
      </c>
      <c r="AK175" s="5" t="s">
        <v>261</v>
      </c>
      <c r="AL175" s="5" t="s">
        <v>281</v>
      </c>
      <c r="AM175" s="5" t="s">
        <v>342</v>
      </c>
      <c r="AN175" s="5" t="s">
        <v>254</v>
      </c>
      <c r="AO175" s="5" t="s">
        <v>235</v>
      </c>
      <c r="AP175" s="5" t="s">
        <v>343</v>
      </c>
      <c r="AQ175" s="0" t="s">
        <v>239</v>
      </c>
    </row>
    <row r="176" customFormat="false" ht="15.8" hidden="true" customHeight="false" outlineLevel="0" collapsed="false">
      <c r="A176" s="0" t="s">
        <v>9</v>
      </c>
      <c r="B176" s="0" t="s">
        <v>9</v>
      </c>
      <c r="C176" s="0" t="s">
        <v>341</v>
      </c>
      <c r="D176" s="0" t="s">
        <v>280</v>
      </c>
      <c r="E176" s="0" t="s">
        <v>260</v>
      </c>
      <c r="F176" s="0" t="s">
        <v>240</v>
      </c>
      <c r="G176" s="0" t="n">
        <v>6202007.47366835</v>
      </c>
      <c r="H176" s="0" t="n">
        <v>434110</v>
      </c>
      <c r="I176" s="0" t="n">
        <v>407358.2</v>
      </c>
      <c r="J176" s="0" t="n">
        <v>19534950</v>
      </c>
      <c r="K176" s="0" t="n">
        <v>23876050</v>
      </c>
      <c r="L176" s="0" t="n">
        <v>139186518.75</v>
      </c>
      <c r="M176" s="0" t="n">
        <v>168488943.75</v>
      </c>
      <c r="N176" s="0" t="n">
        <v>7325606.25</v>
      </c>
      <c r="O176" s="0" t="n">
        <v>11720970</v>
      </c>
      <c r="P176" s="0" t="n">
        <v>0</v>
      </c>
      <c r="Q176" s="0" t="n">
        <v>0</v>
      </c>
      <c r="R176" s="0" t="n">
        <v>57875930.0612623</v>
      </c>
      <c r="S176" s="0" t="n">
        <v>0.892839605910376</v>
      </c>
      <c r="T176" s="0" t="n">
        <v>50</v>
      </c>
      <c r="U176" s="0" t="n">
        <v>354.375</v>
      </c>
      <c r="V176" s="0" t="n">
        <v>21.9375</v>
      </c>
      <c r="W176" s="0" t="n">
        <v>0</v>
      </c>
      <c r="X176" s="0" t="n">
        <v>426.3125</v>
      </c>
      <c r="Y176" s="0" t="n">
        <v>376.3125</v>
      </c>
      <c r="Z176" s="0" t="s">
        <v>230</v>
      </c>
      <c r="AA176" s="0" t="n">
        <v>0.1678571429</v>
      </c>
      <c r="AB176" s="0" t="n">
        <v>0.235</v>
      </c>
      <c r="AC176" s="0" t="n">
        <v>1</v>
      </c>
      <c r="AD176" s="0" t="n">
        <v>0.0671428571</v>
      </c>
      <c r="AE176" s="0" t="n">
        <v>0.765</v>
      </c>
      <c r="AF176" s="0" t="n">
        <v>0.765</v>
      </c>
      <c r="AG176" s="0" t="n">
        <v>0</v>
      </c>
      <c r="AH176" s="0" t="n">
        <v>0.149869505316078</v>
      </c>
      <c r="AI176" s="0" t="n">
        <v>0.209817307388938</v>
      </c>
      <c r="AJ176" s="0" t="n">
        <v>0.892839605910376</v>
      </c>
      <c r="AK176" s="5" t="s">
        <v>261</v>
      </c>
      <c r="AL176" s="5" t="s">
        <v>281</v>
      </c>
      <c r="AM176" s="5" t="s">
        <v>342</v>
      </c>
      <c r="AN176" s="5" t="s">
        <v>254</v>
      </c>
      <c r="AO176" s="5" t="s">
        <v>235</v>
      </c>
      <c r="AP176" s="5" t="s">
        <v>343</v>
      </c>
      <c r="AQ176" s="0" t="s">
        <v>155</v>
      </c>
    </row>
    <row r="177" customFormat="false" ht="15.8" hidden="true" customHeight="false" outlineLevel="0" collapsed="false">
      <c r="A177" s="0" t="s">
        <v>9</v>
      </c>
      <c r="B177" s="0" t="s">
        <v>9</v>
      </c>
      <c r="C177" s="0" t="s">
        <v>341</v>
      </c>
      <c r="D177" s="0" t="s">
        <v>280</v>
      </c>
      <c r="E177" s="0" t="s">
        <v>260</v>
      </c>
      <c r="F177" s="0" t="s">
        <v>241</v>
      </c>
      <c r="G177" s="0" t="n">
        <v>4169731.71778989</v>
      </c>
      <c r="H177" s="0" t="n">
        <v>434110</v>
      </c>
      <c r="I177" s="0" t="n">
        <v>407358.2</v>
      </c>
      <c r="J177" s="0" t="n">
        <v>19534950</v>
      </c>
      <c r="K177" s="0" t="n">
        <v>23876050</v>
      </c>
      <c r="L177" s="0" t="n">
        <v>168488943.75</v>
      </c>
      <c r="M177" s="0" t="n">
        <v>205116975</v>
      </c>
      <c r="N177" s="0" t="n">
        <v>8790727.5</v>
      </c>
      <c r="O177" s="0" t="n">
        <v>13186091.25</v>
      </c>
      <c r="P177" s="0" t="n">
        <v>0</v>
      </c>
      <c r="Q177" s="0" t="n">
        <v>0</v>
      </c>
      <c r="R177" s="0" t="n">
        <v>57875930.0612623</v>
      </c>
      <c r="S177" s="0" t="n">
        <v>0.927953957484982</v>
      </c>
      <c r="T177" s="0" t="n">
        <v>50</v>
      </c>
      <c r="U177" s="0" t="n">
        <v>430.3125</v>
      </c>
      <c r="V177" s="0" t="n">
        <v>25.3125</v>
      </c>
      <c r="W177" s="0" t="n">
        <v>0</v>
      </c>
      <c r="X177" s="0" t="n">
        <v>505.625</v>
      </c>
      <c r="Y177" s="0" t="n">
        <v>455.625</v>
      </c>
      <c r="Z177" s="0" t="s">
        <v>230</v>
      </c>
      <c r="AA177" s="0" t="n">
        <v>0.1678571429</v>
      </c>
      <c r="AB177" s="0" t="n">
        <v>0.235</v>
      </c>
      <c r="AC177" s="0" t="n">
        <v>1</v>
      </c>
      <c r="AD177" s="0" t="n">
        <v>0.0671428571</v>
      </c>
      <c r="AE177" s="0" t="n">
        <v>0.765</v>
      </c>
      <c r="AF177" s="0" t="n">
        <v>0.765</v>
      </c>
      <c r="AG177" s="0" t="n">
        <v>0</v>
      </c>
      <c r="AH177" s="0" t="n">
        <v>0.155763700046177</v>
      </c>
      <c r="AI177" s="0" t="n">
        <v>0.218069180008971</v>
      </c>
      <c r="AJ177" s="0" t="n">
        <v>0.927953957484982</v>
      </c>
      <c r="AK177" s="5" t="s">
        <v>261</v>
      </c>
      <c r="AL177" s="5" t="s">
        <v>281</v>
      </c>
      <c r="AM177" s="5" t="s">
        <v>342</v>
      </c>
      <c r="AN177" s="5" t="s">
        <v>254</v>
      </c>
      <c r="AO177" s="5" t="s">
        <v>235</v>
      </c>
      <c r="AP177" s="5" t="s">
        <v>343</v>
      </c>
      <c r="AQ177" s="0" t="s">
        <v>242</v>
      </c>
    </row>
    <row r="178" customFormat="false" ht="15.8" hidden="true" customHeight="false" outlineLevel="0" collapsed="false">
      <c r="A178" s="0" t="s">
        <v>9</v>
      </c>
      <c r="B178" s="0" t="s">
        <v>9</v>
      </c>
      <c r="C178" s="0" t="s">
        <v>62</v>
      </c>
      <c r="D178" s="0" t="s">
        <v>165</v>
      </c>
      <c r="E178" s="0" t="s">
        <v>52</v>
      </c>
      <c r="F178" s="0" t="s">
        <v>202</v>
      </c>
      <c r="G178" s="0" t="n">
        <v>79531239.527252</v>
      </c>
      <c r="H178" s="0" t="n">
        <v>603904.099999997</v>
      </c>
      <c r="I178" s="0" t="n">
        <v>9568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79531239.527252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s">
        <v>251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5" t="s">
        <v>252</v>
      </c>
      <c r="AL178" s="5" t="s">
        <v>271</v>
      </c>
      <c r="AM178" s="5" t="s">
        <v>344</v>
      </c>
      <c r="AN178" s="5" t="s">
        <v>254</v>
      </c>
      <c r="AO178" s="5" t="s">
        <v>235</v>
      </c>
      <c r="AP178" s="5" t="s">
        <v>345</v>
      </c>
      <c r="AQ178" s="0" t="s">
        <v>237</v>
      </c>
    </row>
    <row r="179" customFormat="false" ht="15.8" hidden="true" customHeight="false" outlineLevel="0" collapsed="false">
      <c r="A179" s="0" t="s">
        <v>9</v>
      </c>
      <c r="B179" s="0" t="s">
        <v>9</v>
      </c>
      <c r="C179" s="0" t="s">
        <v>62</v>
      </c>
      <c r="D179" s="0" t="s">
        <v>165</v>
      </c>
      <c r="E179" s="0" t="s">
        <v>52</v>
      </c>
      <c r="F179" s="0" t="s">
        <v>238</v>
      </c>
      <c r="G179" s="0" t="n">
        <v>45919187.0999795</v>
      </c>
      <c r="H179" s="0" t="n">
        <v>603904.099999997</v>
      </c>
      <c r="I179" s="0" t="n">
        <v>598359.936250387</v>
      </c>
      <c r="J179" s="0" t="n">
        <v>24156164</v>
      </c>
      <c r="K179" s="0" t="n">
        <v>30195204.9999999</v>
      </c>
      <c r="L179" s="0" t="n">
        <v>121913140.1875</v>
      </c>
      <c r="M179" s="0" t="n">
        <v>147579064.4375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79531239.527252</v>
      </c>
      <c r="S179" s="0" t="n">
        <v>0.42262704098501</v>
      </c>
      <c r="T179" s="0" t="n">
        <v>45.0000000000001</v>
      </c>
      <c r="U179" s="0" t="n">
        <v>223.125000000001</v>
      </c>
      <c r="V179" s="0" t="n">
        <v>0</v>
      </c>
      <c r="W179" s="0" t="n">
        <v>0</v>
      </c>
      <c r="X179" s="0" t="n">
        <v>268.125000000001</v>
      </c>
      <c r="Y179" s="0" t="n">
        <v>0</v>
      </c>
      <c r="Z179" s="0" t="s">
        <v>251</v>
      </c>
      <c r="AA179" s="0" t="n">
        <v>0.12</v>
      </c>
      <c r="AB179" s="0" t="n">
        <v>0</v>
      </c>
      <c r="AC179" s="0" t="n">
        <v>1</v>
      </c>
      <c r="AD179" s="0" t="n">
        <v>0</v>
      </c>
      <c r="AE179" s="0" t="n">
        <v>0.88</v>
      </c>
      <c r="AF179" s="0" t="n">
        <v>0.88</v>
      </c>
      <c r="AG179" s="0" t="n">
        <v>0</v>
      </c>
      <c r="AH179" s="0" t="n">
        <v>0.0507152449182011</v>
      </c>
      <c r="AI179" s="0" t="n">
        <v>0</v>
      </c>
      <c r="AJ179" s="0" t="n">
        <v>0.42262704098501</v>
      </c>
      <c r="AK179" s="5" t="s">
        <v>252</v>
      </c>
      <c r="AL179" s="5" t="s">
        <v>271</v>
      </c>
      <c r="AM179" s="5" t="s">
        <v>344</v>
      </c>
      <c r="AN179" s="5" t="s">
        <v>254</v>
      </c>
      <c r="AO179" s="5" t="s">
        <v>235</v>
      </c>
      <c r="AP179" s="5" t="s">
        <v>345</v>
      </c>
      <c r="AQ179" s="0" t="s">
        <v>239</v>
      </c>
    </row>
    <row r="180" customFormat="false" ht="15.8" hidden="true" customHeight="false" outlineLevel="0" collapsed="false">
      <c r="A180" s="0" t="s">
        <v>9</v>
      </c>
      <c r="B180" s="0" t="s">
        <v>9</v>
      </c>
      <c r="C180" s="0" t="s">
        <v>62</v>
      </c>
      <c r="D180" s="0" t="s">
        <v>165</v>
      </c>
      <c r="E180" s="0" t="s">
        <v>52</v>
      </c>
      <c r="F180" s="0" t="s">
        <v>240</v>
      </c>
      <c r="G180" s="0" t="n">
        <v>24398585.6438138</v>
      </c>
      <c r="H180" s="0" t="n">
        <v>603904.099999997</v>
      </c>
      <c r="I180" s="0" t="n">
        <v>598359.936250387</v>
      </c>
      <c r="J180" s="0" t="n">
        <v>27175684.4999999</v>
      </c>
      <c r="K180" s="0" t="n">
        <v>33214725.4999999</v>
      </c>
      <c r="L180" s="0" t="n">
        <v>121913140.1875</v>
      </c>
      <c r="M180" s="0" t="n">
        <v>147579064.4375</v>
      </c>
      <c r="N180" s="0" t="n">
        <v>1132320.1875</v>
      </c>
      <c r="O180" s="0" t="n">
        <v>1811712.3</v>
      </c>
      <c r="P180" s="0" t="n">
        <v>0</v>
      </c>
      <c r="Q180" s="0" t="n">
        <v>0</v>
      </c>
      <c r="R180" s="0" t="n">
        <v>79531239.527252</v>
      </c>
      <c r="S180" s="0" t="n">
        <v>0.693220100820214</v>
      </c>
      <c r="T180" s="0" t="n">
        <v>50</v>
      </c>
      <c r="U180" s="0" t="n">
        <v>223.125000000001</v>
      </c>
      <c r="V180" s="0" t="n">
        <v>2.43750000000001</v>
      </c>
      <c r="W180" s="0" t="n">
        <v>0</v>
      </c>
      <c r="X180" s="0" t="n">
        <v>275.562500000001</v>
      </c>
      <c r="Y180" s="0" t="n">
        <v>225.562500000001</v>
      </c>
      <c r="Z180" s="0" t="s">
        <v>251</v>
      </c>
      <c r="AA180" s="0" t="n">
        <v>0.12</v>
      </c>
      <c r="AB180" s="0" t="n">
        <v>0.25</v>
      </c>
      <c r="AC180" s="0" t="n">
        <v>1</v>
      </c>
      <c r="AD180" s="0" t="n">
        <v>0.13</v>
      </c>
      <c r="AE180" s="0" t="n">
        <v>0.75</v>
      </c>
      <c r="AF180" s="0" t="n">
        <v>0.75</v>
      </c>
      <c r="AG180" s="0" t="n">
        <v>0</v>
      </c>
      <c r="AH180" s="0" t="n">
        <v>0.0831864120984257</v>
      </c>
      <c r="AI180" s="0" t="n">
        <v>0.173305025205054</v>
      </c>
      <c r="AJ180" s="0" t="n">
        <v>0.693220100820214</v>
      </c>
      <c r="AK180" s="5" t="s">
        <v>252</v>
      </c>
      <c r="AL180" s="5" t="s">
        <v>271</v>
      </c>
      <c r="AM180" s="5" t="s">
        <v>344</v>
      </c>
      <c r="AN180" s="5" t="s">
        <v>254</v>
      </c>
      <c r="AO180" s="5" t="s">
        <v>235</v>
      </c>
      <c r="AP180" s="5" t="s">
        <v>345</v>
      </c>
      <c r="AQ180" s="0" t="s">
        <v>155</v>
      </c>
    </row>
    <row r="181" customFormat="false" ht="15.8" hidden="true" customHeight="false" outlineLevel="0" collapsed="false">
      <c r="A181" s="0" t="s">
        <v>9</v>
      </c>
      <c r="B181" s="0" t="s">
        <v>9</v>
      </c>
      <c r="C181" s="0" t="s">
        <v>62</v>
      </c>
      <c r="D181" s="0" t="s">
        <v>165</v>
      </c>
      <c r="E181" s="0" t="s">
        <v>52</v>
      </c>
      <c r="F181" s="0" t="s">
        <v>241</v>
      </c>
      <c r="G181" s="0" t="n">
        <v>20608276.7217373</v>
      </c>
      <c r="H181" s="0" t="n">
        <v>603904.099999997</v>
      </c>
      <c r="I181" s="0" t="n">
        <v>598359.936250387</v>
      </c>
      <c r="J181" s="0" t="n">
        <v>27175684.4999999</v>
      </c>
      <c r="K181" s="0" t="n">
        <v>33214725.4999999</v>
      </c>
      <c r="L181" s="0" t="n">
        <v>147579064.4375</v>
      </c>
      <c r="M181" s="0" t="n">
        <v>179661469.75</v>
      </c>
      <c r="N181" s="0" t="n">
        <v>1358784.225</v>
      </c>
      <c r="O181" s="0" t="n">
        <v>2038176.3375</v>
      </c>
      <c r="P181" s="0" t="n">
        <v>0</v>
      </c>
      <c r="Q181" s="0" t="n">
        <v>0</v>
      </c>
      <c r="R181" s="0" t="n">
        <v>79531239.527252</v>
      </c>
      <c r="S181" s="0" t="n">
        <v>0.740878215349885</v>
      </c>
      <c r="T181" s="0" t="n">
        <v>50</v>
      </c>
      <c r="U181" s="0" t="n">
        <v>270.937500000001</v>
      </c>
      <c r="V181" s="0" t="n">
        <v>2.81250000000001</v>
      </c>
      <c r="W181" s="0" t="n">
        <v>0</v>
      </c>
      <c r="X181" s="0" t="n">
        <v>323.750000000001</v>
      </c>
      <c r="Y181" s="0" t="n">
        <v>273.750000000001</v>
      </c>
      <c r="Z181" s="0" t="s">
        <v>251</v>
      </c>
      <c r="AA181" s="0" t="n">
        <v>0.12</v>
      </c>
      <c r="AB181" s="0" t="n">
        <v>0.25</v>
      </c>
      <c r="AC181" s="0" t="n">
        <v>1</v>
      </c>
      <c r="AD181" s="0" t="n">
        <v>0.13</v>
      </c>
      <c r="AE181" s="0" t="n">
        <v>0.75</v>
      </c>
      <c r="AF181" s="0" t="n">
        <v>0.75</v>
      </c>
      <c r="AG181" s="0" t="n">
        <v>0</v>
      </c>
      <c r="AH181" s="0" t="n">
        <v>0.0889053858419861</v>
      </c>
      <c r="AI181" s="0" t="n">
        <v>0.185219553837471</v>
      </c>
      <c r="AJ181" s="0" t="n">
        <v>0.740878215349885</v>
      </c>
      <c r="AK181" s="5" t="s">
        <v>252</v>
      </c>
      <c r="AL181" s="5" t="s">
        <v>271</v>
      </c>
      <c r="AM181" s="5" t="s">
        <v>344</v>
      </c>
      <c r="AN181" s="5" t="s">
        <v>254</v>
      </c>
      <c r="AO181" s="5" t="s">
        <v>235</v>
      </c>
      <c r="AP181" s="5" t="s">
        <v>345</v>
      </c>
      <c r="AQ181" s="0" t="s">
        <v>242</v>
      </c>
    </row>
    <row r="182" customFormat="false" ht="15.8" hidden="true" customHeight="false" outlineLevel="0" collapsed="false">
      <c r="A182" s="0" t="s">
        <v>9</v>
      </c>
      <c r="B182" s="0" t="s">
        <v>9</v>
      </c>
      <c r="C182" s="0" t="s">
        <v>63</v>
      </c>
      <c r="D182" s="0" t="s">
        <v>250</v>
      </c>
      <c r="E182" s="0" t="s">
        <v>52</v>
      </c>
      <c r="F182" s="0" t="s">
        <v>202</v>
      </c>
      <c r="G182" s="0" t="n">
        <v>399298086.314059</v>
      </c>
      <c r="H182" s="0" t="n">
        <v>4675174.48141577</v>
      </c>
      <c r="I182" s="0" t="n">
        <v>35163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399298086.314059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s">
        <v>251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5" t="s">
        <v>252</v>
      </c>
      <c r="AL182" s="5" t="s">
        <v>231</v>
      </c>
      <c r="AM182" s="5" t="s">
        <v>346</v>
      </c>
      <c r="AN182" s="5" t="s">
        <v>254</v>
      </c>
      <c r="AO182" s="5" t="s">
        <v>235</v>
      </c>
      <c r="AP182" s="5" t="s">
        <v>347</v>
      </c>
      <c r="AQ182" s="0" t="s">
        <v>237</v>
      </c>
    </row>
    <row r="183" customFormat="false" ht="15.8" hidden="true" customHeight="false" outlineLevel="0" collapsed="false">
      <c r="A183" s="0" t="s">
        <v>9</v>
      </c>
      <c r="B183" s="0" t="s">
        <v>9</v>
      </c>
      <c r="C183" s="0" t="s">
        <v>63</v>
      </c>
      <c r="D183" s="0" t="s">
        <v>250</v>
      </c>
      <c r="E183" s="0" t="s">
        <v>52</v>
      </c>
      <c r="F183" s="0" t="s">
        <v>238</v>
      </c>
      <c r="G183" s="0" t="n">
        <v>157788454.355444</v>
      </c>
      <c r="H183" s="0" t="n">
        <v>4675174.48141577</v>
      </c>
      <c r="I183" s="0" t="n">
        <v>3924774.3274284</v>
      </c>
      <c r="J183" s="0" t="n">
        <v>187006979.256631</v>
      </c>
      <c r="K183" s="0" t="n">
        <v>233758724.070789</v>
      </c>
      <c r="L183" s="0" t="n">
        <v>943800848.43581</v>
      </c>
      <c r="M183" s="0" t="n">
        <v>1142495763.89598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399298086.314059</v>
      </c>
      <c r="S183" s="0" t="n">
        <v>0.604835435571463</v>
      </c>
      <c r="T183" s="0" t="n">
        <v>45.0000000000002</v>
      </c>
      <c r="U183" s="0" t="n">
        <v>223.125000000001</v>
      </c>
      <c r="V183" s="0" t="n">
        <v>0</v>
      </c>
      <c r="W183" s="0" t="n">
        <v>0</v>
      </c>
      <c r="X183" s="0" t="n">
        <v>268.125000000001</v>
      </c>
      <c r="Y183" s="0" t="n">
        <v>0</v>
      </c>
      <c r="Z183" s="0" t="s">
        <v>251</v>
      </c>
      <c r="AA183" s="0" t="n">
        <v>0.12</v>
      </c>
      <c r="AB183" s="0" t="n">
        <v>0</v>
      </c>
      <c r="AC183" s="0" t="n">
        <v>1</v>
      </c>
      <c r="AD183" s="0" t="n">
        <v>0</v>
      </c>
      <c r="AE183" s="0" t="n">
        <v>0.88</v>
      </c>
      <c r="AF183" s="0" t="n">
        <v>0.88</v>
      </c>
      <c r="AG183" s="0" t="n">
        <v>0</v>
      </c>
      <c r="AH183" s="0" t="n">
        <v>0.0725802522685755</v>
      </c>
      <c r="AI183" s="0" t="n">
        <v>0</v>
      </c>
      <c r="AJ183" s="0" t="n">
        <v>0.604835435571463</v>
      </c>
      <c r="AK183" s="5" t="s">
        <v>252</v>
      </c>
      <c r="AL183" s="5" t="s">
        <v>231</v>
      </c>
      <c r="AM183" s="5" t="s">
        <v>346</v>
      </c>
      <c r="AN183" s="5" t="s">
        <v>254</v>
      </c>
      <c r="AO183" s="5" t="s">
        <v>235</v>
      </c>
      <c r="AP183" s="5" t="s">
        <v>347</v>
      </c>
      <c r="AQ183" s="0" t="s">
        <v>239</v>
      </c>
    </row>
    <row r="184" customFormat="false" ht="15.8" hidden="true" customHeight="false" outlineLevel="0" collapsed="false">
      <c r="A184" s="0" t="s">
        <v>9</v>
      </c>
      <c r="B184" s="0" t="s">
        <v>9</v>
      </c>
      <c r="C184" s="0" t="s">
        <v>63</v>
      </c>
      <c r="D184" s="0" t="s">
        <v>250</v>
      </c>
      <c r="E184" s="0" t="s">
        <v>52</v>
      </c>
      <c r="F184" s="0" t="s">
        <v>240</v>
      </c>
      <c r="G184" s="0" t="n">
        <v>57989669.6259973</v>
      </c>
      <c r="H184" s="0" t="n">
        <v>4675174.48141577</v>
      </c>
      <c r="I184" s="0" t="n">
        <v>3924774.3274284</v>
      </c>
      <c r="J184" s="0" t="n">
        <v>210382851.66371</v>
      </c>
      <c r="K184" s="0" t="n">
        <v>257134596.477868</v>
      </c>
      <c r="L184" s="0" t="n">
        <v>943800848.43581</v>
      </c>
      <c r="M184" s="0" t="n">
        <v>1142495763.89598</v>
      </c>
      <c r="N184" s="0" t="n">
        <v>8765952.15265458</v>
      </c>
      <c r="O184" s="0" t="n">
        <v>14025523.4442473</v>
      </c>
      <c r="P184" s="0" t="n">
        <v>0</v>
      </c>
      <c r="Q184" s="0" t="n">
        <v>0</v>
      </c>
      <c r="R184" s="0" t="n">
        <v>399298086.314059</v>
      </c>
      <c r="S184" s="0" t="n">
        <v>0.854770980343776</v>
      </c>
      <c r="T184" s="0" t="n">
        <v>50.0000000000002</v>
      </c>
      <c r="U184" s="0" t="n">
        <v>223.125000000001</v>
      </c>
      <c r="V184" s="0" t="n">
        <v>2.43750000000001</v>
      </c>
      <c r="W184" s="0" t="n">
        <v>0</v>
      </c>
      <c r="X184" s="0" t="n">
        <v>275.562500000001</v>
      </c>
      <c r="Y184" s="0" t="n">
        <v>225.562500000001</v>
      </c>
      <c r="Z184" s="0" t="s">
        <v>251</v>
      </c>
      <c r="AA184" s="0" t="n">
        <v>0.12</v>
      </c>
      <c r="AB184" s="0" t="n">
        <v>0.25</v>
      </c>
      <c r="AC184" s="0" t="n">
        <v>1</v>
      </c>
      <c r="AD184" s="0" t="n">
        <v>0.13</v>
      </c>
      <c r="AE184" s="0" t="n">
        <v>0.75</v>
      </c>
      <c r="AF184" s="0" t="n">
        <v>0.75</v>
      </c>
      <c r="AG184" s="0" t="n">
        <v>0</v>
      </c>
      <c r="AH184" s="0" t="n">
        <v>0.102572517641253</v>
      </c>
      <c r="AI184" s="0" t="n">
        <v>0.213692745085944</v>
      </c>
      <c r="AJ184" s="0" t="n">
        <v>0.854770980343776</v>
      </c>
      <c r="AK184" s="5" t="s">
        <v>252</v>
      </c>
      <c r="AL184" s="5" t="s">
        <v>231</v>
      </c>
      <c r="AM184" s="5" t="s">
        <v>346</v>
      </c>
      <c r="AN184" s="5" t="s">
        <v>254</v>
      </c>
      <c r="AO184" s="5" t="s">
        <v>235</v>
      </c>
      <c r="AP184" s="5" t="s">
        <v>347</v>
      </c>
      <c r="AQ184" s="0" t="s">
        <v>155</v>
      </c>
    </row>
    <row r="185" customFormat="false" ht="15.8" hidden="true" customHeight="false" outlineLevel="0" collapsed="false">
      <c r="A185" s="0" t="s">
        <v>9</v>
      </c>
      <c r="B185" s="0" t="s">
        <v>9</v>
      </c>
      <c r="C185" s="0" t="s">
        <v>63</v>
      </c>
      <c r="D185" s="0" t="s">
        <v>250</v>
      </c>
      <c r="E185" s="0" t="s">
        <v>52</v>
      </c>
      <c r="F185" s="0" t="s">
        <v>241</v>
      </c>
      <c r="G185" s="0" t="n">
        <v>41727838.6145772</v>
      </c>
      <c r="H185" s="0" t="n">
        <v>4675174.48141577</v>
      </c>
      <c r="I185" s="0" t="n">
        <v>3924774.3274284</v>
      </c>
      <c r="J185" s="0" t="n">
        <v>210382851.66371</v>
      </c>
      <c r="K185" s="0" t="n">
        <v>257134596.477868</v>
      </c>
      <c r="L185" s="0" t="n">
        <v>1142495763.89598</v>
      </c>
      <c r="M185" s="0" t="n">
        <v>1390864408.22119</v>
      </c>
      <c r="N185" s="0" t="n">
        <v>10519142.5831855</v>
      </c>
      <c r="O185" s="0" t="n">
        <v>15778713.8747783</v>
      </c>
      <c r="P185" s="0" t="n">
        <v>0</v>
      </c>
      <c r="Q185" s="0" t="n">
        <v>0</v>
      </c>
      <c r="R185" s="0" t="n">
        <v>399298086.314059</v>
      </c>
      <c r="S185" s="0" t="n">
        <v>0.89549702328962</v>
      </c>
      <c r="T185" s="0" t="n">
        <v>50.0000000000002</v>
      </c>
      <c r="U185" s="0" t="n">
        <v>270.937500000001</v>
      </c>
      <c r="V185" s="0" t="n">
        <v>2.81250000000001</v>
      </c>
      <c r="W185" s="0" t="n">
        <v>0</v>
      </c>
      <c r="X185" s="0" t="n">
        <v>323.750000000001</v>
      </c>
      <c r="Y185" s="0" t="n">
        <v>273.750000000001</v>
      </c>
      <c r="Z185" s="0" t="s">
        <v>251</v>
      </c>
      <c r="AA185" s="0" t="n">
        <v>0.12</v>
      </c>
      <c r="AB185" s="0" t="n">
        <v>0.25</v>
      </c>
      <c r="AC185" s="0" t="n">
        <v>1</v>
      </c>
      <c r="AD185" s="0" t="n">
        <v>0.13</v>
      </c>
      <c r="AE185" s="0" t="n">
        <v>0.75</v>
      </c>
      <c r="AF185" s="0" t="n">
        <v>0.75</v>
      </c>
      <c r="AG185" s="0" t="n">
        <v>0</v>
      </c>
      <c r="AH185" s="0" t="n">
        <v>0.107459642794754</v>
      </c>
      <c r="AI185" s="0" t="n">
        <v>0.223874255822405</v>
      </c>
      <c r="AJ185" s="0" t="n">
        <v>0.89549702328962</v>
      </c>
      <c r="AK185" s="5" t="s">
        <v>252</v>
      </c>
      <c r="AL185" s="5" t="s">
        <v>231</v>
      </c>
      <c r="AM185" s="5" t="s">
        <v>346</v>
      </c>
      <c r="AN185" s="5" t="s">
        <v>254</v>
      </c>
      <c r="AO185" s="5" t="s">
        <v>235</v>
      </c>
      <c r="AP185" s="5" t="s">
        <v>347</v>
      </c>
      <c r="AQ185" s="0" t="s">
        <v>242</v>
      </c>
    </row>
    <row r="186" customFormat="false" ht="15.8" hidden="true" customHeight="false" outlineLevel="0" collapsed="false">
      <c r="A186" s="0" t="s">
        <v>9</v>
      </c>
      <c r="B186" s="0" t="s">
        <v>9</v>
      </c>
      <c r="C186" s="0" t="s">
        <v>348</v>
      </c>
      <c r="D186" s="0" t="s">
        <v>178</v>
      </c>
      <c r="E186" s="0" t="s">
        <v>103</v>
      </c>
      <c r="F186" s="0" t="s">
        <v>202</v>
      </c>
      <c r="G186" s="0" t="n">
        <v>15867753.0221316</v>
      </c>
      <c r="H186" s="0" t="n">
        <v>145325.144775699</v>
      </c>
      <c r="I186" s="0" t="n">
        <v>250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15867753.0221316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s">
        <v>230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5" t="s">
        <v>254</v>
      </c>
      <c r="AL186" s="5" t="s">
        <v>288</v>
      </c>
      <c r="AM186" s="5" t="s">
        <v>349</v>
      </c>
      <c r="AN186" s="5" t="s">
        <v>254</v>
      </c>
      <c r="AO186" s="5" t="s">
        <v>235</v>
      </c>
      <c r="AP186" s="5" t="s">
        <v>350</v>
      </c>
      <c r="AQ186" s="0" t="s">
        <v>237</v>
      </c>
    </row>
    <row r="187" customFormat="false" ht="15.8" hidden="true" customHeight="false" outlineLevel="0" collapsed="false">
      <c r="A187" s="0" t="s">
        <v>9</v>
      </c>
      <c r="B187" s="0" t="s">
        <v>9</v>
      </c>
      <c r="C187" s="0" t="s">
        <v>348</v>
      </c>
      <c r="D187" s="0" t="s">
        <v>178</v>
      </c>
      <c r="E187" s="0" t="s">
        <v>103</v>
      </c>
      <c r="F187" s="0" t="s">
        <v>238</v>
      </c>
      <c r="G187" s="0" t="n">
        <v>6883754.41759046</v>
      </c>
      <c r="H187" s="0" t="n">
        <v>145325.144775699</v>
      </c>
      <c r="I187" s="0" t="n">
        <v>74058.8171383883</v>
      </c>
      <c r="J187" s="0" t="n">
        <v>0</v>
      </c>
      <c r="K187" s="0" t="n">
        <v>0</v>
      </c>
      <c r="L187" s="0" t="n">
        <v>13951213.8984671</v>
      </c>
      <c r="M187" s="0" t="n">
        <v>20926820.8477007</v>
      </c>
      <c r="N187" s="0" t="n">
        <v>2848372.8376037</v>
      </c>
      <c r="O187" s="0" t="n">
        <v>3662193.64834762</v>
      </c>
      <c r="P187" s="0" t="n">
        <v>1453251.44775699</v>
      </c>
      <c r="Q187" s="0" t="n">
        <v>2906502.89551398</v>
      </c>
      <c r="R187" s="0" t="n">
        <v>15867753.0221316</v>
      </c>
      <c r="S187" s="0" t="n">
        <v>0.566179634382429</v>
      </c>
      <c r="T187" s="0" t="n">
        <v>0</v>
      </c>
      <c r="U187" s="0" t="n">
        <v>120</v>
      </c>
      <c r="V187" s="0" t="n">
        <v>22.4</v>
      </c>
      <c r="W187" s="0" t="n">
        <v>15</v>
      </c>
      <c r="X187" s="0" t="n">
        <v>157.4</v>
      </c>
      <c r="Y187" s="0" t="n">
        <v>142.4</v>
      </c>
      <c r="Z187" s="0" t="s">
        <v>230</v>
      </c>
      <c r="AA187" s="0" t="n">
        <v>0.1678571429</v>
      </c>
      <c r="AB187" s="0" t="n">
        <v>0.235</v>
      </c>
      <c r="AC187" s="0" t="n">
        <v>1</v>
      </c>
      <c r="AD187" s="0" t="n">
        <v>0.0671428571</v>
      </c>
      <c r="AE187" s="0" t="n">
        <v>0.765</v>
      </c>
      <c r="AF187" s="0" t="n">
        <v>0</v>
      </c>
      <c r="AG187" s="0" t="n">
        <v>0.765</v>
      </c>
      <c r="AH187" s="0" t="n">
        <v>0.0950372957956012</v>
      </c>
      <c r="AI187" s="0" t="n">
        <v>0.133052214079871</v>
      </c>
      <c r="AJ187" s="0" t="n">
        <v>0.566179634382429</v>
      </c>
      <c r="AK187" s="5" t="s">
        <v>254</v>
      </c>
      <c r="AL187" s="5" t="s">
        <v>288</v>
      </c>
      <c r="AM187" s="5" t="s">
        <v>349</v>
      </c>
      <c r="AN187" s="5" t="s">
        <v>254</v>
      </c>
      <c r="AO187" s="5" t="s">
        <v>235</v>
      </c>
      <c r="AP187" s="5" t="s">
        <v>350</v>
      </c>
      <c r="AQ187" s="0" t="s">
        <v>239</v>
      </c>
    </row>
    <row r="188" customFormat="false" ht="15.8" hidden="true" customHeight="false" outlineLevel="0" collapsed="false">
      <c r="A188" s="0" t="s">
        <v>9</v>
      </c>
      <c r="B188" s="0" t="s">
        <v>9</v>
      </c>
      <c r="C188" s="0" t="s">
        <v>348</v>
      </c>
      <c r="D188" s="0" t="s">
        <v>178</v>
      </c>
      <c r="E188" s="0" t="s">
        <v>103</v>
      </c>
      <c r="F188" s="0" t="s">
        <v>240</v>
      </c>
      <c r="G188" s="0" t="n">
        <v>5250842.16877261</v>
      </c>
      <c r="H188" s="0" t="n">
        <v>145325.144775699</v>
      </c>
      <c r="I188" s="0" t="n">
        <v>74058.8171383883</v>
      </c>
      <c r="J188" s="0" t="n">
        <v>0</v>
      </c>
      <c r="K188" s="0" t="n">
        <v>0</v>
      </c>
      <c r="L188" s="0" t="n">
        <v>13951213.8984671</v>
      </c>
      <c r="M188" s="0" t="n">
        <v>20926820.8477007</v>
      </c>
      <c r="N188" s="0" t="n">
        <v>3255283.24297566</v>
      </c>
      <c r="O188" s="0" t="n">
        <v>4069104.05371957</v>
      </c>
      <c r="P188" s="0" t="n">
        <v>2179877.17163549</v>
      </c>
      <c r="Q188" s="0" t="n">
        <v>3633128.61939247</v>
      </c>
      <c r="R188" s="0" t="n">
        <v>15867753.0221316</v>
      </c>
      <c r="S188" s="0" t="n">
        <v>0.669087226058475</v>
      </c>
      <c r="T188" s="0" t="n">
        <v>0</v>
      </c>
      <c r="U188" s="0" t="n">
        <v>120</v>
      </c>
      <c r="V188" s="0" t="n">
        <v>25.2</v>
      </c>
      <c r="W188" s="0" t="n">
        <v>20</v>
      </c>
      <c r="X188" s="0" t="n">
        <v>165.2</v>
      </c>
      <c r="Y188" s="0" t="n">
        <v>145.2</v>
      </c>
      <c r="Z188" s="0" t="s">
        <v>230</v>
      </c>
      <c r="AA188" s="0" t="n">
        <v>0.1678571429</v>
      </c>
      <c r="AB188" s="0" t="n">
        <v>0.235</v>
      </c>
      <c r="AC188" s="0" t="n">
        <v>1</v>
      </c>
      <c r="AD188" s="0" t="n">
        <v>0.0671428571</v>
      </c>
      <c r="AE188" s="0" t="n">
        <v>0.765</v>
      </c>
      <c r="AF188" s="0" t="n">
        <v>0</v>
      </c>
      <c r="AG188" s="0" t="n">
        <v>0.765</v>
      </c>
      <c r="AH188" s="0" t="n">
        <v>0.112311070117062</v>
      </c>
      <c r="AI188" s="0" t="n">
        <v>0.157235498123742</v>
      </c>
      <c r="AJ188" s="0" t="n">
        <v>0.669087226058475</v>
      </c>
      <c r="AK188" s="5" t="s">
        <v>254</v>
      </c>
      <c r="AL188" s="5" t="s">
        <v>288</v>
      </c>
      <c r="AM188" s="5" t="s">
        <v>349</v>
      </c>
      <c r="AN188" s="5" t="s">
        <v>254</v>
      </c>
      <c r="AO188" s="5" t="s">
        <v>235</v>
      </c>
      <c r="AP188" s="5" t="s">
        <v>350</v>
      </c>
      <c r="AQ188" s="0" t="s">
        <v>155</v>
      </c>
    </row>
    <row r="189" customFormat="false" ht="15.8" hidden="true" customHeight="false" outlineLevel="0" collapsed="false">
      <c r="A189" s="0" t="s">
        <v>9</v>
      </c>
      <c r="B189" s="0" t="s">
        <v>9</v>
      </c>
      <c r="C189" s="0" t="s">
        <v>348</v>
      </c>
      <c r="D189" s="0" t="s">
        <v>178</v>
      </c>
      <c r="E189" s="0" t="s">
        <v>103</v>
      </c>
      <c r="F189" s="0" t="s">
        <v>241</v>
      </c>
      <c r="G189" s="0" t="n">
        <v>1486653.26192439</v>
      </c>
      <c r="H189" s="0" t="n">
        <v>145325.144775699</v>
      </c>
      <c r="I189" s="0" t="n">
        <v>74058.8171383883</v>
      </c>
      <c r="J189" s="0" t="n">
        <v>5813005.79102795</v>
      </c>
      <c r="K189" s="0" t="n">
        <v>8719508.68654195</v>
      </c>
      <c r="L189" s="0" t="n">
        <v>31390231.271551</v>
      </c>
      <c r="M189" s="0" t="n">
        <v>41853641.6954012</v>
      </c>
      <c r="N189" s="0" t="n">
        <v>3255283.24297566</v>
      </c>
      <c r="O189" s="0" t="n">
        <v>4069104.05371957</v>
      </c>
      <c r="P189" s="0" t="n">
        <v>2179877.17163549</v>
      </c>
      <c r="Q189" s="0" t="n">
        <v>3633128.61939247</v>
      </c>
      <c r="R189" s="0" t="n">
        <v>15867753.0221316</v>
      </c>
      <c r="S189" s="0" t="n">
        <v>0.906309780606563</v>
      </c>
      <c r="T189" s="0" t="n">
        <v>50</v>
      </c>
      <c r="U189" s="0" t="n">
        <v>251.999999999999</v>
      </c>
      <c r="V189" s="0" t="n">
        <v>25.2</v>
      </c>
      <c r="W189" s="0" t="n">
        <v>20</v>
      </c>
      <c r="X189" s="0" t="n">
        <v>347.199999999999</v>
      </c>
      <c r="Y189" s="0" t="n">
        <v>277.199999999999</v>
      </c>
      <c r="Z189" s="0" t="s">
        <v>230</v>
      </c>
      <c r="AA189" s="0" t="n">
        <v>0.1678571429</v>
      </c>
      <c r="AB189" s="0" t="n">
        <v>0.235</v>
      </c>
      <c r="AC189" s="0" t="n">
        <v>1</v>
      </c>
      <c r="AD189" s="0" t="n">
        <v>0.0671428571</v>
      </c>
      <c r="AE189" s="0" t="n">
        <v>0.765</v>
      </c>
      <c r="AF189" s="0" t="n">
        <v>0.255</v>
      </c>
      <c r="AG189" s="0" t="n">
        <v>0.51</v>
      </c>
      <c r="AH189" s="0" t="n">
        <v>0.152130570354943</v>
      </c>
      <c r="AI189" s="0" t="n">
        <v>0.212982798442542</v>
      </c>
      <c r="AJ189" s="0" t="n">
        <v>0.906309780606563</v>
      </c>
      <c r="AK189" s="5" t="s">
        <v>254</v>
      </c>
      <c r="AL189" s="5" t="s">
        <v>288</v>
      </c>
      <c r="AM189" s="5" t="s">
        <v>349</v>
      </c>
      <c r="AN189" s="5" t="s">
        <v>254</v>
      </c>
      <c r="AO189" s="5" t="s">
        <v>235</v>
      </c>
      <c r="AP189" s="5" t="s">
        <v>350</v>
      </c>
      <c r="AQ189" s="0" t="s">
        <v>242</v>
      </c>
    </row>
    <row r="190" customFormat="false" ht="15.8" hidden="true" customHeight="false" outlineLevel="0" collapsed="false">
      <c r="A190" s="0" t="s">
        <v>9</v>
      </c>
      <c r="B190" s="0" t="s">
        <v>9</v>
      </c>
      <c r="C190" s="0" t="s">
        <v>64</v>
      </c>
      <c r="D190" s="0" t="s">
        <v>183</v>
      </c>
      <c r="E190" s="0" t="s">
        <v>52</v>
      </c>
      <c r="F190" s="0" t="s">
        <v>202</v>
      </c>
      <c r="G190" s="0" t="n">
        <v>649915409.769854</v>
      </c>
      <c r="H190" s="0" t="n">
        <v>7910396.00723366</v>
      </c>
      <c r="I190" s="0" t="n">
        <v>32139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649915409.769854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s">
        <v>251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5" t="s">
        <v>252</v>
      </c>
      <c r="AL190" s="5" t="s">
        <v>254</v>
      </c>
      <c r="AM190" s="5" t="s">
        <v>351</v>
      </c>
      <c r="AN190" s="5" t="s">
        <v>254</v>
      </c>
      <c r="AO190" s="5" t="s">
        <v>235</v>
      </c>
      <c r="AP190" s="5" t="s">
        <v>352</v>
      </c>
      <c r="AQ190" s="0" t="s">
        <v>237</v>
      </c>
    </row>
    <row r="191" customFormat="false" ht="15.8" hidden="true" customHeight="false" outlineLevel="0" collapsed="false">
      <c r="A191" s="0" t="s">
        <v>9</v>
      </c>
      <c r="B191" s="0" t="s">
        <v>9</v>
      </c>
      <c r="C191" s="0" t="s">
        <v>64</v>
      </c>
      <c r="D191" s="0" t="s">
        <v>183</v>
      </c>
      <c r="E191" s="0" t="s">
        <v>52</v>
      </c>
      <c r="F191" s="0" t="s">
        <v>238</v>
      </c>
      <c r="G191" s="0" t="n">
        <v>500238958.477696</v>
      </c>
      <c r="H191" s="0" t="n">
        <v>7910396.00723366</v>
      </c>
      <c r="I191" s="0" t="n">
        <v>7381203.70825746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711935640.651029</v>
      </c>
      <c r="Q191" s="0" t="n">
        <v>791039600.723366</v>
      </c>
      <c r="R191" s="0" t="n">
        <v>649915409.769854</v>
      </c>
      <c r="S191" s="0" t="n">
        <v>0.23030143468234</v>
      </c>
      <c r="T191" s="0" t="n">
        <v>0</v>
      </c>
      <c r="U191" s="0" t="n">
        <v>0</v>
      </c>
      <c r="V191" s="0" t="n">
        <v>0</v>
      </c>
      <c r="W191" s="0" t="n">
        <v>95</v>
      </c>
      <c r="X191" s="0" t="n">
        <v>95</v>
      </c>
      <c r="Y191" s="0" t="n">
        <v>0</v>
      </c>
      <c r="Z191" s="0" t="s">
        <v>251</v>
      </c>
      <c r="AA191" s="0" t="n">
        <v>0</v>
      </c>
      <c r="AB191" s="0" t="n">
        <v>0</v>
      </c>
      <c r="AC191" s="0" t="n">
        <v>1</v>
      </c>
      <c r="AD191" s="0" t="n">
        <v>0</v>
      </c>
      <c r="AE191" s="0" t="n">
        <v>1</v>
      </c>
      <c r="AF191" s="0" t="n">
        <v>0</v>
      </c>
      <c r="AG191" s="0" t="n">
        <v>1</v>
      </c>
      <c r="AH191" s="0" t="n">
        <v>0</v>
      </c>
      <c r="AI191" s="0" t="n">
        <v>0</v>
      </c>
      <c r="AJ191" s="0" t="n">
        <v>0.23030143468234</v>
      </c>
      <c r="AK191" s="5" t="s">
        <v>252</v>
      </c>
      <c r="AL191" s="5" t="s">
        <v>254</v>
      </c>
      <c r="AM191" s="5" t="s">
        <v>351</v>
      </c>
      <c r="AN191" s="5" t="s">
        <v>254</v>
      </c>
      <c r="AO191" s="5" t="s">
        <v>235</v>
      </c>
      <c r="AP191" s="5" t="s">
        <v>352</v>
      </c>
      <c r="AQ191" s="0" t="s">
        <v>239</v>
      </c>
    </row>
    <row r="192" customFormat="false" ht="15.8" hidden="true" customHeight="false" outlineLevel="0" collapsed="false">
      <c r="A192" s="0" t="s">
        <v>9</v>
      </c>
      <c r="B192" s="0" t="s">
        <v>9</v>
      </c>
      <c r="C192" s="0" t="s">
        <v>64</v>
      </c>
      <c r="D192" s="0" t="s">
        <v>183</v>
      </c>
      <c r="E192" s="0" t="s">
        <v>52</v>
      </c>
      <c r="F192" s="0" t="s">
        <v>240</v>
      </c>
      <c r="G192" s="0" t="n">
        <v>274868828.968478</v>
      </c>
      <c r="H192" s="0" t="n">
        <v>7910396.00723366</v>
      </c>
      <c r="I192" s="0" t="n">
        <v>7381203.70825746</v>
      </c>
      <c r="J192" s="0" t="n">
        <v>0</v>
      </c>
      <c r="K192" s="0" t="n">
        <v>0</v>
      </c>
      <c r="L192" s="0" t="n">
        <v>225446286.20616</v>
      </c>
      <c r="M192" s="0" t="n">
        <v>272908662.249562</v>
      </c>
      <c r="N192" s="0" t="n">
        <v>227951244.691288</v>
      </c>
      <c r="O192" s="0" t="n">
        <v>251946112.553529</v>
      </c>
      <c r="P192" s="0" t="n">
        <v>870143560.795704</v>
      </c>
      <c r="Q192" s="0" t="n">
        <v>949247520.86804</v>
      </c>
      <c r="R192" s="0" t="n">
        <v>649915409.769854</v>
      </c>
      <c r="S192" s="0" t="n">
        <v>0.57706983887978</v>
      </c>
      <c r="T192" s="0" t="n">
        <v>0</v>
      </c>
      <c r="U192" s="0" t="n">
        <v>31.5</v>
      </c>
      <c r="V192" s="0" t="n">
        <v>30.3333333</v>
      </c>
      <c r="W192" s="0" t="n">
        <v>115</v>
      </c>
      <c r="X192" s="0" t="n">
        <v>176.8333333</v>
      </c>
      <c r="Y192" s="0" t="n">
        <v>61.8333333000001</v>
      </c>
      <c r="Z192" s="0" t="s">
        <v>251</v>
      </c>
      <c r="AA192" s="0" t="n">
        <v>0.12</v>
      </c>
      <c r="AB192" s="0" t="n">
        <v>0.25</v>
      </c>
      <c r="AC192" s="0" t="n">
        <v>1</v>
      </c>
      <c r="AD192" s="0" t="n">
        <v>0.13</v>
      </c>
      <c r="AE192" s="0" t="n">
        <v>0.75</v>
      </c>
      <c r="AF192" s="0" t="n">
        <v>0</v>
      </c>
      <c r="AG192" s="0" t="n">
        <v>0.75</v>
      </c>
      <c r="AH192" s="0" t="n">
        <v>0.0692483806655736</v>
      </c>
      <c r="AI192" s="0" t="n">
        <v>0.144267459719945</v>
      </c>
      <c r="AJ192" s="0" t="n">
        <v>0.57706983887978</v>
      </c>
      <c r="AK192" s="5" t="s">
        <v>252</v>
      </c>
      <c r="AL192" s="5" t="s">
        <v>254</v>
      </c>
      <c r="AM192" s="5" t="s">
        <v>351</v>
      </c>
      <c r="AN192" s="5" t="s">
        <v>254</v>
      </c>
      <c r="AO192" s="5" t="s">
        <v>235</v>
      </c>
      <c r="AP192" s="5" t="s">
        <v>352</v>
      </c>
      <c r="AQ192" s="0" t="s">
        <v>155</v>
      </c>
    </row>
    <row r="193" customFormat="false" ht="15.8" hidden="true" customHeight="false" outlineLevel="0" collapsed="false">
      <c r="A193" s="0" t="s">
        <v>9</v>
      </c>
      <c r="B193" s="0" t="s">
        <v>9</v>
      </c>
      <c r="C193" s="0" t="s">
        <v>64</v>
      </c>
      <c r="D193" s="0" t="s">
        <v>183</v>
      </c>
      <c r="E193" s="0" t="s">
        <v>52</v>
      </c>
      <c r="F193" s="0" t="s">
        <v>241</v>
      </c>
      <c r="G193" s="0" t="n">
        <v>110618181.461117</v>
      </c>
      <c r="H193" s="0" t="n">
        <v>7910396.00723366</v>
      </c>
      <c r="I193" s="0" t="n">
        <v>7381203.70825746</v>
      </c>
      <c r="J193" s="0" t="n">
        <v>276863860.253178</v>
      </c>
      <c r="K193" s="0" t="n">
        <v>355967820.325513</v>
      </c>
      <c r="L193" s="0" t="n">
        <v>272908662.249562</v>
      </c>
      <c r="M193" s="0" t="n">
        <v>332236632.303813</v>
      </c>
      <c r="N193" s="0" t="n">
        <v>263943546.484649</v>
      </c>
      <c r="O193" s="0" t="n">
        <v>287938414.346889</v>
      </c>
      <c r="P193" s="0" t="n">
        <v>949247520.86804</v>
      </c>
      <c r="Q193" s="0" t="n">
        <v>1028351480.94038</v>
      </c>
      <c r="R193" s="0" t="n">
        <v>649915409.769854</v>
      </c>
      <c r="S193" s="0" t="n">
        <v>0.829796032224735</v>
      </c>
      <c r="T193" s="0" t="n">
        <v>39.9999999999999</v>
      </c>
      <c r="U193" s="0" t="n">
        <v>38.25</v>
      </c>
      <c r="V193" s="0" t="n">
        <v>34.883333295</v>
      </c>
      <c r="W193" s="0" t="n">
        <v>125</v>
      </c>
      <c r="X193" s="0" t="n">
        <v>238.133333295</v>
      </c>
      <c r="Y193" s="0" t="n">
        <v>73.1333332949999</v>
      </c>
      <c r="Z193" s="0" t="s">
        <v>251</v>
      </c>
      <c r="AA193" s="0" t="n">
        <v>0.12</v>
      </c>
      <c r="AB193" s="0" t="n">
        <v>0.25</v>
      </c>
      <c r="AC193" s="0" t="n">
        <v>1</v>
      </c>
      <c r="AD193" s="0" t="n">
        <v>0.13</v>
      </c>
      <c r="AE193" s="0" t="n">
        <v>0.75</v>
      </c>
      <c r="AF193" s="0" t="n">
        <v>0.25</v>
      </c>
      <c r="AG193" s="0" t="n">
        <v>0.5</v>
      </c>
      <c r="AH193" s="0" t="n">
        <v>0.0995755238669681</v>
      </c>
      <c r="AI193" s="0" t="n">
        <v>0.207449008056184</v>
      </c>
      <c r="AJ193" s="0" t="n">
        <v>0.829796032224735</v>
      </c>
      <c r="AK193" s="5" t="s">
        <v>252</v>
      </c>
      <c r="AL193" s="5" t="s">
        <v>254</v>
      </c>
      <c r="AM193" s="5" t="s">
        <v>351</v>
      </c>
      <c r="AN193" s="5" t="s">
        <v>254</v>
      </c>
      <c r="AO193" s="5" t="s">
        <v>235</v>
      </c>
      <c r="AP193" s="5" t="s">
        <v>352</v>
      </c>
      <c r="AQ193" s="0" t="s">
        <v>242</v>
      </c>
    </row>
    <row r="194" customFormat="false" ht="15.8" hidden="true" customHeight="false" outlineLevel="0" collapsed="false">
      <c r="A194" s="0" t="s">
        <v>9</v>
      </c>
      <c r="B194" s="0" t="s">
        <v>9</v>
      </c>
      <c r="C194" s="0" t="s">
        <v>65</v>
      </c>
      <c r="D194" s="0" t="s">
        <v>250</v>
      </c>
      <c r="E194" s="0" t="s">
        <v>52</v>
      </c>
      <c r="F194" s="0" t="s">
        <v>202</v>
      </c>
      <c r="G194" s="0" t="n">
        <v>148912578.208465</v>
      </c>
      <c r="H194" s="0" t="n">
        <v>1753179.12959639</v>
      </c>
      <c r="I194" s="0" t="n">
        <v>17434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148912578.208465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s">
        <v>251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5" t="s">
        <v>252</v>
      </c>
      <c r="AL194" s="5" t="s">
        <v>231</v>
      </c>
      <c r="AM194" s="5" t="s">
        <v>353</v>
      </c>
      <c r="AN194" s="5" t="s">
        <v>254</v>
      </c>
      <c r="AO194" s="5" t="s">
        <v>235</v>
      </c>
      <c r="AP194" s="5" t="s">
        <v>354</v>
      </c>
      <c r="AQ194" s="0" t="s">
        <v>237</v>
      </c>
    </row>
    <row r="195" customFormat="false" ht="15.8" hidden="true" customHeight="false" outlineLevel="0" collapsed="false">
      <c r="A195" s="0" t="s">
        <v>9</v>
      </c>
      <c r="B195" s="0" t="s">
        <v>9</v>
      </c>
      <c r="C195" s="0" t="s">
        <v>65</v>
      </c>
      <c r="D195" s="0" t="s">
        <v>250</v>
      </c>
      <c r="E195" s="0" t="s">
        <v>52</v>
      </c>
      <c r="F195" s="0" t="s">
        <v>238</v>
      </c>
      <c r="G195" s="0" t="n">
        <v>58440591.9240738</v>
      </c>
      <c r="H195" s="0" t="n">
        <v>1753179.12959639</v>
      </c>
      <c r="I195" s="0" t="n">
        <v>1365158.23683113</v>
      </c>
      <c r="J195" s="0" t="n">
        <v>70127165.1838553</v>
      </c>
      <c r="K195" s="0" t="n">
        <v>87658956.4798192</v>
      </c>
      <c r="L195" s="0" t="n">
        <v>353923036.78727</v>
      </c>
      <c r="M195" s="0" t="n">
        <v>428433149.795116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148912578.208465</v>
      </c>
      <c r="S195" s="0" t="n">
        <v>0.607551003231829</v>
      </c>
      <c r="T195" s="0" t="n">
        <v>44.9999999999999</v>
      </c>
      <c r="U195" s="0" t="n">
        <v>223.124999999999</v>
      </c>
      <c r="V195" s="0" t="n">
        <v>0</v>
      </c>
      <c r="W195" s="0" t="n">
        <v>0</v>
      </c>
      <c r="X195" s="0" t="n">
        <v>268.124999999999</v>
      </c>
      <c r="Y195" s="0" t="n">
        <v>0</v>
      </c>
      <c r="Z195" s="0" t="s">
        <v>251</v>
      </c>
      <c r="AA195" s="0" t="n">
        <v>0.12</v>
      </c>
      <c r="AB195" s="0" t="n">
        <v>0</v>
      </c>
      <c r="AC195" s="0" t="n">
        <v>1</v>
      </c>
      <c r="AD195" s="0" t="n">
        <v>0</v>
      </c>
      <c r="AE195" s="0" t="n">
        <v>0.88</v>
      </c>
      <c r="AF195" s="0" t="n">
        <v>0.88</v>
      </c>
      <c r="AG195" s="0" t="n">
        <v>0</v>
      </c>
      <c r="AH195" s="0" t="n">
        <v>0.0729061203878194</v>
      </c>
      <c r="AI195" s="0" t="n">
        <v>0</v>
      </c>
      <c r="AJ195" s="0" t="n">
        <v>0.607551003231829</v>
      </c>
      <c r="AK195" s="5" t="s">
        <v>252</v>
      </c>
      <c r="AL195" s="5" t="s">
        <v>231</v>
      </c>
      <c r="AM195" s="5" t="s">
        <v>353</v>
      </c>
      <c r="AN195" s="5" t="s">
        <v>254</v>
      </c>
      <c r="AO195" s="5" t="s">
        <v>235</v>
      </c>
      <c r="AP195" s="5" t="s">
        <v>354</v>
      </c>
      <c r="AQ195" s="0" t="s">
        <v>239</v>
      </c>
    </row>
    <row r="196" customFormat="false" ht="15.8" hidden="true" customHeight="false" outlineLevel="0" collapsed="false">
      <c r="A196" s="0" t="s">
        <v>9</v>
      </c>
      <c r="B196" s="0" t="s">
        <v>9</v>
      </c>
      <c r="C196" s="0" t="s">
        <v>65</v>
      </c>
      <c r="D196" s="0" t="s">
        <v>250</v>
      </c>
      <c r="E196" s="0" t="s">
        <v>52</v>
      </c>
      <c r="F196" s="0" t="s">
        <v>240</v>
      </c>
      <c r="G196" s="0" t="n">
        <v>21689518.3034669</v>
      </c>
      <c r="H196" s="0" t="n">
        <v>1753179.12959639</v>
      </c>
      <c r="I196" s="0" t="n">
        <v>1365158.23683113</v>
      </c>
      <c r="J196" s="0" t="n">
        <v>78893060.8318372</v>
      </c>
      <c r="K196" s="0" t="n">
        <v>96424852.1278012</v>
      </c>
      <c r="L196" s="0" t="n">
        <v>353923036.78727</v>
      </c>
      <c r="M196" s="0" t="n">
        <v>428433149.795116</v>
      </c>
      <c r="N196" s="0" t="n">
        <v>3287210.86799322</v>
      </c>
      <c r="O196" s="0" t="n">
        <v>5259537.38878915</v>
      </c>
      <c r="P196" s="0" t="n">
        <v>0</v>
      </c>
      <c r="Q196" s="0" t="n">
        <v>0</v>
      </c>
      <c r="R196" s="0" t="n">
        <v>148912578.208465</v>
      </c>
      <c r="S196" s="0" t="n">
        <v>0.854347305214852</v>
      </c>
      <c r="T196" s="0" t="n">
        <v>49.9999999999999</v>
      </c>
      <c r="U196" s="0" t="n">
        <v>223.124999999999</v>
      </c>
      <c r="V196" s="0" t="n">
        <v>2.4375</v>
      </c>
      <c r="W196" s="0" t="n">
        <v>0</v>
      </c>
      <c r="X196" s="0" t="n">
        <v>275.562499999999</v>
      </c>
      <c r="Y196" s="0" t="n">
        <v>225.562499999999</v>
      </c>
      <c r="Z196" s="0" t="s">
        <v>251</v>
      </c>
      <c r="AA196" s="0" t="n">
        <v>0.12</v>
      </c>
      <c r="AB196" s="0" t="n">
        <v>0.25</v>
      </c>
      <c r="AC196" s="0" t="n">
        <v>1</v>
      </c>
      <c r="AD196" s="0" t="n">
        <v>0.13</v>
      </c>
      <c r="AE196" s="0" t="n">
        <v>0.75</v>
      </c>
      <c r="AF196" s="0" t="n">
        <v>0.75</v>
      </c>
      <c r="AG196" s="0" t="n">
        <v>0</v>
      </c>
      <c r="AH196" s="0" t="n">
        <v>0.102521676625782</v>
      </c>
      <c r="AI196" s="0" t="n">
        <v>0.213586826303713</v>
      </c>
      <c r="AJ196" s="0" t="n">
        <v>0.854347305214852</v>
      </c>
      <c r="AK196" s="5" t="s">
        <v>252</v>
      </c>
      <c r="AL196" s="5" t="s">
        <v>231</v>
      </c>
      <c r="AM196" s="5" t="s">
        <v>353</v>
      </c>
      <c r="AN196" s="5" t="s">
        <v>254</v>
      </c>
      <c r="AO196" s="5" t="s">
        <v>235</v>
      </c>
      <c r="AP196" s="5" t="s">
        <v>354</v>
      </c>
      <c r="AQ196" s="0" t="s">
        <v>155</v>
      </c>
    </row>
    <row r="197" customFormat="false" ht="15.8" hidden="true" customHeight="false" outlineLevel="0" collapsed="false">
      <c r="A197" s="0" t="s">
        <v>9</v>
      </c>
      <c r="B197" s="0" t="s">
        <v>9</v>
      </c>
      <c r="C197" s="0" t="s">
        <v>65</v>
      </c>
      <c r="D197" s="0" t="s">
        <v>250</v>
      </c>
      <c r="E197" s="0" t="s">
        <v>52</v>
      </c>
      <c r="F197" s="0" t="s">
        <v>241</v>
      </c>
      <c r="G197" s="0" t="n">
        <v>15632485.4836759</v>
      </c>
      <c r="H197" s="0" t="n">
        <v>1753179.12959639</v>
      </c>
      <c r="I197" s="0" t="n">
        <v>1365158.23683113</v>
      </c>
      <c r="J197" s="0" t="n">
        <v>78893060.8318372</v>
      </c>
      <c r="K197" s="0" t="n">
        <v>96424852.1278012</v>
      </c>
      <c r="L197" s="0" t="n">
        <v>428433149.795116</v>
      </c>
      <c r="M197" s="0" t="n">
        <v>521570791.054923</v>
      </c>
      <c r="N197" s="0" t="n">
        <v>3944653.04159186</v>
      </c>
      <c r="O197" s="0" t="n">
        <v>5916979.56238779</v>
      </c>
      <c r="P197" s="0" t="n">
        <v>0</v>
      </c>
      <c r="Q197" s="0" t="n">
        <v>0</v>
      </c>
      <c r="R197" s="0" t="n">
        <v>148912578.208465</v>
      </c>
      <c r="S197" s="0" t="n">
        <v>0.895022397222941</v>
      </c>
      <c r="T197" s="0" t="n">
        <v>49.9999999999999</v>
      </c>
      <c r="U197" s="0" t="n">
        <v>270.937499999999</v>
      </c>
      <c r="V197" s="0" t="n">
        <v>2.81249999999999</v>
      </c>
      <c r="W197" s="0" t="n">
        <v>0</v>
      </c>
      <c r="X197" s="0" t="n">
        <v>323.749999999999</v>
      </c>
      <c r="Y197" s="0" t="n">
        <v>273.749999999999</v>
      </c>
      <c r="Z197" s="0" t="s">
        <v>251</v>
      </c>
      <c r="AA197" s="0" t="n">
        <v>0.12</v>
      </c>
      <c r="AB197" s="0" t="n">
        <v>0.25</v>
      </c>
      <c r="AC197" s="0" t="n">
        <v>1</v>
      </c>
      <c r="AD197" s="0" t="n">
        <v>0.13</v>
      </c>
      <c r="AE197" s="0" t="n">
        <v>0.75</v>
      </c>
      <c r="AF197" s="0" t="n">
        <v>0.75</v>
      </c>
      <c r="AG197" s="0" t="n">
        <v>0</v>
      </c>
      <c r="AH197" s="0" t="n">
        <v>0.107402687666753</v>
      </c>
      <c r="AI197" s="0" t="n">
        <v>0.223755599305735</v>
      </c>
      <c r="AJ197" s="0" t="n">
        <v>0.895022397222941</v>
      </c>
      <c r="AK197" s="5" t="s">
        <v>252</v>
      </c>
      <c r="AL197" s="5" t="s">
        <v>231</v>
      </c>
      <c r="AM197" s="5" t="s">
        <v>353</v>
      </c>
      <c r="AN197" s="5" t="s">
        <v>254</v>
      </c>
      <c r="AO197" s="5" t="s">
        <v>235</v>
      </c>
      <c r="AP197" s="5" t="s">
        <v>354</v>
      </c>
      <c r="AQ197" s="0" t="s">
        <v>242</v>
      </c>
    </row>
    <row r="198" customFormat="false" ht="15.8" hidden="true" customHeight="false" outlineLevel="0" collapsed="false">
      <c r="A198" s="0" t="s">
        <v>9</v>
      </c>
      <c r="B198" s="0" t="s">
        <v>9</v>
      </c>
      <c r="C198" s="0" t="s">
        <v>65</v>
      </c>
      <c r="D198" s="0" t="s">
        <v>165</v>
      </c>
      <c r="E198" s="0" t="s">
        <v>52</v>
      </c>
      <c r="F198" s="0" t="s">
        <v>202</v>
      </c>
      <c r="G198" s="0" t="n">
        <v>13176563.685981</v>
      </c>
      <c r="H198" s="0" t="n">
        <v>168010.799999999</v>
      </c>
      <c r="I198" s="0" t="n">
        <v>2689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13176563.685981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s">
        <v>251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5" t="s">
        <v>252</v>
      </c>
      <c r="AL198" s="5" t="s">
        <v>271</v>
      </c>
      <c r="AM198" s="5" t="s">
        <v>353</v>
      </c>
      <c r="AN198" s="5" t="s">
        <v>254</v>
      </c>
      <c r="AO198" s="5" t="s">
        <v>235</v>
      </c>
      <c r="AP198" s="5" t="s">
        <v>355</v>
      </c>
      <c r="AQ198" s="0" t="s">
        <v>237</v>
      </c>
    </row>
    <row r="199" customFormat="false" ht="15.8" hidden="true" customHeight="false" outlineLevel="0" collapsed="false">
      <c r="A199" s="0" t="s">
        <v>9</v>
      </c>
      <c r="B199" s="0" t="s">
        <v>9</v>
      </c>
      <c r="C199" s="0" t="s">
        <v>65</v>
      </c>
      <c r="D199" s="0" t="s">
        <v>165</v>
      </c>
      <c r="E199" s="0" t="s">
        <v>52</v>
      </c>
      <c r="F199" s="0" t="s">
        <v>238</v>
      </c>
      <c r="G199" s="0" t="n">
        <v>4976364.11541599</v>
      </c>
      <c r="H199" s="0" t="n">
        <v>168010.799999999</v>
      </c>
      <c r="I199" s="0" t="n">
        <v>110478.49365785</v>
      </c>
      <c r="J199" s="0" t="n">
        <v>6720431.99999997</v>
      </c>
      <c r="K199" s="0" t="n">
        <v>8400539.99999997</v>
      </c>
      <c r="L199" s="0" t="n">
        <v>33917180.2499999</v>
      </c>
      <c r="M199" s="0" t="n">
        <v>41057639.2499998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13176563.685981</v>
      </c>
      <c r="S199" s="0" t="n">
        <v>0.622332177492487</v>
      </c>
      <c r="T199" s="0" t="n">
        <v>45</v>
      </c>
      <c r="U199" s="0" t="n">
        <v>223.125</v>
      </c>
      <c r="V199" s="0" t="n">
        <v>0</v>
      </c>
      <c r="W199" s="0" t="n">
        <v>0</v>
      </c>
      <c r="X199" s="0" t="n">
        <v>268.125</v>
      </c>
      <c r="Y199" s="0" t="n">
        <v>0</v>
      </c>
      <c r="Z199" s="0" t="s">
        <v>251</v>
      </c>
      <c r="AA199" s="0" t="n">
        <v>0.12</v>
      </c>
      <c r="AB199" s="0" t="n">
        <v>0</v>
      </c>
      <c r="AC199" s="0" t="n">
        <v>1</v>
      </c>
      <c r="AD199" s="0" t="n">
        <v>0</v>
      </c>
      <c r="AE199" s="0" t="n">
        <v>0.88</v>
      </c>
      <c r="AF199" s="0" t="n">
        <v>0.88</v>
      </c>
      <c r="AG199" s="0" t="n">
        <v>0</v>
      </c>
      <c r="AH199" s="0" t="n">
        <v>0.0746798612990985</v>
      </c>
      <c r="AI199" s="0" t="n">
        <v>0</v>
      </c>
      <c r="AJ199" s="0" t="n">
        <v>0.622332177492487</v>
      </c>
      <c r="AK199" s="5" t="s">
        <v>252</v>
      </c>
      <c r="AL199" s="5" t="s">
        <v>271</v>
      </c>
      <c r="AM199" s="5" t="s">
        <v>353</v>
      </c>
      <c r="AN199" s="5" t="s">
        <v>254</v>
      </c>
      <c r="AO199" s="5" t="s">
        <v>235</v>
      </c>
      <c r="AP199" s="5" t="s">
        <v>355</v>
      </c>
      <c r="AQ199" s="0" t="s">
        <v>239</v>
      </c>
    </row>
    <row r="200" customFormat="false" ht="15.8" hidden="true" customHeight="false" outlineLevel="0" collapsed="false">
      <c r="A200" s="0" t="s">
        <v>9</v>
      </c>
      <c r="B200" s="0" t="s">
        <v>9</v>
      </c>
      <c r="C200" s="0" t="s">
        <v>65</v>
      </c>
      <c r="D200" s="0" t="s">
        <v>165</v>
      </c>
      <c r="E200" s="0" t="s">
        <v>52</v>
      </c>
      <c r="F200" s="0" t="s">
        <v>240</v>
      </c>
      <c r="G200" s="0" t="n">
        <v>1779228.13280153</v>
      </c>
      <c r="H200" s="0" t="n">
        <v>168010.799999999</v>
      </c>
      <c r="I200" s="0" t="n">
        <v>110478.49365785</v>
      </c>
      <c r="J200" s="0" t="n">
        <v>7560485.99999997</v>
      </c>
      <c r="K200" s="0" t="n">
        <v>9240593.99999997</v>
      </c>
      <c r="L200" s="0" t="n">
        <v>33917180.2499999</v>
      </c>
      <c r="M200" s="0" t="n">
        <v>41057639.2499998</v>
      </c>
      <c r="N200" s="0" t="n">
        <v>315020.249999999</v>
      </c>
      <c r="O200" s="0" t="n">
        <v>504032.399999998</v>
      </c>
      <c r="P200" s="0" t="n">
        <v>0</v>
      </c>
      <c r="Q200" s="0" t="n">
        <v>0</v>
      </c>
      <c r="R200" s="0" t="n">
        <v>13176563.685981</v>
      </c>
      <c r="S200" s="0" t="n">
        <v>0.864970247539234</v>
      </c>
      <c r="T200" s="0" t="n">
        <v>50</v>
      </c>
      <c r="U200" s="0" t="n">
        <v>223.125</v>
      </c>
      <c r="V200" s="0" t="n">
        <v>2.4375</v>
      </c>
      <c r="W200" s="0" t="n">
        <v>0</v>
      </c>
      <c r="X200" s="0" t="n">
        <v>275.5625</v>
      </c>
      <c r="Y200" s="0" t="n">
        <v>225.5625</v>
      </c>
      <c r="Z200" s="0" t="s">
        <v>251</v>
      </c>
      <c r="AA200" s="0" t="n">
        <v>0.12</v>
      </c>
      <c r="AB200" s="0" t="n">
        <v>0.25</v>
      </c>
      <c r="AC200" s="0" t="n">
        <v>1</v>
      </c>
      <c r="AD200" s="0" t="n">
        <v>0.13</v>
      </c>
      <c r="AE200" s="0" t="n">
        <v>0.75</v>
      </c>
      <c r="AF200" s="0" t="n">
        <v>0.75</v>
      </c>
      <c r="AG200" s="0" t="n">
        <v>0</v>
      </c>
      <c r="AH200" s="0" t="n">
        <v>0.103796429704708</v>
      </c>
      <c r="AI200" s="0" t="n">
        <v>0.216242561884809</v>
      </c>
      <c r="AJ200" s="0" t="n">
        <v>0.864970247539234</v>
      </c>
      <c r="AK200" s="5" t="s">
        <v>252</v>
      </c>
      <c r="AL200" s="5" t="s">
        <v>271</v>
      </c>
      <c r="AM200" s="5" t="s">
        <v>353</v>
      </c>
      <c r="AN200" s="5" t="s">
        <v>254</v>
      </c>
      <c r="AO200" s="5" t="s">
        <v>235</v>
      </c>
      <c r="AP200" s="5" t="s">
        <v>355</v>
      </c>
      <c r="AQ200" s="0" t="s">
        <v>155</v>
      </c>
    </row>
    <row r="201" customFormat="false" ht="15.8" hidden="true" customHeight="false" outlineLevel="0" collapsed="false">
      <c r="A201" s="0" t="s">
        <v>9</v>
      </c>
      <c r="B201" s="0" t="s">
        <v>9</v>
      </c>
      <c r="C201" s="0" t="s">
        <v>65</v>
      </c>
      <c r="D201" s="0" t="s">
        <v>165</v>
      </c>
      <c r="E201" s="0" t="s">
        <v>52</v>
      </c>
      <c r="F201" s="0" t="s">
        <v>241</v>
      </c>
      <c r="G201" s="0" t="n">
        <v>1273832.24323134</v>
      </c>
      <c r="H201" s="0" t="n">
        <v>168010.799999999</v>
      </c>
      <c r="I201" s="0" t="n">
        <v>110478.49365785</v>
      </c>
      <c r="J201" s="0" t="n">
        <v>7560485.99999997</v>
      </c>
      <c r="K201" s="0" t="n">
        <v>9240593.99999997</v>
      </c>
      <c r="L201" s="0" t="n">
        <v>41057639.2499998</v>
      </c>
      <c r="M201" s="0" t="n">
        <v>49983212.9999998</v>
      </c>
      <c r="N201" s="0" t="n">
        <v>378024.299999998</v>
      </c>
      <c r="O201" s="0" t="n">
        <v>567036.449999997</v>
      </c>
      <c r="P201" s="0" t="n">
        <v>0</v>
      </c>
      <c r="Q201" s="0" t="n">
        <v>0</v>
      </c>
      <c r="R201" s="0" t="n">
        <v>13176563.685981</v>
      </c>
      <c r="S201" s="0" t="n">
        <v>0.903325914586773</v>
      </c>
      <c r="T201" s="0" t="n">
        <v>50</v>
      </c>
      <c r="U201" s="0" t="n">
        <v>270.937499999999</v>
      </c>
      <c r="V201" s="0" t="n">
        <v>2.81249999999999</v>
      </c>
      <c r="W201" s="0" t="n">
        <v>0</v>
      </c>
      <c r="X201" s="0" t="n">
        <v>323.749999999999</v>
      </c>
      <c r="Y201" s="0" t="n">
        <v>273.749999999999</v>
      </c>
      <c r="Z201" s="0" t="s">
        <v>251</v>
      </c>
      <c r="AA201" s="0" t="n">
        <v>0.12</v>
      </c>
      <c r="AB201" s="0" t="n">
        <v>0.25</v>
      </c>
      <c r="AC201" s="0" t="n">
        <v>1</v>
      </c>
      <c r="AD201" s="0" t="n">
        <v>0.13</v>
      </c>
      <c r="AE201" s="0" t="n">
        <v>0.75</v>
      </c>
      <c r="AF201" s="0" t="n">
        <v>0.75</v>
      </c>
      <c r="AG201" s="0" t="n">
        <v>0</v>
      </c>
      <c r="AH201" s="0" t="n">
        <v>0.108399109750413</v>
      </c>
      <c r="AI201" s="0" t="n">
        <v>0.225831478646693</v>
      </c>
      <c r="AJ201" s="0" t="n">
        <v>0.903325914586773</v>
      </c>
      <c r="AK201" s="5" t="s">
        <v>252</v>
      </c>
      <c r="AL201" s="5" t="s">
        <v>271</v>
      </c>
      <c r="AM201" s="5" t="s">
        <v>353</v>
      </c>
      <c r="AN201" s="5" t="s">
        <v>254</v>
      </c>
      <c r="AO201" s="5" t="s">
        <v>235</v>
      </c>
      <c r="AP201" s="5" t="s">
        <v>355</v>
      </c>
      <c r="AQ201" s="0" t="s">
        <v>242</v>
      </c>
    </row>
    <row r="202" customFormat="false" ht="15.8" hidden="true" customHeight="false" outlineLevel="0" collapsed="false">
      <c r="A202" s="0" t="s">
        <v>9</v>
      </c>
      <c r="B202" s="0" t="s">
        <v>9</v>
      </c>
      <c r="C202" s="0" t="s">
        <v>66</v>
      </c>
      <c r="D202" s="0" t="s">
        <v>250</v>
      </c>
      <c r="E202" s="0" t="s">
        <v>52</v>
      </c>
      <c r="F202" s="0" t="s">
        <v>202</v>
      </c>
      <c r="G202" s="0" t="n">
        <v>60497320.6290443</v>
      </c>
      <c r="H202" s="0" t="n">
        <v>725831.6467163</v>
      </c>
      <c r="I202" s="0" t="n">
        <v>10736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60497320.6290443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s">
        <v>251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5" t="s">
        <v>252</v>
      </c>
      <c r="AL202" s="5" t="s">
        <v>231</v>
      </c>
      <c r="AM202" s="5" t="s">
        <v>356</v>
      </c>
      <c r="AN202" s="5" t="s">
        <v>254</v>
      </c>
      <c r="AO202" s="5" t="s">
        <v>235</v>
      </c>
      <c r="AP202" s="5" t="s">
        <v>357</v>
      </c>
      <c r="AQ202" s="0" t="s">
        <v>237</v>
      </c>
    </row>
    <row r="203" customFormat="false" ht="15.8" hidden="true" customHeight="false" outlineLevel="0" collapsed="false">
      <c r="A203" s="0" t="s">
        <v>9</v>
      </c>
      <c r="B203" s="0" t="s">
        <v>9</v>
      </c>
      <c r="C203" s="0" t="s">
        <v>66</v>
      </c>
      <c r="D203" s="0" t="s">
        <v>250</v>
      </c>
      <c r="E203" s="0" t="s">
        <v>52</v>
      </c>
      <c r="F203" s="0" t="s">
        <v>238</v>
      </c>
      <c r="G203" s="0" t="n">
        <v>23598696.4695401</v>
      </c>
      <c r="H203" s="0" t="n">
        <v>725831.6467163</v>
      </c>
      <c r="I203" s="0" t="n">
        <v>1185553.14164476</v>
      </c>
      <c r="J203" s="0" t="n">
        <v>29033265.8686521</v>
      </c>
      <c r="K203" s="0" t="n">
        <v>36291582.335815</v>
      </c>
      <c r="L203" s="0" t="n">
        <v>146527263.680853</v>
      </c>
      <c r="M203" s="0" t="n">
        <v>177375108.666296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60497320.6290443</v>
      </c>
      <c r="S203" s="0" t="n">
        <v>0.609921625880889</v>
      </c>
      <c r="T203" s="0" t="n">
        <v>45</v>
      </c>
      <c r="U203" s="0" t="n">
        <v>223.125</v>
      </c>
      <c r="V203" s="0" t="n">
        <v>0</v>
      </c>
      <c r="W203" s="0" t="n">
        <v>0</v>
      </c>
      <c r="X203" s="0" t="n">
        <v>268.125</v>
      </c>
      <c r="Y203" s="0" t="n">
        <v>0</v>
      </c>
      <c r="Z203" s="0" t="s">
        <v>251</v>
      </c>
      <c r="AA203" s="0" t="n">
        <v>0.12</v>
      </c>
      <c r="AB203" s="0" t="n">
        <v>0</v>
      </c>
      <c r="AC203" s="0" t="n">
        <v>1</v>
      </c>
      <c r="AD203" s="0" t="n">
        <v>0</v>
      </c>
      <c r="AE203" s="0" t="n">
        <v>0.88</v>
      </c>
      <c r="AF203" s="0" t="n">
        <v>0.88</v>
      </c>
      <c r="AG203" s="0" t="n">
        <v>0</v>
      </c>
      <c r="AH203" s="0" t="n">
        <v>0.0731905951057067</v>
      </c>
      <c r="AI203" s="0" t="n">
        <v>0</v>
      </c>
      <c r="AJ203" s="0" t="n">
        <v>0.609921625880889</v>
      </c>
      <c r="AK203" s="5" t="s">
        <v>252</v>
      </c>
      <c r="AL203" s="5" t="s">
        <v>231</v>
      </c>
      <c r="AM203" s="5" t="s">
        <v>356</v>
      </c>
      <c r="AN203" s="5" t="s">
        <v>254</v>
      </c>
      <c r="AO203" s="5" t="s">
        <v>235</v>
      </c>
      <c r="AP203" s="5" t="s">
        <v>357</v>
      </c>
      <c r="AQ203" s="0" t="s">
        <v>239</v>
      </c>
    </row>
    <row r="204" customFormat="false" ht="15.8" hidden="true" customHeight="false" outlineLevel="0" collapsed="false">
      <c r="A204" s="0" t="s">
        <v>9</v>
      </c>
      <c r="B204" s="0" t="s">
        <v>9</v>
      </c>
      <c r="C204" s="0" t="s">
        <v>66</v>
      </c>
      <c r="D204" s="0" t="s">
        <v>250</v>
      </c>
      <c r="E204" s="0" t="s">
        <v>52</v>
      </c>
      <c r="F204" s="0" t="s">
        <v>240</v>
      </c>
      <c r="G204" s="0" t="n">
        <v>8697338.2543534</v>
      </c>
      <c r="H204" s="0" t="n">
        <v>725831.6467163</v>
      </c>
      <c r="I204" s="0" t="n">
        <v>1185553.14164476</v>
      </c>
      <c r="J204" s="0" t="n">
        <v>32662424.1022336</v>
      </c>
      <c r="K204" s="0" t="n">
        <v>39920740.5693965</v>
      </c>
      <c r="L204" s="0" t="n">
        <v>146527263.680853</v>
      </c>
      <c r="M204" s="0" t="n">
        <v>177375108.666296</v>
      </c>
      <c r="N204" s="0" t="n">
        <v>1360934.33759307</v>
      </c>
      <c r="O204" s="0" t="n">
        <v>2177494.9401489</v>
      </c>
      <c r="P204" s="0" t="n">
        <v>0</v>
      </c>
      <c r="Q204" s="0" t="n">
        <v>0</v>
      </c>
      <c r="R204" s="0" t="n">
        <v>60497320.6290443</v>
      </c>
      <c r="S204" s="0" t="n">
        <v>0.856235976008202</v>
      </c>
      <c r="T204" s="0" t="n">
        <v>50</v>
      </c>
      <c r="U204" s="0" t="n">
        <v>223.125</v>
      </c>
      <c r="V204" s="0" t="n">
        <v>2.4375</v>
      </c>
      <c r="W204" s="0" t="n">
        <v>0</v>
      </c>
      <c r="X204" s="0" t="n">
        <v>275.5625</v>
      </c>
      <c r="Y204" s="0" t="n">
        <v>225.5625</v>
      </c>
      <c r="Z204" s="0" t="s">
        <v>251</v>
      </c>
      <c r="AA204" s="0" t="n">
        <v>0.12</v>
      </c>
      <c r="AB204" s="0" t="n">
        <v>0.25</v>
      </c>
      <c r="AC204" s="0" t="n">
        <v>1</v>
      </c>
      <c r="AD204" s="0" t="n">
        <v>0.13</v>
      </c>
      <c r="AE204" s="0" t="n">
        <v>0.75</v>
      </c>
      <c r="AF204" s="0" t="n">
        <v>0.75</v>
      </c>
      <c r="AG204" s="0" t="n">
        <v>0</v>
      </c>
      <c r="AH204" s="0" t="n">
        <v>0.102748317120984</v>
      </c>
      <c r="AI204" s="0" t="n">
        <v>0.214058994002051</v>
      </c>
      <c r="AJ204" s="0" t="n">
        <v>0.856235976008202</v>
      </c>
      <c r="AK204" s="5" t="s">
        <v>252</v>
      </c>
      <c r="AL204" s="5" t="s">
        <v>231</v>
      </c>
      <c r="AM204" s="5" t="s">
        <v>356</v>
      </c>
      <c r="AN204" s="5" t="s">
        <v>254</v>
      </c>
      <c r="AO204" s="5" t="s">
        <v>235</v>
      </c>
      <c r="AP204" s="5" t="s">
        <v>357</v>
      </c>
      <c r="AQ204" s="0" t="s">
        <v>155</v>
      </c>
    </row>
    <row r="205" customFormat="false" ht="15.8" hidden="true" customHeight="false" outlineLevel="0" collapsed="false">
      <c r="A205" s="0" t="s">
        <v>9</v>
      </c>
      <c r="B205" s="0" t="s">
        <v>9</v>
      </c>
      <c r="C205" s="0" t="s">
        <v>66</v>
      </c>
      <c r="D205" s="0" t="s">
        <v>250</v>
      </c>
      <c r="E205" s="0" t="s">
        <v>52</v>
      </c>
      <c r="F205" s="0" t="s">
        <v>241</v>
      </c>
      <c r="G205" s="0" t="n">
        <v>6255867.31670401</v>
      </c>
      <c r="H205" s="0" t="n">
        <v>725831.6467163</v>
      </c>
      <c r="I205" s="0" t="n">
        <v>1185553.14164476</v>
      </c>
      <c r="J205" s="0" t="n">
        <v>32662424.1022336</v>
      </c>
      <c r="K205" s="0" t="n">
        <v>39920740.5693965</v>
      </c>
      <c r="L205" s="0" t="n">
        <v>177375108.666296</v>
      </c>
      <c r="M205" s="0" t="n">
        <v>215934914.8981</v>
      </c>
      <c r="N205" s="0" t="n">
        <v>1633121.20511168</v>
      </c>
      <c r="O205" s="0" t="n">
        <v>2449681.80766752</v>
      </c>
      <c r="P205" s="0" t="n">
        <v>0</v>
      </c>
      <c r="Q205" s="0" t="n">
        <v>0</v>
      </c>
      <c r="R205" s="0" t="n">
        <v>60497320.6290443</v>
      </c>
      <c r="S205" s="0" t="n">
        <v>0.896592654820805</v>
      </c>
      <c r="T205" s="0" t="n">
        <v>50</v>
      </c>
      <c r="U205" s="0" t="n">
        <v>270.9375</v>
      </c>
      <c r="V205" s="0" t="n">
        <v>2.8125</v>
      </c>
      <c r="W205" s="0" t="n">
        <v>0</v>
      </c>
      <c r="X205" s="0" t="n">
        <v>323.750000000001</v>
      </c>
      <c r="Y205" s="0" t="n">
        <v>273.75</v>
      </c>
      <c r="Z205" s="0" t="s">
        <v>251</v>
      </c>
      <c r="AA205" s="0" t="n">
        <v>0.12</v>
      </c>
      <c r="AB205" s="0" t="n">
        <v>0.25</v>
      </c>
      <c r="AC205" s="0" t="n">
        <v>1</v>
      </c>
      <c r="AD205" s="0" t="n">
        <v>0.13</v>
      </c>
      <c r="AE205" s="0" t="n">
        <v>0.75</v>
      </c>
      <c r="AF205" s="0" t="n">
        <v>0.75</v>
      </c>
      <c r="AG205" s="0" t="n">
        <v>0</v>
      </c>
      <c r="AH205" s="0" t="n">
        <v>0.107591118578497</v>
      </c>
      <c r="AI205" s="0" t="n">
        <v>0.224148163705201</v>
      </c>
      <c r="AJ205" s="0" t="n">
        <v>0.896592654820805</v>
      </c>
      <c r="AK205" s="5" t="s">
        <v>252</v>
      </c>
      <c r="AL205" s="5" t="s">
        <v>231</v>
      </c>
      <c r="AM205" s="5" t="s">
        <v>356</v>
      </c>
      <c r="AN205" s="5" t="s">
        <v>254</v>
      </c>
      <c r="AO205" s="5" t="s">
        <v>235</v>
      </c>
      <c r="AP205" s="5" t="s">
        <v>357</v>
      </c>
      <c r="AQ205" s="0" t="s">
        <v>242</v>
      </c>
    </row>
    <row r="206" customFormat="false" ht="15.8" hidden="true" customHeight="false" outlineLevel="0" collapsed="false">
      <c r="A206" s="0" t="s">
        <v>9</v>
      </c>
      <c r="B206" s="0" t="s">
        <v>9</v>
      </c>
      <c r="C206" s="0" t="s">
        <v>67</v>
      </c>
      <c r="D206" s="0" t="s">
        <v>165</v>
      </c>
      <c r="E206" s="0" t="s">
        <v>52</v>
      </c>
      <c r="F206" s="0" t="s">
        <v>202</v>
      </c>
      <c r="G206" s="0" t="n">
        <v>65067616.4161034</v>
      </c>
      <c r="H206" s="0" t="n">
        <v>511087.899999997</v>
      </c>
      <c r="I206" s="0" t="n">
        <v>8109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65067616.4161034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s">
        <v>251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5" t="s">
        <v>252</v>
      </c>
      <c r="AL206" s="5" t="s">
        <v>271</v>
      </c>
      <c r="AM206" s="5" t="s">
        <v>358</v>
      </c>
      <c r="AN206" s="5" t="s">
        <v>254</v>
      </c>
      <c r="AO206" s="5" t="s">
        <v>235</v>
      </c>
      <c r="AP206" s="5" t="s">
        <v>359</v>
      </c>
      <c r="AQ206" s="0" t="s">
        <v>237</v>
      </c>
    </row>
    <row r="207" customFormat="false" ht="15.8" hidden="true" customHeight="false" outlineLevel="0" collapsed="false">
      <c r="A207" s="0" t="s">
        <v>9</v>
      </c>
      <c r="B207" s="0" t="s">
        <v>9</v>
      </c>
      <c r="C207" s="0" t="s">
        <v>67</v>
      </c>
      <c r="D207" s="0" t="s">
        <v>165</v>
      </c>
      <c r="E207" s="0" t="s">
        <v>52</v>
      </c>
      <c r="F207" s="0" t="s">
        <v>238</v>
      </c>
      <c r="G207" s="0" t="n">
        <v>42426336.699043</v>
      </c>
      <c r="H207" s="0" t="n">
        <v>511087.899999997</v>
      </c>
      <c r="I207" s="0" t="n">
        <v>387107.555508328</v>
      </c>
      <c r="J207" s="0" t="n">
        <v>20443515.9999999</v>
      </c>
      <c r="K207" s="0" t="n">
        <v>25554395</v>
      </c>
      <c r="L207" s="0" t="n">
        <v>103175869.8125</v>
      </c>
      <c r="M207" s="0" t="n">
        <v>124897105.5625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65067616.4161034</v>
      </c>
      <c r="S207" s="0" t="n">
        <v>0.34796540835722</v>
      </c>
      <c r="T207" s="0" t="n">
        <v>45.0000000000002</v>
      </c>
      <c r="U207" s="0" t="n">
        <v>223.125000000001</v>
      </c>
      <c r="V207" s="0" t="n">
        <v>0</v>
      </c>
      <c r="W207" s="0" t="n">
        <v>0</v>
      </c>
      <c r="X207" s="0" t="n">
        <v>268.125000000001</v>
      </c>
      <c r="Y207" s="0" t="n">
        <v>0</v>
      </c>
      <c r="Z207" s="0" t="s">
        <v>251</v>
      </c>
      <c r="AA207" s="0" t="n">
        <v>0.12</v>
      </c>
      <c r="AB207" s="0" t="n">
        <v>0</v>
      </c>
      <c r="AC207" s="0" t="n">
        <v>1</v>
      </c>
      <c r="AD207" s="0" t="n">
        <v>0</v>
      </c>
      <c r="AE207" s="0" t="n">
        <v>0.88</v>
      </c>
      <c r="AF207" s="0" t="n">
        <v>0.88</v>
      </c>
      <c r="AG207" s="0" t="n">
        <v>0</v>
      </c>
      <c r="AH207" s="0" t="n">
        <v>0.0417558490028664</v>
      </c>
      <c r="AI207" s="0" t="n">
        <v>0</v>
      </c>
      <c r="AJ207" s="0" t="n">
        <v>0.34796540835722</v>
      </c>
      <c r="AK207" s="5" t="s">
        <v>252</v>
      </c>
      <c r="AL207" s="5" t="s">
        <v>271</v>
      </c>
      <c r="AM207" s="5" t="s">
        <v>358</v>
      </c>
      <c r="AN207" s="5" t="s">
        <v>254</v>
      </c>
      <c r="AO207" s="5" t="s">
        <v>235</v>
      </c>
      <c r="AP207" s="5" t="s">
        <v>359</v>
      </c>
      <c r="AQ207" s="0" t="s">
        <v>239</v>
      </c>
    </row>
    <row r="208" customFormat="false" ht="15.8" hidden="true" customHeight="false" outlineLevel="0" collapsed="false">
      <c r="A208" s="0" t="s">
        <v>9</v>
      </c>
      <c r="B208" s="0" t="s">
        <v>9</v>
      </c>
      <c r="C208" s="0" t="s">
        <v>67</v>
      </c>
      <c r="D208" s="0" t="s">
        <v>165</v>
      </c>
      <c r="E208" s="0" t="s">
        <v>52</v>
      </c>
      <c r="F208" s="0" t="s">
        <v>240</v>
      </c>
      <c r="G208" s="0" t="n">
        <v>25127105.8445242</v>
      </c>
      <c r="H208" s="0" t="n">
        <v>511087.899999997</v>
      </c>
      <c r="I208" s="0" t="n">
        <v>387107.555508328</v>
      </c>
      <c r="J208" s="0" t="n">
        <v>22998955.5</v>
      </c>
      <c r="K208" s="0" t="n">
        <v>28109834.4999999</v>
      </c>
      <c r="L208" s="0" t="n">
        <v>103175869.8125</v>
      </c>
      <c r="M208" s="0" t="n">
        <v>124897105.5625</v>
      </c>
      <c r="N208" s="0" t="n">
        <v>958289.812499997</v>
      </c>
      <c r="O208" s="0" t="n">
        <v>1533263.7</v>
      </c>
      <c r="P208" s="0" t="n">
        <v>0</v>
      </c>
      <c r="Q208" s="0" t="n">
        <v>0</v>
      </c>
      <c r="R208" s="0" t="n">
        <v>65067616.4161034</v>
      </c>
      <c r="S208" s="0" t="n">
        <v>0.613830854294126</v>
      </c>
      <c r="T208" s="0" t="n">
        <v>50.0000000000001</v>
      </c>
      <c r="U208" s="0" t="n">
        <v>223.125000000001</v>
      </c>
      <c r="V208" s="0" t="n">
        <v>2.43750000000001</v>
      </c>
      <c r="W208" s="0" t="n">
        <v>0</v>
      </c>
      <c r="X208" s="0" t="n">
        <v>275.562500000001</v>
      </c>
      <c r="Y208" s="0" t="n">
        <v>225.562500000001</v>
      </c>
      <c r="Z208" s="0" t="s">
        <v>251</v>
      </c>
      <c r="AA208" s="0" t="n">
        <v>0.12</v>
      </c>
      <c r="AB208" s="0" t="n">
        <v>0.25</v>
      </c>
      <c r="AC208" s="0" t="n">
        <v>1</v>
      </c>
      <c r="AD208" s="0" t="n">
        <v>0.13</v>
      </c>
      <c r="AE208" s="0" t="n">
        <v>0.75</v>
      </c>
      <c r="AF208" s="0" t="n">
        <v>0.75</v>
      </c>
      <c r="AG208" s="0" t="n">
        <v>0</v>
      </c>
      <c r="AH208" s="0" t="n">
        <v>0.0736597025152951</v>
      </c>
      <c r="AI208" s="0" t="n">
        <v>0.153457713573531</v>
      </c>
      <c r="AJ208" s="0" t="n">
        <v>0.613830854294126</v>
      </c>
      <c r="AK208" s="5" t="s">
        <v>252</v>
      </c>
      <c r="AL208" s="5" t="s">
        <v>271</v>
      </c>
      <c r="AM208" s="5" t="s">
        <v>358</v>
      </c>
      <c r="AN208" s="5" t="s">
        <v>254</v>
      </c>
      <c r="AO208" s="5" t="s">
        <v>235</v>
      </c>
      <c r="AP208" s="5" t="s">
        <v>359</v>
      </c>
      <c r="AQ208" s="0" t="s">
        <v>155</v>
      </c>
    </row>
    <row r="209" customFormat="false" ht="15.8" hidden="true" customHeight="false" outlineLevel="0" collapsed="false">
      <c r="A209" s="0" t="s">
        <v>9</v>
      </c>
      <c r="B209" s="0" t="s">
        <v>9</v>
      </c>
      <c r="C209" s="0" t="s">
        <v>67</v>
      </c>
      <c r="D209" s="0" t="s">
        <v>165</v>
      </c>
      <c r="E209" s="0" t="s">
        <v>52</v>
      </c>
      <c r="F209" s="0" t="s">
        <v>241</v>
      </c>
      <c r="G209" s="0" t="n">
        <v>22606147.4513257</v>
      </c>
      <c r="H209" s="0" t="n">
        <v>511087.899999997</v>
      </c>
      <c r="I209" s="0" t="n">
        <v>387107.555508328</v>
      </c>
      <c r="J209" s="0" t="n">
        <v>22998955.5</v>
      </c>
      <c r="K209" s="0" t="n">
        <v>28109834.4999999</v>
      </c>
      <c r="L209" s="0" t="n">
        <v>124897105.5625</v>
      </c>
      <c r="M209" s="0" t="n">
        <v>152048650.25</v>
      </c>
      <c r="N209" s="0" t="n">
        <v>1149947.775</v>
      </c>
      <c r="O209" s="0" t="n">
        <v>1724921.66249999</v>
      </c>
      <c r="P209" s="0" t="n">
        <v>0</v>
      </c>
      <c r="Q209" s="0" t="n">
        <v>0</v>
      </c>
      <c r="R209" s="0" t="n">
        <v>65067616.4161034</v>
      </c>
      <c r="S209" s="0" t="n">
        <v>0.652574526370219</v>
      </c>
      <c r="T209" s="0" t="n">
        <v>50.0000000000001</v>
      </c>
      <c r="U209" s="0" t="n">
        <v>270.937500000001</v>
      </c>
      <c r="V209" s="0" t="n">
        <v>2.81250000000001</v>
      </c>
      <c r="W209" s="0" t="n">
        <v>0</v>
      </c>
      <c r="X209" s="0" t="n">
        <v>323.750000000001</v>
      </c>
      <c r="Y209" s="0" t="n">
        <v>273.750000000001</v>
      </c>
      <c r="Z209" s="0" t="s">
        <v>251</v>
      </c>
      <c r="AA209" s="0" t="n">
        <v>0.12</v>
      </c>
      <c r="AB209" s="0" t="n">
        <v>0.25</v>
      </c>
      <c r="AC209" s="0" t="n">
        <v>1</v>
      </c>
      <c r="AD209" s="0" t="n">
        <v>0.13</v>
      </c>
      <c r="AE209" s="0" t="n">
        <v>0.75</v>
      </c>
      <c r="AF209" s="0" t="n">
        <v>0.75</v>
      </c>
      <c r="AG209" s="0" t="n">
        <v>0</v>
      </c>
      <c r="AH209" s="0" t="n">
        <v>0.0783089431644262</v>
      </c>
      <c r="AI209" s="0" t="n">
        <v>0.163143631592555</v>
      </c>
      <c r="AJ209" s="0" t="n">
        <v>0.652574526370219</v>
      </c>
      <c r="AK209" s="5" t="s">
        <v>252</v>
      </c>
      <c r="AL209" s="5" t="s">
        <v>271</v>
      </c>
      <c r="AM209" s="5" t="s">
        <v>358</v>
      </c>
      <c r="AN209" s="5" t="s">
        <v>254</v>
      </c>
      <c r="AO209" s="5" t="s">
        <v>235</v>
      </c>
      <c r="AP209" s="5" t="s">
        <v>359</v>
      </c>
      <c r="AQ209" s="0" t="s">
        <v>242</v>
      </c>
    </row>
    <row r="210" customFormat="false" ht="15.8" hidden="true" customHeight="false" outlineLevel="0" collapsed="false">
      <c r="A210" s="0" t="s">
        <v>9</v>
      </c>
      <c r="B210" s="0" t="s">
        <v>9</v>
      </c>
      <c r="C210" s="0" t="s">
        <v>68</v>
      </c>
      <c r="D210" s="0" t="s">
        <v>161</v>
      </c>
      <c r="E210" s="0" t="s">
        <v>52</v>
      </c>
      <c r="F210" s="0" t="s">
        <v>202</v>
      </c>
      <c r="G210" s="0" t="n">
        <v>456404290.938848</v>
      </c>
      <c r="H210" s="0" t="n">
        <v>4069624.64002655</v>
      </c>
      <c r="I210" s="0" t="n">
        <v>47851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456404290.938848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s">
        <v>251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5" t="s">
        <v>252</v>
      </c>
      <c r="AL210" s="5" t="s">
        <v>273</v>
      </c>
      <c r="AM210" s="5" t="s">
        <v>360</v>
      </c>
      <c r="AN210" s="5" t="s">
        <v>254</v>
      </c>
      <c r="AO210" s="5" t="s">
        <v>235</v>
      </c>
      <c r="AP210" s="5" t="s">
        <v>361</v>
      </c>
      <c r="AQ210" s="0" t="s">
        <v>237</v>
      </c>
    </row>
    <row r="211" customFormat="false" ht="15.8" hidden="true" customHeight="false" outlineLevel="0" collapsed="false">
      <c r="A211" s="0" t="s">
        <v>9</v>
      </c>
      <c r="B211" s="0" t="s">
        <v>9</v>
      </c>
      <c r="C211" s="0" t="s">
        <v>68</v>
      </c>
      <c r="D211" s="0" t="s">
        <v>161</v>
      </c>
      <c r="E211" s="0" t="s">
        <v>52</v>
      </c>
      <c r="F211" s="0" t="s">
        <v>238</v>
      </c>
      <c r="G211" s="0" t="n">
        <v>193603277.968321</v>
      </c>
      <c r="H211" s="0" t="n">
        <v>4069624.64002655</v>
      </c>
      <c r="I211" s="0" t="n">
        <v>5452451.84343353</v>
      </c>
      <c r="J211" s="0" t="n">
        <v>162784985.601063</v>
      </c>
      <c r="K211" s="0" t="n">
        <v>203481232.001328</v>
      </c>
      <c r="L211" s="0" t="n">
        <v>821555474.205362</v>
      </c>
      <c r="M211" s="0" t="n">
        <v>994514521.406491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456404290.938848</v>
      </c>
      <c r="S211" s="0" t="n">
        <v>0.575807498281691</v>
      </c>
      <c r="T211" s="0" t="n">
        <v>45.0000000000002</v>
      </c>
      <c r="U211" s="0" t="n">
        <v>223.125000000001</v>
      </c>
      <c r="V211" s="0" t="n">
        <v>0</v>
      </c>
      <c r="W211" s="0" t="n">
        <v>0</v>
      </c>
      <c r="X211" s="0" t="n">
        <v>268.125000000001</v>
      </c>
      <c r="Y211" s="0" t="n">
        <v>0</v>
      </c>
      <c r="Z211" s="0" t="s">
        <v>251</v>
      </c>
      <c r="AA211" s="0" t="n">
        <v>0.12</v>
      </c>
      <c r="AB211" s="0" t="n">
        <v>0</v>
      </c>
      <c r="AC211" s="0" t="n">
        <v>1</v>
      </c>
      <c r="AD211" s="0" t="n">
        <v>0</v>
      </c>
      <c r="AE211" s="0" t="n">
        <v>0.88</v>
      </c>
      <c r="AF211" s="0" t="n">
        <v>0.88</v>
      </c>
      <c r="AG211" s="0" t="n">
        <v>0</v>
      </c>
      <c r="AH211" s="0" t="n">
        <v>0.0690968997938029</v>
      </c>
      <c r="AI211" s="0" t="n">
        <v>0</v>
      </c>
      <c r="AJ211" s="0" t="n">
        <v>0.575807498281691</v>
      </c>
      <c r="AK211" s="5" t="s">
        <v>252</v>
      </c>
      <c r="AL211" s="5" t="s">
        <v>273</v>
      </c>
      <c r="AM211" s="5" t="s">
        <v>360</v>
      </c>
      <c r="AN211" s="5" t="s">
        <v>254</v>
      </c>
      <c r="AO211" s="5" t="s">
        <v>235</v>
      </c>
      <c r="AP211" s="5" t="s">
        <v>361</v>
      </c>
      <c r="AQ211" s="0" t="s">
        <v>239</v>
      </c>
    </row>
    <row r="212" customFormat="false" ht="15.8" hidden="true" customHeight="false" outlineLevel="0" collapsed="false">
      <c r="A212" s="0" t="s">
        <v>9</v>
      </c>
      <c r="B212" s="0" t="s">
        <v>9</v>
      </c>
      <c r="C212" s="0" t="s">
        <v>68</v>
      </c>
      <c r="D212" s="0" t="s">
        <v>161</v>
      </c>
      <c r="E212" s="0" t="s">
        <v>52</v>
      </c>
      <c r="F212" s="0" t="s">
        <v>240</v>
      </c>
      <c r="G212" s="0" t="n">
        <v>79984025.5573217</v>
      </c>
      <c r="H212" s="0" t="n">
        <v>4069624.64002655</v>
      </c>
      <c r="I212" s="0" t="n">
        <v>5452451.84343353</v>
      </c>
      <c r="J212" s="0" t="n">
        <v>183133108.801195</v>
      </c>
      <c r="K212" s="0" t="n">
        <v>223829355.201461</v>
      </c>
      <c r="L212" s="0" t="n">
        <v>821555474.205362</v>
      </c>
      <c r="M212" s="0" t="n">
        <v>994514521.406491</v>
      </c>
      <c r="N212" s="0" t="n">
        <v>7630546.20004979</v>
      </c>
      <c r="O212" s="0" t="n">
        <v>12208873.9200797</v>
      </c>
      <c r="P212" s="0" t="n">
        <v>0</v>
      </c>
      <c r="Q212" s="0" t="n">
        <v>0</v>
      </c>
      <c r="R212" s="0" t="n">
        <v>456404290.938848</v>
      </c>
      <c r="S212" s="0" t="n">
        <v>0.82475181074045</v>
      </c>
      <c r="T212" s="0" t="n">
        <v>50.0000000000002</v>
      </c>
      <c r="U212" s="0" t="n">
        <v>223.125000000001</v>
      </c>
      <c r="V212" s="0" t="n">
        <v>2.43750000000001</v>
      </c>
      <c r="W212" s="0" t="n">
        <v>0</v>
      </c>
      <c r="X212" s="0" t="n">
        <v>275.562500000001</v>
      </c>
      <c r="Y212" s="0" t="n">
        <v>225.562500000001</v>
      </c>
      <c r="Z212" s="0" t="s">
        <v>251</v>
      </c>
      <c r="AA212" s="0" t="n">
        <v>0.12</v>
      </c>
      <c r="AB212" s="0" t="n">
        <v>0.25</v>
      </c>
      <c r="AC212" s="0" t="n">
        <v>1</v>
      </c>
      <c r="AD212" s="0" t="n">
        <v>0.13</v>
      </c>
      <c r="AE212" s="0" t="n">
        <v>0.75</v>
      </c>
      <c r="AF212" s="0" t="n">
        <v>0.75</v>
      </c>
      <c r="AG212" s="0" t="n">
        <v>0</v>
      </c>
      <c r="AH212" s="0" t="n">
        <v>0.0989702172888541</v>
      </c>
      <c r="AI212" s="0" t="n">
        <v>0.206187952685113</v>
      </c>
      <c r="AJ212" s="0" t="n">
        <v>0.82475181074045</v>
      </c>
      <c r="AK212" s="5" t="s">
        <v>252</v>
      </c>
      <c r="AL212" s="5" t="s">
        <v>273</v>
      </c>
      <c r="AM212" s="5" t="s">
        <v>360</v>
      </c>
      <c r="AN212" s="5" t="s">
        <v>254</v>
      </c>
      <c r="AO212" s="5" t="s">
        <v>235</v>
      </c>
      <c r="AP212" s="5" t="s">
        <v>361</v>
      </c>
      <c r="AQ212" s="0" t="s">
        <v>155</v>
      </c>
    </row>
    <row r="213" customFormat="false" ht="15.8" hidden="true" customHeight="false" outlineLevel="0" collapsed="false">
      <c r="A213" s="0" t="s">
        <v>9</v>
      </c>
      <c r="B213" s="0" t="s">
        <v>9</v>
      </c>
      <c r="C213" s="0" t="s">
        <v>68</v>
      </c>
      <c r="D213" s="0" t="s">
        <v>161</v>
      </c>
      <c r="E213" s="0" t="s">
        <v>52</v>
      </c>
      <c r="F213" s="0" t="s">
        <v>241</v>
      </c>
      <c r="G213" s="0" t="n">
        <v>59489414.3205756</v>
      </c>
      <c r="H213" s="0" t="n">
        <v>4069624.64002655</v>
      </c>
      <c r="I213" s="0" t="n">
        <v>5452451.84343353</v>
      </c>
      <c r="J213" s="0" t="n">
        <v>183133108.801195</v>
      </c>
      <c r="K213" s="0" t="n">
        <v>223829355.201461</v>
      </c>
      <c r="L213" s="0" t="n">
        <v>994514521.406491</v>
      </c>
      <c r="M213" s="0" t="n">
        <v>1210713330.4079</v>
      </c>
      <c r="N213" s="0" t="n">
        <v>9156655.44005976</v>
      </c>
      <c r="O213" s="0" t="n">
        <v>13734983.1600896</v>
      </c>
      <c r="P213" s="0" t="n">
        <v>0</v>
      </c>
      <c r="Q213" s="0" t="n">
        <v>0</v>
      </c>
      <c r="R213" s="0" t="n">
        <v>456404290.938848</v>
      </c>
      <c r="S213" s="0" t="n">
        <v>0.869656321157273</v>
      </c>
      <c r="T213" s="0" t="n">
        <v>50.0000000000002</v>
      </c>
      <c r="U213" s="0" t="n">
        <v>270.937500000001</v>
      </c>
      <c r="V213" s="0" t="n">
        <v>2.81250000000001</v>
      </c>
      <c r="W213" s="0" t="n">
        <v>0</v>
      </c>
      <c r="X213" s="0" t="n">
        <v>323.750000000001</v>
      </c>
      <c r="Y213" s="0" t="n">
        <v>273.750000000001</v>
      </c>
      <c r="Z213" s="0" t="s">
        <v>251</v>
      </c>
      <c r="AA213" s="0" t="n">
        <v>0.12</v>
      </c>
      <c r="AB213" s="0" t="n">
        <v>0.25</v>
      </c>
      <c r="AC213" s="0" t="n">
        <v>1</v>
      </c>
      <c r="AD213" s="0" t="n">
        <v>0.13</v>
      </c>
      <c r="AE213" s="0" t="n">
        <v>0.75</v>
      </c>
      <c r="AF213" s="0" t="n">
        <v>0.75</v>
      </c>
      <c r="AG213" s="0" t="n">
        <v>0</v>
      </c>
      <c r="AH213" s="0" t="n">
        <v>0.104358758538873</v>
      </c>
      <c r="AI213" s="0" t="n">
        <v>0.217414080289318</v>
      </c>
      <c r="AJ213" s="0" t="n">
        <v>0.869656321157273</v>
      </c>
      <c r="AK213" s="5" t="s">
        <v>252</v>
      </c>
      <c r="AL213" s="5" t="s">
        <v>273</v>
      </c>
      <c r="AM213" s="5" t="s">
        <v>360</v>
      </c>
      <c r="AN213" s="5" t="s">
        <v>254</v>
      </c>
      <c r="AO213" s="5" t="s">
        <v>235</v>
      </c>
      <c r="AP213" s="5" t="s">
        <v>361</v>
      </c>
      <c r="AQ213" s="0" t="s">
        <v>242</v>
      </c>
    </row>
    <row r="214" customFormat="false" ht="15.8" hidden="true" customHeight="false" outlineLevel="0" collapsed="false">
      <c r="A214" s="0" t="s">
        <v>9</v>
      </c>
      <c r="B214" s="0" t="s">
        <v>9</v>
      </c>
      <c r="C214" s="0" t="s">
        <v>49</v>
      </c>
      <c r="D214" s="0" t="s">
        <v>168</v>
      </c>
      <c r="E214" s="0" t="s">
        <v>260</v>
      </c>
      <c r="F214" s="0" t="s">
        <v>202</v>
      </c>
      <c r="G214" s="0" t="n">
        <v>25429042.8191508</v>
      </c>
      <c r="H214" s="0" t="n">
        <v>211460</v>
      </c>
      <c r="I214" s="0" t="n">
        <v>5372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25429042.8191508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s">
        <v>230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5" t="s">
        <v>261</v>
      </c>
      <c r="AL214" s="5" t="s">
        <v>291</v>
      </c>
      <c r="AM214" s="5" t="s">
        <v>362</v>
      </c>
      <c r="AN214" s="5" t="s">
        <v>254</v>
      </c>
      <c r="AO214" s="5" t="s">
        <v>235</v>
      </c>
      <c r="AP214" s="5" t="s">
        <v>363</v>
      </c>
      <c r="AQ214" s="0" t="s">
        <v>237</v>
      </c>
    </row>
    <row r="215" customFormat="false" ht="15.8" hidden="true" customHeight="false" outlineLevel="0" collapsed="false">
      <c r="A215" s="0" t="s">
        <v>9</v>
      </c>
      <c r="B215" s="0" t="s">
        <v>9</v>
      </c>
      <c r="C215" s="0" t="s">
        <v>49</v>
      </c>
      <c r="D215" s="0" t="s">
        <v>168</v>
      </c>
      <c r="E215" s="0" t="s">
        <v>260</v>
      </c>
      <c r="F215" s="0" t="s">
        <v>238</v>
      </c>
      <c r="G215" s="0" t="n">
        <v>17678862.7773649</v>
      </c>
      <c r="H215" s="0" t="n">
        <v>211460</v>
      </c>
      <c r="I215" s="0" t="n">
        <v>344891.642</v>
      </c>
      <c r="J215" s="0" t="n">
        <v>8458400</v>
      </c>
      <c r="K215" s="0" t="n">
        <v>10573000</v>
      </c>
      <c r="L215" s="0" t="n">
        <v>37666312.5</v>
      </c>
      <c r="M215" s="0" t="n">
        <v>45596062.5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25429042.8191508</v>
      </c>
      <c r="S215" s="0" t="n">
        <v>0.304776711294424</v>
      </c>
      <c r="T215" s="0" t="n">
        <v>45</v>
      </c>
      <c r="U215" s="0" t="n">
        <v>196.875</v>
      </c>
      <c r="V215" s="0" t="n">
        <v>0</v>
      </c>
      <c r="W215" s="0" t="n">
        <v>0</v>
      </c>
      <c r="X215" s="0" t="n">
        <v>241.875</v>
      </c>
      <c r="Y215" s="0" t="n">
        <v>0</v>
      </c>
      <c r="Z215" s="0" t="s">
        <v>230</v>
      </c>
      <c r="AA215" s="0" t="n">
        <v>0.1678571429</v>
      </c>
      <c r="AB215" s="0" t="n">
        <v>0</v>
      </c>
      <c r="AC215" s="0" t="n">
        <v>1</v>
      </c>
      <c r="AD215" s="0" t="n">
        <v>0</v>
      </c>
      <c r="AE215" s="0" t="n">
        <v>0.8321428571</v>
      </c>
      <c r="AF215" s="0" t="n">
        <v>0.8321428571</v>
      </c>
      <c r="AG215" s="0" t="n">
        <v>0</v>
      </c>
      <c r="AH215" s="0" t="n">
        <v>0.0511589479803401</v>
      </c>
      <c r="AI215" s="0" t="n">
        <v>0</v>
      </c>
      <c r="AJ215" s="0" t="n">
        <v>0.304776711294424</v>
      </c>
      <c r="AK215" s="5" t="s">
        <v>261</v>
      </c>
      <c r="AL215" s="5" t="s">
        <v>291</v>
      </c>
      <c r="AM215" s="5" t="s">
        <v>362</v>
      </c>
      <c r="AN215" s="5" t="s">
        <v>254</v>
      </c>
      <c r="AO215" s="5" t="s">
        <v>235</v>
      </c>
      <c r="AP215" s="5" t="s">
        <v>363</v>
      </c>
      <c r="AQ215" s="0" t="s">
        <v>239</v>
      </c>
    </row>
    <row r="216" customFormat="false" ht="15.8" hidden="true" customHeight="false" outlineLevel="0" collapsed="false">
      <c r="A216" s="0" t="s">
        <v>9</v>
      </c>
      <c r="B216" s="0" t="s">
        <v>9</v>
      </c>
      <c r="C216" s="0" t="s">
        <v>49</v>
      </c>
      <c r="D216" s="0" t="s">
        <v>168</v>
      </c>
      <c r="E216" s="0" t="s">
        <v>260</v>
      </c>
      <c r="F216" s="0" t="s">
        <v>240</v>
      </c>
      <c r="G216" s="0" t="n">
        <v>4918588.54618013</v>
      </c>
      <c r="H216" s="0" t="n">
        <v>211460</v>
      </c>
      <c r="I216" s="0" t="n">
        <v>344891.642</v>
      </c>
      <c r="J216" s="0" t="n">
        <v>9515700</v>
      </c>
      <c r="K216" s="0" t="n">
        <v>11630300</v>
      </c>
      <c r="L216" s="0" t="n">
        <v>37666312.5</v>
      </c>
      <c r="M216" s="0" t="n">
        <v>45596062.5</v>
      </c>
      <c r="N216" s="0" t="n">
        <v>1982437.5</v>
      </c>
      <c r="O216" s="0" t="n">
        <v>3171900</v>
      </c>
      <c r="P216" s="0" t="n">
        <v>0</v>
      </c>
      <c r="Q216" s="0" t="n">
        <v>0</v>
      </c>
      <c r="R216" s="0" t="n">
        <v>25429042.8191508</v>
      </c>
      <c r="S216" s="0" t="n">
        <v>0.806575946206048</v>
      </c>
      <c r="T216" s="0" t="n">
        <v>50</v>
      </c>
      <c r="U216" s="0" t="n">
        <v>196.875</v>
      </c>
      <c r="V216" s="0" t="n">
        <v>12.1875</v>
      </c>
      <c r="W216" s="0" t="n">
        <v>0</v>
      </c>
      <c r="X216" s="0" t="n">
        <v>259.0625</v>
      </c>
      <c r="Y216" s="0" t="n">
        <v>209.0625</v>
      </c>
      <c r="Z216" s="0" t="s">
        <v>230</v>
      </c>
      <c r="AA216" s="0" t="n">
        <v>0.1678571429</v>
      </c>
      <c r="AB216" s="0" t="n">
        <v>0.235</v>
      </c>
      <c r="AC216" s="0" t="n">
        <v>1</v>
      </c>
      <c r="AD216" s="0" t="n">
        <v>0.0671428571</v>
      </c>
      <c r="AE216" s="0" t="n">
        <v>0.765</v>
      </c>
      <c r="AF216" s="0" t="n">
        <v>0.765</v>
      </c>
      <c r="AG216" s="0" t="n">
        <v>0</v>
      </c>
      <c r="AH216" s="0" t="n">
        <v>0.135389533862011</v>
      </c>
      <c r="AI216" s="0" t="n">
        <v>0.189545347358421</v>
      </c>
      <c r="AJ216" s="0" t="n">
        <v>0.806575946206048</v>
      </c>
      <c r="AK216" s="5" t="s">
        <v>261</v>
      </c>
      <c r="AL216" s="5" t="s">
        <v>291</v>
      </c>
      <c r="AM216" s="5" t="s">
        <v>362</v>
      </c>
      <c r="AN216" s="5" t="s">
        <v>254</v>
      </c>
      <c r="AO216" s="5" t="s">
        <v>235</v>
      </c>
      <c r="AP216" s="5" t="s">
        <v>363</v>
      </c>
      <c r="AQ216" s="0" t="s">
        <v>155</v>
      </c>
    </row>
    <row r="217" customFormat="false" ht="15.8" hidden="true" customHeight="false" outlineLevel="0" collapsed="false">
      <c r="A217" s="0" t="s">
        <v>9</v>
      </c>
      <c r="B217" s="0" t="s">
        <v>9</v>
      </c>
      <c r="C217" s="0" t="s">
        <v>49</v>
      </c>
      <c r="D217" s="0" t="s">
        <v>168</v>
      </c>
      <c r="E217" s="0" t="s">
        <v>260</v>
      </c>
      <c r="F217" s="0" t="s">
        <v>241</v>
      </c>
      <c r="G217" s="0" t="n">
        <v>4207631.43564415</v>
      </c>
      <c r="H217" s="0" t="n">
        <v>211460</v>
      </c>
      <c r="I217" s="0" t="n">
        <v>344891.642</v>
      </c>
      <c r="J217" s="0" t="n">
        <v>9515700</v>
      </c>
      <c r="K217" s="0" t="n">
        <v>11630300</v>
      </c>
      <c r="L217" s="0" t="n">
        <v>45596062.5</v>
      </c>
      <c r="M217" s="0" t="n">
        <v>55508250</v>
      </c>
      <c r="N217" s="0" t="n">
        <v>2378925</v>
      </c>
      <c r="O217" s="0" t="n">
        <v>3568387.5</v>
      </c>
      <c r="P217" s="0" t="n">
        <v>0</v>
      </c>
      <c r="Q217" s="0" t="n">
        <v>0</v>
      </c>
      <c r="R217" s="0" t="n">
        <v>25429042.8191508</v>
      </c>
      <c r="S217" s="0" t="n">
        <v>0.834534415409637</v>
      </c>
      <c r="T217" s="0" t="n">
        <v>50</v>
      </c>
      <c r="U217" s="0" t="n">
        <v>239.0625</v>
      </c>
      <c r="V217" s="0" t="n">
        <v>14.0625</v>
      </c>
      <c r="W217" s="0" t="n">
        <v>0</v>
      </c>
      <c r="X217" s="0" t="n">
        <v>303.125</v>
      </c>
      <c r="Y217" s="0" t="n">
        <v>253.125</v>
      </c>
      <c r="Z217" s="0" t="s">
        <v>230</v>
      </c>
      <c r="AA217" s="0" t="n">
        <v>0.1678571429</v>
      </c>
      <c r="AB217" s="0" t="n">
        <v>0.235</v>
      </c>
      <c r="AC217" s="0" t="n">
        <v>1</v>
      </c>
      <c r="AD217" s="0" t="n">
        <v>0.0671428571</v>
      </c>
      <c r="AE217" s="0" t="n">
        <v>0.765</v>
      </c>
      <c r="AF217" s="0" t="n">
        <v>0.765</v>
      </c>
      <c r="AG217" s="0" t="n">
        <v>0</v>
      </c>
      <c r="AH217" s="0" t="n">
        <v>0.140082562622383</v>
      </c>
      <c r="AI217" s="0" t="n">
        <v>0.196115587621265</v>
      </c>
      <c r="AJ217" s="0" t="n">
        <v>0.834534415409637</v>
      </c>
      <c r="AK217" s="5" t="s">
        <v>261</v>
      </c>
      <c r="AL217" s="5" t="s">
        <v>291</v>
      </c>
      <c r="AM217" s="5" t="s">
        <v>362</v>
      </c>
      <c r="AN217" s="5" t="s">
        <v>254</v>
      </c>
      <c r="AO217" s="5" t="s">
        <v>235</v>
      </c>
      <c r="AP217" s="5" t="s">
        <v>363</v>
      </c>
      <c r="AQ217" s="0" t="s">
        <v>242</v>
      </c>
    </row>
    <row r="218" customFormat="false" ht="15.8" hidden="true" customHeight="false" outlineLevel="0" collapsed="false">
      <c r="A218" s="0" t="s">
        <v>9</v>
      </c>
      <c r="B218" s="0" t="s">
        <v>9</v>
      </c>
      <c r="C218" s="0" t="s">
        <v>50</v>
      </c>
      <c r="D218" s="0" t="s">
        <v>168</v>
      </c>
      <c r="E218" s="0" t="s">
        <v>260</v>
      </c>
      <c r="F218" s="0" t="s">
        <v>202</v>
      </c>
      <c r="G218" s="0" t="n">
        <v>61020031.6228558</v>
      </c>
      <c r="H218" s="0" t="n">
        <v>499995</v>
      </c>
      <c r="I218" s="0" t="n">
        <v>12501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61020031.6228558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s">
        <v>230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5" t="s">
        <v>261</v>
      </c>
      <c r="AL218" s="5" t="s">
        <v>291</v>
      </c>
      <c r="AM218" s="5" t="s">
        <v>364</v>
      </c>
      <c r="AN218" s="5" t="s">
        <v>254</v>
      </c>
      <c r="AO218" s="5" t="s">
        <v>235</v>
      </c>
      <c r="AP218" s="5" t="s">
        <v>365</v>
      </c>
      <c r="AQ218" s="0" t="s">
        <v>237</v>
      </c>
    </row>
    <row r="219" customFormat="false" ht="15.8" hidden="true" customHeight="false" outlineLevel="0" collapsed="false">
      <c r="A219" s="0" t="s">
        <v>9</v>
      </c>
      <c r="B219" s="0" t="s">
        <v>9</v>
      </c>
      <c r="C219" s="0" t="s">
        <v>50</v>
      </c>
      <c r="D219" s="0" t="s">
        <v>168</v>
      </c>
      <c r="E219" s="0" t="s">
        <v>260</v>
      </c>
      <c r="F219" s="0" t="s">
        <v>238</v>
      </c>
      <c r="G219" s="0" t="n">
        <v>42532432.4401944</v>
      </c>
      <c r="H219" s="0" t="n">
        <v>499995</v>
      </c>
      <c r="I219" s="0" t="n">
        <v>1200189.651</v>
      </c>
      <c r="J219" s="0" t="n">
        <v>19999800</v>
      </c>
      <c r="K219" s="0" t="n">
        <v>24999750</v>
      </c>
      <c r="L219" s="0" t="n">
        <v>89061609.375</v>
      </c>
      <c r="M219" s="0" t="n">
        <v>107811421.875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61020031.6228558</v>
      </c>
      <c r="S219" s="0" t="n">
        <v>0.302975903010458</v>
      </c>
      <c r="T219" s="0" t="n">
        <v>45</v>
      </c>
      <c r="U219" s="0" t="n">
        <v>196.875</v>
      </c>
      <c r="V219" s="0" t="n">
        <v>0</v>
      </c>
      <c r="W219" s="0" t="n">
        <v>0</v>
      </c>
      <c r="X219" s="0" t="n">
        <v>241.875</v>
      </c>
      <c r="Y219" s="0" t="n">
        <v>0</v>
      </c>
      <c r="Z219" s="0" t="s">
        <v>230</v>
      </c>
      <c r="AA219" s="0" t="n">
        <v>0.1678571429</v>
      </c>
      <c r="AB219" s="0" t="n">
        <v>0</v>
      </c>
      <c r="AC219" s="0" t="n">
        <v>1</v>
      </c>
      <c r="AD219" s="0" t="n">
        <v>0</v>
      </c>
      <c r="AE219" s="0" t="n">
        <v>0.8321428571</v>
      </c>
      <c r="AF219" s="0" t="n">
        <v>0.8321428571</v>
      </c>
      <c r="AG219" s="0" t="n">
        <v>0</v>
      </c>
      <c r="AH219" s="0" t="n">
        <v>0.0508566694468829</v>
      </c>
      <c r="AI219" s="0" t="n">
        <v>0</v>
      </c>
      <c r="AJ219" s="0" t="n">
        <v>0.302975903010458</v>
      </c>
      <c r="AK219" s="5" t="s">
        <v>261</v>
      </c>
      <c r="AL219" s="5" t="s">
        <v>291</v>
      </c>
      <c r="AM219" s="5" t="s">
        <v>364</v>
      </c>
      <c r="AN219" s="5" t="s">
        <v>254</v>
      </c>
      <c r="AO219" s="5" t="s">
        <v>235</v>
      </c>
      <c r="AP219" s="5" t="s">
        <v>365</v>
      </c>
      <c r="AQ219" s="0" t="s">
        <v>239</v>
      </c>
    </row>
    <row r="220" customFormat="false" ht="15.8" hidden="true" customHeight="false" outlineLevel="0" collapsed="false">
      <c r="A220" s="0" t="s">
        <v>9</v>
      </c>
      <c r="B220" s="0" t="s">
        <v>9</v>
      </c>
      <c r="C220" s="0" t="s">
        <v>50</v>
      </c>
      <c r="D220" s="0" t="s">
        <v>168</v>
      </c>
      <c r="E220" s="0" t="s">
        <v>260</v>
      </c>
      <c r="F220" s="0" t="s">
        <v>240</v>
      </c>
      <c r="G220" s="0" t="n">
        <v>11816978.2578462</v>
      </c>
      <c r="H220" s="0" t="n">
        <v>499995</v>
      </c>
      <c r="I220" s="0" t="n">
        <v>1200189.651</v>
      </c>
      <c r="J220" s="0" t="n">
        <v>22499775</v>
      </c>
      <c r="K220" s="0" t="n">
        <v>27499725</v>
      </c>
      <c r="L220" s="0" t="n">
        <v>89061609.375</v>
      </c>
      <c r="M220" s="0" t="n">
        <v>107811421.875</v>
      </c>
      <c r="N220" s="0" t="n">
        <v>4687453.125</v>
      </c>
      <c r="O220" s="0" t="n">
        <v>7499925</v>
      </c>
      <c r="P220" s="0" t="n">
        <v>0</v>
      </c>
      <c r="Q220" s="0" t="n">
        <v>0</v>
      </c>
      <c r="R220" s="0" t="n">
        <v>61020031.6228558</v>
      </c>
      <c r="S220" s="0" t="n">
        <v>0.806342639563301</v>
      </c>
      <c r="T220" s="0" t="n">
        <v>50</v>
      </c>
      <c r="U220" s="0" t="n">
        <v>196.875</v>
      </c>
      <c r="V220" s="0" t="n">
        <v>12.1875</v>
      </c>
      <c r="W220" s="0" t="n">
        <v>0</v>
      </c>
      <c r="X220" s="0" t="n">
        <v>259.0625</v>
      </c>
      <c r="Y220" s="0" t="n">
        <v>209.0625</v>
      </c>
      <c r="Z220" s="0" t="s">
        <v>230</v>
      </c>
      <c r="AA220" s="0" t="n">
        <v>0.1678571429</v>
      </c>
      <c r="AB220" s="0" t="n">
        <v>0.235</v>
      </c>
      <c r="AC220" s="0" t="n">
        <v>1</v>
      </c>
      <c r="AD220" s="0" t="n">
        <v>0.0671428571</v>
      </c>
      <c r="AE220" s="0" t="n">
        <v>0.765</v>
      </c>
      <c r="AF220" s="0" t="n">
        <v>0.765</v>
      </c>
      <c r="AG220" s="0" t="n">
        <v>0</v>
      </c>
      <c r="AH220" s="0" t="n">
        <v>0.13535037167554</v>
      </c>
      <c r="AI220" s="0" t="n">
        <v>0.189490520297376</v>
      </c>
      <c r="AJ220" s="0" t="n">
        <v>0.806342639563301</v>
      </c>
      <c r="AK220" s="5" t="s">
        <v>261</v>
      </c>
      <c r="AL220" s="5" t="s">
        <v>291</v>
      </c>
      <c r="AM220" s="5" t="s">
        <v>364</v>
      </c>
      <c r="AN220" s="5" t="s">
        <v>254</v>
      </c>
      <c r="AO220" s="5" t="s">
        <v>235</v>
      </c>
      <c r="AP220" s="5" t="s">
        <v>365</v>
      </c>
      <c r="AQ220" s="0" t="s">
        <v>155</v>
      </c>
    </row>
    <row r="221" customFormat="false" ht="15.8" hidden="true" customHeight="false" outlineLevel="0" collapsed="false">
      <c r="A221" s="0" t="s">
        <v>9</v>
      </c>
      <c r="B221" s="0" t="s">
        <v>9</v>
      </c>
      <c r="C221" s="0" t="s">
        <v>50</v>
      </c>
      <c r="D221" s="0" t="s">
        <v>168</v>
      </c>
      <c r="E221" s="0" t="s">
        <v>260</v>
      </c>
      <c r="F221" s="0" t="s">
        <v>241</v>
      </c>
      <c r="G221" s="0" t="n">
        <v>10090346.718627</v>
      </c>
      <c r="H221" s="0" t="n">
        <v>499995</v>
      </c>
      <c r="I221" s="0" t="n">
        <v>1200189.651</v>
      </c>
      <c r="J221" s="0" t="n">
        <v>22499775</v>
      </c>
      <c r="K221" s="0" t="n">
        <v>27499725</v>
      </c>
      <c r="L221" s="0" t="n">
        <v>107811421.875</v>
      </c>
      <c r="M221" s="0" t="n">
        <v>131248687.5</v>
      </c>
      <c r="N221" s="0" t="n">
        <v>5624943.75</v>
      </c>
      <c r="O221" s="0" t="n">
        <v>8437415.625</v>
      </c>
      <c r="P221" s="0" t="n">
        <v>0</v>
      </c>
      <c r="Q221" s="0" t="n">
        <v>0</v>
      </c>
      <c r="R221" s="0" t="n">
        <v>61020031.6228558</v>
      </c>
      <c r="S221" s="0" t="n">
        <v>0.834638782539608</v>
      </c>
      <c r="T221" s="0" t="n">
        <v>50</v>
      </c>
      <c r="U221" s="0" t="n">
        <v>239.0625</v>
      </c>
      <c r="V221" s="0" t="n">
        <v>14.0625</v>
      </c>
      <c r="W221" s="0" t="n">
        <v>0</v>
      </c>
      <c r="X221" s="0" t="n">
        <v>303.125</v>
      </c>
      <c r="Y221" s="0" t="n">
        <v>253.125</v>
      </c>
      <c r="Z221" s="0" t="s">
        <v>230</v>
      </c>
      <c r="AA221" s="0" t="n">
        <v>0.1678571429</v>
      </c>
      <c r="AB221" s="0" t="n">
        <v>0.235</v>
      </c>
      <c r="AC221" s="0" t="n">
        <v>1</v>
      </c>
      <c r="AD221" s="0" t="n">
        <v>0.0671428571</v>
      </c>
      <c r="AE221" s="0" t="n">
        <v>0.765</v>
      </c>
      <c r="AF221" s="0" t="n">
        <v>0.765</v>
      </c>
      <c r="AG221" s="0" t="n">
        <v>0</v>
      </c>
      <c r="AH221" s="0" t="n">
        <v>0.140100081390633</v>
      </c>
      <c r="AI221" s="0" t="n">
        <v>0.196140113896808</v>
      </c>
      <c r="AJ221" s="0" t="n">
        <v>0.834638782539608</v>
      </c>
      <c r="AK221" s="5" t="s">
        <v>261</v>
      </c>
      <c r="AL221" s="5" t="s">
        <v>291</v>
      </c>
      <c r="AM221" s="5" t="s">
        <v>364</v>
      </c>
      <c r="AN221" s="5" t="s">
        <v>254</v>
      </c>
      <c r="AO221" s="5" t="s">
        <v>235</v>
      </c>
      <c r="AP221" s="5" t="s">
        <v>365</v>
      </c>
      <c r="AQ221" s="0" t="s">
        <v>242</v>
      </c>
    </row>
    <row r="222" customFormat="false" ht="15.8" hidden="true" customHeight="false" outlineLevel="0" collapsed="false">
      <c r="A222" s="0" t="s">
        <v>9</v>
      </c>
      <c r="B222" s="0" t="s">
        <v>9</v>
      </c>
      <c r="C222" s="0" t="s">
        <v>51</v>
      </c>
      <c r="D222" s="0" t="s">
        <v>280</v>
      </c>
      <c r="E222" s="0" t="s">
        <v>260</v>
      </c>
      <c r="F222" s="0" t="s">
        <v>202</v>
      </c>
      <c r="G222" s="0" t="n">
        <v>172313088.758097</v>
      </c>
      <c r="H222" s="0" t="n">
        <v>1398420</v>
      </c>
      <c r="I222" s="0" t="n">
        <v>3542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172313088.758097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s">
        <v>230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5" t="s">
        <v>261</v>
      </c>
      <c r="AL222" s="5" t="s">
        <v>281</v>
      </c>
      <c r="AM222" s="5" t="s">
        <v>366</v>
      </c>
      <c r="AN222" s="5" t="s">
        <v>254</v>
      </c>
      <c r="AO222" s="5" t="s">
        <v>235</v>
      </c>
      <c r="AP222" s="5" t="s">
        <v>367</v>
      </c>
      <c r="AQ222" s="0" t="s">
        <v>237</v>
      </c>
    </row>
    <row r="223" customFormat="false" ht="15.8" hidden="true" customHeight="false" outlineLevel="0" collapsed="false">
      <c r="A223" s="0" t="s">
        <v>9</v>
      </c>
      <c r="B223" s="0" t="s">
        <v>9</v>
      </c>
      <c r="C223" s="0" t="s">
        <v>51</v>
      </c>
      <c r="D223" s="0" t="s">
        <v>280</v>
      </c>
      <c r="E223" s="0" t="s">
        <v>260</v>
      </c>
      <c r="F223" s="0" t="s">
        <v>238</v>
      </c>
      <c r="G223" s="0" t="n">
        <v>118713965.655986</v>
      </c>
      <c r="H223" s="0" t="n">
        <v>1398420</v>
      </c>
      <c r="I223" s="0" t="n">
        <v>1019760.425</v>
      </c>
      <c r="J223" s="0" t="n">
        <v>55936800</v>
      </c>
      <c r="K223" s="0" t="n">
        <v>69921000</v>
      </c>
      <c r="L223" s="0" t="n">
        <v>249093562.5</v>
      </c>
      <c r="M223" s="0" t="n">
        <v>301534312.5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172313088.758097</v>
      </c>
      <c r="S223" s="0" t="n">
        <v>0.311056597548183</v>
      </c>
      <c r="T223" s="0" t="n">
        <v>45</v>
      </c>
      <c r="U223" s="0" t="n">
        <v>196.875</v>
      </c>
      <c r="V223" s="0" t="n">
        <v>0</v>
      </c>
      <c r="W223" s="0" t="n">
        <v>0</v>
      </c>
      <c r="X223" s="0" t="n">
        <v>241.875</v>
      </c>
      <c r="Y223" s="0" t="n">
        <v>0</v>
      </c>
      <c r="Z223" s="0" t="s">
        <v>230</v>
      </c>
      <c r="AA223" s="0" t="n">
        <v>0.1678571429</v>
      </c>
      <c r="AB223" s="0" t="n">
        <v>0</v>
      </c>
      <c r="AC223" s="0" t="n">
        <v>1</v>
      </c>
      <c r="AD223" s="0" t="n">
        <v>0</v>
      </c>
      <c r="AE223" s="0" t="n">
        <v>0.8321428571</v>
      </c>
      <c r="AF223" s="0" t="n">
        <v>0.8321428571</v>
      </c>
      <c r="AG223" s="0" t="n">
        <v>0</v>
      </c>
      <c r="AH223" s="0" t="n">
        <v>0.0522130717446332</v>
      </c>
      <c r="AI223" s="0" t="n">
        <v>0</v>
      </c>
      <c r="AJ223" s="0" t="n">
        <v>0.311056597548183</v>
      </c>
      <c r="AK223" s="5" t="s">
        <v>261</v>
      </c>
      <c r="AL223" s="5" t="s">
        <v>281</v>
      </c>
      <c r="AM223" s="5" t="s">
        <v>366</v>
      </c>
      <c r="AN223" s="5" t="s">
        <v>254</v>
      </c>
      <c r="AO223" s="5" t="s">
        <v>235</v>
      </c>
      <c r="AP223" s="5" t="s">
        <v>367</v>
      </c>
      <c r="AQ223" s="0" t="s">
        <v>239</v>
      </c>
    </row>
    <row r="224" customFormat="false" ht="15.8" hidden="true" customHeight="false" outlineLevel="0" collapsed="false">
      <c r="A224" s="0" t="s">
        <v>9</v>
      </c>
      <c r="B224" s="0" t="s">
        <v>9</v>
      </c>
      <c r="C224" s="0" t="s">
        <v>51</v>
      </c>
      <c r="D224" s="0" t="s">
        <v>280</v>
      </c>
      <c r="E224" s="0" t="s">
        <v>260</v>
      </c>
      <c r="F224" s="0" t="s">
        <v>240</v>
      </c>
      <c r="G224" s="0" t="n">
        <v>40154252.2332129</v>
      </c>
      <c r="H224" s="0" t="n">
        <v>1398420</v>
      </c>
      <c r="I224" s="0" t="n">
        <v>1019760.425</v>
      </c>
      <c r="J224" s="0" t="n">
        <v>62928900</v>
      </c>
      <c r="K224" s="0" t="n">
        <v>76913100</v>
      </c>
      <c r="L224" s="0" t="n">
        <v>249093562.5</v>
      </c>
      <c r="M224" s="0" t="n">
        <v>301534312.5</v>
      </c>
      <c r="N224" s="0" t="n">
        <v>13110187.5</v>
      </c>
      <c r="O224" s="0" t="n">
        <v>20976300</v>
      </c>
      <c r="P224" s="0" t="n">
        <v>0</v>
      </c>
      <c r="Q224" s="0" t="n">
        <v>0</v>
      </c>
      <c r="R224" s="0" t="n">
        <v>172313088.758097</v>
      </c>
      <c r="S224" s="0" t="n">
        <v>0.766969227221133</v>
      </c>
      <c r="T224" s="0" t="n">
        <v>50</v>
      </c>
      <c r="U224" s="0" t="n">
        <v>196.875</v>
      </c>
      <c r="V224" s="0" t="n">
        <v>12.1875</v>
      </c>
      <c r="W224" s="0" t="n">
        <v>0</v>
      </c>
      <c r="X224" s="0" t="n">
        <v>259.0625</v>
      </c>
      <c r="Y224" s="0" t="n">
        <v>209.0625</v>
      </c>
      <c r="Z224" s="0" t="s">
        <v>230</v>
      </c>
      <c r="AA224" s="0" t="n">
        <v>0.1678571429</v>
      </c>
      <c r="AB224" s="0" t="n">
        <v>0.235</v>
      </c>
      <c r="AC224" s="0" t="n">
        <v>1</v>
      </c>
      <c r="AD224" s="0" t="n">
        <v>0.0671428571</v>
      </c>
      <c r="AE224" s="0" t="n">
        <v>0.765</v>
      </c>
      <c r="AF224" s="0" t="n">
        <v>0.765</v>
      </c>
      <c r="AG224" s="0" t="n">
        <v>0</v>
      </c>
      <c r="AH224" s="0" t="n">
        <v>0.12874126317356</v>
      </c>
      <c r="AI224" s="0" t="n">
        <v>0.180237768396966</v>
      </c>
      <c r="AJ224" s="0" t="n">
        <v>0.766969227221133</v>
      </c>
      <c r="AK224" s="5" t="s">
        <v>261</v>
      </c>
      <c r="AL224" s="5" t="s">
        <v>281</v>
      </c>
      <c r="AM224" s="5" t="s">
        <v>366</v>
      </c>
      <c r="AN224" s="5" t="s">
        <v>254</v>
      </c>
      <c r="AO224" s="5" t="s">
        <v>235</v>
      </c>
      <c r="AP224" s="5" t="s">
        <v>367</v>
      </c>
      <c r="AQ224" s="0" t="s">
        <v>155</v>
      </c>
    </row>
    <row r="225" customFormat="false" ht="15.8" hidden="true" customHeight="false" outlineLevel="0" collapsed="false">
      <c r="A225" s="0" t="s">
        <v>9</v>
      </c>
      <c r="B225" s="0" t="s">
        <v>9</v>
      </c>
      <c r="C225" s="0" t="s">
        <v>51</v>
      </c>
      <c r="D225" s="0" t="s">
        <v>280</v>
      </c>
      <c r="E225" s="0" t="s">
        <v>260</v>
      </c>
      <c r="F225" s="0" t="s">
        <v>241</v>
      </c>
      <c r="G225" s="0" t="n">
        <v>35034201.0300139</v>
      </c>
      <c r="H225" s="0" t="n">
        <v>1398420</v>
      </c>
      <c r="I225" s="0" t="n">
        <v>1019760.425</v>
      </c>
      <c r="J225" s="0" t="n">
        <v>62928900</v>
      </c>
      <c r="K225" s="0" t="n">
        <v>76913100</v>
      </c>
      <c r="L225" s="0" t="n">
        <v>301534312.5</v>
      </c>
      <c r="M225" s="0" t="n">
        <v>367085250</v>
      </c>
      <c r="N225" s="0" t="n">
        <v>15732225</v>
      </c>
      <c r="O225" s="0" t="n">
        <v>23598337.5</v>
      </c>
      <c r="P225" s="0" t="n">
        <v>0</v>
      </c>
      <c r="Q225" s="0" t="n">
        <v>0</v>
      </c>
      <c r="R225" s="0" t="n">
        <v>172313088.758097</v>
      </c>
      <c r="S225" s="0" t="n">
        <v>0.796682879504314</v>
      </c>
      <c r="T225" s="0" t="n">
        <v>50</v>
      </c>
      <c r="U225" s="0" t="n">
        <v>239.0625</v>
      </c>
      <c r="V225" s="0" t="n">
        <v>14.0625</v>
      </c>
      <c r="W225" s="0" t="n">
        <v>0</v>
      </c>
      <c r="X225" s="0" t="n">
        <v>303.125</v>
      </c>
      <c r="Y225" s="0" t="n">
        <v>253.125</v>
      </c>
      <c r="Z225" s="0" t="s">
        <v>230</v>
      </c>
      <c r="AA225" s="0" t="n">
        <v>0.1678571429</v>
      </c>
      <c r="AB225" s="0" t="n">
        <v>0.235</v>
      </c>
      <c r="AC225" s="0" t="n">
        <v>1</v>
      </c>
      <c r="AD225" s="0" t="n">
        <v>0.0671428571</v>
      </c>
      <c r="AE225" s="0" t="n">
        <v>0.765</v>
      </c>
      <c r="AF225" s="0" t="n">
        <v>0.765</v>
      </c>
      <c r="AG225" s="0" t="n">
        <v>0</v>
      </c>
      <c r="AH225" s="0" t="n">
        <v>0.133728911950939</v>
      </c>
      <c r="AI225" s="0" t="n">
        <v>0.187220476683514</v>
      </c>
      <c r="AJ225" s="0" t="n">
        <v>0.796682879504314</v>
      </c>
      <c r="AK225" s="5" t="s">
        <v>261</v>
      </c>
      <c r="AL225" s="5" t="s">
        <v>281</v>
      </c>
      <c r="AM225" s="5" t="s">
        <v>366</v>
      </c>
      <c r="AN225" s="5" t="s">
        <v>254</v>
      </c>
      <c r="AO225" s="5" t="s">
        <v>235</v>
      </c>
      <c r="AP225" s="5" t="s">
        <v>367</v>
      </c>
      <c r="AQ225" s="0" t="s">
        <v>242</v>
      </c>
    </row>
    <row r="226" customFormat="false" ht="15.8" hidden="true" customHeight="false" outlineLevel="0" collapsed="false">
      <c r="A226" s="0" t="s">
        <v>9</v>
      </c>
      <c r="B226" s="0" t="s">
        <v>9</v>
      </c>
      <c r="C226" s="0" t="s">
        <v>112</v>
      </c>
      <c r="D226" s="0" t="s">
        <v>178</v>
      </c>
      <c r="E226" s="0" t="s">
        <v>103</v>
      </c>
      <c r="F226" s="0" t="s">
        <v>202</v>
      </c>
      <c r="G226" s="0" t="n">
        <v>90297166.9253074</v>
      </c>
      <c r="H226" s="0" t="n">
        <v>869339.1000766</v>
      </c>
      <c r="I226" s="0" t="n">
        <v>1144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90297166.9253074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s">
        <v>251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5" t="s">
        <v>254</v>
      </c>
      <c r="AL226" s="5" t="s">
        <v>288</v>
      </c>
      <c r="AM226" s="5" t="s">
        <v>368</v>
      </c>
      <c r="AN226" s="5" t="s">
        <v>254</v>
      </c>
      <c r="AO226" s="5" t="s">
        <v>235</v>
      </c>
      <c r="AP226" s="5" t="s">
        <v>369</v>
      </c>
      <c r="AQ226" s="0" t="s">
        <v>237</v>
      </c>
    </row>
    <row r="227" customFormat="false" ht="15.8" hidden="true" customHeight="false" outlineLevel="0" collapsed="false">
      <c r="A227" s="0" t="s">
        <v>9</v>
      </c>
      <c r="B227" s="0" t="s">
        <v>9</v>
      </c>
      <c r="C227" s="0" t="s">
        <v>112</v>
      </c>
      <c r="D227" s="0" t="s">
        <v>178</v>
      </c>
      <c r="E227" s="0" t="s">
        <v>103</v>
      </c>
      <c r="F227" s="0" t="s">
        <v>238</v>
      </c>
      <c r="G227" s="0" t="n">
        <v>46552733.6884603</v>
      </c>
      <c r="H227" s="0" t="n">
        <v>869339.1000766</v>
      </c>
      <c r="I227" s="0" t="n">
        <v>614572.126256605</v>
      </c>
      <c r="J227" s="0" t="n">
        <v>0</v>
      </c>
      <c r="K227" s="0" t="n">
        <v>0</v>
      </c>
      <c r="L227" s="0" t="n">
        <v>9041126.64079664</v>
      </c>
      <c r="M227" s="0" t="n">
        <v>13561689.961195</v>
      </c>
      <c r="N227" s="0" t="n">
        <v>15030873.0403244</v>
      </c>
      <c r="O227" s="0" t="n">
        <v>19325408.1947028</v>
      </c>
      <c r="P227" s="0" t="n">
        <v>8693391.000766</v>
      </c>
      <c r="Q227" s="0" t="n">
        <v>17386782.001532</v>
      </c>
      <c r="R227" s="0" t="n">
        <v>90297166.9253074</v>
      </c>
      <c r="S227" s="0" t="n">
        <v>0.484449675736028</v>
      </c>
      <c r="T227" s="0" t="n">
        <v>0</v>
      </c>
      <c r="U227" s="0" t="n">
        <v>13</v>
      </c>
      <c r="V227" s="0" t="n">
        <v>19.76</v>
      </c>
      <c r="W227" s="0" t="n">
        <v>15</v>
      </c>
      <c r="X227" s="0" t="n">
        <v>47.76</v>
      </c>
      <c r="Y227" s="0" t="n">
        <v>32.76</v>
      </c>
      <c r="Z227" s="0" t="s">
        <v>251</v>
      </c>
      <c r="AA227" s="0" t="n">
        <v>0.12</v>
      </c>
      <c r="AB227" s="0" t="n">
        <v>0.25</v>
      </c>
      <c r="AC227" s="0" t="n">
        <v>1</v>
      </c>
      <c r="AD227" s="0" t="n">
        <v>0.13</v>
      </c>
      <c r="AE227" s="0" t="n">
        <v>0.75</v>
      </c>
      <c r="AF227" s="0" t="n">
        <v>0</v>
      </c>
      <c r="AG227" s="0" t="n">
        <v>0.75</v>
      </c>
      <c r="AH227" s="0" t="n">
        <v>0.0581339610883233</v>
      </c>
      <c r="AI227" s="0" t="n">
        <v>0.121112418934007</v>
      </c>
      <c r="AJ227" s="0" t="n">
        <v>0.484449675736028</v>
      </c>
      <c r="AK227" s="5" t="s">
        <v>254</v>
      </c>
      <c r="AL227" s="5" t="s">
        <v>288</v>
      </c>
      <c r="AM227" s="5" t="s">
        <v>368</v>
      </c>
      <c r="AN227" s="5" t="s">
        <v>254</v>
      </c>
      <c r="AO227" s="5" t="s">
        <v>235</v>
      </c>
      <c r="AP227" s="5" t="s">
        <v>369</v>
      </c>
      <c r="AQ227" s="0" t="s">
        <v>239</v>
      </c>
    </row>
    <row r="228" customFormat="false" ht="15.8" hidden="true" customHeight="false" outlineLevel="0" collapsed="false">
      <c r="A228" s="0" t="s">
        <v>9</v>
      </c>
      <c r="B228" s="0" t="s">
        <v>9</v>
      </c>
      <c r="C228" s="0" t="s">
        <v>112</v>
      </c>
      <c r="D228" s="0" t="s">
        <v>178</v>
      </c>
      <c r="E228" s="0" t="s">
        <v>103</v>
      </c>
      <c r="F228" s="0" t="s">
        <v>240</v>
      </c>
      <c r="G228" s="0" t="n">
        <v>33084426.8138238</v>
      </c>
      <c r="H228" s="0" t="n">
        <v>869339.1000766</v>
      </c>
      <c r="I228" s="0" t="n">
        <v>614572.126256605</v>
      </c>
      <c r="J228" s="0" t="n">
        <v>0</v>
      </c>
      <c r="K228" s="0" t="n">
        <v>0</v>
      </c>
      <c r="L228" s="0" t="n">
        <v>9041126.64079664</v>
      </c>
      <c r="M228" s="0" t="n">
        <v>13561689.961195</v>
      </c>
      <c r="N228" s="0" t="n">
        <v>17178140.6175136</v>
      </c>
      <c r="O228" s="0" t="n">
        <v>21472675.771892</v>
      </c>
      <c r="P228" s="0" t="n">
        <v>13040086.501149</v>
      </c>
      <c r="Q228" s="0" t="n">
        <v>21733477.501915</v>
      </c>
      <c r="R228" s="0" t="n">
        <v>90297166.9253074</v>
      </c>
      <c r="S228" s="0" t="n">
        <v>0.633605040552482</v>
      </c>
      <c r="T228" s="0" t="n">
        <v>0</v>
      </c>
      <c r="U228" s="0" t="n">
        <v>13</v>
      </c>
      <c r="V228" s="0" t="n">
        <v>22.23</v>
      </c>
      <c r="W228" s="0" t="n">
        <v>20</v>
      </c>
      <c r="X228" s="0" t="n">
        <v>55.23</v>
      </c>
      <c r="Y228" s="0" t="n">
        <v>35.23</v>
      </c>
      <c r="Z228" s="0" t="s">
        <v>251</v>
      </c>
      <c r="AA228" s="0" t="n">
        <v>0.12</v>
      </c>
      <c r="AB228" s="0" t="n">
        <v>0.25</v>
      </c>
      <c r="AC228" s="0" t="n">
        <v>1</v>
      </c>
      <c r="AD228" s="0" t="n">
        <v>0.13</v>
      </c>
      <c r="AE228" s="0" t="n">
        <v>0.75</v>
      </c>
      <c r="AF228" s="0" t="n">
        <v>0</v>
      </c>
      <c r="AG228" s="0" t="n">
        <v>0.75</v>
      </c>
      <c r="AH228" s="0" t="n">
        <v>0.0760326048662978</v>
      </c>
      <c r="AI228" s="0" t="n">
        <v>0.15840126013812</v>
      </c>
      <c r="AJ228" s="0" t="n">
        <v>0.633605040552482</v>
      </c>
      <c r="AK228" s="5" t="s">
        <v>254</v>
      </c>
      <c r="AL228" s="5" t="s">
        <v>288</v>
      </c>
      <c r="AM228" s="5" t="s">
        <v>368</v>
      </c>
      <c r="AN228" s="5" t="s">
        <v>254</v>
      </c>
      <c r="AO228" s="5" t="s">
        <v>235</v>
      </c>
      <c r="AP228" s="5" t="s">
        <v>369</v>
      </c>
      <c r="AQ228" s="0" t="s">
        <v>155</v>
      </c>
    </row>
    <row r="229" customFormat="false" ht="15.8" hidden="true" customHeight="false" outlineLevel="0" collapsed="false">
      <c r="A229" s="0" t="s">
        <v>9</v>
      </c>
      <c r="B229" s="0" t="s">
        <v>9</v>
      </c>
      <c r="C229" s="0" t="s">
        <v>112</v>
      </c>
      <c r="D229" s="0" t="s">
        <v>178</v>
      </c>
      <c r="E229" s="0" t="s">
        <v>103</v>
      </c>
      <c r="F229" s="0" t="s">
        <v>241</v>
      </c>
      <c r="G229" s="0" t="n">
        <v>13040134.5793105</v>
      </c>
      <c r="H229" s="0" t="n">
        <v>869339.1000766</v>
      </c>
      <c r="I229" s="0" t="n">
        <v>614572.126256605</v>
      </c>
      <c r="J229" s="0" t="n">
        <v>34773564.003064</v>
      </c>
      <c r="K229" s="0" t="n">
        <v>52160346.004596</v>
      </c>
      <c r="L229" s="0" t="n">
        <v>20342534.9417924</v>
      </c>
      <c r="M229" s="0" t="n">
        <v>27123379.9223899</v>
      </c>
      <c r="N229" s="0" t="n">
        <v>17178140.6175136</v>
      </c>
      <c r="O229" s="0" t="n">
        <v>21472675.771892</v>
      </c>
      <c r="P229" s="0" t="n">
        <v>13040086.501149</v>
      </c>
      <c r="Q229" s="0" t="n">
        <v>21733477.501915</v>
      </c>
      <c r="R229" s="0" t="n">
        <v>90297166.9253074</v>
      </c>
      <c r="S229" s="0" t="n">
        <v>0.855586448353389</v>
      </c>
      <c r="T229" s="0" t="n">
        <v>50</v>
      </c>
      <c r="U229" s="0" t="n">
        <v>27.3</v>
      </c>
      <c r="V229" s="0" t="n">
        <v>22.23</v>
      </c>
      <c r="W229" s="0" t="n">
        <v>20</v>
      </c>
      <c r="X229" s="0" t="n">
        <v>119.53</v>
      </c>
      <c r="Y229" s="0" t="n">
        <v>49.53</v>
      </c>
      <c r="Z229" s="0" t="s">
        <v>251</v>
      </c>
      <c r="AA229" s="0" t="n">
        <v>0.12</v>
      </c>
      <c r="AB229" s="0" t="n">
        <v>0.25</v>
      </c>
      <c r="AC229" s="0" t="n">
        <v>1</v>
      </c>
      <c r="AD229" s="0" t="n">
        <v>0.13</v>
      </c>
      <c r="AE229" s="0" t="n">
        <v>0.75</v>
      </c>
      <c r="AF229" s="0" t="n">
        <v>0.25</v>
      </c>
      <c r="AG229" s="0" t="n">
        <v>0.5</v>
      </c>
      <c r="AH229" s="0" t="n">
        <v>0.102670373802407</v>
      </c>
      <c r="AI229" s="0" t="n">
        <v>0.213896612088347</v>
      </c>
      <c r="AJ229" s="0" t="n">
        <v>0.855586448353389</v>
      </c>
      <c r="AK229" s="5" t="s">
        <v>254</v>
      </c>
      <c r="AL229" s="5" t="s">
        <v>288</v>
      </c>
      <c r="AM229" s="5" t="s">
        <v>368</v>
      </c>
      <c r="AN229" s="5" t="s">
        <v>254</v>
      </c>
      <c r="AO229" s="5" t="s">
        <v>235</v>
      </c>
      <c r="AP229" s="5" t="s">
        <v>369</v>
      </c>
      <c r="AQ229" s="0" t="s">
        <v>242</v>
      </c>
    </row>
    <row r="230" customFormat="false" ht="15.8" hidden="true" customHeight="false" outlineLevel="0" collapsed="false">
      <c r="A230" s="0" t="s">
        <v>9</v>
      </c>
      <c r="B230" s="0" t="s">
        <v>9</v>
      </c>
      <c r="C230" s="0" t="s">
        <v>113</v>
      </c>
      <c r="D230" s="0" t="s">
        <v>177</v>
      </c>
      <c r="E230" s="0" t="s">
        <v>103</v>
      </c>
      <c r="F230" s="0" t="s">
        <v>202</v>
      </c>
      <c r="G230" s="0" t="n">
        <v>356758647.477696</v>
      </c>
      <c r="H230" s="0" t="n">
        <v>4089809.43</v>
      </c>
      <c r="I230" s="0" t="n">
        <v>10775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356758647.477696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s">
        <v>251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5" t="s">
        <v>254</v>
      </c>
      <c r="AL230" s="5" t="s">
        <v>284</v>
      </c>
      <c r="AM230" s="5" t="s">
        <v>370</v>
      </c>
      <c r="AN230" s="5" t="s">
        <v>254</v>
      </c>
      <c r="AO230" s="5" t="s">
        <v>235</v>
      </c>
      <c r="AP230" s="5" t="s">
        <v>371</v>
      </c>
      <c r="AQ230" s="0" t="s">
        <v>237</v>
      </c>
    </row>
    <row r="231" customFormat="false" ht="15.8" hidden="true" customHeight="false" outlineLevel="0" collapsed="false">
      <c r="A231" s="0" t="s">
        <v>9</v>
      </c>
      <c r="B231" s="0" t="s">
        <v>9</v>
      </c>
      <c r="C231" s="0" t="s">
        <v>113</v>
      </c>
      <c r="D231" s="0" t="s">
        <v>177</v>
      </c>
      <c r="E231" s="0" t="s">
        <v>103</v>
      </c>
      <c r="F231" s="0" t="s">
        <v>238</v>
      </c>
      <c r="G231" s="0" t="n">
        <v>234556804.15766</v>
      </c>
      <c r="H231" s="0" t="n">
        <v>4089809.43</v>
      </c>
      <c r="I231" s="0" t="n">
        <v>4245424.228135</v>
      </c>
      <c r="J231" s="0" t="n">
        <v>0</v>
      </c>
      <c r="K231" s="0" t="n">
        <v>0</v>
      </c>
      <c r="L231" s="0" t="n">
        <v>50830489.3311101</v>
      </c>
      <c r="M231" s="0" t="n">
        <v>76245733.9966652</v>
      </c>
      <c r="N231" s="0" t="n">
        <v>241444821.050925</v>
      </c>
      <c r="O231" s="0" t="n">
        <v>338022749.471295</v>
      </c>
      <c r="P231" s="0" t="n">
        <v>0</v>
      </c>
      <c r="Q231" s="0" t="n">
        <v>0</v>
      </c>
      <c r="R231" s="0" t="n">
        <v>356758647.477696</v>
      </c>
      <c r="S231" s="0" t="n">
        <v>0.342533654570141</v>
      </c>
      <c r="T231" s="0" t="n">
        <v>0</v>
      </c>
      <c r="U231" s="0" t="n">
        <v>15.5357145</v>
      </c>
      <c r="V231" s="0" t="n">
        <v>70.8428571599998</v>
      </c>
      <c r="W231" s="0" t="n">
        <v>0</v>
      </c>
      <c r="X231" s="0" t="n">
        <v>0</v>
      </c>
      <c r="Y231" s="0" t="n">
        <v>86.3785716599997</v>
      </c>
      <c r="Z231" s="0" t="s">
        <v>251</v>
      </c>
      <c r="AA231" s="0" t="n">
        <v>0.48</v>
      </c>
      <c r="AB231" s="0" t="n">
        <v>1</v>
      </c>
      <c r="AC231" s="0" t="n">
        <v>0</v>
      </c>
      <c r="AD231" s="0" t="n">
        <v>0.52</v>
      </c>
      <c r="AE231" s="0" t="n">
        <v>0</v>
      </c>
      <c r="AF231" s="0" t="n">
        <v>0</v>
      </c>
      <c r="AG231" s="0" t="n">
        <v>0</v>
      </c>
      <c r="AH231" s="0" t="n">
        <v>0.164416154193668</v>
      </c>
      <c r="AI231" s="0" t="n">
        <v>0.342533654570141</v>
      </c>
      <c r="AJ231" s="0" t="n">
        <v>0</v>
      </c>
      <c r="AK231" s="5" t="s">
        <v>254</v>
      </c>
      <c r="AL231" s="5" t="s">
        <v>284</v>
      </c>
      <c r="AM231" s="5" t="s">
        <v>370</v>
      </c>
      <c r="AN231" s="5" t="s">
        <v>254</v>
      </c>
      <c r="AO231" s="5" t="s">
        <v>235</v>
      </c>
      <c r="AP231" s="5" t="s">
        <v>371</v>
      </c>
      <c r="AQ231" s="0" t="s">
        <v>239</v>
      </c>
    </row>
    <row r="232" customFormat="false" ht="15.8" hidden="true" customHeight="false" outlineLevel="0" collapsed="false">
      <c r="A232" s="0" t="s">
        <v>9</v>
      </c>
      <c r="B232" s="0" t="s">
        <v>9</v>
      </c>
      <c r="C232" s="0" t="s">
        <v>113</v>
      </c>
      <c r="D232" s="0" t="s">
        <v>177</v>
      </c>
      <c r="E232" s="0" t="s">
        <v>103</v>
      </c>
      <c r="F232" s="0" t="s">
        <v>240</v>
      </c>
      <c r="G232" s="0" t="n">
        <v>88157670.3900871</v>
      </c>
      <c r="H232" s="0" t="n">
        <v>4089809.43</v>
      </c>
      <c r="I232" s="0" t="n">
        <v>4245424.228135</v>
      </c>
      <c r="J232" s="0" t="n">
        <v>0</v>
      </c>
      <c r="K232" s="0" t="n">
        <v>0</v>
      </c>
      <c r="L232" s="0" t="n">
        <v>50830489.3311101</v>
      </c>
      <c r="M232" s="0" t="n">
        <v>76245733.9966652</v>
      </c>
      <c r="N232" s="0" t="n">
        <v>265589303.156017</v>
      </c>
      <c r="O232" s="0" t="n">
        <v>362167231.576388</v>
      </c>
      <c r="P232" s="0" t="n">
        <v>286286660.1</v>
      </c>
      <c r="Q232" s="0" t="n">
        <v>327184754.4</v>
      </c>
      <c r="R232" s="0" t="n">
        <v>356758647.477696</v>
      </c>
      <c r="S232" s="0" t="n">
        <v>0.752892688058532</v>
      </c>
      <c r="T232" s="0" t="n">
        <v>0</v>
      </c>
      <c r="U232" s="0" t="n">
        <v>15.5357145</v>
      </c>
      <c r="V232" s="0" t="n">
        <v>76.7464285899998</v>
      </c>
      <c r="W232" s="0" t="n">
        <v>75</v>
      </c>
      <c r="X232" s="0" t="n">
        <v>167.28214309</v>
      </c>
      <c r="Y232" s="0" t="n">
        <v>92.2821430899997</v>
      </c>
      <c r="Z232" s="0" t="s">
        <v>251</v>
      </c>
      <c r="AA232" s="0" t="n">
        <v>0.12</v>
      </c>
      <c r="AB232" s="0" t="n">
        <v>0.25</v>
      </c>
      <c r="AC232" s="0" t="n">
        <v>1</v>
      </c>
      <c r="AD232" s="0" t="n">
        <v>0.13</v>
      </c>
      <c r="AE232" s="0" t="n">
        <v>0.75</v>
      </c>
      <c r="AF232" s="0" t="n">
        <v>0</v>
      </c>
      <c r="AG232" s="0" t="n">
        <v>0.75</v>
      </c>
      <c r="AH232" s="0" t="n">
        <v>0.0903471225670239</v>
      </c>
      <c r="AI232" s="0" t="n">
        <v>0.188223172014633</v>
      </c>
      <c r="AJ232" s="0" t="n">
        <v>0.752892688058532</v>
      </c>
      <c r="AK232" s="5" t="s">
        <v>254</v>
      </c>
      <c r="AL232" s="5" t="s">
        <v>284</v>
      </c>
      <c r="AM232" s="5" t="s">
        <v>370</v>
      </c>
      <c r="AN232" s="5" t="s">
        <v>254</v>
      </c>
      <c r="AO232" s="5" t="s">
        <v>235</v>
      </c>
      <c r="AP232" s="5" t="s">
        <v>371</v>
      </c>
      <c r="AQ232" s="0" t="s">
        <v>155</v>
      </c>
    </row>
    <row r="233" customFormat="false" ht="15.8" hidden="true" customHeight="false" outlineLevel="0" collapsed="false">
      <c r="A233" s="0" t="s">
        <v>9</v>
      </c>
      <c r="B233" s="0" t="s">
        <v>9</v>
      </c>
      <c r="C233" s="0" t="s">
        <v>113</v>
      </c>
      <c r="D233" s="0" t="s">
        <v>177</v>
      </c>
      <c r="E233" s="0" t="s">
        <v>103</v>
      </c>
      <c r="F233" s="0" t="s">
        <v>241</v>
      </c>
      <c r="G233" s="0" t="n">
        <v>74301960.779375</v>
      </c>
      <c r="H233" s="0" t="n">
        <v>4089809.43</v>
      </c>
      <c r="I233" s="0" t="n">
        <v>4245424.228135</v>
      </c>
      <c r="J233" s="0" t="n">
        <v>0</v>
      </c>
      <c r="K233" s="0" t="n">
        <v>0</v>
      </c>
      <c r="L233" s="0" t="n">
        <v>88953356.3294427</v>
      </c>
      <c r="M233" s="0" t="n">
        <v>127076223.327775</v>
      </c>
      <c r="N233" s="0" t="n">
        <v>301806026.313656</v>
      </c>
      <c r="O233" s="0" t="n">
        <v>386311713.681481</v>
      </c>
      <c r="P233" s="0" t="n">
        <v>327184754.4</v>
      </c>
      <c r="Q233" s="0" t="n">
        <v>368082848.7</v>
      </c>
      <c r="R233" s="0" t="n">
        <v>356758647.477696</v>
      </c>
      <c r="S233" s="0" t="n">
        <v>0.791730456136959</v>
      </c>
      <c r="T233" s="0" t="n">
        <v>0</v>
      </c>
      <c r="U233" s="0" t="n">
        <v>26.41071465</v>
      </c>
      <c r="V233" s="0" t="n">
        <v>84.1258928774998</v>
      </c>
      <c r="W233" s="0" t="n">
        <v>85</v>
      </c>
      <c r="X233" s="0" t="n">
        <v>195.5366075275</v>
      </c>
      <c r="Y233" s="0" t="n">
        <v>110.5366075275</v>
      </c>
      <c r="Z233" s="0" t="s">
        <v>251</v>
      </c>
      <c r="AA233" s="0" t="n">
        <v>0.12</v>
      </c>
      <c r="AB233" s="0" t="n">
        <v>0.25</v>
      </c>
      <c r="AC233" s="0" t="n">
        <v>1</v>
      </c>
      <c r="AD233" s="0" t="n">
        <v>0.13</v>
      </c>
      <c r="AE233" s="0" t="n">
        <v>0.75</v>
      </c>
      <c r="AF233" s="0" t="n">
        <v>0</v>
      </c>
      <c r="AG233" s="0" t="n">
        <v>0.75</v>
      </c>
      <c r="AH233" s="0" t="n">
        <v>0.0950076547364351</v>
      </c>
      <c r="AI233" s="0" t="n">
        <v>0.19793261403424</v>
      </c>
      <c r="AJ233" s="0" t="n">
        <v>0.791730456136959</v>
      </c>
      <c r="AK233" s="5" t="s">
        <v>254</v>
      </c>
      <c r="AL233" s="5" t="s">
        <v>284</v>
      </c>
      <c r="AM233" s="5" t="s">
        <v>370</v>
      </c>
      <c r="AN233" s="5" t="s">
        <v>254</v>
      </c>
      <c r="AO233" s="5" t="s">
        <v>235</v>
      </c>
      <c r="AP233" s="5" t="s">
        <v>371</v>
      </c>
      <c r="AQ233" s="0" t="s">
        <v>242</v>
      </c>
    </row>
    <row r="234" customFormat="false" ht="15.8" hidden="true" customHeight="false" outlineLevel="0" collapsed="false">
      <c r="A234" s="0" t="s">
        <v>9</v>
      </c>
      <c r="B234" s="0" t="s">
        <v>9</v>
      </c>
      <c r="C234" s="0" t="s">
        <v>114</v>
      </c>
      <c r="D234" s="0" t="s">
        <v>177</v>
      </c>
      <c r="E234" s="0" t="s">
        <v>103</v>
      </c>
      <c r="F234" s="0" t="s">
        <v>202</v>
      </c>
      <c r="G234" s="0" t="n">
        <v>10647544.7382479</v>
      </c>
      <c r="H234" s="0" t="n">
        <v>602054.95</v>
      </c>
      <c r="I234" s="0" t="n">
        <v>1566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10647544.7382479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s">
        <v>251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5" t="s">
        <v>254</v>
      </c>
      <c r="AL234" s="5" t="s">
        <v>284</v>
      </c>
      <c r="AM234" s="5" t="s">
        <v>372</v>
      </c>
      <c r="AN234" s="5" t="s">
        <v>254</v>
      </c>
      <c r="AO234" s="5" t="s">
        <v>235</v>
      </c>
      <c r="AP234" s="5" t="s">
        <v>373</v>
      </c>
      <c r="AQ234" s="0" t="s">
        <v>237</v>
      </c>
    </row>
    <row r="235" customFormat="false" ht="15.8" hidden="true" customHeight="false" outlineLevel="0" collapsed="false">
      <c r="A235" s="0" t="s">
        <v>9</v>
      </c>
      <c r="B235" s="0" t="s">
        <v>9</v>
      </c>
      <c r="C235" s="0" t="s">
        <v>114</v>
      </c>
      <c r="D235" s="0" t="s">
        <v>177</v>
      </c>
      <c r="E235" s="0" t="s">
        <v>103</v>
      </c>
      <c r="F235" s="0" t="s">
        <v>238</v>
      </c>
      <c r="G235" s="0" t="n">
        <v>5725521.44264608</v>
      </c>
      <c r="H235" s="0" t="n">
        <v>602054.95</v>
      </c>
      <c r="I235" s="0" t="n">
        <v>1013601.677754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10647544.7382479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s">
        <v>251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5" t="s">
        <v>254</v>
      </c>
      <c r="AL235" s="5" t="s">
        <v>284</v>
      </c>
      <c r="AM235" s="5" t="s">
        <v>372</v>
      </c>
      <c r="AN235" s="5" t="s">
        <v>254</v>
      </c>
      <c r="AO235" s="5" t="s">
        <v>235</v>
      </c>
      <c r="AP235" s="5" t="s">
        <v>373</v>
      </c>
      <c r="AQ235" s="0" t="s">
        <v>239</v>
      </c>
    </row>
    <row r="236" customFormat="false" ht="15.8" hidden="true" customHeight="false" outlineLevel="0" collapsed="false">
      <c r="A236" s="0" t="s">
        <v>9</v>
      </c>
      <c r="B236" s="0" t="s">
        <v>9</v>
      </c>
      <c r="C236" s="0" t="s">
        <v>114</v>
      </c>
      <c r="D236" s="0" t="s">
        <v>177</v>
      </c>
      <c r="E236" s="0" t="s">
        <v>103</v>
      </c>
      <c r="F236" s="0" t="s">
        <v>240</v>
      </c>
      <c r="G236" s="0" t="n">
        <v>2330584.95976879</v>
      </c>
      <c r="H236" s="0" t="n">
        <v>602054.95</v>
      </c>
      <c r="I236" s="0" t="n">
        <v>1013601.677754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10647544.7382479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s">
        <v>251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5" t="s">
        <v>254</v>
      </c>
      <c r="AL236" s="5" t="s">
        <v>284</v>
      </c>
      <c r="AM236" s="5" t="s">
        <v>372</v>
      </c>
      <c r="AN236" s="5" t="s">
        <v>254</v>
      </c>
      <c r="AO236" s="5" t="s">
        <v>235</v>
      </c>
      <c r="AP236" s="5" t="s">
        <v>373</v>
      </c>
      <c r="AQ236" s="0" t="s">
        <v>155</v>
      </c>
    </row>
    <row r="237" customFormat="false" ht="15.8" hidden="true" customHeight="false" outlineLevel="0" collapsed="false">
      <c r="A237" s="0" t="s">
        <v>9</v>
      </c>
      <c r="B237" s="0" t="s">
        <v>9</v>
      </c>
      <c r="C237" s="0" t="s">
        <v>114</v>
      </c>
      <c r="D237" s="0" t="s">
        <v>177</v>
      </c>
      <c r="E237" s="0" t="s">
        <v>103</v>
      </c>
      <c r="F237" s="0" t="s">
        <v>241</v>
      </c>
      <c r="G237" s="0" t="n">
        <v>2104105.54962615</v>
      </c>
      <c r="H237" s="0" t="n">
        <v>602054.95</v>
      </c>
      <c r="I237" s="0" t="n">
        <v>1013601.677754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10647544.7382479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s">
        <v>251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5" t="s">
        <v>254</v>
      </c>
      <c r="AL237" s="5" t="s">
        <v>284</v>
      </c>
      <c r="AM237" s="5" t="s">
        <v>372</v>
      </c>
      <c r="AN237" s="5" t="s">
        <v>254</v>
      </c>
      <c r="AO237" s="5" t="s">
        <v>235</v>
      </c>
      <c r="AP237" s="5" t="s">
        <v>373</v>
      </c>
      <c r="AQ237" s="0" t="s">
        <v>242</v>
      </c>
    </row>
    <row r="238" customFormat="false" ht="15.8" hidden="true" customHeight="false" outlineLevel="0" collapsed="false">
      <c r="A238" s="0" t="s">
        <v>9</v>
      </c>
      <c r="B238" s="0" t="s">
        <v>9</v>
      </c>
      <c r="C238" s="0" t="s">
        <v>374</v>
      </c>
      <c r="D238" s="0" t="s">
        <v>375</v>
      </c>
      <c r="E238" s="0" t="s">
        <v>90</v>
      </c>
      <c r="F238" s="0" t="s">
        <v>202</v>
      </c>
      <c r="G238" s="0" t="n">
        <v>101332011.757114</v>
      </c>
      <c r="H238" s="0" t="n">
        <v>1157051.98056412</v>
      </c>
      <c r="I238" s="0" t="n">
        <v>2315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101332011.757114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s">
        <v>230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5" t="s">
        <v>234</v>
      </c>
      <c r="AL238" s="5" t="s">
        <v>294</v>
      </c>
      <c r="AM238" s="5" t="s">
        <v>376</v>
      </c>
      <c r="AN238" s="5" t="s">
        <v>254</v>
      </c>
      <c r="AO238" s="5" t="s">
        <v>235</v>
      </c>
      <c r="AP238" s="5" t="s">
        <v>377</v>
      </c>
      <c r="AQ238" s="0" t="s">
        <v>237</v>
      </c>
    </row>
    <row r="239" customFormat="false" ht="15.8" hidden="true" customHeight="false" outlineLevel="0" collapsed="false">
      <c r="A239" s="0" t="s">
        <v>9</v>
      </c>
      <c r="B239" s="0" t="s">
        <v>9</v>
      </c>
      <c r="C239" s="0" t="s">
        <v>374</v>
      </c>
      <c r="D239" s="0" t="s">
        <v>375</v>
      </c>
      <c r="E239" s="0" t="s">
        <v>90</v>
      </c>
      <c r="F239" s="0" t="s">
        <v>238</v>
      </c>
      <c r="G239" s="0" t="n">
        <v>101332011.757114</v>
      </c>
      <c r="H239" s="0" t="n">
        <v>1157051.98056412</v>
      </c>
      <c r="I239" s="0" t="n">
        <v>1835244.12593347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101332011.757114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s">
        <v>230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5" t="s">
        <v>234</v>
      </c>
      <c r="AL239" s="5" t="s">
        <v>294</v>
      </c>
      <c r="AM239" s="5" t="s">
        <v>376</v>
      </c>
      <c r="AN239" s="5" t="s">
        <v>254</v>
      </c>
      <c r="AO239" s="5" t="s">
        <v>235</v>
      </c>
      <c r="AP239" s="5" t="s">
        <v>377</v>
      </c>
      <c r="AQ239" s="0" t="s">
        <v>239</v>
      </c>
    </row>
    <row r="240" customFormat="false" ht="15.8" hidden="true" customHeight="false" outlineLevel="0" collapsed="false">
      <c r="A240" s="0" t="s">
        <v>9</v>
      </c>
      <c r="B240" s="0" t="s">
        <v>9</v>
      </c>
      <c r="C240" s="0" t="s">
        <v>374</v>
      </c>
      <c r="D240" s="0" t="s">
        <v>375</v>
      </c>
      <c r="E240" s="0" t="s">
        <v>90</v>
      </c>
      <c r="F240" s="0" t="s">
        <v>240</v>
      </c>
      <c r="G240" s="0" t="n">
        <v>73375768.9114293</v>
      </c>
      <c r="H240" s="0" t="n">
        <v>1157051.98056412</v>
      </c>
      <c r="I240" s="0" t="n">
        <v>1835244.12593347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101332011.757114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s">
        <v>230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5" t="s">
        <v>234</v>
      </c>
      <c r="AL240" s="5" t="s">
        <v>294</v>
      </c>
      <c r="AM240" s="5" t="s">
        <v>376</v>
      </c>
      <c r="AN240" s="5" t="s">
        <v>254</v>
      </c>
      <c r="AO240" s="5" t="s">
        <v>235</v>
      </c>
      <c r="AP240" s="5" t="s">
        <v>377</v>
      </c>
      <c r="AQ240" s="0" t="s">
        <v>155</v>
      </c>
    </row>
    <row r="241" customFormat="false" ht="15.8" hidden="true" customHeight="false" outlineLevel="0" collapsed="false">
      <c r="A241" s="0" t="s">
        <v>9</v>
      </c>
      <c r="B241" s="0" t="s">
        <v>9</v>
      </c>
      <c r="C241" s="0" t="s">
        <v>374</v>
      </c>
      <c r="D241" s="0" t="s">
        <v>375</v>
      </c>
      <c r="E241" s="0" t="s">
        <v>90</v>
      </c>
      <c r="F241" s="0" t="s">
        <v>241</v>
      </c>
      <c r="G241" s="0" t="n">
        <v>73375768.9114293</v>
      </c>
      <c r="H241" s="0" t="n">
        <v>1157051.98056412</v>
      </c>
      <c r="I241" s="0" t="n">
        <v>1835244.12593347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101332011.757114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s">
        <v>230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5" t="s">
        <v>234</v>
      </c>
      <c r="AL241" s="5" t="s">
        <v>294</v>
      </c>
      <c r="AM241" s="5" t="s">
        <v>376</v>
      </c>
      <c r="AN241" s="5" t="s">
        <v>254</v>
      </c>
      <c r="AO241" s="5" t="s">
        <v>235</v>
      </c>
      <c r="AP241" s="5" t="s">
        <v>377</v>
      </c>
      <c r="AQ241" s="0" t="s">
        <v>242</v>
      </c>
    </row>
    <row r="242" customFormat="false" ht="15.8" hidden="true" customHeight="false" outlineLevel="0" collapsed="false">
      <c r="A242" s="0" t="s">
        <v>9</v>
      </c>
      <c r="B242" s="0" t="s">
        <v>9</v>
      </c>
      <c r="C242" s="0" t="s">
        <v>378</v>
      </c>
      <c r="D242" s="0" t="s">
        <v>179</v>
      </c>
      <c r="E242" s="0" t="s">
        <v>103</v>
      </c>
      <c r="F242" s="0" t="s">
        <v>202</v>
      </c>
      <c r="G242" s="0" t="n">
        <v>138055172.830543</v>
      </c>
      <c r="H242" s="0" t="n">
        <v>2279254.51</v>
      </c>
      <c r="I242" s="0" t="n">
        <v>6362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138055172.830543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s">
        <v>251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5" t="s">
        <v>254</v>
      </c>
      <c r="AL242" s="5" t="s">
        <v>263</v>
      </c>
      <c r="AM242" s="5" t="s">
        <v>379</v>
      </c>
      <c r="AN242" s="5" t="s">
        <v>254</v>
      </c>
      <c r="AO242" s="5" t="s">
        <v>235</v>
      </c>
      <c r="AP242" s="5" t="s">
        <v>380</v>
      </c>
      <c r="AQ242" s="0" t="s">
        <v>237</v>
      </c>
    </row>
    <row r="243" customFormat="false" ht="15.8" hidden="true" customHeight="false" outlineLevel="0" collapsed="false">
      <c r="A243" s="0" t="s">
        <v>9</v>
      </c>
      <c r="B243" s="0" t="s">
        <v>9</v>
      </c>
      <c r="C243" s="0" t="s">
        <v>378</v>
      </c>
      <c r="D243" s="0" t="s">
        <v>179</v>
      </c>
      <c r="E243" s="0" t="s">
        <v>103</v>
      </c>
      <c r="F243" s="0" t="s">
        <v>238</v>
      </c>
      <c r="G243" s="0" t="n">
        <v>101819719.503585</v>
      </c>
      <c r="H243" s="0" t="n">
        <v>2279254.51</v>
      </c>
      <c r="I243" s="0" t="n">
        <v>2023629.478539</v>
      </c>
      <c r="J243" s="0" t="n">
        <v>0</v>
      </c>
      <c r="K243" s="0" t="n">
        <v>0</v>
      </c>
      <c r="L243" s="0" t="n">
        <v>41026581.18</v>
      </c>
      <c r="M243" s="0" t="n">
        <v>61539871.77</v>
      </c>
      <c r="N243" s="0" t="n">
        <v>194876260.605</v>
      </c>
      <c r="O243" s="0" t="n">
        <v>272826764.847</v>
      </c>
      <c r="P243" s="0" t="n">
        <v>0</v>
      </c>
      <c r="Q243" s="0" t="n">
        <v>0</v>
      </c>
      <c r="R243" s="0" t="n">
        <v>138055172.830543</v>
      </c>
      <c r="S243" s="0" t="n">
        <v>0.262470812096519</v>
      </c>
      <c r="T243" s="0" t="n">
        <v>0</v>
      </c>
      <c r="U243" s="0" t="n">
        <v>22.5</v>
      </c>
      <c r="V243" s="0" t="n">
        <v>102.6</v>
      </c>
      <c r="W243" s="0" t="n">
        <v>0</v>
      </c>
      <c r="X243" s="0" t="n">
        <v>0</v>
      </c>
      <c r="Y243" s="0" t="n">
        <v>125.1</v>
      </c>
      <c r="Z243" s="0" t="s">
        <v>251</v>
      </c>
      <c r="AA243" s="0" t="n">
        <v>0.48</v>
      </c>
      <c r="AB243" s="0" t="n">
        <v>1</v>
      </c>
      <c r="AC243" s="0" t="n">
        <v>0</v>
      </c>
      <c r="AD243" s="0" t="n">
        <v>0.52</v>
      </c>
      <c r="AE243" s="0" t="n">
        <v>0</v>
      </c>
      <c r="AF243" s="0" t="n">
        <v>0</v>
      </c>
      <c r="AG243" s="0" t="n">
        <v>0</v>
      </c>
      <c r="AH243" s="0" t="n">
        <v>0.125985989806329</v>
      </c>
      <c r="AI243" s="0" t="n">
        <v>0.262470812096519</v>
      </c>
      <c r="AJ243" s="0" t="n">
        <v>0</v>
      </c>
      <c r="AK243" s="5" t="s">
        <v>254</v>
      </c>
      <c r="AL243" s="5" t="s">
        <v>263</v>
      </c>
      <c r="AM243" s="5" t="s">
        <v>379</v>
      </c>
      <c r="AN243" s="5" t="s">
        <v>254</v>
      </c>
      <c r="AO243" s="5" t="s">
        <v>235</v>
      </c>
      <c r="AP243" s="5" t="s">
        <v>380</v>
      </c>
      <c r="AQ243" s="0" t="s">
        <v>239</v>
      </c>
    </row>
    <row r="244" customFormat="false" ht="15.8" hidden="true" customHeight="false" outlineLevel="0" collapsed="false">
      <c r="A244" s="0" t="s">
        <v>9</v>
      </c>
      <c r="B244" s="0" t="s">
        <v>9</v>
      </c>
      <c r="C244" s="0" t="s">
        <v>378</v>
      </c>
      <c r="D244" s="0" t="s">
        <v>179</v>
      </c>
      <c r="E244" s="0" t="s">
        <v>103</v>
      </c>
      <c r="F244" s="0" t="s">
        <v>240</v>
      </c>
      <c r="G244" s="0" t="n">
        <v>56532603.9966119</v>
      </c>
      <c r="H244" s="0" t="n">
        <v>2279254.51</v>
      </c>
      <c r="I244" s="0" t="n">
        <v>2023629.478539</v>
      </c>
      <c r="J244" s="0" t="n">
        <v>0</v>
      </c>
      <c r="K244" s="0" t="n">
        <v>0</v>
      </c>
      <c r="L244" s="0" t="n">
        <v>41026581.18</v>
      </c>
      <c r="M244" s="0" t="n">
        <v>61539871.77</v>
      </c>
      <c r="N244" s="0" t="n">
        <v>214363886.6655</v>
      </c>
      <c r="O244" s="0" t="n">
        <v>292314390.9075</v>
      </c>
      <c r="P244" s="0" t="n">
        <v>159547815.7</v>
      </c>
      <c r="Q244" s="0" t="n">
        <v>182340360.8</v>
      </c>
      <c r="R244" s="0" t="n">
        <v>138055172.830543</v>
      </c>
      <c r="S244" s="0" t="n">
        <v>0.590507165812591</v>
      </c>
      <c r="T244" s="0" t="n">
        <v>0</v>
      </c>
      <c r="U244" s="0" t="n">
        <v>22.5</v>
      </c>
      <c r="V244" s="0" t="n">
        <v>111.15</v>
      </c>
      <c r="W244" s="0" t="n">
        <v>75</v>
      </c>
      <c r="X244" s="0" t="n">
        <v>208.65</v>
      </c>
      <c r="Y244" s="0" t="n">
        <v>133.65</v>
      </c>
      <c r="Z244" s="0" t="s">
        <v>251</v>
      </c>
      <c r="AA244" s="0" t="n">
        <v>0.12</v>
      </c>
      <c r="AB244" s="0" t="n">
        <v>0.25</v>
      </c>
      <c r="AC244" s="0" t="n">
        <v>1</v>
      </c>
      <c r="AD244" s="0" t="n">
        <v>0.13</v>
      </c>
      <c r="AE244" s="0" t="n">
        <v>0.75</v>
      </c>
      <c r="AF244" s="0" t="n">
        <v>0</v>
      </c>
      <c r="AG244" s="0" t="n">
        <v>0.75</v>
      </c>
      <c r="AH244" s="0" t="n">
        <v>0.0708608598975109</v>
      </c>
      <c r="AI244" s="0" t="n">
        <v>0.147626791453148</v>
      </c>
      <c r="AJ244" s="0" t="n">
        <v>0.590507165812591</v>
      </c>
      <c r="AK244" s="5" t="s">
        <v>254</v>
      </c>
      <c r="AL244" s="5" t="s">
        <v>263</v>
      </c>
      <c r="AM244" s="5" t="s">
        <v>379</v>
      </c>
      <c r="AN244" s="5" t="s">
        <v>254</v>
      </c>
      <c r="AO244" s="5" t="s">
        <v>235</v>
      </c>
      <c r="AP244" s="5" t="s">
        <v>380</v>
      </c>
      <c r="AQ244" s="0" t="s">
        <v>155</v>
      </c>
    </row>
    <row r="245" customFormat="false" ht="15.8" hidden="true" customHeight="false" outlineLevel="0" collapsed="false">
      <c r="A245" s="0" t="s">
        <v>9</v>
      </c>
      <c r="B245" s="0" t="s">
        <v>9</v>
      </c>
      <c r="C245" s="0" t="s">
        <v>378</v>
      </c>
      <c r="D245" s="0" t="s">
        <v>179</v>
      </c>
      <c r="E245" s="0" t="s">
        <v>103</v>
      </c>
      <c r="F245" s="0" t="s">
        <v>241</v>
      </c>
      <c r="G245" s="0" t="n">
        <v>50454191.2136268</v>
      </c>
      <c r="H245" s="0" t="n">
        <v>2279254.51</v>
      </c>
      <c r="I245" s="0" t="n">
        <v>2023629.478539</v>
      </c>
      <c r="J245" s="0" t="n">
        <v>0</v>
      </c>
      <c r="K245" s="0" t="n">
        <v>0</v>
      </c>
      <c r="L245" s="0" t="n">
        <v>71796517.065</v>
      </c>
      <c r="M245" s="0" t="n">
        <v>102566452.95</v>
      </c>
      <c r="N245" s="0" t="n">
        <v>243595325.75625</v>
      </c>
      <c r="O245" s="0" t="n">
        <v>311802016.968</v>
      </c>
      <c r="P245" s="0" t="n">
        <v>182340360.8</v>
      </c>
      <c r="Q245" s="0" t="n">
        <v>205132905.9</v>
      </c>
      <c r="R245" s="0" t="n">
        <v>138055172.830543</v>
      </c>
      <c r="S245" s="0" t="n">
        <v>0.634536032376295</v>
      </c>
      <c r="T245" s="0" t="n">
        <v>0</v>
      </c>
      <c r="U245" s="0" t="n">
        <v>38.25</v>
      </c>
      <c r="V245" s="0" t="n">
        <v>121.8375</v>
      </c>
      <c r="W245" s="0" t="n">
        <v>85</v>
      </c>
      <c r="X245" s="0" t="n">
        <v>245.0875</v>
      </c>
      <c r="Y245" s="0" t="n">
        <v>160.0875</v>
      </c>
      <c r="Z245" s="0" t="s">
        <v>251</v>
      </c>
      <c r="AA245" s="0" t="n">
        <v>0.12</v>
      </c>
      <c r="AB245" s="0" t="n">
        <v>0.25</v>
      </c>
      <c r="AC245" s="0" t="n">
        <v>1</v>
      </c>
      <c r="AD245" s="0" t="n">
        <v>0.13</v>
      </c>
      <c r="AE245" s="0" t="n">
        <v>0.75</v>
      </c>
      <c r="AF245" s="0" t="n">
        <v>0</v>
      </c>
      <c r="AG245" s="0" t="n">
        <v>0.75</v>
      </c>
      <c r="AH245" s="0" t="n">
        <v>0.0761443238851554</v>
      </c>
      <c r="AI245" s="0" t="n">
        <v>0.158634008094074</v>
      </c>
      <c r="AJ245" s="0" t="n">
        <v>0.634536032376295</v>
      </c>
      <c r="AK245" s="5" t="s">
        <v>254</v>
      </c>
      <c r="AL245" s="5" t="s">
        <v>263</v>
      </c>
      <c r="AM245" s="5" t="s">
        <v>379</v>
      </c>
      <c r="AN245" s="5" t="s">
        <v>254</v>
      </c>
      <c r="AO245" s="5" t="s">
        <v>235</v>
      </c>
      <c r="AP245" s="5" t="s">
        <v>380</v>
      </c>
      <c r="AQ245" s="0" t="s">
        <v>242</v>
      </c>
    </row>
    <row r="246" customFormat="false" ht="15.8" hidden="true" customHeight="false" outlineLevel="0" collapsed="false">
      <c r="A246" s="0" t="s">
        <v>9</v>
      </c>
      <c r="B246" s="0" t="s">
        <v>9</v>
      </c>
      <c r="C246" s="0" t="s">
        <v>378</v>
      </c>
      <c r="D246" s="0" t="s">
        <v>177</v>
      </c>
      <c r="E246" s="0" t="s">
        <v>103</v>
      </c>
      <c r="F246" s="0" t="s">
        <v>202</v>
      </c>
      <c r="G246" s="0" t="n">
        <v>198113359.725125</v>
      </c>
      <c r="H246" s="0" t="n">
        <v>2963212.865</v>
      </c>
      <c r="I246" s="0" t="n">
        <v>9227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198113359.725125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s">
        <v>251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5" t="s">
        <v>254</v>
      </c>
      <c r="AL246" s="5" t="s">
        <v>284</v>
      </c>
      <c r="AM246" s="5" t="s">
        <v>379</v>
      </c>
      <c r="AN246" s="5" t="s">
        <v>254</v>
      </c>
      <c r="AO246" s="5" t="s">
        <v>235</v>
      </c>
      <c r="AP246" s="5" t="s">
        <v>381</v>
      </c>
      <c r="AQ246" s="0" t="s">
        <v>237</v>
      </c>
    </row>
    <row r="247" customFormat="false" ht="15.8" hidden="true" customHeight="false" outlineLevel="0" collapsed="false">
      <c r="A247" s="0" t="s">
        <v>9</v>
      </c>
      <c r="B247" s="0" t="s">
        <v>9</v>
      </c>
      <c r="C247" s="0" t="s">
        <v>378</v>
      </c>
      <c r="D247" s="0" t="s">
        <v>177</v>
      </c>
      <c r="E247" s="0" t="s">
        <v>103</v>
      </c>
      <c r="F247" s="0" t="s">
        <v>238</v>
      </c>
      <c r="G247" s="0" t="n">
        <v>147750952.744481</v>
      </c>
      <c r="H247" s="0" t="n">
        <v>2963212.865</v>
      </c>
      <c r="I247" s="0" t="n">
        <v>6017633.167088</v>
      </c>
      <c r="J247" s="0" t="n">
        <v>0</v>
      </c>
      <c r="K247" s="0" t="n">
        <v>0</v>
      </c>
      <c r="L247" s="0" t="n">
        <v>53337831.57</v>
      </c>
      <c r="M247" s="0" t="n">
        <v>80006747.355</v>
      </c>
      <c r="N247" s="0" t="n">
        <v>253354699.9575</v>
      </c>
      <c r="O247" s="0" t="n">
        <v>354696579.9405</v>
      </c>
      <c r="P247" s="0" t="n">
        <v>0</v>
      </c>
      <c r="Q247" s="0" t="n">
        <v>0</v>
      </c>
      <c r="R247" s="0" t="n">
        <v>198113359.725125</v>
      </c>
      <c r="S247" s="0" t="n">
        <v>0.254210049491463</v>
      </c>
      <c r="T247" s="0" t="n">
        <v>0</v>
      </c>
      <c r="U247" s="0" t="n">
        <v>22.5</v>
      </c>
      <c r="V247" s="0" t="n">
        <v>102.6</v>
      </c>
      <c r="W247" s="0" t="n">
        <v>0</v>
      </c>
      <c r="X247" s="0" t="n">
        <v>0</v>
      </c>
      <c r="Y247" s="0" t="n">
        <v>125.1</v>
      </c>
      <c r="Z247" s="0" t="s">
        <v>251</v>
      </c>
      <c r="AA247" s="0" t="n">
        <v>0.48</v>
      </c>
      <c r="AB247" s="0" t="n">
        <v>1</v>
      </c>
      <c r="AC247" s="0" t="n">
        <v>0</v>
      </c>
      <c r="AD247" s="0" t="n">
        <v>0.52</v>
      </c>
      <c r="AE247" s="0" t="n">
        <v>0</v>
      </c>
      <c r="AF247" s="0" t="n">
        <v>0</v>
      </c>
      <c r="AG247" s="0" t="n">
        <v>0</v>
      </c>
      <c r="AH247" s="0" t="n">
        <v>0.122020823755902</v>
      </c>
      <c r="AI247" s="0" t="n">
        <v>0.254210049491463</v>
      </c>
      <c r="AJ247" s="0" t="n">
        <v>0</v>
      </c>
      <c r="AK247" s="5" t="s">
        <v>254</v>
      </c>
      <c r="AL247" s="5" t="s">
        <v>284</v>
      </c>
      <c r="AM247" s="5" t="s">
        <v>379</v>
      </c>
      <c r="AN247" s="5" t="s">
        <v>254</v>
      </c>
      <c r="AO247" s="5" t="s">
        <v>235</v>
      </c>
      <c r="AP247" s="5" t="s">
        <v>381</v>
      </c>
      <c r="AQ247" s="0" t="s">
        <v>239</v>
      </c>
    </row>
    <row r="248" customFormat="false" ht="15.8" hidden="true" customHeight="false" outlineLevel="0" collapsed="false">
      <c r="A248" s="0" t="s">
        <v>9</v>
      </c>
      <c r="B248" s="0" t="s">
        <v>9</v>
      </c>
      <c r="C248" s="0" t="s">
        <v>378</v>
      </c>
      <c r="D248" s="0" t="s">
        <v>177</v>
      </c>
      <c r="E248" s="0" t="s">
        <v>103</v>
      </c>
      <c r="F248" s="0" t="s">
        <v>240</v>
      </c>
      <c r="G248" s="0" t="n">
        <v>82921472.0287899</v>
      </c>
      <c r="H248" s="0" t="n">
        <v>2963212.865</v>
      </c>
      <c r="I248" s="0" t="n">
        <v>6017633.167088</v>
      </c>
      <c r="J248" s="0" t="n">
        <v>0</v>
      </c>
      <c r="K248" s="0" t="n">
        <v>0</v>
      </c>
      <c r="L248" s="0" t="n">
        <v>53337831.57</v>
      </c>
      <c r="M248" s="0" t="n">
        <v>80006747.355</v>
      </c>
      <c r="N248" s="0" t="n">
        <v>278690169.95325</v>
      </c>
      <c r="O248" s="0" t="n">
        <v>380032049.93625</v>
      </c>
      <c r="P248" s="0" t="n">
        <v>207424900.55</v>
      </c>
      <c r="Q248" s="0" t="n">
        <v>237057029.2</v>
      </c>
      <c r="R248" s="0" t="n">
        <v>198113359.725125</v>
      </c>
      <c r="S248" s="0" t="n">
        <v>0.5814443198387</v>
      </c>
      <c r="T248" s="0" t="n">
        <v>0</v>
      </c>
      <c r="U248" s="0" t="n">
        <v>22.5</v>
      </c>
      <c r="V248" s="0" t="n">
        <v>111.15</v>
      </c>
      <c r="W248" s="0" t="n">
        <v>75</v>
      </c>
      <c r="X248" s="0" t="n">
        <v>208.65</v>
      </c>
      <c r="Y248" s="0" t="n">
        <v>133.65</v>
      </c>
      <c r="Z248" s="0" t="s">
        <v>251</v>
      </c>
      <c r="AA248" s="0" t="n">
        <v>0.12</v>
      </c>
      <c r="AB248" s="0" t="n">
        <v>0.25</v>
      </c>
      <c r="AC248" s="0" t="n">
        <v>1</v>
      </c>
      <c r="AD248" s="0" t="n">
        <v>0.13</v>
      </c>
      <c r="AE248" s="0" t="n">
        <v>0.75</v>
      </c>
      <c r="AF248" s="0" t="n">
        <v>0</v>
      </c>
      <c r="AG248" s="0" t="n">
        <v>0.75</v>
      </c>
      <c r="AH248" s="0" t="n">
        <v>0.069773318380644</v>
      </c>
      <c r="AI248" s="0" t="n">
        <v>0.145361079959675</v>
      </c>
      <c r="AJ248" s="0" t="n">
        <v>0.5814443198387</v>
      </c>
      <c r="AK248" s="5" t="s">
        <v>254</v>
      </c>
      <c r="AL248" s="5" t="s">
        <v>284</v>
      </c>
      <c r="AM248" s="5" t="s">
        <v>379</v>
      </c>
      <c r="AN248" s="5" t="s">
        <v>254</v>
      </c>
      <c r="AO248" s="5" t="s">
        <v>235</v>
      </c>
      <c r="AP248" s="5" t="s">
        <v>381</v>
      </c>
      <c r="AQ248" s="0" t="s">
        <v>155</v>
      </c>
    </row>
    <row r="249" customFormat="false" ht="15.8" hidden="true" customHeight="false" outlineLevel="0" collapsed="false">
      <c r="A249" s="0" t="s">
        <v>9</v>
      </c>
      <c r="B249" s="0" t="s">
        <v>9</v>
      </c>
      <c r="C249" s="0" t="s">
        <v>378</v>
      </c>
      <c r="D249" s="0" t="s">
        <v>177</v>
      </c>
      <c r="E249" s="0" t="s">
        <v>103</v>
      </c>
      <c r="F249" s="0" t="s">
        <v>241</v>
      </c>
      <c r="G249" s="0" t="n">
        <v>73939603.6927997</v>
      </c>
      <c r="H249" s="0" t="n">
        <v>2963212.865</v>
      </c>
      <c r="I249" s="0" t="n">
        <v>6017633.167088</v>
      </c>
      <c r="J249" s="0" t="n">
        <v>0</v>
      </c>
      <c r="K249" s="0" t="n">
        <v>0</v>
      </c>
      <c r="L249" s="0" t="n">
        <v>93341205.2475</v>
      </c>
      <c r="M249" s="0" t="n">
        <v>133344578.925</v>
      </c>
      <c r="N249" s="0" t="n">
        <v>316693374.946875</v>
      </c>
      <c r="O249" s="0" t="n">
        <v>405367519.932</v>
      </c>
      <c r="P249" s="0" t="n">
        <v>237057029.2</v>
      </c>
      <c r="Q249" s="0" t="n">
        <v>266689157.85</v>
      </c>
      <c r="R249" s="0" t="n">
        <v>198113359.725125</v>
      </c>
      <c r="S249" s="0" t="n">
        <v>0.626781334709641</v>
      </c>
      <c r="T249" s="0" t="n">
        <v>0</v>
      </c>
      <c r="U249" s="0" t="n">
        <v>38.25</v>
      </c>
      <c r="V249" s="0" t="n">
        <v>121.8375</v>
      </c>
      <c r="W249" s="0" t="n">
        <v>85</v>
      </c>
      <c r="X249" s="0" t="n">
        <v>245.0875</v>
      </c>
      <c r="Y249" s="0" t="n">
        <v>160.0875</v>
      </c>
      <c r="Z249" s="0" t="s">
        <v>251</v>
      </c>
      <c r="AA249" s="0" t="n">
        <v>0.12</v>
      </c>
      <c r="AB249" s="0" t="n">
        <v>0.25</v>
      </c>
      <c r="AC249" s="0" t="n">
        <v>1</v>
      </c>
      <c r="AD249" s="0" t="n">
        <v>0.13</v>
      </c>
      <c r="AE249" s="0" t="n">
        <v>0.75</v>
      </c>
      <c r="AF249" s="0" t="n">
        <v>0</v>
      </c>
      <c r="AG249" s="0" t="n">
        <v>0.75</v>
      </c>
      <c r="AH249" s="0" t="n">
        <v>0.075213760165157</v>
      </c>
      <c r="AI249" s="0" t="n">
        <v>0.15669533367741</v>
      </c>
      <c r="AJ249" s="0" t="n">
        <v>0.626781334709641</v>
      </c>
      <c r="AK249" s="5" t="s">
        <v>254</v>
      </c>
      <c r="AL249" s="5" t="s">
        <v>284</v>
      </c>
      <c r="AM249" s="5" t="s">
        <v>379</v>
      </c>
      <c r="AN249" s="5" t="s">
        <v>254</v>
      </c>
      <c r="AO249" s="5" t="s">
        <v>235</v>
      </c>
      <c r="AP249" s="5" t="s">
        <v>381</v>
      </c>
      <c r="AQ249" s="0" t="s">
        <v>242</v>
      </c>
    </row>
    <row r="250" customFormat="false" ht="15.8" hidden="true" customHeight="false" outlineLevel="0" collapsed="false">
      <c r="A250" s="0" t="s">
        <v>9</v>
      </c>
      <c r="B250" s="0" t="s">
        <v>9</v>
      </c>
      <c r="C250" s="0" t="s">
        <v>69</v>
      </c>
      <c r="D250" s="0" t="s">
        <v>169</v>
      </c>
      <c r="E250" s="0" t="s">
        <v>52</v>
      </c>
      <c r="F250" s="0" t="s">
        <v>202</v>
      </c>
      <c r="G250" s="0" t="n">
        <v>62790902.7211266</v>
      </c>
      <c r="H250" s="0" t="n">
        <v>633868.572899899</v>
      </c>
      <c r="I250" s="0" t="n">
        <v>5119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62790902.7211266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s">
        <v>251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5" t="s">
        <v>252</v>
      </c>
      <c r="AL250" s="5" t="s">
        <v>277</v>
      </c>
      <c r="AM250" s="5" t="s">
        <v>382</v>
      </c>
      <c r="AN250" s="5" t="s">
        <v>254</v>
      </c>
      <c r="AO250" s="5" t="s">
        <v>235</v>
      </c>
      <c r="AP250" s="5" t="s">
        <v>383</v>
      </c>
      <c r="AQ250" s="0" t="s">
        <v>237</v>
      </c>
    </row>
    <row r="251" customFormat="false" ht="15.8" hidden="true" customHeight="false" outlineLevel="0" collapsed="false">
      <c r="A251" s="0" t="s">
        <v>9</v>
      </c>
      <c r="B251" s="0" t="s">
        <v>9</v>
      </c>
      <c r="C251" s="0" t="s">
        <v>69</v>
      </c>
      <c r="D251" s="0" t="s">
        <v>169</v>
      </c>
      <c r="E251" s="0" t="s">
        <v>52</v>
      </c>
      <c r="F251" s="0" t="s">
        <v>238</v>
      </c>
      <c r="G251" s="0" t="n">
        <v>19416240.0169005</v>
      </c>
      <c r="H251" s="0" t="n">
        <v>633868.572899899</v>
      </c>
      <c r="I251" s="0" t="n">
        <v>680133.075780223</v>
      </c>
      <c r="J251" s="0" t="n">
        <v>25354742.9159959</v>
      </c>
      <c r="K251" s="0" t="n">
        <v>31693428.6449949</v>
      </c>
      <c r="L251" s="0" t="n">
        <v>170616290.671498</v>
      </c>
      <c r="M251" s="0" t="n">
        <v>206535509.760234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62790902.7211266</v>
      </c>
      <c r="S251" s="0" t="n">
        <v>0.690779409508827</v>
      </c>
      <c r="T251" s="0" t="n">
        <v>44.9999999999999</v>
      </c>
      <c r="U251" s="0" t="n">
        <v>297.49999965</v>
      </c>
      <c r="V251" s="0" t="n">
        <v>0</v>
      </c>
      <c r="W251" s="0" t="n">
        <v>0</v>
      </c>
      <c r="X251" s="0" t="n">
        <v>342.49999965</v>
      </c>
      <c r="Y251" s="0" t="n">
        <v>0</v>
      </c>
      <c r="Z251" s="0" t="s">
        <v>251</v>
      </c>
      <c r="AA251" s="0" t="n">
        <v>0.12</v>
      </c>
      <c r="AB251" s="0" t="n">
        <v>0</v>
      </c>
      <c r="AC251" s="0" t="n">
        <v>1</v>
      </c>
      <c r="AD251" s="0" t="n">
        <v>0</v>
      </c>
      <c r="AE251" s="0" t="n">
        <v>0.88</v>
      </c>
      <c r="AF251" s="0" t="n">
        <v>0.88</v>
      </c>
      <c r="AG251" s="0" t="n">
        <v>0</v>
      </c>
      <c r="AH251" s="0" t="n">
        <v>0.0828935291410593</v>
      </c>
      <c r="AI251" s="0" t="n">
        <v>0</v>
      </c>
      <c r="AJ251" s="0" t="n">
        <v>0.690779409508827</v>
      </c>
      <c r="AK251" s="5" t="s">
        <v>252</v>
      </c>
      <c r="AL251" s="5" t="s">
        <v>277</v>
      </c>
      <c r="AM251" s="5" t="s">
        <v>382</v>
      </c>
      <c r="AN251" s="5" t="s">
        <v>254</v>
      </c>
      <c r="AO251" s="5" t="s">
        <v>235</v>
      </c>
      <c r="AP251" s="5" t="s">
        <v>383</v>
      </c>
      <c r="AQ251" s="0" t="s">
        <v>239</v>
      </c>
    </row>
    <row r="252" customFormat="false" ht="15.8" hidden="true" customHeight="false" outlineLevel="0" collapsed="false">
      <c r="A252" s="0" t="s">
        <v>9</v>
      </c>
      <c r="B252" s="0" t="s">
        <v>9</v>
      </c>
      <c r="C252" s="0" t="s">
        <v>69</v>
      </c>
      <c r="D252" s="0" t="s">
        <v>169</v>
      </c>
      <c r="E252" s="0" t="s">
        <v>52</v>
      </c>
      <c r="F252" s="0" t="s">
        <v>240</v>
      </c>
      <c r="G252" s="0" t="n">
        <v>7739534.07086929</v>
      </c>
      <c r="H252" s="0" t="n">
        <v>633868.572899899</v>
      </c>
      <c r="I252" s="0" t="n">
        <v>680133.075780223</v>
      </c>
      <c r="J252" s="0" t="n">
        <v>28524085.7804954</v>
      </c>
      <c r="K252" s="0" t="n">
        <v>34862771.5094944</v>
      </c>
      <c r="L252" s="0" t="n">
        <v>170616290.671498</v>
      </c>
      <c r="M252" s="0" t="n">
        <v>206535509.760234</v>
      </c>
      <c r="N252" s="0" t="n">
        <v>1584671.43224975</v>
      </c>
      <c r="O252" s="0" t="n">
        <v>2535474.29159959</v>
      </c>
      <c r="P252" s="0" t="n">
        <v>0</v>
      </c>
      <c r="Q252" s="0" t="n">
        <v>0</v>
      </c>
      <c r="R252" s="0" t="n">
        <v>62790902.7211266</v>
      </c>
      <c r="S252" s="0" t="n">
        <v>0.876741156195143</v>
      </c>
      <c r="T252" s="0" t="n">
        <v>49.9999999999999</v>
      </c>
      <c r="U252" s="0" t="n">
        <v>297.49999965</v>
      </c>
      <c r="V252" s="0" t="n">
        <v>3.25</v>
      </c>
      <c r="W252" s="0" t="n">
        <v>0</v>
      </c>
      <c r="X252" s="0" t="n">
        <v>350.74999965</v>
      </c>
      <c r="Y252" s="0" t="n">
        <v>300.74999965</v>
      </c>
      <c r="Z252" s="0" t="s">
        <v>251</v>
      </c>
      <c r="AA252" s="0" t="n">
        <v>0.12</v>
      </c>
      <c r="AB252" s="0" t="n">
        <v>0.25</v>
      </c>
      <c r="AC252" s="0" t="n">
        <v>1</v>
      </c>
      <c r="AD252" s="0" t="n">
        <v>0.13</v>
      </c>
      <c r="AE252" s="0" t="n">
        <v>0.75</v>
      </c>
      <c r="AF252" s="0" t="n">
        <v>0.75</v>
      </c>
      <c r="AG252" s="0" t="n">
        <v>0</v>
      </c>
      <c r="AH252" s="0" t="n">
        <v>0.105208938743417</v>
      </c>
      <c r="AI252" s="0" t="n">
        <v>0.219185289048786</v>
      </c>
      <c r="AJ252" s="0" t="n">
        <v>0.876741156195143</v>
      </c>
      <c r="AK252" s="5" t="s">
        <v>252</v>
      </c>
      <c r="AL252" s="5" t="s">
        <v>277</v>
      </c>
      <c r="AM252" s="5" t="s">
        <v>382</v>
      </c>
      <c r="AN252" s="5" t="s">
        <v>254</v>
      </c>
      <c r="AO252" s="5" t="s">
        <v>235</v>
      </c>
      <c r="AP252" s="5" t="s">
        <v>383</v>
      </c>
      <c r="AQ252" s="0" t="s">
        <v>155</v>
      </c>
    </row>
    <row r="253" customFormat="false" ht="15.8" hidden="true" customHeight="false" outlineLevel="0" collapsed="false">
      <c r="A253" s="0" t="s">
        <v>9</v>
      </c>
      <c r="B253" s="0" t="s">
        <v>9</v>
      </c>
      <c r="C253" s="0" t="s">
        <v>69</v>
      </c>
      <c r="D253" s="0" t="s">
        <v>169</v>
      </c>
      <c r="E253" s="0" t="s">
        <v>52</v>
      </c>
      <c r="F253" s="0" t="s">
        <v>241</v>
      </c>
      <c r="G253" s="0" t="n">
        <v>4692279.03955903</v>
      </c>
      <c r="H253" s="0" t="n">
        <v>633868.572899899</v>
      </c>
      <c r="I253" s="0" t="n">
        <v>680133.075780223</v>
      </c>
      <c r="J253" s="0" t="n">
        <v>28524085.7804954</v>
      </c>
      <c r="K253" s="0" t="n">
        <v>34862771.5094944</v>
      </c>
      <c r="L253" s="0" t="n">
        <v>206535509.760234</v>
      </c>
      <c r="M253" s="0" t="n">
        <v>251434533.621154</v>
      </c>
      <c r="N253" s="0" t="n">
        <v>1901605.71869969</v>
      </c>
      <c r="O253" s="0" t="n">
        <v>2852408.57804954</v>
      </c>
      <c r="P253" s="0" t="n">
        <v>0</v>
      </c>
      <c r="Q253" s="0" t="n">
        <v>0</v>
      </c>
      <c r="R253" s="0" t="n">
        <v>62790902.7211266</v>
      </c>
      <c r="S253" s="0" t="n">
        <v>0.925271355622982</v>
      </c>
      <c r="T253" s="0" t="n">
        <v>49.9999999999999</v>
      </c>
      <c r="U253" s="0" t="n">
        <v>361.249999575</v>
      </c>
      <c r="V253" s="0" t="n">
        <v>3.74999999999999</v>
      </c>
      <c r="W253" s="0" t="n">
        <v>0</v>
      </c>
      <c r="X253" s="0" t="n">
        <v>414.999999575</v>
      </c>
      <c r="Y253" s="0" t="n">
        <v>364.999999575</v>
      </c>
      <c r="Z253" s="0" t="s">
        <v>251</v>
      </c>
      <c r="AA253" s="0" t="n">
        <v>0.12</v>
      </c>
      <c r="AB253" s="0" t="n">
        <v>0.25</v>
      </c>
      <c r="AC253" s="0" t="n">
        <v>1</v>
      </c>
      <c r="AD253" s="0" t="n">
        <v>0.13</v>
      </c>
      <c r="AE253" s="0" t="n">
        <v>0.75</v>
      </c>
      <c r="AF253" s="0" t="n">
        <v>0.75</v>
      </c>
      <c r="AG253" s="0" t="n">
        <v>0</v>
      </c>
      <c r="AH253" s="0" t="n">
        <v>0.111032562674758</v>
      </c>
      <c r="AI253" s="0" t="n">
        <v>0.231317838905745</v>
      </c>
      <c r="AJ253" s="0" t="n">
        <v>0.925271355622982</v>
      </c>
      <c r="AK253" s="5" t="s">
        <v>252</v>
      </c>
      <c r="AL253" s="5" t="s">
        <v>277</v>
      </c>
      <c r="AM253" s="5" t="s">
        <v>382</v>
      </c>
      <c r="AN253" s="5" t="s">
        <v>254</v>
      </c>
      <c r="AO253" s="5" t="s">
        <v>235</v>
      </c>
      <c r="AP253" s="5" t="s">
        <v>383</v>
      </c>
      <c r="AQ253" s="0" t="s">
        <v>242</v>
      </c>
    </row>
    <row r="254" customFormat="false" ht="15.8" hidden="true" customHeight="false" outlineLevel="0" collapsed="false">
      <c r="A254" s="0" t="s">
        <v>9</v>
      </c>
      <c r="B254" s="0" t="s">
        <v>9</v>
      </c>
      <c r="C254" s="0" t="s">
        <v>384</v>
      </c>
      <c r="D254" s="0" t="s">
        <v>169</v>
      </c>
      <c r="E254" s="0" t="s">
        <v>52</v>
      </c>
      <c r="F254" s="0" t="s">
        <v>202</v>
      </c>
      <c r="G254" s="0" t="n">
        <v>406783454.811906</v>
      </c>
      <c r="H254" s="0" t="n">
        <v>3987509.41085389</v>
      </c>
      <c r="I254" s="0" t="n">
        <v>2833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406783454.811906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s">
        <v>251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5" t="s">
        <v>252</v>
      </c>
      <c r="AL254" s="5" t="s">
        <v>277</v>
      </c>
      <c r="AM254" s="5" t="s">
        <v>385</v>
      </c>
      <c r="AN254" s="5" t="s">
        <v>254</v>
      </c>
      <c r="AO254" s="5" t="s">
        <v>235</v>
      </c>
      <c r="AP254" s="5" t="s">
        <v>386</v>
      </c>
      <c r="AQ254" s="0" t="s">
        <v>237</v>
      </c>
    </row>
    <row r="255" customFormat="false" ht="15.8" hidden="true" customHeight="false" outlineLevel="0" collapsed="false">
      <c r="A255" s="0" t="s">
        <v>9</v>
      </c>
      <c r="B255" s="0" t="s">
        <v>9</v>
      </c>
      <c r="C255" s="0" t="s">
        <v>384</v>
      </c>
      <c r="D255" s="0" t="s">
        <v>169</v>
      </c>
      <c r="E255" s="0" t="s">
        <v>52</v>
      </c>
      <c r="F255" s="0" t="s">
        <v>238</v>
      </c>
      <c r="G255" s="0" t="n">
        <v>296309098.827322</v>
      </c>
      <c r="H255" s="0" t="n">
        <v>3987509.41085389</v>
      </c>
      <c r="I255" s="0" t="n">
        <v>2636414.82993205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358875846.97685</v>
      </c>
      <c r="Q255" s="0" t="n">
        <v>398750941.085389</v>
      </c>
      <c r="R255" s="0" t="n">
        <v>406783454.811906</v>
      </c>
      <c r="S255" s="0" t="n">
        <v>0.271580258925885</v>
      </c>
      <c r="T255" s="0" t="n">
        <v>0</v>
      </c>
      <c r="U255" s="0" t="n">
        <v>0</v>
      </c>
      <c r="V255" s="0" t="n">
        <v>0</v>
      </c>
      <c r="W255" s="0" t="n">
        <v>95</v>
      </c>
      <c r="X255" s="0" t="n">
        <v>95</v>
      </c>
      <c r="Y255" s="0" t="n">
        <v>0</v>
      </c>
      <c r="Z255" s="0" t="s">
        <v>251</v>
      </c>
      <c r="AA255" s="0" t="n">
        <v>0</v>
      </c>
      <c r="AB255" s="0" t="n">
        <v>0</v>
      </c>
      <c r="AC255" s="0" t="n">
        <v>1</v>
      </c>
      <c r="AD255" s="0" t="n">
        <v>0</v>
      </c>
      <c r="AE255" s="0" t="n">
        <v>1</v>
      </c>
      <c r="AF255" s="0" t="n">
        <v>0</v>
      </c>
      <c r="AG255" s="0" t="n">
        <v>1</v>
      </c>
      <c r="AH255" s="0" t="n">
        <v>0</v>
      </c>
      <c r="AI255" s="0" t="n">
        <v>0</v>
      </c>
      <c r="AJ255" s="0" t="n">
        <v>0.271580258925885</v>
      </c>
      <c r="AK255" s="5" t="s">
        <v>252</v>
      </c>
      <c r="AL255" s="5" t="s">
        <v>277</v>
      </c>
      <c r="AM255" s="5" t="s">
        <v>385</v>
      </c>
      <c r="AN255" s="5" t="s">
        <v>254</v>
      </c>
      <c r="AO255" s="5" t="s">
        <v>235</v>
      </c>
      <c r="AP255" s="5" t="s">
        <v>386</v>
      </c>
      <c r="AQ255" s="0" t="s">
        <v>239</v>
      </c>
    </row>
    <row r="256" customFormat="false" ht="15.8" hidden="true" customHeight="false" outlineLevel="0" collapsed="false">
      <c r="A256" s="0" t="s">
        <v>9</v>
      </c>
      <c r="B256" s="0" t="s">
        <v>9</v>
      </c>
      <c r="C256" s="0" t="s">
        <v>384</v>
      </c>
      <c r="D256" s="0" t="s">
        <v>169</v>
      </c>
      <c r="E256" s="0" t="s">
        <v>52</v>
      </c>
      <c r="F256" s="0" t="s">
        <v>240</v>
      </c>
      <c r="G256" s="0" t="n">
        <v>178112466.984696</v>
      </c>
      <c r="H256" s="0" t="n">
        <v>3987509.41085389</v>
      </c>
      <c r="I256" s="0" t="n">
        <v>2636414.82993205</v>
      </c>
      <c r="J256" s="0" t="n">
        <v>0</v>
      </c>
      <c r="K256" s="0" t="n">
        <v>0</v>
      </c>
      <c r="L256" s="0" t="n">
        <v>113644018.209336</v>
      </c>
      <c r="M256" s="0" t="n">
        <v>137569074.674459</v>
      </c>
      <c r="N256" s="0" t="n">
        <v>114906729.396502</v>
      </c>
      <c r="O256" s="0" t="n">
        <v>127002174.596134</v>
      </c>
      <c r="P256" s="0" t="n">
        <v>438626035.193928</v>
      </c>
      <c r="Q256" s="0" t="n">
        <v>478501129.302466</v>
      </c>
      <c r="R256" s="0" t="n">
        <v>406783454.811906</v>
      </c>
      <c r="S256" s="0" t="n">
        <v>0.562144268952496</v>
      </c>
      <c r="T256" s="0" t="n">
        <v>0</v>
      </c>
      <c r="U256" s="0" t="n">
        <v>31.5</v>
      </c>
      <c r="V256" s="0" t="n">
        <v>30.3333333</v>
      </c>
      <c r="W256" s="0" t="n">
        <v>115</v>
      </c>
      <c r="X256" s="0" t="n">
        <v>176.8333333</v>
      </c>
      <c r="Y256" s="0" t="n">
        <v>61.8333333000001</v>
      </c>
      <c r="Z256" s="0" t="s">
        <v>251</v>
      </c>
      <c r="AA256" s="0" t="n">
        <v>0.12</v>
      </c>
      <c r="AB256" s="0" t="n">
        <v>0.25</v>
      </c>
      <c r="AC256" s="0" t="n">
        <v>1</v>
      </c>
      <c r="AD256" s="0" t="n">
        <v>0.13</v>
      </c>
      <c r="AE256" s="0" t="n">
        <v>0.75</v>
      </c>
      <c r="AF256" s="0" t="n">
        <v>0</v>
      </c>
      <c r="AG256" s="0" t="n">
        <v>0.75</v>
      </c>
      <c r="AH256" s="0" t="n">
        <v>0.0674573122742996</v>
      </c>
      <c r="AI256" s="0" t="n">
        <v>0.140536067238124</v>
      </c>
      <c r="AJ256" s="0" t="n">
        <v>0.562144268952496</v>
      </c>
      <c r="AK256" s="5" t="s">
        <v>252</v>
      </c>
      <c r="AL256" s="5" t="s">
        <v>277</v>
      </c>
      <c r="AM256" s="5" t="s">
        <v>385</v>
      </c>
      <c r="AN256" s="5" t="s">
        <v>254</v>
      </c>
      <c r="AO256" s="5" t="s">
        <v>235</v>
      </c>
      <c r="AP256" s="5" t="s">
        <v>386</v>
      </c>
      <c r="AQ256" s="0" t="s">
        <v>155</v>
      </c>
    </row>
    <row r="257" customFormat="false" ht="15.8" hidden="true" customHeight="false" outlineLevel="0" collapsed="false">
      <c r="A257" s="0" t="s">
        <v>9</v>
      </c>
      <c r="B257" s="0" t="s">
        <v>9</v>
      </c>
      <c r="C257" s="0" t="s">
        <v>384</v>
      </c>
      <c r="D257" s="0" t="s">
        <v>169</v>
      </c>
      <c r="E257" s="0" t="s">
        <v>52</v>
      </c>
      <c r="F257" s="0" t="s">
        <v>241</v>
      </c>
      <c r="G257" s="0" t="n">
        <v>62931727.0259569</v>
      </c>
      <c r="H257" s="0" t="n">
        <v>3987509.41085389</v>
      </c>
      <c r="I257" s="0" t="n">
        <v>2636414.82993205</v>
      </c>
      <c r="J257" s="0" t="n">
        <v>139562829.379886</v>
      </c>
      <c r="K257" s="0" t="n">
        <v>179437923.488425</v>
      </c>
      <c r="L257" s="0" t="n">
        <v>137569074.674459</v>
      </c>
      <c r="M257" s="0" t="n">
        <v>167475395.255863</v>
      </c>
      <c r="N257" s="0" t="n">
        <v>133049897.19595</v>
      </c>
      <c r="O257" s="0" t="n">
        <v>145145342.395581</v>
      </c>
      <c r="P257" s="0" t="n">
        <v>478501129.302466</v>
      </c>
      <c r="Q257" s="0" t="n">
        <v>518376223.411005</v>
      </c>
      <c r="R257" s="0" t="n">
        <v>406783454.811906</v>
      </c>
      <c r="S257" s="0" t="n">
        <v>0.845294280577227</v>
      </c>
      <c r="T257" s="0" t="n">
        <v>40.0000000000001</v>
      </c>
      <c r="U257" s="0" t="n">
        <v>38.2500000000001</v>
      </c>
      <c r="V257" s="0" t="n">
        <v>34.8833332950001</v>
      </c>
      <c r="W257" s="0" t="n">
        <v>125</v>
      </c>
      <c r="X257" s="0" t="n">
        <v>238.133333295</v>
      </c>
      <c r="Y257" s="0" t="n">
        <v>73.1333332950001</v>
      </c>
      <c r="Z257" s="0" t="s">
        <v>251</v>
      </c>
      <c r="AA257" s="0" t="n">
        <v>0.12</v>
      </c>
      <c r="AB257" s="0" t="n">
        <v>0.25</v>
      </c>
      <c r="AC257" s="0" t="n">
        <v>1</v>
      </c>
      <c r="AD257" s="0" t="n">
        <v>0.13</v>
      </c>
      <c r="AE257" s="0" t="n">
        <v>0.75</v>
      </c>
      <c r="AF257" s="0" t="n">
        <v>0.25</v>
      </c>
      <c r="AG257" s="0" t="n">
        <v>0.5</v>
      </c>
      <c r="AH257" s="0" t="n">
        <v>0.101435313669267</v>
      </c>
      <c r="AI257" s="0" t="n">
        <v>0.211323570144307</v>
      </c>
      <c r="AJ257" s="0" t="n">
        <v>0.845294280577227</v>
      </c>
      <c r="AK257" s="5" t="s">
        <v>252</v>
      </c>
      <c r="AL257" s="5" t="s">
        <v>277</v>
      </c>
      <c r="AM257" s="5" t="s">
        <v>385</v>
      </c>
      <c r="AN257" s="5" t="s">
        <v>254</v>
      </c>
      <c r="AO257" s="5" t="s">
        <v>235</v>
      </c>
      <c r="AP257" s="5" t="s">
        <v>386</v>
      </c>
      <c r="AQ257" s="0" t="s">
        <v>242</v>
      </c>
    </row>
    <row r="258" customFormat="false" ht="15.8" hidden="true" customHeight="false" outlineLevel="0" collapsed="false">
      <c r="A258" s="0" t="s">
        <v>9</v>
      </c>
      <c r="B258" s="0" t="s">
        <v>9</v>
      </c>
      <c r="C258" s="0" t="s">
        <v>116</v>
      </c>
      <c r="D258" s="0" t="s">
        <v>179</v>
      </c>
      <c r="E258" s="0" t="s">
        <v>103</v>
      </c>
      <c r="F258" s="0" t="s">
        <v>202</v>
      </c>
      <c r="G258" s="0" t="n">
        <v>5131604.06687474</v>
      </c>
      <c r="H258" s="0" t="n">
        <v>57800.208200675</v>
      </c>
      <c r="I258" s="0" t="n">
        <v>1022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5131604.06687474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s">
        <v>251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5" t="s">
        <v>254</v>
      </c>
      <c r="AL258" s="5" t="s">
        <v>263</v>
      </c>
      <c r="AM258" s="5" t="s">
        <v>387</v>
      </c>
      <c r="AN258" s="5" t="s">
        <v>254</v>
      </c>
      <c r="AO258" s="5" t="s">
        <v>235</v>
      </c>
      <c r="AP258" s="5" t="s">
        <v>388</v>
      </c>
      <c r="AQ258" s="0" t="s">
        <v>237</v>
      </c>
    </row>
    <row r="259" customFormat="false" ht="15.8" hidden="true" customHeight="false" outlineLevel="0" collapsed="false">
      <c r="A259" s="0" t="s">
        <v>9</v>
      </c>
      <c r="B259" s="0" t="s">
        <v>9</v>
      </c>
      <c r="C259" s="0" t="s">
        <v>116</v>
      </c>
      <c r="D259" s="0" t="s">
        <v>179</v>
      </c>
      <c r="E259" s="0" t="s">
        <v>103</v>
      </c>
      <c r="F259" s="0" t="s">
        <v>238</v>
      </c>
      <c r="G259" s="0" t="n">
        <v>4015776.9268178</v>
      </c>
      <c r="H259" s="0" t="n">
        <v>57800.208200675</v>
      </c>
      <c r="I259" s="0" t="n">
        <v>63226.659798317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7018596.70843052</v>
      </c>
      <c r="O259" s="0" t="n">
        <v>9826035.39180273</v>
      </c>
      <c r="P259" s="0" t="n">
        <v>0</v>
      </c>
      <c r="Q259" s="0" t="n">
        <v>0</v>
      </c>
      <c r="R259" s="0" t="n">
        <v>5131604.06687474</v>
      </c>
      <c r="S259" s="0" t="n">
        <v>0.21744217315201</v>
      </c>
      <c r="T259" s="0" t="n">
        <v>0</v>
      </c>
      <c r="U259" s="0" t="n">
        <v>0</v>
      </c>
      <c r="V259" s="0" t="n">
        <v>145.71428568</v>
      </c>
      <c r="W259" s="0" t="n">
        <v>0</v>
      </c>
      <c r="X259" s="0" t="n">
        <v>0</v>
      </c>
      <c r="Y259" s="0" t="n">
        <v>145.71428568</v>
      </c>
      <c r="Z259" s="0" t="s">
        <v>251</v>
      </c>
      <c r="AA259" s="0" t="n">
        <v>0</v>
      </c>
      <c r="AB259" s="0" t="n">
        <v>1</v>
      </c>
      <c r="AC259" s="0" t="n">
        <v>0</v>
      </c>
      <c r="AD259" s="0" t="n">
        <v>1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0.21744217315201</v>
      </c>
      <c r="AJ259" s="0" t="n">
        <v>0</v>
      </c>
      <c r="AK259" s="5" t="s">
        <v>254</v>
      </c>
      <c r="AL259" s="5" t="s">
        <v>263</v>
      </c>
      <c r="AM259" s="5" t="s">
        <v>387</v>
      </c>
      <c r="AN259" s="5" t="s">
        <v>254</v>
      </c>
      <c r="AO259" s="5" t="s">
        <v>235</v>
      </c>
      <c r="AP259" s="5" t="s">
        <v>388</v>
      </c>
      <c r="AQ259" s="0" t="s">
        <v>239</v>
      </c>
    </row>
    <row r="260" customFormat="false" ht="15.8" hidden="true" customHeight="false" outlineLevel="0" collapsed="false">
      <c r="A260" s="0" t="s">
        <v>9</v>
      </c>
      <c r="B260" s="0" t="s">
        <v>9</v>
      </c>
      <c r="C260" s="0" t="s">
        <v>116</v>
      </c>
      <c r="D260" s="0" t="s">
        <v>179</v>
      </c>
      <c r="E260" s="0" t="s">
        <v>103</v>
      </c>
      <c r="F260" s="0" t="s">
        <v>240</v>
      </c>
      <c r="G260" s="0" t="n">
        <v>2102809.02727011</v>
      </c>
      <c r="H260" s="0" t="n">
        <v>57800.208200675</v>
      </c>
      <c r="I260" s="0" t="n">
        <v>63226.659798317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7720456.37927357</v>
      </c>
      <c r="O260" s="0" t="n">
        <v>10527895.0626458</v>
      </c>
      <c r="P260" s="0" t="n">
        <v>4046014.57404725</v>
      </c>
      <c r="Q260" s="0" t="n">
        <v>4624016.656054</v>
      </c>
      <c r="R260" s="0" t="n">
        <v>5131604.06687474</v>
      </c>
      <c r="S260" s="0" t="n">
        <v>0.590223836471707</v>
      </c>
      <c r="T260" s="0" t="n">
        <v>0</v>
      </c>
      <c r="U260" s="0" t="n">
        <v>0</v>
      </c>
      <c r="V260" s="0" t="n">
        <v>157.85714282</v>
      </c>
      <c r="W260" s="0" t="n">
        <v>75</v>
      </c>
      <c r="X260" s="0" t="n">
        <v>232.85714282</v>
      </c>
      <c r="Y260" s="0" t="n">
        <v>157.85714282</v>
      </c>
      <c r="Z260" s="0" t="s">
        <v>251</v>
      </c>
      <c r="AA260" s="0" t="n">
        <v>0</v>
      </c>
      <c r="AB260" s="0" t="n">
        <v>0.13</v>
      </c>
      <c r="AC260" s="0" t="n">
        <v>1</v>
      </c>
      <c r="AD260" s="0" t="n">
        <v>0.13</v>
      </c>
      <c r="AE260" s="0" t="n">
        <v>0.87</v>
      </c>
      <c r="AF260" s="0" t="n">
        <v>0</v>
      </c>
      <c r="AG260" s="0" t="n">
        <v>0.87</v>
      </c>
      <c r="AH260" s="0" t="n">
        <v>0</v>
      </c>
      <c r="AI260" s="0" t="n">
        <v>0.0767290987413219</v>
      </c>
      <c r="AJ260" s="0" t="n">
        <v>0.590223836471707</v>
      </c>
      <c r="AK260" s="5" t="s">
        <v>254</v>
      </c>
      <c r="AL260" s="5" t="s">
        <v>263</v>
      </c>
      <c r="AM260" s="5" t="s">
        <v>387</v>
      </c>
      <c r="AN260" s="5" t="s">
        <v>254</v>
      </c>
      <c r="AO260" s="5" t="s">
        <v>235</v>
      </c>
      <c r="AP260" s="5" t="s">
        <v>388</v>
      </c>
      <c r="AQ260" s="0" t="s">
        <v>155</v>
      </c>
    </row>
    <row r="261" customFormat="false" ht="15.8" hidden="true" customHeight="false" outlineLevel="0" collapsed="false">
      <c r="A261" s="0" t="s">
        <v>9</v>
      </c>
      <c r="B261" s="0" t="s">
        <v>9</v>
      </c>
      <c r="C261" s="0" t="s">
        <v>116</v>
      </c>
      <c r="D261" s="0" t="s">
        <v>179</v>
      </c>
      <c r="E261" s="0" t="s">
        <v>103</v>
      </c>
      <c r="F261" s="0" t="s">
        <v>241</v>
      </c>
      <c r="G261" s="0" t="n">
        <v>1961527.54727701</v>
      </c>
      <c r="H261" s="0" t="n">
        <v>57800.208200675</v>
      </c>
      <c r="I261" s="0" t="n">
        <v>63226.659798317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8773245.88553814</v>
      </c>
      <c r="O261" s="0" t="n">
        <v>11229754.7334888</v>
      </c>
      <c r="P261" s="0" t="n">
        <v>4624016.656054</v>
      </c>
      <c r="Q261" s="0" t="n">
        <v>5202018.73806075</v>
      </c>
      <c r="R261" s="0" t="n">
        <v>5131604.06687474</v>
      </c>
      <c r="S261" s="0" t="n">
        <v>0.617755477290431</v>
      </c>
      <c r="T261" s="0" t="n">
        <v>0</v>
      </c>
      <c r="U261" s="0" t="n">
        <v>0</v>
      </c>
      <c r="V261" s="0" t="n">
        <v>173.035714245</v>
      </c>
      <c r="W261" s="0" t="n">
        <v>85</v>
      </c>
      <c r="X261" s="0" t="n">
        <v>258.035714245</v>
      </c>
      <c r="Y261" s="0" t="n">
        <v>173.035714245</v>
      </c>
      <c r="Z261" s="0" t="s">
        <v>251</v>
      </c>
      <c r="AA261" s="0" t="n">
        <v>0</v>
      </c>
      <c r="AB261" s="0" t="n">
        <v>0.13</v>
      </c>
      <c r="AC261" s="0" t="n">
        <v>1</v>
      </c>
      <c r="AD261" s="0" t="n">
        <v>0.13</v>
      </c>
      <c r="AE261" s="0" t="n">
        <v>0.87</v>
      </c>
      <c r="AF261" s="0" t="n">
        <v>0</v>
      </c>
      <c r="AG261" s="0" t="n">
        <v>0.87</v>
      </c>
      <c r="AH261" s="0" t="n">
        <v>0</v>
      </c>
      <c r="AI261" s="0" t="n">
        <v>0.0803082120477561</v>
      </c>
      <c r="AJ261" s="0" t="n">
        <v>0.617755477290431</v>
      </c>
      <c r="AK261" s="5" t="s">
        <v>254</v>
      </c>
      <c r="AL261" s="5" t="s">
        <v>263</v>
      </c>
      <c r="AM261" s="5" t="s">
        <v>387</v>
      </c>
      <c r="AN261" s="5" t="s">
        <v>254</v>
      </c>
      <c r="AO261" s="5" t="s">
        <v>235</v>
      </c>
      <c r="AP261" s="5" t="s">
        <v>388</v>
      </c>
      <c r="AQ261" s="0" t="s">
        <v>242</v>
      </c>
    </row>
    <row r="262" customFormat="false" ht="15.8" hidden="true" customHeight="false" outlineLevel="0" collapsed="false">
      <c r="A262" s="0" t="s">
        <v>9</v>
      </c>
      <c r="B262" s="0" t="s">
        <v>9</v>
      </c>
      <c r="C262" s="0" t="s">
        <v>116</v>
      </c>
      <c r="D262" s="0" t="s">
        <v>177</v>
      </c>
      <c r="E262" s="0" t="s">
        <v>103</v>
      </c>
      <c r="F262" s="0" t="s">
        <v>202</v>
      </c>
      <c r="G262" s="0" t="n">
        <v>154055922.710192</v>
      </c>
      <c r="H262" s="0" t="n">
        <v>1745435.154</v>
      </c>
      <c r="I262" s="0" t="n">
        <v>15519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154055922.710192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s">
        <v>251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5" t="s">
        <v>254</v>
      </c>
      <c r="AL262" s="5" t="s">
        <v>284</v>
      </c>
      <c r="AM262" s="5" t="s">
        <v>387</v>
      </c>
      <c r="AN262" s="5" t="s">
        <v>254</v>
      </c>
      <c r="AO262" s="5" t="s">
        <v>235</v>
      </c>
      <c r="AP262" s="5" t="s">
        <v>389</v>
      </c>
      <c r="AQ262" s="0" t="s">
        <v>237</v>
      </c>
    </row>
    <row r="263" customFormat="false" ht="15.8" hidden="true" customHeight="false" outlineLevel="0" collapsed="false">
      <c r="A263" s="0" t="s">
        <v>9</v>
      </c>
      <c r="B263" s="0" t="s">
        <v>9</v>
      </c>
      <c r="C263" s="0" t="s">
        <v>116</v>
      </c>
      <c r="D263" s="0" t="s">
        <v>177</v>
      </c>
      <c r="E263" s="0" t="s">
        <v>103</v>
      </c>
      <c r="F263" s="0" t="s">
        <v>238</v>
      </c>
      <c r="G263" s="0" t="n">
        <v>126143539.265323</v>
      </c>
      <c r="H263" s="0" t="n">
        <v>1745435.154</v>
      </c>
      <c r="I263" s="0" t="n">
        <v>3220573.2452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211945697.221559</v>
      </c>
      <c r="O263" s="0" t="n">
        <v>296723976.110182</v>
      </c>
      <c r="P263" s="0" t="n">
        <v>0</v>
      </c>
      <c r="Q263" s="0" t="n">
        <v>0</v>
      </c>
      <c r="R263" s="0" t="n">
        <v>154055922.710192</v>
      </c>
      <c r="S263" s="0" t="n">
        <v>0.181183449190573</v>
      </c>
      <c r="T263" s="0" t="n">
        <v>0</v>
      </c>
      <c r="U263" s="0" t="n">
        <v>0</v>
      </c>
      <c r="V263" s="0" t="n">
        <v>145.71428568</v>
      </c>
      <c r="W263" s="0" t="n">
        <v>0</v>
      </c>
      <c r="X263" s="0" t="n">
        <v>0</v>
      </c>
      <c r="Y263" s="0" t="n">
        <v>145.71428568</v>
      </c>
      <c r="Z263" s="0" t="s">
        <v>251</v>
      </c>
      <c r="AA263" s="0" t="n">
        <v>0</v>
      </c>
      <c r="AB263" s="0" t="n">
        <v>1</v>
      </c>
      <c r="AC263" s="0" t="n">
        <v>0</v>
      </c>
      <c r="AD263" s="0" t="n">
        <v>1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0.181183449190573</v>
      </c>
      <c r="AJ263" s="0" t="n">
        <v>0</v>
      </c>
      <c r="AK263" s="5" t="s">
        <v>254</v>
      </c>
      <c r="AL263" s="5" t="s">
        <v>284</v>
      </c>
      <c r="AM263" s="5" t="s">
        <v>387</v>
      </c>
      <c r="AN263" s="5" t="s">
        <v>254</v>
      </c>
      <c r="AO263" s="5" t="s">
        <v>235</v>
      </c>
      <c r="AP263" s="5" t="s">
        <v>389</v>
      </c>
      <c r="AQ263" s="0" t="s">
        <v>239</v>
      </c>
    </row>
    <row r="264" customFormat="false" ht="15.8" hidden="true" customHeight="false" outlineLevel="0" collapsed="false">
      <c r="A264" s="0" t="s">
        <v>9</v>
      </c>
      <c r="B264" s="0" t="s">
        <v>9</v>
      </c>
      <c r="C264" s="0" t="s">
        <v>116</v>
      </c>
      <c r="D264" s="0" t="s">
        <v>177</v>
      </c>
      <c r="E264" s="0" t="s">
        <v>103</v>
      </c>
      <c r="F264" s="0" t="s">
        <v>240</v>
      </c>
      <c r="G264" s="0" t="n">
        <v>66798109.1170091</v>
      </c>
      <c r="H264" s="0" t="n">
        <v>1745435.154</v>
      </c>
      <c r="I264" s="0" t="n">
        <v>3220573.2452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233140266.943715</v>
      </c>
      <c r="O264" s="0" t="n">
        <v>317918545.832337</v>
      </c>
      <c r="P264" s="0" t="n">
        <v>122180460.78</v>
      </c>
      <c r="Q264" s="0" t="n">
        <v>139634812.32</v>
      </c>
      <c r="R264" s="0" t="n">
        <v>154055922.710192</v>
      </c>
      <c r="S264" s="0" t="n">
        <v>0.566403498535601</v>
      </c>
      <c r="T264" s="0" t="n">
        <v>0</v>
      </c>
      <c r="U264" s="0" t="n">
        <v>0</v>
      </c>
      <c r="V264" s="0" t="n">
        <v>157.85714282</v>
      </c>
      <c r="W264" s="0" t="n">
        <v>75</v>
      </c>
      <c r="X264" s="0" t="n">
        <v>232.85714282</v>
      </c>
      <c r="Y264" s="0" t="n">
        <v>157.85714282</v>
      </c>
      <c r="Z264" s="0" t="s">
        <v>251</v>
      </c>
      <c r="AA264" s="0" t="n">
        <v>0</v>
      </c>
      <c r="AB264" s="0" t="n">
        <v>0.13</v>
      </c>
      <c r="AC264" s="0" t="n">
        <v>1</v>
      </c>
      <c r="AD264" s="0" t="n">
        <v>0.13</v>
      </c>
      <c r="AE264" s="0" t="n">
        <v>0.87</v>
      </c>
      <c r="AF264" s="0" t="n">
        <v>0</v>
      </c>
      <c r="AG264" s="0" t="n">
        <v>0.87</v>
      </c>
      <c r="AH264" s="0" t="n">
        <v>0</v>
      </c>
      <c r="AI264" s="0" t="n">
        <v>0.0736324548096281</v>
      </c>
      <c r="AJ264" s="0" t="n">
        <v>0.566403498535601</v>
      </c>
      <c r="AK264" s="5" t="s">
        <v>254</v>
      </c>
      <c r="AL264" s="5" t="s">
        <v>284</v>
      </c>
      <c r="AM264" s="5" t="s">
        <v>387</v>
      </c>
      <c r="AN264" s="5" t="s">
        <v>254</v>
      </c>
      <c r="AO264" s="5" t="s">
        <v>235</v>
      </c>
      <c r="AP264" s="5" t="s">
        <v>389</v>
      </c>
      <c r="AQ264" s="0" t="s">
        <v>155</v>
      </c>
    </row>
    <row r="265" customFormat="false" ht="15.8" hidden="true" customHeight="false" outlineLevel="0" collapsed="false">
      <c r="A265" s="0" t="s">
        <v>9</v>
      </c>
      <c r="B265" s="0" t="s">
        <v>9</v>
      </c>
      <c r="C265" s="0" t="s">
        <v>116</v>
      </c>
      <c r="D265" s="0" t="s">
        <v>177</v>
      </c>
      <c r="E265" s="0" t="s">
        <v>103</v>
      </c>
      <c r="F265" s="0" t="s">
        <v>241</v>
      </c>
      <c r="G265" s="0" t="n">
        <v>62352652.8173574</v>
      </c>
      <c r="H265" s="0" t="n">
        <v>1745435.154</v>
      </c>
      <c r="I265" s="0" t="n">
        <v>3220573.2452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264932121.526949</v>
      </c>
      <c r="O265" s="0" t="n">
        <v>339113115.554494</v>
      </c>
      <c r="P265" s="0" t="n">
        <v>139634812.32</v>
      </c>
      <c r="Q265" s="0" t="n">
        <v>157089163.86</v>
      </c>
      <c r="R265" s="0" t="n">
        <v>154055922.710192</v>
      </c>
      <c r="S265" s="0" t="n">
        <v>0.595259619231554</v>
      </c>
      <c r="T265" s="0" t="n">
        <v>0</v>
      </c>
      <c r="U265" s="0" t="n">
        <v>0</v>
      </c>
      <c r="V265" s="0" t="n">
        <v>173.035714245</v>
      </c>
      <c r="W265" s="0" t="n">
        <v>85</v>
      </c>
      <c r="X265" s="0" t="n">
        <v>258.035714245</v>
      </c>
      <c r="Y265" s="0" t="n">
        <v>173.035714245</v>
      </c>
      <c r="Z265" s="0" t="s">
        <v>251</v>
      </c>
      <c r="AA265" s="0" t="n">
        <v>0</v>
      </c>
      <c r="AB265" s="0" t="n">
        <v>0.13</v>
      </c>
      <c r="AC265" s="0" t="n">
        <v>1</v>
      </c>
      <c r="AD265" s="0" t="n">
        <v>0.13</v>
      </c>
      <c r="AE265" s="0" t="n">
        <v>0.87</v>
      </c>
      <c r="AF265" s="0" t="n">
        <v>0</v>
      </c>
      <c r="AG265" s="0" t="n">
        <v>0.87</v>
      </c>
      <c r="AH265" s="0" t="n">
        <v>0</v>
      </c>
      <c r="AI265" s="0" t="n">
        <v>0.077383750500102</v>
      </c>
      <c r="AJ265" s="0" t="n">
        <v>0.595259619231554</v>
      </c>
      <c r="AK265" s="5" t="s">
        <v>254</v>
      </c>
      <c r="AL265" s="5" t="s">
        <v>284</v>
      </c>
      <c r="AM265" s="5" t="s">
        <v>387</v>
      </c>
      <c r="AN265" s="5" t="s">
        <v>254</v>
      </c>
      <c r="AO265" s="5" t="s">
        <v>235</v>
      </c>
      <c r="AP265" s="5" t="s">
        <v>389</v>
      </c>
      <c r="AQ265" s="0" t="s">
        <v>242</v>
      </c>
    </row>
    <row r="266" customFormat="false" ht="15.8" hidden="true" customHeight="false" outlineLevel="0" collapsed="false">
      <c r="A266" s="0" t="s">
        <v>9</v>
      </c>
      <c r="B266" s="0" t="s">
        <v>9</v>
      </c>
      <c r="C266" s="0" t="s">
        <v>71</v>
      </c>
      <c r="D266" s="0" t="s">
        <v>250</v>
      </c>
      <c r="E266" s="0" t="s">
        <v>52</v>
      </c>
      <c r="F266" s="0" t="s">
        <v>202</v>
      </c>
      <c r="G266" s="0" t="n">
        <v>107728952.607621</v>
      </c>
      <c r="H266" s="0" t="n">
        <v>1048246.74996315</v>
      </c>
      <c r="I266" s="0" t="n">
        <v>5271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107728952.607621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s">
        <v>251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5" t="s">
        <v>252</v>
      </c>
      <c r="AL266" s="5" t="s">
        <v>231</v>
      </c>
      <c r="AM266" s="5" t="s">
        <v>390</v>
      </c>
      <c r="AN266" s="5" t="s">
        <v>254</v>
      </c>
      <c r="AO266" s="5" t="s">
        <v>235</v>
      </c>
      <c r="AP266" s="5" t="s">
        <v>391</v>
      </c>
      <c r="AQ266" s="0" t="s">
        <v>237</v>
      </c>
    </row>
    <row r="267" customFormat="false" ht="15.8" hidden="true" customHeight="false" outlineLevel="0" collapsed="false">
      <c r="A267" s="0" t="s">
        <v>9</v>
      </c>
      <c r="B267" s="0" t="s">
        <v>9</v>
      </c>
      <c r="C267" s="0" t="s">
        <v>71</v>
      </c>
      <c r="D267" s="0" t="s">
        <v>250</v>
      </c>
      <c r="E267" s="0" t="s">
        <v>52</v>
      </c>
      <c r="F267" s="0" t="s">
        <v>238</v>
      </c>
      <c r="G267" s="0" t="n">
        <v>78728407.6089782</v>
      </c>
      <c r="H267" s="0" t="n">
        <v>1048246.74996315</v>
      </c>
      <c r="I267" s="0" t="n">
        <v>1100613.37363409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94342207.4966831</v>
      </c>
      <c r="Q267" s="0" t="n">
        <v>104824674.996315</v>
      </c>
      <c r="R267" s="0" t="n">
        <v>107728952.607621</v>
      </c>
      <c r="S267" s="0" t="n">
        <v>0.269199173450347</v>
      </c>
      <c r="T267" s="0" t="n">
        <v>0</v>
      </c>
      <c r="U267" s="0" t="n">
        <v>0</v>
      </c>
      <c r="V267" s="0" t="n">
        <v>0</v>
      </c>
      <c r="W267" s="0" t="n">
        <v>95</v>
      </c>
      <c r="X267" s="0" t="n">
        <v>95</v>
      </c>
      <c r="Y267" s="0" t="n">
        <v>0</v>
      </c>
      <c r="Z267" s="0" t="s">
        <v>251</v>
      </c>
      <c r="AA267" s="0" t="n">
        <v>0</v>
      </c>
      <c r="AB267" s="0" t="n">
        <v>0</v>
      </c>
      <c r="AC267" s="0" t="n">
        <v>1</v>
      </c>
      <c r="AD267" s="0" t="n">
        <v>0</v>
      </c>
      <c r="AE267" s="0" t="n">
        <v>1</v>
      </c>
      <c r="AF267" s="0" t="n">
        <v>0</v>
      </c>
      <c r="AG267" s="0" t="n">
        <v>1</v>
      </c>
      <c r="AH267" s="0" t="n">
        <v>0</v>
      </c>
      <c r="AI267" s="0" t="n">
        <v>0</v>
      </c>
      <c r="AJ267" s="0" t="n">
        <v>0.269199173450347</v>
      </c>
      <c r="AK267" s="5" t="s">
        <v>252</v>
      </c>
      <c r="AL267" s="5" t="s">
        <v>231</v>
      </c>
      <c r="AM267" s="5" t="s">
        <v>390</v>
      </c>
      <c r="AN267" s="5" t="s">
        <v>254</v>
      </c>
      <c r="AO267" s="5" t="s">
        <v>235</v>
      </c>
      <c r="AP267" s="5" t="s">
        <v>391</v>
      </c>
      <c r="AQ267" s="0" t="s">
        <v>239</v>
      </c>
    </row>
    <row r="268" customFormat="false" ht="15.8" hidden="true" customHeight="false" outlineLevel="0" collapsed="false">
      <c r="A268" s="0" t="s">
        <v>9</v>
      </c>
      <c r="B268" s="0" t="s">
        <v>9</v>
      </c>
      <c r="C268" s="0" t="s">
        <v>71</v>
      </c>
      <c r="D268" s="0" t="s">
        <v>250</v>
      </c>
      <c r="E268" s="0" t="s">
        <v>52</v>
      </c>
      <c r="F268" s="0" t="s">
        <v>240</v>
      </c>
      <c r="G268" s="0" t="n">
        <v>47167844.1217966</v>
      </c>
      <c r="H268" s="0" t="n">
        <v>1048246.74996315</v>
      </c>
      <c r="I268" s="0" t="n">
        <v>1100613.37363409</v>
      </c>
      <c r="J268" s="0" t="n">
        <v>0</v>
      </c>
      <c r="K268" s="0" t="n">
        <v>0</v>
      </c>
      <c r="L268" s="0" t="n">
        <v>29875032.3739497</v>
      </c>
      <c r="M268" s="0" t="n">
        <v>36164512.8737285</v>
      </c>
      <c r="N268" s="0" t="n">
        <v>30206977.1449102</v>
      </c>
      <c r="O268" s="0" t="n">
        <v>33386658.9496375</v>
      </c>
      <c r="P268" s="0" t="n">
        <v>115307142.495946</v>
      </c>
      <c r="Q268" s="0" t="n">
        <v>125789609.995578</v>
      </c>
      <c r="R268" s="0" t="n">
        <v>107728952.607621</v>
      </c>
      <c r="S268" s="0" t="n">
        <v>0.56216186104032</v>
      </c>
      <c r="T268" s="0" t="n">
        <v>0</v>
      </c>
      <c r="U268" s="0" t="n">
        <v>31.5</v>
      </c>
      <c r="V268" s="0" t="n">
        <v>30.3333333</v>
      </c>
      <c r="W268" s="0" t="n">
        <v>115</v>
      </c>
      <c r="X268" s="0" t="n">
        <v>176.8333333</v>
      </c>
      <c r="Y268" s="0" t="n">
        <v>61.8333332999999</v>
      </c>
      <c r="Z268" s="0" t="s">
        <v>251</v>
      </c>
      <c r="AA268" s="0" t="n">
        <v>0.12</v>
      </c>
      <c r="AB268" s="0" t="n">
        <v>0.25</v>
      </c>
      <c r="AC268" s="0" t="n">
        <v>1</v>
      </c>
      <c r="AD268" s="0" t="n">
        <v>0.13</v>
      </c>
      <c r="AE268" s="0" t="n">
        <v>0.75</v>
      </c>
      <c r="AF268" s="0" t="n">
        <v>0</v>
      </c>
      <c r="AG268" s="0" t="n">
        <v>0.75</v>
      </c>
      <c r="AH268" s="0" t="n">
        <v>0.0674594233248384</v>
      </c>
      <c r="AI268" s="0" t="n">
        <v>0.14054046526008</v>
      </c>
      <c r="AJ268" s="0" t="n">
        <v>0.56216186104032</v>
      </c>
      <c r="AK268" s="5" t="s">
        <v>252</v>
      </c>
      <c r="AL268" s="5" t="s">
        <v>231</v>
      </c>
      <c r="AM268" s="5" t="s">
        <v>390</v>
      </c>
      <c r="AN268" s="5" t="s">
        <v>254</v>
      </c>
      <c r="AO268" s="5" t="s">
        <v>235</v>
      </c>
      <c r="AP268" s="5" t="s">
        <v>391</v>
      </c>
      <c r="AQ268" s="0" t="s">
        <v>155</v>
      </c>
    </row>
    <row r="269" customFormat="false" ht="15.8" hidden="true" customHeight="false" outlineLevel="0" collapsed="false">
      <c r="A269" s="0" t="s">
        <v>9</v>
      </c>
      <c r="B269" s="0" t="s">
        <v>9</v>
      </c>
      <c r="C269" s="0" t="s">
        <v>71</v>
      </c>
      <c r="D269" s="0" t="s">
        <v>250</v>
      </c>
      <c r="E269" s="0" t="s">
        <v>52</v>
      </c>
      <c r="F269" s="0" t="s">
        <v>241</v>
      </c>
      <c r="G269" s="0" t="n">
        <v>16846522.9541595</v>
      </c>
      <c r="H269" s="0" t="n">
        <v>1048246.74996315</v>
      </c>
      <c r="I269" s="0" t="n">
        <v>1100613.37363409</v>
      </c>
      <c r="J269" s="0" t="n">
        <v>36688636.24871</v>
      </c>
      <c r="K269" s="0" t="n">
        <v>47171103.7483414</v>
      </c>
      <c r="L269" s="0" t="n">
        <v>36164512.8737285</v>
      </c>
      <c r="M269" s="0" t="n">
        <v>44026363.4984521</v>
      </c>
      <c r="N269" s="0" t="n">
        <v>34976499.8520012</v>
      </c>
      <c r="O269" s="0" t="n">
        <v>38156181.6567285</v>
      </c>
      <c r="P269" s="0" t="n">
        <v>125789609.995578</v>
      </c>
      <c r="Q269" s="0" t="n">
        <v>136272077.495209</v>
      </c>
      <c r="R269" s="0" t="n">
        <v>107728952.607621</v>
      </c>
      <c r="S269" s="0" t="n">
        <v>0.843621212808787</v>
      </c>
      <c r="T269" s="0" t="n">
        <v>39.9999999999999</v>
      </c>
      <c r="U269" s="0" t="n">
        <v>38.2499999999999</v>
      </c>
      <c r="V269" s="0" t="n">
        <v>34.8833332949999</v>
      </c>
      <c r="W269" s="0" t="n">
        <v>125</v>
      </c>
      <c r="X269" s="0" t="n">
        <v>238.133333295</v>
      </c>
      <c r="Y269" s="0" t="n">
        <v>73.1333332949999</v>
      </c>
      <c r="Z269" s="0" t="s">
        <v>251</v>
      </c>
      <c r="AA269" s="0" t="n">
        <v>0.12</v>
      </c>
      <c r="AB269" s="0" t="n">
        <v>0.25</v>
      </c>
      <c r="AC269" s="0" t="n">
        <v>1</v>
      </c>
      <c r="AD269" s="0" t="n">
        <v>0.13</v>
      </c>
      <c r="AE269" s="0" t="n">
        <v>0.75</v>
      </c>
      <c r="AF269" s="0" t="n">
        <v>0.25</v>
      </c>
      <c r="AG269" s="0" t="n">
        <v>0.5</v>
      </c>
      <c r="AH269" s="0" t="n">
        <v>0.101234545537054</v>
      </c>
      <c r="AI269" s="0" t="n">
        <v>0.210905303202197</v>
      </c>
      <c r="AJ269" s="0" t="n">
        <v>0.843621212808787</v>
      </c>
      <c r="AK269" s="5" t="s">
        <v>252</v>
      </c>
      <c r="AL269" s="5" t="s">
        <v>231</v>
      </c>
      <c r="AM269" s="5" t="s">
        <v>390</v>
      </c>
      <c r="AN269" s="5" t="s">
        <v>254</v>
      </c>
      <c r="AO269" s="5" t="s">
        <v>235</v>
      </c>
      <c r="AP269" s="5" t="s">
        <v>391</v>
      </c>
      <c r="AQ269" s="0" t="s">
        <v>242</v>
      </c>
    </row>
    <row r="270" customFormat="false" ht="15.8" hidden="false" customHeight="false" outlineLevel="0" collapsed="false">
      <c r="A270" s="0" t="s">
        <v>9</v>
      </c>
      <c r="B270" s="0" t="s">
        <v>9</v>
      </c>
      <c r="C270" s="0" t="s">
        <v>7</v>
      </c>
      <c r="D270" s="0" t="s">
        <v>163</v>
      </c>
      <c r="E270" s="0" t="s">
        <v>6</v>
      </c>
      <c r="F270" s="0" t="s">
        <v>202</v>
      </c>
      <c r="G270" s="0" t="n">
        <v>155972715.785483</v>
      </c>
      <c r="H270" s="0" t="n">
        <v>1928240.74562275</v>
      </c>
      <c r="I270" s="0" t="n">
        <v>6888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155972715.785483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s">
        <v>230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5" t="s">
        <v>235</v>
      </c>
      <c r="AL270" s="5" t="s">
        <v>235</v>
      </c>
      <c r="AM270" s="5" t="s">
        <v>392</v>
      </c>
      <c r="AN270" s="5" t="s">
        <v>254</v>
      </c>
      <c r="AO270" s="5" t="s">
        <v>235</v>
      </c>
      <c r="AP270" s="5" t="s">
        <v>393</v>
      </c>
      <c r="AQ270" s="0" t="s">
        <v>237</v>
      </c>
    </row>
    <row r="271" customFormat="false" ht="15.8" hidden="false" customHeight="false" outlineLevel="0" collapsed="false">
      <c r="A271" s="0" t="s">
        <v>9</v>
      </c>
      <c r="B271" s="0" t="s">
        <v>9</v>
      </c>
      <c r="C271" s="0" t="s">
        <v>7</v>
      </c>
      <c r="D271" s="0" t="s">
        <v>163</v>
      </c>
      <c r="E271" s="0" t="s">
        <v>6</v>
      </c>
      <c r="F271" s="0" t="s">
        <v>238</v>
      </c>
      <c r="G271" s="0" t="n">
        <v>82918477.8720592</v>
      </c>
      <c r="H271" s="0" t="n">
        <v>1928240.74562275</v>
      </c>
      <c r="I271" s="0" t="n">
        <v>1217154.0139538</v>
      </c>
      <c r="J271" s="0" t="n">
        <v>0</v>
      </c>
      <c r="K271" s="0" t="n">
        <v>0</v>
      </c>
      <c r="L271" s="0" t="n">
        <v>165277777.783041</v>
      </c>
      <c r="M271" s="0" t="n">
        <v>231388888.896258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155972715.785483</v>
      </c>
      <c r="S271" s="0" t="n">
        <v>0.468378315691439</v>
      </c>
      <c r="T271" s="0" t="n">
        <v>0</v>
      </c>
      <c r="U271" s="0" t="n">
        <v>102.8571426</v>
      </c>
      <c r="V271" s="0" t="n">
        <v>0</v>
      </c>
      <c r="W271" s="0" t="n">
        <v>0</v>
      </c>
      <c r="X271" s="0" t="n">
        <v>0</v>
      </c>
      <c r="Y271" s="0" t="n">
        <v>0</v>
      </c>
      <c r="Z271" s="0" t="s">
        <v>230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0.468378315691439</v>
      </c>
      <c r="AI271" s="0" t="n">
        <v>0</v>
      </c>
      <c r="AJ271" s="0" t="n">
        <v>0</v>
      </c>
      <c r="AK271" s="5" t="s">
        <v>235</v>
      </c>
      <c r="AL271" s="5" t="s">
        <v>235</v>
      </c>
      <c r="AM271" s="5" t="s">
        <v>392</v>
      </c>
      <c r="AN271" s="5" t="s">
        <v>254</v>
      </c>
      <c r="AO271" s="5" t="s">
        <v>235</v>
      </c>
      <c r="AP271" s="5" t="s">
        <v>393</v>
      </c>
      <c r="AQ271" s="0" t="s">
        <v>239</v>
      </c>
    </row>
    <row r="272" customFormat="false" ht="15.8" hidden="false" customHeight="false" outlineLevel="0" collapsed="false">
      <c r="A272" s="0" t="s">
        <v>9</v>
      </c>
      <c r="B272" s="0" t="s">
        <v>9</v>
      </c>
      <c r="C272" s="0" t="s">
        <v>7</v>
      </c>
      <c r="D272" s="0" t="s">
        <v>163</v>
      </c>
      <c r="E272" s="0" t="s">
        <v>6</v>
      </c>
      <c r="F272" s="0" t="s">
        <v>240</v>
      </c>
      <c r="G272" s="0" t="n">
        <v>28601428.5755568</v>
      </c>
      <c r="H272" s="0" t="n">
        <v>1928240.74562275</v>
      </c>
      <c r="I272" s="0" t="n">
        <v>1217154.0139538</v>
      </c>
      <c r="J272" s="0" t="n">
        <v>0</v>
      </c>
      <c r="K272" s="0" t="n">
        <v>0</v>
      </c>
      <c r="L272" s="0" t="n">
        <v>165277777.783041</v>
      </c>
      <c r="M272" s="0" t="n">
        <v>231388888.896258</v>
      </c>
      <c r="N272" s="0" t="n">
        <v>54541666.7744568</v>
      </c>
      <c r="O272" s="0" t="n">
        <v>74375000.1469864</v>
      </c>
      <c r="P272" s="0" t="n">
        <v>51764962.4308926</v>
      </c>
      <c r="Q272" s="0" t="n">
        <v>59159957.0638772</v>
      </c>
      <c r="R272" s="0" t="n">
        <v>155972715.785483</v>
      </c>
      <c r="S272" s="0" t="n">
        <v>0.816625437138033</v>
      </c>
      <c r="T272" s="0" t="n">
        <v>0</v>
      </c>
      <c r="U272" s="0" t="n">
        <v>102.8571426</v>
      </c>
      <c r="V272" s="0" t="n">
        <v>33.4285714099999</v>
      </c>
      <c r="W272" s="0" t="n">
        <v>28.7632443579926</v>
      </c>
      <c r="X272" s="0" t="n">
        <v>165.048958367993</v>
      </c>
      <c r="Y272" s="0" t="n">
        <v>136.28571401</v>
      </c>
      <c r="Z272" s="0" t="s">
        <v>230</v>
      </c>
      <c r="AA272" s="0" t="n">
        <v>0.1678571429</v>
      </c>
      <c r="AB272" s="0" t="n">
        <v>0.235</v>
      </c>
      <c r="AC272" s="0" t="n">
        <v>1</v>
      </c>
      <c r="AD272" s="0" t="n">
        <v>0.0671428571</v>
      </c>
      <c r="AE272" s="0" t="n">
        <v>0.765</v>
      </c>
      <c r="AF272" s="0" t="n">
        <v>0</v>
      </c>
      <c r="AG272" s="0" t="n">
        <v>0.765</v>
      </c>
      <c r="AH272" s="0" t="n">
        <v>0.137076412697454</v>
      </c>
      <c r="AI272" s="0" t="n">
        <v>0.191906977727438</v>
      </c>
      <c r="AJ272" s="0" t="n">
        <v>0.816625437138033</v>
      </c>
      <c r="AK272" s="5" t="s">
        <v>235</v>
      </c>
      <c r="AL272" s="5" t="s">
        <v>235</v>
      </c>
      <c r="AM272" s="5" t="s">
        <v>392</v>
      </c>
      <c r="AN272" s="5" t="s">
        <v>254</v>
      </c>
      <c r="AO272" s="5" t="s">
        <v>235</v>
      </c>
      <c r="AP272" s="5" t="s">
        <v>393</v>
      </c>
      <c r="AQ272" s="0" t="s">
        <v>155</v>
      </c>
    </row>
    <row r="273" customFormat="false" ht="15.8" hidden="false" customHeight="false" outlineLevel="0" collapsed="false">
      <c r="A273" s="0" t="s">
        <v>9</v>
      </c>
      <c r="B273" s="0" t="s">
        <v>9</v>
      </c>
      <c r="C273" s="0" t="s">
        <v>7</v>
      </c>
      <c r="D273" s="0" t="s">
        <v>163</v>
      </c>
      <c r="E273" s="0" t="s">
        <v>6</v>
      </c>
      <c r="F273" s="0" t="s">
        <v>241</v>
      </c>
      <c r="G273" s="0" t="n">
        <v>18503912.0055527</v>
      </c>
      <c r="H273" s="0" t="n">
        <v>1928240.74562275</v>
      </c>
      <c r="I273" s="0" t="n">
        <v>1217154.0139538</v>
      </c>
      <c r="J273" s="0" t="n">
        <v>0</v>
      </c>
      <c r="K273" s="0" t="n">
        <v>0</v>
      </c>
      <c r="L273" s="0" t="n">
        <v>264444444.452866</v>
      </c>
      <c r="M273" s="0" t="n">
        <v>363611111.12269</v>
      </c>
      <c r="N273" s="0" t="n">
        <v>61979166.7891554</v>
      </c>
      <c r="O273" s="0" t="n">
        <v>79333333.4901189</v>
      </c>
      <c r="P273" s="0" t="n">
        <v>59159957.0638772</v>
      </c>
      <c r="Q273" s="0" t="n">
        <v>66554951.6968619</v>
      </c>
      <c r="R273" s="0" t="n">
        <v>155972715.785483</v>
      </c>
      <c r="S273" s="0" t="n">
        <v>0.88136443023149</v>
      </c>
      <c r="T273" s="0" t="n">
        <v>0</v>
      </c>
      <c r="U273" s="0" t="n">
        <v>162.85714245</v>
      </c>
      <c r="V273" s="0" t="n">
        <v>36.6428571225</v>
      </c>
      <c r="W273" s="0" t="n">
        <v>32.5983436057249</v>
      </c>
      <c r="X273" s="0" t="n">
        <v>232.098343178225</v>
      </c>
      <c r="Y273" s="0" t="n">
        <v>199.4999995725</v>
      </c>
      <c r="Z273" s="0" t="s">
        <v>230</v>
      </c>
      <c r="AA273" s="0" t="n">
        <v>0.1678571429</v>
      </c>
      <c r="AB273" s="0" t="n">
        <v>0.235</v>
      </c>
      <c r="AC273" s="0" t="n">
        <v>1</v>
      </c>
      <c r="AD273" s="0" t="n">
        <v>0.0671428571</v>
      </c>
      <c r="AE273" s="0" t="n">
        <v>0.765</v>
      </c>
      <c r="AF273" s="0" t="n">
        <v>0</v>
      </c>
      <c r="AG273" s="0" t="n">
        <v>0.765</v>
      </c>
      <c r="AH273" s="0" t="n">
        <v>0.147943315112344</v>
      </c>
      <c r="AI273" s="0" t="n">
        <v>0.2071206411044</v>
      </c>
      <c r="AJ273" s="0" t="n">
        <v>0.88136443023149</v>
      </c>
      <c r="AK273" s="5" t="s">
        <v>235</v>
      </c>
      <c r="AL273" s="5" t="s">
        <v>235</v>
      </c>
      <c r="AM273" s="5" t="s">
        <v>392</v>
      </c>
      <c r="AN273" s="5" t="s">
        <v>254</v>
      </c>
      <c r="AO273" s="5" t="s">
        <v>235</v>
      </c>
      <c r="AP273" s="5" t="s">
        <v>393</v>
      </c>
      <c r="AQ273" s="0" t="s">
        <v>242</v>
      </c>
    </row>
    <row r="274" customFormat="false" ht="15.8" hidden="true" customHeight="false" outlineLevel="0" collapsed="false">
      <c r="A274" s="0" t="s">
        <v>9</v>
      </c>
      <c r="B274" s="0" t="s">
        <v>9</v>
      </c>
      <c r="C274" s="0" t="s">
        <v>7</v>
      </c>
      <c r="D274" s="0" t="s">
        <v>162</v>
      </c>
      <c r="E274" s="0" t="s">
        <v>6</v>
      </c>
      <c r="F274" s="0" t="s">
        <v>202</v>
      </c>
      <c r="G274" s="0" t="n">
        <v>626960577.315083</v>
      </c>
      <c r="H274" s="0" t="n">
        <v>7426731.14009025</v>
      </c>
      <c r="I274" s="0" t="n">
        <v>87577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626960577.315083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s">
        <v>230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5" t="s">
        <v>235</v>
      </c>
      <c r="AL274" s="5" t="s">
        <v>261</v>
      </c>
      <c r="AM274" s="5" t="s">
        <v>392</v>
      </c>
      <c r="AN274" s="5" t="s">
        <v>254</v>
      </c>
      <c r="AO274" s="5" t="s">
        <v>235</v>
      </c>
      <c r="AP274" s="5" t="s">
        <v>394</v>
      </c>
      <c r="AQ274" s="0" t="s">
        <v>237</v>
      </c>
    </row>
    <row r="275" customFormat="false" ht="15.8" hidden="true" customHeight="false" outlineLevel="0" collapsed="false">
      <c r="A275" s="0" t="s">
        <v>9</v>
      </c>
      <c r="B275" s="0" t="s">
        <v>9</v>
      </c>
      <c r="C275" s="0" t="s">
        <v>7</v>
      </c>
      <c r="D275" s="0" t="s">
        <v>162</v>
      </c>
      <c r="E275" s="0" t="s">
        <v>6</v>
      </c>
      <c r="F275" s="0" t="s">
        <v>238</v>
      </c>
      <c r="G275" s="0" t="n">
        <v>337441962.098428</v>
      </c>
      <c r="H275" s="0" t="n">
        <v>7426731.14009025</v>
      </c>
      <c r="I275" s="0" t="n">
        <v>8440826.77572242</v>
      </c>
      <c r="J275" s="0" t="n">
        <v>0</v>
      </c>
      <c r="K275" s="0" t="n">
        <v>0</v>
      </c>
      <c r="L275" s="0" t="n">
        <v>636576953.273437</v>
      </c>
      <c r="M275" s="0" t="n">
        <v>891207734.582811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626960577.315083</v>
      </c>
      <c r="S275" s="0" t="n">
        <v>0.461781211916863</v>
      </c>
      <c r="T275" s="0" t="n">
        <v>0</v>
      </c>
      <c r="U275" s="0" t="n">
        <v>102.8571426</v>
      </c>
      <c r="V275" s="0" t="n">
        <v>0</v>
      </c>
      <c r="W275" s="0" t="n">
        <v>0</v>
      </c>
      <c r="X275" s="0" t="n">
        <v>0</v>
      </c>
      <c r="Y275" s="0" t="n">
        <v>0</v>
      </c>
      <c r="Z275" s="0" t="s">
        <v>230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0.461781211916863</v>
      </c>
      <c r="AI275" s="0" t="n">
        <v>0</v>
      </c>
      <c r="AJ275" s="0" t="n">
        <v>0</v>
      </c>
      <c r="AK275" s="5" t="s">
        <v>235</v>
      </c>
      <c r="AL275" s="5" t="s">
        <v>261</v>
      </c>
      <c r="AM275" s="5" t="s">
        <v>392</v>
      </c>
      <c r="AN275" s="5" t="s">
        <v>254</v>
      </c>
      <c r="AO275" s="5" t="s">
        <v>235</v>
      </c>
      <c r="AP275" s="5" t="s">
        <v>394</v>
      </c>
      <c r="AQ275" s="0" t="s">
        <v>239</v>
      </c>
    </row>
    <row r="276" customFormat="false" ht="15.8" hidden="true" customHeight="false" outlineLevel="0" collapsed="false">
      <c r="A276" s="0" t="s">
        <v>9</v>
      </c>
      <c r="B276" s="0" t="s">
        <v>9</v>
      </c>
      <c r="C276" s="0" t="s">
        <v>7</v>
      </c>
      <c r="D276" s="0" t="s">
        <v>162</v>
      </c>
      <c r="E276" s="0" t="s">
        <v>6</v>
      </c>
      <c r="F276" s="0" t="s">
        <v>240</v>
      </c>
      <c r="G276" s="0" t="n">
        <v>118937809.900155</v>
      </c>
      <c r="H276" s="0" t="n">
        <v>7426731.14009025</v>
      </c>
      <c r="I276" s="0" t="n">
        <v>8440826.77572242</v>
      </c>
      <c r="J276" s="0" t="n">
        <v>0</v>
      </c>
      <c r="K276" s="0" t="n">
        <v>0</v>
      </c>
      <c r="L276" s="0" t="n">
        <v>636576953.273437</v>
      </c>
      <c r="M276" s="0" t="n">
        <v>891207734.582811</v>
      </c>
      <c r="N276" s="0" t="n">
        <v>210070394.988704</v>
      </c>
      <c r="O276" s="0" t="n">
        <v>286459629.530051</v>
      </c>
      <c r="P276" s="0" t="n">
        <v>216171991.027219</v>
      </c>
      <c r="Q276" s="0" t="n">
        <v>247053704.031107</v>
      </c>
      <c r="R276" s="0" t="n">
        <v>626960577.315083</v>
      </c>
      <c r="S276" s="0" t="n">
        <v>0.810294595539805</v>
      </c>
      <c r="T276" s="0" t="n">
        <v>0</v>
      </c>
      <c r="U276" s="0" t="n">
        <v>102.8571426</v>
      </c>
      <c r="V276" s="0" t="n">
        <v>33.42857141</v>
      </c>
      <c r="W276" s="0" t="n">
        <v>31.1863783891265</v>
      </c>
      <c r="X276" s="0" t="n">
        <v>167.472092399126</v>
      </c>
      <c r="Y276" s="0" t="n">
        <v>136.28571401</v>
      </c>
      <c r="Z276" s="0" t="s">
        <v>230</v>
      </c>
      <c r="AA276" s="0" t="n">
        <v>0.1678571429</v>
      </c>
      <c r="AB276" s="0" t="n">
        <v>0.235</v>
      </c>
      <c r="AC276" s="0" t="n">
        <v>1</v>
      </c>
      <c r="AD276" s="0" t="n">
        <v>0.0671428571</v>
      </c>
      <c r="AE276" s="0" t="n">
        <v>0.765</v>
      </c>
      <c r="AF276" s="0" t="n">
        <v>0</v>
      </c>
      <c r="AG276" s="0" t="n">
        <v>0.765</v>
      </c>
      <c r="AH276" s="0" t="n">
        <v>0.136013735714623</v>
      </c>
      <c r="AI276" s="0" t="n">
        <v>0.190419229951854</v>
      </c>
      <c r="AJ276" s="0" t="n">
        <v>0.810294595539805</v>
      </c>
      <c r="AK276" s="5" t="s">
        <v>235</v>
      </c>
      <c r="AL276" s="5" t="s">
        <v>261</v>
      </c>
      <c r="AM276" s="5" t="s">
        <v>392</v>
      </c>
      <c r="AN276" s="5" t="s">
        <v>254</v>
      </c>
      <c r="AO276" s="5" t="s">
        <v>235</v>
      </c>
      <c r="AP276" s="5" t="s">
        <v>394</v>
      </c>
      <c r="AQ276" s="0" t="s">
        <v>155</v>
      </c>
    </row>
    <row r="277" customFormat="false" ht="15.8" hidden="true" customHeight="false" outlineLevel="0" collapsed="false">
      <c r="A277" s="0" t="s">
        <v>9</v>
      </c>
      <c r="B277" s="0" t="s">
        <v>9</v>
      </c>
      <c r="C277" s="0" t="s">
        <v>7</v>
      </c>
      <c r="D277" s="0" t="s">
        <v>162</v>
      </c>
      <c r="E277" s="0" t="s">
        <v>6</v>
      </c>
      <c r="F277" s="0" t="s">
        <v>241</v>
      </c>
      <c r="G277" s="0" t="n">
        <v>77690156.5710219</v>
      </c>
      <c r="H277" s="0" t="n">
        <v>7426731.14009025</v>
      </c>
      <c r="I277" s="0" t="n">
        <v>8440826.77572242</v>
      </c>
      <c r="J277" s="0" t="n">
        <v>0</v>
      </c>
      <c r="K277" s="0" t="n">
        <v>0</v>
      </c>
      <c r="L277" s="0" t="n">
        <v>1018523125.2375</v>
      </c>
      <c r="M277" s="0" t="n">
        <v>1400469297.20156</v>
      </c>
      <c r="N277" s="0" t="n">
        <v>238716357.941709</v>
      </c>
      <c r="O277" s="0" t="n">
        <v>305556938.165388</v>
      </c>
      <c r="P277" s="0" t="n">
        <v>247053704.031107</v>
      </c>
      <c r="Q277" s="0" t="n">
        <v>277935417.034996</v>
      </c>
      <c r="R277" s="0" t="n">
        <v>626960577.315083</v>
      </c>
      <c r="S277" s="0" t="n">
        <v>0.876084463071466</v>
      </c>
      <c r="T277" s="0" t="n">
        <v>0</v>
      </c>
      <c r="U277" s="0" t="n">
        <v>162.85714245</v>
      </c>
      <c r="V277" s="0" t="n">
        <v>36.6428571225</v>
      </c>
      <c r="W277" s="0" t="n">
        <v>35.3445621743433</v>
      </c>
      <c r="X277" s="0" t="n">
        <v>234.844561746843</v>
      </c>
      <c r="Y277" s="0" t="n">
        <v>199.4999995725</v>
      </c>
      <c r="Z277" s="0" t="s">
        <v>230</v>
      </c>
      <c r="AA277" s="0" t="n">
        <v>0.1678571429</v>
      </c>
      <c r="AB277" s="0" t="n">
        <v>0.235</v>
      </c>
      <c r="AC277" s="0" t="n">
        <v>1</v>
      </c>
      <c r="AD277" s="0" t="n">
        <v>0.0671428571</v>
      </c>
      <c r="AE277" s="0" t="n">
        <v>0.765</v>
      </c>
      <c r="AF277" s="0" t="n">
        <v>0</v>
      </c>
      <c r="AG277" s="0" t="n">
        <v>0.765</v>
      </c>
      <c r="AH277" s="0" t="n">
        <v>0.147057034910257</v>
      </c>
      <c r="AI277" s="0" t="n">
        <v>0.205879848821795</v>
      </c>
      <c r="AJ277" s="0" t="n">
        <v>0.876084463071466</v>
      </c>
      <c r="AK277" s="5" t="s">
        <v>235</v>
      </c>
      <c r="AL277" s="5" t="s">
        <v>261</v>
      </c>
      <c r="AM277" s="5" t="s">
        <v>392</v>
      </c>
      <c r="AN277" s="5" t="s">
        <v>254</v>
      </c>
      <c r="AO277" s="5" t="s">
        <v>235</v>
      </c>
      <c r="AP277" s="5" t="s">
        <v>394</v>
      </c>
      <c r="AQ277" s="0" t="s">
        <v>242</v>
      </c>
    </row>
    <row r="278" customFormat="false" ht="15.8" hidden="true" customHeight="false" outlineLevel="0" collapsed="false">
      <c r="A278" s="0" t="s">
        <v>9</v>
      </c>
      <c r="B278" s="0" t="s">
        <v>9</v>
      </c>
      <c r="C278" s="0" t="s">
        <v>395</v>
      </c>
      <c r="D278" s="0" t="s">
        <v>163</v>
      </c>
      <c r="E278" s="0" t="s">
        <v>6</v>
      </c>
      <c r="F278" s="0" t="s">
        <v>202</v>
      </c>
      <c r="G278" s="0" t="n">
        <v>176524918.875848</v>
      </c>
      <c r="H278" s="0" t="n">
        <v>2647798.19785826</v>
      </c>
      <c r="I278" s="0" t="n">
        <v>6245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176524918.875848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s">
        <v>244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5" t="s">
        <v>235</v>
      </c>
      <c r="AL278" s="5" t="s">
        <v>235</v>
      </c>
      <c r="AM278" s="5" t="s">
        <v>396</v>
      </c>
      <c r="AN278" s="5" t="s">
        <v>254</v>
      </c>
      <c r="AO278" s="5" t="s">
        <v>235</v>
      </c>
      <c r="AP278" s="5" t="s">
        <v>397</v>
      </c>
      <c r="AQ278" s="0" t="s">
        <v>237</v>
      </c>
    </row>
    <row r="279" customFormat="false" ht="15.8" hidden="true" customHeight="false" outlineLevel="0" collapsed="false">
      <c r="A279" s="0" t="s">
        <v>9</v>
      </c>
      <c r="B279" s="0" t="s">
        <v>9</v>
      </c>
      <c r="C279" s="0" t="s">
        <v>395</v>
      </c>
      <c r="D279" s="0" t="s">
        <v>163</v>
      </c>
      <c r="E279" s="0" t="s">
        <v>6</v>
      </c>
      <c r="F279" s="0" t="s">
        <v>238</v>
      </c>
      <c r="G279" s="0" t="n">
        <v>87194758.7102154</v>
      </c>
      <c r="H279" s="0" t="n">
        <v>2647798.19785826</v>
      </c>
      <c r="I279" s="0" t="n">
        <v>2047687.89909612</v>
      </c>
      <c r="J279" s="0" t="n">
        <v>0</v>
      </c>
      <c r="K279" s="0" t="n">
        <v>0</v>
      </c>
      <c r="L279" s="0" t="n">
        <v>95320735.1228976</v>
      </c>
      <c r="M279" s="0" t="n">
        <v>142981102.684346</v>
      </c>
      <c r="N279" s="0" t="n">
        <v>22241504.8620095</v>
      </c>
      <c r="O279" s="0" t="n">
        <v>28596220.5368692</v>
      </c>
      <c r="P279" s="0" t="n">
        <v>6335068.24202861</v>
      </c>
      <c r="Q279" s="0" t="n">
        <v>12670136.4840572</v>
      </c>
      <c r="R279" s="0" t="n">
        <v>176524918.875848</v>
      </c>
      <c r="S279" s="0" t="n">
        <v>0.506048441967899</v>
      </c>
      <c r="T279" s="0" t="n">
        <v>0</v>
      </c>
      <c r="U279" s="0" t="n">
        <v>45.0000000000001</v>
      </c>
      <c r="V279" s="0" t="n">
        <v>9.60000000000002</v>
      </c>
      <c r="W279" s="0" t="n">
        <v>3.58886956367345</v>
      </c>
      <c r="X279" s="0" t="n">
        <v>58.1888695636736</v>
      </c>
      <c r="Y279" s="0" t="n">
        <v>54.6000000000002</v>
      </c>
      <c r="Z279" s="0" t="s">
        <v>244</v>
      </c>
      <c r="AA279" s="0" t="n">
        <v>0.258</v>
      </c>
      <c r="AB279" s="0" t="n">
        <v>0.44</v>
      </c>
      <c r="AC279" s="0" t="n">
        <v>1</v>
      </c>
      <c r="AD279" s="0" t="n">
        <v>0.182</v>
      </c>
      <c r="AE279" s="0" t="n">
        <v>0.56</v>
      </c>
      <c r="AF279" s="0" t="n">
        <v>0</v>
      </c>
      <c r="AG279" s="0" t="n">
        <v>0.56</v>
      </c>
      <c r="AH279" s="0" t="n">
        <v>0.130560498027718</v>
      </c>
      <c r="AI279" s="0" t="n">
        <v>0.222661314465875</v>
      </c>
      <c r="AJ279" s="0" t="n">
        <v>0.506048441967899</v>
      </c>
      <c r="AK279" s="5" t="s">
        <v>235</v>
      </c>
      <c r="AL279" s="5" t="s">
        <v>235</v>
      </c>
      <c r="AM279" s="5" t="s">
        <v>396</v>
      </c>
      <c r="AN279" s="5" t="s">
        <v>254</v>
      </c>
      <c r="AO279" s="5" t="s">
        <v>235</v>
      </c>
      <c r="AP279" s="5" t="s">
        <v>397</v>
      </c>
      <c r="AQ279" s="0" t="s">
        <v>239</v>
      </c>
    </row>
    <row r="280" customFormat="false" ht="15.8" hidden="true" customHeight="false" outlineLevel="0" collapsed="false">
      <c r="A280" s="0" t="s">
        <v>9</v>
      </c>
      <c r="B280" s="0" t="s">
        <v>9</v>
      </c>
      <c r="C280" s="0" t="s">
        <v>395</v>
      </c>
      <c r="D280" s="0" t="s">
        <v>163</v>
      </c>
      <c r="E280" s="0" t="s">
        <v>6</v>
      </c>
      <c r="F280" s="0" t="s">
        <v>240</v>
      </c>
      <c r="G280" s="0" t="n">
        <v>46614752.6976824</v>
      </c>
      <c r="H280" s="0" t="n">
        <v>2647798.19785826</v>
      </c>
      <c r="I280" s="0" t="n">
        <v>2047687.89909612</v>
      </c>
      <c r="J280" s="0" t="n">
        <v>0</v>
      </c>
      <c r="K280" s="0" t="n">
        <v>0</v>
      </c>
      <c r="L280" s="0" t="n">
        <v>95320735.1228976</v>
      </c>
      <c r="M280" s="0" t="n">
        <v>142981102.684346</v>
      </c>
      <c r="N280" s="0" t="n">
        <v>25418862.6994393</v>
      </c>
      <c r="O280" s="0" t="n">
        <v>31773578.3742991</v>
      </c>
      <c r="P280" s="0" t="n">
        <v>9502602.36304291</v>
      </c>
      <c r="Q280" s="0" t="n">
        <v>15837670.6050715</v>
      </c>
      <c r="R280" s="0" t="n">
        <v>176524918.875848</v>
      </c>
      <c r="S280" s="0" t="n">
        <v>0.735931034584034</v>
      </c>
      <c r="T280" s="0" t="n">
        <v>0</v>
      </c>
      <c r="U280" s="0" t="n">
        <v>45.0000000000001</v>
      </c>
      <c r="V280" s="0" t="n">
        <v>10.8</v>
      </c>
      <c r="W280" s="0" t="n">
        <v>4.78515941823127</v>
      </c>
      <c r="X280" s="0" t="n">
        <v>60.5851594182314</v>
      </c>
      <c r="Y280" s="0" t="n">
        <v>55.8000000000002</v>
      </c>
      <c r="Z280" s="0" t="s">
        <v>244</v>
      </c>
      <c r="AA280" s="0" t="n">
        <v>0.258</v>
      </c>
      <c r="AB280" s="0" t="n">
        <v>0.44</v>
      </c>
      <c r="AC280" s="0" t="n">
        <v>1</v>
      </c>
      <c r="AD280" s="0" t="n">
        <v>0.182</v>
      </c>
      <c r="AE280" s="0" t="n">
        <v>0.56</v>
      </c>
      <c r="AF280" s="0" t="n">
        <v>0</v>
      </c>
      <c r="AG280" s="0" t="n">
        <v>0.56</v>
      </c>
      <c r="AH280" s="0" t="n">
        <v>0.189870206922681</v>
      </c>
      <c r="AI280" s="0" t="n">
        <v>0.323809655216975</v>
      </c>
      <c r="AJ280" s="0" t="n">
        <v>0.735931034584034</v>
      </c>
      <c r="AK280" s="5" t="s">
        <v>235</v>
      </c>
      <c r="AL280" s="5" t="s">
        <v>235</v>
      </c>
      <c r="AM280" s="5" t="s">
        <v>396</v>
      </c>
      <c r="AN280" s="5" t="s">
        <v>254</v>
      </c>
      <c r="AO280" s="5" t="s">
        <v>235</v>
      </c>
      <c r="AP280" s="5" t="s">
        <v>397</v>
      </c>
      <c r="AQ280" s="0" t="s">
        <v>155</v>
      </c>
    </row>
    <row r="281" customFormat="false" ht="15.8" hidden="true" customHeight="false" outlineLevel="0" collapsed="false">
      <c r="A281" s="0" t="s">
        <v>9</v>
      </c>
      <c r="B281" s="0" t="s">
        <v>9</v>
      </c>
      <c r="C281" s="0" t="s">
        <v>395</v>
      </c>
      <c r="D281" s="0" t="s">
        <v>163</v>
      </c>
      <c r="E281" s="0" t="s">
        <v>6</v>
      </c>
      <c r="F281" s="0" t="s">
        <v>241</v>
      </c>
      <c r="G281" s="0" t="n">
        <v>13409496.936491</v>
      </c>
      <c r="H281" s="0" t="n">
        <v>2647798.19785826</v>
      </c>
      <c r="I281" s="0" t="n">
        <v>2047687.89909612</v>
      </c>
      <c r="J281" s="0" t="n">
        <v>25340272.9681144</v>
      </c>
      <c r="K281" s="0" t="n">
        <v>38010409.4521715</v>
      </c>
      <c r="L281" s="0" t="n">
        <v>214471654.02652</v>
      </c>
      <c r="M281" s="0" t="n">
        <v>285962205.368692</v>
      </c>
      <c r="N281" s="0" t="n">
        <v>25418862.6994393</v>
      </c>
      <c r="O281" s="0" t="n">
        <v>31773578.3742991</v>
      </c>
      <c r="P281" s="0" t="n">
        <v>9502602.36304291</v>
      </c>
      <c r="Q281" s="0" t="n">
        <v>15837670.6050715</v>
      </c>
      <c r="R281" s="0" t="n">
        <v>176524918.875848</v>
      </c>
      <c r="S281" s="0" t="n">
        <v>0.924036237932379</v>
      </c>
      <c r="T281" s="0" t="n">
        <v>11.9628985455781</v>
      </c>
      <c r="U281" s="0" t="n">
        <v>94.5000000000002</v>
      </c>
      <c r="V281" s="0" t="n">
        <v>10.8</v>
      </c>
      <c r="W281" s="0" t="n">
        <v>4.78515941823127</v>
      </c>
      <c r="X281" s="0" t="n">
        <v>122.04805796381</v>
      </c>
      <c r="Y281" s="0" t="n">
        <v>105.3</v>
      </c>
      <c r="Z281" s="0" t="s">
        <v>244</v>
      </c>
      <c r="AA281" s="0" t="n">
        <v>0.258</v>
      </c>
      <c r="AB281" s="0" t="n">
        <v>0.44</v>
      </c>
      <c r="AC281" s="0" t="n">
        <v>1</v>
      </c>
      <c r="AD281" s="0" t="n">
        <v>0.182</v>
      </c>
      <c r="AE281" s="0" t="n">
        <v>0.56</v>
      </c>
      <c r="AF281" s="0" t="n">
        <v>0.186666666666667</v>
      </c>
      <c r="AG281" s="0" t="n">
        <v>0.373333333333333</v>
      </c>
      <c r="AH281" s="0" t="n">
        <v>0.238401349386554</v>
      </c>
      <c r="AI281" s="0" t="n">
        <v>0.406575944690247</v>
      </c>
      <c r="AJ281" s="0" t="n">
        <v>0.924036237932379</v>
      </c>
      <c r="AK281" s="5" t="s">
        <v>235</v>
      </c>
      <c r="AL281" s="5" t="s">
        <v>235</v>
      </c>
      <c r="AM281" s="5" t="s">
        <v>396</v>
      </c>
      <c r="AN281" s="5" t="s">
        <v>254</v>
      </c>
      <c r="AO281" s="5" t="s">
        <v>235</v>
      </c>
      <c r="AP281" s="5" t="s">
        <v>397</v>
      </c>
      <c r="AQ281" s="0" t="s">
        <v>242</v>
      </c>
    </row>
    <row r="282" customFormat="false" ht="15.8" hidden="true" customHeight="false" outlineLevel="0" collapsed="false">
      <c r="A282" s="0" t="s">
        <v>9</v>
      </c>
      <c r="B282" s="0" t="s">
        <v>9</v>
      </c>
      <c r="C282" s="0" t="s">
        <v>395</v>
      </c>
      <c r="D282" s="0" t="s">
        <v>162</v>
      </c>
      <c r="E282" s="0" t="s">
        <v>6</v>
      </c>
      <c r="F282" s="0" t="s">
        <v>202</v>
      </c>
      <c r="G282" s="0" t="n">
        <v>871117527.288126</v>
      </c>
      <c r="H282" s="0" t="n">
        <v>12694376.527404</v>
      </c>
      <c r="I282" s="0" t="n">
        <v>115237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871117527.288126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s">
        <v>244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5" t="s">
        <v>235</v>
      </c>
      <c r="AL282" s="5" t="s">
        <v>261</v>
      </c>
      <c r="AM282" s="5" t="s">
        <v>396</v>
      </c>
      <c r="AN282" s="5" t="s">
        <v>254</v>
      </c>
      <c r="AO282" s="5" t="s">
        <v>235</v>
      </c>
      <c r="AP282" s="5" t="s">
        <v>398</v>
      </c>
      <c r="AQ282" s="0" t="s">
        <v>237</v>
      </c>
    </row>
    <row r="283" customFormat="false" ht="15.8" hidden="true" customHeight="false" outlineLevel="0" collapsed="false">
      <c r="A283" s="0" t="s">
        <v>9</v>
      </c>
      <c r="B283" s="0" t="s">
        <v>9</v>
      </c>
      <c r="C283" s="0" t="s">
        <v>395</v>
      </c>
      <c r="D283" s="0" t="s">
        <v>162</v>
      </c>
      <c r="E283" s="0" t="s">
        <v>6</v>
      </c>
      <c r="F283" s="0" t="s">
        <v>238</v>
      </c>
      <c r="G283" s="0" t="n">
        <v>431122672.179205</v>
      </c>
      <c r="H283" s="0" t="n">
        <v>12694376.527404</v>
      </c>
      <c r="I283" s="0" t="n">
        <v>23872986.3295562</v>
      </c>
      <c r="J283" s="0" t="n">
        <v>0</v>
      </c>
      <c r="K283" s="0" t="n">
        <v>0</v>
      </c>
      <c r="L283" s="0" t="n">
        <v>456997554.986543</v>
      </c>
      <c r="M283" s="0" t="n">
        <v>685496332.479813</v>
      </c>
      <c r="N283" s="0" t="n">
        <v>106632762.830193</v>
      </c>
      <c r="O283" s="0" t="n">
        <v>137099266.495963</v>
      </c>
      <c r="P283" s="0" t="n">
        <v>31448092.6861507</v>
      </c>
      <c r="Q283" s="0" t="n">
        <v>62896185.3723015</v>
      </c>
      <c r="R283" s="0" t="n">
        <v>871117527.288126</v>
      </c>
      <c r="S283" s="0" t="n">
        <v>0.505092414428474</v>
      </c>
      <c r="T283" s="0" t="n">
        <v>0</v>
      </c>
      <c r="U283" s="0" t="n">
        <v>44.9999999999999</v>
      </c>
      <c r="V283" s="0" t="n">
        <v>9.59999999999999</v>
      </c>
      <c r="W283" s="0" t="n">
        <v>3.71598706934471</v>
      </c>
      <c r="X283" s="0" t="n">
        <v>58.3159870693446</v>
      </c>
      <c r="Y283" s="0" t="n">
        <v>54.5999999999999</v>
      </c>
      <c r="Z283" s="0" t="s">
        <v>244</v>
      </c>
      <c r="AA283" s="0" t="n">
        <v>0.258</v>
      </c>
      <c r="AB283" s="0" t="n">
        <v>0.44</v>
      </c>
      <c r="AC283" s="0" t="n">
        <v>1</v>
      </c>
      <c r="AD283" s="0" t="n">
        <v>0.182</v>
      </c>
      <c r="AE283" s="0" t="n">
        <v>0.56</v>
      </c>
      <c r="AF283" s="0" t="n">
        <v>0</v>
      </c>
      <c r="AG283" s="0" t="n">
        <v>0.56</v>
      </c>
      <c r="AH283" s="0" t="n">
        <v>0.130313842922546</v>
      </c>
      <c r="AI283" s="0" t="n">
        <v>0.222240662348528</v>
      </c>
      <c r="AJ283" s="0" t="n">
        <v>0.505092414428474</v>
      </c>
      <c r="AK283" s="5" t="s">
        <v>235</v>
      </c>
      <c r="AL283" s="5" t="s">
        <v>261</v>
      </c>
      <c r="AM283" s="5" t="s">
        <v>396</v>
      </c>
      <c r="AN283" s="5" t="s">
        <v>254</v>
      </c>
      <c r="AO283" s="5" t="s">
        <v>235</v>
      </c>
      <c r="AP283" s="5" t="s">
        <v>398</v>
      </c>
      <c r="AQ283" s="0" t="s">
        <v>239</v>
      </c>
    </row>
    <row r="284" customFormat="false" ht="15.8" hidden="true" customHeight="false" outlineLevel="0" collapsed="false">
      <c r="A284" s="0" t="s">
        <v>9</v>
      </c>
      <c r="B284" s="0" t="s">
        <v>9</v>
      </c>
      <c r="C284" s="0" t="s">
        <v>395</v>
      </c>
      <c r="D284" s="0" t="s">
        <v>162</v>
      </c>
      <c r="E284" s="0" t="s">
        <v>6</v>
      </c>
      <c r="F284" s="0" t="s">
        <v>240</v>
      </c>
      <c r="G284" s="0" t="n">
        <v>233292261.291176</v>
      </c>
      <c r="H284" s="0" t="n">
        <v>12694376.527404</v>
      </c>
      <c r="I284" s="0" t="n">
        <v>23872986.3295562</v>
      </c>
      <c r="J284" s="0" t="n">
        <v>0</v>
      </c>
      <c r="K284" s="0" t="n">
        <v>0</v>
      </c>
      <c r="L284" s="0" t="n">
        <v>456997554.986543</v>
      </c>
      <c r="M284" s="0" t="n">
        <v>685496332.479813</v>
      </c>
      <c r="N284" s="0" t="n">
        <v>121866014.663078</v>
      </c>
      <c r="O284" s="0" t="n">
        <v>152332518.328848</v>
      </c>
      <c r="P284" s="0" t="n">
        <v>47172139.0292261</v>
      </c>
      <c r="Q284" s="0" t="n">
        <v>78620231.7153768</v>
      </c>
      <c r="R284" s="0" t="n">
        <v>871117527.288126</v>
      </c>
      <c r="S284" s="0" t="n">
        <v>0.732191978713323</v>
      </c>
      <c r="T284" s="0" t="n">
        <v>0</v>
      </c>
      <c r="U284" s="0" t="n">
        <v>44.9999999999999</v>
      </c>
      <c r="V284" s="0" t="n">
        <v>10.8</v>
      </c>
      <c r="W284" s="0" t="n">
        <v>4.95464942579294</v>
      </c>
      <c r="X284" s="0" t="n">
        <v>60.7546494257929</v>
      </c>
      <c r="Y284" s="0" t="n">
        <v>55.7999999999999</v>
      </c>
      <c r="Z284" s="0" t="s">
        <v>244</v>
      </c>
      <c r="AA284" s="0" t="n">
        <v>0.258</v>
      </c>
      <c r="AB284" s="0" t="n">
        <v>0.44</v>
      </c>
      <c r="AC284" s="0" t="n">
        <v>1</v>
      </c>
      <c r="AD284" s="0" t="n">
        <v>0.182</v>
      </c>
      <c r="AE284" s="0" t="n">
        <v>0.56</v>
      </c>
      <c r="AF284" s="0" t="n">
        <v>0</v>
      </c>
      <c r="AG284" s="0" t="n">
        <v>0.56</v>
      </c>
      <c r="AH284" s="0" t="n">
        <v>0.188905530508037</v>
      </c>
      <c r="AI284" s="0" t="n">
        <v>0.322164470633862</v>
      </c>
      <c r="AJ284" s="0" t="n">
        <v>0.732191978713323</v>
      </c>
      <c r="AK284" s="5" t="s">
        <v>235</v>
      </c>
      <c r="AL284" s="5" t="s">
        <v>261</v>
      </c>
      <c r="AM284" s="5" t="s">
        <v>396</v>
      </c>
      <c r="AN284" s="5" t="s">
        <v>254</v>
      </c>
      <c r="AO284" s="5" t="s">
        <v>235</v>
      </c>
      <c r="AP284" s="5" t="s">
        <v>398</v>
      </c>
      <c r="AQ284" s="0" t="s">
        <v>155</v>
      </c>
    </row>
    <row r="285" customFormat="false" ht="15.8" hidden="true" customHeight="false" outlineLevel="0" collapsed="false">
      <c r="A285" s="0" t="s">
        <v>9</v>
      </c>
      <c r="B285" s="0" t="s">
        <v>9</v>
      </c>
      <c r="C285" s="0" t="s">
        <v>395</v>
      </c>
      <c r="D285" s="0" t="s">
        <v>162</v>
      </c>
      <c r="E285" s="0" t="s">
        <v>6</v>
      </c>
      <c r="F285" s="0" t="s">
        <v>241</v>
      </c>
      <c r="G285" s="0" t="n">
        <v>66737136.3630022</v>
      </c>
      <c r="H285" s="0" t="n">
        <v>12694376.527404</v>
      </c>
      <c r="I285" s="0" t="n">
        <v>23872986.3295562</v>
      </c>
      <c r="J285" s="0" t="n">
        <v>125792370.744603</v>
      </c>
      <c r="K285" s="0" t="n">
        <v>188688556.116904</v>
      </c>
      <c r="L285" s="0" t="n">
        <v>1028244498.71972</v>
      </c>
      <c r="M285" s="0" t="n">
        <v>1370992664.95963</v>
      </c>
      <c r="N285" s="0" t="n">
        <v>121866014.663078</v>
      </c>
      <c r="O285" s="0" t="n">
        <v>152332518.328848</v>
      </c>
      <c r="P285" s="0" t="n">
        <v>47172139.0292261</v>
      </c>
      <c r="Q285" s="0" t="n">
        <v>78620231.7153768</v>
      </c>
      <c r="R285" s="0" t="n">
        <v>871117527.288126</v>
      </c>
      <c r="S285" s="0" t="n">
        <v>0.923389055698648</v>
      </c>
      <c r="T285" s="0" t="n">
        <v>12.3866235644824</v>
      </c>
      <c r="U285" s="0" t="n">
        <v>94.4999999999999</v>
      </c>
      <c r="V285" s="0" t="n">
        <v>10.8</v>
      </c>
      <c r="W285" s="0" t="n">
        <v>4.95464942579294</v>
      </c>
      <c r="X285" s="0" t="n">
        <v>122.641272990275</v>
      </c>
      <c r="Y285" s="0" t="n">
        <v>105.3</v>
      </c>
      <c r="Z285" s="0" t="s">
        <v>244</v>
      </c>
      <c r="AA285" s="0" t="n">
        <v>0.258</v>
      </c>
      <c r="AB285" s="0" t="n">
        <v>0.44</v>
      </c>
      <c r="AC285" s="0" t="n">
        <v>1</v>
      </c>
      <c r="AD285" s="0" t="n">
        <v>0.182</v>
      </c>
      <c r="AE285" s="0" t="n">
        <v>0.56</v>
      </c>
      <c r="AF285" s="0" t="n">
        <v>0.186666666666667</v>
      </c>
      <c r="AG285" s="0" t="n">
        <v>0.373333333333333</v>
      </c>
      <c r="AH285" s="0" t="n">
        <v>0.238234376370251</v>
      </c>
      <c r="AI285" s="0" t="n">
        <v>0.406291184507405</v>
      </c>
      <c r="AJ285" s="0" t="n">
        <v>0.923389055698648</v>
      </c>
      <c r="AK285" s="5" t="s">
        <v>235</v>
      </c>
      <c r="AL285" s="5" t="s">
        <v>261</v>
      </c>
      <c r="AM285" s="5" t="s">
        <v>396</v>
      </c>
      <c r="AN285" s="5" t="s">
        <v>254</v>
      </c>
      <c r="AO285" s="5" t="s">
        <v>235</v>
      </c>
      <c r="AP285" s="5" t="s">
        <v>398</v>
      </c>
      <c r="AQ285" s="0" t="s">
        <v>242</v>
      </c>
    </row>
    <row r="286" customFormat="false" ht="15.8" hidden="true" customHeight="false" outlineLevel="0" collapsed="false">
      <c r="A286" s="0" t="s">
        <v>9</v>
      </c>
      <c r="B286" s="0" t="s">
        <v>9</v>
      </c>
      <c r="C286" s="0" t="s">
        <v>399</v>
      </c>
      <c r="D286" s="0" t="s">
        <v>162</v>
      </c>
      <c r="E286" s="0" t="s">
        <v>6</v>
      </c>
      <c r="F286" s="0" t="s">
        <v>202</v>
      </c>
      <c r="G286" s="0" t="n">
        <v>483715611.504541</v>
      </c>
      <c r="H286" s="0" t="n">
        <v>3012004.30227589</v>
      </c>
      <c r="I286" s="0" t="n">
        <v>76120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483715611.504541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s">
        <v>230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0</v>
      </c>
      <c r="AI286" s="0" t="n">
        <v>0</v>
      </c>
      <c r="AJ286" s="0" t="n">
        <v>0</v>
      </c>
      <c r="AK286" s="5" t="s">
        <v>235</v>
      </c>
      <c r="AL286" s="5" t="s">
        <v>261</v>
      </c>
      <c r="AM286" s="5" t="s">
        <v>400</v>
      </c>
      <c r="AN286" s="5" t="s">
        <v>254</v>
      </c>
      <c r="AO286" s="5" t="s">
        <v>235</v>
      </c>
      <c r="AP286" s="5" t="s">
        <v>401</v>
      </c>
      <c r="AQ286" s="0" t="s">
        <v>237</v>
      </c>
    </row>
    <row r="287" customFormat="false" ht="15.8" hidden="true" customHeight="false" outlineLevel="0" collapsed="false">
      <c r="A287" s="0" t="s">
        <v>9</v>
      </c>
      <c r="B287" s="0" t="s">
        <v>9</v>
      </c>
      <c r="C287" s="0" t="s">
        <v>399</v>
      </c>
      <c r="D287" s="0" t="s">
        <v>162</v>
      </c>
      <c r="E287" s="0" t="s">
        <v>6</v>
      </c>
      <c r="F287" s="0" t="s">
        <v>238</v>
      </c>
      <c r="G287" s="0" t="n">
        <v>483715611.504541</v>
      </c>
      <c r="H287" s="0" t="n">
        <v>3012004.30227589</v>
      </c>
      <c r="I287" s="0" t="n">
        <v>8922577.77389088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483715611.504541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s">
        <v>230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5" t="s">
        <v>235</v>
      </c>
      <c r="AL287" s="5" t="s">
        <v>261</v>
      </c>
      <c r="AM287" s="5" t="s">
        <v>400</v>
      </c>
      <c r="AN287" s="5" t="s">
        <v>254</v>
      </c>
      <c r="AO287" s="5" t="s">
        <v>235</v>
      </c>
      <c r="AP287" s="5" t="s">
        <v>401</v>
      </c>
      <c r="AQ287" s="0" t="s">
        <v>239</v>
      </c>
    </row>
    <row r="288" customFormat="false" ht="15.8" hidden="true" customHeight="false" outlineLevel="0" collapsed="false">
      <c r="A288" s="0" t="s">
        <v>9</v>
      </c>
      <c r="B288" s="0" t="s">
        <v>9</v>
      </c>
      <c r="C288" s="0" t="s">
        <v>399</v>
      </c>
      <c r="D288" s="0" t="s">
        <v>162</v>
      </c>
      <c r="E288" s="0" t="s">
        <v>6</v>
      </c>
      <c r="F288" s="0" t="s">
        <v>240</v>
      </c>
      <c r="G288" s="0" t="n">
        <v>365470213.132066</v>
      </c>
      <c r="H288" s="0" t="n">
        <v>3012004.30227589</v>
      </c>
      <c r="I288" s="0" t="n">
        <v>8922577.77389088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483715611.504541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s">
        <v>230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5" t="s">
        <v>235</v>
      </c>
      <c r="AL288" s="5" t="s">
        <v>261</v>
      </c>
      <c r="AM288" s="5" t="s">
        <v>400</v>
      </c>
      <c r="AN288" s="5" t="s">
        <v>254</v>
      </c>
      <c r="AO288" s="5" t="s">
        <v>235</v>
      </c>
      <c r="AP288" s="5" t="s">
        <v>401</v>
      </c>
      <c r="AQ288" s="0" t="s">
        <v>155</v>
      </c>
    </row>
    <row r="289" customFormat="false" ht="15.8" hidden="true" customHeight="false" outlineLevel="0" collapsed="false">
      <c r="A289" s="0" t="s">
        <v>9</v>
      </c>
      <c r="B289" s="0" t="s">
        <v>9</v>
      </c>
      <c r="C289" s="0" t="s">
        <v>399</v>
      </c>
      <c r="D289" s="0" t="s">
        <v>162</v>
      </c>
      <c r="E289" s="0" t="s">
        <v>6</v>
      </c>
      <c r="F289" s="0" t="s">
        <v>241</v>
      </c>
      <c r="G289" s="0" t="n">
        <v>365470213.132066</v>
      </c>
      <c r="H289" s="0" t="n">
        <v>3012004.30227589</v>
      </c>
      <c r="I289" s="0" t="n">
        <v>8922577.77389088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483715611.504541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s">
        <v>230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5" t="s">
        <v>235</v>
      </c>
      <c r="AL289" s="5" t="s">
        <v>261</v>
      </c>
      <c r="AM289" s="5" t="s">
        <v>400</v>
      </c>
      <c r="AN289" s="5" t="s">
        <v>254</v>
      </c>
      <c r="AO289" s="5" t="s">
        <v>235</v>
      </c>
      <c r="AP289" s="5" t="s">
        <v>401</v>
      </c>
      <c r="AQ289" s="0" t="s">
        <v>242</v>
      </c>
    </row>
    <row r="290" customFormat="false" ht="15.8" hidden="true" customHeight="false" outlineLevel="0" collapsed="false">
      <c r="A290" s="0" t="s">
        <v>9</v>
      </c>
      <c r="B290" s="0" t="s">
        <v>9</v>
      </c>
      <c r="C290" s="0" t="s">
        <v>109</v>
      </c>
      <c r="D290" s="0" t="s">
        <v>190</v>
      </c>
      <c r="E290" s="0" t="s">
        <v>117</v>
      </c>
      <c r="F290" s="0" t="s">
        <v>202</v>
      </c>
      <c r="G290" s="0" t="n">
        <v>25142307.2276575</v>
      </c>
      <c r="H290" s="0" t="n">
        <v>203333.27308064</v>
      </c>
      <c r="I290" s="0" t="n">
        <v>444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25142307.2276575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s">
        <v>251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5" t="s">
        <v>288</v>
      </c>
      <c r="AL290" s="5" t="s">
        <v>275</v>
      </c>
      <c r="AM290" s="5" t="s">
        <v>402</v>
      </c>
      <c r="AN290" s="5" t="s">
        <v>254</v>
      </c>
      <c r="AO290" s="5" t="s">
        <v>235</v>
      </c>
      <c r="AP290" s="5" t="s">
        <v>403</v>
      </c>
      <c r="AQ290" s="0" t="s">
        <v>237</v>
      </c>
    </row>
    <row r="291" customFormat="false" ht="15.8" hidden="true" customHeight="false" outlineLevel="0" collapsed="false">
      <c r="A291" s="0" t="s">
        <v>9</v>
      </c>
      <c r="B291" s="0" t="s">
        <v>9</v>
      </c>
      <c r="C291" s="0" t="s">
        <v>109</v>
      </c>
      <c r="D291" s="0" t="s">
        <v>190</v>
      </c>
      <c r="E291" s="0" t="s">
        <v>117</v>
      </c>
      <c r="F291" s="0" t="s">
        <v>238</v>
      </c>
      <c r="G291" s="0" t="n">
        <v>25142307.2276575</v>
      </c>
      <c r="H291" s="0" t="n">
        <v>203333.27308064</v>
      </c>
      <c r="I291" s="0" t="n">
        <v>240339.39278165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25142307.2276575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s">
        <v>251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0</v>
      </c>
      <c r="AJ291" s="0" t="n">
        <v>0</v>
      </c>
      <c r="AK291" s="5" t="s">
        <v>288</v>
      </c>
      <c r="AL291" s="5" t="s">
        <v>275</v>
      </c>
      <c r="AM291" s="5" t="s">
        <v>402</v>
      </c>
      <c r="AN291" s="5" t="s">
        <v>254</v>
      </c>
      <c r="AO291" s="5" t="s">
        <v>235</v>
      </c>
      <c r="AP291" s="5" t="s">
        <v>403</v>
      </c>
      <c r="AQ291" s="0" t="s">
        <v>239</v>
      </c>
    </row>
    <row r="292" customFormat="false" ht="15.8" hidden="true" customHeight="false" outlineLevel="0" collapsed="false">
      <c r="A292" s="0" t="s">
        <v>9</v>
      </c>
      <c r="B292" s="0" t="s">
        <v>9</v>
      </c>
      <c r="C292" s="0" t="s">
        <v>109</v>
      </c>
      <c r="D292" s="0" t="s">
        <v>190</v>
      </c>
      <c r="E292" s="0" t="s">
        <v>117</v>
      </c>
      <c r="F292" s="0" t="s">
        <v>240</v>
      </c>
      <c r="G292" s="0" t="n">
        <v>25142307.2276575</v>
      </c>
      <c r="H292" s="0" t="n">
        <v>203333.27308064</v>
      </c>
      <c r="I292" s="0" t="n">
        <v>240339.39278165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25142307.2276575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s">
        <v>251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5" t="s">
        <v>288</v>
      </c>
      <c r="AL292" s="5" t="s">
        <v>275</v>
      </c>
      <c r="AM292" s="5" t="s">
        <v>402</v>
      </c>
      <c r="AN292" s="5" t="s">
        <v>254</v>
      </c>
      <c r="AO292" s="5" t="s">
        <v>235</v>
      </c>
      <c r="AP292" s="5" t="s">
        <v>403</v>
      </c>
      <c r="AQ292" s="0" t="s">
        <v>155</v>
      </c>
    </row>
    <row r="293" customFormat="false" ht="15.8" hidden="true" customHeight="false" outlineLevel="0" collapsed="false">
      <c r="A293" s="0" t="s">
        <v>9</v>
      </c>
      <c r="B293" s="0" t="s">
        <v>9</v>
      </c>
      <c r="C293" s="0" t="s">
        <v>109</v>
      </c>
      <c r="D293" s="0" t="s">
        <v>190</v>
      </c>
      <c r="E293" s="0" t="s">
        <v>117</v>
      </c>
      <c r="F293" s="0" t="s">
        <v>241</v>
      </c>
      <c r="G293" s="0" t="n">
        <v>25142307.2276575</v>
      </c>
      <c r="H293" s="0" t="n">
        <v>203333.27308064</v>
      </c>
      <c r="I293" s="0" t="n">
        <v>240339.39278165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25142307.2276575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s">
        <v>251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5" t="s">
        <v>288</v>
      </c>
      <c r="AL293" s="5" t="s">
        <v>275</v>
      </c>
      <c r="AM293" s="5" t="s">
        <v>402</v>
      </c>
      <c r="AN293" s="5" t="s">
        <v>254</v>
      </c>
      <c r="AO293" s="5" t="s">
        <v>235</v>
      </c>
      <c r="AP293" s="5" t="s">
        <v>403</v>
      </c>
      <c r="AQ293" s="0" t="s">
        <v>242</v>
      </c>
    </row>
    <row r="294" customFormat="false" ht="15.8" hidden="true" customHeight="false" outlineLevel="0" collapsed="false">
      <c r="A294" s="0" t="s">
        <v>9</v>
      </c>
      <c r="B294" s="0" t="s">
        <v>9</v>
      </c>
      <c r="C294" s="0" t="s">
        <v>109</v>
      </c>
      <c r="D294" s="0" t="s">
        <v>188</v>
      </c>
      <c r="E294" s="0" t="s">
        <v>117</v>
      </c>
      <c r="F294" s="0" t="s">
        <v>202</v>
      </c>
      <c r="G294" s="0" t="n">
        <v>457964.896011511</v>
      </c>
      <c r="H294" s="0" t="n">
        <v>2618.5911989439</v>
      </c>
      <c r="I294" s="0" t="n">
        <v>11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457964.896011511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s">
        <v>251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5" t="s">
        <v>288</v>
      </c>
      <c r="AL294" s="5" t="s">
        <v>299</v>
      </c>
      <c r="AM294" s="5" t="s">
        <v>402</v>
      </c>
      <c r="AN294" s="5" t="s">
        <v>254</v>
      </c>
      <c r="AO294" s="5" t="s">
        <v>235</v>
      </c>
      <c r="AP294" s="5" t="s">
        <v>404</v>
      </c>
      <c r="AQ294" s="0" t="s">
        <v>237</v>
      </c>
    </row>
    <row r="295" customFormat="false" ht="15.8" hidden="true" customHeight="false" outlineLevel="0" collapsed="false">
      <c r="A295" s="0" t="s">
        <v>9</v>
      </c>
      <c r="B295" s="0" t="s">
        <v>9</v>
      </c>
      <c r="C295" s="0" t="s">
        <v>109</v>
      </c>
      <c r="D295" s="0" t="s">
        <v>188</v>
      </c>
      <c r="E295" s="0" t="s">
        <v>117</v>
      </c>
      <c r="F295" s="0" t="s">
        <v>238</v>
      </c>
      <c r="G295" s="0" t="n">
        <v>457964.896011511</v>
      </c>
      <c r="H295" s="0" t="n">
        <v>2618.5911989439</v>
      </c>
      <c r="I295" s="0" t="n">
        <v>2618.5911989439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457964.896011511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s">
        <v>251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5" t="s">
        <v>288</v>
      </c>
      <c r="AL295" s="5" t="s">
        <v>299</v>
      </c>
      <c r="AM295" s="5" t="s">
        <v>402</v>
      </c>
      <c r="AN295" s="5" t="s">
        <v>254</v>
      </c>
      <c r="AO295" s="5" t="s">
        <v>235</v>
      </c>
      <c r="AP295" s="5" t="s">
        <v>404</v>
      </c>
      <c r="AQ295" s="0" t="s">
        <v>239</v>
      </c>
    </row>
    <row r="296" customFormat="false" ht="15.8" hidden="true" customHeight="false" outlineLevel="0" collapsed="false">
      <c r="A296" s="0" t="s">
        <v>9</v>
      </c>
      <c r="B296" s="0" t="s">
        <v>9</v>
      </c>
      <c r="C296" s="0" t="s">
        <v>109</v>
      </c>
      <c r="D296" s="0" t="s">
        <v>188</v>
      </c>
      <c r="E296" s="0" t="s">
        <v>117</v>
      </c>
      <c r="F296" s="0" t="s">
        <v>240</v>
      </c>
      <c r="G296" s="0" t="n">
        <v>457964.896011511</v>
      </c>
      <c r="H296" s="0" t="n">
        <v>2618.5911989439</v>
      </c>
      <c r="I296" s="0" t="n">
        <v>2618.5911989439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457964.896011511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s">
        <v>251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5" t="s">
        <v>288</v>
      </c>
      <c r="AL296" s="5" t="s">
        <v>299</v>
      </c>
      <c r="AM296" s="5" t="s">
        <v>402</v>
      </c>
      <c r="AN296" s="5" t="s">
        <v>254</v>
      </c>
      <c r="AO296" s="5" t="s">
        <v>235</v>
      </c>
      <c r="AP296" s="5" t="s">
        <v>404</v>
      </c>
      <c r="AQ296" s="0" t="s">
        <v>155</v>
      </c>
    </row>
    <row r="297" customFormat="false" ht="15.8" hidden="true" customHeight="false" outlineLevel="0" collapsed="false">
      <c r="A297" s="0" t="s">
        <v>9</v>
      </c>
      <c r="B297" s="0" t="s">
        <v>9</v>
      </c>
      <c r="C297" s="0" t="s">
        <v>109</v>
      </c>
      <c r="D297" s="0" t="s">
        <v>188</v>
      </c>
      <c r="E297" s="0" t="s">
        <v>117</v>
      </c>
      <c r="F297" s="0" t="s">
        <v>241</v>
      </c>
      <c r="G297" s="0" t="n">
        <v>457964.896011511</v>
      </c>
      <c r="H297" s="0" t="n">
        <v>2618.5911989439</v>
      </c>
      <c r="I297" s="0" t="n">
        <v>2618.5911989439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457964.896011511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s">
        <v>251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5" t="s">
        <v>288</v>
      </c>
      <c r="AL297" s="5" t="s">
        <v>299</v>
      </c>
      <c r="AM297" s="5" t="s">
        <v>402</v>
      </c>
      <c r="AN297" s="5" t="s">
        <v>254</v>
      </c>
      <c r="AO297" s="5" t="s">
        <v>235</v>
      </c>
      <c r="AP297" s="5" t="s">
        <v>404</v>
      </c>
      <c r="AQ297" s="0" t="s">
        <v>242</v>
      </c>
    </row>
    <row r="298" customFormat="false" ht="15.8" hidden="true" customHeight="false" outlineLevel="0" collapsed="false">
      <c r="A298" s="0" t="s">
        <v>9</v>
      </c>
      <c r="B298" s="0" t="s">
        <v>9</v>
      </c>
      <c r="C298" s="0" t="s">
        <v>109</v>
      </c>
      <c r="D298" s="0" t="s">
        <v>405</v>
      </c>
      <c r="E298" s="0" t="s">
        <v>117</v>
      </c>
      <c r="F298" s="0" t="s">
        <v>202</v>
      </c>
      <c r="G298" s="0" t="n">
        <v>10984530.5271051</v>
      </c>
      <c r="H298" s="0" t="n">
        <v>69680.148357817</v>
      </c>
      <c r="I298" s="0" t="n">
        <v>86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10984530.5271051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s">
        <v>251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5" t="s">
        <v>288</v>
      </c>
      <c r="AL298" s="5" t="s">
        <v>297</v>
      </c>
      <c r="AM298" s="5" t="s">
        <v>402</v>
      </c>
      <c r="AN298" s="5" t="s">
        <v>254</v>
      </c>
      <c r="AO298" s="5" t="s">
        <v>235</v>
      </c>
      <c r="AP298" s="5" t="s">
        <v>406</v>
      </c>
      <c r="AQ298" s="0" t="s">
        <v>237</v>
      </c>
    </row>
    <row r="299" customFormat="false" ht="15.8" hidden="true" customHeight="false" outlineLevel="0" collapsed="false">
      <c r="A299" s="0" t="s">
        <v>9</v>
      </c>
      <c r="B299" s="0" t="s">
        <v>9</v>
      </c>
      <c r="C299" s="0" t="s">
        <v>109</v>
      </c>
      <c r="D299" s="0" t="s">
        <v>405</v>
      </c>
      <c r="E299" s="0" t="s">
        <v>117</v>
      </c>
      <c r="F299" s="0" t="s">
        <v>238</v>
      </c>
      <c r="G299" s="0" t="n">
        <v>10984530.5271051</v>
      </c>
      <c r="H299" s="0" t="n">
        <v>69680.148357817</v>
      </c>
      <c r="I299" s="0" t="n">
        <v>89303.6479715787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10984530.5271051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s">
        <v>251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5" t="s">
        <v>288</v>
      </c>
      <c r="AL299" s="5" t="s">
        <v>297</v>
      </c>
      <c r="AM299" s="5" t="s">
        <v>402</v>
      </c>
      <c r="AN299" s="5" t="s">
        <v>254</v>
      </c>
      <c r="AO299" s="5" t="s">
        <v>235</v>
      </c>
      <c r="AP299" s="5" t="s">
        <v>406</v>
      </c>
      <c r="AQ299" s="0" t="s">
        <v>239</v>
      </c>
    </row>
    <row r="300" customFormat="false" ht="15.8" hidden="true" customHeight="false" outlineLevel="0" collapsed="false">
      <c r="A300" s="0" t="s">
        <v>9</v>
      </c>
      <c r="B300" s="0" t="s">
        <v>9</v>
      </c>
      <c r="C300" s="0" t="s">
        <v>109</v>
      </c>
      <c r="D300" s="0" t="s">
        <v>405</v>
      </c>
      <c r="E300" s="0" t="s">
        <v>117</v>
      </c>
      <c r="F300" s="0" t="s">
        <v>240</v>
      </c>
      <c r="G300" s="0" t="n">
        <v>10984530.5271051</v>
      </c>
      <c r="H300" s="0" t="n">
        <v>69680.148357817</v>
      </c>
      <c r="I300" s="0" t="n">
        <v>89303.6479715787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10984530.5271051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s">
        <v>251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5" t="s">
        <v>288</v>
      </c>
      <c r="AL300" s="5" t="s">
        <v>297</v>
      </c>
      <c r="AM300" s="5" t="s">
        <v>402</v>
      </c>
      <c r="AN300" s="5" t="s">
        <v>254</v>
      </c>
      <c r="AO300" s="5" t="s">
        <v>235</v>
      </c>
      <c r="AP300" s="5" t="s">
        <v>406</v>
      </c>
      <c r="AQ300" s="0" t="s">
        <v>155</v>
      </c>
    </row>
    <row r="301" customFormat="false" ht="15.8" hidden="true" customHeight="false" outlineLevel="0" collapsed="false">
      <c r="A301" s="0" t="s">
        <v>9</v>
      </c>
      <c r="B301" s="0" t="s">
        <v>9</v>
      </c>
      <c r="C301" s="0" t="s">
        <v>109</v>
      </c>
      <c r="D301" s="0" t="s">
        <v>405</v>
      </c>
      <c r="E301" s="0" t="s">
        <v>117</v>
      </c>
      <c r="F301" s="0" t="s">
        <v>241</v>
      </c>
      <c r="G301" s="0" t="n">
        <v>10984530.5271051</v>
      </c>
      <c r="H301" s="0" t="n">
        <v>69680.148357817</v>
      </c>
      <c r="I301" s="0" t="n">
        <v>89303.6479715787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10984530.5271051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s">
        <v>251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5" t="s">
        <v>288</v>
      </c>
      <c r="AL301" s="5" t="s">
        <v>297</v>
      </c>
      <c r="AM301" s="5" t="s">
        <v>402</v>
      </c>
      <c r="AN301" s="5" t="s">
        <v>254</v>
      </c>
      <c r="AO301" s="5" t="s">
        <v>235</v>
      </c>
      <c r="AP301" s="5" t="s">
        <v>406</v>
      </c>
      <c r="AQ301" s="0" t="s">
        <v>242</v>
      </c>
    </row>
    <row r="302" customFormat="false" ht="15.8" hidden="true" customHeight="false" outlineLevel="0" collapsed="false">
      <c r="A302" s="0" t="s">
        <v>9</v>
      </c>
      <c r="B302" s="0" t="s">
        <v>9</v>
      </c>
      <c r="C302" s="0" t="s">
        <v>109</v>
      </c>
      <c r="D302" s="0" t="s">
        <v>182</v>
      </c>
      <c r="E302" s="0" t="s">
        <v>117</v>
      </c>
      <c r="F302" s="0" t="s">
        <v>202</v>
      </c>
      <c r="G302" s="0" t="n">
        <v>36406982.2769872</v>
      </c>
      <c r="H302" s="0" t="n">
        <v>227640.333501927</v>
      </c>
      <c r="I302" s="0" t="n">
        <v>113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36406982.2769872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s">
        <v>251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5" t="s">
        <v>288</v>
      </c>
      <c r="AL302" s="5" t="s">
        <v>301</v>
      </c>
      <c r="AM302" s="5" t="s">
        <v>402</v>
      </c>
      <c r="AN302" s="5" t="s">
        <v>254</v>
      </c>
      <c r="AO302" s="5" t="s">
        <v>235</v>
      </c>
      <c r="AP302" s="5" t="s">
        <v>407</v>
      </c>
      <c r="AQ302" s="0" t="s">
        <v>237</v>
      </c>
    </row>
    <row r="303" customFormat="false" ht="15.8" hidden="true" customHeight="false" outlineLevel="0" collapsed="false">
      <c r="A303" s="0" t="s">
        <v>9</v>
      </c>
      <c r="B303" s="0" t="s">
        <v>9</v>
      </c>
      <c r="C303" s="0" t="s">
        <v>109</v>
      </c>
      <c r="D303" s="0" t="s">
        <v>182</v>
      </c>
      <c r="E303" s="0" t="s">
        <v>117</v>
      </c>
      <c r="F303" s="0" t="s">
        <v>238</v>
      </c>
      <c r="G303" s="0" t="n">
        <v>36406982.2769872</v>
      </c>
      <c r="H303" s="0" t="n">
        <v>227640.333501927</v>
      </c>
      <c r="I303" s="0" t="n">
        <v>235417.144796193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36406982.2769872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s">
        <v>251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5" t="s">
        <v>288</v>
      </c>
      <c r="AL303" s="5" t="s">
        <v>301</v>
      </c>
      <c r="AM303" s="5" t="s">
        <v>402</v>
      </c>
      <c r="AN303" s="5" t="s">
        <v>254</v>
      </c>
      <c r="AO303" s="5" t="s">
        <v>235</v>
      </c>
      <c r="AP303" s="5" t="s">
        <v>407</v>
      </c>
      <c r="AQ303" s="0" t="s">
        <v>239</v>
      </c>
    </row>
    <row r="304" customFormat="false" ht="15.8" hidden="true" customHeight="false" outlineLevel="0" collapsed="false">
      <c r="A304" s="0" t="s">
        <v>9</v>
      </c>
      <c r="B304" s="0" t="s">
        <v>9</v>
      </c>
      <c r="C304" s="0" t="s">
        <v>109</v>
      </c>
      <c r="D304" s="0" t="s">
        <v>182</v>
      </c>
      <c r="E304" s="0" t="s">
        <v>117</v>
      </c>
      <c r="F304" s="0" t="s">
        <v>240</v>
      </c>
      <c r="G304" s="0" t="n">
        <v>36406982.2769872</v>
      </c>
      <c r="H304" s="0" t="n">
        <v>227640.333501927</v>
      </c>
      <c r="I304" s="0" t="n">
        <v>235417.144796193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36406982.2769872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s">
        <v>251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5" t="s">
        <v>288</v>
      </c>
      <c r="AL304" s="5" t="s">
        <v>301</v>
      </c>
      <c r="AM304" s="5" t="s">
        <v>402</v>
      </c>
      <c r="AN304" s="5" t="s">
        <v>254</v>
      </c>
      <c r="AO304" s="5" t="s">
        <v>235</v>
      </c>
      <c r="AP304" s="5" t="s">
        <v>407</v>
      </c>
      <c r="AQ304" s="0" t="s">
        <v>155</v>
      </c>
    </row>
    <row r="305" customFormat="false" ht="15.8" hidden="true" customHeight="false" outlineLevel="0" collapsed="false">
      <c r="A305" s="0" t="s">
        <v>9</v>
      </c>
      <c r="B305" s="0" t="s">
        <v>9</v>
      </c>
      <c r="C305" s="0" t="s">
        <v>109</v>
      </c>
      <c r="D305" s="0" t="s">
        <v>182</v>
      </c>
      <c r="E305" s="0" t="s">
        <v>117</v>
      </c>
      <c r="F305" s="0" t="s">
        <v>241</v>
      </c>
      <c r="G305" s="0" t="n">
        <v>36406982.2769872</v>
      </c>
      <c r="H305" s="0" t="n">
        <v>227640.333501927</v>
      </c>
      <c r="I305" s="0" t="n">
        <v>235417.144796193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36406982.2769872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s">
        <v>251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5" t="s">
        <v>288</v>
      </c>
      <c r="AL305" s="5" t="s">
        <v>301</v>
      </c>
      <c r="AM305" s="5" t="s">
        <v>402</v>
      </c>
      <c r="AN305" s="5" t="s">
        <v>254</v>
      </c>
      <c r="AO305" s="5" t="s">
        <v>235</v>
      </c>
      <c r="AP305" s="5" t="s">
        <v>407</v>
      </c>
      <c r="AQ305" s="0" t="s">
        <v>242</v>
      </c>
    </row>
    <row r="306" customFormat="false" ht="15.8" hidden="true" customHeight="false" outlineLevel="0" collapsed="false">
      <c r="A306" s="0" t="s">
        <v>9</v>
      </c>
      <c r="B306" s="0" t="s">
        <v>9</v>
      </c>
      <c r="C306" s="0" t="s">
        <v>109</v>
      </c>
      <c r="D306" s="0" t="s">
        <v>196</v>
      </c>
      <c r="E306" s="0" t="s">
        <v>117</v>
      </c>
      <c r="F306" s="0" t="s">
        <v>202</v>
      </c>
      <c r="G306" s="0" t="n">
        <v>3138165.37114514</v>
      </c>
      <c r="H306" s="0" t="n">
        <v>17088.6528619856</v>
      </c>
      <c r="I306" s="0" t="n">
        <v>69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3138165.37114514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s">
        <v>251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5" t="s">
        <v>288</v>
      </c>
      <c r="AL306" s="5" t="s">
        <v>303</v>
      </c>
      <c r="AM306" s="5" t="s">
        <v>402</v>
      </c>
      <c r="AN306" s="5" t="s">
        <v>254</v>
      </c>
      <c r="AO306" s="5" t="s">
        <v>235</v>
      </c>
      <c r="AP306" s="5" t="s">
        <v>408</v>
      </c>
      <c r="AQ306" s="0" t="s">
        <v>237</v>
      </c>
    </row>
    <row r="307" customFormat="false" ht="15.8" hidden="true" customHeight="false" outlineLevel="0" collapsed="false">
      <c r="A307" s="0" t="s">
        <v>9</v>
      </c>
      <c r="B307" s="0" t="s">
        <v>9</v>
      </c>
      <c r="C307" s="0" t="s">
        <v>109</v>
      </c>
      <c r="D307" s="0" t="s">
        <v>196</v>
      </c>
      <c r="E307" s="0" t="s">
        <v>117</v>
      </c>
      <c r="F307" s="0" t="s">
        <v>238</v>
      </c>
      <c r="G307" s="0" t="n">
        <v>3138165.37114514</v>
      </c>
      <c r="H307" s="0" t="n">
        <v>17088.6528619856</v>
      </c>
      <c r="I307" s="0" t="n">
        <v>26663.5154228825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3138165.37114514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s">
        <v>251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5" t="s">
        <v>288</v>
      </c>
      <c r="AL307" s="5" t="s">
        <v>303</v>
      </c>
      <c r="AM307" s="5" t="s">
        <v>402</v>
      </c>
      <c r="AN307" s="5" t="s">
        <v>254</v>
      </c>
      <c r="AO307" s="5" t="s">
        <v>235</v>
      </c>
      <c r="AP307" s="5" t="s">
        <v>408</v>
      </c>
      <c r="AQ307" s="0" t="s">
        <v>239</v>
      </c>
    </row>
    <row r="308" customFormat="false" ht="15.8" hidden="true" customHeight="false" outlineLevel="0" collapsed="false">
      <c r="A308" s="0" t="s">
        <v>9</v>
      </c>
      <c r="B308" s="0" t="s">
        <v>9</v>
      </c>
      <c r="C308" s="0" t="s">
        <v>109</v>
      </c>
      <c r="D308" s="0" t="s">
        <v>196</v>
      </c>
      <c r="E308" s="0" t="s">
        <v>117</v>
      </c>
      <c r="F308" s="0" t="s">
        <v>240</v>
      </c>
      <c r="G308" s="0" t="n">
        <v>3138165.37114514</v>
      </c>
      <c r="H308" s="0" t="n">
        <v>17088.6528619856</v>
      </c>
      <c r="I308" s="0" t="n">
        <v>26663.5154228825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3138165.37114514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s">
        <v>251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5" t="s">
        <v>288</v>
      </c>
      <c r="AL308" s="5" t="s">
        <v>303</v>
      </c>
      <c r="AM308" s="5" t="s">
        <v>402</v>
      </c>
      <c r="AN308" s="5" t="s">
        <v>254</v>
      </c>
      <c r="AO308" s="5" t="s">
        <v>235</v>
      </c>
      <c r="AP308" s="5" t="s">
        <v>408</v>
      </c>
      <c r="AQ308" s="0" t="s">
        <v>155</v>
      </c>
    </row>
    <row r="309" customFormat="false" ht="15.8" hidden="true" customHeight="false" outlineLevel="0" collapsed="false">
      <c r="A309" s="0" t="s">
        <v>9</v>
      </c>
      <c r="B309" s="0" t="s">
        <v>9</v>
      </c>
      <c r="C309" s="0" t="s">
        <v>109</v>
      </c>
      <c r="D309" s="0" t="s">
        <v>196</v>
      </c>
      <c r="E309" s="0" t="s">
        <v>117</v>
      </c>
      <c r="F309" s="0" t="s">
        <v>241</v>
      </c>
      <c r="G309" s="0" t="n">
        <v>3138165.37114514</v>
      </c>
      <c r="H309" s="0" t="n">
        <v>17088.6528619856</v>
      </c>
      <c r="I309" s="0" t="n">
        <v>26663.5154228825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3138165.37114514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s">
        <v>251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5" t="s">
        <v>288</v>
      </c>
      <c r="AL309" s="5" t="s">
        <v>303</v>
      </c>
      <c r="AM309" s="5" t="s">
        <v>402</v>
      </c>
      <c r="AN309" s="5" t="s">
        <v>254</v>
      </c>
      <c r="AO309" s="5" t="s">
        <v>235</v>
      </c>
      <c r="AP309" s="5" t="s">
        <v>408</v>
      </c>
      <c r="AQ309" s="0" t="s">
        <v>242</v>
      </c>
    </row>
    <row r="310" customFormat="false" ht="15.8" hidden="true" customHeight="false" outlineLevel="0" collapsed="false">
      <c r="A310" s="0" t="s">
        <v>9</v>
      </c>
      <c r="B310" s="0" t="s">
        <v>9</v>
      </c>
      <c r="C310" s="0" t="s">
        <v>109</v>
      </c>
      <c r="D310" s="0" t="s">
        <v>187</v>
      </c>
      <c r="E310" s="0" t="s">
        <v>117</v>
      </c>
      <c r="F310" s="0" t="s">
        <v>202</v>
      </c>
      <c r="G310" s="0" t="n">
        <v>67467925.942219</v>
      </c>
      <c r="H310" s="0" t="n">
        <v>432730.125451446</v>
      </c>
      <c r="I310" s="0" t="n">
        <v>3419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67467925.942219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s">
        <v>251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5" t="s">
        <v>288</v>
      </c>
      <c r="AL310" s="5" t="s">
        <v>409</v>
      </c>
      <c r="AM310" s="5" t="s">
        <v>402</v>
      </c>
      <c r="AN310" s="5" t="s">
        <v>254</v>
      </c>
      <c r="AO310" s="5" t="s">
        <v>235</v>
      </c>
      <c r="AP310" s="5" t="s">
        <v>410</v>
      </c>
      <c r="AQ310" s="0" t="s">
        <v>237</v>
      </c>
    </row>
    <row r="311" customFormat="false" ht="15.8" hidden="true" customHeight="false" outlineLevel="0" collapsed="false">
      <c r="A311" s="0" t="s">
        <v>9</v>
      </c>
      <c r="B311" s="0" t="s">
        <v>9</v>
      </c>
      <c r="C311" s="0" t="s">
        <v>109</v>
      </c>
      <c r="D311" s="0" t="s">
        <v>187</v>
      </c>
      <c r="E311" s="0" t="s">
        <v>117</v>
      </c>
      <c r="F311" s="0" t="s">
        <v>238</v>
      </c>
      <c r="G311" s="0" t="n">
        <v>67467925.942219</v>
      </c>
      <c r="H311" s="0" t="n">
        <v>432730.125451446</v>
      </c>
      <c r="I311" s="0" t="n">
        <v>1440603.43509573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67467925.942219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s">
        <v>251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5" t="s">
        <v>288</v>
      </c>
      <c r="AL311" s="5" t="s">
        <v>409</v>
      </c>
      <c r="AM311" s="5" t="s">
        <v>402</v>
      </c>
      <c r="AN311" s="5" t="s">
        <v>254</v>
      </c>
      <c r="AO311" s="5" t="s">
        <v>235</v>
      </c>
      <c r="AP311" s="5" t="s">
        <v>410</v>
      </c>
      <c r="AQ311" s="0" t="s">
        <v>239</v>
      </c>
    </row>
    <row r="312" customFormat="false" ht="15.8" hidden="true" customHeight="false" outlineLevel="0" collapsed="false">
      <c r="A312" s="0" t="s">
        <v>9</v>
      </c>
      <c r="B312" s="0" t="s">
        <v>9</v>
      </c>
      <c r="C312" s="0" t="s">
        <v>109</v>
      </c>
      <c r="D312" s="0" t="s">
        <v>187</v>
      </c>
      <c r="E312" s="0" t="s">
        <v>117</v>
      </c>
      <c r="F312" s="0" t="s">
        <v>240</v>
      </c>
      <c r="G312" s="0" t="n">
        <v>67467925.942219</v>
      </c>
      <c r="H312" s="0" t="n">
        <v>432730.125451446</v>
      </c>
      <c r="I312" s="0" t="n">
        <v>1440603.43509573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67467925.942219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s">
        <v>251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5" t="s">
        <v>288</v>
      </c>
      <c r="AL312" s="5" t="s">
        <v>409</v>
      </c>
      <c r="AM312" s="5" t="s">
        <v>402</v>
      </c>
      <c r="AN312" s="5" t="s">
        <v>254</v>
      </c>
      <c r="AO312" s="5" t="s">
        <v>235</v>
      </c>
      <c r="AP312" s="5" t="s">
        <v>410</v>
      </c>
      <c r="AQ312" s="0" t="s">
        <v>155</v>
      </c>
    </row>
    <row r="313" customFormat="false" ht="15.8" hidden="true" customHeight="false" outlineLevel="0" collapsed="false">
      <c r="A313" s="0" t="s">
        <v>9</v>
      </c>
      <c r="B313" s="0" t="s">
        <v>9</v>
      </c>
      <c r="C313" s="0" t="s">
        <v>109</v>
      </c>
      <c r="D313" s="0" t="s">
        <v>187</v>
      </c>
      <c r="E313" s="0" t="s">
        <v>117</v>
      </c>
      <c r="F313" s="0" t="s">
        <v>241</v>
      </c>
      <c r="G313" s="0" t="n">
        <v>67467925.942219</v>
      </c>
      <c r="H313" s="0" t="n">
        <v>432730.125451446</v>
      </c>
      <c r="I313" s="0" t="n">
        <v>1440603.43509573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67467925.942219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s">
        <v>251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5" t="s">
        <v>288</v>
      </c>
      <c r="AL313" s="5" t="s">
        <v>409</v>
      </c>
      <c r="AM313" s="5" t="s">
        <v>402</v>
      </c>
      <c r="AN313" s="5" t="s">
        <v>254</v>
      </c>
      <c r="AO313" s="5" t="s">
        <v>235</v>
      </c>
      <c r="AP313" s="5" t="s">
        <v>410</v>
      </c>
      <c r="AQ313" s="0" t="s">
        <v>242</v>
      </c>
    </row>
    <row r="314" customFormat="false" ht="15.8" hidden="true" customHeight="false" outlineLevel="0" collapsed="false">
      <c r="A314" s="0" t="s">
        <v>9</v>
      </c>
      <c r="B314" s="0" t="s">
        <v>9</v>
      </c>
      <c r="C314" s="0" t="s">
        <v>109</v>
      </c>
      <c r="D314" s="0" t="s">
        <v>189</v>
      </c>
      <c r="E314" s="0" t="s">
        <v>117</v>
      </c>
      <c r="F314" s="0" t="s">
        <v>202</v>
      </c>
      <c r="G314" s="0" t="n">
        <v>24916148.7292248</v>
      </c>
      <c r="H314" s="0" t="n">
        <v>156815.891812131</v>
      </c>
      <c r="I314" s="0" t="n">
        <v>47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24916148.7292248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s">
        <v>251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5" t="s">
        <v>288</v>
      </c>
      <c r="AL314" s="5" t="s">
        <v>246</v>
      </c>
      <c r="AM314" s="5" t="s">
        <v>402</v>
      </c>
      <c r="AN314" s="5" t="s">
        <v>254</v>
      </c>
      <c r="AO314" s="5" t="s">
        <v>235</v>
      </c>
      <c r="AP314" s="5" t="s">
        <v>411</v>
      </c>
      <c r="AQ314" s="0" t="s">
        <v>237</v>
      </c>
    </row>
    <row r="315" customFormat="false" ht="15.8" hidden="true" customHeight="false" outlineLevel="0" collapsed="false">
      <c r="A315" s="0" t="s">
        <v>9</v>
      </c>
      <c r="B315" s="0" t="s">
        <v>9</v>
      </c>
      <c r="C315" s="0" t="s">
        <v>109</v>
      </c>
      <c r="D315" s="0" t="s">
        <v>189</v>
      </c>
      <c r="E315" s="0" t="s">
        <v>117</v>
      </c>
      <c r="F315" s="0" t="s">
        <v>238</v>
      </c>
      <c r="G315" s="0" t="n">
        <v>24916148.7292248</v>
      </c>
      <c r="H315" s="0" t="n">
        <v>156815.891812131</v>
      </c>
      <c r="I315" s="0" t="n">
        <v>156968.703937459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24916148.7292248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s">
        <v>251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5" t="s">
        <v>288</v>
      </c>
      <c r="AL315" s="5" t="s">
        <v>246</v>
      </c>
      <c r="AM315" s="5" t="s">
        <v>402</v>
      </c>
      <c r="AN315" s="5" t="s">
        <v>254</v>
      </c>
      <c r="AO315" s="5" t="s">
        <v>235</v>
      </c>
      <c r="AP315" s="5" t="s">
        <v>411</v>
      </c>
      <c r="AQ315" s="0" t="s">
        <v>239</v>
      </c>
    </row>
    <row r="316" customFormat="false" ht="15.8" hidden="true" customHeight="false" outlineLevel="0" collapsed="false">
      <c r="A316" s="0" t="s">
        <v>9</v>
      </c>
      <c r="B316" s="0" t="s">
        <v>9</v>
      </c>
      <c r="C316" s="0" t="s">
        <v>109</v>
      </c>
      <c r="D316" s="0" t="s">
        <v>189</v>
      </c>
      <c r="E316" s="0" t="s">
        <v>117</v>
      </c>
      <c r="F316" s="0" t="s">
        <v>240</v>
      </c>
      <c r="G316" s="0" t="n">
        <v>24916148.7292248</v>
      </c>
      <c r="H316" s="0" t="n">
        <v>156815.891812131</v>
      </c>
      <c r="I316" s="0" t="n">
        <v>156968.703937459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24916148.7292248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s">
        <v>251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5" t="s">
        <v>288</v>
      </c>
      <c r="AL316" s="5" t="s">
        <v>246</v>
      </c>
      <c r="AM316" s="5" t="s">
        <v>402</v>
      </c>
      <c r="AN316" s="5" t="s">
        <v>254</v>
      </c>
      <c r="AO316" s="5" t="s">
        <v>235</v>
      </c>
      <c r="AP316" s="5" t="s">
        <v>411</v>
      </c>
      <c r="AQ316" s="0" t="s">
        <v>155</v>
      </c>
    </row>
    <row r="317" customFormat="false" ht="15.8" hidden="true" customHeight="false" outlineLevel="0" collapsed="false">
      <c r="A317" s="0" t="s">
        <v>9</v>
      </c>
      <c r="B317" s="0" t="s">
        <v>9</v>
      </c>
      <c r="C317" s="0" t="s">
        <v>109</v>
      </c>
      <c r="D317" s="0" t="s">
        <v>189</v>
      </c>
      <c r="E317" s="0" t="s">
        <v>117</v>
      </c>
      <c r="F317" s="0" t="s">
        <v>241</v>
      </c>
      <c r="G317" s="0" t="n">
        <v>24916148.7292248</v>
      </c>
      <c r="H317" s="0" t="n">
        <v>156815.891812131</v>
      </c>
      <c r="I317" s="0" t="n">
        <v>156968.703937459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24916148.7292248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s">
        <v>251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5" t="s">
        <v>288</v>
      </c>
      <c r="AL317" s="5" t="s">
        <v>246</v>
      </c>
      <c r="AM317" s="5" t="s">
        <v>402</v>
      </c>
      <c r="AN317" s="5" t="s">
        <v>254</v>
      </c>
      <c r="AO317" s="5" t="s">
        <v>235</v>
      </c>
      <c r="AP317" s="5" t="s">
        <v>411</v>
      </c>
      <c r="AQ317" s="0" t="s">
        <v>242</v>
      </c>
    </row>
    <row r="318" customFormat="false" ht="15.8" hidden="true" customHeight="false" outlineLevel="0" collapsed="false">
      <c r="A318" s="0" t="s">
        <v>9</v>
      </c>
      <c r="B318" s="0" t="s">
        <v>9</v>
      </c>
      <c r="C318" s="0" t="s">
        <v>412</v>
      </c>
      <c r="D318" s="0" t="s">
        <v>162</v>
      </c>
      <c r="E318" s="0" t="s">
        <v>6</v>
      </c>
      <c r="F318" s="0" t="s">
        <v>202</v>
      </c>
      <c r="G318" s="0" t="n">
        <v>204153402.334224</v>
      </c>
      <c r="H318" s="0" t="n">
        <v>4295806.63735546</v>
      </c>
      <c r="I318" s="0" t="n">
        <v>772.999999886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204153402.334224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s">
        <v>413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5" t="s">
        <v>235</v>
      </c>
      <c r="AL318" s="5" t="s">
        <v>261</v>
      </c>
      <c r="AM318" s="5" t="s">
        <v>414</v>
      </c>
      <c r="AN318" s="5" t="s">
        <v>254</v>
      </c>
      <c r="AO318" s="5" t="s">
        <v>235</v>
      </c>
      <c r="AP318" s="5" t="s">
        <v>415</v>
      </c>
      <c r="AQ318" s="0" t="s">
        <v>237</v>
      </c>
    </row>
    <row r="319" customFormat="false" ht="15.8" hidden="true" customHeight="false" outlineLevel="0" collapsed="false">
      <c r="A319" s="0" t="s">
        <v>9</v>
      </c>
      <c r="B319" s="0" t="s">
        <v>9</v>
      </c>
      <c r="C319" s="0" t="s">
        <v>412</v>
      </c>
      <c r="D319" s="0" t="s">
        <v>162</v>
      </c>
      <c r="E319" s="0" t="s">
        <v>6</v>
      </c>
      <c r="F319" s="0" t="s">
        <v>238</v>
      </c>
      <c r="G319" s="0" t="n">
        <v>204153402.334224</v>
      </c>
      <c r="H319" s="0" t="n">
        <v>4295806.63735546</v>
      </c>
      <c r="I319" s="0" t="n">
        <v>2743071.38642916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204153402.334224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s">
        <v>413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5" t="s">
        <v>235</v>
      </c>
      <c r="AL319" s="5" t="s">
        <v>261</v>
      </c>
      <c r="AM319" s="5" t="s">
        <v>414</v>
      </c>
      <c r="AN319" s="5" t="s">
        <v>254</v>
      </c>
      <c r="AO319" s="5" t="s">
        <v>235</v>
      </c>
      <c r="AP319" s="5" t="s">
        <v>415</v>
      </c>
      <c r="AQ319" s="0" t="s">
        <v>239</v>
      </c>
    </row>
    <row r="320" customFormat="false" ht="15.8" hidden="true" customHeight="false" outlineLevel="0" collapsed="false">
      <c r="A320" s="0" t="s">
        <v>9</v>
      </c>
      <c r="B320" s="0" t="s">
        <v>9</v>
      </c>
      <c r="C320" s="0" t="s">
        <v>412</v>
      </c>
      <c r="D320" s="0" t="s">
        <v>162</v>
      </c>
      <c r="E320" s="0" t="s">
        <v>6</v>
      </c>
      <c r="F320" s="0" t="s">
        <v>240</v>
      </c>
      <c r="G320" s="0" t="n">
        <v>14162562.7652354</v>
      </c>
      <c r="H320" s="0" t="n">
        <v>4295806.63735546</v>
      </c>
      <c r="I320" s="0" t="n">
        <v>2743071.38642916</v>
      </c>
      <c r="J320" s="0" t="n">
        <v>12208136.3297867</v>
      </c>
      <c r="K320" s="0" t="n">
        <v>15696175.2811544</v>
      </c>
      <c r="L320" s="0" t="n">
        <v>398720823.897192</v>
      </c>
      <c r="M320" s="0" t="n">
        <v>558209153.45607</v>
      </c>
      <c r="N320" s="0" t="n">
        <v>87718581.2573824</v>
      </c>
      <c r="O320" s="0" t="n">
        <v>119616247.169158</v>
      </c>
      <c r="P320" s="0" t="n">
        <v>24416272.6595735</v>
      </c>
      <c r="Q320" s="0" t="n">
        <v>27904311.6109412</v>
      </c>
      <c r="R320" s="0" t="n">
        <v>204153402.334224</v>
      </c>
      <c r="S320" s="0" t="n">
        <v>0.930627838658062</v>
      </c>
      <c r="T320" s="0" t="n">
        <v>3.24785470652833</v>
      </c>
      <c r="U320" s="0" t="n">
        <v>111.379545</v>
      </c>
      <c r="V320" s="0" t="n">
        <v>24.13223475</v>
      </c>
      <c r="W320" s="0" t="n">
        <v>6.08972757474062</v>
      </c>
      <c r="X320" s="0" t="n">
        <v>144.849362031269</v>
      </c>
      <c r="Y320" s="0" t="n">
        <v>135.51177975</v>
      </c>
      <c r="Z320" s="0" t="s">
        <v>413</v>
      </c>
      <c r="AA320" s="0" t="n">
        <v>0.6</v>
      </c>
      <c r="AB320" s="0" t="n">
        <v>0.84</v>
      </c>
      <c r="AC320" s="0" t="n">
        <v>1</v>
      </c>
      <c r="AD320" s="0" t="n">
        <v>0.24</v>
      </c>
      <c r="AE320" s="0" t="n">
        <v>0.16</v>
      </c>
      <c r="AF320" s="0" t="n">
        <v>0.0533333333333334</v>
      </c>
      <c r="AG320" s="0" t="n">
        <v>0.106666666666667</v>
      </c>
      <c r="AH320" s="0" t="n">
        <v>0.558376703194837</v>
      </c>
      <c r="AI320" s="0" t="n">
        <v>0.781727384472772</v>
      </c>
      <c r="AJ320" s="0" t="n">
        <v>0.930627838658062</v>
      </c>
      <c r="AK320" s="5" t="s">
        <v>235</v>
      </c>
      <c r="AL320" s="5" t="s">
        <v>261</v>
      </c>
      <c r="AM320" s="5" t="s">
        <v>414</v>
      </c>
      <c r="AN320" s="5" t="s">
        <v>254</v>
      </c>
      <c r="AO320" s="5" t="s">
        <v>235</v>
      </c>
      <c r="AP320" s="5" t="s">
        <v>415</v>
      </c>
      <c r="AQ320" s="0" t="s">
        <v>155</v>
      </c>
    </row>
    <row r="321" customFormat="false" ht="15.8" hidden="true" customHeight="false" outlineLevel="0" collapsed="false">
      <c r="A321" s="0" t="s">
        <v>9</v>
      </c>
      <c r="B321" s="0" t="s">
        <v>9</v>
      </c>
      <c r="C321" s="0" t="s">
        <v>412</v>
      </c>
      <c r="D321" s="0" t="s">
        <v>162</v>
      </c>
      <c r="E321" s="0" t="s">
        <v>6</v>
      </c>
      <c r="F321" s="0" t="s">
        <v>241</v>
      </c>
      <c r="G321" s="0" t="n">
        <v>9551610.70018557</v>
      </c>
      <c r="H321" s="0" t="n">
        <v>4295806.63735546</v>
      </c>
      <c r="I321" s="0" t="n">
        <v>2743071.38642916</v>
      </c>
      <c r="J321" s="0" t="n">
        <v>12208136.3297867</v>
      </c>
      <c r="K321" s="0" t="n">
        <v>15696175.2811544</v>
      </c>
      <c r="L321" s="0" t="n">
        <v>637953318.235509</v>
      </c>
      <c r="M321" s="0" t="n">
        <v>877185812.573824</v>
      </c>
      <c r="N321" s="0" t="n">
        <v>99680205.9742982</v>
      </c>
      <c r="O321" s="0" t="n">
        <v>127590663.647102</v>
      </c>
      <c r="P321" s="0" t="n">
        <v>27904311.6109412</v>
      </c>
      <c r="Q321" s="0" t="n">
        <v>31392350.5623087</v>
      </c>
      <c r="R321" s="0" t="n">
        <v>204153402.334224</v>
      </c>
      <c r="S321" s="0" t="n">
        <v>0.95321356102335</v>
      </c>
      <c r="T321" s="0" t="n">
        <v>3.24785470652833</v>
      </c>
      <c r="U321" s="0" t="n">
        <v>176.35094625</v>
      </c>
      <c r="V321" s="0" t="n">
        <v>26.4526419375</v>
      </c>
      <c r="W321" s="0" t="n">
        <v>6.90169125137269</v>
      </c>
      <c r="X321" s="0" t="n">
        <v>212.953134145401</v>
      </c>
      <c r="Y321" s="0" t="n">
        <v>202.8035881875</v>
      </c>
      <c r="Z321" s="0" t="s">
        <v>413</v>
      </c>
      <c r="AA321" s="0" t="n">
        <v>0.6</v>
      </c>
      <c r="AB321" s="0" t="n">
        <v>0.84</v>
      </c>
      <c r="AC321" s="0" t="n">
        <v>1</v>
      </c>
      <c r="AD321" s="0" t="n">
        <v>0.24</v>
      </c>
      <c r="AE321" s="0" t="n">
        <v>0.16</v>
      </c>
      <c r="AF321" s="0" t="n">
        <v>0.0533333333333334</v>
      </c>
      <c r="AG321" s="0" t="n">
        <v>0.106666666666667</v>
      </c>
      <c r="AH321" s="0" t="n">
        <v>0.57192813661401</v>
      </c>
      <c r="AI321" s="0" t="n">
        <v>0.800699391259614</v>
      </c>
      <c r="AJ321" s="0" t="n">
        <v>0.95321356102335</v>
      </c>
      <c r="AK321" s="5" t="s">
        <v>235</v>
      </c>
      <c r="AL321" s="5" t="s">
        <v>261</v>
      </c>
      <c r="AM321" s="5" t="s">
        <v>414</v>
      </c>
      <c r="AN321" s="5" t="s">
        <v>254</v>
      </c>
      <c r="AO321" s="5" t="s">
        <v>235</v>
      </c>
      <c r="AP321" s="5" t="s">
        <v>415</v>
      </c>
      <c r="AQ321" s="0" t="s">
        <v>242</v>
      </c>
    </row>
    <row r="322" customFormat="false" ht="15.8" hidden="true" customHeight="false" outlineLevel="0" collapsed="false">
      <c r="A322" s="0" t="s">
        <v>9</v>
      </c>
      <c r="B322" s="0" t="s">
        <v>9</v>
      </c>
      <c r="C322" s="0" t="s">
        <v>416</v>
      </c>
      <c r="D322" s="0" t="s">
        <v>163</v>
      </c>
      <c r="E322" s="0" t="s">
        <v>6</v>
      </c>
      <c r="F322" s="0" t="s">
        <v>202</v>
      </c>
      <c r="G322" s="0" t="n">
        <v>692496957.682043</v>
      </c>
      <c r="H322" s="0" t="n">
        <v>11442747.2948274</v>
      </c>
      <c r="I322" s="0" t="n">
        <v>1577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692496957.682043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s">
        <v>413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5" t="s">
        <v>235</v>
      </c>
      <c r="AL322" s="5" t="s">
        <v>235</v>
      </c>
      <c r="AM322" s="5" t="s">
        <v>417</v>
      </c>
      <c r="AN322" s="5" t="s">
        <v>254</v>
      </c>
      <c r="AO322" s="5" t="s">
        <v>235</v>
      </c>
      <c r="AP322" s="5" t="s">
        <v>418</v>
      </c>
      <c r="AQ322" s="0" t="s">
        <v>237</v>
      </c>
    </row>
    <row r="323" customFormat="false" ht="15.8" hidden="true" customHeight="false" outlineLevel="0" collapsed="false">
      <c r="A323" s="0" t="s">
        <v>9</v>
      </c>
      <c r="B323" s="0" t="s">
        <v>9</v>
      </c>
      <c r="C323" s="0" t="s">
        <v>416</v>
      </c>
      <c r="D323" s="0" t="s">
        <v>163</v>
      </c>
      <c r="E323" s="0" t="s">
        <v>6</v>
      </c>
      <c r="F323" s="0" t="s">
        <v>238</v>
      </c>
      <c r="G323" s="0" t="n">
        <v>692496957.682043</v>
      </c>
      <c r="H323" s="0" t="n">
        <v>11442747.2948274</v>
      </c>
      <c r="I323" s="0" t="n">
        <v>7508233.98859088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692496957.682043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s">
        <v>413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5" t="s">
        <v>235</v>
      </c>
      <c r="AL323" s="5" t="s">
        <v>235</v>
      </c>
      <c r="AM323" s="5" t="s">
        <v>417</v>
      </c>
      <c r="AN323" s="5" t="s">
        <v>254</v>
      </c>
      <c r="AO323" s="5" t="s">
        <v>235</v>
      </c>
      <c r="AP323" s="5" t="s">
        <v>418</v>
      </c>
      <c r="AQ323" s="0" t="s">
        <v>239</v>
      </c>
    </row>
    <row r="324" customFormat="false" ht="15.8" hidden="true" customHeight="false" outlineLevel="0" collapsed="false">
      <c r="A324" s="0" t="s">
        <v>9</v>
      </c>
      <c r="B324" s="0" t="s">
        <v>9</v>
      </c>
      <c r="C324" s="0" t="s">
        <v>416</v>
      </c>
      <c r="D324" s="0" t="s">
        <v>163</v>
      </c>
      <c r="E324" s="0" t="s">
        <v>6</v>
      </c>
      <c r="F324" s="0" t="s">
        <v>240</v>
      </c>
      <c r="G324" s="0" t="n">
        <v>75702875.8288654</v>
      </c>
      <c r="H324" s="0" t="n">
        <v>11442747.2948274</v>
      </c>
      <c r="I324" s="0" t="n">
        <v>7508233.98859088</v>
      </c>
      <c r="J324" s="0" t="n">
        <v>37424612.6354372</v>
      </c>
      <c r="K324" s="0" t="n">
        <v>48117359.1027049</v>
      </c>
      <c r="L324" s="0" t="n">
        <v>1200664588.15165</v>
      </c>
      <c r="M324" s="0" t="n">
        <v>1680930423.41231</v>
      </c>
      <c r="N324" s="0" t="n">
        <v>264146209.393363</v>
      </c>
      <c r="O324" s="0" t="n">
        <v>360199376.445495</v>
      </c>
      <c r="P324" s="0" t="n">
        <v>74849225.2708743</v>
      </c>
      <c r="Q324" s="0" t="n">
        <v>85541971.738142</v>
      </c>
      <c r="R324" s="0" t="n">
        <v>692496957.682043</v>
      </c>
      <c r="S324" s="0" t="n">
        <v>0.890681287492928</v>
      </c>
      <c r="T324" s="0" t="n">
        <v>3.73782490926853</v>
      </c>
      <c r="U324" s="0" t="n">
        <v>125.9136</v>
      </c>
      <c r="V324" s="0" t="n">
        <v>27.28128</v>
      </c>
      <c r="W324" s="0" t="n">
        <v>7.0084217048785</v>
      </c>
      <c r="X324" s="0" t="n">
        <v>163.941126614147</v>
      </c>
      <c r="Y324" s="0" t="n">
        <v>153.19488</v>
      </c>
      <c r="Z324" s="0" t="s">
        <v>413</v>
      </c>
      <c r="AA324" s="0" t="n">
        <v>0.6</v>
      </c>
      <c r="AB324" s="0" t="n">
        <v>0.84</v>
      </c>
      <c r="AC324" s="0" t="n">
        <v>1</v>
      </c>
      <c r="AD324" s="0" t="n">
        <v>0.24</v>
      </c>
      <c r="AE324" s="0" t="n">
        <v>0.16</v>
      </c>
      <c r="AF324" s="0" t="n">
        <v>0.0533333333333334</v>
      </c>
      <c r="AG324" s="0" t="n">
        <v>0.106666666666667</v>
      </c>
      <c r="AH324" s="0" t="n">
        <v>0.534408772495757</v>
      </c>
      <c r="AI324" s="0" t="n">
        <v>0.748172281494059</v>
      </c>
      <c r="AJ324" s="0" t="n">
        <v>0.890681287492928</v>
      </c>
      <c r="AK324" s="5" t="s">
        <v>235</v>
      </c>
      <c r="AL324" s="5" t="s">
        <v>235</v>
      </c>
      <c r="AM324" s="5" t="s">
        <v>417</v>
      </c>
      <c r="AN324" s="5" t="s">
        <v>254</v>
      </c>
      <c r="AO324" s="5" t="s">
        <v>235</v>
      </c>
      <c r="AP324" s="5" t="s">
        <v>418</v>
      </c>
      <c r="AQ324" s="0" t="s">
        <v>155</v>
      </c>
    </row>
    <row r="325" customFormat="false" ht="15.8" hidden="true" customHeight="false" outlineLevel="0" collapsed="false">
      <c r="A325" s="0" t="s">
        <v>9</v>
      </c>
      <c r="B325" s="0" t="s">
        <v>9</v>
      </c>
      <c r="C325" s="0" t="s">
        <v>416</v>
      </c>
      <c r="D325" s="0" t="s">
        <v>163</v>
      </c>
      <c r="E325" s="0" t="s">
        <v>6</v>
      </c>
      <c r="F325" s="0" t="s">
        <v>241</v>
      </c>
      <c r="G325" s="0" t="n">
        <v>41715326.8645674</v>
      </c>
      <c r="H325" s="0" t="n">
        <v>11442747.2948274</v>
      </c>
      <c r="I325" s="0" t="n">
        <v>7508233.98859088</v>
      </c>
      <c r="J325" s="0" t="n">
        <v>37424612.6354372</v>
      </c>
      <c r="K325" s="0" t="n">
        <v>48117359.1027049</v>
      </c>
      <c r="L325" s="0" t="n">
        <v>1921063341.04264</v>
      </c>
      <c r="M325" s="0" t="n">
        <v>2641462093.93363</v>
      </c>
      <c r="N325" s="0" t="n">
        <v>300166147.037912</v>
      </c>
      <c r="O325" s="0" t="n">
        <v>384212668.208528</v>
      </c>
      <c r="P325" s="0" t="n">
        <v>85541971.738142</v>
      </c>
      <c r="Q325" s="0" t="n">
        <v>96234718.2054098</v>
      </c>
      <c r="R325" s="0" t="n">
        <v>692496957.682043</v>
      </c>
      <c r="S325" s="0" t="n">
        <v>0.939760996201054</v>
      </c>
      <c r="T325" s="0" t="n">
        <v>3.73782490926853</v>
      </c>
      <c r="U325" s="0" t="n">
        <v>199.3632</v>
      </c>
      <c r="V325" s="0" t="n">
        <v>29.90448</v>
      </c>
      <c r="W325" s="0" t="n">
        <v>7.94287793219563</v>
      </c>
      <c r="X325" s="0" t="n">
        <v>240.948382841464</v>
      </c>
      <c r="Y325" s="0" t="n">
        <v>229.26768</v>
      </c>
      <c r="Z325" s="0" t="s">
        <v>413</v>
      </c>
      <c r="AA325" s="0" t="n">
        <v>0.6</v>
      </c>
      <c r="AB325" s="0" t="n">
        <v>0.84</v>
      </c>
      <c r="AC325" s="0" t="n">
        <v>1</v>
      </c>
      <c r="AD325" s="0" t="n">
        <v>0.24</v>
      </c>
      <c r="AE325" s="0" t="n">
        <v>0.16</v>
      </c>
      <c r="AF325" s="0" t="n">
        <v>0.0533333333333334</v>
      </c>
      <c r="AG325" s="0" t="n">
        <v>0.106666666666667</v>
      </c>
      <c r="AH325" s="0" t="n">
        <v>0.563856597720632</v>
      </c>
      <c r="AI325" s="0" t="n">
        <v>0.789399236808885</v>
      </c>
      <c r="AJ325" s="0" t="n">
        <v>0.939760996201054</v>
      </c>
      <c r="AK325" s="5" t="s">
        <v>235</v>
      </c>
      <c r="AL325" s="5" t="s">
        <v>235</v>
      </c>
      <c r="AM325" s="5" t="s">
        <v>417</v>
      </c>
      <c r="AN325" s="5" t="s">
        <v>254</v>
      </c>
      <c r="AO325" s="5" t="s">
        <v>235</v>
      </c>
      <c r="AP325" s="5" t="s">
        <v>418</v>
      </c>
      <c r="AQ325" s="0" t="s">
        <v>242</v>
      </c>
    </row>
    <row r="326" customFormat="false" ht="15.8" hidden="true" customHeight="false" outlineLevel="0" collapsed="false">
      <c r="A326" s="0" t="s">
        <v>9</v>
      </c>
      <c r="B326" s="0" t="s">
        <v>9</v>
      </c>
      <c r="C326" s="0" t="s">
        <v>416</v>
      </c>
      <c r="D326" s="0" t="s">
        <v>162</v>
      </c>
      <c r="E326" s="0" t="s">
        <v>6</v>
      </c>
      <c r="F326" s="0" t="s">
        <v>202</v>
      </c>
      <c r="G326" s="0" t="n">
        <v>160850646.771602</v>
      </c>
      <c r="H326" s="0" t="n">
        <v>2579923.21879317</v>
      </c>
      <c r="I326" s="0" t="n">
        <v>437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160850646.771602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s">
        <v>413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5" t="s">
        <v>235</v>
      </c>
      <c r="AL326" s="5" t="s">
        <v>261</v>
      </c>
      <c r="AM326" s="5" t="s">
        <v>417</v>
      </c>
      <c r="AN326" s="5" t="s">
        <v>254</v>
      </c>
      <c r="AO326" s="5" t="s">
        <v>235</v>
      </c>
      <c r="AP326" s="5" t="s">
        <v>419</v>
      </c>
      <c r="AQ326" s="0" t="s">
        <v>237</v>
      </c>
    </row>
    <row r="327" customFormat="false" ht="15.8" hidden="true" customHeight="false" outlineLevel="0" collapsed="false">
      <c r="A327" s="0" t="s">
        <v>9</v>
      </c>
      <c r="B327" s="0" t="s">
        <v>9</v>
      </c>
      <c r="C327" s="0" t="s">
        <v>416</v>
      </c>
      <c r="D327" s="0" t="s">
        <v>162</v>
      </c>
      <c r="E327" s="0" t="s">
        <v>6</v>
      </c>
      <c r="F327" s="0" t="s">
        <v>238</v>
      </c>
      <c r="G327" s="0" t="n">
        <v>160850646.771602</v>
      </c>
      <c r="H327" s="0" t="n">
        <v>2579923.21879317</v>
      </c>
      <c r="I327" s="0" t="n">
        <v>1610055.27971003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160850646.771602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s">
        <v>413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5" t="s">
        <v>235</v>
      </c>
      <c r="AL327" s="5" t="s">
        <v>261</v>
      </c>
      <c r="AM327" s="5" t="s">
        <v>417</v>
      </c>
      <c r="AN327" s="5" t="s">
        <v>254</v>
      </c>
      <c r="AO327" s="5" t="s">
        <v>235</v>
      </c>
      <c r="AP327" s="5" t="s">
        <v>419</v>
      </c>
      <c r="AQ327" s="0" t="s">
        <v>239</v>
      </c>
    </row>
    <row r="328" customFormat="false" ht="15.8" hidden="true" customHeight="false" outlineLevel="0" collapsed="false">
      <c r="A328" s="0" t="s">
        <v>9</v>
      </c>
      <c r="B328" s="0" t="s">
        <v>9</v>
      </c>
      <c r="C328" s="0" t="s">
        <v>416</v>
      </c>
      <c r="D328" s="0" t="s">
        <v>162</v>
      </c>
      <c r="E328" s="0" t="s">
        <v>6</v>
      </c>
      <c r="F328" s="0" t="s">
        <v>240</v>
      </c>
      <c r="G328" s="0" t="n">
        <v>17999171.6933688</v>
      </c>
      <c r="H328" s="0" t="n">
        <v>2579923.21879317</v>
      </c>
      <c r="I328" s="0" t="n">
        <v>1610055.27971003</v>
      </c>
      <c r="J328" s="0" t="n">
        <v>7421647.85964931</v>
      </c>
      <c r="K328" s="0" t="n">
        <v>9542118.67669198</v>
      </c>
      <c r="L328" s="0" t="n">
        <v>270706183.501529</v>
      </c>
      <c r="M328" s="0" t="n">
        <v>378988656.90214</v>
      </c>
      <c r="N328" s="0" t="n">
        <v>59555360.3703363</v>
      </c>
      <c r="O328" s="0" t="n">
        <v>81211855.0504588</v>
      </c>
      <c r="P328" s="0" t="n">
        <v>14843295.7192986</v>
      </c>
      <c r="Q328" s="0" t="n">
        <v>16963766.5363413</v>
      </c>
      <c r="R328" s="0" t="n">
        <v>160850646.771602</v>
      </c>
      <c r="S328" s="0" t="n">
        <v>0.888100097484056</v>
      </c>
      <c r="T328" s="0" t="n">
        <v>3.28764949529711</v>
      </c>
      <c r="U328" s="0" t="n">
        <v>125.9136</v>
      </c>
      <c r="V328" s="0" t="n">
        <v>27.28128</v>
      </c>
      <c r="W328" s="0" t="n">
        <v>6.16434280368209</v>
      </c>
      <c r="X328" s="0" t="n">
        <v>162.646872298979</v>
      </c>
      <c r="Y328" s="0" t="n">
        <v>153.19488</v>
      </c>
      <c r="Z328" s="0" t="s">
        <v>413</v>
      </c>
      <c r="AA328" s="0" t="n">
        <v>0.6</v>
      </c>
      <c r="AB328" s="0" t="n">
        <v>0.84</v>
      </c>
      <c r="AC328" s="0" t="n">
        <v>1</v>
      </c>
      <c r="AD328" s="0" t="n">
        <v>0.24</v>
      </c>
      <c r="AE328" s="0" t="n">
        <v>0.16</v>
      </c>
      <c r="AF328" s="0" t="n">
        <v>0.0533333333333334</v>
      </c>
      <c r="AG328" s="0" t="n">
        <v>0.106666666666667</v>
      </c>
      <c r="AH328" s="0" t="n">
        <v>0.532860058490433</v>
      </c>
      <c r="AI328" s="0" t="n">
        <v>0.746004081886607</v>
      </c>
      <c r="AJ328" s="0" t="n">
        <v>0.888100097484056</v>
      </c>
      <c r="AK328" s="5" t="s">
        <v>235</v>
      </c>
      <c r="AL328" s="5" t="s">
        <v>261</v>
      </c>
      <c r="AM328" s="5" t="s">
        <v>417</v>
      </c>
      <c r="AN328" s="5" t="s">
        <v>254</v>
      </c>
      <c r="AO328" s="5" t="s">
        <v>235</v>
      </c>
      <c r="AP328" s="5" t="s">
        <v>419</v>
      </c>
      <c r="AQ328" s="0" t="s">
        <v>155</v>
      </c>
    </row>
    <row r="329" customFormat="false" ht="15.8" hidden="true" customHeight="false" outlineLevel="0" collapsed="false">
      <c r="A329" s="0" t="s">
        <v>9</v>
      </c>
      <c r="B329" s="0" t="s">
        <v>9</v>
      </c>
      <c r="C329" s="0" t="s">
        <v>416</v>
      </c>
      <c r="D329" s="0" t="s">
        <v>162</v>
      </c>
      <c r="E329" s="0" t="s">
        <v>6</v>
      </c>
      <c r="F329" s="0" t="s">
        <v>241</v>
      </c>
      <c r="G329" s="0" t="n">
        <v>9728806.75676253</v>
      </c>
      <c r="H329" s="0" t="n">
        <v>2579923.21879317</v>
      </c>
      <c r="I329" s="0" t="n">
        <v>1610055.27971003</v>
      </c>
      <c r="J329" s="0" t="n">
        <v>7421647.85964931</v>
      </c>
      <c r="K329" s="0" t="n">
        <v>9542118.67669198</v>
      </c>
      <c r="L329" s="0" t="n">
        <v>433129893.602446</v>
      </c>
      <c r="M329" s="0" t="n">
        <v>595553603.703363</v>
      </c>
      <c r="N329" s="0" t="n">
        <v>67676545.8753823</v>
      </c>
      <c r="O329" s="0" t="n">
        <v>86625978.7204893</v>
      </c>
      <c r="P329" s="0" t="n">
        <v>16963766.5363413</v>
      </c>
      <c r="Q329" s="0" t="n">
        <v>19084237.353384</v>
      </c>
      <c r="R329" s="0" t="n">
        <v>160850646.771602</v>
      </c>
      <c r="S329" s="0" t="n">
        <v>0.939516520747493</v>
      </c>
      <c r="T329" s="0" t="n">
        <v>3.28764949529711</v>
      </c>
      <c r="U329" s="0" t="n">
        <v>199.3632</v>
      </c>
      <c r="V329" s="0" t="n">
        <v>29.90448</v>
      </c>
      <c r="W329" s="0" t="n">
        <v>6.98625517750637</v>
      </c>
      <c r="X329" s="0" t="n">
        <v>239.541584672803</v>
      </c>
      <c r="Y329" s="0" t="n">
        <v>229.26768</v>
      </c>
      <c r="Z329" s="0" t="s">
        <v>413</v>
      </c>
      <c r="AA329" s="0" t="n">
        <v>0.6</v>
      </c>
      <c r="AB329" s="0" t="n">
        <v>0.84</v>
      </c>
      <c r="AC329" s="0" t="n">
        <v>1</v>
      </c>
      <c r="AD329" s="0" t="n">
        <v>0.24</v>
      </c>
      <c r="AE329" s="0" t="n">
        <v>0.16</v>
      </c>
      <c r="AF329" s="0" t="n">
        <v>0.0533333333333334</v>
      </c>
      <c r="AG329" s="0" t="n">
        <v>0.106666666666667</v>
      </c>
      <c r="AH329" s="0" t="n">
        <v>0.563709912448496</v>
      </c>
      <c r="AI329" s="0" t="n">
        <v>0.789193877427894</v>
      </c>
      <c r="AJ329" s="0" t="n">
        <v>0.939516520747493</v>
      </c>
      <c r="AK329" s="5" t="s">
        <v>235</v>
      </c>
      <c r="AL329" s="5" t="s">
        <v>261</v>
      </c>
      <c r="AM329" s="5" t="s">
        <v>417</v>
      </c>
      <c r="AN329" s="5" t="s">
        <v>254</v>
      </c>
      <c r="AO329" s="5" t="s">
        <v>235</v>
      </c>
      <c r="AP329" s="5" t="s">
        <v>419</v>
      </c>
      <c r="AQ329" s="0" t="s">
        <v>242</v>
      </c>
    </row>
    <row r="330" customFormat="false" ht="15.8" hidden="true" customHeight="false" outlineLevel="0" collapsed="false">
      <c r="A330" s="0" t="s">
        <v>9</v>
      </c>
      <c r="B330" s="0" t="s">
        <v>9</v>
      </c>
      <c r="C330" s="0" t="s">
        <v>20</v>
      </c>
      <c r="D330" s="0" t="s">
        <v>162</v>
      </c>
      <c r="E330" s="0" t="s">
        <v>6</v>
      </c>
      <c r="F330" s="0" t="s">
        <v>202</v>
      </c>
      <c r="G330" s="0" t="n">
        <v>360865959.685415</v>
      </c>
      <c r="H330" s="0" t="n">
        <v>4405935.25113177</v>
      </c>
      <c r="I330" s="0" t="n">
        <v>738.999999946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360865959.685415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s">
        <v>413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5" t="s">
        <v>235</v>
      </c>
      <c r="AL330" s="5" t="s">
        <v>261</v>
      </c>
      <c r="AM330" s="5" t="s">
        <v>420</v>
      </c>
      <c r="AN330" s="5" t="s">
        <v>254</v>
      </c>
      <c r="AO330" s="5" t="s">
        <v>235</v>
      </c>
      <c r="AP330" s="5" t="s">
        <v>421</v>
      </c>
      <c r="AQ330" s="0" t="s">
        <v>237</v>
      </c>
    </row>
    <row r="331" customFormat="false" ht="15.8" hidden="true" customHeight="false" outlineLevel="0" collapsed="false">
      <c r="A331" s="0" t="s">
        <v>9</v>
      </c>
      <c r="B331" s="0" t="s">
        <v>9</v>
      </c>
      <c r="C331" s="0" t="s">
        <v>20</v>
      </c>
      <c r="D331" s="0" t="s">
        <v>162</v>
      </c>
      <c r="E331" s="0" t="s">
        <v>6</v>
      </c>
      <c r="F331" s="0" t="s">
        <v>238</v>
      </c>
      <c r="G331" s="0" t="n">
        <v>360865959.685415</v>
      </c>
      <c r="H331" s="0" t="n">
        <v>4405935.25113177</v>
      </c>
      <c r="I331" s="0" t="n">
        <v>2803045.62861206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360865959.685415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s">
        <v>413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5" t="s">
        <v>235</v>
      </c>
      <c r="AL331" s="5" t="s">
        <v>261</v>
      </c>
      <c r="AM331" s="5" t="s">
        <v>420</v>
      </c>
      <c r="AN331" s="5" t="s">
        <v>254</v>
      </c>
      <c r="AO331" s="5" t="s">
        <v>235</v>
      </c>
      <c r="AP331" s="5" t="s">
        <v>421</v>
      </c>
      <c r="AQ331" s="0" t="s">
        <v>239</v>
      </c>
    </row>
    <row r="332" customFormat="false" ht="15.8" hidden="true" customHeight="false" outlineLevel="0" collapsed="false">
      <c r="A332" s="0" t="s">
        <v>9</v>
      </c>
      <c r="B332" s="0" t="s">
        <v>9</v>
      </c>
      <c r="C332" s="0" t="s">
        <v>20</v>
      </c>
      <c r="D332" s="0" t="s">
        <v>162</v>
      </c>
      <c r="E332" s="0" t="s">
        <v>6</v>
      </c>
      <c r="F332" s="0" t="s">
        <v>240</v>
      </c>
      <c r="G332" s="0" t="n">
        <v>45994903.6155352</v>
      </c>
      <c r="H332" s="0" t="n">
        <v>4405935.25113177</v>
      </c>
      <c r="I332" s="0" t="n">
        <v>2803045.62861206</v>
      </c>
      <c r="J332" s="0" t="n">
        <v>0</v>
      </c>
      <c r="K332" s="0" t="n">
        <v>0</v>
      </c>
      <c r="L332" s="0" t="n">
        <v>635486680.579817</v>
      </c>
      <c r="M332" s="0" t="n">
        <v>889681352.811743</v>
      </c>
      <c r="N332" s="0" t="n">
        <v>139807069.72756</v>
      </c>
      <c r="O332" s="0" t="n">
        <v>190646004.173945</v>
      </c>
      <c r="P332" s="0" t="n">
        <v>24461362.3754477</v>
      </c>
      <c r="Q332" s="0" t="n">
        <v>27955842.7147973</v>
      </c>
      <c r="R332" s="0" t="n">
        <v>360865959.685415</v>
      </c>
      <c r="S332" s="0" t="n">
        <v>0.872542969540182</v>
      </c>
      <c r="T332" s="0" t="n">
        <v>0</v>
      </c>
      <c r="U332" s="0" t="n">
        <v>173.0810766</v>
      </c>
      <c r="V332" s="0" t="n">
        <v>37.5008999300001</v>
      </c>
      <c r="W332" s="0" t="n">
        <v>5.94847655520815</v>
      </c>
      <c r="X332" s="0" t="n">
        <v>216.530453085208</v>
      </c>
      <c r="Y332" s="0" t="n">
        <v>210.58197653</v>
      </c>
      <c r="Z332" s="0" t="s">
        <v>413</v>
      </c>
      <c r="AA332" s="0" t="n">
        <v>0.6</v>
      </c>
      <c r="AB332" s="0" t="n">
        <v>0.84</v>
      </c>
      <c r="AC332" s="0" t="n">
        <v>1</v>
      </c>
      <c r="AD332" s="0" t="n">
        <v>0.24</v>
      </c>
      <c r="AE332" s="0" t="n">
        <v>0.16</v>
      </c>
      <c r="AF332" s="0" t="n">
        <v>0</v>
      </c>
      <c r="AG332" s="0" t="n">
        <v>0.16</v>
      </c>
      <c r="AH332" s="0" t="n">
        <v>0.523525781724109</v>
      </c>
      <c r="AI332" s="0" t="n">
        <v>0.732936094413753</v>
      </c>
      <c r="AJ332" s="0" t="n">
        <v>0.872542969540182</v>
      </c>
      <c r="AK332" s="5" t="s">
        <v>235</v>
      </c>
      <c r="AL332" s="5" t="s">
        <v>261</v>
      </c>
      <c r="AM332" s="5" t="s">
        <v>420</v>
      </c>
      <c r="AN332" s="5" t="s">
        <v>254</v>
      </c>
      <c r="AO332" s="5" t="s">
        <v>235</v>
      </c>
      <c r="AP332" s="5" t="s">
        <v>421</v>
      </c>
      <c r="AQ332" s="0" t="s">
        <v>155</v>
      </c>
    </row>
    <row r="333" customFormat="false" ht="15.8" hidden="true" customHeight="false" outlineLevel="0" collapsed="false">
      <c r="A333" s="0" t="s">
        <v>9</v>
      </c>
      <c r="B333" s="0" t="s">
        <v>9</v>
      </c>
      <c r="C333" s="0" t="s">
        <v>20</v>
      </c>
      <c r="D333" s="0" t="s">
        <v>162</v>
      </c>
      <c r="E333" s="0" t="s">
        <v>6</v>
      </c>
      <c r="F333" s="0" t="s">
        <v>241</v>
      </c>
      <c r="G333" s="0" t="n">
        <v>23972582.4535366</v>
      </c>
      <c r="H333" s="0" t="n">
        <v>4405935.25113177</v>
      </c>
      <c r="I333" s="0" t="n">
        <v>2803045.62861206</v>
      </c>
      <c r="J333" s="0" t="n">
        <v>0</v>
      </c>
      <c r="K333" s="0" t="n">
        <v>0</v>
      </c>
      <c r="L333" s="0" t="n">
        <v>1016778688.92771</v>
      </c>
      <c r="M333" s="0" t="n">
        <v>1398070697.2756</v>
      </c>
      <c r="N333" s="0" t="n">
        <v>158871670.144954</v>
      </c>
      <c r="O333" s="0" t="n">
        <v>203355737.785541</v>
      </c>
      <c r="P333" s="0" t="n">
        <v>27955842.7147973</v>
      </c>
      <c r="Q333" s="0" t="n">
        <v>31450323.054147</v>
      </c>
      <c r="R333" s="0" t="n">
        <v>360865959.685415</v>
      </c>
      <c r="S333" s="0" t="n">
        <v>0.933569288512458</v>
      </c>
      <c r="T333" s="0" t="n">
        <v>0</v>
      </c>
      <c r="U333" s="0" t="n">
        <v>274.045037950001</v>
      </c>
      <c r="V333" s="0" t="n">
        <v>41.1067556925001</v>
      </c>
      <c r="W333" s="0" t="n">
        <v>6.74160676256924</v>
      </c>
      <c r="X333" s="0" t="n">
        <v>321.89340040507</v>
      </c>
      <c r="Y333" s="0" t="n">
        <v>315.151793642501</v>
      </c>
      <c r="Z333" s="0" t="s">
        <v>413</v>
      </c>
      <c r="AA333" s="0" t="n">
        <v>0.6</v>
      </c>
      <c r="AB333" s="0" t="n">
        <v>0.84</v>
      </c>
      <c r="AC333" s="0" t="n">
        <v>1</v>
      </c>
      <c r="AD333" s="0" t="n">
        <v>0.24</v>
      </c>
      <c r="AE333" s="0" t="n">
        <v>0.16</v>
      </c>
      <c r="AF333" s="0" t="n">
        <v>0</v>
      </c>
      <c r="AG333" s="0" t="n">
        <v>0.16</v>
      </c>
      <c r="AH333" s="0" t="n">
        <v>0.560141573107475</v>
      </c>
      <c r="AI333" s="0" t="n">
        <v>0.784198202350465</v>
      </c>
      <c r="AJ333" s="0" t="n">
        <v>0.933569288512458</v>
      </c>
      <c r="AK333" s="5" t="s">
        <v>235</v>
      </c>
      <c r="AL333" s="5" t="s">
        <v>261</v>
      </c>
      <c r="AM333" s="5" t="s">
        <v>420</v>
      </c>
      <c r="AN333" s="5" t="s">
        <v>254</v>
      </c>
      <c r="AO333" s="5" t="s">
        <v>235</v>
      </c>
      <c r="AP333" s="5" t="s">
        <v>421</v>
      </c>
      <c r="AQ333" s="0" t="s">
        <v>242</v>
      </c>
    </row>
    <row r="334" customFormat="false" ht="15.8" hidden="true" customHeight="false" outlineLevel="0" collapsed="false">
      <c r="A334" s="0" t="s">
        <v>9</v>
      </c>
      <c r="B334" s="0" t="s">
        <v>156</v>
      </c>
      <c r="C334" s="0" t="s">
        <v>422</v>
      </c>
      <c r="D334" s="0" t="s">
        <v>422</v>
      </c>
      <c r="E334" s="0" t="s">
        <v>229</v>
      </c>
      <c r="F334" s="0" t="s">
        <v>202</v>
      </c>
      <c r="G334" s="0" t="n">
        <v>288962287.592302</v>
      </c>
      <c r="H334" s="0" t="n">
        <v>6491257.04379459</v>
      </c>
      <c r="I334" s="0" t="n">
        <v>45364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288962287.592302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s">
        <v>244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5" t="s">
        <v>231</v>
      </c>
      <c r="AL334" s="5" t="s">
        <v>252</v>
      </c>
      <c r="AM334" s="5" t="s">
        <v>235</v>
      </c>
      <c r="AN334" s="5" t="s">
        <v>288</v>
      </c>
      <c r="AO334" s="5" t="s">
        <v>235</v>
      </c>
      <c r="AP334" s="5" t="s">
        <v>423</v>
      </c>
      <c r="AQ334" s="0" t="s">
        <v>237</v>
      </c>
    </row>
    <row r="335" customFormat="false" ht="15.8" hidden="true" customHeight="false" outlineLevel="0" collapsed="false">
      <c r="A335" s="0" t="s">
        <v>9</v>
      </c>
      <c r="B335" s="0" t="s">
        <v>156</v>
      </c>
      <c r="C335" s="0" t="s">
        <v>422</v>
      </c>
      <c r="D335" s="0" t="s">
        <v>422</v>
      </c>
      <c r="E335" s="0" t="s">
        <v>229</v>
      </c>
      <c r="F335" s="0" t="s">
        <v>238</v>
      </c>
      <c r="G335" s="0" t="n">
        <v>234846785.80197</v>
      </c>
      <c r="H335" s="0" t="n">
        <v>6491257.04379459</v>
      </c>
      <c r="I335" s="0" t="n">
        <v>106355181.901589</v>
      </c>
      <c r="J335" s="0" t="n">
        <v>0</v>
      </c>
      <c r="K335" s="0" t="n">
        <v>0</v>
      </c>
      <c r="L335" s="0" t="n">
        <v>247431445.879877</v>
      </c>
      <c r="M335" s="0" t="n">
        <v>371147168.819816</v>
      </c>
      <c r="N335" s="0" t="n">
        <v>50517253.3066143</v>
      </c>
      <c r="O335" s="0" t="n">
        <v>64950754.2513611</v>
      </c>
      <c r="P335" s="0" t="n">
        <v>19197576.058359</v>
      </c>
      <c r="Q335" s="0" t="n">
        <v>38395152.116718</v>
      </c>
      <c r="R335" s="0" t="n">
        <v>288962287.592302</v>
      </c>
      <c r="S335" s="0" t="n">
        <v>0.187275309318854</v>
      </c>
      <c r="T335" s="0" t="n">
        <v>0</v>
      </c>
      <c r="U335" s="0" t="n">
        <v>47.647059</v>
      </c>
      <c r="V335" s="0" t="n">
        <v>8.89411764</v>
      </c>
      <c r="W335" s="0" t="n">
        <v>4.43617682881112</v>
      </c>
      <c r="X335" s="0" t="n">
        <v>60.9773534688111</v>
      </c>
      <c r="Y335" s="0" t="n">
        <v>56.54117664</v>
      </c>
      <c r="Z335" s="0" t="s">
        <v>244</v>
      </c>
      <c r="AA335" s="0" t="n">
        <v>0.258</v>
      </c>
      <c r="AB335" s="0" t="n">
        <v>0.44</v>
      </c>
      <c r="AC335" s="0" t="n">
        <v>1</v>
      </c>
      <c r="AD335" s="0" t="n">
        <v>0.182</v>
      </c>
      <c r="AE335" s="0" t="n">
        <v>0.56</v>
      </c>
      <c r="AF335" s="0" t="n">
        <v>0</v>
      </c>
      <c r="AG335" s="0" t="n">
        <v>0.56</v>
      </c>
      <c r="AH335" s="0" t="n">
        <v>0.0483170298042644</v>
      </c>
      <c r="AI335" s="0" t="n">
        <v>0.0824011361002958</v>
      </c>
      <c r="AJ335" s="0" t="n">
        <v>0.187275309318854</v>
      </c>
      <c r="AK335" s="5" t="s">
        <v>231</v>
      </c>
      <c r="AL335" s="5" t="s">
        <v>252</v>
      </c>
      <c r="AM335" s="5" t="s">
        <v>235</v>
      </c>
      <c r="AN335" s="5" t="s">
        <v>288</v>
      </c>
      <c r="AO335" s="5" t="s">
        <v>235</v>
      </c>
      <c r="AP335" s="5" t="s">
        <v>423</v>
      </c>
      <c r="AQ335" s="0" t="s">
        <v>239</v>
      </c>
    </row>
    <row r="336" customFormat="false" ht="15.8" hidden="true" customHeight="false" outlineLevel="0" collapsed="false">
      <c r="A336" s="0" t="s">
        <v>9</v>
      </c>
      <c r="B336" s="0" t="s">
        <v>156</v>
      </c>
      <c r="C336" s="0" t="s">
        <v>422</v>
      </c>
      <c r="D336" s="0" t="s">
        <v>422</v>
      </c>
      <c r="E336" s="0" t="s">
        <v>229</v>
      </c>
      <c r="F336" s="0" t="s">
        <v>240</v>
      </c>
      <c r="G336" s="0" t="n">
        <v>57456317.718498</v>
      </c>
      <c r="H336" s="0" t="n">
        <v>6491257.04379459</v>
      </c>
      <c r="I336" s="0" t="n">
        <v>106355181.901589</v>
      </c>
      <c r="J336" s="0" t="n">
        <v>0</v>
      </c>
      <c r="K336" s="0" t="n">
        <v>0</v>
      </c>
      <c r="L336" s="0" t="n">
        <v>247431445.879877</v>
      </c>
      <c r="M336" s="0" t="n">
        <v>371147168.819816</v>
      </c>
      <c r="N336" s="0" t="n">
        <v>57734003.7789877</v>
      </c>
      <c r="O336" s="0" t="n">
        <v>72167504.7237346</v>
      </c>
      <c r="P336" s="0" t="n">
        <v>28796364.0875385</v>
      </c>
      <c r="Q336" s="0" t="n">
        <v>47993940.1458975</v>
      </c>
      <c r="R336" s="0" t="n">
        <v>288962287.592302</v>
      </c>
      <c r="S336" s="0" t="n">
        <v>0.801163265292379</v>
      </c>
      <c r="T336" s="0" t="n">
        <v>0</v>
      </c>
      <c r="U336" s="0" t="n">
        <v>47.647059</v>
      </c>
      <c r="V336" s="0" t="n">
        <v>10.005882345</v>
      </c>
      <c r="W336" s="0" t="n">
        <v>5.91490243841482</v>
      </c>
      <c r="X336" s="0" t="n">
        <v>63.5678437834148</v>
      </c>
      <c r="Y336" s="0" t="n">
        <v>57.652941345</v>
      </c>
      <c r="Z336" s="0" t="s">
        <v>244</v>
      </c>
      <c r="AA336" s="0" t="n">
        <v>0.258</v>
      </c>
      <c r="AB336" s="0" t="n">
        <v>0.44</v>
      </c>
      <c r="AC336" s="0" t="n">
        <v>1</v>
      </c>
      <c r="AD336" s="0" t="n">
        <v>0.182</v>
      </c>
      <c r="AE336" s="0" t="n">
        <v>0.56</v>
      </c>
      <c r="AF336" s="0" t="n">
        <v>0</v>
      </c>
      <c r="AG336" s="0" t="n">
        <v>0.56</v>
      </c>
      <c r="AH336" s="0" t="n">
        <v>0.206700122445434</v>
      </c>
      <c r="AI336" s="0" t="n">
        <v>0.352511836728647</v>
      </c>
      <c r="AJ336" s="0" t="n">
        <v>0.801163265292379</v>
      </c>
      <c r="AK336" s="5" t="s">
        <v>231</v>
      </c>
      <c r="AL336" s="5" t="s">
        <v>252</v>
      </c>
      <c r="AM336" s="5" t="s">
        <v>235</v>
      </c>
      <c r="AN336" s="5" t="s">
        <v>288</v>
      </c>
      <c r="AO336" s="5" t="s">
        <v>235</v>
      </c>
      <c r="AP336" s="5" t="s">
        <v>423</v>
      </c>
      <c r="AQ336" s="0" t="s">
        <v>155</v>
      </c>
    </row>
    <row r="337" customFormat="false" ht="15.8" hidden="true" customHeight="false" outlineLevel="0" collapsed="false">
      <c r="A337" s="0" t="s">
        <v>9</v>
      </c>
      <c r="B337" s="0" t="s">
        <v>156</v>
      </c>
      <c r="C337" s="0" t="s">
        <v>422</v>
      </c>
      <c r="D337" s="0" t="s">
        <v>422</v>
      </c>
      <c r="E337" s="0" t="s">
        <v>229</v>
      </c>
      <c r="F337" s="0" t="s">
        <v>241</v>
      </c>
      <c r="G337" s="0" t="n">
        <v>51012389.0592779</v>
      </c>
      <c r="H337" s="0" t="n">
        <v>6491257.04379459</v>
      </c>
      <c r="I337" s="0" t="n">
        <v>106355181.901589</v>
      </c>
      <c r="J337" s="0" t="n">
        <v>76790304.2334359</v>
      </c>
      <c r="K337" s="0" t="n">
        <v>115185456.350154</v>
      </c>
      <c r="L337" s="0" t="n">
        <v>556720753.229723</v>
      </c>
      <c r="M337" s="0" t="n">
        <v>742294337.639631</v>
      </c>
      <c r="N337" s="0" t="n">
        <v>57734003.7789877</v>
      </c>
      <c r="O337" s="0" t="n">
        <v>72167504.7237346</v>
      </c>
      <c r="P337" s="0" t="n">
        <v>28796364.0875385</v>
      </c>
      <c r="Q337" s="0" t="n">
        <v>47993940.1458975</v>
      </c>
      <c r="R337" s="0" t="n">
        <v>288962287.592302</v>
      </c>
      <c r="S337" s="0" t="n">
        <v>0.823463506313144</v>
      </c>
      <c r="T337" s="0" t="n">
        <v>14.787256096037</v>
      </c>
      <c r="U337" s="0" t="n">
        <v>100.0588239</v>
      </c>
      <c r="V337" s="0" t="n">
        <v>10.005882345</v>
      </c>
      <c r="W337" s="0" t="n">
        <v>5.91490243841482</v>
      </c>
      <c r="X337" s="0" t="n">
        <v>130.766864779452</v>
      </c>
      <c r="Y337" s="0" t="n">
        <v>110.064706245</v>
      </c>
      <c r="Z337" s="0" t="s">
        <v>244</v>
      </c>
      <c r="AA337" s="0" t="n">
        <v>0.258</v>
      </c>
      <c r="AB337" s="0" t="n">
        <v>0.44</v>
      </c>
      <c r="AC337" s="0" t="n">
        <v>1</v>
      </c>
      <c r="AD337" s="0" t="n">
        <v>0.182</v>
      </c>
      <c r="AE337" s="0" t="n">
        <v>0.56</v>
      </c>
      <c r="AF337" s="0" t="n">
        <v>0.186666666666667</v>
      </c>
      <c r="AG337" s="0" t="n">
        <v>0.373333333333333</v>
      </c>
      <c r="AH337" s="0" t="n">
        <v>0.212453584628791</v>
      </c>
      <c r="AI337" s="0" t="n">
        <v>0.362323942777783</v>
      </c>
      <c r="AJ337" s="0" t="n">
        <v>0.823463506313144</v>
      </c>
      <c r="AK337" s="5" t="s">
        <v>231</v>
      </c>
      <c r="AL337" s="5" t="s">
        <v>252</v>
      </c>
      <c r="AM337" s="5" t="s">
        <v>235</v>
      </c>
      <c r="AN337" s="5" t="s">
        <v>288</v>
      </c>
      <c r="AO337" s="5" t="s">
        <v>235</v>
      </c>
      <c r="AP337" s="5" t="s">
        <v>423</v>
      </c>
      <c r="AQ337" s="0" t="s">
        <v>242</v>
      </c>
    </row>
    <row r="338" customFormat="false" ht="15.8" hidden="true" customHeight="false" outlineLevel="0" collapsed="false">
      <c r="A338" s="0" t="s">
        <v>9</v>
      </c>
      <c r="B338" s="0" t="s">
        <v>156</v>
      </c>
      <c r="C338" s="0" t="s">
        <v>75</v>
      </c>
      <c r="D338" s="0" t="s">
        <v>151</v>
      </c>
      <c r="E338" s="0" t="s">
        <v>72</v>
      </c>
      <c r="F338" s="0" t="s">
        <v>202</v>
      </c>
      <c r="G338" s="0" t="n">
        <v>80994927.6978805</v>
      </c>
      <c r="H338" s="0" t="n">
        <v>333186.589563698</v>
      </c>
      <c r="I338" s="0" t="n">
        <v>875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80994927.6978805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s">
        <v>230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5" t="s">
        <v>281</v>
      </c>
      <c r="AL338" s="5" t="s">
        <v>424</v>
      </c>
      <c r="AM338" s="5" t="s">
        <v>281</v>
      </c>
      <c r="AN338" s="5" t="s">
        <v>288</v>
      </c>
      <c r="AO338" s="5" t="s">
        <v>235</v>
      </c>
      <c r="AP338" s="5" t="s">
        <v>425</v>
      </c>
      <c r="AQ338" s="0" t="s">
        <v>237</v>
      </c>
    </row>
    <row r="339" customFormat="false" ht="15.8" hidden="true" customHeight="false" outlineLevel="0" collapsed="false">
      <c r="A339" s="0" t="s">
        <v>9</v>
      </c>
      <c r="B339" s="0" t="s">
        <v>156</v>
      </c>
      <c r="C339" s="0" t="s">
        <v>75</v>
      </c>
      <c r="D339" s="0" t="s">
        <v>151</v>
      </c>
      <c r="E339" s="0" t="s">
        <v>72</v>
      </c>
      <c r="F339" s="0" t="s">
        <v>238</v>
      </c>
      <c r="G339" s="0" t="n">
        <v>80994927.6978805</v>
      </c>
      <c r="H339" s="0" t="n">
        <v>333186.589563698</v>
      </c>
      <c r="I339" s="0" t="n">
        <v>460014.796086866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80994927.6978805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s">
        <v>230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5" t="s">
        <v>281</v>
      </c>
      <c r="AL339" s="5" t="s">
        <v>424</v>
      </c>
      <c r="AM339" s="5" t="s">
        <v>281</v>
      </c>
      <c r="AN339" s="5" t="s">
        <v>288</v>
      </c>
      <c r="AO339" s="5" t="s">
        <v>235</v>
      </c>
      <c r="AP339" s="5" t="s">
        <v>425</v>
      </c>
      <c r="AQ339" s="0" t="s">
        <v>239</v>
      </c>
    </row>
    <row r="340" customFormat="false" ht="15.8" hidden="true" customHeight="false" outlineLevel="0" collapsed="false">
      <c r="A340" s="0" t="s">
        <v>9</v>
      </c>
      <c r="B340" s="0" t="s">
        <v>156</v>
      </c>
      <c r="C340" s="0" t="s">
        <v>75</v>
      </c>
      <c r="D340" s="0" t="s">
        <v>151</v>
      </c>
      <c r="E340" s="0" t="s">
        <v>72</v>
      </c>
      <c r="F340" s="0" t="s">
        <v>240</v>
      </c>
      <c r="G340" s="0" t="n">
        <v>25436795.2634203</v>
      </c>
      <c r="H340" s="0" t="n">
        <v>333186.589563698</v>
      </c>
      <c r="I340" s="0" t="n">
        <v>460014.796086866</v>
      </c>
      <c r="J340" s="0" t="n">
        <v>0</v>
      </c>
      <c r="K340" s="0" t="n">
        <v>0</v>
      </c>
      <c r="L340" s="0" t="n">
        <v>20743805.0555539</v>
      </c>
      <c r="M340" s="0" t="n">
        <v>25353539.5123436</v>
      </c>
      <c r="N340" s="0" t="n">
        <v>10141415.8049375</v>
      </c>
      <c r="O340" s="0" t="n">
        <v>13829203.3703693</v>
      </c>
      <c r="P340" s="0" t="n">
        <v>23323061.2694588</v>
      </c>
      <c r="Q340" s="0" t="n">
        <v>26654927.1650958</v>
      </c>
      <c r="R340" s="0" t="n">
        <v>80994927.6978805</v>
      </c>
      <c r="S340" s="0" t="n">
        <v>0.685945824184174</v>
      </c>
      <c r="T340" s="0" t="n">
        <v>0</v>
      </c>
      <c r="U340" s="0" t="n">
        <v>69.1764705</v>
      </c>
      <c r="V340" s="0" t="n">
        <v>35.97176466</v>
      </c>
      <c r="W340" s="0" t="n">
        <v>74.9999999999999</v>
      </c>
      <c r="X340" s="0" t="n">
        <v>180.14823516</v>
      </c>
      <c r="Y340" s="0" t="n">
        <v>105.14823516</v>
      </c>
      <c r="Z340" s="0" t="s">
        <v>230</v>
      </c>
      <c r="AA340" s="0" t="n">
        <v>0.1678571429</v>
      </c>
      <c r="AB340" s="0" t="n">
        <v>0.235</v>
      </c>
      <c r="AC340" s="0" t="n">
        <v>1</v>
      </c>
      <c r="AD340" s="0" t="n">
        <v>0.0671428571</v>
      </c>
      <c r="AE340" s="0" t="n">
        <v>0.765</v>
      </c>
      <c r="AF340" s="0" t="n">
        <v>0</v>
      </c>
      <c r="AG340" s="0" t="n">
        <v>0.765</v>
      </c>
      <c r="AH340" s="0" t="n">
        <v>0.115140906231741</v>
      </c>
      <c r="AI340" s="0" t="n">
        <v>0.161197268683281</v>
      </c>
      <c r="AJ340" s="0" t="n">
        <v>0.685945824184174</v>
      </c>
      <c r="AK340" s="5" t="s">
        <v>281</v>
      </c>
      <c r="AL340" s="5" t="s">
        <v>424</v>
      </c>
      <c r="AM340" s="5" t="s">
        <v>281</v>
      </c>
      <c r="AN340" s="5" t="s">
        <v>288</v>
      </c>
      <c r="AO340" s="5" t="s">
        <v>235</v>
      </c>
      <c r="AP340" s="5" t="s">
        <v>425</v>
      </c>
      <c r="AQ340" s="0" t="s">
        <v>155</v>
      </c>
    </row>
    <row r="341" customFormat="false" ht="15.8" hidden="true" customHeight="false" outlineLevel="0" collapsed="false">
      <c r="A341" s="0" t="s">
        <v>9</v>
      </c>
      <c r="B341" s="0" t="s">
        <v>156</v>
      </c>
      <c r="C341" s="0" t="s">
        <v>75</v>
      </c>
      <c r="D341" s="0" t="s">
        <v>151</v>
      </c>
      <c r="E341" s="0" t="s">
        <v>72</v>
      </c>
      <c r="F341" s="0" t="s">
        <v>241</v>
      </c>
      <c r="G341" s="0" t="n">
        <v>21781042.089462</v>
      </c>
      <c r="H341" s="0" t="n">
        <v>333186.589563698</v>
      </c>
      <c r="I341" s="0" t="n">
        <v>460014.796086866</v>
      </c>
      <c r="J341" s="0" t="n">
        <v>11661530.6347294</v>
      </c>
      <c r="K341" s="0" t="n">
        <v>14993396.5303664</v>
      </c>
      <c r="L341" s="0" t="n">
        <v>36877875.6543179</v>
      </c>
      <c r="M341" s="0" t="n">
        <v>50707079.0246872</v>
      </c>
      <c r="N341" s="0" t="n">
        <v>11524336.1419744</v>
      </c>
      <c r="O341" s="0" t="n">
        <v>14751150.2617272</v>
      </c>
      <c r="P341" s="0" t="n">
        <v>26654927.1650958</v>
      </c>
      <c r="Q341" s="0" t="n">
        <v>29986793.0607328</v>
      </c>
      <c r="R341" s="0" t="n">
        <v>80994927.6978805</v>
      </c>
      <c r="S341" s="0" t="n">
        <v>0.73108140585411</v>
      </c>
      <c r="T341" s="0" t="n">
        <v>40.0000000000001</v>
      </c>
      <c r="U341" s="0" t="n">
        <v>131.43529395</v>
      </c>
      <c r="V341" s="0" t="n">
        <v>39.430588185</v>
      </c>
      <c r="W341" s="0" t="n">
        <v>85</v>
      </c>
      <c r="X341" s="0" t="n">
        <v>295.865882135</v>
      </c>
      <c r="Y341" s="0" t="n">
        <v>170.865882135</v>
      </c>
      <c r="Z341" s="0" t="s">
        <v>230</v>
      </c>
      <c r="AA341" s="0" t="n">
        <v>0.1678571429</v>
      </c>
      <c r="AB341" s="0" t="n">
        <v>0.235</v>
      </c>
      <c r="AC341" s="0" t="n">
        <v>1</v>
      </c>
      <c r="AD341" s="0" t="n">
        <v>0.0671428571</v>
      </c>
      <c r="AE341" s="0" t="n">
        <v>0.765</v>
      </c>
      <c r="AF341" s="0" t="n">
        <v>0.255</v>
      </c>
      <c r="AG341" s="0" t="n">
        <v>0.51</v>
      </c>
      <c r="AH341" s="0" t="n">
        <v>0.122717236013986</v>
      </c>
      <c r="AI341" s="0" t="n">
        <v>0.171804130375716</v>
      </c>
      <c r="AJ341" s="0" t="n">
        <v>0.73108140585411</v>
      </c>
      <c r="AK341" s="5" t="s">
        <v>281</v>
      </c>
      <c r="AL341" s="5" t="s">
        <v>424</v>
      </c>
      <c r="AM341" s="5" t="s">
        <v>281</v>
      </c>
      <c r="AN341" s="5" t="s">
        <v>288</v>
      </c>
      <c r="AO341" s="5" t="s">
        <v>235</v>
      </c>
      <c r="AP341" s="5" t="s">
        <v>425</v>
      </c>
      <c r="AQ341" s="0" t="s">
        <v>242</v>
      </c>
    </row>
    <row r="342" customFormat="false" ht="15.8" hidden="true" customHeight="false" outlineLevel="0" collapsed="false">
      <c r="A342" s="0" t="s">
        <v>9</v>
      </c>
      <c r="B342" s="0" t="s">
        <v>156</v>
      </c>
      <c r="C342" s="0" t="s">
        <v>76</v>
      </c>
      <c r="D342" s="0" t="s">
        <v>151</v>
      </c>
      <c r="E342" s="0" t="s">
        <v>72</v>
      </c>
      <c r="F342" s="0" t="s">
        <v>202</v>
      </c>
      <c r="G342" s="0" t="n">
        <v>21699753.5288696</v>
      </c>
      <c r="H342" s="0" t="n">
        <v>88358.456366248</v>
      </c>
      <c r="I342" s="0" t="n">
        <v>697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21699753.5288696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s">
        <v>230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5" t="s">
        <v>281</v>
      </c>
      <c r="AL342" s="5" t="s">
        <v>424</v>
      </c>
      <c r="AM342" s="5" t="s">
        <v>234</v>
      </c>
      <c r="AN342" s="5" t="s">
        <v>288</v>
      </c>
      <c r="AO342" s="5" t="s">
        <v>235</v>
      </c>
      <c r="AP342" s="5" t="s">
        <v>426</v>
      </c>
      <c r="AQ342" s="0" t="s">
        <v>237</v>
      </c>
    </row>
    <row r="343" customFormat="false" ht="15.8" hidden="true" customHeight="false" outlineLevel="0" collapsed="false">
      <c r="A343" s="0" t="s">
        <v>9</v>
      </c>
      <c r="B343" s="0" t="s">
        <v>156</v>
      </c>
      <c r="C343" s="0" t="s">
        <v>76</v>
      </c>
      <c r="D343" s="0" t="s">
        <v>151</v>
      </c>
      <c r="E343" s="0" t="s">
        <v>72</v>
      </c>
      <c r="F343" s="0" t="s">
        <v>238</v>
      </c>
      <c r="G343" s="0" t="n">
        <v>21699753.5288696</v>
      </c>
      <c r="H343" s="0" t="n">
        <v>88358.456366248</v>
      </c>
      <c r="I343" s="0" t="n">
        <v>106294.541945636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21699753.5288696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s">
        <v>230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5" t="s">
        <v>281</v>
      </c>
      <c r="AL343" s="5" t="s">
        <v>424</v>
      </c>
      <c r="AM343" s="5" t="s">
        <v>234</v>
      </c>
      <c r="AN343" s="5" t="s">
        <v>288</v>
      </c>
      <c r="AO343" s="5" t="s">
        <v>235</v>
      </c>
      <c r="AP343" s="5" t="s">
        <v>426</v>
      </c>
      <c r="AQ343" s="0" t="s">
        <v>239</v>
      </c>
    </row>
    <row r="344" customFormat="false" ht="15.8" hidden="true" customHeight="false" outlineLevel="0" collapsed="false">
      <c r="A344" s="0" t="s">
        <v>9</v>
      </c>
      <c r="B344" s="0" t="s">
        <v>156</v>
      </c>
      <c r="C344" s="0" t="s">
        <v>76</v>
      </c>
      <c r="D344" s="0" t="s">
        <v>151</v>
      </c>
      <c r="E344" s="0" t="s">
        <v>72</v>
      </c>
      <c r="F344" s="0" t="s">
        <v>240</v>
      </c>
      <c r="G344" s="0" t="n">
        <v>6874316.20096962</v>
      </c>
      <c r="H344" s="0" t="n">
        <v>88358.456366248</v>
      </c>
      <c r="I344" s="0" t="n">
        <v>106294.541945636</v>
      </c>
      <c r="J344" s="0" t="n">
        <v>0</v>
      </c>
      <c r="K344" s="0" t="n">
        <v>0</v>
      </c>
      <c r="L344" s="0" t="n">
        <v>5501093.53522077</v>
      </c>
      <c r="M344" s="0" t="n">
        <v>6723558.76526983</v>
      </c>
      <c r="N344" s="0" t="n">
        <v>2689423.50610793</v>
      </c>
      <c r="O344" s="0" t="n">
        <v>3667395.69014718</v>
      </c>
      <c r="P344" s="0" t="n">
        <v>6185091.94563736</v>
      </c>
      <c r="Q344" s="0" t="n">
        <v>7068676.50929985</v>
      </c>
      <c r="R344" s="0" t="n">
        <v>21699753.5288696</v>
      </c>
      <c r="S344" s="0" t="n">
        <v>0.683207636813756</v>
      </c>
      <c r="T344" s="0" t="n">
        <v>0</v>
      </c>
      <c r="U344" s="0" t="n">
        <v>69.1764705000001</v>
      </c>
      <c r="V344" s="0" t="n">
        <v>35.97176466</v>
      </c>
      <c r="W344" s="0" t="n">
        <v>75.0000000000001</v>
      </c>
      <c r="X344" s="0" t="n">
        <v>180.14823516</v>
      </c>
      <c r="Y344" s="0" t="n">
        <v>105.14823516</v>
      </c>
      <c r="Z344" s="0" t="s">
        <v>230</v>
      </c>
      <c r="AA344" s="0" t="n">
        <v>0.1678571429</v>
      </c>
      <c r="AB344" s="0" t="n">
        <v>0.235</v>
      </c>
      <c r="AC344" s="0" t="n">
        <v>1</v>
      </c>
      <c r="AD344" s="0" t="n">
        <v>0.0671428571</v>
      </c>
      <c r="AE344" s="0" t="n">
        <v>0.765</v>
      </c>
      <c r="AF344" s="0" t="n">
        <v>0</v>
      </c>
      <c r="AG344" s="0" t="n">
        <v>0.765</v>
      </c>
      <c r="AH344" s="0" t="n">
        <v>0.114681281923018</v>
      </c>
      <c r="AI344" s="0" t="n">
        <v>0.160553794651233</v>
      </c>
      <c r="AJ344" s="0" t="n">
        <v>0.683207636813756</v>
      </c>
      <c r="AK344" s="5" t="s">
        <v>281</v>
      </c>
      <c r="AL344" s="5" t="s">
        <v>424</v>
      </c>
      <c r="AM344" s="5" t="s">
        <v>234</v>
      </c>
      <c r="AN344" s="5" t="s">
        <v>288</v>
      </c>
      <c r="AO344" s="5" t="s">
        <v>235</v>
      </c>
      <c r="AP344" s="5" t="s">
        <v>426</v>
      </c>
      <c r="AQ344" s="0" t="s">
        <v>155</v>
      </c>
    </row>
    <row r="345" customFormat="false" ht="15.8" hidden="true" customHeight="false" outlineLevel="0" collapsed="false">
      <c r="A345" s="0" t="s">
        <v>9</v>
      </c>
      <c r="B345" s="0" t="s">
        <v>156</v>
      </c>
      <c r="C345" s="0" t="s">
        <v>76</v>
      </c>
      <c r="D345" s="0" t="s">
        <v>151</v>
      </c>
      <c r="E345" s="0" t="s">
        <v>72</v>
      </c>
      <c r="F345" s="0" t="s">
        <v>241</v>
      </c>
      <c r="G345" s="0" t="n">
        <v>5889777.42459774</v>
      </c>
      <c r="H345" s="0" t="n">
        <v>88358.456366248</v>
      </c>
      <c r="I345" s="0" t="n">
        <v>106294.541945636</v>
      </c>
      <c r="J345" s="0" t="n">
        <v>3092545.97281868</v>
      </c>
      <c r="K345" s="0" t="n">
        <v>3976130.53648117</v>
      </c>
      <c r="L345" s="0" t="n">
        <v>9779721.84039247</v>
      </c>
      <c r="M345" s="0" t="n">
        <v>13447117.5305397</v>
      </c>
      <c r="N345" s="0" t="n">
        <v>3056163.07512264</v>
      </c>
      <c r="O345" s="0" t="n">
        <v>3911888.73615698</v>
      </c>
      <c r="P345" s="0" t="n">
        <v>7068676.50929985</v>
      </c>
      <c r="Q345" s="0" t="n">
        <v>7952261.07296233</v>
      </c>
      <c r="R345" s="0" t="n">
        <v>21699753.5288696</v>
      </c>
      <c r="S345" s="0" t="n">
        <v>0.728578602666527</v>
      </c>
      <c r="T345" s="0" t="n">
        <v>40</v>
      </c>
      <c r="U345" s="0" t="n">
        <v>131.43529395</v>
      </c>
      <c r="V345" s="0" t="n">
        <v>39.430588185</v>
      </c>
      <c r="W345" s="0" t="n">
        <v>85.0000000000001</v>
      </c>
      <c r="X345" s="0" t="n">
        <v>295.865882135</v>
      </c>
      <c r="Y345" s="0" t="n">
        <v>170.865882135</v>
      </c>
      <c r="Z345" s="0" t="s">
        <v>230</v>
      </c>
      <c r="AA345" s="0" t="n">
        <v>0.1678571429</v>
      </c>
      <c r="AB345" s="0" t="n">
        <v>0.235</v>
      </c>
      <c r="AC345" s="0" t="n">
        <v>1</v>
      </c>
      <c r="AD345" s="0" t="n">
        <v>0.0671428571</v>
      </c>
      <c r="AE345" s="0" t="n">
        <v>0.765</v>
      </c>
      <c r="AF345" s="0" t="n">
        <v>0.255</v>
      </c>
      <c r="AG345" s="0" t="n">
        <v>0.51</v>
      </c>
      <c r="AH345" s="0" t="n">
        <v>0.122297122621678</v>
      </c>
      <c r="AI345" s="0" t="n">
        <v>0.171215971626634</v>
      </c>
      <c r="AJ345" s="0" t="n">
        <v>0.728578602666527</v>
      </c>
      <c r="AK345" s="5" t="s">
        <v>281</v>
      </c>
      <c r="AL345" s="5" t="s">
        <v>424</v>
      </c>
      <c r="AM345" s="5" t="s">
        <v>234</v>
      </c>
      <c r="AN345" s="5" t="s">
        <v>288</v>
      </c>
      <c r="AO345" s="5" t="s">
        <v>235</v>
      </c>
      <c r="AP345" s="5" t="s">
        <v>426</v>
      </c>
      <c r="AQ345" s="0" t="s">
        <v>242</v>
      </c>
    </row>
    <row r="346" customFormat="false" ht="15.8" hidden="true" customHeight="false" outlineLevel="0" collapsed="false">
      <c r="A346" s="0" t="s">
        <v>9</v>
      </c>
      <c r="B346" s="0" t="s">
        <v>156</v>
      </c>
      <c r="C346" s="0" t="s">
        <v>427</v>
      </c>
      <c r="D346" s="0" t="s">
        <v>151</v>
      </c>
      <c r="E346" s="0" t="s">
        <v>72</v>
      </c>
      <c r="F346" s="0" t="s">
        <v>202</v>
      </c>
      <c r="G346" s="0" t="n">
        <v>128054267.916212</v>
      </c>
      <c r="H346" s="0" t="n">
        <v>530685.28821185</v>
      </c>
      <c r="I346" s="0" t="n">
        <v>1967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128054267.916212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s">
        <v>230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5" t="s">
        <v>281</v>
      </c>
      <c r="AL346" s="5" t="s">
        <v>424</v>
      </c>
      <c r="AM346" s="5" t="s">
        <v>261</v>
      </c>
      <c r="AN346" s="5" t="s">
        <v>288</v>
      </c>
      <c r="AO346" s="5" t="s">
        <v>235</v>
      </c>
      <c r="AP346" s="5" t="s">
        <v>428</v>
      </c>
      <c r="AQ346" s="0" t="s">
        <v>237</v>
      </c>
    </row>
    <row r="347" customFormat="false" ht="15.8" hidden="true" customHeight="false" outlineLevel="0" collapsed="false">
      <c r="A347" s="0" t="s">
        <v>9</v>
      </c>
      <c r="B347" s="0" t="s">
        <v>156</v>
      </c>
      <c r="C347" s="0" t="s">
        <v>427</v>
      </c>
      <c r="D347" s="0" t="s">
        <v>151</v>
      </c>
      <c r="E347" s="0" t="s">
        <v>72</v>
      </c>
      <c r="F347" s="0" t="s">
        <v>238</v>
      </c>
      <c r="G347" s="0" t="n">
        <v>128054267.916212</v>
      </c>
      <c r="H347" s="0" t="n">
        <v>530685.28821185</v>
      </c>
      <c r="I347" s="0" t="n">
        <v>716592.239951865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128054267.916212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s">
        <v>230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5" t="s">
        <v>281</v>
      </c>
      <c r="AL347" s="5" t="s">
        <v>424</v>
      </c>
      <c r="AM347" s="5" t="s">
        <v>261</v>
      </c>
      <c r="AN347" s="5" t="s">
        <v>288</v>
      </c>
      <c r="AO347" s="5" t="s">
        <v>235</v>
      </c>
      <c r="AP347" s="5" t="s">
        <v>428</v>
      </c>
      <c r="AQ347" s="0" t="s">
        <v>239</v>
      </c>
    </row>
    <row r="348" customFormat="false" ht="15.8" hidden="true" customHeight="false" outlineLevel="0" collapsed="false">
      <c r="A348" s="0" t="s">
        <v>9</v>
      </c>
      <c r="B348" s="0" t="s">
        <v>156</v>
      </c>
      <c r="C348" s="0" t="s">
        <v>427</v>
      </c>
      <c r="D348" s="0" t="s">
        <v>151</v>
      </c>
      <c r="E348" s="0" t="s">
        <v>72</v>
      </c>
      <c r="F348" s="0" t="s">
        <v>240</v>
      </c>
      <c r="G348" s="0" t="n">
        <v>40241771.4353568</v>
      </c>
      <c r="H348" s="0" t="n">
        <v>530685.28821185</v>
      </c>
      <c r="I348" s="0" t="n">
        <v>716592.239951865</v>
      </c>
      <c r="J348" s="0" t="n">
        <v>0</v>
      </c>
      <c r="K348" s="0" t="n">
        <v>0</v>
      </c>
      <c r="L348" s="0" t="n">
        <v>33039841.6662938</v>
      </c>
      <c r="M348" s="0" t="n">
        <v>40382028.703248</v>
      </c>
      <c r="N348" s="0" t="n">
        <v>16152811.4812992</v>
      </c>
      <c r="O348" s="0" t="n">
        <v>22026561.1108626</v>
      </c>
      <c r="P348" s="0" t="n">
        <v>37147970.1748293</v>
      </c>
      <c r="Q348" s="0" t="n">
        <v>42454823.056948</v>
      </c>
      <c r="R348" s="0" t="n">
        <v>128054267.916212</v>
      </c>
      <c r="S348" s="0" t="n">
        <v>0.685744395011593</v>
      </c>
      <c r="T348" s="0" t="n">
        <v>0</v>
      </c>
      <c r="U348" s="0" t="n">
        <v>69.1764704999999</v>
      </c>
      <c r="V348" s="0" t="n">
        <v>35.97176466</v>
      </c>
      <c r="W348" s="0" t="n">
        <v>74.9999999999999</v>
      </c>
      <c r="X348" s="0" t="n">
        <v>180.14823516</v>
      </c>
      <c r="Y348" s="0" t="n">
        <v>105.14823516</v>
      </c>
      <c r="Z348" s="0" t="s">
        <v>230</v>
      </c>
      <c r="AA348" s="0" t="n">
        <v>0.1678571429</v>
      </c>
      <c r="AB348" s="0" t="n">
        <v>0.235</v>
      </c>
      <c r="AC348" s="0" t="n">
        <v>1</v>
      </c>
      <c r="AD348" s="0" t="n">
        <v>0.0671428571</v>
      </c>
      <c r="AE348" s="0" t="n">
        <v>0.765</v>
      </c>
      <c r="AF348" s="0" t="n">
        <v>0</v>
      </c>
      <c r="AG348" s="0" t="n">
        <v>0.765</v>
      </c>
      <c r="AH348" s="0" t="n">
        <v>0.115107094906335</v>
      </c>
      <c r="AI348" s="0" t="n">
        <v>0.161149932827724</v>
      </c>
      <c r="AJ348" s="0" t="n">
        <v>0.685744395011593</v>
      </c>
      <c r="AK348" s="5" t="s">
        <v>281</v>
      </c>
      <c r="AL348" s="5" t="s">
        <v>424</v>
      </c>
      <c r="AM348" s="5" t="s">
        <v>261</v>
      </c>
      <c r="AN348" s="5" t="s">
        <v>288</v>
      </c>
      <c r="AO348" s="5" t="s">
        <v>235</v>
      </c>
      <c r="AP348" s="5" t="s">
        <v>428</v>
      </c>
      <c r="AQ348" s="0" t="s">
        <v>155</v>
      </c>
    </row>
    <row r="349" customFormat="false" ht="15.8" hidden="true" customHeight="false" outlineLevel="0" collapsed="false">
      <c r="A349" s="0" t="s">
        <v>9</v>
      </c>
      <c r="B349" s="0" t="s">
        <v>156</v>
      </c>
      <c r="C349" s="0" t="s">
        <v>427</v>
      </c>
      <c r="D349" s="0" t="s">
        <v>151</v>
      </c>
      <c r="E349" s="0" t="s">
        <v>72</v>
      </c>
      <c r="F349" s="0" t="s">
        <v>241</v>
      </c>
      <c r="G349" s="0" t="n">
        <v>34473667.5013602</v>
      </c>
      <c r="H349" s="0" t="n">
        <v>530685.28821185</v>
      </c>
      <c r="I349" s="0" t="n">
        <v>716592.239951865</v>
      </c>
      <c r="J349" s="0" t="n">
        <v>18573985.0874147</v>
      </c>
      <c r="K349" s="0" t="n">
        <v>23880837.9695332</v>
      </c>
      <c r="L349" s="0" t="n">
        <v>58737496.2956336</v>
      </c>
      <c r="M349" s="0" t="n">
        <v>80764057.4064961</v>
      </c>
      <c r="N349" s="0" t="n">
        <v>18355467.5923855</v>
      </c>
      <c r="O349" s="0" t="n">
        <v>23494998.5182534</v>
      </c>
      <c r="P349" s="0" t="n">
        <v>42454823.056948</v>
      </c>
      <c r="Q349" s="0" t="n">
        <v>47761675.9390665</v>
      </c>
      <c r="R349" s="0" t="n">
        <v>128054267.916212</v>
      </c>
      <c r="S349" s="0" t="n">
        <v>0.730788609686038</v>
      </c>
      <c r="T349" s="0" t="n">
        <v>40</v>
      </c>
      <c r="U349" s="0" t="n">
        <v>131.43529395</v>
      </c>
      <c r="V349" s="0" t="n">
        <v>39.430588185</v>
      </c>
      <c r="W349" s="0" t="n">
        <v>85</v>
      </c>
      <c r="X349" s="0" t="n">
        <v>295.865882135</v>
      </c>
      <c r="Y349" s="0" t="n">
        <v>170.865882135</v>
      </c>
      <c r="Z349" s="0" t="s">
        <v>230</v>
      </c>
      <c r="AA349" s="0" t="n">
        <v>0.1678571429</v>
      </c>
      <c r="AB349" s="0" t="n">
        <v>0.235</v>
      </c>
      <c r="AC349" s="0" t="n">
        <v>1</v>
      </c>
      <c r="AD349" s="0" t="n">
        <v>0.0671428571</v>
      </c>
      <c r="AE349" s="0" t="n">
        <v>0.765</v>
      </c>
      <c r="AF349" s="0" t="n">
        <v>0.255</v>
      </c>
      <c r="AG349" s="0" t="n">
        <v>0.51</v>
      </c>
      <c r="AH349" s="0" t="n">
        <v>0.122668088085762</v>
      </c>
      <c r="AI349" s="0" t="n">
        <v>0.171735323276219</v>
      </c>
      <c r="AJ349" s="0" t="n">
        <v>0.730788609686038</v>
      </c>
      <c r="AK349" s="5" t="s">
        <v>281</v>
      </c>
      <c r="AL349" s="5" t="s">
        <v>424</v>
      </c>
      <c r="AM349" s="5" t="s">
        <v>261</v>
      </c>
      <c r="AN349" s="5" t="s">
        <v>288</v>
      </c>
      <c r="AO349" s="5" t="s">
        <v>235</v>
      </c>
      <c r="AP349" s="5" t="s">
        <v>428</v>
      </c>
      <c r="AQ349" s="0" t="s">
        <v>242</v>
      </c>
    </row>
    <row r="350" customFormat="false" ht="15.8" hidden="true" customHeight="false" outlineLevel="0" collapsed="false">
      <c r="A350" s="0" t="s">
        <v>9</v>
      </c>
      <c r="B350" s="0" t="s">
        <v>156</v>
      </c>
      <c r="C350" s="0" t="s">
        <v>429</v>
      </c>
      <c r="D350" s="0" t="s">
        <v>171</v>
      </c>
      <c r="E350" s="0" t="s">
        <v>72</v>
      </c>
      <c r="F350" s="0" t="s">
        <v>202</v>
      </c>
      <c r="G350" s="0" t="n">
        <v>73810835.4821334</v>
      </c>
      <c r="H350" s="0" t="n">
        <v>351991.876425688</v>
      </c>
      <c r="I350" s="0" t="n">
        <v>3671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73810835.4821334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s">
        <v>230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5" t="s">
        <v>281</v>
      </c>
      <c r="AL350" s="5" t="s">
        <v>253</v>
      </c>
      <c r="AM350" s="5" t="s">
        <v>231</v>
      </c>
      <c r="AN350" s="5" t="s">
        <v>288</v>
      </c>
      <c r="AO350" s="5" t="s">
        <v>235</v>
      </c>
      <c r="AP350" s="5" t="s">
        <v>430</v>
      </c>
      <c r="AQ350" s="0" t="s">
        <v>237</v>
      </c>
    </row>
    <row r="351" customFormat="false" ht="15.8" hidden="true" customHeight="false" outlineLevel="0" collapsed="false">
      <c r="A351" s="0" t="s">
        <v>9</v>
      </c>
      <c r="B351" s="0" t="s">
        <v>156</v>
      </c>
      <c r="C351" s="0" t="s">
        <v>429</v>
      </c>
      <c r="D351" s="0" t="s">
        <v>171</v>
      </c>
      <c r="E351" s="0" t="s">
        <v>72</v>
      </c>
      <c r="F351" s="0" t="s">
        <v>238</v>
      </c>
      <c r="G351" s="0" t="n">
        <v>73810835.4821334</v>
      </c>
      <c r="H351" s="0" t="n">
        <v>351991.876425688</v>
      </c>
      <c r="I351" s="0" t="n">
        <v>1270774.45402084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73810835.4821334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s">
        <v>230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5" t="s">
        <v>281</v>
      </c>
      <c r="AL351" s="5" t="s">
        <v>253</v>
      </c>
      <c r="AM351" s="5" t="s">
        <v>231</v>
      </c>
      <c r="AN351" s="5" t="s">
        <v>288</v>
      </c>
      <c r="AO351" s="5" t="s">
        <v>235</v>
      </c>
      <c r="AP351" s="5" t="s">
        <v>430</v>
      </c>
      <c r="AQ351" s="0" t="s">
        <v>239</v>
      </c>
    </row>
    <row r="352" customFormat="false" ht="15.8" hidden="true" customHeight="false" outlineLevel="0" collapsed="false">
      <c r="A352" s="0" t="s">
        <v>9</v>
      </c>
      <c r="B352" s="0" t="s">
        <v>156</v>
      </c>
      <c r="C352" s="0" t="s">
        <v>429</v>
      </c>
      <c r="D352" s="0" t="s">
        <v>171</v>
      </c>
      <c r="E352" s="0" t="s">
        <v>72</v>
      </c>
      <c r="F352" s="0" t="s">
        <v>240</v>
      </c>
      <c r="G352" s="0" t="n">
        <v>25889930.3306495</v>
      </c>
      <c r="H352" s="0" t="n">
        <v>351991.876425688</v>
      </c>
      <c r="I352" s="0" t="n">
        <v>1270774.45402084</v>
      </c>
      <c r="J352" s="0" t="n">
        <v>0</v>
      </c>
      <c r="K352" s="0" t="n">
        <v>0</v>
      </c>
      <c r="L352" s="0" t="n">
        <v>28175914.446969</v>
      </c>
      <c r="M352" s="0" t="n">
        <v>34437228.7685177</v>
      </c>
      <c r="N352" s="0" t="n">
        <v>13774891.5074071</v>
      </c>
      <c r="O352" s="0" t="n">
        <v>18783942.964646</v>
      </c>
      <c r="P352" s="0" t="n">
        <v>24639431.3497982</v>
      </c>
      <c r="Q352" s="0" t="n">
        <v>28159350.1140551</v>
      </c>
      <c r="R352" s="0" t="n">
        <v>73810835.4821334</v>
      </c>
      <c r="S352" s="0" t="n">
        <v>0.649239435354767</v>
      </c>
      <c r="T352" s="0" t="n">
        <v>0</v>
      </c>
      <c r="U352" s="0" t="n">
        <v>88.9411765000002</v>
      </c>
      <c r="V352" s="0" t="n">
        <v>46.2494117800001</v>
      </c>
      <c r="W352" s="0" t="n">
        <v>75.0000000000002</v>
      </c>
      <c r="X352" s="0" t="n">
        <v>210.190588280001</v>
      </c>
      <c r="Y352" s="0" t="n">
        <v>135.19058828</v>
      </c>
      <c r="Z352" s="0" t="s">
        <v>230</v>
      </c>
      <c r="AA352" s="0" t="n">
        <v>0.1678571429</v>
      </c>
      <c r="AB352" s="0" t="n">
        <v>0.235</v>
      </c>
      <c r="AC352" s="0" t="n">
        <v>1</v>
      </c>
      <c r="AD352" s="0" t="n">
        <v>0.0671428571</v>
      </c>
      <c r="AE352" s="0" t="n">
        <v>0.765</v>
      </c>
      <c r="AF352" s="0" t="n">
        <v>0</v>
      </c>
      <c r="AG352" s="0" t="n">
        <v>0.765</v>
      </c>
      <c r="AH352" s="0" t="n">
        <v>0.10897947667666</v>
      </c>
      <c r="AI352" s="0" t="n">
        <v>0.15257126730837</v>
      </c>
      <c r="AJ352" s="0" t="n">
        <v>0.649239435354767</v>
      </c>
      <c r="AK352" s="5" t="s">
        <v>281</v>
      </c>
      <c r="AL352" s="5" t="s">
        <v>253</v>
      </c>
      <c r="AM352" s="5" t="s">
        <v>231</v>
      </c>
      <c r="AN352" s="5" t="s">
        <v>288</v>
      </c>
      <c r="AO352" s="5" t="s">
        <v>235</v>
      </c>
      <c r="AP352" s="5" t="s">
        <v>430</v>
      </c>
      <c r="AQ352" s="0" t="s">
        <v>155</v>
      </c>
    </row>
    <row r="353" customFormat="false" ht="15.8" hidden="true" customHeight="false" outlineLevel="0" collapsed="false">
      <c r="A353" s="0" t="s">
        <v>9</v>
      </c>
      <c r="B353" s="0" t="s">
        <v>156</v>
      </c>
      <c r="C353" s="0" t="s">
        <v>429</v>
      </c>
      <c r="D353" s="0" t="s">
        <v>171</v>
      </c>
      <c r="E353" s="0" t="s">
        <v>72</v>
      </c>
      <c r="F353" s="0" t="s">
        <v>241</v>
      </c>
      <c r="G353" s="0" t="n">
        <v>22036577.6421788</v>
      </c>
      <c r="H353" s="0" t="n">
        <v>351991.876425688</v>
      </c>
      <c r="I353" s="0" t="n">
        <v>1270774.45402084</v>
      </c>
      <c r="J353" s="0" t="n">
        <v>12319715.6748991</v>
      </c>
      <c r="K353" s="0" t="n">
        <v>15839634.439156</v>
      </c>
      <c r="L353" s="0" t="n">
        <v>50090514.5723894</v>
      </c>
      <c r="M353" s="0" t="n">
        <v>68874457.5370353</v>
      </c>
      <c r="N353" s="0" t="n">
        <v>15653285.8038717</v>
      </c>
      <c r="O353" s="0" t="n">
        <v>20036205.8289558</v>
      </c>
      <c r="P353" s="0" t="n">
        <v>28159350.1140551</v>
      </c>
      <c r="Q353" s="0" t="n">
        <v>31679268.878312</v>
      </c>
      <c r="R353" s="0" t="n">
        <v>73810835.4821334</v>
      </c>
      <c r="S353" s="0" t="n">
        <v>0.70144522144702</v>
      </c>
      <c r="T353" s="0" t="n">
        <v>40.0000000000001</v>
      </c>
      <c r="U353" s="0" t="n">
        <v>168.98823535</v>
      </c>
      <c r="V353" s="0" t="n">
        <v>50.6964706050001</v>
      </c>
      <c r="W353" s="0" t="n">
        <v>85.0000000000003</v>
      </c>
      <c r="X353" s="0" t="n">
        <v>344.684705955001</v>
      </c>
      <c r="Y353" s="0" t="n">
        <v>219.684705955</v>
      </c>
      <c r="Z353" s="0" t="s">
        <v>230</v>
      </c>
      <c r="AA353" s="0" t="n">
        <v>0.1678571429</v>
      </c>
      <c r="AB353" s="0" t="n">
        <v>0.235</v>
      </c>
      <c r="AC353" s="0" t="n">
        <v>1</v>
      </c>
      <c r="AD353" s="0" t="n">
        <v>0.0671428571</v>
      </c>
      <c r="AE353" s="0" t="n">
        <v>0.765</v>
      </c>
      <c r="AF353" s="0" t="n">
        <v>0.255</v>
      </c>
      <c r="AG353" s="0" t="n">
        <v>0.51</v>
      </c>
      <c r="AH353" s="0" t="n">
        <v>0.117742590772955</v>
      </c>
      <c r="AI353" s="0" t="n">
        <v>0.16483962704005</v>
      </c>
      <c r="AJ353" s="0" t="n">
        <v>0.70144522144702</v>
      </c>
      <c r="AK353" s="5" t="s">
        <v>281</v>
      </c>
      <c r="AL353" s="5" t="s">
        <v>253</v>
      </c>
      <c r="AM353" s="5" t="s">
        <v>231</v>
      </c>
      <c r="AN353" s="5" t="s">
        <v>288</v>
      </c>
      <c r="AO353" s="5" t="s">
        <v>235</v>
      </c>
      <c r="AP353" s="5" t="s">
        <v>430</v>
      </c>
      <c r="AQ353" s="0" t="s">
        <v>242</v>
      </c>
    </row>
    <row r="354" customFormat="false" ht="15.8" hidden="true" customHeight="false" outlineLevel="0" collapsed="false">
      <c r="A354" s="0" t="s">
        <v>9</v>
      </c>
      <c r="B354" s="0" t="s">
        <v>156</v>
      </c>
      <c r="C354" s="0" t="s">
        <v>431</v>
      </c>
      <c r="D354" s="0" t="s">
        <v>171</v>
      </c>
      <c r="E354" s="0" t="s">
        <v>72</v>
      </c>
      <c r="F354" s="0" t="s">
        <v>202</v>
      </c>
      <c r="G354" s="0" t="n">
        <v>124226940.546259</v>
      </c>
      <c r="H354" s="0" t="n">
        <v>598307.66733493</v>
      </c>
      <c r="I354" s="0" t="n">
        <v>7579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124226940.546259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s">
        <v>230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5" t="s">
        <v>281</v>
      </c>
      <c r="AL354" s="5" t="s">
        <v>253</v>
      </c>
      <c r="AM354" s="5" t="s">
        <v>252</v>
      </c>
      <c r="AN354" s="5" t="s">
        <v>288</v>
      </c>
      <c r="AO354" s="5" t="s">
        <v>235</v>
      </c>
      <c r="AP354" s="5" t="s">
        <v>432</v>
      </c>
      <c r="AQ354" s="0" t="s">
        <v>237</v>
      </c>
    </row>
    <row r="355" customFormat="false" ht="15.8" hidden="true" customHeight="false" outlineLevel="0" collapsed="false">
      <c r="A355" s="0" t="s">
        <v>9</v>
      </c>
      <c r="B355" s="0" t="s">
        <v>156</v>
      </c>
      <c r="C355" s="0" t="s">
        <v>431</v>
      </c>
      <c r="D355" s="0" t="s">
        <v>171</v>
      </c>
      <c r="E355" s="0" t="s">
        <v>72</v>
      </c>
      <c r="F355" s="0" t="s">
        <v>238</v>
      </c>
      <c r="G355" s="0" t="n">
        <v>124226940.546259</v>
      </c>
      <c r="H355" s="0" t="n">
        <v>598307.66733493</v>
      </c>
      <c r="I355" s="0" t="n">
        <v>1801350.73690699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124226940.546259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s">
        <v>230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</v>
      </c>
      <c r="AJ355" s="0" t="n">
        <v>0</v>
      </c>
      <c r="AK355" s="5" t="s">
        <v>281</v>
      </c>
      <c r="AL355" s="5" t="s">
        <v>253</v>
      </c>
      <c r="AM355" s="5" t="s">
        <v>252</v>
      </c>
      <c r="AN355" s="5" t="s">
        <v>288</v>
      </c>
      <c r="AO355" s="5" t="s">
        <v>235</v>
      </c>
      <c r="AP355" s="5" t="s">
        <v>432</v>
      </c>
      <c r="AQ355" s="0" t="s">
        <v>239</v>
      </c>
    </row>
    <row r="356" customFormat="false" ht="15.8" hidden="true" customHeight="false" outlineLevel="0" collapsed="false">
      <c r="A356" s="0" t="s">
        <v>9</v>
      </c>
      <c r="B356" s="0" t="s">
        <v>156</v>
      </c>
      <c r="C356" s="0" t="s">
        <v>431</v>
      </c>
      <c r="D356" s="0" t="s">
        <v>171</v>
      </c>
      <c r="E356" s="0" t="s">
        <v>72</v>
      </c>
      <c r="F356" s="0" t="s">
        <v>240</v>
      </c>
      <c r="G356" s="0" t="n">
        <v>43441627.0245224</v>
      </c>
      <c r="H356" s="0" t="n">
        <v>598307.66733493</v>
      </c>
      <c r="I356" s="0" t="n">
        <v>1801350.73690699</v>
      </c>
      <c r="J356" s="0" t="n">
        <v>0</v>
      </c>
      <c r="K356" s="0" t="n">
        <v>0</v>
      </c>
      <c r="L356" s="0" t="n">
        <v>47892769.0575653</v>
      </c>
      <c r="M356" s="0" t="n">
        <v>58535606.6259131</v>
      </c>
      <c r="N356" s="0" t="n">
        <v>23414242.6503653</v>
      </c>
      <c r="O356" s="0" t="n">
        <v>31928512.7050436</v>
      </c>
      <c r="P356" s="0" t="n">
        <v>41881536.7134451</v>
      </c>
      <c r="Q356" s="0" t="n">
        <v>47864613.3867944</v>
      </c>
      <c r="R356" s="0" t="n">
        <v>124226940.546259</v>
      </c>
      <c r="S356" s="0" t="n">
        <v>0.650304299264732</v>
      </c>
      <c r="T356" s="0" t="n">
        <v>0</v>
      </c>
      <c r="U356" s="0" t="n">
        <v>88.9411764999998</v>
      </c>
      <c r="V356" s="0" t="n">
        <v>46.24941178</v>
      </c>
      <c r="W356" s="0" t="n">
        <v>74.9999999999999</v>
      </c>
      <c r="X356" s="0" t="n">
        <v>210.19058828</v>
      </c>
      <c r="Y356" s="0" t="n">
        <v>135.19058828</v>
      </c>
      <c r="Z356" s="0" t="s">
        <v>230</v>
      </c>
      <c r="AA356" s="0" t="n">
        <v>0.1678571429</v>
      </c>
      <c r="AB356" s="0" t="n">
        <v>0.235</v>
      </c>
      <c r="AC356" s="0" t="n">
        <v>1</v>
      </c>
      <c r="AD356" s="0" t="n">
        <v>0.0671428571</v>
      </c>
      <c r="AE356" s="0" t="n">
        <v>0.765</v>
      </c>
      <c r="AF356" s="0" t="n">
        <v>0</v>
      </c>
      <c r="AG356" s="0" t="n">
        <v>0.765</v>
      </c>
      <c r="AH356" s="0" t="n">
        <v>0.109158221690165</v>
      </c>
      <c r="AI356" s="0" t="n">
        <v>0.152821510327212</v>
      </c>
      <c r="AJ356" s="0" t="n">
        <v>0.650304299264732</v>
      </c>
      <c r="AK356" s="5" t="s">
        <v>281</v>
      </c>
      <c r="AL356" s="5" t="s">
        <v>253</v>
      </c>
      <c r="AM356" s="5" t="s">
        <v>252</v>
      </c>
      <c r="AN356" s="5" t="s">
        <v>288</v>
      </c>
      <c r="AO356" s="5" t="s">
        <v>235</v>
      </c>
      <c r="AP356" s="5" t="s">
        <v>432</v>
      </c>
      <c r="AQ356" s="0" t="s">
        <v>155</v>
      </c>
    </row>
    <row r="357" customFormat="false" ht="15.8" hidden="true" customHeight="false" outlineLevel="0" collapsed="false">
      <c r="A357" s="0" t="s">
        <v>9</v>
      </c>
      <c r="B357" s="0" t="s">
        <v>156</v>
      </c>
      <c r="C357" s="0" t="s">
        <v>431</v>
      </c>
      <c r="D357" s="0" t="s">
        <v>171</v>
      </c>
      <c r="E357" s="0" t="s">
        <v>72</v>
      </c>
      <c r="F357" s="0" t="s">
        <v>241</v>
      </c>
      <c r="G357" s="0" t="n">
        <v>36964297.2440478</v>
      </c>
      <c r="H357" s="0" t="n">
        <v>598307.66733493</v>
      </c>
      <c r="I357" s="0" t="n">
        <v>1801350.73690699</v>
      </c>
      <c r="J357" s="0" t="n">
        <v>20940768.3567226</v>
      </c>
      <c r="K357" s="0" t="n">
        <v>26923845.0300719</v>
      </c>
      <c r="L357" s="0" t="n">
        <v>85142700.5467829</v>
      </c>
      <c r="M357" s="0" t="n">
        <v>117071213.251826</v>
      </c>
      <c r="N357" s="0" t="n">
        <v>26607093.9208697</v>
      </c>
      <c r="O357" s="0" t="n">
        <v>34057080.218713</v>
      </c>
      <c r="P357" s="0" t="n">
        <v>47864613.3867944</v>
      </c>
      <c r="Q357" s="0" t="n">
        <v>53847690.0601438</v>
      </c>
      <c r="R357" s="0" t="n">
        <v>124226940.546259</v>
      </c>
      <c r="S357" s="0" t="n">
        <v>0.702445402893237</v>
      </c>
      <c r="T357" s="0" t="n">
        <v>40</v>
      </c>
      <c r="U357" s="0" t="n">
        <v>168.98823535</v>
      </c>
      <c r="V357" s="0" t="n">
        <v>50.6964706049999</v>
      </c>
      <c r="W357" s="0" t="n">
        <v>85</v>
      </c>
      <c r="X357" s="0" t="n">
        <v>344.684705955</v>
      </c>
      <c r="Y357" s="0" t="n">
        <v>219.684705955</v>
      </c>
      <c r="Z357" s="0" t="s">
        <v>230</v>
      </c>
      <c r="AA357" s="0" t="n">
        <v>0.1678571429</v>
      </c>
      <c r="AB357" s="0" t="n">
        <v>0.235</v>
      </c>
      <c r="AC357" s="0" t="n">
        <v>1</v>
      </c>
      <c r="AD357" s="0" t="n">
        <v>0.0671428571</v>
      </c>
      <c r="AE357" s="0" t="n">
        <v>0.765</v>
      </c>
      <c r="AF357" s="0" t="n">
        <v>0.255</v>
      </c>
      <c r="AG357" s="0" t="n">
        <v>0.51</v>
      </c>
      <c r="AH357" s="0" t="n">
        <v>0.117910478372898</v>
      </c>
      <c r="AI357" s="0" t="n">
        <v>0.165074669679911</v>
      </c>
      <c r="AJ357" s="0" t="n">
        <v>0.702445402893237</v>
      </c>
      <c r="AK357" s="5" t="s">
        <v>281</v>
      </c>
      <c r="AL357" s="5" t="s">
        <v>253</v>
      </c>
      <c r="AM357" s="5" t="s">
        <v>252</v>
      </c>
      <c r="AN357" s="5" t="s">
        <v>288</v>
      </c>
      <c r="AO357" s="5" t="s">
        <v>235</v>
      </c>
      <c r="AP357" s="5" t="s">
        <v>432</v>
      </c>
      <c r="AQ357" s="0" t="s">
        <v>242</v>
      </c>
    </row>
    <row r="358" customFormat="false" ht="15.8" hidden="true" customHeight="false" outlineLevel="0" collapsed="false">
      <c r="A358" s="0" t="s">
        <v>9</v>
      </c>
      <c r="B358" s="0" t="s">
        <v>156</v>
      </c>
      <c r="C358" s="0" t="s">
        <v>98</v>
      </c>
      <c r="D358" s="0" t="s">
        <v>98</v>
      </c>
      <c r="E358" s="0" t="s">
        <v>229</v>
      </c>
      <c r="F358" s="0" t="s">
        <v>202</v>
      </c>
      <c r="G358" s="0" t="n">
        <v>359307743.001719</v>
      </c>
      <c r="H358" s="0" t="n">
        <v>6540096.23599271</v>
      </c>
      <c r="I358" s="0" t="n">
        <v>8328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359307743.001719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s">
        <v>244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5" t="s">
        <v>231</v>
      </c>
      <c r="AL358" s="5" t="s">
        <v>234</v>
      </c>
      <c r="AM358" s="5" t="s">
        <v>254</v>
      </c>
      <c r="AN358" s="5" t="s">
        <v>288</v>
      </c>
      <c r="AO358" s="5" t="s">
        <v>235</v>
      </c>
      <c r="AP358" s="5" t="s">
        <v>433</v>
      </c>
      <c r="AQ358" s="0" t="s">
        <v>237</v>
      </c>
    </row>
    <row r="359" customFormat="false" ht="15.8" hidden="true" customHeight="false" outlineLevel="0" collapsed="false">
      <c r="A359" s="0" t="s">
        <v>9</v>
      </c>
      <c r="B359" s="0" t="s">
        <v>156</v>
      </c>
      <c r="C359" s="0" t="s">
        <v>98</v>
      </c>
      <c r="D359" s="0" t="s">
        <v>98</v>
      </c>
      <c r="E359" s="0" t="s">
        <v>229</v>
      </c>
      <c r="F359" s="0" t="s">
        <v>238</v>
      </c>
      <c r="G359" s="0" t="n">
        <v>359307743.001719</v>
      </c>
      <c r="H359" s="0" t="n">
        <v>6540096.23599271</v>
      </c>
      <c r="I359" s="0" t="n">
        <v>12205687.5105402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359307743.001719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s">
        <v>244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5" t="s">
        <v>231</v>
      </c>
      <c r="AL359" s="5" t="s">
        <v>234</v>
      </c>
      <c r="AM359" s="5" t="s">
        <v>254</v>
      </c>
      <c r="AN359" s="5" t="s">
        <v>288</v>
      </c>
      <c r="AO359" s="5" t="s">
        <v>235</v>
      </c>
      <c r="AP359" s="5" t="s">
        <v>433</v>
      </c>
      <c r="AQ359" s="0" t="s">
        <v>239</v>
      </c>
    </row>
    <row r="360" customFormat="false" ht="15.8" hidden="true" customHeight="false" outlineLevel="0" collapsed="false">
      <c r="A360" s="0" t="s">
        <v>9</v>
      </c>
      <c r="B360" s="0" t="s">
        <v>156</v>
      </c>
      <c r="C360" s="0" t="s">
        <v>98</v>
      </c>
      <c r="D360" s="0" t="s">
        <v>98</v>
      </c>
      <c r="E360" s="0" t="s">
        <v>229</v>
      </c>
      <c r="F360" s="0" t="s">
        <v>240</v>
      </c>
      <c r="G360" s="0" t="n">
        <v>84565164.0943598</v>
      </c>
      <c r="H360" s="0" t="n">
        <v>6540096.23599271</v>
      </c>
      <c r="I360" s="0" t="n">
        <v>12205687.5105402</v>
      </c>
      <c r="J360" s="0" t="n">
        <v>72491772.8430498</v>
      </c>
      <c r="K360" s="0" t="n">
        <v>93203707.9410642</v>
      </c>
      <c r="L360" s="0" t="n">
        <v>323870703.505962</v>
      </c>
      <c r="M360" s="0" t="n">
        <v>404838379.382453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359307743.001719</v>
      </c>
      <c r="S360" s="0" t="n">
        <v>0.764644192223948</v>
      </c>
      <c r="T360" s="0" t="n">
        <v>12.6676638083876</v>
      </c>
      <c r="U360" s="0" t="n">
        <v>55.7108838</v>
      </c>
      <c r="V360" s="0" t="n">
        <v>0</v>
      </c>
      <c r="W360" s="0" t="n">
        <v>0</v>
      </c>
      <c r="X360" s="0" t="n">
        <v>68.3785476083876</v>
      </c>
      <c r="Y360" s="0" t="n">
        <v>0</v>
      </c>
      <c r="Z360" s="0" t="s">
        <v>244</v>
      </c>
      <c r="AA360" s="0" t="n">
        <v>0.258</v>
      </c>
      <c r="AB360" s="0" t="n">
        <v>0</v>
      </c>
      <c r="AC360" s="0" t="n">
        <v>1</v>
      </c>
      <c r="AD360" s="0" t="n">
        <v>0</v>
      </c>
      <c r="AE360" s="0" t="n">
        <v>0.742</v>
      </c>
      <c r="AF360" s="0" t="n">
        <v>0.742</v>
      </c>
      <c r="AG360" s="0" t="n">
        <v>0</v>
      </c>
      <c r="AH360" s="0" t="n">
        <v>0.197278201593778</v>
      </c>
      <c r="AI360" s="0" t="n">
        <v>0</v>
      </c>
      <c r="AJ360" s="0" t="n">
        <v>0.764644192223948</v>
      </c>
      <c r="AK360" s="5" t="s">
        <v>231</v>
      </c>
      <c r="AL360" s="5" t="s">
        <v>234</v>
      </c>
      <c r="AM360" s="5" t="s">
        <v>254</v>
      </c>
      <c r="AN360" s="5" t="s">
        <v>288</v>
      </c>
      <c r="AO360" s="5" t="s">
        <v>235</v>
      </c>
      <c r="AP360" s="5" t="s">
        <v>433</v>
      </c>
      <c r="AQ360" s="0" t="s">
        <v>155</v>
      </c>
    </row>
    <row r="361" customFormat="false" ht="15.8" hidden="true" customHeight="false" outlineLevel="0" collapsed="false">
      <c r="A361" s="0" t="s">
        <v>9</v>
      </c>
      <c r="B361" s="0" t="s">
        <v>156</v>
      </c>
      <c r="C361" s="0" t="s">
        <v>98</v>
      </c>
      <c r="D361" s="0" t="s">
        <v>98</v>
      </c>
      <c r="E361" s="0" t="s">
        <v>229</v>
      </c>
      <c r="F361" s="0" t="s">
        <v>241</v>
      </c>
      <c r="G361" s="0" t="n">
        <v>29812870.2010586</v>
      </c>
      <c r="H361" s="0" t="n">
        <v>6540096.23599271</v>
      </c>
      <c r="I361" s="0" t="n">
        <v>12205687.5105402</v>
      </c>
      <c r="J361" s="0" t="n">
        <v>72491772.8430498</v>
      </c>
      <c r="K361" s="0" t="n">
        <v>93203707.9410642</v>
      </c>
      <c r="L361" s="0" t="n">
        <v>607257569.073679</v>
      </c>
      <c r="M361" s="0" t="n">
        <v>728709082.888415</v>
      </c>
      <c r="N361" s="0" t="n">
        <v>236155721.851438</v>
      </c>
      <c r="O361" s="0" t="n">
        <v>302279323.969841</v>
      </c>
      <c r="P361" s="0" t="n">
        <v>165695480.784114</v>
      </c>
      <c r="Q361" s="0" t="n">
        <v>186407415.882128</v>
      </c>
      <c r="R361" s="0" t="n">
        <v>359307743.001719</v>
      </c>
      <c r="S361" s="0" t="n">
        <v>0.917026919731825</v>
      </c>
      <c r="T361" s="0" t="n">
        <v>12.6676638083876</v>
      </c>
      <c r="U361" s="0" t="n">
        <v>102.1366203</v>
      </c>
      <c r="V361" s="0" t="n">
        <v>41.1641531249999</v>
      </c>
      <c r="W361" s="0" t="n">
        <v>26.9187855928237</v>
      </c>
      <c r="X361" s="0" t="n">
        <v>182.887222826211</v>
      </c>
      <c r="Y361" s="0" t="n">
        <v>143.300773425</v>
      </c>
      <c r="Z361" s="0" t="s">
        <v>244</v>
      </c>
      <c r="AA361" s="0" t="n">
        <v>0.258</v>
      </c>
      <c r="AB361" s="0" t="n">
        <v>0.44</v>
      </c>
      <c r="AC361" s="0" t="n">
        <v>1</v>
      </c>
      <c r="AD361" s="0" t="n">
        <v>0.182</v>
      </c>
      <c r="AE361" s="0" t="n">
        <v>0.56</v>
      </c>
      <c r="AF361" s="0" t="n">
        <v>0.186666666666667</v>
      </c>
      <c r="AG361" s="0" t="n">
        <v>0.373333333333333</v>
      </c>
      <c r="AH361" s="0" t="n">
        <v>0.236592945290811</v>
      </c>
      <c r="AI361" s="0" t="n">
        <v>0.403491844682003</v>
      </c>
      <c r="AJ361" s="0" t="n">
        <v>0.917026919731825</v>
      </c>
      <c r="AK361" s="5" t="s">
        <v>231</v>
      </c>
      <c r="AL361" s="5" t="s">
        <v>234</v>
      </c>
      <c r="AM361" s="5" t="s">
        <v>254</v>
      </c>
      <c r="AN361" s="5" t="s">
        <v>288</v>
      </c>
      <c r="AO361" s="5" t="s">
        <v>235</v>
      </c>
      <c r="AP361" s="5" t="s">
        <v>433</v>
      </c>
      <c r="AQ361" s="0" t="s">
        <v>242</v>
      </c>
    </row>
    <row r="362" customFormat="false" ht="15.8" hidden="true" customHeight="false" outlineLevel="0" collapsed="false">
      <c r="A362" s="0" t="s">
        <v>9</v>
      </c>
      <c r="B362" s="0" t="s">
        <v>156</v>
      </c>
      <c r="C362" s="0" t="s">
        <v>434</v>
      </c>
      <c r="D362" s="0" t="s">
        <v>151</v>
      </c>
      <c r="E362" s="0" t="s">
        <v>72</v>
      </c>
      <c r="F362" s="0" t="s">
        <v>202</v>
      </c>
      <c r="G362" s="0" t="n">
        <v>526675900.385685</v>
      </c>
      <c r="H362" s="0" t="n">
        <v>12517557.2684691</v>
      </c>
      <c r="I362" s="0" t="n">
        <v>1991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526675900.385685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s">
        <v>230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5" t="s">
        <v>281</v>
      </c>
      <c r="AL362" s="5" t="s">
        <v>424</v>
      </c>
      <c r="AM362" s="5" t="s">
        <v>288</v>
      </c>
      <c r="AN362" s="5" t="s">
        <v>288</v>
      </c>
      <c r="AO362" s="5" t="s">
        <v>235</v>
      </c>
      <c r="AP362" s="5" t="s">
        <v>435</v>
      </c>
      <c r="AQ362" s="0" t="s">
        <v>237</v>
      </c>
    </row>
    <row r="363" customFormat="false" ht="15.8" hidden="true" customHeight="false" outlineLevel="0" collapsed="false">
      <c r="A363" s="0" t="s">
        <v>9</v>
      </c>
      <c r="B363" s="0" t="s">
        <v>156</v>
      </c>
      <c r="C363" s="0" t="s">
        <v>434</v>
      </c>
      <c r="D363" s="0" t="s">
        <v>151</v>
      </c>
      <c r="E363" s="0" t="s">
        <v>72</v>
      </c>
      <c r="F363" s="0" t="s">
        <v>238</v>
      </c>
      <c r="G363" s="0" t="n">
        <v>526675900.385685</v>
      </c>
      <c r="H363" s="0" t="n">
        <v>12517557.2684691</v>
      </c>
      <c r="I363" s="0" t="n">
        <v>14320503.8764163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526675900.385685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s">
        <v>230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5" t="s">
        <v>281</v>
      </c>
      <c r="AL363" s="5" t="s">
        <v>424</v>
      </c>
      <c r="AM363" s="5" t="s">
        <v>288</v>
      </c>
      <c r="AN363" s="5" t="s">
        <v>288</v>
      </c>
      <c r="AO363" s="5" t="s">
        <v>235</v>
      </c>
      <c r="AP363" s="5" t="s">
        <v>435</v>
      </c>
      <c r="AQ363" s="0" t="s">
        <v>239</v>
      </c>
    </row>
    <row r="364" customFormat="false" ht="15.8" hidden="true" customHeight="false" outlineLevel="0" collapsed="false">
      <c r="A364" s="0" t="s">
        <v>9</v>
      </c>
      <c r="B364" s="0" t="s">
        <v>156</v>
      </c>
      <c r="C364" s="0" t="s">
        <v>434</v>
      </c>
      <c r="D364" s="0" t="s">
        <v>151</v>
      </c>
      <c r="E364" s="0" t="s">
        <v>72</v>
      </c>
      <c r="F364" s="0" t="s">
        <v>240</v>
      </c>
      <c r="G364" s="0" t="n">
        <v>120581754.436492</v>
      </c>
      <c r="H364" s="0" t="n">
        <v>12517557.2684691</v>
      </c>
      <c r="I364" s="0" t="n">
        <v>14320503.8764163</v>
      </c>
      <c r="J364" s="0" t="n">
        <v>0</v>
      </c>
      <c r="K364" s="0" t="n">
        <v>0</v>
      </c>
      <c r="L364" s="0" t="n">
        <v>546905140.382181</v>
      </c>
      <c r="M364" s="0" t="n">
        <v>668439616.022667</v>
      </c>
      <c r="N364" s="0" t="n">
        <v>267375846.409066</v>
      </c>
      <c r="O364" s="0" t="n">
        <v>364603426.921454</v>
      </c>
      <c r="P364" s="0" t="n">
        <v>372503916.937101</v>
      </c>
      <c r="Q364" s="0" t="n">
        <v>425718762.213829</v>
      </c>
      <c r="R364" s="0" t="n">
        <v>526675900.385685</v>
      </c>
      <c r="S364" s="0" t="n">
        <v>0.771051315717712</v>
      </c>
      <c r="T364" s="0" t="n">
        <v>0</v>
      </c>
      <c r="U364" s="0" t="n">
        <v>48.545604</v>
      </c>
      <c r="V364" s="0" t="n">
        <v>25.24371408</v>
      </c>
      <c r="W364" s="0" t="n">
        <v>31.8841233169988</v>
      </c>
      <c r="X364" s="0" t="n">
        <v>105.673441396999</v>
      </c>
      <c r="Y364" s="0" t="n">
        <v>73.78931808</v>
      </c>
      <c r="Z364" s="0" t="s">
        <v>230</v>
      </c>
      <c r="AA364" s="0" t="n">
        <v>0.1678571429</v>
      </c>
      <c r="AB364" s="0" t="n">
        <v>0.235</v>
      </c>
      <c r="AC364" s="0" t="n">
        <v>1</v>
      </c>
      <c r="AD364" s="0" t="n">
        <v>0.0671428571</v>
      </c>
      <c r="AE364" s="0" t="n">
        <v>0.765</v>
      </c>
      <c r="AF364" s="0" t="n">
        <v>0</v>
      </c>
      <c r="AG364" s="0" t="n">
        <v>0.765</v>
      </c>
      <c r="AH364" s="0" t="n">
        <v>0.129426470885661</v>
      </c>
      <c r="AI364" s="0" t="n">
        <v>0.181197059193662</v>
      </c>
      <c r="AJ364" s="0" t="n">
        <v>0.771051315717712</v>
      </c>
      <c r="AK364" s="5" t="s">
        <v>281</v>
      </c>
      <c r="AL364" s="5" t="s">
        <v>424</v>
      </c>
      <c r="AM364" s="5" t="s">
        <v>288</v>
      </c>
      <c r="AN364" s="5" t="s">
        <v>288</v>
      </c>
      <c r="AO364" s="5" t="s">
        <v>235</v>
      </c>
      <c r="AP364" s="5" t="s">
        <v>435</v>
      </c>
      <c r="AQ364" s="0" t="s">
        <v>155</v>
      </c>
    </row>
    <row r="365" customFormat="false" ht="15.8" hidden="true" customHeight="false" outlineLevel="0" collapsed="false">
      <c r="A365" s="0" t="s">
        <v>9</v>
      </c>
      <c r="B365" s="0" t="s">
        <v>156</v>
      </c>
      <c r="C365" s="0" t="s">
        <v>434</v>
      </c>
      <c r="D365" s="0" t="s">
        <v>151</v>
      </c>
      <c r="E365" s="0" t="s">
        <v>72</v>
      </c>
      <c r="F365" s="0" t="s">
        <v>241</v>
      </c>
      <c r="G365" s="0" t="n">
        <v>75509311.2161263</v>
      </c>
      <c r="H365" s="0" t="n">
        <v>12517557.2684691</v>
      </c>
      <c r="I365" s="0" t="n">
        <v>14320503.8764163</v>
      </c>
      <c r="J365" s="0" t="n">
        <v>186251958.46855</v>
      </c>
      <c r="K365" s="0" t="n">
        <v>239466803.745279</v>
      </c>
      <c r="L365" s="0" t="n">
        <v>972275805.123878</v>
      </c>
      <c r="M365" s="0" t="n">
        <v>1336879232.04533</v>
      </c>
      <c r="N365" s="0" t="n">
        <v>303836189.101211</v>
      </c>
      <c r="O365" s="0" t="n">
        <v>388910322.049551</v>
      </c>
      <c r="P365" s="0" t="n">
        <v>425718762.213829</v>
      </c>
      <c r="Q365" s="0" t="n">
        <v>478933607.490558</v>
      </c>
      <c r="R365" s="0" t="n">
        <v>526675900.385685</v>
      </c>
      <c r="S365" s="0" t="n">
        <v>0.856630403705902</v>
      </c>
      <c r="T365" s="0" t="n">
        <v>17.004865769066</v>
      </c>
      <c r="U365" s="0" t="n">
        <v>92.2366476</v>
      </c>
      <c r="V365" s="0" t="n">
        <v>27.6709942799999</v>
      </c>
      <c r="W365" s="0" t="n">
        <v>36.1353397592653</v>
      </c>
      <c r="X365" s="0" t="n">
        <v>173.047847408331</v>
      </c>
      <c r="Y365" s="0" t="n">
        <v>119.90764188</v>
      </c>
      <c r="Z365" s="0" t="s">
        <v>230</v>
      </c>
      <c r="AA365" s="0" t="n">
        <v>0.1678571429</v>
      </c>
      <c r="AB365" s="0" t="n">
        <v>0.235</v>
      </c>
      <c r="AC365" s="0" t="n">
        <v>1</v>
      </c>
      <c r="AD365" s="0" t="n">
        <v>0.0671428571</v>
      </c>
      <c r="AE365" s="0" t="n">
        <v>0.765</v>
      </c>
      <c r="AF365" s="0" t="n">
        <v>0.255</v>
      </c>
      <c r="AG365" s="0" t="n">
        <v>0.51</v>
      </c>
      <c r="AH365" s="0" t="n">
        <v>0.143791532087346</v>
      </c>
      <c r="AI365" s="0" t="n">
        <v>0.201308144870887</v>
      </c>
      <c r="AJ365" s="0" t="n">
        <v>0.856630403705902</v>
      </c>
      <c r="AK365" s="5" t="s">
        <v>281</v>
      </c>
      <c r="AL365" s="5" t="s">
        <v>424</v>
      </c>
      <c r="AM365" s="5" t="s">
        <v>288</v>
      </c>
      <c r="AN365" s="5" t="s">
        <v>288</v>
      </c>
      <c r="AO365" s="5" t="s">
        <v>235</v>
      </c>
      <c r="AP365" s="5" t="s">
        <v>435</v>
      </c>
      <c r="AQ365" s="0" t="s">
        <v>242</v>
      </c>
    </row>
    <row r="366" customFormat="false" ht="15.8" hidden="true" customHeight="false" outlineLevel="0" collapsed="false">
      <c r="A366" s="0" t="s">
        <v>9</v>
      </c>
      <c r="B366" s="0" t="s">
        <v>156</v>
      </c>
      <c r="C366" s="0" t="s">
        <v>436</v>
      </c>
      <c r="D366" s="0" t="s">
        <v>171</v>
      </c>
      <c r="E366" s="0" t="s">
        <v>72</v>
      </c>
      <c r="F366" s="0" t="s">
        <v>202</v>
      </c>
      <c r="G366" s="0" t="n">
        <v>471213199.091781</v>
      </c>
      <c r="H366" s="0" t="n">
        <v>9699528.94760251</v>
      </c>
      <c r="I366" s="0" t="n">
        <v>10785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471213199.091781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s">
        <v>230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5" t="s">
        <v>281</v>
      </c>
      <c r="AL366" s="5" t="s">
        <v>253</v>
      </c>
      <c r="AM366" s="5" t="s">
        <v>437</v>
      </c>
      <c r="AN366" s="5" t="s">
        <v>288</v>
      </c>
      <c r="AO366" s="5" t="s">
        <v>235</v>
      </c>
      <c r="AP366" s="5" t="s">
        <v>438</v>
      </c>
      <c r="AQ366" s="0" t="s">
        <v>237</v>
      </c>
    </row>
    <row r="367" customFormat="false" ht="15.8" hidden="true" customHeight="false" outlineLevel="0" collapsed="false">
      <c r="A367" s="0" t="s">
        <v>9</v>
      </c>
      <c r="B367" s="0" t="s">
        <v>156</v>
      </c>
      <c r="C367" s="0" t="s">
        <v>436</v>
      </c>
      <c r="D367" s="0" t="s">
        <v>171</v>
      </c>
      <c r="E367" s="0" t="s">
        <v>72</v>
      </c>
      <c r="F367" s="0" t="s">
        <v>238</v>
      </c>
      <c r="G367" s="0" t="n">
        <v>471213199.091781</v>
      </c>
      <c r="H367" s="0" t="n">
        <v>9699528.94760251</v>
      </c>
      <c r="I367" s="0" t="n">
        <v>21044543.7353111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471213199.091781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s">
        <v>230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5" t="s">
        <v>281</v>
      </c>
      <c r="AL367" s="5" t="s">
        <v>253</v>
      </c>
      <c r="AM367" s="5" t="s">
        <v>437</v>
      </c>
      <c r="AN367" s="5" t="s">
        <v>288</v>
      </c>
      <c r="AO367" s="5" t="s">
        <v>235</v>
      </c>
      <c r="AP367" s="5" t="s">
        <v>438</v>
      </c>
      <c r="AQ367" s="0" t="s">
        <v>239</v>
      </c>
    </row>
    <row r="368" customFormat="false" ht="15.8" hidden="true" customHeight="false" outlineLevel="0" collapsed="false">
      <c r="A368" s="0" t="s">
        <v>9</v>
      </c>
      <c r="B368" s="0" t="s">
        <v>156</v>
      </c>
      <c r="C368" s="0" t="s">
        <v>436</v>
      </c>
      <c r="D368" s="0" t="s">
        <v>171</v>
      </c>
      <c r="E368" s="0" t="s">
        <v>72</v>
      </c>
      <c r="F368" s="0" t="s">
        <v>240</v>
      </c>
      <c r="G368" s="0" t="n">
        <v>122234879.650063</v>
      </c>
      <c r="H368" s="0" t="n">
        <v>9699528.94760251</v>
      </c>
      <c r="I368" s="0" t="n">
        <v>21044543.7353111</v>
      </c>
      <c r="J368" s="0" t="n">
        <v>0</v>
      </c>
      <c r="K368" s="0" t="n">
        <v>0</v>
      </c>
      <c r="L368" s="0" t="n">
        <v>543030982.217919</v>
      </c>
      <c r="M368" s="0" t="n">
        <v>663704533.821901</v>
      </c>
      <c r="N368" s="0" t="n">
        <v>309728782.09457</v>
      </c>
      <c r="O368" s="0" t="n">
        <v>422357430.12896</v>
      </c>
      <c r="P368" s="0" t="n">
        <v>293629056.65562</v>
      </c>
      <c r="Q368" s="0" t="n">
        <v>335576064.749279</v>
      </c>
      <c r="R368" s="0" t="n">
        <v>471213199.091781</v>
      </c>
      <c r="S368" s="0" t="n">
        <v>0.740595382545186</v>
      </c>
      <c r="T368" s="0" t="n">
        <v>0</v>
      </c>
      <c r="U368" s="0" t="n">
        <v>62.2058824999999</v>
      </c>
      <c r="V368" s="0" t="n">
        <v>37.7382353399999</v>
      </c>
      <c r="W368" s="0" t="n">
        <v>32.4348287841557</v>
      </c>
      <c r="X368" s="0" t="n">
        <v>132.378946624156</v>
      </c>
      <c r="Y368" s="0" t="n">
        <v>99.9441178399998</v>
      </c>
      <c r="Z368" s="0" t="s">
        <v>230</v>
      </c>
      <c r="AA368" s="0" t="n">
        <v>0.1678571429</v>
      </c>
      <c r="AB368" s="0" t="n">
        <v>0.235</v>
      </c>
      <c r="AC368" s="0" t="n">
        <v>1</v>
      </c>
      <c r="AD368" s="0" t="n">
        <v>0.0671428571</v>
      </c>
      <c r="AE368" s="0" t="n">
        <v>0.765</v>
      </c>
      <c r="AF368" s="0" t="n">
        <v>0</v>
      </c>
      <c r="AG368" s="0" t="n">
        <v>0.765</v>
      </c>
      <c r="AH368" s="0" t="n">
        <v>0.124314224958967</v>
      </c>
      <c r="AI368" s="0" t="n">
        <v>0.174039914898119</v>
      </c>
      <c r="AJ368" s="0" t="n">
        <v>0.740595382545186</v>
      </c>
      <c r="AK368" s="5" t="s">
        <v>281</v>
      </c>
      <c r="AL368" s="5" t="s">
        <v>253</v>
      </c>
      <c r="AM368" s="5" t="s">
        <v>437</v>
      </c>
      <c r="AN368" s="5" t="s">
        <v>288</v>
      </c>
      <c r="AO368" s="5" t="s">
        <v>235</v>
      </c>
      <c r="AP368" s="5" t="s">
        <v>438</v>
      </c>
      <c r="AQ368" s="0" t="s">
        <v>155</v>
      </c>
    </row>
    <row r="369" customFormat="false" ht="15.8" hidden="true" customHeight="false" outlineLevel="0" collapsed="false">
      <c r="A369" s="0" t="s">
        <v>9</v>
      </c>
      <c r="B369" s="0" t="s">
        <v>156</v>
      </c>
      <c r="C369" s="0" t="s">
        <v>436</v>
      </c>
      <c r="D369" s="0" t="s">
        <v>171</v>
      </c>
      <c r="E369" s="0" t="s">
        <v>72</v>
      </c>
      <c r="F369" s="0" t="s">
        <v>241</v>
      </c>
      <c r="G369" s="0" t="n">
        <v>78626527.6679897</v>
      </c>
      <c r="H369" s="0" t="n">
        <v>9699528.94760251</v>
      </c>
      <c r="I369" s="0" t="n">
        <v>21044543.7353111</v>
      </c>
      <c r="J369" s="0" t="n">
        <v>146814528.32781</v>
      </c>
      <c r="K369" s="0" t="n">
        <v>188761536.42147</v>
      </c>
      <c r="L369" s="0" t="n">
        <v>965388412.831856</v>
      </c>
      <c r="M369" s="0" t="n">
        <v>1327409067.6438</v>
      </c>
      <c r="N369" s="0" t="n">
        <v>351964525.107467</v>
      </c>
      <c r="O369" s="0" t="n">
        <v>450514592.137558</v>
      </c>
      <c r="P369" s="0" t="n">
        <v>335576064.749279</v>
      </c>
      <c r="Q369" s="0" t="n">
        <v>377523072.842939</v>
      </c>
      <c r="R369" s="0" t="n">
        <v>471213199.091781</v>
      </c>
      <c r="S369" s="0" t="n">
        <v>0.833140226505677</v>
      </c>
      <c r="T369" s="0" t="n">
        <v>17.2985753515497</v>
      </c>
      <c r="U369" s="0" t="n">
        <v>118.19117675</v>
      </c>
      <c r="V369" s="0" t="n">
        <v>41.366911815</v>
      </c>
      <c r="W369" s="0" t="n">
        <v>36.7594726220431</v>
      </c>
      <c r="X369" s="0" t="n">
        <v>213.616136538593</v>
      </c>
      <c r="Y369" s="0" t="n">
        <v>159.558088565</v>
      </c>
      <c r="Z369" s="0" t="s">
        <v>230</v>
      </c>
      <c r="AA369" s="0" t="n">
        <v>0.1678571429</v>
      </c>
      <c r="AB369" s="0" t="n">
        <v>0.235</v>
      </c>
      <c r="AC369" s="0" t="n">
        <v>1</v>
      </c>
      <c r="AD369" s="0" t="n">
        <v>0.0671428571</v>
      </c>
      <c r="AE369" s="0" t="n">
        <v>0.765</v>
      </c>
      <c r="AF369" s="0" t="n">
        <v>0.255</v>
      </c>
      <c r="AG369" s="0" t="n">
        <v>0.51</v>
      </c>
      <c r="AH369" s="0" t="n">
        <v>0.139848538056302</v>
      </c>
      <c r="AI369" s="0" t="n">
        <v>0.195787953228834</v>
      </c>
      <c r="AJ369" s="0" t="n">
        <v>0.833140226505677</v>
      </c>
      <c r="AK369" s="5" t="s">
        <v>281</v>
      </c>
      <c r="AL369" s="5" t="s">
        <v>253</v>
      </c>
      <c r="AM369" s="5" t="s">
        <v>437</v>
      </c>
      <c r="AN369" s="5" t="s">
        <v>288</v>
      </c>
      <c r="AO369" s="5" t="s">
        <v>235</v>
      </c>
      <c r="AP369" s="5" t="s">
        <v>438</v>
      </c>
      <c r="AQ369" s="0" t="s">
        <v>242</v>
      </c>
    </row>
    <row r="370" customFormat="false" ht="15.8" hidden="true" customHeight="false" outlineLevel="0" collapsed="false">
      <c r="A370" s="0" t="s">
        <v>9</v>
      </c>
      <c r="B370" s="0" t="s">
        <v>156</v>
      </c>
      <c r="C370" s="0" t="s">
        <v>82</v>
      </c>
      <c r="D370" s="0" t="s">
        <v>151</v>
      </c>
      <c r="E370" s="0" t="s">
        <v>72</v>
      </c>
      <c r="F370" s="0" t="s">
        <v>202</v>
      </c>
      <c r="G370" s="0" t="n">
        <v>17399798.4642012</v>
      </c>
      <c r="H370" s="0" t="n">
        <v>177980.300812394</v>
      </c>
      <c r="I370" s="0" t="n">
        <v>549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17399798.4642012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s">
        <v>230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5" t="s">
        <v>281</v>
      </c>
      <c r="AL370" s="5" t="s">
        <v>424</v>
      </c>
      <c r="AM370" s="5" t="s">
        <v>439</v>
      </c>
      <c r="AN370" s="5" t="s">
        <v>288</v>
      </c>
      <c r="AO370" s="5" t="s">
        <v>235</v>
      </c>
      <c r="AP370" s="5" t="s">
        <v>440</v>
      </c>
      <c r="AQ370" s="0" t="s">
        <v>237</v>
      </c>
    </row>
    <row r="371" customFormat="false" ht="15.8" hidden="true" customHeight="false" outlineLevel="0" collapsed="false">
      <c r="A371" s="0" t="s">
        <v>9</v>
      </c>
      <c r="B371" s="0" t="s">
        <v>156</v>
      </c>
      <c r="C371" s="0" t="s">
        <v>82</v>
      </c>
      <c r="D371" s="0" t="s">
        <v>151</v>
      </c>
      <c r="E371" s="0" t="s">
        <v>72</v>
      </c>
      <c r="F371" s="0" t="s">
        <v>238</v>
      </c>
      <c r="G371" s="0" t="n">
        <v>17399798.4642012</v>
      </c>
      <c r="H371" s="0" t="n">
        <v>177980.300812394</v>
      </c>
      <c r="I371" s="0" t="n">
        <v>244554.356647215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17399798.4642012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s">
        <v>230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5" t="s">
        <v>281</v>
      </c>
      <c r="AL371" s="5" t="s">
        <v>424</v>
      </c>
      <c r="AM371" s="5" t="s">
        <v>439</v>
      </c>
      <c r="AN371" s="5" t="s">
        <v>288</v>
      </c>
      <c r="AO371" s="5" t="s">
        <v>235</v>
      </c>
      <c r="AP371" s="5" t="s">
        <v>440</v>
      </c>
      <c r="AQ371" s="0" t="s">
        <v>239</v>
      </c>
    </row>
    <row r="372" customFormat="false" ht="15.8" hidden="true" customHeight="false" outlineLevel="0" collapsed="false">
      <c r="A372" s="0" t="s">
        <v>9</v>
      </c>
      <c r="B372" s="0" t="s">
        <v>156</v>
      </c>
      <c r="C372" s="0" t="s">
        <v>82</v>
      </c>
      <c r="D372" s="0" t="s">
        <v>151</v>
      </c>
      <c r="E372" s="0" t="s">
        <v>72</v>
      </c>
      <c r="F372" s="0" t="s">
        <v>240</v>
      </c>
      <c r="G372" s="0" t="n">
        <v>3293643.32614315</v>
      </c>
      <c r="H372" s="0" t="n">
        <v>177980.300812394</v>
      </c>
      <c r="I372" s="0" t="n">
        <v>244554.356647215</v>
      </c>
      <c r="J372" s="0" t="n">
        <v>0</v>
      </c>
      <c r="K372" s="0" t="n">
        <v>0</v>
      </c>
      <c r="L372" s="0" t="n">
        <v>7841602.68666721</v>
      </c>
      <c r="M372" s="0" t="n">
        <v>9584181.06148214</v>
      </c>
      <c r="N372" s="0" t="n">
        <v>3833672.40501502</v>
      </c>
      <c r="O372" s="0" t="n">
        <v>5227735.09774776</v>
      </c>
      <c r="P372" s="0" t="n">
        <v>4152873.68562252</v>
      </c>
      <c r="Q372" s="0" t="n">
        <v>4746141.35499716</v>
      </c>
      <c r="R372" s="0" t="n">
        <v>17399798.4642012</v>
      </c>
      <c r="S372" s="0" t="n">
        <v>0.810707961191644</v>
      </c>
      <c r="T372" s="0" t="n">
        <v>0</v>
      </c>
      <c r="U372" s="0" t="n">
        <v>48.9542485</v>
      </c>
      <c r="V372" s="0" t="n">
        <v>25.45620909</v>
      </c>
      <c r="W372" s="0" t="n">
        <v>25</v>
      </c>
      <c r="X372" s="0" t="n">
        <v>99.4104575899999</v>
      </c>
      <c r="Y372" s="0" t="n">
        <v>74.41045759</v>
      </c>
      <c r="Z372" s="0" t="s">
        <v>230</v>
      </c>
      <c r="AA372" s="0" t="n">
        <v>0.1678571429</v>
      </c>
      <c r="AB372" s="0" t="n">
        <v>0.235</v>
      </c>
      <c r="AC372" s="0" t="n">
        <v>1</v>
      </c>
      <c r="AD372" s="0" t="n">
        <v>0.0671428571</v>
      </c>
      <c r="AE372" s="0" t="n">
        <v>0.765</v>
      </c>
      <c r="AF372" s="0" t="n">
        <v>0</v>
      </c>
      <c r="AG372" s="0" t="n">
        <v>0.765</v>
      </c>
      <c r="AH372" s="0" t="n">
        <v>0.136083122091913</v>
      </c>
      <c r="AI372" s="0" t="n">
        <v>0.190516370880036</v>
      </c>
      <c r="AJ372" s="0" t="n">
        <v>0.810707961191644</v>
      </c>
      <c r="AK372" s="5" t="s">
        <v>281</v>
      </c>
      <c r="AL372" s="5" t="s">
        <v>424</v>
      </c>
      <c r="AM372" s="5" t="s">
        <v>439</v>
      </c>
      <c r="AN372" s="5" t="s">
        <v>288</v>
      </c>
      <c r="AO372" s="5" t="s">
        <v>235</v>
      </c>
      <c r="AP372" s="5" t="s">
        <v>440</v>
      </c>
      <c r="AQ372" s="0" t="s">
        <v>155</v>
      </c>
    </row>
    <row r="373" customFormat="false" ht="15.8" hidden="true" customHeight="false" outlineLevel="0" collapsed="false">
      <c r="A373" s="0" t="s">
        <v>9</v>
      </c>
      <c r="B373" s="0" t="s">
        <v>156</v>
      </c>
      <c r="C373" s="0" t="s">
        <v>82</v>
      </c>
      <c r="D373" s="0" t="s">
        <v>151</v>
      </c>
      <c r="E373" s="0" t="s">
        <v>72</v>
      </c>
      <c r="F373" s="0" t="s">
        <v>241</v>
      </c>
      <c r="G373" s="0" t="n">
        <v>2593549.79737023</v>
      </c>
      <c r="H373" s="0" t="n">
        <v>177980.300812394</v>
      </c>
      <c r="I373" s="0" t="n">
        <v>244554.356647215</v>
      </c>
      <c r="J373" s="0" t="n">
        <v>2076436.84281126</v>
      </c>
      <c r="K373" s="0" t="n">
        <v>2669704.51218591</v>
      </c>
      <c r="L373" s="0" t="n">
        <v>13940626.9985195</v>
      </c>
      <c r="M373" s="0" t="n">
        <v>19168362.1229643</v>
      </c>
      <c r="N373" s="0" t="n">
        <v>4356445.9147898</v>
      </c>
      <c r="O373" s="0" t="n">
        <v>5576250.77093095</v>
      </c>
      <c r="P373" s="0" t="n">
        <v>4746141.35499716</v>
      </c>
      <c r="Q373" s="0" t="n">
        <v>5339409.02437181</v>
      </c>
      <c r="R373" s="0" t="n">
        <v>17399798.4642012</v>
      </c>
      <c r="S373" s="0" t="n">
        <v>0.850943687496941</v>
      </c>
      <c r="T373" s="0" t="n">
        <v>13.3333333333333</v>
      </c>
      <c r="U373" s="0" t="n">
        <v>93.0130721499999</v>
      </c>
      <c r="V373" s="0" t="n">
        <v>27.9039215025</v>
      </c>
      <c r="W373" s="0" t="n">
        <v>28.3333333333333</v>
      </c>
      <c r="X373" s="0" t="n">
        <v>162.583660319167</v>
      </c>
      <c r="Y373" s="0" t="n">
        <v>120.9169936525</v>
      </c>
      <c r="Z373" s="0" t="s">
        <v>230</v>
      </c>
      <c r="AA373" s="0" t="n">
        <v>0.1678571429</v>
      </c>
      <c r="AB373" s="0" t="n">
        <v>0.235</v>
      </c>
      <c r="AC373" s="0" t="n">
        <v>1</v>
      </c>
      <c r="AD373" s="0" t="n">
        <v>0.0671428571</v>
      </c>
      <c r="AE373" s="0" t="n">
        <v>0.765</v>
      </c>
      <c r="AF373" s="0" t="n">
        <v>0.255</v>
      </c>
      <c r="AG373" s="0" t="n">
        <v>0.51</v>
      </c>
      <c r="AH373" s="0" t="n">
        <v>0.142836976152027</v>
      </c>
      <c r="AI373" s="0" t="n">
        <v>0.199971766561781</v>
      </c>
      <c r="AJ373" s="0" t="n">
        <v>0.850943687496941</v>
      </c>
      <c r="AK373" s="5" t="s">
        <v>281</v>
      </c>
      <c r="AL373" s="5" t="s">
        <v>424</v>
      </c>
      <c r="AM373" s="5" t="s">
        <v>439</v>
      </c>
      <c r="AN373" s="5" t="s">
        <v>288</v>
      </c>
      <c r="AO373" s="5" t="s">
        <v>235</v>
      </c>
      <c r="AP373" s="5" t="s">
        <v>440</v>
      </c>
      <c r="AQ373" s="0" t="s">
        <v>242</v>
      </c>
    </row>
    <row r="374" customFormat="false" ht="15.8" hidden="true" customHeight="false" outlineLevel="0" collapsed="false">
      <c r="A374" s="0" t="s">
        <v>9</v>
      </c>
      <c r="B374" s="0" t="s">
        <v>156</v>
      </c>
      <c r="C374" s="0" t="s">
        <v>83</v>
      </c>
      <c r="D374" s="0" t="s">
        <v>151</v>
      </c>
      <c r="E374" s="0" t="s">
        <v>72</v>
      </c>
      <c r="F374" s="0" t="s">
        <v>202</v>
      </c>
      <c r="G374" s="0" t="n">
        <v>10752150.4840104</v>
      </c>
      <c r="H374" s="0" t="n">
        <v>109097.426007195</v>
      </c>
      <c r="I374" s="0" t="n">
        <v>374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10752150.4840104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s">
        <v>230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5" t="s">
        <v>281</v>
      </c>
      <c r="AL374" s="5" t="s">
        <v>424</v>
      </c>
      <c r="AM374" s="5" t="s">
        <v>441</v>
      </c>
      <c r="AN374" s="5" t="s">
        <v>288</v>
      </c>
      <c r="AO374" s="5" t="s">
        <v>235</v>
      </c>
      <c r="AP374" s="5" t="s">
        <v>442</v>
      </c>
      <c r="AQ374" s="0" t="s">
        <v>237</v>
      </c>
    </row>
    <row r="375" customFormat="false" ht="15.8" hidden="true" customHeight="false" outlineLevel="0" collapsed="false">
      <c r="A375" s="0" t="s">
        <v>9</v>
      </c>
      <c r="B375" s="0" t="s">
        <v>156</v>
      </c>
      <c r="C375" s="0" t="s">
        <v>83</v>
      </c>
      <c r="D375" s="0" t="s">
        <v>151</v>
      </c>
      <c r="E375" s="0" t="s">
        <v>72</v>
      </c>
      <c r="F375" s="0" t="s">
        <v>238</v>
      </c>
      <c r="G375" s="0" t="n">
        <v>10752150.4840104</v>
      </c>
      <c r="H375" s="0" t="n">
        <v>109097.426007195</v>
      </c>
      <c r="I375" s="0" t="n">
        <v>122276.618697325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10752150.4840104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s">
        <v>230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5" t="s">
        <v>281</v>
      </c>
      <c r="AL375" s="5" t="s">
        <v>424</v>
      </c>
      <c r="AM375" s="5" t="s">
        <v>441</v>
      </c>
      <c r="AN375" s="5" t="s">
        <v>288</v>
      </c>
      <c r="AO375" s="5" t="s">
        <v>235</v>
      </c>
      <c r="AP375" s="5" t="s">
        <v>442</v>
      </c>
      <c r="AQ375" s="0" t="s">
        <v>239</v>
      </c>
    </row>
    <row r="376" customFormat="false" ht="15.8" hidden="true" customHeight="false" outlineLevel="0" collapsed="false">
      <c r="A376" s="0" t="s">
        <v>9</v>
      </c>
      <c r="B376" s="0" t="s">
        <v>156</v>
      </c>
      <c r="C376" s="0" t="s">
        <v>83</v>
      </c>
      <c r="D376" s="0" t="s">
        <v>151</v>
      </c>
      <c r="E376" s="0" t="s">
        <v>72</v>
      </c>
      <c r="F376" s="0" t="s">
        <v>240</v>
      </c>
      <c r="G376" s="0" t="n">
        <v>2047934.15662235</v>
      </c>
      <c r="H376" s="0" t="n">
        <v>109097.426007195</v>
      </c>
      <c r="I376" s="0" t="n">
        <v>122276.618697325</v>
      </c>
      <c r="J376" s="0" t="n">
        <v>0</v>
      </c>
      <c r="K376" s="0" t="n">
        <v>0</v>
      </c>
      <c r="L376" s="0" t="n">
        <v>4806704.25311991</v>
      </c>
      <c r="M376" s="0" t="n">
        <v>5874860.75381323</v>
      </c>
      <c r="N376" s="0" t="n">
        <v>2349944.28952458</v>
      </c>
      <c r="O376" s="0" t="n">
        <v>3204469.48571532</v>
      </c>
      <c r="P376" s="0" t="n">
        <v>2545606.60683454</v>
      </c>
      <c r="Q376" s="0" t="n">
        <v>2909264.69352519</v>
      </c>
      <c r="R376" s="0" t="n">
        <v>10752150.4840104</v>
      </c>
      <c r="S376" s="0" t="n">
        <v>0.809532599114211</v>
      </c>
      <c r="T376" s="0" t="n">
        <v>0</v>
      </c>
      <c r="U376" s="0" t="n">
        <v>48.9542485</v>
      </c>
      <c r="V376" s="0" t="n">
        <v>25.45620909</v>
      </c>
      <c r="W376" s="0" t="n">
        <v>25</v>
      </c>
      <c r="X376" s="0" t="n">
        <v>99.4104575899999</v>
      </c>
      <c r="Y376" s="0" t="n">
        <v>74.41045759</v>
      </c>
      <c r="Z376" s="0" t="s">
        <v>230</v>
      </c>
      <c r="AA376" s="0" t="n">
        <v>0.1678571429</v>
      </c>
      <c r="AB376" s="0" t="n">
        <v>0.235</v>
      </c>
      <c r="AC376" s="0" t="n">
        <v>1</v>
      </c>
      <c r="AD376" s="0" t="n">
        <v>0.0671428571</v>
      </c>
      <c r="AE376" s="0" t="n">
        <v>0.765</v>
      </c>
      <c r="AF376" s="0" t="n">
        <v>0</v>
      </c>
      <c r="AG376" s="0" t="n">
        <v>0.765</v>
      </c>
      <c r="AH376" s="0" t="n">
        <v>0.135885829171723</v>
      </c>
      <c r="AI376" s="0" t="n">
        <v>0.19024016079184</v>
      </c>
      <c r="AJ376" s="0" t="n">
        <v>0.809532599114211</v>
      </c>
      <c r="AK376" s="5" t="s">
        <v>281</v>
      </c>
      <c r="AL376" s="5" t="s">
        <v>424</v>
      </c>
      <c r="AM376" s="5" t="s">
        <v>441</v>
      </c>
      <c r="AN376" s="5" t="s">
        <v>288</v>
      </c>
      <c r="AO376" s="5" t="s">
        <v>235</v>
      </c>
      <c r="AP376" s="5" t="s">
        <v>442</v>
      </c>
      <c r="AQ376" s="0" t="s">
        <v>155</v>
      </c>
    </row>
    <row r="377" customFormat="false" ht="15.8" hidden="true" customHeight="false" outlineLevel="0" collapsed="false">
      <c r="A377" s="0" t="s">
        <v>9</v>
      </c>
      <c r="B377" s="0" t="s">
        <v>156</v>
      </c>
      <c r="C377" s="0" t="s">
        <v>83</v>
      </c>
      <c r="D377" s="0" t="s">
        <v>151</v>
      </c>
      <c r="E377" s="0" t="s">
        <v>72</v>
      </c>
      <c r="F377" s="0" t="s">
        <v>241</v>
      </c>
      <c r="G377" s="0" t="n">
        <v>1614110.15732449</v>
      </c>
      <c r="H377" s="0" t="n">
        <v>109097.426007195</v>
      </c>
      <c r="I377" s="0" t="n">
        <v>122276.618697325</v>
      </c>
      <c r="J377" s="0" t="n">
        <v>1272803.30341727</v>
      </c>
      <c r="K377" s="0" t="n">
        <v>1636461.39010792</v>
      </c>
      <c r="L377" s="0" t="n">
        <v>8545252.00554651</v>
      </c>
      <c r="M377" s="0" t="n">
        <v>11749721.5076265</v>
      </c>
      <c r="N377" s="0" t="n">
        <v>2670391.23809611</v>
      </c>
      <c r="O377" s="0" t="n">
        <v>3418100.78476301</v>
      </c>
      <c r="P377" s="0" t="n">
        <v>2909264.69352519</v>
      </c>
      <c r="Q377" s="0" t="n">
        <v>3272922.78021584</v>
      </c>
      <c r="R377" s="0" t="n">
        <v>10752150.4840104</v>
      </c>
      <c r="S377" s="0" t="n">
        <v>0.849880248632602</v>
      </c>
      <c r="T377" s="0" t="n">
        <v>13.3333333333333</v>
      </c>
      <c r="U377" s="0" t="n">
        <v>93.01307215</v>
      </c>
      <c r="V377" s="0" t="n">
        <v>27.9039215025</v>
      </c>
      <c r="W377" s="0" t="n">
        <v>28.3333333333333</v>
      </c>
      <c r="X377" s="0" t="n">
        <v>162.583660319167</v>
      </c>
      <c r="Y377" s="0" t="n">
        <v>120.9169936525</v>
      </c>
      <c r="Z377" s="0" t="s">
        <v>230</v>
      </c>
      <c r="AA377" s="0" t="n">
        <v>0.1678571429</v>
      </c>
      <c r="AB377" s="0" t="n">
        <v>0.235</v>
      </c>
      <c r="AC377" s="0" t="n">
        <v>1</v>
      </c>
      <c r="AD377" s="0" t="n">
        <v>0.0671428571</v>
      </c>
      <c r="AE377" s="0" t="n">
        <v>0.765</v>
      </c>
      <c r="AF377" s="0" t="n">
        <v>0.255</v>
      </c>
      <c r="AG377" s="0" t="n">
        <v>0.51</v>
      </c>
      <c r="AH377" s="0" t="n">
        <v>0.14265847034261</v>
      </c>
      <c r="AI377" s="0" t="n">
        <v>0.199721858428662</v>
      </c>
      <c r="AJ377" s="0" t="n">
        <v>0.849880248632602</v>
      </c>
      <c r="AK377" s="5" t="s">
        <v>281</v>
      </c>
      <c r="AL377" s="5" t="s">
        <v>424</v>
      </c>
      <c r="AM377" s="5" t="s">
        <v>441</v>
      </c>
      <c r="AN377" s="5" t="s">
        <v>288</v>
      </c>
      <c r="AO377" s="5" t="s">
        <v>235</v>
      </c>
      <c r="AP377" s="5" t="s">
        <v>442</v>
      </c>
      <c r="AQ377" s="0" t="s">
        <v>242</v>
      </c>
    </row>
    <row r="378" customFormat="false" ht="15.8" hidden="true" customHeight="false" outlineLevel="0" collapsed="false">
      <c r="A378" s="0" t="s">
        <v>9</v>
      </c>
      <c r="B378" s="0" t="s">
        <v>156</v>
      </c>
      <c r="C378" s="0" t="s">
        <v>81</v>
      </c>
      <c r="D378" s="0" t="s">
        <v>151</v>
      </c>
      <c r="E378" s="0" t="s">
        <v>72</v>
      </c>
      <c r="F378" s="0" t="s">
        <v>202</v>
      </c>
      <c r="G378" s="0" t="n">
        <v>3355805.61024454</v>
      </c>
      <c r="H378" s="0" t="n">
        <v>34200.5669065122</v>
      </c>
      <c r="I378" s="0" t="n">
        <v>251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3355805.61024454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s">
        <v>230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5" t="s">
        <v>281</v>
      </c>
      <c r="AL378" s="5" t="s">
        <v>424</v>
      </c>
      <c r="AM378" s="5" t="s">
        <v>443</v>
      </c>
      <c r="AN378" s="5" t="s">
        <v>288</v>
      </c>
      <c r="AO378" s="5" t="s">
        <v>235</v>
      </c>
      <c r="AP378" s="5" t="s">
        <v>444</v>
      </c>
      <c r="AQ378" s="0" t="s">
        <v>237</v>
      </c>
    </row>
    <row r="379" customFormat="false" ht="15.8" hidden="true" customHeight="false" outlineLevel="0" collapsed="false">
      <c r="A379" s="0" t="s">
        <v>9</v>
      </c>
      <c r="B379" s="0" t="s">
        <v>156</v>
      </c>
      <c r="C379" s="0" t="s">
        <v>81</v>
      </c>
      <c r="D379" s="0" t="s">
        <v>151</v>
      </c>
      <c r="E379" s="0" t="s">
        <v>72</v>
      </c>
      <c r="F379" s="0" t="s">
        <v>238</v>
      </c>
      <c r="G379" s="0" t="n">
        <v>3355805.61024454</v>
      </c>
      <c r="H379" s="0" t="n">
        <v>34200.5669065122</v>
      </c>
      <c r="I379" s="0" t="n">
        <v>34011.3450189577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3355805.61024454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s">
        <v>230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5" t="s">
        <v>281</v>
      </c>
      <c r="AL379" s="5" t="s">
        <v>424</v>
      </c>
      <c r="AM379" s="5" t="s">
        <v>443</v>
      </c>
      <c r="AN379" s="5" t="s">
        <v>288</v>
      </c>
      <c r="AO379" s="5" t="s">
        <v>235</v>
      </c>
      <c r="AP379" s="5" t="s">
        <v>444</v>
      </c>
      <c r="AQ379" s="0" t="s">
        <v>239</v>
      </c>
    </row>
    <row r="380" customFormat="false" ht="15.8" hidden="true" customHeight="false" outlineLevel="0" collapsed="false">
      <c r="A380" s="0" t="s">
        <v>9</v>
      </c>
      <c r="B380" s="0" t="s">
        <v>156</v>
      </c>
      <c r="C380" s="0" t="s">
        <v>81</v>
      </c>
      <c r="D380" s="0" t="s">
        <v>151</v>
      </c>
      <c r="E380" s="0" t="s">
        <v>72</v>
      </c>
      <c r="F380" s="0" t="s">
        <v>240</v>
      </c>
      <c r="G380" s="0" t="n">
        <v>638593.490629456</v>
      </c>
      <c r="H380" s="0" t="n">
        <v>34200.5669065122</v>
      </c>
      <c r="I380" s="0" t="n">
        <v>34011.3450189577</v>
      </c>
      <c r="J380" s="0" t="n">
        <v>0</v>
      </c>
      <c r="K380" s="0" t="n">
        <v>0</v>
      </c>
      <c r="L380" s="0" t="n">
        <v>1506836.74606405</v>
      </c>
      <c r="M380" s="0" t="n">
        <v>1841689.3563005</v>
      </c>
      <c r="N380" s="0" t="n">
        <v>736675.738758138</v>
      </c>
      <c r="O380" s="0" t="n">
        <v>1004557.82557928</v>
      </c>
      <c r="P380" s="0" t="n">
        <v>798013.227818617</v>
      </c>
      <c r="Q380" s="0" t="n">
        <v>912015.117506991</v>
      </c>
      <c r="R380" s="0" t="n">
        <v>3355805.61024454</v>
      </c>
      <c r="S380" s="0" t="n">
        <v>0.809704862319805</v>
      </c>
      <c r="T380" s="0" t="n">
        <v>0</v>
      </c>
      <c r="U380" s="0" t="n">
        <v>48.9542485</v>
      </c>
      <c r="V380" s="0" t="n">
        <v>25.45620909</v>
      </c>
      <c r="W380" s="0" t="n">
        <v>25</v>
      </c>
      <c r="X380" s="0" t="n">
        <v>99.4104575899999</v>
      </c>
      <c r="Y380" s="0" t="n">
        <v>74.41045759</v>
      </c>
      <c r="Z380" s="0" t="s">
        <v>230</v>
      </c>
      <c r="AA380" s="0" t="n">
        <v>0.1678571429</v>
      </c>
      <c r="AB380" s="0" t="n">
        <v>0.235</v>
      </c>
      <c r="AC380" s="0" t="n">
        <v>1</v>
      </c>
      <c r="AD380" s="0" t="n">
        <v>0.0671428571</v>
      </c>
      <c r="AE380" s="0" t="n">
        <v>0.765</v>
      </c>
      <c r="AF380" s="0" t="n">
        <v>0</v>
      </c>
      <c r="AG380" s="0" t="n">
        <v>0.765</v>
      </c>
      <c r="AH380" s="0" t="n">
        <v>0.13591474478124</v>
      </c>
      <c r="AI380" s="0" t="n">
        <v>0.190280642645154</v>
      </c>
      <c r="AJ380" s="0" t="n">
        <v>0.809704862319805</v>
      </c>
      <c r="AK380" s="5" t="s">
        <v>281</v>
      </c>
      <c r="AL380" s="5" t="s">
        <v>424</v>
      </c>
      <c r="AM380" s="5" t="s">
        <v>443</v>
      </c>
      <c r="AN380" s="5" t="s">
        <v>288</v>
      </c>
      <c r="AO380" s="5" t="s">
        <v>235</v>
      </c>
      <c r="AP380" s="5" t="s">
        <v>444</v>
      </c>
      <c r="AQ380" s="0" t="s">
        <v>155</v>
      </c>
    </row>
    <row r="381" customFormat="false" ht="15.8" hidden="true" customHeight="false" outlineLevel="0" collapsed="false">
      <c r="A381" s="0" t="s">
        <v>9</v>
      </c>
      <c r="B381" s="0" t="s">
        <v>156</v>
      </c>
      <c r="C381" s="0" t="s">
        <v>81</v>
      </c>
      <c r="D381" s="0" t="s">
        <v>151</v>
      </c>
      <c r="E381" s="0" t="s">
        <v>72</v>
      </c>
      <c r="F381" s="0" t="s">
        <v>241</v>
      </c>
      <c r="G381" s="0" t="n">
        <v>502301.120535015</v>
      </c>
      <c r="H381" s="0" t="n">
        <v>34200.5669065122</v>
      </c>
      <c r="I381" s="0" t="n">
        <v>34011.3450189577</v>
      </c>
      <c r="J381" s="0" t="n">
        <v>399006.613909309</v>
      </c>
      <c r="K381" s="0" t="n">
        <v>513008.503597682</v>
      </c>
      <c r="L381" s="0" t="n">
        <v>2678820.88189164</v>
      </c>
      <c r="M381" s="0" t="n">
        <v>3683378.712601</v>
      </c>
      <c r="N381" s="0" t="n">
        <v>837131.521316065</v>
      </c>
      <c r="O381" s="0" t="n">
        <v>1071528.34728456</v>
      </c>
      <c r="P381" s="0" t="n">
        <v>912015.117506991</v>
      </c>
      <c r="Q381" s="0" t="n">
        <v>1026017.00719537</v>
      </c>
      <c r="R381" s="0" t="n">
        <v>3355805.61024454</v>
      </c>
      <c r="S381" s="0" t="n">
        <v>0.850318767272574</v>
      </c>
      <c r="T381" s="0" t="n">
        <v>13.3333333333333</v>
      </c>
      <c r="U381" s="0" t="n">
        <v>93.0130721499999</v>
      </c>
      <c r="V381" s="0" t="n">
        <v>27.9039215025</v>
      </c>
      <c r="W381" s="0" t="n">
        <v>28.3333333333333</v>
      </c>
      <c r="X381" s="0" t="n">
        <v>162.583660319167</v>
      </c>
      <c r="Y381" s="0" t="n">
        <v>120.9169936525</v>
      </c>
      <c r="Z381" s="0" t="s">
        <v>230</v>
      </c>
      <c r="AA381" s="0" t="n">
        <v>0.1678571429</v>
      </c>
      <c r="AB381" s="0" t="n">
        <v>0.235</v>
      </c>
      <c r="AC381" s="0" t="n">
        <v>1</v>
      </c>
      <c r="AD381" s="0" t="n">
        <v>0.0671428571</v>
      </c>
      <c r="AE381" s="0" t="n">
        <v>0.765</v>
      </c>
      <c r="AF381" s="0" t="n">
        <v>0.255</v>
      </c>
      <c r="AG381" s="0" t="n">
        <v>0.51</v>
      </c>
      <c r="AH381" s="0" t="n">
        <v>0.142732078828624</v>
      </c>
      <c r="AI381" s="0" t="n">
        <v>0.199824910309055</v>
      </c>
      <c r="AJ381" s="0" t="n">
        <v>0.850318767272574</v>
      </c>
      <c r="AK381" s="5" t="s">
        <v>281</v>
      </c>
      <c r="AL381" s="5" t="s">
        <v>424</v>
      </c>
      <c r="AM381" s="5" t="s">
        <v>443</v>
      </c>
      <c r="AN381" s="5" t="s">
        <v>288</v>
      </c>
      <c r="AO381" s="5" t="s">
        <v>235</v>
      </c>
      <c r="AP381" s="5" t="s">
        <v>444</v>
      </c>
      <c r="AQ381" s="0" t="s">
        <v>242</v>
      </c>
    </row>
    <row r="382" customFormat="false" ht="15.8" hidden="true" customHeight="false" outlineLevel="0" collapsed="false">
      <c r="A382" s="0" t="s">
        <v>9</v>
      </c>
      <c r="B382" s="0" t="s">
        <v>156</v>
      </c>
      <c r="C382" s="0" t="s">
        <v>445</v>
      </c>
      <c r="D382" s="0" t="s">
        <v>151</v>
      </c>
      <c r="E382" s="0" t="s">
        <v>72</v>
      </c>
      <c r="F382" s="0" t="s">
        <v>202</v>
      </c>
      <c r="G382" s="0" t="n">
        <v>449736840.766838</v>
      </c>
      <c r="H382" s="0" t="n">
        <v>10230821.3096204</v>
      </c>
      <c r="I382" s="0" t="n">
        <v>1004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449736840.766838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s">
        <v>230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5" t="s">
        <v>281</v>
      </c>
      <c r="AL382" s="5" t="s">
        <v>424</v>
      </c>
      <c r="AM382" s="5" t="s">
        <v>446</v>
      </c>
      <c r="AN382" s="5" t="s">
        <v>288</v>
      </c>
      <c r="AO382" s="5" t="s">
        <v>235</v>
      </c>
      <c r="AP382" s="5" t="s">
        <v>447</v>
      </c>
      <c r="AQ382" s="0" t="s">
        <v>237</v>
      </c>
    </row>
    <row r="383" customFormat="false" ht="15.8" hidden="true" customHeight="false" outlineLevel="0" collapsed="false">
      <c r="A383" s="0" t="s">
        <v>9</v>
      </c>
      <c r="B383" s="0" t="s">
        <v>156</v>
      </c>
      <c r="C383" s="0" t="s">
        <v>445</v>
      </c>
      <c r="D383" s="0" t="s">
        <v>151</v>
      </c>
      <c r="E383" s="0" t="s">
        <v>72</v>
      </c>
      <c r="F383" s="0" t="s">
        <v>238</v>
      </c>
      <c r="G383" s="0" t="n">
        <v>449736840.766838</v>
      </c>
      <c r="H383" s="0" t="n">
        <v>10230821.3096204</v>
      </c>
      <c r="I383" s="0" t="n">
        <v>12185723.9222732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449736840.766838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s">
        <v>230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5" t="s">
        <v>281</v>
      </c>
      <c r="AL383" s="5" t="s">
        <v>424</v>
      </c>
      <c r="AM383" s="5" t="s">
        <v>446</v>
      </c>
      <c r="AN383" s="5" t="s">
        <v>288</v>
      </c>
      <c r="AO383" s="5" t="s">
        <v>235</v>
      </c>
      <c r="AP383" s="5" t="s">
        <v>447</v>
      </c>
      <c r="AQ383" s="0" t="s">
        <v>239</v>
      </c>
    </row>
    <row r="384" customFormat="false" ht="15.8" hidden="true" customHeight="false" outlineLevel="0" collapsed="false">
      <c r="A384" s="0" t="s">
        <v>9</v>
      </c>
      <c r="B384" s="0" t="s">
        <v>156</v>
      </c>
      <c r="C384" s="0" t="s">
        <v>445</v>
      </c>
      <c r="D384" s="0" t="s">
        <v>151</v>
      </c>
      <c r="E384" s="0" t="s">
        <v>72</v>
      </c>
      <c r="F384" s="0" t="s">
        <v>240</v>
      </c>
      <c r="G384" s="0" t="n">
        <v>106998444.270122</v>
      </c>
      <c r="H384" s="0" t="n">
        <v>10230821.3096204</v>
      </c>
      <c r="I384" s="0" t="n">
        <v>12185723.9222732</v>
      </c>
      <c r="J384" s="0" t="n">
        <v>0</v>
      </c>
      <c r="K384" s="0" t="n">
        <v>0</v>
      </c>
      <c r="L384" s="0" t="n">
        <v>446995259.902434</v>
      </c>
      <c r="M384" s="0" t="n">
        <v>546327539.880751</v>
      </c>
      <c r="N384" s="0" t="n">
        <v>218531015.9523</v>
      </c>
      <c r="O384" s="0" t="n">
        <v>297996839.934956</v>
      </c>
      <c r="P384" s="0" t="n">
        <v>316993398.078967</v>
      </c>
      <c r="Q384" s="0" t="n">
        <v>362278169.233106</v>
      </c>
      <c r="R384" s="0" t="n">
        <v>449736840.766838</v>
      </c>
      <c r="S384" s="0" t="n">
        <v>0.762086548018435</v>
      </c>
      <c r="T384" s="0" t="n">
        <v>0</v>
      </c>
      <c r="U384" s="0" t="n">
        <v>48.545604</v>
      </c>
      <c r="V384" s="0" t="n">
        <v>25.24371408</v>
      </c>
      <c r="W384" s="0" t="n">
        <v>33.1973136249253</v>
      </c>
      <c r="X384" s="0" t="n">
        <v>106.986631704925</v>
      </c>
      <c r="Y384" s="0" t="n">
        <v>73.78931808</v>
      </c>
      <c r="Z384" s="0" t="s">
        <v>230</v>
      </c>
      <c r="AA384" s="0" t="n">
        <v>0.1678571429</v>
      </c>
      <c r="AB384" s="0" t="n">
        <v>0.235</v>
      </c>
      <c r="AC384" s="0" t="n">
        <v>1</v>
      </c>
      <c r="AD384" s="0" t="n">
        <v>0.0671428571</v>
      </c>
      <c r="AE384" s="0" t="n">
        <v>0.765</v>
      </c>
      <c r="AF384" s="0" t="n">
        <v>0</v>
      </c>
      <c r="AG384" s="0" t="n">
        <v>0.765</v>
      </c>
      <c r="AH384" s="0" t="n">
        <v>0.127921670592898</v>
      </c>
      <c r="AI384" s="0" t="n">
        <v>0.179090338784332</v>
      </c>
      <c r="AJ384" s="0" t="n">
        <v>0.762086548018435</v>
      </c>
      <c r="AK384" s="5" t="s">
        <v>281</v>
      </c>
      <c r="AL384" s="5" t="s">
        <v>424</v>
      </c>
      <c r="AM384" s="5" t="s">
        <v>446</v>
      </c>
      <c r="AN384" s="5" t="s">
        <v>288</v>
      </c>
      <c r="AO384" s="5" t="s">
        <v>235</v>
      </c>
      <c r="AP384" s="5" t="s">
        <v>447</v>
      </c>
      <c r="AQ384" s="0" t="s">
        <v>155</v>
      </c>
    </row>
    <row r="385" customFormat="false" ht="15.8" hidden="true" customHeight="false" outlineLevel="0" collapsed="false">
      <c r="A385" s="0" t="s">
        <v>9</v>
      </c>
      <c r="B385" s="0" t="s">
        <v>156</v>
      </c>
      <c r="C385" s="0" t="s">
        <v>445</v>
      </c>
      <c r="D385" s="0" t="s">
        <v>151</v>
      </c>
      <c r="E385" s="0" t="s">
        <v>72</v>
      </c>
      <c r="F385" s="0" t="s">
        <v>241</v>
      </c>
      <c r="G385" s="0" t="n">
        <v>66939625.3002796</v>
      </c>
      <c r="H385" s="0" t="n">
        <v>10230821.3096204</v>
      </c>
      <c r="I385" s="0" t="n">
        <v>12185723.9222732</v>
      </c>
      <c r="J385" s="0" t="n">
        <v>158496699.039484</v>
      </c>
      <c r="K385" s="0" t="n">
        <v>203781470.193622</v>
      </c>
      <c r="L385" s="0" t="n">
        <v>794658239.826548</v>
      </c>
      <c r="M385" s="0" t="n">
        <v>1092655079.7615</v>
      </c>
      <c r="N385" s="0" t="n">
        <v>248330699.945796</v>
      </c>
      <c r="O385" s="0" t="n">
        <v>317863295.930619</v>
      </c>
      <c r="P385" s="0" t="n">
        <v>362278169.233106</v>
      </c>
      <c r="Q385" s="0" t="n">
        <v>407562940.387244</v>
      </c>
      <c r="R385" s="0" t="n">
        <v>449736840.766838</v>
      </c>
      <c r="S385" s="0" t="n">
        <v>0.851158234699781</v>
      </c>
      <c r="T385" s="0" t="n">
        <v>17.7052339332935</v>
      </c>
      <c r="U385" s="0" t="n">
        <v>92.2366476000001</v>
      </c>
      <c r="V385" s="0" t="n">
        <v>27.67099428</v>
      </c>
      <c r="W385" s="0" t="n">
        <v>37.6236221082487</v>
      </c>
      <c r="X385" s="0" t="n">
        <v>175.236497921542</v>
      </c>
      <c r="Y385" s="0" t="n">
        <v>119.90764188</v>
      </c>
      <c r="Z385" s="0" t="s">
        <v>230</v>
      </c>
      <c r="AA385" s="0" t="n">
        <v>0.1678571429</v>
      </c>
      <c r="AB385" s="0" t="n">
        <v>0.235</v>
      </c>
      <c r="AC385" s="0" t="n">
        <v>1</v>
      </c>
      <c r="AD385" s="0" t="n">
        <v>0.0671428571</v>
      </c>
      <c r="AE385" s="0" t="n">
        <v>0.765</v>
      </c>
      <c r="AF385" s="0" t="n">
        <v>0.255</v>
      </c>
      <c r="AG385" s="0" t="n">
        <v>0.51</v>
      </c>
      <c r="AH385" s="0" t="n">
        <v>0.142872989432513</v>
      </c>
      <c r="AI385" s="0" t="n">
        <v>0.200022185154449</v>
      </c>
      <c r="AJ385" s="0" t="n">
        <v>0.851158234699781</v>
      </c>
      <c r="AK385" s="5" t="s">
        <v>281</v>
      </c>
      <c r="AL385" s="5" t="s">
        <v>424</v>
      </c>
      <c r="AM385" s="5" t="s">
        <v>446</v>
      </c>
      <c r="AN385" s="5" t="s">
        <v>288</v>
      </c>
      <c r="AO385" s="5" t="s">
        <v>235</v>
      </c>
      <c r="AP385" s="5" t="s">
        <v>447</v>
      </c>
      <c r="AQ385" s="0" t="s">
        <v>242</v>
      </c>
    </row>
    <row r="386" customFormat="false" ht="15.8" hidden="true" customHeight="false" outlineLevel="0" collapsed="false">
      <c r="A386" s="0" t="s">
        <v>9</v>
      </c>
      <c r="B386" s="0" t="s">
        <v>156</v>
      </c>
      <c r="C386" s="0" t="s">
        <v>448</v>
      </c>
      <c r="D386" s="0" t="s">
        <v>151</v>
      </c>
      <c r="E386" s="0" t="s">
        <v>72</v>
      </c>
      <c r="F386" s="0" t="s">
        <v>202</v>
      </c>
      <c r="G386" s="0" t="n">
        <v>260474391.102312</v>
      </c>
      <c r="H386" s="0" t="n">
        <v>5883714.47174237</v>
      </c>
      <c r="I386" s="0" t="n">
        <v>857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260474391.102312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s">
        <v>230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5" t="s">
        <v>281</v>
      </c>
      <c r="AL386" s="5" t="s">
        <v>424</v>
      </c>
      <c r="AM386" s="5" t="s">
        <v>449</v>
      </c>
      <c r="AN386" s="5" t="s">
        <v>288</v>
      </c>
      <c r="AO386" s="5" t="s">
        <v>235</v>
      </c>
      <c r="AP386" s="5" t="s">
        <v>450</v>
      </c>
      <c r="AQ386" s="0" t="s">
        <v>237</v>
      </c>
    </row>
    <row r="387" customFormat="false" ht="15.8" hidden="true" customHeight="false" outlineLevel="0" collapsed="false">
      <c r="A387" s="0" t="s">
        <v>9</v>
      </c>
      <c r="B387" s="0" t="s">
        <v>156</v>
      </c>
      <c r="C387" s="0" t="s">
        <v>448</v>
      </c>
      <c r="D387" s="0" t="s">
        <v>151</v>
      </c>
      <c r="E387" s="0" t="s">
        <v>72</v>
      </c>
      <c r="F387" s="0" t="s">
        <v>238</v>
      </c>
      <c r="G387" s="0" t="n">
        <v>260474391.102312</v>
      </c>
      <c r="H387" s="0" t="n">
        <v>5883714.47174237</v>
      </c>
      <c r="I387" s="0" t="n">
        <v>6501039.88983564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260474391.102312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s">
        <v>230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5" t="s">
        <v>281</v>
      </c>
      <c r="AL387" s="5" t="s">
        <v>424</v>
      </c>
      <c r="AM387" s="5" t="s">
        <v>449</v>
      </c>
      <c r="AN387" s="5" t="s">
        <v>288</v>
      </c>
      <c r="AO387" s="5" t="s">
        <v>235</v>
      </c>
      <c r="AP387" s="5" t="s">
        <v>450</v>
      </c>
      <c r="AQ387" s="0" t="s">
        <v>239</v>
      </c>
    </row>
    <row r="388" customFormat="false" ht="15.8" hidden="true" customHeight="false" outlineLevel="0" collapsed="false">
      <c r="A388" s="0" t="s">
        <v>9</v>
      </c>
      <c r="B388" s="0" t="s">
        <v>156</v>
      </c>
      <c r="C388" s="0" t="s">
        <v>448</v>
      </c>
      <c r="D388" s="0" t="s">
        <v>151</v>
      </c>
      <c r="E388" s="0" t="s">
        <v>72</v>
      </c>
      <c r="F388" s="0" t="s">
        <v>240</v>
      </c>
      <c r="G388" s="0" t="n">
        <v>61962445.6610201</v>
      </c>
      <c r="H388" s="0" t="n">
        <v>5883714.47174237</v>
      </c>
      <c r="I388" s="0" t="n">
        <v>6501039.88983564</v>
      </c>
      <c r="J388" s="0" t="n">
        <v>0</v>
      </c>
      <c r="K388" s="0" t="n">
        <v>0</v>
      </c>
      <c r="L388" s="0" t="n">
        <v>257065625.514847</v>
      </c>
      <c r="M388" s="0" t="n">
        <v>314191320.073702</v>
      </c>
      <c r="N388" s="0" t="n">
        <v>125676528.029481</v>
      </c>
      <c r="O388" s="0" t="n">
        <v>171377083.676565</v>
      </c>
      <c r="P388" s="0" t="n">
        <v>179639957.958519</v>
      </c>
      <c r="Q388" s="0" t="n">
        <v>205302809.095451</v>
      </c>
      <c r="R388" s="0" t="n">
        <v>260474391.102312</v>
      </c>
      <c r="S388" s="0" t="n">
        <v>0.762116938257159</v>
      </c>
      <c r="T388" s="0" t="n">
        <v>0</v>
      </c>
      <c r="U388" s="0" t="n">
        <v>48.5456039999999</v>
      </c>
      <c r="V388" s="0" t="n">
        <v>25.24371408</v>
      </c>
      <c r="W388" s="0" t="n">
        <v>32.7125635432115</v>
      </c>
      <c r="X388" s="0" t="n">
        <v>106.501881623211</v>
      </c>
      <c r="Y388" s="0" t="n">
        <v>73.7893180799999</v>
      </c>
      <c r="Z388" s="0" t="s">
        <v>230</v>
      </c>
      <c r="AA388" s="0" t="n">
        <v>0.1678571429</v>
      </c>
      <c r="AB388" s="0" t="n">
        <v>0.235</v>
      </c>
      <c r="AC388" s="0" t="n">
        <v>1</v>
      </c>
      <c r="AD388" s="0" t="n">
        <v>0.0671428571</v>
      </c>
      <c r="AE388" s="0" t="n">
        <v>0.765</v>
      </c>
      <c r="AF388" s="0" t="n">
        <v>0</v>
      </c>
      <c r="AG388" s="0" t="n">
        <v>0.765</v>
      </c>
      <c r="AH388" s="0" t="n">
        <v>0.127926771811542</v>
      </c>
      <c r="AI388" s="0" t="n">
        <v>0.179097480490432</v>
      </c>
      <c r="AJ388" s="0" t="n">
        <v>0.762116938257159</v>
      </c>
      <c r="AK388" s="5" t="s">
        <v>281</v>
      </c>
      <c r="AL388" s="5" t="s">
        <v>424</v>
      </c>
      <c r="AM388" s="5" t="s">
        <v>449</v>
      </c>
      <c r="AN388" s="5" t="s">
        <v>288</v>
      </c>
      <c r="AO388" s="5" t="s">
        <v>235</v>
      </c>
      <c r="AP388" s="5" t="s">
        <v>450</v>
      </c>
      <c r="AQ388" s="0" t="s">
        <v>155</v>
      </c>
    </row>
    <row r="389" customFormat="false" ht="15.8" hidden="true" customHeight="false" outlineLevel="0" collapsed="false">
      <c r="A389" s="0" t="s">
        <v>9</v>
      </c>
      <c r="B389" s="0" t="s">
        <v>156</v>
      </c>
      <c r="C389" s="0" t="s">
        <v>448</v>
      </c>
      <c r="D389" s="0" t="s">
        <v>151</v>
      </c>
      <c r="E389" s="0" t="s">
        <v>72</v>
      </c>
      <c r="F389" s="0" t="s">
        <v>241</v>
      </c>
      <c r="G389" s="0" t="n">
        <v>38884613.844943</v>
      </c>
      <c r="H389" s="0" t="n">
        <v>5883714.47174237</v>
      </c>
      <c r="I389" s="0" t="n">
        <v>6501039.88983564</v>
      </c>
      <c r="J389" s="0" t="n">
        <v>89819978.9792599</v>
      </c>
      <c r="K389" s="0" t="n">
        <v>115482830.116191</v>
      </c>
      <c r="L389" s="0" t="n">
        <v>457005556.470839</v>
      </c>
      <c r="M389" s="0" t="n">
        <v>628382640.147404</v>
      </c>
      <c r="N389" s="0" t="n">
        <v>142814236.397137</v>
      </c>
      <c r="O389" s="0" t="n">
        <v>182802222.588336</v>
      </c>
      <c r="P389" s="0" t="n">
        <v>205302809.095451</v>
      </c>
      <c r="Q389" s="0" t="n">
        <v>230965660.232383</v>
      </c>
      <c r="R389" s="0" t="n">
        <v>260474391.102312</v>
      </c>
      <c r="S389" s="0" t="n">
        <v>0.850716173362051</v>
      </c>
      <c r="T389" s="0" t="n">
        <v>17.4467005563795</v>
      </c>
      <c r="U389" s="0" t="n">
        <v>92.2366476</v>
      </c>
      <c r="V389" s="0" t="n">
        <v>27.67099428</v>
      </c>
      <c r="W389" s="0" t="n">
        <v>37.0742386823064</v>
      </c>
      <c r="X389" s="0" t="n">
        <v>174.428581118686</v>
      </c>
      <c r="Y389" s="0" t="n">
        <v>119.90764188</v>
      </c>
      <c r="Z389" s="0" t="s">
        <v>230</v>
      </c>
      <c r="AA389" s="0" t="n">
        <v>0.1678571429</v>
      </c>
      <c r="AB389" s="0" t="n">
        <v>0.235</v>
      </c>
      <c r="AC389" s="0" t="n">
        <v>1</v>
      </c>
      <c r="AD389" s="0" t="n">
        <v>0.0671428571</v>
      </c>
      <c r="AE389" s="0" t="n">
        <v>0.765</v>
      </c>
      <c r="AF389" s="0" t="n">
        <v>0.255</v>
      </c>
      <c r="AG389" s="0" t="n">
        <v>0.51</v>
      </c>
      <c r="AH389" s="0" t="n">
        <v>0.142798786279375</v>
      </c>
      <c r="AI389" s="0" t="n">
        <v>0.199918300740082</v>
      </c>
      <c r="AJ389" s="0" t="n">
        <v>0.850716173362051</v>
      </c>
      <c r="AK389" s="5" t="s">
        <v>281</v>
      </c>
      <c r="AL389" s="5" t="s">
        <v>424</v>
      </c>
      <c r="AM389" s="5" t="s">
        <v>449</v>
      </c>
      <c r="AN389" s="5" t="s">
        <v>288</v>
      </c>
      <c r="AO389" s="5" t="s">
        <v>235</v>
      </c>
      <c r="AP389" s="5" t="s">
        <v>450</v>
      </c>
      <c r="AQ389" s="0" t="s">
        <v>242</v>
      </c>
    </row>
    <row r="390" customFormat="false" ht="15.8" hidden="true" customHeight="false" outlineLevel="0" collapsed="false">
      <c r="A390" s="0" t="s">
        <v>9</v>
      </c>
      <c r="B390" s="0" t="s">
        <v>156</v>
      </c>
      <c r="C390" s="0" t="s">
        <v>451</v>
      </c>
      <c r="D390" s="0" t="s">
        <v>171</v>
      </c>
      <c r="E390" s="0" t="s">
        <v>72</v>
      </c>
      <c r="F390" s="0" t="s">
        <v>202</v>
      </c>
      <c r="G390" s="0" t="n">
        <v>287474774.785775</v>
      </c>
      <c r="H390" s="0" t="n">
        <v>5851343.08846694</v>
      </c>
      <c r="I390" s="0" t="n">
        <v>4976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287474774.785775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s">
        <v>230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5" t="s">
        <v>281</v>
      </c>
      <c r="AL390" s="5" t="s">
        <v>253</v>
      </c>
      <c r="AM390" s="5" t="s">
        <v>452</v>
      </c>
      <c r="AN390" s="5" t="s">
        <v>288</v>
      </c>
      <c r="AO390" s="5" t="s">
        <v>235</v>
      </c>
      <c r="AP390" s="5" t="s">
        <v>453</v>
      </c>
      <c r="AQ390" s="0" t="s">
        <v>237</v>
      </c>
    </row>
    <row r="391" customFormat="false" ht="15.8" hidden="true" customHeight="false" outlineLevel="0" collapsed="false">
      <c r="A391" s="0" t="s">
        <v>9</v>
      </c>
      <c r="B391" s="0" t="s">
        <v>156</v>
      </c>
      <c r="C391" s="0" t="s">
        <v>451</v>
      </c>
      <c r="D391" s="0" t="s">
        <v>171</v>
      </c>
      <c r="E391" s="0" t="s">
        <v>72</v>
      </c>
      <c r="F391" s="0" t="s">
        <v>238</v>
      </c>
      <c r="G391" s="0" t="n">
        <v>287474774.785775</v>
      </c>
      <c r="H391" s="0" t="n">
        <v>5851343.08846694</v>
      </c>
      <c r="I391" s="0" t="n">
        <v>14939037.7426126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287474774.785775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s">
        <v>230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5" t="s">
        <v>281</v>
      </c>
      <c r="AL391" s="5" t="s">
        <v>253</v>
      </c>
      <c r="AM391" s="5" t="s">
        <v>452</v>
      </c>
      <c r="AN391" s="5" t="s">
        <v>288</v>
      </c>
      <c r="AO391" s="5" t="s">
        <v>235</v>
      </c>
      <c r="AP391" s="5" t="s">
        <v>453</v>
      </c>
      <c r="AQ391" s="0" t="s">
        <v>239</v>
      </c>
    </row>
    <row r="392" customFormat="false" ht="15.8" hidden="true" customHeight="false" outlineLevel="0" collapsed="false">
      <c r="A392" s="0" t="s">
        <v>9</v>
      </c>
      <c r="B392" s="0" t="s">
        <v>156</v>
      </c>
      <c r="C392" s="0" t="s">
        <v>451</v>
      </c>
      <c r="D392" s="0" t="s">
        <v>171</v>
      </c>
      <c r="E392" s="0" t="s">
        <v>72</v>
      </c>
      <c r="F392" s="0" t="s">
        <v>240</v>
      </c>
      <c r="G392" s="0" t="n">
        <v>75069642.473404</v>
      </c>
      <c r="H392" s="0" t="n">
        <v>5851343.08846694</v>
      </c>
      <c r="I392" s="0" t="n">
        <v>14939037.7426126</v>
      </c>
      <c r="J392" s="0" t="n">
        <v>0</v>
      </c>
      <c r="K392" s="0" t="n">
        <v>0</v>
      </c>
      <c r="L392" s="0" t="n">
        <v>327589164.565525</v>
      </c>
      <c r="M392" s="0" t="n">
        <v>400386756.691197</v>
      </c>
      <c r="N392" s="0" t="n">
        <v>186847152.908009</v>
      </c>
      <c r="O392" s="0" t="n">
        <v>254791572.147286</v>
      </c>
      <c r="P392" s="0" t="n">
        <v>178188010.11575</v>
      </c>
      <c r="Q392" s="0" t="n">
        <v>203643440.132286</v>
      </c>
      <c r="R392" s="0" t="n">
        <v>287474774.785775</v>
      </c>
      <c r="S392" s="0" t="n">
        <v>0.738865288165386</v>
      </c>
      <c r="T392" s="0" t="n">
        <v>0</v>
      </c>
      <c r="U392" s="0" t="n">
        <v>62.2058824999999</v>
      </c>
      <c r="V392" s="0" t="n">
        <v>37.7382353399999</v>
      </c>
      <c r="W392" s="0" t="n">
        <v>32.627675772476</v>
      </c>
      <c r="X392" s="0" t="n">
        <v>132.571793612476</v>
      </c>
      <c r="Y392" s="0" t="n">
        <v>99.9441178399999</v>
      </c>
      <c r="Z392" s="0" t="s">
        <v>230</v>
      </c>
      <c r="AA392" s="0" t="n">
        <v>0.1678571429</v>
      </c>
      <c r="AB392" s="0" t="n">
        <v>0.235</v>
      </c>
      <c r="AC392" s="0" t="n">
        <v>1</v>
      </c>
      <c r="AD392" s="0" t="n">
        <v>0.0671428571</v>
      </c>
      <c r="AE392" s="0" t="n">
        <v>0.765</v>
      </c>
      <c r="AF392" s="0" t="n">
        <v>0</v>
      </c>
      <c r="AG392" s="0" t="n">
        <v>0.765</v>
      </c>
      <c r="AH392" s="0" t="n">
        <v>0.124023816259427</v>
      </c>
      <c r="AI392" s="0" t="n">
        <v>0.173633342718866</v>
      </c>
      <c r="AJ392" s="0" t="n">
        <v>0.738865288165386</v>
      </c>
      <c r="AK392" s="5" t="s">
        <v>281</v>
      </c>
      <c r="AL392" s="5" t="s">
        <v>253</v>
      </c>
      <c r="AM392" s="5" t="s">
        <v>452</v>
      </c>
      <c r="AN392" s="5" t="s">
        <v>288</v>
      </c>
      <c r="AO392" s="5" t="s">
        <v>235</v>
      </c>
      <c r="AP392" s="5" t="s">
        <v>453</v>
      </c>
      <c r="AQ392" s="0" t="s">
        <v>155</v>
      </c>
    </row>
    <row r="393" customFormat="false" ht="15.8" hidden="true" customHeight="false" outlineLevel="0" collapsed="false">
      <c r="A393" s="0" t="s">
        <v>9</v>
      </c>
      <c r="B393" s="0" t="s">
        <v>156</v>
      </c>
      <c r="C393" s="0" t="s">
        <v>451</v>
      </c>
      <c r="D393" s="0" t="s">
        <v>171</v>
      </c>
      <c r="E393" s="0" t="s">
        <v>72</v>
      </c>
      <c r="F393" s="0" t="s">
        <v>241</v>
      </c>
      <c r="G393" s="0" t="n">
        <v>48436384.2577167</v>
      </c>
      <c r="H393" s="0" t="n">
        <v>5851343.08846694</v>
      </c>
      <c r="I393" s="0" t="n">
        <v>14939037.7426126</v>
      </c>
      <c r="J393" s="0" t="n">
        <v>89094005.0578752</v>
      </c>
      <c r="K393" s="0" t="n">
        <v>114549435.074411</v>
      </c>
      <c r="L393" s="0" t="n">
        <v>582380737.005378</v>
      </c>
      <c r="M393" s="0" t="n">
        <v>800773513.382395</v>
      </c>
      <c r="N393" s="0" t="n">
        <v>212326310.122738</v>
      </c>
      <c r="O393" s="0" t="n">
        <v>271777676.957105</v>
      </c>
      <c r="P393" s="0" t="n">
        <v>203643440.132286</v>
      </c>
      <c r="Q393" s="0" t="n">
        <v>229098870.148822</v>
      </c>
      <c r="R393" s="0" t="n">
        <v>287474774.785775</v>
      </c>
      <c r="S393" s="0" t="n">
        <v>0.831510836754942</v>
      </c>
      <c r="T393" s="0" t="n">
        <v>17.4014270786539</v>
      </c>
      <c r="U393" s="0" t="n">
        <v>118.19117675</v>
      </c>
      <c r="V393" s="0" t="n">
        <v>41.366911815</v>
      </c>
      <c r="W393" s="0" t="n">
        <v>36.9780325421395</v>
      </c>
      <c r="X393" s="0" t="n">
        <v>213.937548185793</v>
      </c>
      <c r="Y393" s="0" t="n">
        <v>159.558088565</v>
      </c>
      <c r="Z393" s="0" t="s">
        <v>230</v>
      </c>
      <c r="AA393" s="0" t="n">
        <v>0.1678571429</v>
      </c>
      <c r="AB393" s="0" t="n">
        <v>0.235</v>
      </c>
      <c r="AC393" s="0" t="n">
        <v>1</v>
      </c>
      <c r="AD393" s="0" t="n">
        <v>0.0671428571</v>
      </c>
      <c r="AE393" s="0" t="n">
        <v>0.765</v>
      </c>
      <c r="AF393" s="0" t="n">
        <v>0.255</v>
      </c>
      <c r="AG393" s="0" t="n">
        <v>0.51</v>
      </c>
      <c r="AH393" s="0" t="n">
        <v>0.139575033348073</v>
      </c>
      <c r="AI393" s="0" t="n">
        <v>0.195405046637411</v>
      </c>
      <c r="AJ393" s="0" t="n">
        <v>0.831510836754942</v>
      </c>
      <c r="AK393" s="5" t="s">
        <v>281</v>
      </c>
      <c r="AL393" s="5" t="s">
        <v>253</v>
      </c>
      <c r="AM393" s="5" t="s">
        <v>452</v>
      </c>
      <c r="AN393" s="5" t="s">
        <v>288</v>
      </c>
      <c r="AO393" s="5" t="s">
        <v>235</v>
      </c>
      <c r="AP393" s="5" t="s">
        <v>453</v>
      </c>
      <c r="AQ393" s="0" t="s">
        <v>242</v>
      </c>
    </row>
    <row r="394" customFormat="false" ht="15.8" hidden="true" customHeight="false" outlineLevel="0" collapsed="false">
      <c r="A394" s="0" t="s">
        <v>9</v>
      </c>
      <c r="B394" s="0" t="s">
        <v>156</v>
      </c>
      <c r="C394" s="0" t="s">
        <v>87</v>
      </c>
      <c r="D394" s="0" t="s">
        <v>454</v>
      </c>
      <c r="E394" s="0" t="s">
        <v>72</v>
      </c>
      <c r="F394" s="0" t="s">
        <v>202</v>
      </c>
      <c r="G394" s="0" t="n">
        <v>11388079.7847906</v>
      </c>
      <c r="H394" s="0" t="n">
        <v>211047.071310103</v>
      </c>
      <c r="I394" s="0" t="n">
        <v>269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11388079.7847906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s">
        <v>230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5" t="s">
        <v>281</v>
      </c>
      <c r="AL394" s="5" t="s">
        <v>437</v>
      </c>
      <c r="AM394" s="5" t="s">
        <v>455</v>
      </c>
      <c r="AN394" s="5" t="s">
        <v>288</v>
      </c>
      <c r="AO394" s="5" t="s">
        <v>235</v>
      </c>
      <c r="AP394" s="5" t="s">
        <v>456</v>
      </c>
      <c r="AQ394" s="0" t="s">
        <v>237</v>
      </c>
    </row>
    <row r="395" customFormat="false" ht="15.8" hidden="true" customHeight="false" outlineLevel="0" collapsed="false">
      <c r="A395" s="0" t="s">
        <v>9</v>
      </c>
      <c r="B395" s="0" t="s">
        <v>156</v>
      </c>
      <c r="C395" s="0" t="s">
        <v>87</v>
      </c>
      <c r="D395" s="0" t="s">
        <v>454</v>
      </c>
      <c r="E395" s="0" t="s">
        <v>72</v>
      </c>
      <c r="F395" s="0" t="s">
        <v>238</v>
      </c>
      <c r="G395" s="0" t="n">
        <v>11388079.7847906</v>
      </c>
      <c r="H395" s="0" t="n">
        <v>211047.071310103</v>
      </c>
      <c r="I395" s="0" t="n">
        <v>580639.889135951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11388079.7847906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s">
        <v>230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5" t="s">
        <v>281</v>
      </c>
      <c r="AL395" s="5" t="s">
        <v>437</v>
      </c>
      <c r="AM395" s="5" t="s">
        <v>455</v>
      </c>
      <c r="AN395" s="5" t="s">
        <v>288</v>
      </c>
      <c r="AO395" s="5" t="s">
        <v>235</v>
      </c>
      <c r="AP395" s="5" t="s">
        <v>456</v>
      </c>
      <c r="AQ395" s="0" t="s">
        <v>239</v>
      </c>
    </row>
    <row r="396" customFormat="false" ht="15.8" hidden="true" customHeight="false" outlineLevel="0" collapsed="false">
      <c r="A396" s="0" t="s">
        <v>9</v>
      </c>
      <c r="B396" s="0" t="s">
        <v>156</v>
      </c>
      <c r="C396" s="0" t="s">
        <v>87</v>
      </c>
      <c r="D396" s="0" t="s">
        <v>454</v>
      </c>
      <c r="E396" s="0" t="s">
        <v>72</v>
      </c>
      <c r="F396" s="0" t="s">
        <v>240</v>
      </c>
      <c r="G396" s="0" t="n">
        <v>2518606.24565317</v>
      </c>
      <c r="H396" s="0" t="n">
        <v>211047.071310103</v>
      </c>
      <c r="I396" s="0" t="n">
        <v>580639.889135951</v>
      </c>
      <c r="J396" s="0" t="n">
        <v>0</v>
      </c>
      <c r="K396" s="0" t="n">
        <v>0</v>
      </c>
      <c r="L396" s="0" t="n">
        <v>16145100.9552229</v>
      </c>
      <c r="M396" s="0" t="n">
        <v>19732901.1674946</v>
      </c>
      <c r="N396" s="0" t="n">
        <v>7893160.46699787</v>
      </c>
      <c r="O396" s="0" t="n">
        <v>10763400.6368153</v>
      </c>
      <c r="P396" s="0" t="n">
        <v>0</v>
      </c>
      <c r="Q396" s="0" t="n">
        <v>0</v>
      </c>
      <c r="R396" s="0" t="n">
        <v>11388079.7847906</v>
      </c>
      <c r="S396" s="0" t="n">
        <v>0.778838373698706</v>
      </c>
      <c r="T396" s="0" t="n">
        <v>0</v>
      </c>
      <c r="U396" s="0" t="n">
        <v>85.0000000000002</v>
      </c>
      <c r="V396" s="0" t="n">
        <v>44.2000000000001</v>
      </c>
      <c r="W396" s="0" t="n">
        <v>0</v>
      </c>
      <c r="X396" s="0" t="n">
        <v>0</v>
      </c>
      <c r="Y396" s="0" t="n">
        <v>129.2</v>
      </c>
      <c r="Z396" s="0" t="s">
        <v>230</v>
      </c>
      <c r="AA396" s="0" t="n">
        <v>0.714285714468085</v>
      </c>
      <c r="AB396" s="0" t="n">
        <v>1</v>
      </c>
      <c r="AC396" s="0" t="n">
        <v>0</v>
      </c>
      <c r="AD396" s="0" t="n">
        <v>0.285714285531915</v>
      </c>
      <c r="AE396" s="0" t="n">
        <v>0</v>
      </c>
      <c r="AF396" s="0" t="n">
        <v>0</v>
      </c>
      <c r="AG396" s="0" t="n">
        <v>0</v>
      </c>
      <c r="AH396" s="0" t="n">
        <v>0.556313124212542</v>
      </c>
      <c r="AI396" s="0" t="n">
        <v>0.778838373698706</v>
      </c>
      <c r="AJ396" s="0" t="n">
        <v>0</v>
      </c>
      <c r="AK396" s="5" t="s">
        <v>281</v>
      </c>
      <c r="AL396" s="5" t="s">
        <v>437</v>
      </c>
      <c r="AM396" s="5" t="s">
        <v>455</v>
      </c>
      <c r="AN396" s="5" t="s">
        <v>288</v>
      </c>
      <c r="AO396" s="5" t="s">
        <v>235</v>
      </c>
      <c r="AP396" s="5" t="s">
        <v>456</v>
      </c>
      <c r="AQ396" s="0" t="s">
        <v>155</v>
      </c>
    </row>
    <row r="397" customFormat="false" ht="15.8" hidden="true" customHeight="false" outlineLevel="0" collapsed="false">
      <c r="A397" s="0" t="s">
        <v>9</v>
      </c>
      <c r="B397" s="0" t="s">
        <v>156</v>
      </c>
      <c r="C397" s="0" t="s">
        <v>87</v>
      </c>
      <c r="D397" s="0" t="s">
        <v>454</v>
      </c>
      <c r="E397" s="0" t="s">
        <v>72</v>
      </c>
      <c r="F397" s="0" t="s">
        <v>241</v>
      </c>
      <c r="G397" s="0" t="n">
        <v>1093623.71338339</v>
      </c>
      <c r="H397" s="0" t="n">
        <v>211047.071310103</v>
      </c>
      <c r="I397" s="0" t="n">
        <v>580639.889135951</v>
      </c>
      <c r="J397" s="0" t="n">
        <v>3622744.3280316</v>
      </c>
      <c r="K397" s="0" t="n">
        <v>4657814.13604063</v>
      </c>
      <c r="L397" s="0" t="n">
        <v>28702401.698174</v>
      </c>
      <c r="M397" s="0" t="n">
        <v>39465802.3349894</v>
      </c>
      <c r="N397" s="0" t="n">
        <v>8969500.5306794</v>
      </c>
      <c r="O397" s="0" t="n">
        <v>11480960.6792696</v>
      </c>
      <c r="P397" s="0" t="n">
        <v>8280558.46407222</v>
      </c>
      <c r="Q397" s="0" t="n">
        <v>9315628.27208126</v>
      </c>
      <c r="R397" s="0" t="n">
        <v>11388079.7847906</v>
      </c>
      <c r="S397" s="0" t="n">
        <v>0.903967680763531</v>
      </c>
      <c r="T397" s="0" t="n">
        <v>19.6177999833628</v>
      </c>
      <c r="U397" s="0" t="n">
        <v>161.5</v>
      </c>
      <c r="V397" s="0" t="n">
        <v>48.4500000000002</v>
      </c>
      <c r="W397" s="0" t="n">
        <v>41.687824964646</v>
      </c>
      <c r="X397" s="0" t="n">
        <v>271.25562494801</v>
      </c>
      <c r="Y397" s="0" t="n">
        <v>209.950000000001</v>
      </c>
      <c r="Z397" s="0" t="s">
        <v>230</v>
      </c>
      <c r="AA397" s="0" t="n">
        <v>0.1678571429</v>
      </c>
      <c r="AB397" s="0" t="n">
        <v>0.235</v>
      </c>
      <c r="AC397" s="0" t="n">
        <v>1</v>
      </c>
      <c r="AD397" s="0" t="n">
        <v>0.0671428571</v>
      </c>
      <c r="AE397" s="0" t="n">
        <v>0.765</v>
      </c>
      <c r="AF397" s="0" t="n">
        <v>0.255</v>
      </c>
      <c r="AG397" s="0" t="n">
        <v>0.51</v>
      </c>
      <c r="AH397" s="0" t="n">
        <v>0.151737432166906</v>
      </c>
      <c r="AI397" s="0" t="n">
        <v>0.21243240497943</v>
      </c>
      <c r="AJ397" s="0" t="n">
        <v>0.903967680763531</v>
      </c>
      <c r="AK397" s="5" t="s">
        <v>281</v>
      </c>
      <c r="AL397" s="5" t="s">
        <v>437</v>
      </c>
      <c r="AM397" s="5" t="s">
        <v>455</v>
      </c>
      <c r="AN397" s="5" t="s">
        <v>288</v>
      </c>
      <c r="AO397" s="5" t="s">
        <v>235</v>
      </c>
      <c r="AP397" s="5" t="s">
        <v>456</v>
      </c>
      <c r="AQ397" s="0" t="s">
        <v>242</v>
      </c>
    </row>
    <row r="398" customFormat="false" ht="15.8" hidden="true" customHeight="false" outlineLevel="0" collapsed="false">
      <c r="A398" s="0" t="s">
        <v>9</v>
      </c>
      <c r="B398" s="0" t="s">
        <v>156</v>
      </c>
      <c r="C398" s="0" t="s">
        <v>88</v>
      </c>
      <c r="D398" s="0" t="s">
        <v>454</v>
      </c>
      <c r="E398" s="0" t="s">
        <v>72</v>
      </c>
      <c r="F398" s="0" t="s">
        <v>202</v>
      </c>
      <c r="G398" s="0" t="n">
        <v>43911021.8677889</v>
      </c>
      <c r="H398" s="0" t="n">
        <v>858228.894477742</v>
      </c>
      <c r="I398" s="0" t="n">
        <v>1314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43911021.8677889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s">
        <v>230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5" t="s">
        <v>281</v>
      </c>
      <c r="AL398" s="5" t="s">
        <v>437</v>
      </c>
      <c r="AM398" s="5" t="s">
        <v>457</v>
      </c>
      <c r="AN398" s="5" t="s">
        <v>288</v>
      </c>
      <c r="AO398" s="5" t="s">
        <v>235</v>
      </c>
      <c r="AP398" s="5" t="s">
        <v>458</v>
      </c>
      <c r="AQ398" s="0" t="s">
        <v>237</v>
      </c>
    </row>
    <row r="399" customFormat="false" ht="15.8" hidden="true" customHeight="false" outlineLevel="0" collapsed="false">
      <c r="A399" s="0" t="s">
        <v>9</v>
      </c>
      <c r="B399" s="0" t="s">
        <v>156</v>
      </c>
      <c r="C399" s="0" t="s">
        <v>88</v>
      </c>
      <c r="D399" s="0" t="s">
        <v>454</v>
      </c>
      <c r="E399" s="0" t="s">
        <v>72</v>
      </c>
      <c r="F399" s="0" t="s">
        <v>238</v>
      </c>
      <c r="G399" s="0" t="n">
        <v>43911021.8677889</v>
      </c>
      <c r="H399" s="0" t="n">
        <v>858228.894477742</v>
      </c>
      <c r="I399" s="0" t="n">
        <v>2267068.01788672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43911021.8677889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s">
        <v>230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5" t="s">
        <v>281</v>
      </c>
      <c r="AL399" s="5" t="s">
        <v>437</v>
      </c>
      <c r="AM399" s="5" t="s">
        <v>457</v>
      </c>
      <c r="AN399" s="5" t="s">
        <v>288</v>
      </c>
      <c r="AO399" s="5" t="s">
        <v>235</v>
      </c>
      <c r="AP399" s="5" t="s">
        <v>458</v>
      </c>
      <c r="AQ399" s="0" t="s">
        <v>239</v>
      </c>
    </row>
    <row r="400" customFormat="false" ht="15.8" hidden="true" customHeight="false" outlineLevel="0" collapsed="false">
      <c r="A400" s="0" t="s">
        <v>9</v>
      </c>
      <c r="B400" s="0" t="s">
        <v>156</v>
      </c>
      <c r="C400" s="0" t="s">
        <v>88</v>
      </c>
      <c r="D400" s="0" t="s">
        <v>454</v>
      </c>
      <c r="E400" s="0" t="s">
        <v>72</v>
      </c>
      <c r="F400" s="0" t="s">
        <v>240</v>
      </c>
      <c r="G400" s="0" t="n">
        <v>9450368.19128356</v>
      </c>
      <c r="H400" s="0" t="n">
        <v>858228.894477742</v>
      </c>
      <c r="I400" s="0" t="n">
        <v>2267068.01788672</v>
      </c>
      <c r="J400" s="0" t="n">
        <v>0</v>
      </c>
      <c r="K400" s="0" t="n">
        <v>0</v>
      </c>
      <c r="L400" s="0" t="n">
        <v>65654510.4275471</v>
      </c>
      <c r="M400" s="0" t="n">
        <v>80244401.6336688</v>
      </c>
      <c r="N400" s="0" t="n">
        <v>32097760.6534676</v>
      </c>
      <c r="O400" s="0" t="n">
        <v>43769673.6183649</v>
      </c>
      <c r="P400" s="0" t="n">
        <v>0</v>
      </c>
      <c r="Q400" s="0" t="n">
        <v>0</v>
      </c>
      <c r="R400" s="0" t="n">
        <v>43911021.8677889</v>
      </c>
      <c r="S400" s="0" t="n">
        <v>0.784783687800809</v>
      </c>
      <c r="T400" s="0" t="n">
        <v>0</v>
      </c>
      <c r="U400" s="0" t="n">
        <v>84.9999999999999</v>
      </c>
      <c r="V400" s="0" t="n">
        <v>44.2</v>
      </c>
      <c r="W400" s="0" t="n">
        <v>0</v>
      </c>
      <c r="X400" s="0" t="n">
        <v>0</v>
      </c>
      <c r="Y400" s="0" t="n">
        <v>129.2</v>
      </c>
      <c r="Z400" s="0" t="s">
        <v>230</v>
      </c>
      <c r="AA400" s="0" t="n">
        <v>0.714285714468085</v>
      </c>
      <c r="AB400" s="0" t="n">
        <v>1</v>
      </c>
      <c r="AC400" s="0" t="n">
        <v>0</v>
      </c>
      <c r="AD400" s="0" t="n">
        <v>0.285714285531915</v>
      </c>
      <c r="AE400" s="0" t="n">
        <v>0</v>
      </c>
      <c r="AF400" s="0" t="n">
        <v>0</v>
      </c>
      <c r="AG400" s="0" t="n">
        <v>0</v>
      </c>
      <c r="AH400" s="0" t="n">
        <v>0.5605597771437</v>
      </c>
      <c r="AI400" s="0" t="n">
        <v>0.784783687800809</v>
      </c>
      <c r="AJ400" s="0" t="n">
        <v>0</v>
      </c>
      <c r="AK400" s="5" t="s">
        <v>281</v>
      </c>
      <c r="AL400" s="5" t="s">
        <v>437</v>
      </c>
      <c r="AM400" s="5" t="s">
        <v>457</v>
      </c>
      <c r="AN400" s="5" t="s">
        <v>288</v>
      </c>
      <c r="AO400" s="5" t="s">
        <v>235</v>
      </c>
      <c r="AP400" s="5" t="s">
        <v>458</v>
      </c>
      <c r="AQ400" s="0" t="s">
        <v>155</v>
      </c>
    </row>
    <row r="401" customFormat="false" ht="15.8" hidden="true" customHeight="false" outlineLevel="0" collapsed="false">
      <c r="A401" s="0" t="s">
        <v>9</v>
      </c>
      <c r="B401" s="0" t="s">
        <v>156</v>
      </c>
      <c r="C401" s="0" t="s">
        <v>88</v>
      </c>
      <c r="D401" s="0" t="s">
        <v>454</v>
      </c>
      <c r="E401" s="0" t="s">
        <v>72</v>
      </c>
      <c r="F401" s="0" t="s">
        <v>241</v>
      </c>
      <c r="G401" s="0" t="n">
        <v>4158565.62362726</v>
      </c>
      <c r="H401" s="0" t="n">
        <v>858228.894477742</v>
      </c>
      <c r="I401" s="0" t="n">
        <v>2267068.01788672</v>
      </c>
      <c r="J401" s="0" t="n">
        <v>14269154.9395834</v>
      </c>
      <c r="K401" s="0" t="n">
        <v>18346056.350893</v>
      </c>
      <c r="L401" s="0" t="n">
        <v>116719129.648973</v>
      </c>
      <c r="M401" s="0" t="n">
        <v>160488803.267338</v>
      </c>
      <c r="N401" s="0" t="n">
        <v>36474728.015304</v>
      </c>
      <c r="O401" s="0" t="n">
        <v>46687651.8595891</v>
      </c>
      <c r="P401" s="0" t="n">
        <v>32615211.2904764</v>
      </c>
      <c r="Q401" s="0" t="n">
        <v>36692112.701786</v>
      </c>
      <c r="R401" s="0" t="n">
        <v>43911021.8677889</v>
      </c>
      <c r="S401" s="0" t="n">
        <v>0.905295630874904</v>
      </c>
      <c r="T401" s="0" t="n">
        <v>19.0014642366031</v>
      </c>
      <c r="U401" s="0" t="n">
        <v>161.5</v>
      </c>
      <c r="V401" s="0" t="n">
        <v>48.45</v>
      </c>
      <c r="W401" s="0" t="n">
        <v>40.3781115027816</v>
      </c>
      <c r="X401" s="0" t="n">
        <v>269.329575739385</v>
      </c>
      <c r="Y401" s="0" t="n">
        <v>209.95</v>
      </c>
      <c r="Z401" s="0" t="s">
        <v>230</v>
      </c>
      <c r="AA401" s="0" t="n">
        <v>0.1678571429</v>
      </c>
      <c r="AB401" s="0" t="n">
        <v>0.235</v>
      </c>
      <c r="AC401" s="0" t="n">
        <v>1</v>
      </c>
      <c r="AD401" s="0" t="n">
        <v>0.0671428571</v>
      </c>
      <c r="AE401" s="0" t="n">
        <v>0.765</v>
      </c>
      <c r="AF401" s="0" t="n">
        <v>0.255</v>
      </c>
      <c r="AG401" s="0" t="n">
        <v>0.51</v>
      </c>
      <c r="AH401" s="0" t="n">
        <v>0.151960338078514</v>
      </c>
      <c r="AI401" s="0" t="n">
        <v>0.212744473255602</v>
      </c>
      <c r="AJ401" s="0" t="n">
        <v>0.905295630874904</v>
      </c>
      <c r="AK401" s="5" t="s">
        <v>281</v>
      </c>
      <c r="AL401" s="5" t="s">
        <v>437</v>
      </c>
      <c r="AM401" s="5" t="s">
        <v>457</v>
      </c>
      <c r="AN401" s="5" t="s">
        <v>288</v>
      </c>
      <c r="AO401" s="5" t="s">
        <v>235</v>
      </c>
      <c r="AP401" s="5" t="s">
        <v>458</v>
      </c>
      <c r="AQ401" s="0" t="s">
        <v>242</v>
      </c>
    </row>
    <row r="402" customFormat="false" ht="15.8" hidden="true" customHeight="false" outlineLevel="0" collapsed="false">
      <c r="A402" s="0" t="s">
        <v>9</v>
      </c>
      <c r="B402" s="0" t="s">
        <v>156</v>
      </c>
      <c r="C402" s="0" t="s">
        <v>459</v>
      </c>
      <c r="D402" s="0" t="s">
        <v>459</v>
      </c>
      <c r="E402" s="0" t="s">
        <v>90</v>
      </c>
      <c r="F402" s="0" t="s">
        <v>202</v>
      </c>
      <c r="G402" s="0" t="n">
        <v>60413513.3519825</v>
      </c>
      <c r="H402" s="0" t="n">
        <v>919493.734031955</v>
      </c>
      <c r="I402" s="0" t="n">
        <v>801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60413513.3519825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s">
        <v>244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5" t="s">
        <v>234</v>
      </c>
      <c r="AL402" s="5" t="s">
        <v>460</v>
      </c>
      <c r="AM402" s="5" t="s">
        <v>461</v>
      </c>
      <c r="AN402" s="5" t="s">
        <v>288</v>
      </c>
      <c r="AO402" s="5" t="s">
        <v>235</v>
      </c>
      <c r="AP402" s="5" t="s">
        <v>462</v>
      </c>
      <c r="AQ402" s="0" t="s">
        <v>237</v>
      </c>
    </row>
    <row r="403" customFormat="false" ht="15.8" hidden="true" customHeight="false" outlineLevel="0" collapsed="false">
      <c r="A403" s="0" t="s">
        <v>9</v>
      </c>
      <c r="B403" s="0" t="s">
        <v>156</v>
      </c>
      <c r="C403" s="0" t="s">
        <v>459</v>
      </c>
      <c r="D403" s="0" t="s">
        <v>459</v>
      </c>
      <c r="E403" s="0" t="s">
        <v>90</v>
      </c>
      <c r="F403" s="0" t="s">
        <v>238</v>
      </c>
      <c r="G403" s="0" t="n">
        <v>60413513.3519825</v>
      </c>
      <c r="H403" s="0" t="n">
        <v>919493.734031955</v>
      </c>
      <c r="I403" s="0" t="n">
        <v>4793772.04139775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60413513.3519825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s">
        <v>244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5" t="s">
        <v>234</v>
      </c>
      <c r="AL403" s="5" t="s">
        <v>460</v>
      </c>
      <c r="AM403" s="5" t="s">
        <v>461</v>
      </c>
      <c r="AN403" s="5" t="s">
        <v>288</v>
      </c>
      <c r="AO403" s="5" t="s">
        <v>235</v>
      </c>
      <c r="AP403" s="5" t="s">
        <v>462</v>
      </c>
      <c r="AQ403" s="0" t="s">
        <v>239</v>
      </c>
    </row>
    <row r="404" customFormat="false" ht="15.8" hidden="true" customHeight="false" outlineLevel="0" collapsed="false">
      <c r="A404" s="0" t="s">
        <v>9</v>
      </c>
      <c r="B404" s="0" t="s">
        <v>156</v>
      </c>
      <c r="C404" s="0" t="s">
        <v>459</v>
      </c>
      <c r="D404" s="0" t="s">
        <v>459</v>
      </c>
      <c r="E404" s="0" t="s">
        <v>90</v>
      </c>
      <c r="F404" s="0" t="s">
        <v>240</v>
      </c>
      <c r="G404" s="0" t="n">
        <v>14042935.0328906</v>
      </c>
      <c r="H404" s="0" t="n">
        <v>919493.734031955</v>
      </c>
      <c r="I404" s="0" t="n">
        <v>4793772.04139775</v>
      </c>
      <c r="J404" s="0" t="n">
        <v>0</v>
      </c>
      <c r="K404" s="0" t="n">
        <v>0</v>
      </c>
      <c r="L404" s="0" t="n">
        <v>58627044.6595062</v>
      </c>
      <c r="M404" s="0" t="n">
        <v>71655276.8060632</v>
      </c>
      <c r="N404" s="0" t="n">
        <v>33439129.2098776</v>
      </c>
      <c r="O404" s="0" t="n">
        <v>45598812.5589239</v>
      </c>
      <c r="P404" s="0" t="n">
        <v>0</v>
      </c>
      <c r="Q404" s="0" t="n">
        <v>0</v>
      </c>
      <c r="R404" s="0" t="n">
        <v>60413513.3519825</v>
      </c>
      <c r="S404" s="0" t="n">
        <v>0.767553081194378</v>
      </c>
      <c r="T404" s="0" t="n">
        <v>0</v>
      </c>
      <c r="U404" s="0" t="n">
        <v>70.8445945</v>
      </c>
      <c r="V404" s="0" t="n">
        <v>42.97905404</v>
      </c>
      <c r="W404" s="0" t="n">
        <v>0</v>
      </c>
      <c r="X404" s="0" t="n">
        <v>0</v>
      </c>
      <c r="Y404" s="0" t="n">
        <v>113.82364854</v>
      </c>
      <c r="Z404" s="0" t="s">
        <v>244</v>
      </c>
      <c r="AA404" s="0" t="n">
        <v>0.586363636363636</v>
      </c>
      <c r="AB404" s="0" t="n">
        <v>1</v>
      </c>
      <c r="AC404" s="0" t="n">
        <v>0</v>
      </c>
      <c r="AD404" s="0" t="n">
        <v>0.413636363636364</v>
      </c>
      <c r="AE404" s="0" t="n">
        <v>0</v>
      </c>
      <c r="AF404" s="0" t="n">
        <v>0</v>
      </c>
      <c r="AG404" s="0" t="n">
        <v>0</v>
      </c>
      <c r="AH404" s="0" t="n">
        <v>0.450065215791249</v>
      </c>
      <c r="AI404" s="0" t="n">
        <v>0.767553081194378</v>
      </c>
      <c r="AJ404" s="0" t="n">
        <v>0</v>
      </c>
      <c r="AK404" s="5" t="s">
        <v>234</v>
      </c>
      <c r="AL404" s="5" t="s">
        <v>460</v>
      </c>
      <c r="AM404" s="5" t="s">
        <v>461</v>
      </c>
      <c r="AN404" s="5" t="s">
        <v>288</v>
      </c>
      <c r="AO404" s="5" t="s">
        <v>235</v>
      </c>
      <c r="AP404" s="5" t="s">
        <v>462</v>
      </c>
      <c r="AQ404" s="0" t="s">
        <v>155</v>
      </c>
    </row>
    <row r="405" customFormat="false" ht="15.8" hidden="true" customHeight="false" outlineLevel="0" collapsed="false">
      <c r="A405" s="0" t="s">
        <v>9</v>
      </c>
      <c r="B405" s="0" t="s">
        <v>156</v>
      </c>
      <c r="C405" s="0" t="s">
        <v>459</v>
      </c>
      <c r="D405" s="0" t="s">
        <v>459</v>
      </c>
      <c r="E405" s="0" t="s">
        <v>90</v>
      </c>
      <c r="F405" s="0" t="s">
        <v>241</v>
      </c>
      <c r="G405" s="0" t="n">
        <v>7535798.34436441</v>
      </c>
      <c r="H405" s="0" t="n">
        <v>919493.734031955</v>
      </c>
      <c r="I405" s="0" t="n">
        <v>4793772.04139775</v>
      </c>
      <c r="J405" s="0" t="n">
        <v>8045570.17277961</v>
      </c>
      <c r="K405" s="0" t="n">
        <v>10344304.5078595</v>
      </c>
      <c r="L405" s="0" t="n">
        <v>104225857.172455</v>
      </c>
      <c r="M405" s="0" t="n">
        <v>143310553.612126</v>
      </c>
      <c r="N405" s="0" t="n">
        <v>37999010.46577</v>
      </c>
      <c r="O405" s="0" t="n">
        <v>48638733.3961855</v>
      </c>
      <c r="P405" s="0" t="n">
        <v>18389874.6806391</v>
      </c>
      <c r="Q405" s="0" t="n">
        <v>20688609.015719</v>
      </c>
      <c r="R405" s="0" t="n">
        <v>60413513.3519825</v>
      </c>
      <c r="S405" s="0" t="n">
        <v>0.87526303427415</v>
      </c>
      <c r="T405" s="0" t="n">
        <v>10</v>
      </c>
      <c r="U405" s="0" t="n">
        <v>134.60472955</v>
      </c>
      <c r="V405" s="0" t="n">
        <v>47.1116553899999</v>
      </c>
      <c r="W405" s="0" t="n">
        <v>21.25</v>
      </c>
      <c r="X405" s="0" t="n">
        <v>212.96638494</v>
      </c>
      <c r="Y405" s="0" t="n">
        <v>181.71638494</v>
      </c>
      <c r="Z405" s="0" t="s">
        <v>244</v>
      </c>
      <c r="AA405" s="0" t="n">
        <v>0.258</v>
      </c>
      <c r="AB405" s="0" t="n">
        <v>0.44</v>
      </c>
      <c r="AC405" s="0" t="n">
        <v>1</v>
      </c>
      <c r="AD405" s="0" t="n">
        <v>0.182</v>
      </c>
      <c r="AE405" s="0" t="n">
        <v>0.56</v>
      </c>
      <c r="AF405" s="0" t="n">
        <v>0.186666666666667</v>
      </c>
      <c r="AG405" s="0" t="n">
        <v>0.373333333333333</v>
      </c>
      <c r="AH405" s="0" t="n">
        <v>0.225817862842731</v>
      </c>
      <c r="AI405" s="0" t="n">
        <v>0.385115735080626</v>
      </c>
      <c r="AJ405" s="0" t="n">
        <v>0.87526303427415</v>
      </c>
      <c r="AK405" s="5" t="s">
        <v>234</v>
      </c>
      <c r="AL405" s="5" t="s">
        <v>460</v>
      </c>
      <c r="AM405" s="5" t="s">
        <v>461</v>
      </c>
      <c r="AN405" s="5" t="s">
        <v>288</v>
      </c>
      <c r="AO405" s="5" t="s">
        <v>235</v>
      </c>
      <c r="AP405" s="5" t="s">
        <v>462</v>
      </c>
      <c r="AQ405" s="0" t="s">
        <v>242</v>
      </c>
    </row>
    <row r="406" customFormat="false" ht="15.8" hidden="true" customHeight="false" outlineLevel="0" collapsed="false">
      <c r="A406" s="0" t="s">
        <v>9</v>
      </c>
      <c r="B406" s="0" t="s">
        <v>156</v>
      </c>
      <c r="C406" s="0" t="s">
        <v>463</v>
      </c>
      <c r="D406" s="0" t="s">
        <v>454</v>
      </c>
      <c r="E406" s="0" t="s">
        <v>72</v>
      </c>
      <c r="F406" s="0" t="s">
        <v>202</v>
      </c>
      <c r="G406" s="0" t="n">
        <v>346061334.67415</v>
      </c>
      <c r="H406" s="0" t="n">
        <v>6480822.18139417</v>
      </c>
      <c r="I406" s="0" t="n">
        <v>451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346061334.67415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s">
        <v>230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5" t="s">
        <v>281</v>
      </c>
      <c r="AL406" s="5" t="s">
        <v>437</v>
      </c>
      <c r="AM406" s="5" t="s">
        <v>464</v>
      </c>
      <c r="AN406" s="5" t="s">
        <v>288</v>
      </c>
      <c r="AO406" s="5" t="s">
        <v>235</v>
      </c>
      <c r="AP406" s="5" t="s">
        <v>465</v>
      </c>
      <c r="AQ406" s="0" t="s">
        <v>237</v>
      </c>
    </row>
    <row r="407" customFormat="false" ht="15.8" hidden="true" customHeight="false" outlineLevel="0" collapsed="false">
      <c r="A407" s="0" t="s">
        <v>9</v>
      </c>
      <c r="B407" s="0" t="s">
        <v>156</v>
      </c>
      <c r="C407" s="0" t="s">
        <v>463</v>
      </c>
      <c r="D407" s="0" t="s">
        <v>454</v>
      </c>
      <c r="E407" s="0" t="s">
        <v>72</v>
      </c>
      <c r="F407" s="0" t="s">
        <v>238</v>
      </c>
      <c r="G407" s="0" t="n">
        <v>346061334.67415</v>
      </c>
      <c r="H407" s="0" t="n">
        <v>6480822.18139417</v>
      </c>
      <c r="I407" s="0" t="n">
        <v>7962762.9622993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346061334.67415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s">
        <v>230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5" t="s">
        <v>281</v>
      </c>
      <c r="AL407" s="5" t="s">
        <v>437</v>
      </c>
      <c r="AM407" s="5" t="s">
        <v>464</v>
      </c>
      <c r="AN407" s="5" t="s">
        <v>288</v>
      </c>
      <c r="AO407" s="5" t="s">
        <v>235</v>
      </c>
      <c r="AP407" s="5" t="s">
        <v>465</v>
      </c>
      <c r="AQ407" s="0" t="s">
        <v>239</v>
      </c>
    </row>
    <row r="408" customFormat="false" ht="15.8" hidden="true" customHeight="false" outlineLevel="0" collapsed="false">
      <c r="A408" s="0" t="s">
        <v>9</v>
      </c>
      <c r="B408" s="0" t="s">
        <v>156</v>
      </c>
      <c r="C408" s="0" t="s">
        <v>463</v>
      </c>
      <c r="D408" s="0" t="s">
        <v>454</v>
      </c>
      <c r="E408" s="0" t="s">
        <v>72</v>
      </c>
      <c r="F408" s="0" t="s">
        <v>240</v>
      </c>
      <c r="G408" s="0" t="n">
        <v>91020645.5672156</v>
      </c>
      <c r="H408" s="0" t="n">
        <v>6480822.18139417</v>
      </c>
      <c r="I408" s="0" t="n">
        <v>7962762.9622993</v>
      </c>
      <c r="J408" s="0" t="n">
        <v>0</v>
      </c>
      <c r="K408" s="0" t="n">
        <v>0</v>
      </c>
      <c r="L408" s="0" t="n">
        <v>468397054.11399</v>
      </c>
      <c r="M408" s="0" t="n">
        <v>572485288.361543</v>
      </c>
      <c r="N408" s="0" t="n">
        <v>228994115.344617</v>
      </c>
      <c r="O408" s="0" t="n">
        <v>312264702.742659</v>
      </c>
      <c r="P408" s="0" t="n">
        <v>0</v>
      </c>
      <c r="Q408" s="0" t="n">
        <v>0</v>
      </c>
      <c r="R408" s="0" t="n">
        <v>346061334.67415</v>
      </c>
      <c r="S408" s="0" t="n">
        <v>0.736981175163876</v>
      </c>
      <c r="T408" s="0" t="n">
        <v>0</v>
      </c>
      <c r="U408" s="0" t="n">
        <v>80.3048064999999</v>
      </c>
      <c r="V408" s="0" t="n">
        <v>41.7584993799999</v>
      </c>
      <c r="W408" s="0" t="n">
        <v>0</v>
      </c>
      <c r="X408" s="0" t="n">
        <v>0</v>
      </c>
      <c r="Y408" s="0" t="n">
        <v>122.06330588</v>
      </c>
      <c r="Z408" s="0" t="s">
        <v>230</v>
      </c>
      <c r="AA408" s="0" t="n">
        <v>0.714285714468085</v>
      </c>
      <c r="AB408" s="0" t="n">
        <v>1</v>
      </c>
      <c r="AC408" s="0" t="n">
        <v>0</v>
      </c>
      <c r="AD408" s="0" t="n">
        <v>0.285714285531915</v>
      </c>
      <c r="AE408" s="0" t="n">
        <v>0</v>
      </c>
      <c r="AF408" s="0" t="n">
        <v>0</v>
      </c>
      <c r="AG408" s="0" t="n">
        <v>0</v>
      </c>
      <c r="AH408" s="0" t="n">
        <v>0.526415125251458</v>
      </c>
      <c r="AI408" s="0" t="n">
        <v>0.736981175163876</v>
      </c>
      <c r="AJ408" s="0" t="n">
        <v>0</v>
      </c>
      <c r="AK408" s="5" t="s">
        <v>281</v>
      </c>
      <c r="AL408" s="5" t="s">
        <v>437</v>
      </c>
      <c r="AM408" s="5" t="s">
        <v>464</v>
      </c>
      <c r="AN408" s="5" t="s">
        <v>288</v>
      </c>
      <c r="AO408" s="5" t="s">
        <v>235</v>
      </c>
      <c r="AP408" s="5" t="s">
        <v>465</v>
      </c>
      <c r="AQ408" s="0" t="s">
        <v>155</v>
      </c>
    </row>
    <row r="409" customFormat="false" ht="15.8" hidden="true" customHeight="false" outlineLevel="0" collapsed="false">
      <c r="A409" s="0" t="s">
        <v>9</v>
      </c>
      <c r="B409" s="0" t="s">
        <v>156</v>
      </c>
      <c r="C409" s="0" t="s">
        <v>463</v>
      </c>
      <c r="D409" s="0" t="s">
        <v>454</v>
      </c>
      <c r="E409" s="0" t="s">
        <v>72</v>
      </c>
      <c r="F409" s="0" t="s">
        <v>241</v>
      </c>
      <c r="G409" s="0" t="n">
        <v>48360682.9459603</v>
      </c>
      <c r="H409" s="0" t="n">
        <v>6480822.18139417</v>
      </c>
      <c r="I409" s="0" t="n">
        <v>7962762.9622993</v>
      </c>
      <c r="J409" s="0" t="n">
        <v>75609592.1162653</v>
      </c>
      <c r="K409" s="0" t="n">
        <v>97212332.7209125</v>
      </c>
      <c r="L409" s="0" t="n">
        <v>832705873.980427</v>
      </c>
      <c r="M409" s="0" t="n">
        <v>1144970576.72309</v>
      </c>
      <c r="N409" s="0" t="n">
        <v>260220585.618883</v>
      </c>
      <c r="O409" s="0" t="n">
        <v>333082349.59217</v>
      </c>
      <c r="P409" s="0" t="n">
        <v>172821924.837178</v>
      </c>
      <c r="Q409" s="0" t="n">
        <v>194424665.441825</v>
      </c>
      <c r="R409" s="0" t="n">
        <v>346061334.67415</v>
      </c>
      <c r="S409" s="0" t="n">
        <v>0.860254012510538</v>
      </c>
      <c r="T409" s="0" t="n">
        <v>13.3333333333333</v>
      </c>
      <c r="U409" s="0" t="n">
        <v>152.57913235</v>
      </c>
      <c r="V409" s="0" t="n">
        <v>45.7737397049999</v>
      </c>
      <c r="W409" s="0" t="n">
        <v>28.3333333333333</v>
      </c>
      <c r="X409" s="0" t="n">
        <v>240.019538721666</v>
      </c>
      <c r="Y409" s="0" t="n">
        <v>198.352872055</v>
      </c>
      <c r="Z409" s="0" t="s">
        <v>230</v>
      </c>
      <c r="AA409" s="0" t="n">
        <v>0.1678571429</v>
      </c>
      <c r="AB409" s="0" t="n">
        <v>0.235</v>
      </c>
      <c r="AC409" s="0" t="n">
        <v>1</v>
      </c>
      <c r="AD409" s="0" t="n">
        <v>0.0671428571</v>
      </c>
      <c r="AE409" s="0" t="n">
        <v>0.765</v>
      </c>
      <c r="AF409" s="0" t="n">
        <v>0.255</v>
      </c>
      <c r="AG409" s="0" t="n">
        <v>0.51</v>
      </c>
      <c r="AH409" s="0" t="n">
        <v>0.14439978070828</v>
      </c>
      <c r="AI409" s="0" t="n">
        <v>0.202159692939976</v>
      </c>
      <c r="AJ409" s="0" t="n">
        <v>0.860254012510538</v>
      </c>
      <c r="AK409" s="5" t="s">
        <v>281</v>
      </c>
      <c r="AL409" s="5" t="s">
        <v>437</v>
      </c>
      <c r="AM409" s="5" t="s">
        <v>464</v>
      </c>
      <c r="AN409" s="5" t="s">
        <v>288</v>
      </c>
      <c r="AO409" s="5" t="s">
        <v>235</v>
      </c>
      <c r="AP409" s="5" t="s">
        <v>465</v>
      </c>
      <c r="AQ409" s="0" t="s">
        <v>242</v>
      </c>
    </row>
    <row r="410" customFormat="false" ht="15.8" hidden="true" customHeight="false" outlineLevel="0" collapsed="false">
      <c r="A410" s="0" t="s">
        <v>9</v>
      </c>
      <c r="B410" s="0" t="s">
        <v>156</v>
      </c>
      <c r="C410" s="0" t="s">
        <v>466</v>
      </c>
      <c r="D410" s="0" t="s">
        <v>454</v>
      </c>
      <c r="E410" s="0" t="s">
        <v>72</v>
      </c>
      <c r="F410" s="0" t="s">
        <v>202</v>
      </c>
      <c r="G410" s="0" t="n">
        <v>135032825.445022</v>
      </c>
      <c r="H410" s="0" t="n">
        <v>2457723.78514499</v>
      </c>
      <c r="I410" s="0" t="n">
        <v>790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135032825.445022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s">
        <v>230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5" t="s">
        <v>281</v>
      </c>
      <c r="AL410" s="5" t="s">
        <v>437</v>
      </c>
      <c r="AM410" s="5" t="s">
        <v>424</v>
      </c>
      <c r="AN410" s="5" t="s">
        <v>288</v>
      </c>
      <c r="AO410" s="5" t="s">
        <v>235</v>
      </c>
      <c r="AP410" s="5" t="s">
        <v>467</v>
      </c>
      <c r="AQ410" s="0" t="s">
        <v>237</v>
      </c>
    </row>
    <row r="411" customFormat="false" ht="15.8" hidden="true" customHeight="false" outlineLevel="0" collapsed="false">
      <c r="A411" s="0" t="s">
        <v>9</v>
      </c>
      <c r="B411" s="0" t="s">
        <v>156</v>
      </c>
      <c r="C411" s="0" t="s">
        <v>466</v>
      </c>
      <c r="D411" s="0" t="s">
        <v>454</v>
      </c>
      <c r="E411" s="0" t="s">
        <v>72</v>
      </c>
      <c r="F411" s="0" t="s">
        <v>238</v>
      </c>
      <c r="G411" s="0" t="n">
        <v>135032825.445022</v>
      </c>
      <c r="H411" s="0" t="n">
        <v>2457723.78514499</v>
      </c>
      <c r="I411" s="0" t="n">
        <v>3157453.89520448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135032825.445022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s">
        <v>230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5" t="s">
        <v>281</v>
      </c>
      <c r="AL411" s="5" t="s">
        <v>437</v>
      </c>
      <c r="AM411" s="5" t="s">
        <v>424</v>
      </c>
      <c r="AN411" s="5" t="s">
        <v>288</v>
      </c>
      <c r="AO411" s="5" t="s">
        <v>235</v>
      </c>
      <c r="AP411" s="5" t="s">
        <v>467</v>
      </c>
      <c r="AQ411" s="0" t="s">
        <v>239</v>
      </c>
    </row>
    <row r="412" customFormat="false" ht="15.8" hidden="true" customHeight="false" outlineLevel="0" collapsed="false">
      <c r="A412" s="0" t="s">
        <v>9</v>
      </c>
      <c r="B412" s="0" t="s">
        <v>156</v>
      </c>
      <c r="C412" s="0" t="s">
        <v>466</v>
      </c>
      <c r="D412" s="0" t="s">
        <v>454</v>
      </c>
      <c r="E412" s="0" t="s">
        <v>72</v>
      </c>
      <c r="F412" s="0" t="s">
        <v>240</v>
      </c>
      <c r="G412" s="0" t="n">
        <v>35490830.2151722</v>
      </c>
      <c r="H412" s="0" t="n">
        <v>2457723.78514499</v>
      </c>
      <c r="I412" s="0" t="n">
        <v>3157453.89520448</v>
      </c>
      <c r="J412" s="0" t="n">
        <v>0</v>
      </c>
      <c r="K412" s="0" t="n">
        <v>0</v>
      </c>
      <c r="L412" s="0" t="n">
        <v>177630329.696864</v>
      </c>
      <c r="M412" s="0" t="n">
        <v>217103736.296168</v>
      </c>
      <c r="N412" s="0" t="n">
        <v>86841494.5184671</v>
      </c>
      <c r="O412" s="0" t="n">
        <v>118420219.79791</v>
      </c>
      <c r="P412" s="0" t="n">
        <v>0</v>
      </c>
      <c r="Q412" s="0" t="n">
        <v>0</v>
      </c>
      <c r="R412" s="0" t="n">
        <v>135032825.445022</v>
      </c>
      <c r="S412" s="0" t="n">
        <v>0.737168869138252</v>
      </c>
      <c r="T412" s="0" t="n">
        <v>0</v>
      </c>
      <c r="U412" s="0" t="n">
        <v>80.3048065000001</v>
      </c>
      <c r="V412" s="0" t="n">
        <v>41.7584993800001</v>
      </c>
      <c r="W412" s="0" t="n">
        <v>0</v>
      </c>
      <c r="X412" s="0" t="n">
        <v>0</v>
      </c>
      <c r="Y412" s="0" t="n">
        <v>122.06330588</v>
      </c>
      <c r="Z412" s="0" t="s">
        <v>230</v>
      </c>
      <c r="AA412" s="0" t="n">
        <v>0.714285714468085</v>
      </c>
      <c r="AB412" s="0" t="n">
        <v>1</v>
      </c>
      <c r="AC412" s="0" t="n">
        <v>0</v>
      </c>
      <c r="AD412" s="0" t="n">
        <v>0.285714285531915</v>
      </c>
      <c r="AE412" s="0" t="n">
        <v>0</v>
      </c>
      <c r="AF412" s="0" t="n">
        <v>0</v>
      </c>
      <c r="AG412" s="0" t="n">
        <v>0</v>
      </c>
      <c r="AH412" s="0" t="n">
        <v>0.526549192376046</v>
      </c>
      <c r="AI412" s="0" t="n">
        <v>0.737168869138252</v>
      </c>
      <c r="AJ412" s="0" t="n">
        <v>0</v>
      </c>
      <c r="AK412" s="5" t="s">
        <v>281</v>
      </c>
      <c r="AL412" s="5" t="s">
        <v>437</v>
      </c>
      <c r="AM412" s="5" t="s">
        <v>424</v>
      </c>
      <c r="AN412" s="5" t="s">
        <v>288</v>
      </c>
      <c r="AO412" s="5" t="s">
        <v>235</v>
      </c>
      <c r="AP412" s="5" t="s">
        <v>467</v>
      </c>
      <c r="AQ412" s="0" t="s">
        <v>155</v>
      </c>
    </row>
    <row r="413" customFormat="false" ht="15.8" hidden="true" customHeight="false" outlineLevel="0" collapsed="false">
      <c r="A413" s="0" t="s">
        <v>9</v>
      </c>
      <c r="B413" s="0" t="s">
        <v>156</v>
      </c>
      <c r="C413" s="0" t="s">
        <v>466</v>
      </c>
      <c r="D413" s="0" t="s">
        <v>454</v>
      </c>
      <c r="E413" s="0" t="s">
        <v>72</v>
      </c>
      <c r="F413" s="0" t="s">
        <v>241</v>
      </c>
      <c r="G413" s="0" t="n">
        <v>18916444.9860874</v>
      </c>
      <c r="H413" s="0" t="n">
        <v>2457723.78514499</v>
      </c>
      <c r="I413" s="0" t="n">
        <v>3157453.89520448</v>
      </c>
      <c r="J413" s="0" t="n">
        <v>43010166.2400373</v>
      </c>
      <c r="K413" s="0" t="n">
        <v>55298785.1657624</v>
      </c>
      <c r="L413" s="0" t="n">
        <v>315787252.794426</v>
      </c>
      <c r="M413" s="0" t="n">
        <v>434207472.592336</v>
      </c>
      <c r="N413" s="0" t="n">
        <v>98683516.4982581</v>
      </c>
      <c r="O413" s="0" t="n">
        <v>126314901.11777</v>
      </c>
      <c r="P413" s="0" t="n">
        <v>98308951.4057997</v>
      </c>
      <c r="Q413" s="0" t="n">
        <v>110597570.331525</v>
      </c>
      <c r="R413" s="0" t="n">
        <v>135032825.445022</v>
      </c>
      <c r="S413" s="0" t="n">
        <v>0.859912247827554</v>
      </c>
      <c r="T413" s="0" t="n">
        <v>20</v>
      </c>
      <c r="U413" s="0" t="n">
        <v>152.57913235</v>
      </c>
      <c r="V413" s="0" t="n">
        <v>45.7737397050001</v>
      </c>
      <c r="W413" s="0" t="n">
        <v>42.5000000000001</v>
      </c>
      <c r="X413" s="0" t="n">
        <v>260.852872055</v>
      </c>
      <c r="Y413" s="0" t="n">
        <v>198.352872055</v>
      </c>
      <c r="Z413" s="0" t="s">
        <v>230</v>
      </c>
      <c r="AA413" s="0" t="n">
        <v>0.1678571429</v>
      </c>
      <c r="AB413" s="0" t="n">
        <v>0.235</v>
      </c>
      <c r="AC413" s="0" t="n">
        <v>1</v>
      </c>
      <c r="AD413" s="0" t="n">
        <v>0.0671428571</v>
      </c>
      <c r="AE413" s="0" t="n">
        <v>0.765</v>
      </c>
      <c r="AF413" s="0" t="n">
        <v>0.255</v>
      </c>
      <c r="AG413" s="0" t="n">
        <v>0.51</v>
      </c>
      <c r="AH413" s="0" t="n">
        <v>0.14434241306505</v>
      </c>
      <c r="AI413" s="0" t="n">
        <v>0.202079378239475</v>
      </c>
      <c r="AJ413" s="0" t="n">
        <v>0.859912247827554</v>
      </c>
      <c r="AK413" s="5" t="s">
        <v>281</v>
      </c>
      <c r="AL413" s="5" t="s">
        <v>437</v>
      </c>
      <c r="AM413" s="5" t="s">
        <v>424</v>
      </c>
      <c r="AN413" s="5" t="s">
        <v>288</v>
      </c>
      <c r="AO413" s="5" t="s">
        <v>235</v>
      </c>
      <c r="AP413" s="5" t="s">
        <v>467</v>
      </c>
      <c r="AQ413" s="0" t="s">
        <v>242</v>
      </c>
    </row>
    <row r="414" customFormat="false" ht="15.8" hidden="true" customHeight="false" outlineLevel="0" collapsed="false">
      <c r="A414" s="0" t="s">
        <v>9</v>
      </c>
      <c r="B414" s="0" t="s">
        <v>185</v>
      </c>
      <c r="C414" s="0" t="s">
        <v>468</v>
      </c>
      <c r="D414" s="0" t="s">
        <v>468</v>
      </c>
      <c r="E414" s="0" t="s">
        <v>90</v>
      </c>
      <c r="F414" s="0" t="s">
        <v>202</v>
      </c>
      <c r="G414" s="0" t="n">
        <v>60720796.5307909</v>
      </c>
      <c r="H414" s="0" t="n">
        <v>1019845</v>
      </c>
      <c r="I414" s="0" t="n">
        <v>1345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60720796.5307909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s">
        <v>230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5" t="s">
        <v>234</v>
      </c>
      <c r="AL414" s="5" t="s">
        <v>265</v>
      </c>
      <c r="AM414" s="5" t="s">
        <v>469</v>
      </c>
      <c r="AN414" s="5" t="s">
        <v>253</v>
      </c>
      <c r="AO414" s="5" t="s">
        <v>235</v>
      </c>
      <c r="AP414" s="5" t="s">
        <v>470</v>
      </c>
      <c r="AQ414" s="0" t="s">
        <v>237</v>
      </c>
    </row>
    <row r="415" customFormat="false" ht="15.8" hidden="true" customHeight="false" outlineLevel="0" collapsed="false">
      <c r="A415" s="0" t="s">
        <v>9</v>
      </c>
      <c r="B415" s="0" t="s">
        <v>185</v>
      </c>
      <c r="C415" s="0" t="s">
        <v>468</v>
      </c>
      <c r="D415" s="0" t="s">
        <v>468</v>
      </c>
      <c r="E415" s="0" t="s">
        <v>90</v>
      </c>
      <c r="F415" s="0" t="s">
        <v>238</v>
      </c>
      <c r="G415" s="0" t="n">
        <v>60720796.5307909</v>
      </c>
      <c r="H415" s="0" t="n">
        <v>1019845</v>
      </c>
      <c r="I415" s="0" t="n">
        <v>1615021.89133333</v>
      </c>
      <c r="J415" s="0" t="n">
        <v>0</v>
      </c>
      <c r="K415" s="0" t="n">
        <v>0</v>
      </c>
      <c r="L415" s="0" t="n">
        <v>63913156.646476</v>
      </c>
      <c r="M415" s="0" t="n">
        <v>79891445.8080949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60720796.5307909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s">
        <v>230</v>
      </c>
      <c r="AA415" s="0" t="n">
        <v>0.1678571429</v>
      </c>
      <c r="AB415" s="0" t="n">
        <v>0.235</v>
      </c>
      <c r="AC415" s="0" t="n">
        <v>1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5" t="s">
        <v>234</v>
      </c>
      <c r="AL415" s="5" t="s">
        <v>265</v>
      </c>
      <c r="AM415" s="5" t="s">
        <v>469</v>
      </c>
      <c r="AN415" s="5" t="s">
        <v>253</v>
      </c>
      <c r="AO415" s="5" t="s">
        <v>235</v>
      </c>
      <c r="AP415" s="5" t="s">
        <v>470</v>
      </c>
      <c r="AQ415" s="0" t="s">
        <v>239</v>
      </c>
    </row>
    <row r="416" customFormat="false" ht="15.8" hidden="true" customHeight="false" outlineLevel="0" collapsed="false">
      <c r="A416" s="0" t="s">
        <v>9</v>
      </c>
      <c r="B416" s="0" t="s">
        <v>185</v>
      </c>
      <c r="C416" s="0" t="s">
        <v>468</v>
      </c>
      <c r="D416" s="0" t="s">
        <v>468</v>
      </c>
      <c r="E416" s="0" t="s">
        <v>90</v>
      </c>
      <c r="F416" s="0" t="s">
        <v>240</v>
      </c>
      <c r="G416" s="0" t="n">
        <v>20599965.9280227</v>
      </c>
      <c r="H416" s="0" t="n">
        <v>1019845</v>
      </c>
      <c r="I416" s="0" t="n">
        <v>1615021.89133333</v>
      </c>
      <c r="J416" s="0" t="n">
        <v>0</v>
      </c>
      <c r="K416" s="0" t="n">
        <v>0</v>
      </c>
      <c r="L416" s="0" t="n">
        <v>63913156.646476</v>
      </c>
      <c r="M416" s="0" t="n">
        <v>79891445.8080949</v>
      </c>
      <c r="N416" s="0" t="n">
        <v>41010942.1440944</v>
      </c>
      <c r="O416" s="0" t="n">
        <v>55924012.0146741</v>
      </c>
      <c r="P416" s="0" t="n">
        <v>0</v>
      </c>
      <c r="Q416" s="0" t="n">
        <v>0</v>
      </c>
      <c r="R416" s="0" t="n">
        <v>60720796.5307909</v>
      </c>
      <c r="S416" s="0" t="n">
        <v>0.660742824452629</v>
      </c>
      <c r="T416" s="0" t="n">
        <v>0</v>
      </c>
      <c r="U416" s="0" t="n">
        <v>70.5031659000001</v>
      </c>
      <c r="V416" s="0" t="n">
        <v>47.52435623</v>
      </c>
      <c r="W416" s="0" t="n">
        <v>0</v>
      </c>
      <c r="X416" s="0" t="n">
        <v>0</v>
      </c>
      <c r="Y416" s="0" t="n">
        <v>118.02752213</v>
      </c>
      <c r="Z416" s="0" t="s">
        <v>230</v>
      </c>
      <c r="AA416" s="0" t="n">
        <v>0.714285714468085</v>
      </c>
      <c r="AB416" s="0" t="n">
        <v>1</v>
      </c>
      <c r="AC416" s="0" t="n">
        <v>0</v>
      </c>
      <c r="AD416" s="0" t="n">
        <v>0.285714285531915</v>
      </c>
      <c r="AE416" s="0" t="n">
        <v>0</v>
      </c>
      <c r="AF416" s="0" t="n">
        <v>0</v>
      </c>
      <c r="AG416" s="0" t="n">
        <v>0</v>
      </c>
      <c r="AH416" s="0" t="n">
        <v>0.471959160443807</v>
      </c>
      <c r="AI416" s="0" t="n">
        <v>0.660742824452629</v>
      </c>
      <c r="AJ416" s="0" t="n">
        <v>0</v>
      </c>
      <c r="AK416" s="5" t="s">
        <v>234</v>
      </c>
      <c r="AL416" s="5" t="s">
        <v>265</v>
      </c>
      <c r="AM416" s="5" t="s">
        <v>469</v>
      </c>
      <c r="AN416" s="5" t="s">
        <v>253</v>
      </c>
      <c r="AO416" s="5" t="s">
        <v>235</v>
      </c>
      <c r="AP416" s="5" t="s">
        <v>470</v>
      </c>
      <c r="AQ416" s="0" t="s">
        <v>155</v>
      </c>
    </row>
    <row r="417" customFormat="false" ht="15.8" hidden="true" customHeight="false" outlineLevel="0" collapsed="false">
      <c r="A417" s="0" t="s">
        <v>9</v>
      </c>
      <c r="B417" s="0" t="s">
        <v>185</v>
      </c>
      <c r="C417" s="0" t="s">
        <v>468</v>
      </c>
      <c r="D417" s="0" t="s">
        <v>468</v>
      </c>
      <c r="E417" s="0" t="s">
        <v>90</v>
      </c>
      <c r="F417" s="0" t="s">
        <v>241</v>
      </c>
      <c r="G417" s="0" t="n">
        <v>8025830.26459461</v>
      </c>
      <c r="H417" s="0" t="n">
        <v>1019845</v>
      </c>
      <c r="I417" s="0" t="n">
        <v>1615021.89133333</v>
      </c>
      <c r="J417" s="0" t="n">
        <v>11338588.3333333</v>
      </c>
      <c r="K417" s="0" t="n">
        <v>14578185</v>
      </c>
      <c r="L417" s="0" t="n">
        <v>119837168.712142</v>
      </c>
      <c r="M417" s="0" t="n">
        <v>143804602.454571</v>
      </c>
      <c r="N417" s="0" t="n">
        <v>46603343.3455619</v>
      </c>
      <c r="O417" s="0" t="n">
        <v>59652279.482319</v>
      </c>
      <c r="P417" s="0" t="n">
        <v>25916773.3333333</v>
      </c>
      <c r="Q417" s="0" t="n">
        <v>29156369.9999999</v>
      </c>
      <c r="R417" s="0" t="n">
        <v>60720796.5307909</v>
      </c>
      <c r="S417" s="0" t="n">
        <v>0.8678240286172</v>
      </c>
      <c r="T417" s="0" t="n">
        <v>12.7062315024996</v>
      </c>
      <c r="U417" s="0" t="n">
        <v>129.25580415</v>
      </c>
      <c r="V417" s="0" t="n">
        <v>52.0940058675</v>
      </c>
      <c r="W417" s="0" t="n">
        <v>27.0007419428115</v>
      </c>
      <c r="X417" s="0" t="n">
        <v>221.056783462811</v>
      </c>
      <c r="Y417" s="0" t="n">
        <v>181.3498100175</v>
      </c>
      <c r="Z417" s="0" t="s">
        <v>230</v>
      </c>
      <c r="AA417" s="0" t="n">
        <v>0.1678571429</v>
      </c>
      <c r="AB417" s="0" t="n">
        <v>0.235</v>
      </c>
      <c r="AC417" s="0" t="n">
        <v>1</v>
      </c>
      <c r="AD417" s="0" t="n">
        <v>0.0671428571</v>
      </c>
      <c r="AE417" s="0" t="n">
        <v>0.765</v>
      </c>
      <c r="AF417" s="0" t="n">
        <v>0.255</v>
      </c>
      <c r="AG417" s="0" t="n">
        <v>0.51</v>
      </c>
      <c r="AH417" s="0" t="n">
        <v>0.145670461983651</v>
      </c>
      <c r="AI417" s="0" t="n">
        <v>0.203938646725042</v>
      </c>
      <c r="AJ417" s="0" t="n">
        <v>0.8678240286172</v>
      </c>
      <c r="AK417" s="5" t="s">
        <v>234</v>
      </c>
      <c r="AL417" s="5" t="s">
        <v>265</v>
      </c>
      <c r="AM417" s="5" t="s">
        <v>469</v>
      </c>
      <c r="AN417" s="5" t="s">
        <v>253</v>
      </c>
      <c r="AO417" s="5" t="s">
        <v>235</v>
      </c>
      <c r="AP417" s="5" t="s">
        <v>470</v>
      </c>
      <c r="AQ417" s="0" t="s">
        <v>242</v>
      </c>
    </row>
    <row r="418" customFormat="false" ht="15.8" hidden="true" customHeight="false" outlineLevel="0" collapsed="false">
      <c r="A418" s="0" t="s">
        <v>9</v>
      </c>
      <c r="B418" s="0" t="s">
        <v>185</v>
      </c>
      <c r="C418" s="0" t="s">
        <v>471</v>
      </c>
      <c r="D418" s="0" t="s">
        <v>471</v>
      </c>
      <c r="E418" s="0" t="s">
        <v>90</v>
      </c>
      <c r="F418" s="0" t="s">
        <v>202</v>
      </c>
      <c r="G418" s="0" t="n">
        <v>141561661.560978</v>
      </c>
      <c r="H418" s="0" t="n">
        <v>2546184.99999999</v>
      </c>
      <c r="I418" s="0" t="n">
        <v>2362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141561661.560978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s">
        <v>244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5" t="s">
        <v>234</v>
      </c>
      <c r="AL418" s="5" t="s">
        <v>267</v>
      </c>
      <c r="AM418" s="5" t="s">
        <v>472</v>
      </c>
      <c r="AN418" s="5" t="s">
        <v>253</v>
      </c>
      <c r="AO418" s="5" t="s">
        <v>235</v>
      </c>
      <c r="AP418" s="5" t="s">
        <v>473</v>
      </c>
      <c r="AQ418" s="0" t="s">
        <v>237</v>
      </c>
    </row>
    <row r="419" customFormat="false" ht="15.8" hidden="true" customHeight="false" outlineLevel="0" collapsed="false">
      <c r="A419" s="0" t="s">
        <v>9</v>
      </c>
      <c r="B419" s="0" t="s">
        <v>185</v>
      </c>
      <c r="C419" s="0" t="s">
        <v>471</v>
      </c>
      <c r="D419" s="0" t="s">
        <v>471</v>
      </c>
      <c r="E419" s="0" t="s">
        <v>90</v>
      </c>
      <c r="F419" s="0" t="s">
        <v>238</v>
      </c>
      <c r="G419" s="0" t="n">
        <v>141561661.560978</v>
      </c>
      <c r="H419" s="0" t="n">
        <v>2546184.99999999</v>
      </c>
      <c r="I419" s="0" t="n">
        <v>3675504.66888888</v>
      </c>
      <c r="J419" s="0" t="n">
        <v>0</v>
      </c>
      <c r="K419" s="0" t="n">
        <v>0</v>
      </c>
      <c r="L419" s="0" t="n">
        <v>144306755.077586</v>
      </c>
      <c r="M419" s="0" t="n">
        <v>180383443.846982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141561661.560978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s">
        <v>244</v>
      </c>
      <c r="AA419" s="0" t="n">
        <v>0.258</v>
      </c>
      <c r="AB419" s="0" t="n">
        <v>0.44</v>
      </c>
      <c r="AC419" s="0" t="n">
        <v>1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5" t="s">
        <v>234</v>
      </c>
      <c r="AL419" s="5" t="s">
        <v>267</v>
      </c>
      <c r="AM419" s="5" t="s">
        <v>472</v>
      </c>
      <c r="AN419" s="5" t="s">
        <v>253</v>
      </c>
      <c r="AO419" s="5" t="s">
        <v>235</v>
      </c>
      <c r="AP419" s="5" t="s">
        <v>473</v>
      </c>
      <c r="AQ419" s="0" t="s">
        <v>239</v>
      </c>
    </row>
    <row r="420" customFormat="false" ht="15.8" hidden="true" customHeight="false" outlineLevel="0" collapsed="false">
      <c r="A420" s="0" t="s">
        <v>9</v>
      </c>
      <c r="B420" s="0" t="s">
        <v>185</v>
      </c>
      <c r="C420" s="0" t="s">
        <v>471</v>
      </c>
      <c r="D420" s="0" t="s">
        <v>471</v>
      </c>
      <c r="E420" s="0" t="s">
        <v>90</v>
      </c>
      <c r="F420" s="0" t="s">
        <v>240</v>
      </c>
      <c r="G420" s="0" t="n">
        <v>42066117.880624</v>
      </c>
      <c r="H420" s="0" t="n">
        <v>2546184.99999999</v>
      </c>
      <c r="I420" s="0" t="n">
        <v>3675504.66888888</v>
      </c>
      <c r="J420" s="0" t="n">
        <v>0</v>
      </c>
      <c r="K420" s="0" t="n">
        <v>0</v>
      </c>
      <c r="L420" s="0" t="n">
        <v>144306755.077586</v>
      </c>
      <c r="M420" s="0" t="n">
        <v>180383443.846982</v>
      </c>
      <c r="N420" s="0" t="n">
        <v>92596834.6014777</v>
      </c>
      <c r="O420" s="0" t="n">
        <v>126268410.820197</v>
      </c>
      <c r="P420" s="0" t="n">
        <v>0</v>
      </c>
      <c r="Q420" s="0" t="n">
        <v>0</v>
      </c>
      <c r="R420" s="0" t="n">
        <v>141561661.560978</v>
      </c>
      <c r="S420" s="0" t="n">
        <v>0.702842440412413</v>
      </c>
      <c r="T420" s="0" t="n">
        <v>0</v>
      </c>
      <c r="U420" s="0" t="n">
        <v>63.7601350500001</v>
      </c>
      <c r="V420" s="0" t="n">
        <v>42.9790540400001</v>
      </c>
      <c r="W420" s="0" t="n">
        <v>0</v>
      </c>
      <c r="X420" s="0" t="n">
        <v>0</v>
      </c>
      <c r="Y420" s="0" t="n">
        <v>106.73918909</v>
      </c>
      <c r="Z420" s="0" t="s">
        <v>244</v>
      </c>
      <c r="AA420" s="0" t="n">
        <v>0.586363636363636</v>
      </c>
      <c r="AB420" s="0" t="n">
        <v>1</v>
      </c>
      <c r="AC420" s="0" t="n">
        <v>0</v>
      </c>
      <c r="AD420" s="0" t="n">
        <v>0.413636363636364</v>
      </c>
      <c r="AE420" s="0" t="n">
        <v>0</v>
      </c>
      <c r="AF420" s="0" t="n">
        <v>0</v>
      </c>
      <c r="AG420" s="0" t="n">
        <v>0</v>
      </c>
      <c r="AH420" s="0" t="n">
        <v>0.412121249150915</v>
      </c>
      <c r="AI420" s="0" t="n">
        <v>0.702842440412413</v>
      </c>
      <c r="AJ420" s="0" t="n">
        <v>0</v>
      </c>
      <c r="AK420" s="5" t="s">
        <v>234</v>
      </c>
      <c r="AL420" s="5" t="s">
        <v>267</v>
      </c>
      <c r="AM420" s="5" t="s">
        <v>472</v>
      </c>
      <c r="AN420" s="5" t="s">
        <v>253</v>
      </c>
      <c r="AO420" s="5" t="s">
        <v>235</v>
      </c>
      <c r="AP420" s="5" t="s">
        <v>473</v>
      </c>
      <c r="AQ420" s="0" t="s">
        <v>155</v>
      </c>
    </row>
    <row r="421" customFormat="false" ht="15.8" hidden="true" customHeight="false" outlineLevel="0" collapsed="false">
      <c r="A421" s="0" t="s">
        <v>9</v>
      </c>
      <c r="B421" s="0" t="s">
        <v>185</v>
      </c>
      <c r="C421" s="0" t="s">
        <v>471</v>
      </c>
      <c r="D421" s="0" t="s">
        <v>471</v>
      </c>
      <c r="E421" s="0" t="s">
        <v>90</v>
      </c>
      <c r="F421" s="0" t="s">
        <v>241</v>
      </c>
      <c r="G421" s="0" t="n">
        <v>18360792.5457085</v>
      </c>
      <c r="H421" s="0" t="n">
        <v>2546184.99999999</v>
      </c>
      <c r="I421" s="0" t="n">
        <v>3675504.66888888</v>
      </c>
      <c r="J421" s="0" t="n">
        <v>22273431.25</v>
      </c>
      <c r="K421" s="0" t="n">
        <v>28637268.7499999</v>
      </c>
      <c r="L421" s="0" t="n">
        <v>270575165.770474</v>
      </c>
      <c r="M421" s="0" t="n">
        <v>324690198.924568</v>
      </c>
      <c r="N421" s="0" t="n">
        <v>105223675.683497</v>
      </c>
      <c r="O421" s="0" t="n">
        <v>134686304.874877</v>
      </c>
      <c r="P421" s="0" t="n">
        <v>50910699.9999999</v>
      </c>
      <c r="Q421" s="0" t="n">
        <v>57274537.4999997</v>
      </c>
      <c r="R421" s="0" t="n">
        <v>141561661.560978</v>
      </c>
      <c r="S421" s="0" t="n">
        <v>0.870298269014032</v>
      </c>
      <c r="T421" s="0" t="n">
        <v>9.99744716114501</v>
      </c>
      <c r="U421" s="0" t="n">
        <v>116.893580925</v>
      </c>
      <c r="V421" s="0" t="n">
        <v>47.1116553900001</v>
      </c>
      <c r="W421" s="0" t="n">
        <v>21.2445752174331</v>
      </c>
      <c r="X421" s="0" t="n">
        <v>195.247258693578</v>
      </c>
      <c r="Y421" s="0" t="n">
        <v>164.005236315</v>
      </c>
      <c r="Z421" s="0" t="s">
        <v>244</v>
      </c>
      <c r="AA421" s="0" t="n">
        <v>0.258</v>
      </c>
      <c r="AB421" s="0" t="n">
        <v>0.44</v>
      </c>
      <c r="AC421" s="0" t="n">
        <v>1</v>
      </c>
      <c r="AD421" s="0" t="n">
        <v>0.182</v>
      </c>
      <c r="AE421" s="0" t="n">
        <v>0.56</v>
      </c>
      <c r="AF421" s="0" t="n">
        <v>0.186666666666667</v>
      </c>
      <c r="AG421" s="0" t="n">
        <v>0.373333333333333</v>
      </c>
      <c r="AH421" s="0" t="n">
        <v>0.22453695340562</v>
      </c>
      <c r="AI421" s="0" t="n">
        <v>0.382931238366174</v>
      </c>
      <c r="AJ421" s="0" t="n">
        <v>0.870298269014032</v>
      </c>
      <c r="AK421" s="5" t="s">
        <v>234</v>
      </c>
      <c r="AL421" s="5" t="s">
        <v>267</v>
      </c>
      <c r="AM421" s="5" t="s">
        <v>472</v>
      </c>
      <c r="AN421" s="5" t="s">
        <v>253</v>
      </c>
      <c r="AO421" s="5" t="s">
        <v>235</v>
      </c>
      <c r="AP421" s="5" t="s">
        <v>473</v>
      </c>
      <c r="AQ421" s="0" t="s">
        <v>242</v>
      </c>
    </row>
    <row r="422" customFormat="false" ht="15.8" hidden="true" customHeight="false" outlineLevel="0" collapsed="false">
      <c r="A422" s="0" t="s">
        <v>9</v>
      </c>
      <c r="B422" s="0" t="s">
        <v>167</v>
      </c>
      <c r="C422" s="0" t="s">
        <v>468</v>
      </c>
      <c r="D422" s="0" t="s">
        <v>468</v>
      </c>
      <c r="E422" s="0" t="s">
        <v>90</v>
      </c>
      <c r="F422" s="0" t="s">
        <v>202</v>
      </c>
      <c r="G422" s="0" t="n">
        <v>39820554.5651113</v>
      </c>
      <c r="H422" s="0" t="n">
        <v>796304.999999998</v>
      </c>
      <c r="I422" s="0" t="n">
        <v>1244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39820554.5651113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s">
        <v>230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5" t="s">
        <v>234</v>
      </c>
      <c r="AL422" s="5" t="s">
        <v>265</v>
      </c>
      <c r="AM422" s="5" t="s">
        <v>469</v>
      </c>
      <c r="AN422" s="5" t="s">
        <v>424</v>
      </c>
      <c r="AO422" s="5" t="s">
        <v>235</v>
      </c>
      <c r="AP422" s="5" t="s">
        <v>474</v>
      </c>
      <c r="AQ422" s="0" t="s">
        <v>237</v>
      </c>
    </row>
    <row r="423" customFormat="false" ht="15.8" hidden="true" customHeight="false" outlineLevel="0" collapsed="false">
      <c r="A423" s="0" t="s">
        <v>9</v>
      </c>
      <c r="B423" s="0" t="s">
        <v>167</v>
      </c>
      <c r="C423" s="0" t="s">
        <v>468</v>
      </c>
      <c r="D423" s="0" t="s">
        <v>468</v>
      </c>
      <c r="E423" s="0" t="s">
        <v>90</v>
      </c>
      <c r="F423" s="0" t="s">
        <v>238</v>
      </c>
      <c r="G423" s="0" t="n">
        <v>39820554.5651113</v>
      </c>
      <c r="H423" s="0" t="n">
        <v>796304.999999998</v>
      </c>
      <c r="I423" s="0" t="n">
        <v>1146967.11166667</v>
      </c>
      <c r="J423" s="0" t="n">
        <v>0</v>
      </c>
      <c r="K423" s="0" t="n">
        <v>0</v>
      </c>
      <c r="L423" s="0" t="n">
        <v>49904020.9084439</v>
      </c>
      <c r="M423" s="0" t="n">
        <v>62380026.1355549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39820554.5651113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s">
        <v>230</v>
      </c>
      <c r="AA423" s="0" t="n">
        <v>0.1678571429</v>
      </c>
      <c r="AB423" s="0" t="n">
        <v>0.235</v>
      </c>
      <c r="AC423" s="0" t="n">
        <v>1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5" t="s">
        <v>234</v>
      </c>
      <c r="AL423" s="5" t="s">
        <v>265</v>
      </c>
      <c r="AM423" s="5" t="s">
        <v>469</v>
      </c>
      <c r="AN423" s="5" t="s">
        <v>424</v>
      </c>
      <c r="AO423" s="5" t="s">
        <v>235</v>
      </c>
      <c r="AP423" s="5" t="s">
        <v>474</v>
      </c>
      <c r="AQ423" s="0" t="s">
        <v>239</v>
      </c>
    </row>
    <row r="424" customFormat="false" ht="15.8" hidden="true" customHeight="false" outlineLevel="0" collapsed="false">
      <c r="A424" s="0" t="s">
        <v>9</v>
      </c>
      <c r="B424" s="0" t="s">
        <v>167</v>
      </c>
      <c r="C424" s="0" t="s">
        <v>468</v>
      </c>
      <c r="D424" s="0" t="s">
        <v>468</v>
      </c>
      <c r="E424" s="0" t="s">
        <v>90</v>
      </c>
      <c r="F424" s="0" t="s">
        <v>240</v>
      </c>
      <c r="G424" s="0" t="n">
        <v>13968269.3405856</v>
      </c>
      <c r="H424" s="0" t="n">
        <v>796304.999999998</v>
      </c>
      <c r="I424" s="0" t="n">
        <v>1146967.11166667</v>
      </c>
      <c r="J424" s="0" t="n">
        <v>8867378.33333332</v>
      </c>
      <c r="K424" s="0" t="n">
        <v>11400915</v>
      </c>
      <c r="L424" s="0" t="n">
        <v>49904020.9084439</v>
      </c>
      <c r="M424" s="0" t="n">
        <v>62380026.1355549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39820554.5651113</v>
      </c>
      <c r="S424" s="0" t="n">
        <v>0.649219618030537</v>
      </c>
      <c r="T424" s="0" t="n">
        <v>12.7264636874899</v>
      </c>
      <c r="U424" s="0" t="n">
        <v>70.5031659</v>
      </c>
      <c r="V424" s="0" t="n">
        <v>0</v>
      </c>
      <c r="W424" s="0" t="n">
        <v>0</v>
      </c>
      <c r="X424" s="0" t="n">
        <v>83.2296295874899</v>
      </c>
      <c r="Y424" s="0" t="n">
        <v>0</v>
      </c>
      <c r="Z424" s="0" t="s">
        <v>230</v>
      </c>
      <c r="AA424" s="0" t="n">
        <v>0.1678571429</v>
      </c>
      <c r="AB424" s="0" t="n">
        <v>0</v>
      </c>
      <c r="AC424" s="0" t="n">
        <v>1</v>
      </c>
      <c r="AD424" s="0" t="n">
        <v>0</v>
      </c>
      <c r="AE424" s="0" t="n">
        <v>0.8321428571</v>
      </c>
      <c r="AF424" s="0" t="n">
        <v>0.8321428571</v>
      </c>
      <c r="AG424" s="0" t="n">
        <v>0</v>
      </c>
      <c r="AH424" s="0" t="n">
        <v>0.108976150197235</v>
      </c>
      <c r="AI424" s="0" t="n">
        <v>0</v>
      </c>
      <c r="AJ424" s="0" t="n">
        <v>0.649219618030537</v>
      </c>
      <c r="AK424" s="5" t="s">
        <v>234</v>
      </c>
      <c r="AL424" s="5" t="s">
        <v>265</v>
      </c>
      <c r="AM424" s="5" t="s">
        <v>469</v>
      </c>
      <c r="AN424" s="5" t="s">
        <v>424</v>
      </c>
      <c r="AO424" s="5" t="s">
        <v>235</v>
      </c>
      <c r="AP424" s="5" t="s">
        <v>474</v>
      </c>
      <c r="AQ424" s="0" t="s">
        <v>155</v>
      </c>
    </row>
    <row r="425" customFormat="false" ht="15.8" hidden="true" customHeight="false" outlineLevel="0" collapsed="false">
      <c r="A425" s="0" t="s">
        <v>9</v>
      </c>
      <c r="B425" s="0" t="s">
        <v>167</v>
      </c>
      <c r="C425" s="0" t="s">
        <v>468</v>
      </c>
      <c r="D425" s="0" t="s">
        <v>468</v>
      </c>
      <c r="E425" s="0" t="s">
        <v>90</v>
      </c>
      <c r="F425" s="0" t="s">
        <v>241</v>
      </c>
      <c r="G425" s="0" t="n">
        <v>4579434.11157843</v>
      </c>
      <c r="H425" s="0" t="n">
        <v>796304.999999998</v>
      </c>
      <c r="I425" s="0" t="n">
        <v>1146967.11166667</v>
      </c>
      <c r="J425" s="0" t="n">
        <v>8867378.33333332</v>
      </c>
      <c r="K425" s="0" t="n">
        <v>11400915</v>
      </c>
      <c r="L425" s="0" t="n">
        <v>93570039.2033322</v>
      </c>
      <c r="M425" s="0" t="n">
        <v>112284047.043999</v>
      </c>
      <c r="N425" s="0" t="n">
        <v>36388348.5458943</v>
      </c>
      <c r="O425" s="0" t="n">
        <v>46577086.1387447</v>
      </c>
      <c r="P425" s="0" t="n">
        <v>20268293.3333333</v>
      </c>
      <c r="Q425" s="0" t="n">
        <v>22801829.9999999</v>
      </c>
      <c r="R425" s="0" t="n">
        <v>39820554.5651113</v>
      </c>
      <c r="S425" s="0" t="n">
        <v>0.884998233661198</v>
      </c>
      <c r="T425" s="0" t="n">
        <v>12.7264636874899</v>
      </c>
      <c r="U425" s="0" t="n">
        <v>129.25580415</v>
      </c>
      <c r="V425" s="0" t="n">
        <v>52.0940058675</v>
      </c>
      <c r="W425" s="0" t="n">
        <v>27.0437353359161</v>
      </c>
      <c r="X425" s="0" t="n">
        <v>221.120009040906</v>
      </c>
      <c r="Y425" s="0" t="n">
        <v>181.3498100175</v>
      </c>
      <c r="Z425" s="0" t="s">
        <v>230</v>
      </c>
      <c r="AA425" s="0" t="n">
        <v>0.1678571429</v>
      </c>
      <c r="AB425" s="0" t="n">
        <v>0.235</v>
      </c>
      <c r="AC425" s="0" t="n">
        <v>1</v>
      </c>
      <c r="AD425" s="0" t="n">
        <v>0.0671428571</v>
      </c>
      <c r="AE425" s="0" t="n">
        <v>0.765</v>
      </c>
      <c r="AF425" s="0" t="n">
        <v>0.255</v>
      </c>
      <c r="AG425" s="0" t="n">
        <v>0.51</v>
      </c>
      <c r="AH425" s="0" t="n">
        <v>0.148553274973915</v>
      </c>
      <c r="AI425" s="0" t="n">
        <v>0.207974584910382</v>
      </c>
      <c r="AJ425" s="0" t="n">
        <v>0.884998233661198</v>
      </c>
      <c r="AK425" s="5" t="s">
        <v>234</v>
      </c>
      <c r="AL425" s="5" t="s">
        <v>265</v>
      </c>
      <c r="AM425" s="5" t="s">
        <v>469</v>
      </c>
      <c r="AN425" s="5" t="s">
        <v>424</v>
      </c>
      <c r="AO425" s="5" t="s">
        <v>235</v>
      </c>
      <c r="AP425" s="5" t="s">
        <v>474</v>
      </c>
      <c r="AQ425" s="0" t="s">
        <v>242</v>
      </c>
    </row>
    <row r="426" customFormat="false" ht="15.8" hidden="true" customHeight="false" outlineLevel="0" collapsed="false">
      <c r="A426" s="0" t="s">
        <v>9</v>
      </c>
      <c r="B426" s="0" t="s">
        <v>167</v>
      </c>
      <c r="C426" s="0" t="s">
        <v>471</v>
      </c>
      <c r="D426" s="0" t="s">
        <v>471</v>
      </c>
      <c r="E426" s="0" t="s">
        <v>90</v>
      </c>
      <c r="F426" s="0" t="s">
        <v>202</v>
      </c>
      <c r="G426" s="0" t="n">
        <v>264074305.623438</v>
      </c>
      <c r="H426" s="0" t="n">
        <v>5158519.99999999</v>
      </c>
      <c r="I426" s="0" t="n">
        <v>5412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264074305.623438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s">
        <v>244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5" t="s">
        <v>234</v>
      </c>
      <c r="AL426" s="5" t="s">
        <v>267</v>
      </c>
      <c r="AM426" s="5" t="s">
        <v>472</v>
      </c>
      <c r="AN426" s="5" t="s">
        <v>424</v>
      </c>
      <c r="AO426" s="5" t="s">
        <v>235</v>
      </c>
      <c r="AP426" s="5" t="s">
        <v>475</v>
      </c>
      <c r="AQ426" s="0" t="s">
        <v>237</v>
      </c>
    </row>
    <row r="427" customFormat="false" ht="15.8" hidden="true" customHeight="false" outlineLevel="0" collapsed="false">
      <c r="A427" s="0" t="s">
        <v>9</v>
      </c>
      <c r="B427" s="0" t="s">
        <v>167</v>
      </c>
      <c r="C427" s="0" t="s">
        <v>471</v>
      </c>
      <c r="D427" s="0" t="s">
        <v>471</v>
      </c>
      <c r="E427" s="0" t="s">
        <v>90</v>
      </c>
      <c r="F427" s="0" t="s">
        <v>238</v>
      </c>
      <c r="G427" s="0" t="n">
        <v>264074305.623438</v>
      </c>
      <c r="H427" s="0" t="n">
        <v>5158519.99999999</v>
      </c>
      <c r="I427" s="0" t="n">
        <v>8745210.46851365</v>
      </c>
      <c r="J427" s="0" t="n">
        <v>0</v>
      </c>
      <c r="K427" s="0" t="n">
        <v>0</v>
      </c>
      <c r="L427" s="0" t="n">
        <v>292362606.096111</v>
      </c>
      <c r="M427" s="0" t="n">
        <v>365453257.620139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264074305.623438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s">
        <v>244</v>
      </c>
      <c r="AA427" s="0" t="n">
        <v>0.258</v>
      </c>
      <c r="AB427" s="0" t="n">
        <v>0.44</v>
      </c>
      <c r="AC427" s="0" t="n">
        <v>1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5" t="s">
        <v>234</v>
      </c>
      <c r="AL427" s="5" t="s">
        <v>267</v>
      </c>
      <c r="AM427" s="5" t="s">
        <v>472</v>
      </c>
      <c r="AN427" s="5" t="s">
        <v>424</v>
      </c>
      <c r="AO427" s="5" t="s">
        <v>235</v>
      </c>
      <c r="AP427" s="5" t="s">
        <v>475</v>
      </c>
      <c r="AQ427" s="0" t="s">
        <v>239</v>
      </c>
    </row>
    <row r="428" customFormat="false" ht="15.8" hidden="true" customHeight="false" outlineLevel="0" collapsed="false">
      <c r="A428" s="0" t="s">
        <v>9</v>
      </c>
      <c r="B428" s="0" t="s">
        <v>167</v>
      </c>
      <c r="C428" s="0" t="s">
        <v>471</v>
      </c>
      <c r="D428" s="0" t="s">
        <v>471</v>
      </c>
      <c r="E428" s="0" t="s">
        <v>90</v>
      </c>
      <c r="F428" s="0" t="s">
        <v>240</v>
      </c>
      <c r="G428" s="0" t="n">
        <v>84818210.9921927</v>
      </c>
      <c r="H428" s="0" t="n">
        <v>5158519.99999999</v>
      </c>
      <c r="I428" s="0" t="n">
        <v>8745210.46851365</v>
      </c>
      <c r="J428" s="0" t="n">
        <v>46132123.3333331</v>
      </c>
      <c r="K428" s="0" t="n">
        <v>59312729.9999998</v>
      </c>
      <c r="L428" s="0" t="n">
        <v>292362606.096111</v>
      </c>
      <c r="M428" s="0" t="n">
        <v>365453257.620139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264074305.623438</v>
      </c>
      <c r="S428" s="0" t="n">
        <v>0.678809300314356</v>
      </c>
      <c r="T428" s="0" t="n">
        <v>10.2204559964227</v>
      </c>
      <c r="U428" s="0" t="n">
        <v>63.76013505</v>
      </c>
      <c r="V428" s="0" t="n">
        <v>0</v>
      </c>
      <c r="W428" s="0" t="n">
        <v>0</v>
      </c>
      <c r="X428" s="0" t="n">
        <v>73.9805910464227</v>
      </c>
      <c r="Y428" s="0" t="n">
        <v>0</v>
      </c>
      <c r="Z428" s="0" t="s">
        <v>244</v>
      </c>
      <c r="AA428" s="0" t="n">
        <v>0.258</v>
      </c>
      <c r="AB428" s="0" t="n">
        <v>0</v>
      </c>
      <c r="AC428" s="0" t="n">
        <v>1</v>
      </c>
      <c r="AD428" s="0" t="n">
        <v>0</v>
      </c>
      <c r="AE428" s="0" t="n">
        <v>0.742</v>
      </c>
      <c r="AF428" s="0" t="n">
        <v>0.742</v>
      </c>
      <c r="AG428" s="0" t="n">
        <v>0</v>
      </c>
      <c r="AH428" s="0" t="n">
        <v>0.175132799481104</v>
      </c>
      <c r="AI428" s="0" t="n">
        <v>0</v>
      </c>
      <c r="AJ428" s="0" t="n">
        <v>0.678809300314356</v>
      </c>
      <c r="AK428" s="5" t="s">
        <v>234</v>
      </c>
      <c r="AL428" s="5" t="s">
        <v>267</v>
      </c>
      <c r="AM428" s="5" t="s">
        <v>472</v>
      </c>
      <c r="AN428" s="5" t="s">
        <v>424</v>
      </c>
      <c r="AO428" s="5" t="s">
        <v>235</v>
      </c>
      <c r="AP428" s="5" t="s">
        <v>475</v>
      </c>
      <c r="AQ428" s="0" t="s">
        <v>155</v>
      </c>
    </row>
    <row r="429" customFormat="false" ht="15.8" hidden="true" customHeight="false" outlineLevel="0" collapsed="false">
      <c r="A429" s="0" t="s">
        <v>9</v>
      </c>
      <c r="B429" s="0" t="s">
        <v>167</v>
      </c>
      <c r="C429" s="0" t="s">
        <v>471</v>
      </c>
      <c r="D429" s="0" t="s">
        <v>471</v>
      </c>
      <c r="E429" s="0" t="s">
        <v>90</v>
      </c>
      <c r="F429" s="0" t="s">
        <v>241</v>
      </c>
      <c r="G429" s="0" t="n">
        <v>33662384.672235</v>
      </c>
      <c r="H429" s="0" t="n">
        <v>5158519.99999999</v>
      </c>
      <c r="I429" s="0" t="n">
        <v>8745210.46851365</v>
      </c>
      <c r="J429" s="0" t="n">
        <v>46132123.3333331</v>
      </c>
      <c r="K429" s="0" t="n">
        <v>59312729.9999998</v>
      </c>
      <c r="L429" s="0" t="n">
        <v>548179886.430209</v>
      </c>
      <c r="M429" s="0" t="n">
        <v>657815863.716251</v>
      </c>
      <c r="N429" s="0" t="n">
        <v>213181067.160019</v>
      </c>
      <c r="O429" s="0" t="n">
        <v>272871765.964825</v>
      </c>
      <c r="P429" s="0" t="n">
        <v>105444853.333333</v>
      </c>
      <c r="Q429" s="0" t="n">
        <v>118625460</v>
      </c>
      <c r="R429" s="0" t="n">
        <v>264074305.623438</v>
      </c>
      <c r="S429" s="0" t="n">
        <v>0.872526845833171</v>
      </c>
      <c r="T429" s="0" t="n">
        <v>10.2204559964227</v>
      </c>
      <c r="U429" s="0" t="n">
        <v>116.893580925</v>
      </c>
      <c r="V429" s="0" t="n">
        <v>47.1116553899999</v>
      </c>
      <c r="W429" s="0" t="n">
        <v>21.7184689923984</v>
      </c>
      <c r="X429" s="0" t="n">
        <v>195.944161303821</v>
      </c>
      <c r="Y429" s="0" t="n">
        <v>164.005236315</v>
      </c>
      <c r="Z429" s="0" t="s">
        <v>244</v>
      </c>
      <c r="AA429" s="0" t="n">
        <v>0.258</v>
      </c>
      <c r="AB429" s="0" t="n">
        <v>0.44</v>
      </c>
      <c r="AC429" s="0" t="n">
        <v>1</v>
      </c>
      <c r="AD429" s="0" t="n">
        <v>0.182</v>
      </c>
      <c r="AE429" s="0" t="n">
        <v>0.56</v>
      </c>
      <c r="AF429" s="0" t="n">
        <v>0.186666666666667</v>
      </c>
      <c r="AG429" s="0" t="n">
        <v>0.373333333333333</v>
      </c>
      <c r="AH429" s="0" t="n">
        <v>0.225111926224958</v>
      </c>
      <c r="AI429" s="0" t="n">
        <v>0.383911812166595</v>
      </c>
      <c r="AJ429" s="0" t="n">
        <v>0.872526845833171</v>
      </c>
      <c r="AK429" s="5" t="s">
        <v>234</v>
      </c>
      <c r="AL429" s="5" t="s">
        <v>267</v>
      </c>
      <c r="AM429" s="5" t="s">
        <v>472</v>
      </c>
      <c r="AN429" s="5" t="s">
        <v>424</v>
      </c>
      <c r="AO429" s="5" t="s">
        <v>235</v>
      </c>
      <c r="AP429" s="5" t="s">
        <v>475</v>
      </c>
      <c r="AQ429" s="0" t="s">
        <v>242</v>
      </c>
    </row>
    <row r="430" customFormat="false" ht="15.8" hidden="true" customHeight="false" outlineLevel="0" collapsed="false">
      <c r="A430" s="0" t="s">
        <v>13</v>
      </c>
      <c r="B430" s="0" t="s">
        <v>13</v>
      </c>
      <c r="C430" s="0" t="s">
        <v>53</v>
      </c>
      <c r="D430" s="0" t="s">
        <v>250</v>
      </c>
      <c r="E430" s="0" t="s">
        <v>52</v>
      </c>
      <c r="F430" s="0" t="s">
        <v>202</v>
      </c>
      <c r="G430" s="0" t="n">
        <v>69390754.9026823</v>
      </c>
      <c r="H430" s="0" t="n">
        <v>1210403.38707042</v>
      </c>
      <c r="I430" s="0" t="n">
        <v>442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69390754.9026823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s">
        <v>476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5" t="s">
        <v>252</v>
      </c>
      <c r="AL430" s="5" t="s">
        <v>231</v>
      </c>
      <c r="AM430" s="5" t="s">
        <v>253</v>
      </c>
      <c r="AN430" s="5" t="s">
        <v>437</v>
      </c>
      <c r="AO430" s="5" t="s">
        <v>261</v>
      </c>
      <c r="AP430" s="5" t="s">
        <v>477</v>
      </c>
      <c r="AQ430" s="0" t="s">
        <v>237</v>
      </c>
    </row>
    <row r="431" customFormat="false" ht="15.8" hidden="true" customHeight="false" outlineLevel="0" collapsed="false">
      <c r="A431" s="0" t="s">
        <v>13</v>
      </c>
      <c r="B431" s="0" t="s">
        <v>13</v>
      </c>
      <c r="C431" s="0" t="s">
        <v>53</v>
      </c>
      <c r="D431" s="0" t="s">
        <v>250</v>
      </c>
      <c r="E431" s="0" t="s">
        <v>52</v>
      </c>
      <c r="F431" s="0" t="s">
        <v>238</v>
      </c>
      <c r="G431" s="0" t="n">
        <v>57324143.790382</v>
      </c>
      <c r="H431" s="0" t="n">
        <v>1210403.38707042</v>
      </c>
      <c r="I431" s="0" t="n">
        <v>606255.35253754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34294762.6336619</v>
      </c>
      <c r="Q431" s="0" t="n">
        <v>38329440.5905633</v>
      </c>
      <c r="R431" s="0" t="n">
        <v>69390754.9026823</v>
      </c>
      <c r="S431" s="0" t="n">
        <v>0.173893642304702</v>
      </c>
      <c r="T431" s="0" t="n">
        <v>0</v>
      </c>
      <c r="U431" s="0" t="n">
        <v>0</v>
      </c>
      <c r="V431" s="0" t="n">
        <v>0</v>
      </c>
      <c r="W431" s="0" t="n">
        <v>30</v>
      </c>
      <c r="X431" s="0" t="n">
        <v>30</v>
      </c>
      <c r="Y431" s="0" t="n">
        <v>0</v>
      </c>
      <c r="Z431" s="0" t="s">
        <v>476</v>
      </c>
      <c r="AA431" s="0" t="n">
        <v>0</v>
      </c>
      <c r="AB431" s="0" t="n">
        <v>0</v>
      </c>
      <c r="AC431" s="0" t="n">
        <v>1</v>
      </c>
      <c r="AD431" s="0" t="n">
        <v>0</v>
      </c>
      <c r="AE431" s="0" t="n">
        <v>1</v>
      </c>
      <c r="AF431" s="0" t="n">
        <v>0</v>
      </c>
      <c r="AG431" s="0" t="n">
        <v>1</v>
      </c>
      <c r="AH431" s="0" t="n">
        <v>0</v>
      </c>
      <c r="AI431" s="0" t="n">
        <v>0</v>
      </c>
      <c r="AJ431" s="0" t="n">
        <v>0.173893642304702</v>
      </c>
      <c r="AK431" s="5" t="s">
        <v>252</v>
      </c>
      <c r="AL431" s="5" t="s">
        <v>231</v>
      </c>
      <c r="AM431" s="5" t="s">
        <v>253</v>
      </c>
      <c r="AN431" s="5" t="s">
        <v>437</v>
      </c>
      <c r="AO431" s="5" t="s">
        <v>261</v>
      </c>
      <c r="AP431" s="5" t="s">
        <v>477</v>
      </c>
      <c r="AQ431" s="0" t="s">
        <v>239</v>
      </c>
    </row>
    <row r="432" customFormat="false" ht="15.8" hidden="true" customHeight="false" outlineLevel="0" collapsed="false">
      <c r="A432" s="0" t="s">
        <v>13</v>
      </c>
      <c r="B432" s="0" t="s">
        <v>13</v>
      </c>
      <c r="C432" s="0" t="s">
        <v>53</v>
      </c>
      <c r="D432" s="0" t="s">
        <v>250</v>
      </c>
      <c r="E432" s="0" t="s">
        <v>52</v>
      </c>
      <c r="F432" s="0" t="s">
        <v>240</v>
      </c>
      <c r="G432" s="0" t="n">
        <v>23957232.7264884</v>
      </c>
      <c r="H432" s="0" t="n">
        <v>1210403.38707042</v>
      </c>
      <c r="I432" s="0" t="n">
        <v>606255.35253754</v>
      </c>
      <c r="J432" s="0" t="n">
        <v>0</v>
      </c>
      <c r="K432" s="0" t="n">
        <v>0</v>
      </c>
      <c r="L432" s="0" t="n">
        <v>25418470.7653578</v>
      </c>
      <c r="M432" s="0" t="n">
        <v>31067019.8243261</v>
      </c>
      <c r="N432" s="0" t="n">
        <v>30865286.3339836</v>
      </c>
      <c r="O432" s="0" t="n">
        <v>34294762.5933151</v>
      </c>
      <c r="P432" s="0" t="n">
        <v>40346779.569014</v>
      </c>
      <c r="Q432" s="0" t="n">
        <v>44381457.5259153</v>
      </c>
      <c r="R432" s="0" t="n">
        <v>69390754.9026823</v>
      </c>
      <c r="S432" s="0" t="n">
        <v>0.654748924981615</v>
      </c>
      <c r="T432" s="0" t="n">
        <v>0</v>
      </c>
      <c r="U432" s="0" t="n">
        <v>23.333333</v>
      </c>
      <c r="V432" s="0" t="n">
        <v>26.9166666349999</v>
      </c>
      <c r="W432" s="0" t="n">
        <v>34.9999999999999</v>
      </c>
      <c r="X432" s="0" t="n">
        <v>85.2499996349998</v>
      </c>
      <c r="Y432" s="0" t="n">
        <v>50.2499996349999</v>
      </c>
      <c r="Z432" s="0" t="s">
        <v>476</v>
      </c>
      <c r="AA432" s="0" t="n">
        <v>0.12</v>
      </c>
      <c r="AB432" s="0" t="n">
        <v>0.25</v>
      </c>
      <c r="AC432" s="0" t="n">
        <v>1</v>
      </c>
      <c r="AD432" s="0" t="n">
        <v>0.13</v>
      </c>
      <c r="AE432" s="0" t="n">
        <v>0.75</v>
      </c>
      <c r="AF432" s="0" t="n">
        <v>0</v>
      </c>
      <c r="AG432" s="0" t="n">
        <v>0.75</v>
      </c>
      <c r="AH432" s="0" t="n">
        <v>0.0785698709977938</v>
      </c>
      <c r="AI432" s="0" t="n">
        <v>0.163687231245404</v>
      </c>
      <c r="AJ432" s="0" t="n">
        <v>0.654748924981615</v>
      </c>
      <c r="AK432" s="5" t="s">
        <v>252</v>
      </c>
      <c r="AL432" s="5" t="s">
        <v>231</v>
      </c>
      <c r="AM432" s="5" t="s">
        <v>253</v>
      </c>
      <c r="AN432" s="5" t="s">
        <v>437</v>
      </c>
      <c r="AO432" s="5" t="s">
        <v>261</v>
      </c>
      <c r="AP432" s="5" t="s">
        <v>477</v>
      </c>
      <c r="AQ432" s="0" t="s">
        <v>155</v>
      </c>
    </row>
    <row r="433" customFormat="false" ht="15.8" hidden="true" customHeight="false" outlineLevel="0" collapsed="false">
      <c r="A433" s="0" t="s">
        <v>13</v>
      </c>
      <c r="B433" s="0" t="s">
        <v>13</v>
      </c>
      <c r="C433" s="0" t="s">
        <v>53</v>
      </c>
      <c r="D433" s="0" t="s">
        <v>250</v>
      </c>
      <c r="E433" s="0" t="s">
        <v>52</v>
      </c>
      <c r="F433" s="0" t="s">
        <v>241</v>
      </c>
      <c r="G433" s="0" t="n">
        <v>12060900.2232419</v>
      </c>
      <c r="H433" s="0" t="n">
        <v>1210403.38707042</v>
      </c>
      <c r="I433" s="0" t="n">
        <v>606255.35253754</v>
      </c>
      <c r="J433" s="0" t="n">
        <v>14121372.8491549</v>
      </c>
      <c r="K433" s="0" t="n">
        <v>18156050.8060563</v>
      </c>
      <c r="L433" s="0" t="n">
        <v>31067019.8243261</v>
      </c>
      <c r="M433" s="0" t="n">
        <v>38127706.1480367</v>
      </c>
      <c r="N433" s="0" t="n">
        <v>32580024.4636494</v>
      </c>
      <c r="O433" s="0" t="n">
        <v>36009500.7229809</v>
      </c>
      <c r="P433" s="0" t="n">
        <v>44381457.5259153</v>
      </c>
      <c r="Q433" s="0" t="n">
        <v>48416135.4828167</v>
      </c>
      <c r="R433" s="0" t="n">
        <v>69390754.9026823</v>
      </c>
      <c r="S433" s="0" t="n">
        <v>0.826188658126622</v>
      </c>
      <c r="T433" s="0" t="n">
        <v>13.3333333333333</v>
      </c>
      <c r="U433" s="0" t="n">
        <v>28.5833329249999</v>
      </c>
      <c r="V433" s="0" t="n">
        <v>28.3333333</v>
      </c>
      <c r="W433" s="0" t="n">
        <v>38.3333333333332</v>
      </c>
      <c r="X433" s="0" t="n">
        <v>108.583332891666</v>
      </c>
      <c r="Y433" s="0" t="n">
        <v>56.9166662249999</v>
      </c>
      <c r="Z433" s="0" t="s">
        <v>476</v>
      </c>
      <c r="AA433" s="0" t="n">
        <v>0.12</v>
      </c>
      <c r="AB433" s="0" t="n">
        <v>0.25</v>
      </c>
      <c r="AC433" s="0" t="n">
        <v>1</v>
      </c>
      <c r="AD433" s="0" t="n">
        <v>0.13</v>
      </c>
      <c r="AE433" s="0" t="n">
        <v>0.75</v>
      </c>
      <c r="AF433" s="0" t="n">
        <v>0.25</v>
      </c>
      <c r="AG433" s="0" t="n">
        <v>0.5</v>
      </c>
      <c r="AH433" s="0" t="n">
        <v>0.0991426389751946</v>
      </c>
      <c r="AI433" s="0" t="n">
        <v>0.206547164531655</v>
      </c>
      <c r="AJ433" s="0" t="n">
        <v>0.826188658126622</v>
      </c>
      <c r="AK433" s="5" t="s">
        <v>252</v>
      </c>
      <c r="AL433" s="5" t="s">
        <v>231</v>
      </c>
      <c r="AM433" s="5" t="s">
        <v>253</v>
      </c>
      <c r="AN433" s="5" t="s">
        <v>437</v>
      </c>
      <c r="AO433" s="5" t="s">
        <v>261</v>
      </c>
      <c r="AP433" s="5" t="s">
        <v>477</v>
      </c>
      <c r="AQ433" s="0" t="s">
        <v>242</v>
      </c>
    </row>
    <row r="434" customFormat="false" ht="15.8" hidden="true" customHeight="false" outlineLevel="0" collapsed="false">
      <c r="A434" s="0" t="s">
        <v>13</v>
      </c>
      <c r="B434" s="0" t="s">
        <v>13</v>
      </c>
      <c r="C434" s="0" t="s">
        <v>256</v>
      </c>
      <c r="D434" s="0" t="s">
        <v>256</v>
      </c>
      <c r="E434" s="0" t="s">
        <v>52</v>
      </c>
      <c r="F434" s="0" t="s">
        <v>202</v>
      </c>
      <c r="G434" s="0" t="n">
        <v>81521336</v>
      </c>
      <c r="H434" s="0" t="n">
        <v>1379500</v>
      </c>
      <c r="I434" s="0" t="n">
        <v>930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81521336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s">
        <v>476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5" t="s">
        <v>252</v>
      </c>
      <c r="AL434" s="5" t="s">
        <v>257</v>
      </c>
      <c r="AM434" s="5" t="s">
        <v>257</v>
      </c>
      <c r="AN434" s="5" t="s">
        <v>437</v>
      </c>
      <c r="AO434" s="5" t="s">
        <v>261</v>
      </c>
      <c r="AP434" s="5" t="s">
        <v>478</v>
      </c>
      <c r="AQ434" s="0" t="s">
        <v>237</v>
      </c>
    </row>
    <row r="435" customFormat="false" ht="15.8" hidden="true" customHeight="false" outlineLevel="0" collapsed="false">
      <c r="A435" s="0" t="s">
        <v>13</v>
      </c>
      <c r="B435" s="0" t="s">
        <v>13</v>
      </c>
      <c r="C435" s="0" t="s">
        <v>256</v>
      </c>
      <c r="D435" s="0" t="s">
        <v>256</v>
      </c>
      <c r="E435" s="0" t="s">
        <v>52</v>
      </c>
      <c r="F435" s="0" t="s">
        <v>238</v>
      </c>
      <c r="G435" s="0" t="n">
        <v>58170201.4</v>
      </c>
      <c r="H435" s="0" t="n">
        <v>1379500</v>
      </c>
      <c r="I435" s="0" t="n">
        <v>1521427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124155000</v>
      </c>
      <c r="Q435" s="0" t="n">
        <v>137950000</v>
      </c>
      <c r="R435" s="0" t="n">
        <v>81521336</v>
      </c>
      <c r="S435" s="0" t="n">
        <v>0.286442000901457</v>
      </c>
      <c r="T435" s="0" t="n">
        <v>0</v>
      </c>
      <c r="U435" s="0" t="n">
        <v>0</v>
      </c>
      <c r="V435" s="0" t="n">
        <v>0</v>
      </c>
      <c r="W435" s="0" t="n">
        <v>95</v>
      </c>
      <c r="X435" s="0" t="n">
        <v>95</v>
      </c>
      <c r="Y435" s="0" t="n">
        <v>0</v>
      </c>
      <c r="Z435" s="0" t="s">
        <v>476</v>
      </c>
      <c r="AA435" s="0" t="n">
        <v>0</v>
      </c>
      <c r="AB435" s="0" t="n">
        <v>0</v>
      </c>
      <c r="AC435" s="0" t="n">
        <v>1</v>
      </c>
      <c r="AD435" s="0" t="n">
        <v>0</v>
      </c>
      <c r="AE435" s="0" t="n">
        <v>1</v>
      </c>
      <c r="AF435" s="0" t="n">
        <v>0</v>
      </c>
      <c r="AG435" s="0" t="n">
        <v>1</v>
      </c>
      <c r="AH435" s="0" t="n">
        <v>0</v>
      </c>
      <c r="AI435" s="0" t="n">
        <v>0</v>
      </c>
      <c r="AJ435" s="0" t="n">
        <v>0.286442000901457</v>
      </c>
      <c r="AK435" s="5" t="s">
        <v>252</v>
      </c>
      <c r="AL435" s="5" t="s">
        <v>257</v>
      </c>
      <c r="AM435" s="5" t="s">
        <v>257</v>
      </c>
      <c r="AN435" s="5" t="s">
        <v>437</v>
      </c>
      <c r="AO435" s="5" t="s">
        <v>261</v>
      </c>
      <c r="AP435" s="5" t="s">
        <v>478</v>
      </c>
      <c r="AQ435" s="0" t="s">
        <v>239</v>
      </c>
    </row>
    <row r="436" customFormat="false" ht="15.8" hidden="true" customHeight="false" outlineLevel="0" collapsed="false">
      <c r="A436" s="0" t="s">
        <v>13</v>
      </c>
      <c r="B436" s="0" t="s">
        <v>13</v>
      </c>
      <c r="C436" s="0" t="s">
        <v>256</v>
      </c>
      <c r="D436" s="0" t="s">
        <v>256</v>
      </c>
      <c r="E436" s="0" t="s">
        <v>52</v>
      </c>
      <c r="F436" s="0" t="s">
        <v>240</v>
      </c>
      <c r="G436" s="0" t="n">
        <v>43650712.6</v>
      </c>
      <c r="H436" s="0" t="n">
        <v>1379500</v>
      </c>
      <c r="I436" s="0" t="n">
        <v>1521427</v>
      </c>
      <c r="J436" s="0" t="n">
        <v>0</v>
      </c>
      <c r="K436" s="0" t="n">
        <v>0</v>
      </c>
      <c r="L436" s="0" t="n">
        <v>4368416.229825</v>
      </c>
      <c r="M436" s="0" t="n">
        <v>5288082.804525</v>
      </c>
      <c r="N436" s="0" t="n">
        <v>27521025</v>
      </c>
      <c r="O436" s="0" t="n">
        <v>30417975</v>
      </c>
      <c r="P436" s="0" t="n">
        <v>151745000</v>
      </c>
      <c r="Q436" s="0" t="n">
        <v>165540000</v>
      </c>
      <c r="R436" s="0" t="n">
        <v>81521336</v>
      </c>
      <c r="S436" s="0" t="n">
        <v>0.464548610930518</v>
      </c>
      <c r="T436" s="0" t="n">
        <v>0</v>
      </c>
      <c r="U436" s="0" t="n">
        <v>3.49999965</v>
      </c>
      <c r="V436" s="0" t="n">
        <v>21</v>
      </c>
      <c r="W436" s="0" t="n">
        <v>115</v>
      </c>
      <c r="X436" s="0" t="n">
        <v>139.49999965</v>
      </c>
      <c r="Y436" s="0" t="n">
        <v>24.49999965</v>
      </c>
      <c r="Z436" s="0" t="s">
        <v>476</v>
      </c>
      <c r="AA436" s="0" t="n">
        <v>0.12</v>
      </c>
      <c r="AB436" s="0" t="n">
        <v>0.25</v>
      </c>
      <c r="AC436" s="0" t="n">
        <v>1</v>
      </c>
      <c r="AD436" s="0" t="n">
        <v>0.13</v>
      </c>
      <c r="AE436" s="0" t="n">
        <v>0.75</v>
      </c>
      <c r="AF436" s="0" t="n">
        <v>0</v>
      </c>
      <c r="AG436" s="0" t="n">
        <v>0.75</v>
      </c>
      <c r="AH436" s="0" t="n">
        <v>0.0557458333116621</v>
      </c>
      <c r="AI436" s="0" t="n">
        <v>0.116137152732629</v>
      </c>
      <c r="AJ436" s="0" t="n">
        <v>0.464548610930518</v>
      </c>
      <c r="AK436" s="5" t="s">
        <v>252</v>
      </c>
      <c r="AL436" s="5" t="s">
        <v>257</v>
      </c>
      <c r="AM436" s="5" t="s">
        <v>257</v>
      </c>
      <c r="AN436" s="5" t="s">
        <v>437</v>
      </c>
      <c r="AO436" s="5" t="s">
        <v>261</v>
      </c>
      <c r="AP436" s="5" t="s">
        <v>478</v>
      </c>
      <c r="AQ436" s="0" t="s">
        <v>155</v>
      </c>
    </row>
    <row r="437" customFormat="false" ht="15.8" hidden="true" customHeight="false" outlineLevel="0" collapsed="false">
      <c r="A437" s="0" t="s">
        <v>13</v>
      </c>
      <c r="B437" s="0" t="s">
        <v>13</v>
      </c>
      <c r="C437" s="0" t="s">
        <v>256</v>
      </c>
      <c r="D437" s="0" t="s">
        <v>256</v>
      </c>
      <c r="E437" s="0" t="s">
        <v>52</v>
      </c>
      <c r="F437" s="0" t="s">
        <v>241</v>
      </c>
      <c r="G437" s="0" t="n">
        <v>19909550.225</v>
      </c>
      <c r="H437" s="0" t="n">
        <v>1379500</v>
      </c>
      <c r="I437" s="0" t="n">
        <v>1521427</v>
      </c>
      <c r="J437" s="0" t="n">
        <v>48282500</v>
      </c>
      <c r="K437" s="0" t="n">
        <v>62077500</v>
      </c>
      <c r="L437" s="0" t="n">
        <v>5288082.804525</v>
      </c>
      <c r="M437" s="0" t="n">
        <v>6437666.0229</v>
      </c>
      <c r="N437" s="0" t="n">
        <v>31866450</v>
      </c>
      <c r="O437" s="0" t="n">
        <v>34763400</v>
      </c>
      <c r="P437" s="0" t="n">
        <v>165540000</v>
      </c>
      <c r="Q437" s="0" t="n">
        <v>179335000</v>
      </c>
      <c r="R437" s="0" t="n">
        <v>81521336</v>
      </c>
      <c r="S437" s="0" t="n">
        <v>0.755774976197642</v>
      </c>
      <c r="T437" s="0" t="n">
        <v>40</v>
      </c>
      <c r="U437" s="0" t="n">
        <v>4.249999575</v>
      </c>
      <c r="V437" s="0" t="n">
        <v>24.15</v>
      </c>
      <c r="W437" s="0" t="n">
        <v>125</v>
      </c>
      <c r="X437" s="0" t="n">
        <v>193.399999575</v>
      </c>
      <c r="Y437" s="0" t="n">
        <v>28.399999575</v>
      </c>
      <c r="Z437" s="0" t="s">
        <v>476</v>
      </c>
      <c r="AA437" s="0" t="n">
        <v>0.12</v>
      </c>
      <c r="AB437" s="0" t="n">
        <v>0.25</v>
      </c>
      <c r="AC437" s="0" t="n">
        <v>1</v>
      </c>
      <c r="AD437" s="0" t="n">
        <v>0.13</v>
      </c>
      <c r="AE437" s="0" t="n">
        <v>0.75</v>
      </c>
      <c r="AF437" s="0" t="n">
        <v>0.25</v>
      </c>
      <c r="AG437" s="0" t="n">
        <v>0.5</v>
      </c>
      <c r="AH437" s="0" t="n">
        <v>0.0906929971437171</v>
      </c>
      <c r="AI437" s="0" t="n">
        <v>0.188943744049411</v>
      </c>
      <c r="AJ437" s="0" t="n">
        <v>0.755774976197642</v>
      </c>
      <c r="AK437" s="5" t="s">
        <v>252</v>
      </c>
      <c r="AL437" s="5" t="s">
        <v>257</v>
      </c>
      <c r="AM437" s="5" t="s">
        <v>257</v>
      </c>
      <c r="AN437" s="5" t="s">
        <v>437</v>
      </c>
      <c r="AO437" s="5" t="s">
        <v>261</v>
      </c>
      <c r="AP437" s="5" t="s">
        <v>478</v>
      </c>
      <c r="AQ437" s="0" t="s">
        <v>242</v>
      </c>
    </row>
    <row r="438" customFormat="false" ht="15.8" hidden="true" customHeight="false" outlineLevel="0" collapsed="false">
      <c r="A438" s="0" t="s">
        <v>13</v>
      </c>
      <c r="B438" s="0" t="s">
        <v>13</v>
      </c>
      <c r="C438" s="0" t="s">
        <v>23</v>
      </c>
      <c r="D438" s="0" t="s">
        <v>259</v>
      </c>
      <c r="E438" s="0" t="s">
        <v>260</v>
      </c>
      <c r="F438" s="0" t="s">
        <v>202</v>
      </c>
      <c r="G438" s="0" t="n">
        <v>25167157.3132279</v>
      </c>
      <c r="H438" s="0" t="n">
        <v>338646.256943278</v>
      </c>
      <c r="I438" s="0" t="n">
        <v>228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25167157.3132279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s">
        <v>479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  <c r="AK438" s="5" t="s">
        <v>261</v>
      </c>
      <c r="AL438" s="5" t="s">
        <v>262</v>
      </c>
      <c r="AM438" s="5" t="s">
        <v>263</v>
      </c>
      <c r="AN438" s="5" t="s">
        <v>437</v>
      </c>
      <c r="AO438" s="5" t="s">
        <v>261</v>
      </c>
      <c r="AP438" s="5" t="s">
        <v>480</v>
      </c>
      <c r="AQ438" s="0" t="s">
        <v>237</v>
      </c>
    </row>
    <row r="439" customFormat="false" ht="15.8" hidden="true" customHeight="false" outlineLevel="0" collapsed="false">
      <c r="A439" s="0" t="s">
        <v>13</v>
      </c>
      <c r="B439" s="0" t="s">
        <v>13</v>
      </c>
      <c r="C439" s="0" t="s">
        <v>23</v>
      </c>
      <c r="D439" s="0" t="s">
        <v>259</v>
      </c>
      <c r="E439" s="0" t="s">
        <v>260</v>
      </c>
      <c r="F439" s="0" t="s">
        <v>238</v>
      </c>
      <c r="G439" s="0" t="n">
        <v>18500946.5479032</v>
      </c>
      <c r="H439" s="0" t="n">
        <v>338646.256943278</v>
      </c>
      <c r="I439" s="0" t="n">
        <v>168817.380360335</v>
      </c>
      <c r="J439" s="0" t="n">
        <v>0</v>
      </c>
      <c r="K439" s="0" t="n">
        <v>0</v>
      </c>
      <c r="L439" s="0" t="n">
        <v>58673599.6088452</v>
      </c>
      <c r="M439" s="0" t="n">
        <v>68452532.876986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25167157.3132279</v>
      </c>
      <c r="S439" s="0" t="n">
        <v>0.26487738294626</v>
      </c>
      <c r="T439" s="0" t="n">
        <v>0</v>
      </c>
      <c r="U439" s="0" t="n">
        <v>187.6975308</v>
      </c>
      <c r="V439" s="0" t="n">
        <v>0</v>
      </c>
      <c r="W439" s="0" t="n">
        <v>0</v>
      </c>
      <c r="X439" s="0" t="n">
        <v>0</v>
      </c>
      <c r="Y439" s="0" t="n">
        <v>0</v>
      </c>
      <c r="Z439" s="0" t="s">
        <v>479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0.26487738294626</v>
      </c>
      <c r="AI439" s="0" t="n">
        <v>0</v>
      </c>
      <c r="AJ439" s="0" t="n">
        <v>0</v>
      </c>
      <c r="AK439" s="5" t="s">
        <v>261</v>
      </c>
      <c r="AL439" s="5" t="s">
        <v>262</v>
      </c>
      <c r="AM439" s="5" t="s">
        <v>263</v>
      </c>
      <c r="AN439" s="5" t="s">
        <v>437</v>
      </c>
      <c r="AO439" s="5" t="s">
        <v>261</v>
      </c>
      <c r="AP439" s="5" t="s">
        <v>480</v>
      </c>
      <c r="AQ439" s="0" t="s">
        <v>239</v>
      </c>
    </row>
    <row r="440" customFormat="false" ht="15.8" hidden="true" customHeight="false" outlineLevel="0" collapsed="false">
      <c r="A440" s="0" t="s">
        <v>13</v>
      </c>
      <c r="B440" s="0" t="s">
        <v>13</v>
      </c>
      <c r="C440" s="0" t="s">
        <v>23</v>
      </c>
      <c r="D440" s="0" t="s">
        <v>259</v>
      </c>
      <c r="E440" s="0" t="s">
        <v>260</v>
      </c>
      <c r="F440" s="0" t="s">
        <v>240</v>
      </c>
      <c r="G440" s="0" t="n">
        <v>5319534.78852474</v>
      </c>
      <c r="H440" s="0" t="n">
        <v>338646.256943278</v>
      </c>
      <c r="I440" s="0" t="n">
        <v>168817.380360335</v>
      </c>
      <c r="J440" s="0" t="n">
        <v>0</v>
      </c>
      <c r="K440" s="0" t="n">
        <v>0</v>
      </c>
      <c r="L440" s="0" t="n">
        <v>58673599.6088452</v>
      </c>
      <c r="M440" s="0" t="n">
        <v>68452532.876986</v>
      </c>
      <c r="N440" s="0" t="n">
        <v>16145900.9710245</v>
      </c>
      <c r="O440" s="0" t="n">
        <v>19733878.9645856</v>
      </c>
      <c r="P440" s="0" t="n">
        <v>6772925.13886556</v>
      </c>
      <c r="Q440" s="0" t="n">
        <v>7619540.78122376</v>
      </c>
      <c r="R440" s="0" t="n">
        <v>25167157.3132279</v>
      </c>
      <c r="S440" s="0" t="n">
        <v>0.788631877556994</v>
      </c>
      <c r="T440" s="0" t="n">
        <v>0</v>
      </c>
      <c r="U440" s="0" t="n">
        <v>187.6975308</v>
      </c>
      <c r="V440" s="0" t="n">
        <v>52.9753086000001</v>
      </c>
      <c r="W440" s="0" t="n">
        <v>21.25</v>
      </c>
      <c r="X440" s="0" t="n">
        <v>261.9228394</v>
      </c>
      <c r="Y440" s="0" t="n">
        <v>240.6728394</v>
      </c>
      <c r="Z440" s="0" t="s">
        <v>479</v>
      </c>
      <c r="AA440" s="0" t="n">
        <v>0.29952</v>
      </c>
      <c r="AB440" s="0" t="n">
        <v>0.4992</v>
      </c>
      <c r="AC440" s="0" t="n">
        <v>1</v>
      </c>
      <c r="AD440" s="0" t="n">
        <v>0.19968</v>
      </c>
      <c r="AE440" s="0" t="n">
        <v>0.5008</v>
      </c>
      <c r="AF440" s="0" t="n">
        <v>0</v>
      </c>
      <c r="AG440" s="0" t="n">
        <v>0.5008</v>
      </c>
      <c r="AH440" s="0" t="n">
        <v>0.236211019965871</v>
      </c>
      <c r="AI440" s="0" t="n">
        <v>0.393685033276451</v>
      </c>
      <c r="AJ440" s="0" t="n">
        <v>0.788631877556994</v>
      </c>
      <c r="AK440" s="5" t="s">
        <v>261</v>
      </c>
      <c r="AL440" s="5" t="s">
        <v>262</v>
      </c>
      <c r="AM440" s="5" t="s">
        <v>263</v>
      </c>
      <c r="AN440" s="5" t="s">
        <v>437</v>
      </c>
      <c r="AO440" s="5" t="s">
        <v>261</v>
      </c>
      <c r="AP440" s="5" t="s">
        <v>480</v>
      </c>
      <c r="AQ440" s="0" t="s">
        <v>155</v>
      </c>
    </row>
    <row r="441" customFormat="false" ht="15.8" hidden="true" customHeight="false" outlineLevel="0" collapsed="false">
      <c r="A441" s="0" t="s">
        <v>13</v>
      </c>
      <c r="B441" s="0" t="s">
        <v>13</v>
      </c>
      <c r="C441" s="0" t="s">
        <v>23</v>
      </c>
      <c r="D441" s="0" t="s">
        <v>259</v>
      </c>
      <c r="E441" s="0" t="s">
        <v>260</v>
      </c>
      <c r="F441" s="0" t="s">
        <v>241</v>
      </c>
      <c r="G441" s="0" t="n">
        <v>3944088.44542754</v>
      </c>
      <c r="H441" s="0" t="n">
        <v>338646.256943278</v>
      </c>
      <c r="I441" s="0" t="n">
        <v>168817.380360335</v>
      </c>
      <c r="J441" s="0" t="n">
        <v>4233078.21179097</v>
      </c>
      <c r="K441" s="0" t="n">
        <v>4656386.03297007</v>
      </c>
      <c r="L441" s="0" t="n">
        <v>58673599.6088452</v>
      </c>
      <c r="M441" s="0" t="n">
        <v>68452532.876986</v>
      </c>
      <c r="N441" s="0" t="n">
        <v>21527867.9613661</v>
      </c>
      <c r="O441" s="0" t="n">
        <v>25115845.9549271</v>
      </c>
      <c r="P441" s="0" t="n">
        <v>8466156.42358194</v>
      </c>
      <c r="Q441" s="0" t="n">
        <v>9312772.06594014</v>
      </c>
      <c r="R441" s="0" t="n">
        <v>25167157.3132279</v>
      </c>
      <c r="S441" s="0" t="n">
        <v>0.843284309135918</v>
      </c>
      <c r="T441" s="0" t="n">
        <v>13.125</v>
      </c>
      <c r="U441" s="0" t="n">
        <v>187.6975308</v>
      </c>
      <c r="V441" s="0" t="n">
        <v>68.8679011800001</v>
      </c>
      <c r="W441" s="0" t="n">
        <v>26.25</v>
      </c>
      <c r="X441" s="0" t="n">
        <v>295.94043198</v>
      </c>
      <c r="Y441" s="0" t="n">
        <v>256.56543198</v>
      </c>
      <c r="Z441" s="0" t="s">
        <v>479</v>
      </c>
      <c r="AA441" s="0" t="n">
        <v>0.29952</v>
      </c>
      <c r="AB441" s="0" t="n">
        <v>0.4992</v>
      </c>
      <c r="AC441" s="0" t="n">
        <v>1</v>
      </c>
      <c r="AD441" s="0" t="n">
        <v>0.19968</v>
      </c>
      <c r="AE441" s="0" t="n">
        <v>0.5008</v>
      </c>
      <c r="AF441" s="0" t="n">
        <v>0.166933333333333</v>
      </c>
      <c r="AG441" s="0" t="n">
        <v>0.333866666666667</v>
      </c>
      <c r="AH441" s="0" t="n">
        <v>0.25258051627239</v>
      </c>
      <c r="AI441" s="0" t="n">
        <v>0.42096752712065</v>
      </c>
      <c r="AJ441" s="0" t="n">
        <v>0.843284309135918</v>
      </c>
      <c r="AK441" s="5" t="s">
        <v>261</v>
      </c>
      <c r="AL441" s="5" t="s">
        <v>262</v>
      </c>
      <c r="AM441" s="5" t="s">
        <v>263</v>
      </c>
      <c r="AN441" s="5" t="s">
        <v>437</v>
      </c>
      <c r="AO441" s="5" t="s">
        <v>261</v>
      </c>
      <c r="AP441" s="5" t="s">
        <v>480</v>
      </c>
      <c r="AQ441" s="0" t="s">
        <v>242</v>
      </c>
    </row>
    <row r="442" customFormat="false" ht="15.8" hidden="true" customHeight="false" outlineLevel="0" collapsed="false">
      <c r="A442" s="0" t="s">
        <v>13</v>
      </c>
      <c r="B442" s="0" t="s">
        <v>13</v>
      </c>
      <c r="C442" s="0" t="s">
        <v>24</v>
      </c>
      <c r="D442" s="0" t="s">
        <v>259</v>
      </c>
      <c r="E442" s="0" t="s">
        <v>260</v>
      </c>
      <c r="F442" s="0" t="s">
        <v>202</v>
      </c>
      <c r="G442" s="0" t="n">
        <v>16589245.6536806</v>
      </c>
      <c r="H442" s="0" t="n">
        <v>241118.422452908</v>
      </c>
      <c r="I442" s="0" t="n">
        <v>116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16589245.6536806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s">
        <v>479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5" t="s">
        <v>261</v>
      </c>
      <c r="AL442" s="5" t="s">
        <v>262</v>
      </c>
      <c r="AM442" s="5" t="s">
        <v>265</v>
      </c>
      <c r="AN442" s="5" t="s">
        <v>437</v>
      </c>
      <c r="AO442" s="5" t="s">
        <v>261</v>
      </c>
      <c r="AP442" s="5" t="s">
        <v>481</v>
      </c>
      <c r="AQ442" s="0" t="s">
        <v>237</v>
      </c>
    </row>
    <row r="443" customFormat="false" ht="15.8" hidden="true" customHeight="false" outlineLevel="0" collapsed="false">
      <c r="A443" s="0" t="s">
        <v>13</v>
      </c>
      <c r="B443" s="0" t="s">
        <v>13</v>
      </c>
      <c r="C443" s="0" t="s">
        <v>24</v>
      </c>
      <c r="D443" s="0" t="s">
        <v>259</v>
      </c>
      <c r="E443" s="0" t="s">
        <v>260</v>
      </c>
      <c r="F443" s="0" t="s">
        <v>238</v>
      </c>
      <c r="G443" s="0" t="n">
        <v>12175188.9887383</v>
      </c>
      <c r="H443" s="0" t="n">
        <v>241118.422452908</v>
      </c>
      <c r="I443" s="0" t="n">
        <v>118746.58160019</v>
      </c>
      <c r="J443" s="0" t="n">
        <v>0</v>
      </c>
      <c r="K443" s="0" t="n">
        <v>0</v>
      </c>
      <c r="L443" s="0" t="n">
        <v>38543696.3684448</v>
      </c>
      <c r="M443" s="0" t="n">
        <v>44967645.7631855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16589245.6536806</v>
      </c>
      <c r="S443" s="0" t="n">
        <v>0.26607940813529</v>
      </c>
      <c r="T443" s="0" t="n">
        <v>0</v>
      </c>
      <c r="U443" s="0" t="n">
        <v>173.1749513</v>
      </c>
      <c r="V443" s="0" t="n">
        <v>0</v>
      </c>
      <c r="W443" s="0" t="n">
        <v>0</v>
      </c>
      <c r="X443" s="0" t="n">
        <v>0</v>
      </c>
      <c r="Y443" s="0" t="n">
        <v>0</v>
      </c>
      <c r="Z443" s="0" t="s">
        <v>479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0.26607940813529</v>
      </c>
      <c r="AI443" s="0" t="n">
        <v>0</v>
      </c>
      <c r="AJ443" s="0" t="n">
        <v>0</v>
      </c>
      <c r="AK443" s="5" t="s">
        <v>261</v>
      </c>
      <c r="AL443" s="5" t="s">
        <v>262</v>
      </c>
      <c r="AM443" s="5" t="s">
        <v>265</v>
      </c>
      <c r="AN443" s="5" t="s">
        <v>437</v>
      </c>
      <c r="AO443" s="5" t="s">
        <v>261</v>
      </c>
      <c r="AP443" s="5" t="s">
        <v>481</v>
      </c>
      <c r="AQ443" s="0" t="s">
        <v>239</v>
      </c>
    </row>
    <row r="444" customFormat="false" ht="15.8" hidden="true" customHeight="false" outlineLevel="0" collapsed="false">
      <c r="A444" s="0" t="s">
        <v>13</v>
      </c>
      <c r="B444" s="0" t="s">
        <v>13</v>
      </c>
      <c r="C444" s="0" t="s">
        <v>24</v>
      </c>
      <c r="D444" s="0" t="s">
        <v>259</v>
      </c>
      <c r="E444" s="0" t="s">
        <v>260</v>
      </c>
      <c r="F444" s="0" t="s">
        <v>240</v>
      </c>
      <c r="G444" s="0" t="n">
        <v>3394644.44349572</v>
      </c>
      <c r="H444" s="0" t="n">
        <v>241118.422452908</v>
      </c>
      <c r="I444" s="0" t="n">
        <v>118746.58160019</v>
      </c>
      <c r="J444" s="0" t="n">
        <v>0</v>
      </c>
      <c r="K444" s="0" t="n">
        <v>0</v>
      </c>
      <c r="L444" s="0" t="n">
        <v>38543696.3684448</v>
      </c>
      <c r="M444" s="0" t="n">
        <v>44967645.7631855</v>
      </c>
      <c r="N444" s="0" t="n">
        <v>10578542.026888</v>
      </c>
      <c r="O444" s="0" t="n">
        <v>12929329.1439742</v>
      </c>
      <c r="P444" s="0" t="n">
        <v>4822368.44905816</v>
      </c>
      <c r="Q444" s="0" t="n">
        <v>5425164.50519042</v>
      </c>
      <c r="R444" s="0" t="n">
        <v>16589245.6536806</v>
      </c>
      <c r="S444" s="0" t="n">
        <v>0.795370777287721</v>
      </c>
      <c r="T444" s="0" t="n">
        <v>0</v>
      </c>
      <c r="U444" s="0" t="n">
        <v>173.1749513</v>
      </c>
      <c r="V444" s="0" t="n">
        <v>48.7475634</v>
      </c>
      <c r="W444" s="0" t="n">
        <v>21.25</v>
      </c>
      <c r="X444" s="0" t="n">
        <v>243.1725147</v>
      </c>
      <c r="Y444" s="0" t="n">
        <v>221.9225147</v>
      </c>
      <c r="Z444" s="0" t="s">
        <v>479</v>
      </c>
      <c r="AA444" s="0" t="n">
        <v>0.29952</v>
      </c>
      <c r="AB444" s="0" t="n">
        <v>0.4992</v>
      </c>
      <c r="AC444" s="0" t="n">
        <v>1</v>
      </c>
      <c r="AD444" s="0" t="n">
        <v>0.19968</v>
      </c>
      <c r="AE444" s="0" t="n">
        <v>0.5008</v>
      </c>
      <c r="AF444" s="0" t="n">
        <v>0</v>
      </c>
      <c r="AG444" s="0" t="n">
        <v>0.5008</v>
      </c>
      <c r="AH444" s="0" t="n">
        <v>0.238229455213218</v>
      </c>
      <c r="AI444" s="0" t="n">
        <v>0.39704909202203</v>
      </c>
      <c r="AJ444" s="0" t="n">
        <v>0.795370777287721</v>
      </c>
      <c r="AK444" s="5" t="s">
        <v>261</v>
      </c>
      <c r="AL444" s="5" t="s">
        <v>262</v>
      </c>
      <c r="AM444" s="5" t="s">
        <v>265</v>
      </c>
      <c r="AN444" s="5" t="s">
        <v>437</v>
      </c>
      <c r="AO444" s="5" t="s">
        <v>261</v>
      </c>
      <c r="AP444" s="5" t="s">
        <v>481</v>
      </c>
      <c r="AQ444" s="0" t="s">
        <v>155</v>
      </c>
    </row>
    <row r="445" customFormat="false" ht="15.8" hidden="true" customHeight="false" outlineLevel="0" collapsed="false">
      <c r="A445" s="0" t="s">
        <v>13</v>
      </c>
      <c r="B445" s="0" t="s">
        <v>13</v>
      </c>
      <c r="C445" s="0" t="s">
        <v>24</v>
      </c>
      <c r="D445" s="0" t="s">
        <v>259</v>
      </c>
      <c r="E445" s="0" t="s">
        <v>260</v>
      </c>
      <c r="F445" s="0" t="s">
        <v>241</v>
      </c>
      <c r="G445" s="0" t="n">
        <v>2462535.38239287</v>
      </c>
      <c r="H445" s="0" t="n">
        <v>241118.422452908</v>
      </c>
      <c r="I445" s="0" t="n">
        <v>118746.58160019</v>
      </c>
      <c r="J445" s="0" t="n">
        <v>3013980.28066135</v>
      </c>
      <c r="K445" s="0" t="n">
        <v>3315378.30872748</v>
      </c>
      <c r="L445" s="0" t="n">
        <v>38543696.3684448</v>
      </c>
      <c r="M445" s="0" t="n">
        <v>44967645.7631855</v>
      </c>
      <c r="N445" s="0" t="n">
        <v>14104722.7025173</v>
      </c>
      <c r="O445" s="0" t="n">
        <v>16455509.8196036</v>
      </c>
      <c r="P445" s="0" t="n">
        <v>6027960.5613227</v>
      </c>
      <c r="Q445" s="0" t="n">
        <v>6630756.61745496</v>
      </c>
      <c r="R445" s="0" t="n">
        <v>16589245.6536806</v>
      </c>
      <c r="S445" s="0" t="n">
        <v>0.851558326773796</v>
      </c>
      <c r="T445" s="0" t="n">
        <v>13.125</v>
      </c>
      <c r="U445" s="0" t="n">
        <v>173.1749513</v>
      </c>
      <c r="V445" s="0" t="n">
        <v>63.3718324199999</v>
      </c>
      <c r="W445" s="0" t="n">
        <v>26.2499999999999</v>
      </c>
      <c r="X445" s="0" t="n">
        <v>275.92178372</v>
      </c>
      <c r="Y445" s="0" t="n">
        <v>236.54678372</v>
      </c>
      <c r="Z445" s="0" t="s">
        <v>479</v>
      </c>
      <c r="AA445" s="0" t="n">
        <v>0.29952</v>
      </c>
      <c r="AB445" s="0" t="n">
        <v>0.4992</v>
      </c>
      <c r="AC445" s="0" t="n">
        <v>1</v>
      </c>
      <c r="AD445" s="0" t="n">
        <v>0.19968</v>
      </c>
      <c r="AE445" s="0" t="n">
        <v>0.5008</v>
      </c>
      <c r="AF445" s="0" t="n">
        <v>0.166933333333333</v>
      </c>
      <c r="AG445" s="0" t="n">
        <v>0.333866666666667</v>
      </c>
      <c r="AH445" s="0" t="n">
        <v>0.255058750035287</v>
      </c>
      <c r="AI445" s="0" t="n">
        <v>0.425097916725479</v>
      </c>
      <c r="AJ445" s="0" t="n">
        <v>0.851558326773796</v>
      </c>
      <c r="AK445" s="5" t="s">
        <v>261</v>
      </c>
      <c r="AL445" s="5" t="s">
        <v>262</v>
      </c>
      <c r="AM445" s="5" t="s">
        <v>265</v>
      </c>
      <c r="AN445" s="5" t="s">
        <v>437</v>
      </c>
      <c r="AO445" s="5" t="s">
        <v>261</v>
      </c>
      <c r="AP445" s="5" t="s">
        <v>481</v>
      </c>
      <c r="AQ445" s="0" t="s">
        <v>242</v>
      </c>
    </row>
    <row r="446" customFormat="false" ht="15.8" hidden="true" customHeight="false" outlineLevel="0" collapsed="false">
      <c r="A446" s="0" t="s">
        <v>13</v>
      </c>
      <c r="B446" s="0" t="s">
        <v>13</v>
      </c>
      <c r="C446" s="0" t="s">
        <v>25</v>
      </c>
      <c r="D446" s="0" t="s">
        <v>259</v>
      </c>
      <c r="E446" s="0" t="s">
        <v>260</v>
      </c>
      <c r="F446" s="0" t="s">
        <v>202</v>
      </c>
      <c r="G446" s="0" t="n">
        <v>49688766.9453287</v>
      </c>
      <c r="H446" s="0" t="n">
        <v>518872.400088737</v>
      </c>
      <c r="I446" s="0" t="n">
        <v>171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49688766.9453287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s">
        <v>479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5" t="s">
        <v>261</v>
      </c>
      <c r="AL446" s="5" t="s">
        <v>262</v>
      </c>
      <c r="AM446" s="5" t="s">
        <v>267</v>
      </c>
      <c r="AN446" s="5" t="s">
        <v>437</v>
      </c>
      <c r="AO446" s="5" t="s">
        <v>261</v>
      </c>
      <c r="AP446" s="5" t="s">
        <v>482</v>
      </c>
      <c r="AQ446" s="0" t="s">
        <v>237</v>
      </c>
    </row>
    <row r="447" customFormat="false" ht="15.8" hidden="true" customHeight="false" outlineLevel="0" collapsed="false">
      <c r="A447" s="0" t="s">
        <v>13</v>
      </c>
      <c r="B447" s="0" t="s">
        <v>13</v>
      </c>
      <c r="C447" s="0" t="s">
        <v>25</v>
      </c>
      <c r="D447" s="0" t="s">
        <v>259</v>
      </c>
      <c r="E447" s="0" t="s">
        <v>260</v>
      </c>
      <c r="F447" s="0" t="s">
        <v>238</v>
      </c>
      <c r="G447" s="0" t="n">
        <v>49688766.9453287</v>
      </c>
      <c r="H447" s="0" t="n">
        <v>518872.400088737</v>
      </c>
      <c r="I447" s="0" t="n">
        <v>242686.128322682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49688766.9453287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s">
        <v>479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5" t="s">
        <v>261</v>
      </c>
      <c r="AL447" s="5" t="s">
        <v>262</v>
      </c>
      <c r="AM447" s="5" t="s">
        <v>267</v>
      </c>
      <c r="AN447" s="5" t="s">
        <v>437</v>
      </c>
      <c r="AO447" s="5" t="s">
        <v>261</v>
      </c>
      <c r="AP447" s="5" t="s">
        <v>482</v>
      </c>
      <c r="AQ447" s="0" t="s">
        <v>239</v>
      </c>
    </row>
    <row r="448" customFormat="false" ht="15.8" hidden="true" customHeight="false" outlineLevel="0" collapsed="false">
      <c r="A448" s="0" t="s">
        <v>13</v>
      </c>
      <c r="B448" s="0" t="s">
        <v>13</v>
      </c>
      <c r="C448" s="0" t="s">
        <v>25</v>
      </c>
      <c r="D448" s="0" t="s">
        <v>259</v>
      </c>
      <c r="E448" s="0" t="s">
        <v>260</v>
      </c>
      <c r="F448" s="0" t="s">
        <v>240</v>
      </c>
      <c r="G448" s="0" t="n">
        <v>34485502.1226932</v>
      </c>
      <c r="H448" s="0" t="n">
        <v>518872.400088737</v>
      </c>
      <c r="I448" s="0" t="n">
        <v>242686.128322682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49688766.9453287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s">
        <v>479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5" t="s">
        <v>261</v>
      </c>
      <c r="AL448" s="5" t="s">
        <v>262</v>
      </c>
      <c r="AM448" s="5" t="s">
        <v>267</v>
      </c>
      <c r="AN448" s="5" t="s">
        <v>437</v>
      </c>
      <c r="AO448" s="5" t="s">
        <v>261</v>
      </c>
      <c r="AP448" s="5" t="s">
        <v>482</v>
      </c>
      <c r="AQ448" s="0" t="s">
        <v>155</v>
      </c>
    </row>
    <row r="449" customFormat="false" ht="15.8" hidden="true" customHeight="false" outlineLevel="0" collapsed="false">
      <c r="A449" s="0" t="s">
        <v>13</v>
      </c>
      <c r="B449" s="0" t="s">
        <v>13</v>
      </c>
      <c r="C449" s="0" t="s">
        <v>25</v>
      </c>
      <c r="D449" s="0" t="s">
        <v>259</v>
      </c>
      <c r="E449" s="0" t="s">
        <v>260</v>
      </c>
      <c r="F449" s="0" t="s">
        <v>241</v>
      </c>
      <c r="G449" s="0" t="n">
        <v>20819928.5067762</v>
      </c>
      <c r="H449" s="0" t="n">
        <v>518872.400088737</v>
      </c>
      <c r="I449" s="0" t="n">
        <v>242686.128322682</v>
      </c>
      <c r="J449" s="0" t="n">
        <v>0</v>
      </c>
      <c r="K449" s="0" t="n">
        <v>0</v>
      </c>
      <c r="L449" s="0" t="n">
        <v>154532691.769263</v>
      </c>
      <c r="M449" s="0" t="n">
        <v>187646840.005533</v>
      </c>
      <c r="N449" s="0" t="n">
        <v>0</v>
      </c>
      <c r="O449" s="0" t="n">
        <v>0</v>
      </c>
      <c r="P449" s="0" t="n">
        <v>5188724.00088737</v>
      </c>
      <c r="Q449" s="0" t="n">
        <v>6485905.00110922</v>
      </c>
      <c r="R449" s="0" t="n">
        <v>49688766.9453287</v>
      </c>
      <c r="S449" s="0" t="n">
        <v>0.580993254880246</v>
      </c>
      <c r="T449" s="0" t="n">
        <v>0</v>
      </c>
      <c r="U449" s="0" t="n">
        <v>329.733795550001</v>
      </c>
      <c r="V449" s="0" t="n">
        <v>0</v>
      </c>
      <c r="W449" s="0" t="n">
        <v>11.25</v>
      </c>
      <c r="X449" s="0" t="n">
        <v>340.983795550001</v>
      </c>
      <c r="Y449" s="0" t="n">
        <v>0</v>
      </c>
      <c r="Z449" s="0" t="s">
        <v>479</v>
      </c>
      <c r="AA449" s="0" t="n">
        <v>0.29952</v>
      </c>
      <c r="AB449" s="0" t="n">
        <v>0</v>
      </c>
      <c r="AC449" s="0" t="n">
        <v>1</v>
      </c>
      <c r="AD449" s="0" t="n">
        <v>0</v>
      </c>
      <c r="AE449" s="0" t="n">
        <v>0.70048</v>
      </c>
      <c r="AF449" s="0" t="n">
        <v>0</v>
      </c>
      <c r="AG449" s="0" t="n">
        <v>0.70048</v>
      </c>
      <c r="AH449" s="0" t="n">
        <v>0.174019099701731</v>
      </c>
      <c r="AI449" s="0" t="n">
        <v>0</v>
      </c>
      <c r="AJ449" s="0" t="n">
        <v>0.580993254880246</v>
      </c>
      <c r="AK449" s="5" t="s">
        <v>261</v>
      </c>
      <c r="AL449" s="5" t="s">
        <v>262</v>
      </c>
      <c r="AM449" s="5" t="s">
        <v>267</v>
      </c>
      <c r="AN449" s="5" t="s">
        <v>437</v>
      </c>
      <c r="AO449" s="5" t="s">
        <v>261</v>
      </c>
      <c r="AP449" s="5" t="s">
        <v>482</v>
      </c>
      <c r="AQ449" s="0" t="s">
        <v>242</v>
      </c>
    </row>
    <row r="450" customFormat="false" ht="15.8" hidden="true" customHeight="false" outlineLevel="0" collapsed="false">
      <c r="A450" s="0" t="s">
        <v>13</v>
      </c>
      <c r="B450" s="0" t="s">
        <v>13</v>
      </c>
      <c r="C450" s="0" t="s">
        <v>26</v>
      </c>
      <c r="D450" s="0" t="s">
        <v>269</v>
      </c>
      <c r="E450" s="0" t="s">
        <v>260</v>
      </c>
      <c r="F450" s="0" t="s">
        <v>202</v>
      </c>
      <c r="G450" s="0" t="n">
        <v>14044416.1717263</v>
      </c>
      <c r="H450" s="0" t="n">
        <v>190525.186286087</v>
      </c>
      <c r="I450" s="0" t="n">
        <v>181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14044416.1717263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s">
        <v>479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5" t="s">
        <v>261</v>
      </c>
      <c r="AL450" s="5" t="s">
        <v>270</v>
      </c>
      <c r="AM450" s="5" t="s">
        <v>271</v>
      </c>
      <c r="AN450" s="5" t="s">
        <v>437</v>
      </c>
      <c r="AO450" s="5" t="s">
        <v>261</v>
      </c>
      <c r="AP450" s="5" t="s">
        <v>483</v>
      </c>
      <c r="AQ450" s="0" t="s">
        <v>237</v>
      </c>
    </row>
    <row r="451" customFormat="false" ht="15.8" hidden="true" customHeight="false" outlineLevel="0" collapsed="false">
      <c r="A451" s="0" t="s">
        <v>13</v>
      </c>
      <c r="B451" s="0" t="s">
        <v>13</v>
      </c>
      <c r="C451" s="0" t="s">
        <v>26</v>
      </c>
      <c r="D451" s="0" t="s">
        <v>269</v>
      </c>
      <c r="E451" s="0" t="s">
        <v>260</v>
      </c>
      <c r="F451" s="0" t="s">
        <v>238</v>
      </c>
      <c r="G451" s="0" t="n">
        <v>10404725.3784053</v>
      </c>
      <c r="H451" s="0" t="n">
        <v>190525.186286087</v>
      </c>
      <c r="I451" s="0" t="n">
        <v>94196.3355467523</v>
      </c>
      <c r="J451" s="0" t="n">
        <v>0</v>
      </c>
      <c r="K451" s="0" t="n">
        <v>0</v>
      </c>
      <c r="L451" s="0" t="n">
        <v>33010252.6348694</v>
      </c>
      <c r="M451" s="0" t="n">
        <v>38511961.4073476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14044416.1717263</v>
      </c>
      <c r="S451" s="0" t="n">
        <v>0.259155720595086</v>
      </c>
      <c r="T451" s="0" t="n">
        <v>0</v>
      </c>
      <c r="U451" s="0" t="n">
        <v>187.697530799999</v>
      </c>
      <c r="V451" s="0" t="n">
        <v>0</v>
      </c>
      <c r="W451" s="0" t="n">
        <v>0</v>
      </c>
      <c r="X451" s="0" t="n">
        <v>0</v>
      </c>
      <c r="Y451" s="0" t="n">
        <v>0</v>
      </c>
      <c r="Z451" s="0" t="s">
        <v>479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0.259155720595086</v>
      </c>
      <c r="AI451" s="0" t="n">
        <v>0</v>
      </c>
      <c r="AJ451" s="0" t="n">
        <v>0</v>
      </c>
      <c r="AK451" s="5" t="s">
        <v>261</v>
      </c>
      <c r="AL451" s="5" t="s">
        <v>270</v>
      </c>
      <c r="AM451" s="5" t="s">
        <v>271</v>
      </c>
      <c r="AN451" s="5" t="s">
        <v>437</v>
      </c>
      <c r="AO451" s="5" t="s">
        <v>261</v>
      </c>
      <c r="AP451" s="5" t="s">
        <v>483</v>
      </c>
      <c r="AQ451" s="0" t="s">
        <v>239</v>
      </c>
    </row>
    <row r="452" customFormat="false" ht="15.8" hidden="true" customHeight="false" outlineLevel="0" collapsed="false">
      <c r="A452" s="0" t="s">
        <v>13</v>
      </c>
      <c r="B452" s="0" t="s">
        <v>13</v>
      </c>
      <c r="C452" s="0" t="s">
        <v>26</v>
      </c>
      <c r="D452" s="0" t="s">
        <v>269</v>
      </c>
      <c r="E452" s="0" t="s">
        <v>260</v>
      </c>
      <c r="F452" s="0" t="s">
        <v>240</v>
      </c>
      <c r="G452" s="0" t="n">
        <v>2885523.91612712</v>
      </c>
      <c r="H452" s="0" t="n">
        <v>190525.186286087</v>
      </c>
      <c r="I452" s="0" t="n">
        <v>94196.3355467523</v>
      </c>
      <c r="J452" s="0" t="n">
        <v>0</v>
      </c>
      <c r="K452" s="0" t="n">
        <v>0</v>
      </c>
      <c r="L452" s="0" t="n">
        <v>33010252.6348694</v>
      </c>
      <c r="M452" s="0" t="n">
        <v>38511961.4073476</v>
      </c>
      <c r="N452" s="0" t="n">
        <v>9083817.48562015</v>
      </c>
      <c r="O452" s="0" t="n">
        <v>11102443.5935357</v>
      </c>
      <c r="P452" s="0" t="n">
        <v>3810503.72572174</v>
      </c>
      <c r="Q452" s="0" t="n">
        <v>4286816.69143696</v>
      </c>
      <c r="R452" s="0" t="n">
        <v>14044416.1717263</v>
      </c>
      <c r="S452" s="0" t="n">
        <v>0.79454297844462</v>
      </c>
      <c r="T452" s="0" t="n">
        <v>0</v>
      </c>
      <c r="U452" s="0" t="n">
        <v>187.697530799999</v>
      </c>
      <c r="V452" s="0" t="n">
        <v>52.9753085999999</v>
      </c>
      <c r="W452" s="0" t="n">
        <v>21.25</v>
      </c>
      <c r="X452" s="0" t="n">
        <v>261.922839399999</v>
      </c>
      <c r="Y452" s="0" t="n">
        <v>240.672839399999</v>
      </c>
      <c r="Z452" s="0" t="s">
        <v>479</v>
      </c>
      <c r="AA452" s="0" t="n">
        <v>0.29952</v>
      </c>
      <c r="AB452" s="0" t="n">
        <v>0.4992</v>
      </c>
      <c r="AC452" s="0" t="n">
        <v>1</v>
      </c>
      <c r="AD452" s="0" t="n">
        <v>0.19968</v>
      </c>
      <c r="AE452" s="0" t="n">
        <v>0.5008</v>
      </c>
      <c r="AF452" s="0" t="n">
        <v>0</v>
      </c>
      <c r="AG452" s="0" t="n">
        <v>0.5008</v>
      </c>
      <c r="AH452" s="0" t="n">
        <v>0.237981512903732</v>
      </c>
      <c r="AI452" s="0" t="n">
        <v>0.396635854839554</v>
      </c>
      <c r="AJ452" s="0" t="n">
        <v>0.79454297844462</v>
      </c>
      <c r="AK452" s="5" t="s">
        <v>261</v>
      </c>
      <c r="AL452" s="5" t="s">
        <v>270</v>
      </c>
      <c r="AM452" s="5" t="s">
        <v>271</v>
      </c>
      <c r="AN452" s="5" t="s">
        <v>437</v>
      </c>
      <c r="AO452" s="5" t="s">
        <v>261</v>
      </c>
      <c r="AP452" s="5" t="s">
        <v>483</v>
      </c>
      <c r="AQ452" s="0" t="s">
        <v>155</v>
      </c>
    </row>
    <row r="453" customFormat="false" ht="15.8" hidden="true" customHeight="false" outlineLevel="0" collapsed="false">
      <c r="A453" s="0" t="s">
        <v>13</v>
      </c>
      <c r="B453" s="0" t="s">
        <v>13</v>
      </c>
      <c r="C453" s="0" t="s">
        <v>26</v>
      </c>
      <c r="D453" s="0" t="s">
        <v>269</v>
      </c>
      <c r="E453" s="0" t="s">
        <v>260</v>
      </c>
      <c r="F453" s="0" t="s">
        <v>241</v>
      </c>
      <c r="G453" s="0" t="n">
        <v>2163453.09304316</v>
      </c>
      <c r="H453" s="0" t="n">
        <v>190525.186286087</v>
      </c>
      <c r="I453" s="0" t="n">
        <v>94196.3355467523</v>
      </c>
      <c r="J453" s="0" t="n">
        <v>2381564.82857609</v>
      </c>
      <c r="K453" s="0" t="n">
        <v>2619721.3114337</v>
      </c>
      <c r="L453" s="0" t="n">
        <v>33010252.6348694</v>
      </c>
      <c r="M453" s="0" t="n">
        <v>38511961.4073476</v>
      </c>
      <c r="N453" s="0" t="n">
        <v>12111756.6474935</v>
      </c>
      <c r="O453" s="0" t="n">
        <v>14130382.7554091</v>
      </c>
      <c r="P453" s="0" t="n">
        <v>4763129.65715217</v>
      </c>
      <c r="Q453" s="0" t="n">
        <v>5239442.62286739</v>
      </c>
      <c r="R453" s="0" t="n">
        <v>14044416.1717263</v>
      </c>
      <c r="S453" s="0" t="n">
        <v>0.845956352575301</v>
      </c>
      <c r="T453" s="0" t="n">
        <v>13.125</v>
      </c>
      <c r="U453" s="0" t="n">
        <v>187.697530799999</v>
      </c>
      <c r="V453" s="0" t="n">
        <v>68.8679011799999</v>
      </c>
      <c r="W453" s="0" t="n">
        <v>26.2499999999999</v>
      </c>
      <c r="X453" s="0" t="n">
        <v>295.940431979999</v>
      </c>
      <c r="Y453" s="0" t="n">
        <v>256.565431979999</v>
      </c>
      <c r="Z453" s="0" t="s">
        <v>479</v>
      </c>
      <c r="AA453" s="0" t="n">
        <v>0.29952</v>
      </c>
      <c r="AB453" s="0" t="n">
        <v>0.4992</v>
      </c>
      <c r="AC453" s="0" t="n">
        <v>1</v>
      </c>
      <c r="AD453" s="0" t="n">
        <v>0.19968</v>
      </c>
      <c r="AE453" s="0" t="n">
        <v>0.5008</v>
      </c>
      <c r="AF453" s="0" t="n">
        <v>0.166933333333333</v>
      </c>
      <c r="AG453" s="0" t="n">
        <v>0.333866666666667</v>
      </c>
      <c r="AH453" s="0" t="n">
        <v>0.253380846723354</v>
      </c>
      <c r="AI453" s="0" t="n">
        <v>0.42230141120559</v>
      </c>
      <c r="AJ453" s="0" t="n">
        <v>0.845956352575301</v>
      </c>
      <c r="AK453" s="5" t="s">
        <v>261</v>
      </c>
      <c r="AL453" s="5" t="s">
        <v>270</v>
      </c>
      <c r="AM453" s="5" t="s">
        <v>271</v>
      </c>
      <c r="AN453" s="5" t="s">
        <v>437</v>
      </c>
      <c r="AO453" s="5" t="s">
        <v>261</v>
      </c>
      <c r="AP453" s="5" t="s">
        <v>483</v>
      </c>
      <c r="AQ453" s="0" t="s">
        <v>242</v>
      </c>
    </row>
    <row r="454" customFormat="false" ht="15.8" hidden="true" customHeight="false" outlineLevel="0" collapsed="false">
      <c r="A454" s="0" t="s">
        <v>13</v>
      </c>
      <c r="B454" s="0" t="s">
        <v>13</v>
      </c>
      <c r="C454" s="0" t="s">
        <v>27</v>
      </c>
      <c r="D454" s="0" t="s">
        <v>269</v>
      </c>
      <c r="E454" s="0" t="s">
        <v>260</v>
      </c>
      <c r="F454" s="0" t="s">
        <v>202</v>
      </c>
      <c r="G454" s="0" t="n">
        <v>1947735.9027848</v>
      </c>
      <c r="H454" s="0" t="n">
        <v>26228.4625</v>
      </c>
      <c r="I454" s="0" t="n">
        <v>16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1947735.9027848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s">
        <v>479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5" t="s">
        <v>261</v>
      </c>
      <c r="AL454" s="5" t="s">
        <v>270</v>
      </c>
      <c r="AM454" s="5" t="s">
        <v>273</v>
      </c>
      <c r="AN454" s="5" t="s">
        <v>437</v>
      </c>
      <c r="AO454" s="5" t="s">
        <v>261</v>
      </c>
      <c r="AP454" s="5" t="s">
        <v>484</v>
      </c>
      <c r="AQ454" s="0" t="s">
        <v>237</v>
      </c>
    </row>
    <row r="455" customFormat="false" ht="15.8" hidden="true" customHeight="false" outlineLevel="0" collapsed="false">
      <c r="A455" s="0" t="s">
        <v>13</v>
      </c>
      <c r="B455" s="0" t="s">
        <v>13</v>
      </c>
      <c r="C455" s="0" t="s">
        <v>27</v>
      </c>
      <c r="D455" s="0" t="s">
        <v>269</v>
      </c>
      <c r="E455" s="0" t="s">
        <v>260</v>
      </c>
      <c r="F455" s="0" t="s">
        <v>238</v>
      </c>
      <c r="G455" s="0" t="n">
        <v>1470894.62538595</v>
      </c>
      <c r="H455" s="0" t="n">
        <v>26228.4625</v>
      </c>
      <c r="I455" s="0" t="n">
        <v>10467.4651875</v>
      </c>
      <c r="J455" s="0" t="n">
        <v>0</v>
      </c>
      <c r="K455" s="0" t="n">
        <v>0</v>
      </c>
      <c r="L455" s="0" t="n">
        <v>4192719.43025665</v>
      </c>
      <c r="M455" s="0" t="n">
        <v>4891506.00196609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1947735.9027848</v>
      </c>
      <c r="S455" s="0" t="n">
        <v>0.244818240869861</v>
      </c>
      <c r="T455" s="0" t="n">
        <v>0</v>
      </c>
      <c r="U455" s="0" t="n">
        <v>173.1749513</v>
      </c>
      <c r="V455" s="0" t="n">
        <v>0</v>
      </c>
      <c r="W455" s="0" t="n">
        <v>0</v>
      </c>
      <c r="X455" s="0" t="n">
        <v>0</v>
      </c>
      <c r="Y455" s="0" t="n">
        <v>0</v>
      </c>
      <c r="Z455" s="0" t="s">
        <v>479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0.244818240869861</v>
      </c>
      <c r="AI455" s="0" t="n">
        <v>0</v>
      </c>
      <c r="AJ455" s="0" t="n">
        <v>0</v>
      </c>
      <c r="AK455" s="5" t="s">
        <v>261</v>
      </c>
      <c r="AL455" s="5" t="s">
        <v>270</v>
      </c>
      <c r="AM455" s="5" t="s">
        <v>273</v>
      </c>
      <c r="AN455" s="5" t="s">
        <v>437</v>
      </c>
      <c r="AO455" s="5" t="s">
        <v>261</v>
      </c>
      <c r="AP455" s="5" t="s">
        <v>484</v>
      </c>
      <c r="AQ455" s="0" t="s">
        <v>239</v>
      </c>
    </row>
    <row r="456" customFormat="false" ht="15.8" hidden="true" customHeight="false" outlineLevel="0" collapsed="false">
      <c r="A456" s="0" t="s">
        <v>13</v>
      </c>
      <c r="B456" s="0" t="s">
        <v>13</v>
      </c>
      <c r="C456" s="0" t="s">
        <v>27</v>
      </c>
      <c r="D456" s="0" t="s">
        <v>269</v>
      </c>
      <c r="E456" s="0" t="s">
        <v>260</v>
      </c>
      <c r="F456" s="0" t="s">
        <v>240</v>
      </c>
      <c r="G456" s="0" t="n">
        <v>410813.717508106</v>
      </c>
      <c r="H456" s="0" t="n">
        <v>26228.4625</v>
      </c>
      <c r="I456" s="0" t="n">
        <v>10467.4651875</v>
      </c>
      <c r="J456" s="0" t="n">
        <v>0</v>
      </c>
      <c r="K456" s="0" t="n">
        <v>0</v>
      </c>
      <c r="L456" s="0" t="n">
        <v>4192719.43025665</v>
      </c>
      <c r="M456" s="0" t="n">
        <v>4891506.00196609</v>
      </c>
      <c r="N456" s="0" t="n">
        <v>1150716.27474295</v>
      </c>
      <c r="O456" s="0" t="n">
        <v>1406431.0024636</v>
      </c>
      <c r="P456" s="0" t="n">
        <v>524569.25</v>
      </c>
      <c r="Q456" s="0" t="n">
        <v>590140.40625</v>
      </c>
      <c r="R456" s="0" t="n">
        <v>1947735.9027848</v>
      </c>
      <c r="S456" s="0" t="n">
        <v>0.789081406303216</v>
      </c>
      <c r="T456" s="0" t="n">
        <v>0</v>
      </c>
      <c r="U456" s="0" t="n">
        <v>173.1749513</v>
      </c>
      <c r="V456" s="0" t="n">
        <v>48.7475634</v>
      </c>
      <c r="W456" s="0" t="n">
        <v>21.25</v>
      </c>
      <c r="X456" s="0" t="n">
        <v>243.1725147</v>
      </c>
      <c r="Y456" s="0" t="n">
        <v>221.9225147</v>
      </c>
      <c r="Z456" s="0" t="s">
        <v>479</v>
      </c>
      <c r="AA456" s="0" t="n">
        <v>0.29952</v>
      </c>
      <c r="AB456" s="0" t="n">
        <v>0.4992</v>
      </c>
      <c r="AC456" s="0" t="n">
        <v>1</v>
      </c>
      <c r="AD456" s="0" t="n">
        <v>0.19968</v>
      </c>
      <c r="AE456" s="0" t="n">
        <v>0.5008</v>
      </c>
      <c r="AF456" s="0" t="n">
        <v>0</v>
      </c>
      <c r="AG456" s="0" t="n">
        <v>0.5008</v>
      </c>
      <c r="AH456" s="0" t="n">
        <v>0.236345662815939</v>
      </c>
      <c r="AI456" s="0" t="n">
        <v>0.393909438026565</v>
      </c>
      <c r="AJ456" s="0" t="n">
        <v>0.789081406303216</v>
      </c>
      <c r="AK456" s="5" t="s">
        <v>261</v>
      </c>
      <c r="AL456" s="5" t="s">
        <v>270</v>
      </c>
      <c r="AM456" s="5" t="s">
        <v>273</v>
      </c>
      <c r="AN456" s="5" t="s">
        <v>437</v>
      </c>
      <c r="AO456" s="5" t="s">
        <v>261</v>
      </c>
      <c r="AP456" s="5" t="s">
        <v>484</v>
      </c>
      <c r="AQ456" s="0" t="s">
        <v>155</v>
      </c>
    </row>
    <row r="457" customFormat="false" ht="15.8" hidden="true" customHeight="false" outlineLevel="0" collapsed="false">
      <c r="A457" s="0" t="s">
        <v>13</v>
      </c>
      <c r="B457" s="0" t="s">
        <v>13</v>
      </c>
      <c r="C457" s="0" t="s">
        <v>27</v>
      </c>
      <c r="D457" s="0" t="s">
        <v>269</v>
      </c>
      <c r="E457" s="0" t="s">
        <v>260</v>
      </c>
      <c r="F457" s="0" t="s">
        <v>241</v>
      </c>
      <c r="G457" s="0" t="n">
        <v>306589.166498273</v>
      </c>
      <c r="H457" s="0" t="n">
        <v>26228.4625</v>
      </c>
      <c r="I457" s="0" t="n">
        <v>10467.4651875</v>
      </c>
      <c r="J457" s="0" t="n">
        <v>327855.78125</v>
      </c>
      <c r="K457" s="0" t="n">
        <v>360641.359375</v>
      </c>
      <c r="L457" s="0" t="n">
        <v>4192719.43025665</v>
      </c>
      <c r="M457" s="0" t="n">
        <v>4891506.00196609</v>
      </c>
      <c r="N457" s="0" t="n">
        <v>1534288.36632393</v>
      </c>
      <c r="O457" s="0" t="n">
        <v>1790003.09404458</v>
      </c>
      <c r="P457" s="0" t="n">
        <v>655711.5625</v>
      </c>
      <c r="Q457" s="0" t="n">
        <v>721282.71875</v>
      </c>
      <c r="R457" s="0" t="n">
        <v>1947735.9027848</v>
      </c>
      <c r="S457" s="0" t="n">
        <v>0.842592023867341</v>
      </c>
      <c r="T457" s="0" t="n">
        <v>13.125</v>
      </c>
      <c r="U457" s="0" t="n">
        <v>173.1749513</v>
      </c>
      <c r="V457" s="0" t="n">
        <v>63.37183242</v>
      </c>
      <c r="W457" s="0" t="n">
        <v>26.25</v>
      </c>
      <c r="X457" s="0" t="n">
        <v>275.92178372</v>
      </c>
      <c r="Y457" s="0" t="n">
        <v>236.54678372</v>
      </c>
      <c r="Z457" s="0" t="s">
        <v>479</v>
      </c>
      <c r="AA457" s="0" t="n">
        <v>0.29952</v>
      </c>
      <c r="AB457" s="0" t="n">
        <v>0.4992</v>
      </c>
      <c r="AC457" s="0" t="n">
        <v>1</v>
      </c>
      <c r="AD457" s="0" t="n">
        <v>0.19968</v>
      </c>
      <c r="AE457" s="0" t="n">
        <v>0.5008</v>
      </c>
      <c r="AF457" s="0" t="n">
        <v>0.166933333333333</v>
      </c>
      <c r="AG457" s="0" t="n">
        <v>0.333866666666667</v>
      </c>
      <c r="AH457" s="0" t="n">
        <v>0.252373162988746</v>
      </c>
      <c r="AI457" s="0" t="n">
        <v>0.420621938314577</v>
      </c>
      <c r="AJ457" s="0" t="n">
        <v>0.842592023867341</v>
      </c>
      <c r="AK457" s="5" t="s">
        <v>261</v>
      </c>
      <c r="AL457" s="5" t="s">
        <v>270</v>
      </c>
      <c r="AM457" s="5" t="s">
        <v>273</v>
      </c>
      <c r="AN457" s="5" t="s">
        <v>437</v>
      </c>
      <c r="AO457" s="5" t="s">
        <v>261</v>
      </c>
      <c r="AP457" s="5" t="s">
        <v>484</v>
      </c>
      <c r="AQ457" s="0" t="s">
        <v>242</v>
      </c>
    </row>
    <row r="458" customFormat="false" ht="15.8" hidden="true" customHeight="false" outlineLevel="0" collapsed="false">
      <c r="A458" s="0" t="s">
        <v>13</v>
      </c>
      <c r="B458" s="0" t="s">
        <v>13</v>
      </c>
      <c r="C458" s="0" t="s">
        <v>59</v>
      </c>
      <c r="D458" s="0" t="s">
        <v>250</v>
      </c>
      <c r="E458" s="0" t="s">
        <v>52</v>
      </c>
      <c r="F458" s="0" t="s">
        <v>202</v>
      </c>
      <c r="G458" s="0" t="n">
        <v>22944439.0563584</v>
      </c>
      <c r="H458" s="0" t="n">
        <v>306507.762552587</v>
      </c>
      <c r="I458" s="0" t="n">
        <v>537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22944439.0563584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s">
        <v>476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5" t="s">
        <v>252</v>
      </c>
      <c r="AL458" s="5" t="s">
        <v>231</v>
      </c>
      <c r="AM458" s="5" t="s">
        <v>275</v>
      </c>
      <c r="AN458" s="5" t="s">
        <v>437</v>
      </c>
      <c r="AO458" s="5" t="s">
        <v>261</v>
      </c>
      <c r="AP458" s="5" t="s">
        <v>485</v>
      </c>
      <c r="AQ458" s="0" t="s">
        <v>237</v>
      </c>
    </row>
    <row r="459" customFormat="false" ht="15.8" hidden="true" customHeight="false" outlineLevel="0" collapsed="false">
      <c r="A459" s="0" t="s">
        <v>13</v>
      </c>
      <c r="B459" s="0" t="s">
        <v>13</v>
      </c>
      <c r="C459" s="0" t="s">
        <v>59</v>
      </c>
      <c r="D459" s="0" t="s">
        <v>250</v>
      </c>
      <c r="E459" s="0" t="s">
        <v>52</v>
      </c>
      <c r="F459" s="0" t="s">
        <v>238</v>
      </c>
      <c r="G459" s="0" t="n">
        <v>13478490.6809802</v>
      </c>
      <c r="H459" s="0" t="n">
        <v>306507.762552587</v>
      </c>
      <c r="I459" s="0" t="n">
        <v>176351.194076757</v>
      </c>
      <c r="J459" s="0" t="n">
        <v>0</v>
      </c>
      <c r="K459" s="0" t="n">
        <v>0</v>
      </c>
      <c r="L459" s="0" t="n">
        <v>24418451.7908905</v>
      </c>
      <c r="M459" s="0" t="n">
        <v>36627677.6863356</v>
      </c>
      <c r="N459" s="0" t="n">
        <v>3227271.31296736</v>
      </c>
      <c r="O459" s="0" t="n">
        <v>4149348.83095802</v>
      </c>
      <c r="P459" s="0" t="n">
        <v>1021692.54184196</v>
      </c>
      <c r="Q459" s="0" t="n">
        <v>2043385.08368391</v>
      </c>
      <c r="R459" s="0" t="n">
        <v>22944439.0563584</v>
      </c>
      <c r="S459" s="0" t="n">
        <v>0.412559590240016</v>
      </c>
      <c r="T459" s="0" t="n">
        <v>0</v>
      </c>
      <c r="U459" s="0" t="n">
        <v>99.5833334999998</v>
      </c>
      <c r="V459" s="0" t="n">
        <v>12.03333332</v>
      </c>
      <c r="W459" s="0" t="n">
        <v>5</v>
      </c>
      <c r="X459" s="0" t="n">
        <v>116.61666682</v>
      </c>
      <c r="Y459" s="0" t="n">
        <v>111.61666682</v>
      </c>
      <c r="Z459" s="0" t="s">
        <v>476</v>
      </c>
      <c r="AA459" s="0" t="n">
        <v>0.12</v>
      </c>
      <c r="AB459" s="0" t="n">
        <v>0.25</v>
      </c>
      <c r="AC459" s="0" t="n">
        <v>1</v>
      </c>
      <c r="AD459" s="0" t="n">
        <v>0.13</v>
      </c>
      <c r="AE459" s="0" t="n">
        <v>0.75</v>
      </c>
      <c r="AF459" s="0" t="n">
        <v>0</v>
      </c>
      <c r="AG459" s="0" t="n">
        <v>0.75</v>
      </c>
      <c r="AH459" s="0" t="n">
        <v>0.049507150828802</v>
      </c>
      <c r="AI459" s="0" t="n">
        <v>0.103139897560004</v>
      </c>
      <c r="AJ459" s="0" t="n">
        <v>0.412559590240016</v>
      </c>
      <c r="AK459" s="5" t="s">
        <v>252</v>
      </c>
      <c r="AL459" s="5" t="s">
        <v>231</v>
      </c>
      <c r="AM459" s="5" t="s">
        <v>275</v>
      </c>
      <c r="AN459" s="5" t="s">
        <v>437</v>
      </c>
      <c r="AO459" s="5" t="s">
        <v>261</v>
      </c>
      <c r="AP459" s="5" t="s">
        <v>485</v>
      </c>
      <c r="AQ459" s="0" t="s">
        <v>239</v>
      </c>
    </row>
    <row r="460" customFormat="false" ht="15.8" hidden="true" customHeight="false" outlineLevel="0" collapsed="false">
      <c r="A460" s="0" t="s">
        <v>13</v>
      </c>
      <c r="B460" s="0" t="s">
        <v>13</v>
      </c>
      <c r="C460" s="0" t="s">
        <v>59</v>
      </c>
      <c r="D460" s="0" t="s">
        <v>250</v>
      </c>
      <c r="E460" s="0" t="s">
        <v>52</v>
      </c>
      <c r="F460" s="0" t="s">
        <v>240</v>
      </c>
      <c r="G460" s="0" t="n">
        <v>7064297.40190731</v>
      </c>
      <c r="H460" s="0" t="n">
        <v>306507.762552587</v>
      </c>
      <c r="I460" s="0" t="n">
        <v>176351.194076757</v>
      </c>
      <c r="J460" s="0" t="n">
        <v>0</v>
      </c>
      <c r="K460" s="0" t="n">
        <v>0</v>
      </c>
      <c r="L460" s="0" t="n">
        <v>24418451.7908905</v>
      </c>
      <c r="M460" s="0" t="n">
        <v>36627677.6863356</v>
      </c>
      <c r="N460" s="0" t="n">
        <v>3688310.07196269</v>
      </c>
      <c r="O460" s="0" t="n">
        <v>4610387.58995336</v>
      </c>
      <c r="P460" s="0" t="n">
        <v>1532538.81276294</v>
      </c>
      <c r="Q460" s="0" t="n">
        <v>2554231.35460489</v>
      </c>
      <c r="R460" s="0" t="n">
        <v>22944439.0563584</v>
      </c>
      <c r="S460" s="0" t="n">
        <v>0.692112873862147</v>
      </c>
      <c r="T460" s="0" t="n">
        <v>0</v>
      </c>
      <c r="U460" s="0" t="n">
        <v>99.5833334999998</v>
      </c>
      <c r="V460" s="0" t="n">
        <v>13.537499985</v>
      </c>
      <c r="W460" s="0" t="n">
        <v>6.66666666666667</v>
      </c>
      <c r="X460" s="0" t="n">
        <v>119.787500151666</v>
      </c>
      <c r="Y460" s="0" t="n">
        <v>113.120833485</v>
      </c>
      <c r="Z460" s="0" t="s">
        <v>476</v>
      </c>
      <c r="AA460" s="0" t="n">
        <v>0.12</v>
      </c>
      <c r="AB460" s="0" t="n">
        <v>0.25</v>
      </c>
      <c r="AC460" s="0" t="n">
        <v>1</v>
      </c>
      <c r="AD460" s="0" t="n">
        <v>0.13</v>
      </c>
      <c r="AE460" s="0" t="n">
        <v>0.75</v>
      </c>
      <c r="AF460" s="0" t="n">
        <v>0</v>
      </c>
      <c r="AG460" s="0" t="n">
        <v>0.75</v>
      </c>
      <c r="AH460" s="0" t="n">
        <v>0.0830535448634577</v>
      </c>
      <c r="AI460" s="0" t="n">
        <v>0.173028218465537</v>
      </c>
      <c r="AJ460" s="0" t="n">
        <v>0.692112873862147</v>
      </c>
      <c r="AK460" s="5" t="s">
        <v>252</v>
      </c>
      <c r="AL460" s="5" t="s">
        <v>231</v>
      </c>
      <c r="AM460" s="5" t="s">
        <v>275</v>
      </c>
      <c r="AN460" s="5" t="s">
        <v>437</v>
      </c>
      <c r="AO460" s="5" t="s">
        <v>261</v>
      </c>
      <c r="AP460" s="5" t="s">
        <v>485</v>
      </c>
      <c r="AQ460" s="0" t="s">
        <v>155</v>
      </c>
    </row>
    <row r="461" customFormat="false" ht="15.8" hidden="true" customHeight="false" outlineLevel="0" collapsed="false">
      <c r="A461" s="0" t="s">
        <v>13</v>
      </c>
      <c r="B461" s="0" t="s">
        <v>13</v>
      </c>
      <c r="C461" s="0" t="s">
        <v>59</v>
      </c>
      <c r="D461" s="0" t="s">
        <v>250</v>
      </c>
      <c r="E461" s="0" t="s">
        <v>52</v>
      </c>
      <c r="F461" s="0" t="s">
        <v>241</v>
      </c>
      <c r="G461" s="0" t="n">
        <v>3306456.24745783</v>
      </c>
      <c r="H461" s="0" t="n">
        <v>306507.762552587</v>
      </c>
      <c r="I461" s="0" t="n">
        <v>176351.194076757</v>
      </c>
      <c r="J461" s="0" t="n">
        <v>4086770.16736781</v>
      </c>
      <c r="K461" s="0" t="n">
        <v>6130155.25105174</v>
      </c>
      <c r="L461" s="0" t="n">
        <v>54941516.5295034</v>
      </c>
      <c r="M461" s="0" t="n">
        <v>73255355.3726713</v>
      </c>
      <c r="N461" s="0" t="n">
        <v>3688310.07196269</v>
      </c>
      <c r="O461" s="0" t="n">
        <v>4610387.58995336</v>
      </c>
      <c r="P461" s="0" t="n">
        <v>1532538.81276294</v>
      </c>
      <c r="Q461" s="0" t="n">
        <v>2554231.35460489</v>
      </c>
      <c r="R461" s="0" t="n">
        <v>22944439.0563584</v>
      </c>
      <c r="S461" s="0" t="n">
        <v>0.855892914211754</v>
      </c>
      <c r="T461" s="0" t="n">
        <v>16.6666666666666</v>
      </c>
      <c r="U461" s="0" t="n">
        <v>209.125000349999</v>
      </c>
      <c r="V461" s="0" t="n">
        <v>13.537499985</v>
      </c>
      <c r="W461" s="0" t="n">
        <v>6.66666666666667</v>
      </c>
      <c r="X461" s="0" t="n">
        <v>245.995833668333</v>
      </c>
      <c r="Y461" s="0" t="n">
        <v>222.662500334999</v>
      </c>
      <c r="Z461" s="0" t="s">
        <v>476</v>
      </c>
      <c r="AA461" s="0" t="n">
        <v>0.12</v>
      </c>
      <c r="AB461" s="0" t="n">
        <v>0.25</v>
      </c>
      <c r="AC461" s="0" t="n">
        <v>1</v>
      </c>
      <c r="AD461" s="0" t="n">
        <v>0.13</v>
      </c>
      <c r="AE461" s="0" t="n">
        <v>0.75</v>
      </c>
      <c r="AF461" s="0" t="n">
        <v>0.25</v>
      </c>
      <c r="AG461" s="0" t="n">
        <v>0.5</v>
      </c>
      <c r="AH461" s="0" t="n">
        <v>0.10270714970541</v>
      </c>
      <c r="AI461" s="0" t="n">
        <v>0.213973228552939</v>
      </c>
      <c r="AJ461" s="0" t="n">
        <v>0.855892914211754</v>
      </c>
      <c r="AK461" s="5" t="s">
        <v>252</v>
      </c>
      <c r="AL461" s="5" t="s">
        <v>231</v>
      </c>
      <c r="AM461" s="5" t="s">
        <v>275</v>
      </c>
      <c r="AN461" s="5" t="s">
        <v>437</v>
      </c>
      <c r="AO461" s="5" t="s">
        <v>261</v>
      </c>
      <c r="AP461" s="5" t="s">
        <v>485</v>
      </c>
      <c r="AQ461" s="0" t="s">
        <v>242</v>
      </c>
    </row>
    <row r="462" customFormat="false" ht="15.8" hidden="true" customHeight="false" outlineLevel="0" collapsed="false">
      <c r="A462" s="0" t="s">
        <v>13</v>
      </c>
      <c r="B462" s="0" t="s">
        <v>13</v>
      </c>
      <c r="C462" s="0" t="s">
        <v>55</v>
      </c>
      <c r="D462" s="0" t="s">
        <v>169</v>
      </c>
      <c r="E462" s="0" t="s">
        <v>52</v>
      </c>
      <c r="F462" s="0" t="s">
        <v>202</v>
      </c>
      <c r="G462" s="0" t="n">
        <v>7490595.93713895</v>
      </c>
      <c r="H462" s="0" t="n">
        <v>90142.988268</v>
      </c>
      <c r="I462" s="0" t="n">
        <v>50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7490595.93713895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s">
        <v>476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5" t="s">
        <v>252</v>
      </c>
      <c r="AL462" s="5" t="s">
        <v>277</v>
      </c>
      <c r="AM462" s="5" t="s">
        <v>232</v>
      </c>
      <c r="AN462" s="5" t="s">
        <v>437</v>
      </c>
      <c r="AO462" s="5" t="s">
        <v>261</v>
      </c>
      <c r="AP462" s="5" t="s">
        <v>486</v>
      </c>
      <c r="AQ462" s="0" t="s">
        <v>237</v>
      </c>
    </row>
    <row r="463" customFormat="false" ht="15.8" hidden="true" customHeight="false" outlineLevel="0" collapsed="false">
      <c r="A463" s="0" t="s">
        <v>13</v>
      </c>
      <c r="B463" s="0" t="s">
        <v>13</v>
      </c>
      <c r="C463" s="0" t="s">
        <v>55</v>
      </c>
      <c r="D463" s="0" t="s">
        <v>169</v>
      </c>
      <c r="E463" s="0" t="s">
        <v>52</v>
      </c>
      <c r="F463" s="0" t="s">
        <v>238</v>
      </c>
      <c r="G463" s="0" t="n">
        <v>4441951.61500897</v>
      </c>
      <c r="H463" s="0" t="n">
        <v>90142.988268</v>
      </c>
      <c r="I463" s="0" t="n">
        <v>44960.8759028975</v>
      </c>
      <c r="J463" s="0" t="n">
        <v>0</v>
      </c>
      <c r="K463" s="0" t="n">
        <v>0</v>
      </c>
      <c r="L463" s="0" t="n">
        <v>7181391.41070305</v>
      </c>
      <c r="M463" s="0" t="n">
        <v>10772087.1160546</v>
      </c>
      <c r="N463" s="0" t="n">
        <v>949130.54625348</v>
      </c>
      <c r="O463" s="0" t="n">
        <v>1220310.7023259</v>
      </c>
      <c r="P463" s="0" t="n">
        <v>300476.627559999</v>
      </c>
      <c r="Q463" s="0" t="n">
        <v>600953.255119999</v>
      </c>
      <c r="R463" s="0" t="n">
        <v>7490595.93713895</v>
      </c>
      <c r="S463" s="0" t="n">
        <v>0.40699623203737</v>
      </c>
      <c r="T463" s="0" t="n">
        <v>0</v>
      </c>
      <c r="U463" s="0" t="n">
        <v>99.5833334999998</v>
      </c>
      <c r="V463" s="0" t="n">
        <v>12.03333332</v>
      </c>
      <c r="W463" s="0" t="n">
        <v>4.99999999999999</v>
      </c>
      <c r="X463" s="0" t="n">
        <v>116.61666682</v>
      </c>
      <c r="Y463" s="0" t="n">
        <v>111.61666682</v>
      </c>
      <c r="Z463" s="0" t="s">
        <v>476</v>
      </c>
      <c r="AA463" s="0" t="n">
        <v>0.12</v>
      </c>
      <c r="AB463" s="0" t="n">
        <v>0.25</v>
      </c>
      <c r="AC463" s="0" t="n">
        <v>1</v>
      </c>
      <c r="AD463" s="0" t="n">
        <v>0.13</v>
      </c>
      <c r="AE463" s="0" t="n">
        <v>0.75</v>
      </c>
      <c r="AF463" s="0" t="n">
        <v>0</v>
      </c>
      <c r="AG463" s="0" t="n">
        <v>0.75</v>
      </c>
      <c r="AH463" s="0" t="n">
        <v>0.0488395478444843</v>
      </c>
      <c r="AI463" s="0" t="n">
        <v>0.101749058009342</v>
      </c>
      <c r="AJ463" s="0" t="n">
        <v>0.40699623203737</v>
      </c>
      <c r="AK463" s="5" t="s">
        <v>252</v>
      </c>
      <c r="AL463" s="5" t="s">
        <v>277</v>
      </c>
      <c r="AM463" s="5" t="s">
        <v>232</v>
      </c>
      <c r="AN463" s="5" t="s">
        <v>437</v>
      </c>
      <c r="AO463" s="5" t="s">
        <v>261</v>
      </c>
      <c r="AP463" s="5" t="s">
        <v>486</v>
      </c>
      <c r="AQ463" s="0" t="s">
        <v>239</v>
      </c>
    </row>
    <row r="464" customFormat="false" ht="15.8" hidden="true" customHeight="false" outlineLevel="0" collapsed="false">
      <c r="A464" s="0" t="s">
        <v>13</v>
      </c>
      <c r="B464" s="0" t="s">
        <v>13</v>
      </c>
      <c r="C464" s="0" t="s">
        <v>55</v>
      </c>
      <c r="D464" s="0" t="s">
        <v>169</v>
      </c>
      <c r="E464" s="0" t="s">
        <v>52</v>
      </c>
      <c r="F464" s="0" t="s">
        <v>240</v>
      </c>
      <c r="G464" s="0" t="n">
        <v>2396001.99528263</v>
      </c>
      <c r="H464" s="0" t="n">
        <v>90142.988268</v>
      </c>
      <c r="I464" s="0" t="n">
        <v>44960.8759028975</v>
      </c>
      <c r="J464" s="0" t="n">
        <v>0</v>
      </c>
      <c r="K464" s="0" t="n">
        <v>0</v>
      </c>
      <c r="L464" s="0" t="n">
        <v>7181391.41070305</v>
      </c>
      <c r="M464" s="0" t="n">
        <v>10772087.1160546</v>
      </c>
      <c r="N464" s="0" t="n">
        <v>1084720.62428969</v>
      </c>
      <c r="O464" s="0" t="n">
        <v>1355900.78036212</v>
      </c>
      <c r="P464" s="0" t="n">
        <v>450714.94134</v>
      </c>
      <c r="Q464" s="0" t="n">
        <v>751191.568899999</v>
      </c>
      <c r="R464" s="0" t="n">
        <v>7490595.93713895</v>
      </c>
      <c r="S464" s="0" t="n">
        <v>0.680131992782702</v>
      </c>
      <c r="T464" s="0" t="n">
        <v>0</v>
      </c>
      <c r="U464" s="0" t="n">
        <v>99.5833334999998</v>
      </c>
      <c r="V464" s="0" t="n">
        <v>13.537499985</v>
      </c>
      <c r="W464" s="0" t="n">
        <v>6.66666666666666</v>
      </c>
      <c r="X464" s="0" t="n">
        <v>119.787500151666</v>
      </c>
      <c r="Y464" s="0" t="n">
        <v>113.120833485</v>
      </c>
      <c r="Z464" s="0" t="s">
        <v>476</v>
      </c>
      <c r="AA464" s="0" t="n">
        <v>0.12</v>
      </c>
      <c r="AB464" s="0" t="n">
        <v>0.25</v>
      </c>
      <c r="AC464" s="0" t="n">
        <v>1</v>
      </c>
      <c r="AD464" s="0" t="n">
        <v>0.13</v>
      </c>
      <c r="AE464" s="0" t="n">
        <v>0.75</v>
      </c>
      <c r="AF464" s="0" t="n">
        <v>0</v>
      </c>
      <c r="AG464" s="0" t="n">
        <v>0.75</v>
      </c>
      <c r="AH464" s="0" t="n">
        <v>0.0816158391339242</v>
      </c>
      <c r="AI464" s="0" t="n">
        <v>0.170032998195675</v>
      </c>
      <c r="AJ464" s="0" t="n">
        <v>0.680131992782702</v>
      </c>
      <c r="AK464" s="5" t="s">
        <v>252</v>
      </c>
      <c r="AL464" s="5" t="s">
        <v>277</v>
      </c>
      <c r="AM464" s="5" t="s">
        <v>232</v>
      </c>
      <c r="AN464" s="5" t="s">
        <v>437</v>
      </c>
      <c r="AO464" s="5" t="s">
        <v>261</v>
      </c>
      <c r="AP464" s="5" t="s">
        <v>486</v>
      </c>
      <c r="AQ464" s="0" t="s">
        <v>155</v>
      </c>
    </row>
    <row r="465" customFormat="false" ht="15.8" hidden="true" customHeight="false" outlineLevel="0" collapsed="false">
      <c r="A465" s="0" t="s">
        <v>13</v>
      </c>
      <c r="B465" s="0" t="s">
        <v>13</v>
      </c>
      <c r="C465" s="0" t="s">
        <v>55</v>
      </c>
      <c r="D465" s="0" t="s">
        <v>169</v>
      </c>
      <c r="E465" s="0" t="s">
        <v>52</v>
      </c>
      <c r="F465" s="0" t="s">
        <v>241</v>
      </c>
      <c r="G465" s="0" t="n">
        <v>1166047.01248254</v>
      </c>
      <c r="H465" s="0" t="n">
        <v>90142.988268</v>
      </c>
      <c r="I465" s="0" t="n">
        <v>44960.8759028975</v>
      </c>
      <c r="J465" s="0" t="n">
        <v>1201906.51024</v>
      </c>
      <c r="K465" s="0" t="n">
        <v>1802859.76536</v>
      </c>
      <c r="L465" s="0" t="n">
        <v>16158130.6740819</v>
      </c>
      <c r="M465" s="0" t="n">
        <v>21544174.2321092</v>
      </c>
      <c r="N465" s="0" t="n">
        <v>1084720.62428969</v>
      </c>
      <c r="O465" s="0" t="n">
        <v>1355900.78036212</v>
      </c>
      <c r="P465" s="0" t="n">
        <v>450714.94134</v>
      </c>
      <c r="Q465" s="0" t="n">
        <v>751191.568899999</v>
      </c>
      <c r="R465" s="0" t="n">
        <v>7490595.93713895</v>
      </c>
      <c r="S465" s="0" t="n">
        <v>0.84433187662664</v>
      </c>
      <c r="T465" s="0" t="n">
        <v>16.6666666666667</v>
      </c>
      <c r="U465" s="0" t="n">
        <v>209.12500035</v>
      </c>
      <c r="V465" s="0" t="n">
        <v>13.537499985</v>
      </c>
      <c r="W465" s="0" t="n">
        <v>6.66666666666666</v>
      </c>
      <c r="X465" s="0" t="n">
        <v>245.995833668333</v>
      </c>
      <c r="Y465" s="0" t="n">
        <v>222.662500335</v>
      </c>
      <c r="Z465" s="0" t="s">
        <v>476</v>
      </c>
      <c r="AA465" s="0" t="n">
        <v>0.12</v>
      </c>
      <c r="AB465" s="0" t="n">
        <v>0.25</v>
      </c>
      <c r="AC465" s="0" t="n">
        <v>1</v>
      </c>
      <c r="AD465" s="0" t="n">
        <v>0.13</v>
      </c>
      <c r="AE465" s="0" t="n">
        <v>0.75</v>
      </c>
      <c r="AF465" s="0" t="n">
        <v>0.25</v>
      </c>
      <c r="AG465" s="0" t="n">
        <v>0.5</v>
      </c>
      <c r="AH465" s="0" t="n">
        <v>0.101319825195197</v>
      </c>
      <c r="AI465" s="0" t="n">
        <v>0.21108296915666</v>
      </c>
      <c r="AJ465" s="0" t="n">
        <v>0.84433187662664</v>
      </c>
      <c r="AK465" s="5" t="s">
        <v>252</v>
      </c>
      <c r="AL465" s="5" t="s">
        <v>277</v>
      </c>
      <c r="AM465" s="5" t="s">
        <v>232</v>
      </c>
      <c r="AN465" s="5" t="s">
        <v>437</v>
      </c>
      <c r="AO465" s="5" t="s">
        <v>261</v>
      </c>
      <c r="AP465" s="5" t="s">
        <v>486</v>
      </c>
      <c r="AQ465" s="0" t="s">
        <v>242</v>
      </c>
    </row>
    <row r="466" customFormat="false" ht="15.8" hidden="true" customHeight="false" outlineLevel="0" collapsed="false">
      <c r="A466" s="0" t="s">
        <v>13</v>
      </c>
      <c r="B466" s="0" t="s">
        <v>13</v>
      </c>
      <c r="C466" s="0" t="s">
        <v>279</v>
      </c>
      <c r="D466" s="0" t="s">
        <v>280</v>
      </c>
      <c r="E466" s="0" t="s">
        <v>260</v>
      </c>
      <c r="F466" s="0" t="s">
        <v>202</v>
      </c>
      <c r="G466" s="0" t="n">
        <v>12728193.828595</v>
      </c>
      <c r="H466" s="0" t="n">
        <v>141950</v>
      </c>
      <c r="I466" s="0" t="n">
        <v>293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12728193.828595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s">
        <v>487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5" t="s">
        <v>261</v>
      </c>
      <c r="AL466" s="5" t="s">
        <v>281</v>
      </c>
      <c r="AM466" s="5" t="s">
        <v>277</v>
      </c>
      <c r="AN466" s="5" t="s">
        <v>437</v>
      </c>
      <c r="AO466" s="5" t="s">
        <v>261</v>
      </c>
      <c r="AP466" s="5" t="s">
        <v>488</v>
      </c>
      <c r="AQ466" s="0" t="s">
        <v>237</v>
      </c>
    </row>
    <row r="467" customFormat="false" ht="15.8" hidden="true" customHeight="false" outlineLevel="0" collapsed="false">
      <c r="A467" s="0" t="s">
        <v>13</v>
      </c>
      <c r="B467" s="0" t="s">
        <v>13</v>
      </c>
      <c r="C467" s="0" t="s">
        <v>279</v>
      </c>
      <c r="D467" s="0" t="s">
        <v>280</v>
      </c>
      <c r="E467" s="0" t="s">
        <v>260</v>
      </c>
      <c r="F467" s="0" t="s">
        <v>238</v>
      </c>
      <c r="G467" s="0" t="n">
        <v>7598581.67519692</v>
      </c>
      <c r="H467" s="0" t="n">
        <v>141950</v>
      </c>
      <c r="I467" s="0" t="n">
        <v>75881.25</v>
      </c>
      <c r="J467" s="0" t="n">
        <v>5678000</v>
      </c>
      <c r="K467" s="0" t="n">
        <v>7097500</v>
      </c>
      <c r="L467" s="0" t="n">
        <v>18205087.5</v>
      </c>
      <c r="M467" s="0" t="n">
        <v>22037737.5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12728193.828595</v>
      </c>
      <c r="S467" s="0" t="n">
        <v>0.403011788041282</v>
      </c>
      <c r="T467" s="0" t="n">
        <v>45</v>
      </c>
      <c r="U467" s="0" t="n">
        <v>141.75</v>
      </c>
      <c r="V467" s="0" t="n">
        <v>0</v>
      </c>
      <c r="W467" s="0" t="n">
        <v>0</v>
      </c>
      <c r="X467" s="0" t="n">
        <v>186.75</v>
      </c>
      <c r="Y467" s="0" t="n">
        <v>0</v>
      </c>
      <c r="Z467" s="0" t="s">
        <v>487</v>
      </c>
      <c r="AA467" s="0" t="n">
        <v>0.1482738095</v>
      </c>
      <c r="AB467" s="0" t="n">
        <v>0</v>
      </c>
      <c r="AC467" s="0" t="n">
        <v>1</v>
      </c>
      <c r="AD467" s="0" t="n">
        <v>0</v>
      </c>
      <c r="AE467" s="0" t="n">
        <v>0.8517261905</v>
      </c>
      <c r="AF467" s="0" t="n">
        <v>0.8517261905</v>
      </c>
      <c r="AG467" s="0" t="n">
        <v>0</v>
      </c>
      <c r="AH467" s="0" t="n">
        <v>0.0597560930862875</v>
      </c>
      <c r="AI467" s="0" t="n">
        <v>0</v>
      </c>
      <c r="AJ467" s="0" t="n">
        <v>0.403011788041282</v>
      </c>
      <c r="AK467" s="5" t="s">
        <v>261</v>
      </c>
      <c r="AL467" s="5" t="s">
        <v>281</v>
      </c>
      <c r="AM467" s="5" t="s">
        <v>277</v>
      </c>
      <c r="AN467" s="5" t="s">
        <v>437</v>
      </c>
      <c r="AO467" s="5" t="s">
        <v>261</v>
      </c>
      <c r="AP467" s="5" t="s">
        <v>488</v>
      </c>
      <c r="AQ467" s="0" t="s">
        <v>239</v>
      </c>
    </row>
    <row r="468" customFormat="false" ht="15.8" hidden="true" customHeight="false" outlineLevel="0" collapsed="false">
      <c r="A468" s="0" t="s">
        <v>13</v>
      </c>
      <c r="B468" s="0" t="s">
        <v>13</v>
      </c>
      <c r="C468" s="0" t="s">
        <v>279</v>
      </c>
      <c r="D468" s="0" t="s">
        <v>280</v>
      </c>
      <c r="E468" s="0" t="s">
        <v>260</v>
      </c>
      <c r="F468" s="0" t="s">
        <v>240</v>
      </c>
      <c r="G468" s="0" t="n">
        <v>1368918.10691509</v>
      </c>
      <c r="H468" s="0" t="n">
        <v>141950</v>
      </c>
      <c r="I468" s="0" t="n">
        <v>75881.25</v>
      </c>
      <c r="J468" s="0" t="n">
        <v>6387750</v>
      </c>
      <c r="K468" s="0" t="n">
        <v>7807250</v>
      </c>
      <c r="L468" s="0" t="n">
        <v>18205087.5</v>
      </c>
      <c r="M468" s="0" t="n">
        <v>22037737.5</v>
      </c>
      <c r="N468" s="0" t="n">
        <v>958162.5</v>
      </c>
      <c r="O468" s="0" t="n">
        <v>1533060</v>
      </c>
      <c r="P468" s="0" t="n">
        <v>0</v>
      </c>
      <c r="Q468" s="0" t="n">
        <v>0</v>
      </c>
      <c r="R468" s="0" t="n">
        <v>12728193.828595</v>
      </c>
      <c r="S468" s="0" t="n">
        <v>0.892449932382417</v>
      </c>
      <c r="T468" s="0" t="n">
        <v>50</v>
      </c>
      <c r="U468" s="0" t="n">
        <v>141.75</v>
      </c>
      <c r="V468" s="0" t="n">
        <v>8.775</v>
      </c>
      <c r="W468" s="0" t="n">
        <v>0</v>
      </c>
      <c r="X468" s="0" t="n">
        <v>200.525</v>
      </c>
      <c r="Y468" s="0" t="n">
        <v>150.525</v>
      </c>
      <c r="Z468" s="0" t="s">
        <v>487</v>
      </c>
      <c r="AA468" s="0" t="n">
        <v>0.1482738095</v>
      </c>
      <c r="AB468" s="0" t="n">
        <v>0.2685714286</v>
      </c>
      <c r="AC468" s="0" t="n">
        <v>1</v>
      </c>
      <c r="AD468" s="0" t="n">
        <v>0.1202976191</v>
      </c>
      <c r="AE468" s="0" t="n">
        <v>0.7314285714</v>
      </c>
      <c r="AF468" s="0" t="n">
        <v>0.7314285714</v>
      </c>
      <c r="AG468" s="0" t="n">
        <v>0</v>
      </c>
      <c r="AH468" s="0" t="n">
        <v>0.132326951262358</v>
      </c>
      <c r="AI468" s="0" t="n">
        <v>0.239686553293919</v>
      </c>
      <c r="AJ468" s="0" t="n">
        <v>0.892449932382417</v>
      </c>
      <c r="AK468" s="5" t="s">
        <v>261</v>
      </c>
      <c r="AL468" s="5" t="s">
        <v>281</v>
      </c>
      <c r="AM468" s="5" t="s">
        <v>277</v>
      </c>
      <c r="AN468" s="5" t="s">
        <v>437</v>
      </c>
      <c r="AO468" s="5" t="s">
        <v>261</v>
      </c>
      <c r="AP468" s="5" t="s">
        <v>488</v>
      </c>
      <c r="AQ468" s="0" t="s">
        <v>155</v>
      </c>
    </row>
    <row r="469" customFormat="false" ht="15.8" hidden="true" customHeight="false" outlineLevel="0" collapsed="false">
      <c r="A469" s="0" t="s">
        <v>13</v>
      </c>
      <c r="B469" s="0" t="s">
        <v>13</v>
      </c>
      <c r="C469" s="0" t="s">
        <v>279</v>
      </c>
      <c r="D469" s="0" t="s">
        <v>280</v>
      </c>
      <c r="E469" s="0" t="s">
        <v>260</v>
      </c>
      <c r="F469" s="0" t="s">
        <v>241</v>
      </c>
      <c r="G469" s="0" t="n">
        <v>1090102.52010542</v>
      </c>
      <c r="H469" s="0" t="n">
        <v>141950</v>
      </c>
      <c r="I469" s="0" t="n">
        <v>75881.25</v>
      </c>
      <c r="J469" s="0" t="n">
        <v>6387750</v>
      </c>
      <c r="K469" s="0" t="n">
        <v>7807250</v>
      </c>
      <c r="L469" s="0" t="n">
        <v>22037737.5</v>
      </c>
      <c r="M469" s="0" t="n">
        <v>26828550</v>
      </c>
      <c r="N469" s="0" t="n">
        <v>1149795</v>
      </c>
      <c r="O469" s="0" t="n">
        <v>1724692.5</v>
      </c>
      <c r="P469" s="0" t="n">
        <v>0</v>
      </c>
      <c r="Q469" s="0" t="n">
        <v>0</v>
      </c>
      <c r="R469" s="0" t="n">
        <v>12728193.828595</v>
      </c>
      <c r="S469" s="0" t="n">
        <v>0.914355286006377</v>
      </c>
      <c r="T469" s="0" t="n">
        <v>50</v>
      </c>
      <c r="U469" s="0" t="n">
        <v>172.125</v>
      </c>
      <c r="V469" s="0" t="n">
        <v>10.125</v>
      </c>
      <c r="W469" s="0" t="n">
        <v>0</v>
      </c>
      <c r="X469" s="0" t="n">
        <v>232.25</v>
      </c>
      <c r="Y469" s="0" t="n">
        <v>182.25</v>
      </c>
      <c r="Z469" s="0" t="s">
        <v>487</v>
      </c>
      <c r="AA469" s="0" t="n">
        <v>0.1482738095</v>
      </c>
      <c r="AB469" s="0" t="n">
        <v>0.2685714286</v>
      </c>
      <c r="AC469" s="0" t="n">
        <v>1</v>
      </c>
      <c r="AD469" s="0" t="n">
        <v>0.1202976191</v>
      </c>
      <c r="AE469" s="0" t="n">
        <v>0.7314285714</v>
      </c>
      <c r="AF469" s="0" t="n">
        <v>0.7314285714</v>
      </c>
      <c r="AG469" s="0" t="n">
        <v>0</v>
      </c>
      <c r="AH469" s="0" t="n">
        <v>0.135574941492628</v>
      </c>
      <c r="AI469" s="0" t="n">
        <v>0.245569705410694</v>
      </c>
      <c r="AJ469" s="0" t="n">
        <v>0.914355286006377</v>
      </c>
      <c r="AK469" s="5" t="s">
        <v>261</v>
      </c>
      <c r="AL469" s="5" t="s">
        <v>281</v>
      </c>
      <c r="AM469" s="5" t="s">
        <v>277</v>
      </c>
      <c r="AN469" s="5" t="s">
        <v>437</v>
      </c>
      <c r="AO469" s="5" t="s">
        <v>261</v>
      </c>
      <c r="AP469" s="5" t="s">
        <v>488</v>
      </c>
      <c r="AQ469" s="0" t="s">
        <v>242</v>
      </c>
    </row>
    <row r="470" customFormat="false" ht="15.8" hidden="true" customHeight="false" outlineLevel="0" collapsed="false">
      <c r="A470" s="0" t="s">
        <v>13</v>
      </c>
      <c r="B470" s="0" t="s">
        <v>13</v>
      </c>
      <c r="C470" s="0" t="s">
        <v>279</v>
      </c>
      <c r="D470" s="0" t="s">
        <v>179</v>
      </c>
      <c r="E470" s="0" t="s">
        <v>103</v>
      </c>
      <c r="F470" s="0" t="s">
        <v>202</v>
      </c>
      <c r="G470" s="0" t="n">
        <v>27822730.238132</v>
      </c>
      <c r="H470" s="0" t="n">
        <v>278125.000035875</v>
      </c>
      <c r="I470" s="0" t="n">
        <v>715.000000084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27822730.238132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s">
        <v>487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0</v>
      </c>
      <c r="AJ470" s="0" t="n">
        <v>0</v>
      </c>
      <c r="AK470" s="5" t="s">
        <v>254</v>
      </c>
      <c r="AL470" s="5" t="s">
        <v>263</v>
      </c>
      <c r="AM470" s="5" t="s">
        <v>277</v>
      </c>
      <c r="AN470" s="5" t="s">
        <v>437</v>
      </c>
      <c r="AO470" s="5" t="s">
        <v>261</v>
      </c>
      <c r="AP470" s="5" t="s">
        <v>489</v>
      </c>
      <c r="AQ470" s="0" t="s">
        <v>237</v>
      </c>
    </row>
    <row r="471" customFormat="false" ht="15.8" hidden="true" customHeight="false" outlineLevel="0" collapsed="false">
      <c r="A471" s="0" t="s">
        <v>13</v>
      </c>
      <c r="B471" s="0" t="s">
        <v>13</v>
      </c>
      <c r="C471" s="0" t="s">
        <v>279</v>
      </c>
      <c r="D471" s="0" t="s">
        <v>179</v>
      </c>
      <c r="E471" s="0" t="s">
        <v>103</v>
      </c>
      <c r="F471" s="0" t="s">
        <v>238</v>
      </c>
      <c r="G471" s="0" t="n">
        <v>16309989.7027787</v>
      </c>
      <c r="H471" s="0" t="n">
        <v>278125.000035875</v>
      </c>
      <c r="I471" s="0" t="n">
        <v>247480.913216416</v>
      </c>
      <c r="J471" s="0" t="n">
        <v>11125000.001435</v>
      </c>
      <c r="K471" s="0" t="n">
        <v>13906250.0017937</v>
      </c>
      <c r="L471" s="0" t="n">
        <v>35669531.2546009</v>
      </c>
      <c r="M471" s="0" t="n">
        <v>43178906.2555695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27822730.238132</v>
      </c>
      <c r="S471" s="0" t="n">
        <v>0.41378902921521</v>
      </c>
      <c r="T471" s="0" t="n">
        <v>45</v>
      </c>
      <c r="U471" s="0" t="n">
        <v>141.75</v>
      </c>
      <c r="V471" s="0" t="n">
        <v>0</v>
      </c>
      <c r="W471" s="0" t="n">
        <v>0</v>
      </c>
      <c r="X471" s="0" t="n">
        <v>186.75</v>
      </c>
      <c r="Y471" s="0" t="n">
        <v>0</v>
      </c>
      <c r="Z471" s="0" t="s">
        <v>487</v>
      </c>
      <c r="AA471" s="0" t="n">
        <v>0.1482738095</v>
      </c>
      <c r="AB471" s="0" t="n">
        <v>0</v>
      </c>
      <c r="AC471" s="0" t="n">
        <v>1</v>
      </c>
      <c r="AD471" s="0" t="n">
        <v>0</v>
      </c>
      <c r="AE471" s="0" t="n">
        <v>0.8517261905</v>
      </c>
      <c r="AF471" s="0" t="n">
        <v>0.8517261905</v>
      </c>
      <c r="AG471" s="0" t="n">
        <v>0</v>
      </c>
      <c r="AH471" s="0" t="n">
        <v>0.061354075691046</v>
      </c>
      <c r="AI471" s="0" t="n">
        <v>0</v>
      </c>
      <c r="AJ471" s="0" t="n">
        <v>0.41378902921521</v>
      </c>
      <c r="AK471" s="5" t="s">
        <v>254</v>
      </c>
      <c r="AL471" s="5" t="s">
        <v>263</v>
      </c>
      <c r="AM471" s="5" t="s">
        <v>277</v>
      </c>
      <c r="AN471" s="5" t="s">
        <v>437</v>
      </c>
      <c r="AO471" s="5" t="s">
        <v>261</v>
      </c>
      <c r="AP471" s="5" t="s">
        <v>489</v>
      </c>
      <c r="AQ471" s="0" t="s">
        <v>239</v>
      </c>
    </row>
    <row r="472" customFormat="false" ht="15.8" hidden="true" customHeight="false" outlineLevel="0" collapsed="false">
      <c r="A472" s="0" t="s">
        <v>13</v>
      </c>
      <c r="B472" s="0" t="s">
        <v>13</v>
      </c>
      <c r="C472" s="0" t="s">
        <v>279</v>
      </c>
      <c r="D472" s="0" t="s">
        <v>179</v>
      </c>
      <c r="E472" s="0" t="s">
        <v>103</v>
      </c>
      <c r="F472" s="0" t="s">
        <v>240</v>
      </c>
      <c r="G472" s="0" t="n">
        <v>3104994.94579104</v>
      </c>
      <c r="H472" s="0" t="n">
        <v>278125.000035875</v>
      </c>
      <c r="I472" s="0" t="n">
        <v>247480.913216416</v>
      </c>
      <c r="J472" s="0" t="n">
        <v>12515625.0016144</v>
      </c>
      <c r="K472" s="0" t="n">
        <v>15296875.0019731</v>
      </c>
      <c r="L472" s="0" t="n">
        <v>35669531.2546009</v>
      </c>
      <c r="M472" s="0" t="n">
        <v>43178906.2555695</v>
      </c>
      <c r="N472" s="0" t="n">
        <v>1877343.75024216</v>
      </c>
      <c r="O472" s="0" t="n">
        <v>3003750.00038745</v>
      </c>
      <c r="P472" s="0" t="n">
        <v>0</v>
      </c>
      <c r="Q472" s="0" t="n">
        <v>0</v>
      </c>
      <c r="R472" s="0" t="n">
        <v>27822730.238132</v>
      </c>
      <c r="S472" s="0" t="n">
        <v>0.88840078169124</v>
      </c>
      <c r="T472" s="0" t="n">
        <v>50</v>
      </c>
      <c r="U472" s="0" t="n">
        <v>141.75</v>
      </c>
      <c r="V472" s="0" t="n">
        <v>8.775</v>
      </c>
      <c r="W472" s="0" t="n">
        <v>0</v>
      </c>
      <c r="X472" s="0" t="n">
        <v>200.525</v>
      </c>
      <c r="Y472" s="0" t="n">
        <v>150.525</v>
      </c>
      <c r="Z472" s="0" t="s">
        <v>487</v>
      </c>
      <c r="AA472" s="0" t="n">
        <v>0.1482738095</v>
      </c>
      <c r="AB472" s="0" t="n">
        <v>0.2685714286</v>
      </c>
      <c r="AC472" s="0" t="n">
        <v>1</v>
      </c>
      <c r="AD472" s="0" t="n">
        <v>0.1202976191</v>
      </c>
      <c r="AE472" s="0" t="n">
        <v>0.7314285714</v>
      </c>
      <c r="AF472" s="0" t="n">
        <v>0.7314285714</v>
      </c>
      <c r="AG472" s="0" t="n">
        <v>0</v>
      </c>
      <c r="AH472" s="0" t="n">
        <v>0.131726568264138</v>
      </c>
      <c r="AI472" s="0" t="n">
        <v>0.238599067108173</v>
      </c>
      <c r="AJ472" s="0" t="n">
        <v>0.88840078169124</v>
      </c>
      <c r="AK472" s="5" t="s">
        <v>254</v>
      </c>
      <c r="AL472" s="5" t="s">
        <v>263</v>
      </c>
      <c r="AM472" s="5" t="s">
        <v>277</v>
      </c>
      <c r="AN472" s="5" t="s">
        <v>437</v>
      </c>
      <c r="AO472" s="5" t="s">
        <v>261</v>
      </c>
      <c r="AP472" s="5" t="s">
        <v>489</v>
      </c>
      <c r="AQ472" s="0" t="s">
        <v>155</v>
      </c>
    </row>
    <row r="473" customFormat="false" ht="15.8" hidden="true" customHeight="false" outlineLevel="0" collapsed="false">
      <c r="A473" s="0" t="s">
        <v>13</v>
      </c>
      <c r="B473" s="0" t="s">
        <v>13</v>
      </c>
      <c r="C473" s="0" t="s">
        <v>279</v>
      </c>
      <c r="D473" s="0" t="s">
        <v>179</v>
      </c>
      <c r="E473" s="0" t="s">
        <v>103</v>
      </c>
      <c r="F473" s="0" t="s">
        <v>241</v>
      </c>
      <c r="G473" s="0" t="n">
        <v>2477101.76071357</v>
      </c>
      <c r="H473" s="0" t="n">
        <v>278125.000035875</v>
      </c>
      <c r="I473" s="0" t="n">
        <v>247480.913216416</v>
      </c>
      <c r="J473" s="0" t="n">
        <v>12515625.0016144</v>
      </c>
      <c r="K473" s="0" t="n">
        <v>15296875.0019731</v>
      </c>
      <c r="L473" s="0" t="n">
        <v>43178906.2555695</v>
      </c>
      <c r="M473" s="0" t="n">
        <v>52565625.0067803</v>
      </c>
      <c r="N473" s="0" t="n">
        <v>2252812.50029059</v>
      </c>
      <c r="O473" s="0" t="n">
        <v>3379218.75043588</v>
      </c>
      <c r="P473" s="0" t="n">
        <v>0</v>
      </c>
      <c r="Q473" s="0" t="n">
        <v>0</v>
      </c>
      <c r="R473" s="0" t="n">
        <v>27822730.238132</v>
      </c>
      <c r="S473" s="0" t="n">
        <v>0.910968415410267</v>
      </c>
      <c r="T473" s="0" t="n">
        <v>50</v>
      </c>
      <c r="U473" s="0" t="n">
        <v>172.125</v>
      </c>
      <c r="V473" s="0" t="n">
        <v>10.125</v>
      </c>
      <c r="W473" s="0" t="n">
        <v>0</v>
      </c>
      <c r="X473" s="0" t="n">
        <v>232.25</v>
      </c>
      <c r="Y473" s="0" t="n">
        <v>182.25</v>
      </c>
      <c r="Z473" s="0" t="s">
        <v>487</v>
      </c>
      <c r="AA473" s="0" t="n">
        <v>0.1482738095</v>
      </c>
      <c r="AB473" s="0" t="n">
        <v>0.2685714286</v>
      </c>
      <c r="AC473" s="0" t="n">
        <v>1</v>
      </c>
      <c r="AD473" s="0" t="n">
        <v>0.1202976191</v>
      </c>
      <c r="AE473" s="0" t="n">
        <v>0.7314285714</v>
      </c>
      <c r="AF473" s="0" t="n">
        <v>0.7314285714</v>
      </c>
      <c r="AG473" s="0" t="n">
        <v>0</v>
      </c>
      <c r="AH473" s="0" t="n">
        <v>0.135072757287059</v>
      </c>
      <c r="AI473" s="0" t="n">
        <v>0.244660088736214</v>
      </c>
      <c r="AJ473" s="0" t="n">
        <v>0.910968415410267</v>
      </c>
      <c r="AK473" s="5" t="s">
        <v>254</v>
      </c>
      <c r="AL473" s="5" t="s">
        <v>263</v>
      </c>
      <c r="AM473" s="5" t="s">
        <v>277</v>
      </c>
      <c r="AN473" s="5" t="s">
        <v>437</v>
      </c>
      <c r="AO473" s="5" t="s">
        <v>261</v>
      </c>
      <c r="AP473" s="5" t="s">
        <v>489</v>
      </c>
      <c r="AQ473" s="0" t="s">
        <v>242</v>
      </c>
    </row>
    <row r="474" customFormat="false" ht="15.8" hidden="true" customHeight="false" outlineLevel="0" collapsed="false">
      <c r="A474" s="0" t="s">
        <v>13</v>
      </c>
      <c r="B474" s="0" t="s">
        <v>13</v>
      </c>
      <c r="C474" s="0" t="s">
        <v>279</v>
      </c>
      <c r="D474" s="0" t="s">
        <v>177</v>
      </c>
      <c r="E474" s="0" t="s">
        <v>103</v>
      </c>
      <c r="F474" s="0" t="s">
        <v>202</v>
      </c>
      <c r="G474" s="0" t="n">
        <v>10442280.2476742</v>
      </c>
      <c r="H474" s="0" t="n">
        <v>98890.4000157379</v>
      </c>
      <c r="I474" s="0" t="n">
        <v>280.000000033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10442280.2476742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s">
        <v>487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0</v>
      </c>
      <c r="AK474" s="5" t="s">
        <v>254</v>
      </c>
      <c r="AL474" s="5" t="s">
        <v>284</v>
      </c>
      <c r="AM474" s="5" t="s">
        <v>277</v>
      </c>
      <c r="AN474" s="5" t="s">
        <v>437</v>
      </c>
      <c r="AO474" s="5" t="s">
        <v>261</v>
      </c>
      <c r="AP474" s="5" t="s">
        <v>490</v>
      </c>
      <c r="AQ474" s="0" t="s">
        <v>237</v>
      </c>
    </row>
    <row r="475" customFormat="false" ht="15.8" hidden="true" customHeight="false" outlineLevel="0" collapsed="false">
      <c r="A475" s="0" t="s">
        <v>13</v>
      </c>
      <c r="B475" s="0" t="s">
        <v>13</v>
      </c>
      <c r="C475" s="0" t="s">
        <v>279</v>
      </c>
      <c r="D475" s="0" t="s">
        <v>177</v>
      </c>
      <c r="E475" s="0" t="s">
        <v>103</v>
      </c>
      <c r="F475" s="0" t="s">
        <v>238</v>
      </c>
      <c r="G475" s="0" t="n">
        <v>6154402.75170207</v>
      </c>
      <c r="H475" s="0" t="n">
        <v>98890.4000157379</v>
      </c>
      <c r="I475" s="0" t="n">
        <v>79178.350844303</v>
      </c>
      <c r="J475" s="0" t="n">
        <v>3955616.00062951</v>
      </c>
      <c r="K475" s="0" t="n">
        <v>4944520.00078689</v>
      </c>
      <c r="L475" s="0" t="n">
        <v>12682693.8020184</v>
      </c>
      <c r="M475" s="0" t="n">
        <v>15352734.6024433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10442280.2476742</v>
      </c>
      <c r="S475" s="0" t="n">
        <v>0.410626548442538</v>
      </c>
      <c r="T475" s="0" t="n">
        <v>44.9999999999999</v>
      </c>
      <c r="U475" s="0" t="n">
        <v>141.75</v>
      </c>
      <c r="V475" s="0" t="n">
        <v>0</v>
      </c>
      <c r="W475" s="0" t="n">
        <v>0</v>
      </c>
      <c r="X475" s="0" t="n">
        <v>186.75</v>
      </c>
      <c r="Y475" s="0" t="n">
        <v>0</v>
      </c>
      <c r="Z475" s="0" t="s">
        <v>487</v>
      </c>
      <c r="AA475" s="0" t="n">
        <v>0.1482738095</v>
      </c>
      <c r="AB475" s="0" t="n">
        <v>0</v>
      </c>
      <c r="AC475" s="0" t="n">
        <v>1</v>
      </c>
      <c r="AD475" s="0" t="n">
        <v>0</v>
      </c>
      <c r="AE475" s="0" t="n">
        <v>0.8517261905</v>
      </c>
      <c r="AF475" s="0" t="n">
        <v>0.8517261905</v>
      </c>
      <c r="AG475" s="0" t="n">
        <v>0</v>
      </c>
      <c r="AH475" s="0" t="n">
        <v>0.0608851626194114</v>
      </c>
      <c r="AI475" s="0" t="n">
        <v>0</v>
      </c>
      <c r="AJ475" s="0" t="n">
        <v>0.410626548442538</v>
      </c>
      <c r="AK475" s="5" t="s">
        <v>254</v>
      </c>
      <c r="AL475" s="5" t="s">
        <v>284</v>
      </c>
      <c r="AM475" s="5" t="s">
        <v>277</v>
      </c>
      <c r="AN475" s="5" t="s">
        <v>437</v>
      </c>
      <c r="AO475" s="5" t="s">
        <v>261</v>
      </c>
      <c r="AP475" s="5" t="s">
        <v>490</v>
      </c>
      <c r="AQ475" s="0" t="s">
        <v>239</v>
      </c>
    </row>
    <row r="476" customFormat="false" ht="15.8" hidden="true" customHeight="false" outlineLevel="0" collapsed="false">
      <c r="A476" s="0" t="s">
        <v>13</v>
      </c>
      <c r="B476" s="0" t="s">
        <v>13</v>
      </c>
      <c r="C476" s="0" t="s">
        <v>279</v>
      </c>
      <c r="D476" s="0" t="s">
        <v>177</v>
      </c>
      <c r="E476" s="0" t="s">
        <v>103</v>
      </c>
      <c r="F476" s="0" t="s">
        <v>240</v>
      </c>
      <c r="G476" s="0" t="n">
        <v>1229987.81506264</v>
      </c>
      <c r="H476" s="0" t="n">
        <v>98890.4000157379</v>
      </c>
      <c r="I476" s="0" t="n">
        <v>79178.350844303</v>
      </c>
      <c r="J476" s="0" t="n">
        <v>4450068.0007082</v>
      </c>
      <c r="K476" s="0" t="n">
        <v>5438972.00086558</v>
      </c>
      <c r="L476" s="0" t="n">
        <v>12682693.8020184</v>
      </c>
      <c r="M476" s="0" t="n">
        <v>15352734.6024433</v>
      </c>
      <c r="N476" s="0" t="n">
        <v>667510.20010623</v>
      </c>
      <c r="O476" s="0" t="n">
        <v>1068016.32016997</v>
      </c>
      <c r="P476" s="0" t="n">
        <v>0</v>
      </c>
      <c r="Q476" s="0" t="n">
        <v>0</v>
      </c>
      <c r="R476" s="0" t="n">
        <v>10442280.2476742</v>
      </c>
      <c r="S476" s="0" t="n">
        <v>0.882210802057665</v>
      </c>
      <c r="T476" s="0" t="n">
        <v>50</v>
      </c>
      <c r="U476" s="0" t="n">
        <v>141.75</v>
      </c>
      <c r="V476" s="0" t="n">
        <v>8.775</v>
      </c>
      <c r="W476" s="0" t="n">
        <v>0</v>
      </c>
      <c r="X476" s="0" t="n">
        <v>200.525</v>
      </c>
      <c r="Y476" s="0" t="n">
        <v>150.525</v>
      </c>
      <c r="Z476" s="0" t="s">
        <v>487</v>
      </c>
      <c r="AA476" s="0" t="n">
        <v>0.1482738095</v>
      </c>
      <c r="AB476" s="0" t="n">
        <v>0.2685714286</v>
      </c>
      <c r="AC476" s="0" t="n">
        <v>1</v>
      </c>
      <c r="AD476" s="0" t="n">
        <v>0.1202976191</v>
      </c>
      <c r="AE476" s="0" t="n">
        <v>0.7314285714</v>
      </c>
      <c r="AF476" s="0" t="n">
        <v>0.7314285714</v>
      </c>
      <c r="AG476" s="0" t="n">
        <v>0</v>
      </c>
      <c r="AH476" s="0" t="n">
        <v>0.13080875640314</v>
      </c>
      <c r="AI476" s="0" t="n">
        <v>0.236936615434979</v>
      </c>
      <c r="AJ476" s="0" t="n">
        <v>0.882210802057665</v>
      </c>
      <c r="AK476" s="5" t="s">
        <v>254</v>
      </c>
      <c r="AL476" s="5" t="s">
        <v>284</v>
      </c>
      <c r="AM476" s="5" t="s">
        <v>277</v>
      </c>
      <c r="AN476" s="5" t="s">
        <v>437</v>
      </c>
      <c r="AO476" s="5" t="s">
        <v>261</v>
      </c>
      <c r="AP476" s="5" t="s">
        <v>490</v>
      </c>
      <c r="AQ476" s="0" t="s">
        <v>155</v>
      </c>
    </row>
    <row r="477" customFormat="false" ht="15.8" hidden="true" customHeight="false" outlineLevel="0" collapsed="false">
      <c r="A477" s="0" t="s">
        <v>13</v>
      </c>
      <c r="B477" s="0" t="s">
        <v>13</v>
      </c>
      <c r="C477" s="0" t="s">
        <v>279</v>
      </c>
      <c r="D477" s="0" t="s">
        <v>177</v>
      </c>
      <c r="E477" s="0" t="s">
        <v>103</v>
      </c>
      <c r="F477" s="0" t="s">
        <v>241</v>
      </c>
      <c r="G477" s="0" t="n">
        <v>986008.472739009</v>
      </c>
      <c r="H477" s="0" t="n">
        <v>98890.4000157379</v>
      </c>
      <c r="I477" s="0" t="n">
        <v>79178.350844303</v>
      </c>
      <c r="J477" s="0" t="n">
        <v>4450068.0007082</v>
      </c>
      <c r="K477" s="0" t="n">
        <v>5438972.00086558</v>
      </c>
      <c r="L477" s="0" t="n">
        <v>15352734.6024433</v>
      </c>
      <c r="M477" s="0" t="n">
        <v>18690285.6029745</v>
      </c>
      <c r="N477" s="0" t="n">
        <v>801012.240127476</v>
      </c>
      <c r="O477" s="0" t="n">
        <v>1201518.36019122</v>
      </c>
      <c r="P477" s="0" t="n">
        <v>0</v>
      </c>
      <c r="Q477" s="0" t="n">
        <v>0</v>
      </c>
      <c r="R477" s="0" t="n">
        <v>10442280.2476742</v>
      </c>
      <c r="S477" s="0" t="n">
        <v>0.905575367702029</v>
      </c>
      <c r="T477" s="0" t="n">
        <v>50</v>
      </c>
      <c r="U477" s="0" t="n">
        <v>172.125</v>
      </c>
      <c r="V477" s="0" t="n">
        <v>10.125</v>
      </c>
      <c r="W477" s="0" t="n">
        <v>0</v>
      </c>
      <c r="X477" s="0" t="n">
        <v>232.25</v>
      </c>
      <c r="Y477" s="0" t="n">
        <v>182.25</v>
      </c>
      <c r="Z477" s="0" t="s">
        <v>487</v>
      </c>
      <c r="AA477" s="0" t="n">
        <v>0.1482738095</v>
      </c>
      <c r="AB477" s="0" t="n">
        <v>0.2685714286</v>
      </c>
      <c r="AC477" s="0" t="n">
        <v>1</v>
      </c>
      <c r="AD477" s="0" t="n">
        <v>0.1202976191</v>
      </c>
      <c r="AE477" s="0" t="n">
        <v>0.7314285714</v>
      </c>
      <c r="AF477" s="0" t="n">
        <v>0.7314285714</v>
      </c>
      <c r="AG477" s="0" t="n">
        <v>0</v>
      </c>
      <c r="AH477" s="0" t="n">
        <v>0.134273109558543</v>
      </c>
      <c r="AI477" s="0" t="n">
        <v>0.243211670208704</v>
      </c>
      <c r="AJ477" s="0" t="n">
        <v>0.905575367702029</v>
      </c>
      <c r="AK477" s="5" t="s">
        <v>254</v>
      </c>
      <c r="AL477" s="5" t="s">
        <v>284</v>
      </c>
      <c r="AM477" s="5" t="s">
        <v>277</v>
      </c>
      <c r="AN477" s="5" t="s">
        <v>437</v>
      </c>
      <c r="AO477" s="5" t="s">
        <v>261</v>
      </c>
      <c r="AP477" s="5" t="s">
        <v>490</v>
      </c>
      <c r="AQ477" s="0" t="s">
        <v>242</v>
      </c>
    </row>
    <row r="478" customFormat="false" ht="15.8" hidden="true" customHeight="false" outlineLevel="0" collapsed="false">
      <c r="A478" s="0" t="s">
        <v>13</v>
      </c>
      <c r="B478" s="0" t="s">
        <v>13</v>
      </c>
      <c r="C478" s="0" t="s">
        <v>56</v>
      </c>
      <c r="D478" s="0" t="s">
        <v>250</v>
      </c>
      <c r="E478" s="0" t="s">
        <v>52</v>
      </c>
      <c r="F478" s="0" t="s">
        <v>202</v>
      </c>
      <c r="G478" s="0" t="n">
        <v>768513830.998035</v>
      </c>
      <c r="H478" s="0" t="n">
        <v>6834339.81692913</v>
      </c>
      <c r="I478" s="0" t="n">
        <v>6646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768513830.998035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s">
        <v>476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5" t="s">
        <v>252</v>
      </c>
      <c r="AL478" s="5" t="s">
        <v>231</v>
      </c>
      <c r="AM478" s="5" t="s">
        <v>245</v>
      </c>
      <c r="AN478" s="5" t="s">
        <v>437</v>
      </c>
      <c r="AO478" s="5" t="s">
        <v>261</v>
      </c>
      <c r="AP478" s="5" t="s">
        <v>491</v>
      </c>
      <c r="AQ478" s="0" t="s">
        <v>237</v>
      </c>
    </row>
    <row r="479" customFormat="false" ht="15.8" hidden="true" customHeight="false" outlineLevel="0" collapsed="false">
      <c r="A479" s="0" t="s">
        <v>13</v>
      </c>
      <c r="B479" s="0" t="s">
        <v>13</v>
      </c>
      <c r="C479" s="0" t="s">
        <v>56</v>
      </c>
      <c r="D479" s="0" t="s">
        <v>250</v>
      </c>
      <c r="E479" s="0" t="s">
        <v>52</v>
      </c>
      <c r="F479" s="0" t="s">
        <v>238</v>
      </c>
      <c r="G479" s="0" t="n">
        <v>550815603.236507</v>
      </c>
      <c r="H479" s="0" t="n">
        <v>6834339.81692913</v>
      </c>
      <c r="I479" s="0" t="n">
        <v>3843601.24066684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580918884.438976</v>
      </c>
      <c r="Q479" s="0" t="n">
        <v>649262282.608268</v>
      </c>
      <c r="R479" s="0" t="n">
        <v>768513830.998035</v>
      </c>
      <c r="S479" s="0" t="n">
        <v>0.283271710905726</v>
      </c>
      <c r="T479" s="0" t="n">
        <v>0</v>
      </c>
      <c r="U479" s="0" t="n">
        <v>0</v>
      </c>
      <c r="V479" s="0" t="n">
        <v>0</v>
      </c>
      <c r="W479" s="0" t="n">
        <v>90</v>
      </c>
      <c r="X479" s="0" t="n">
        <v>90</v>
      </c>
      <c r="Y479" s="0" t="n">
        <v>0</v>
      </c>
      <c r="Z479" s="0" t="s">
        <v>476</v>
      </c>
      <c r="AA479" s="0" t="n">
        <v>0</v>
      </c>
      <c r="AB479" s="0" t="n">
        <v>0</v>
      </c>
      <c r="AC479" s="0" t="n">
        <v>1</v>
      </c>
      <c r="AD479" s="0" t="n">
        <v>0</v>
      </c>
      <c r="AE479" s="0" t="n">
        <v>1</v>
      </c>
      <c r="AF479" s="0" t="n">
        <v>0</v>
      </c>
      <c r="AG479" s="0" t="n">
        <v>1</v>
      </c>
      <c r="AH479" s="0" t="n">
        <v>0</v>
      </c>
      <c r="AI479" s="0" t="n">
        <v>0</v>
      </c>
      <c r="AJ479" s="0" t="n">
        <v>0.283271710905726</v>
      </c>
      <c r="AK479" s="5" t="s">
        <v>252</v>
      </c>
      <c r="AL479" s="5" t="s">
        <v>231</v>
      </c>
      <c r="AM479" s="5" t="s">
        <v>245</v>
      </c>
      <c r="AN479" s="5" t="s">
        <v>437</v>
      </c>
      <c r="AO479" s="5" t="s">
        <v>261</v>
      </c>
      <c r="AP479" s="5" t="s">
        <v>491</v>
      </c>
      <c r="AQ479" s="0" t="s">
        <v>239</v>
      </c>
    </row>
    <row r="480" customFormat="false" ht="15.8" hidden="true" customHeight="false" outlineLevel="0" collapsed="false">
      <c r="A480" s="0" t="s">
        <v>13</v>
      </c>
      <c r="B480" s="0" t="s">
        <v>13</v>
      </c>
      <c r="C480" s="0" t="s">
        <v>56</v>
      </c>
      <c r="D480" s="0" t="s">
        <v>250</v>
      </c>
      <c r="E480" s="0" t="s">
        <v>52</v>
      </c>
      <c r="F480" s="0" t="s">
        <v>240</v>
      </c>
      <c r="G480" s="0" t="n">
        <v>308881697.083561</v>
      </c>
      <c r="H480" s="0" t="n">
        <v>6834339.81692913</v>
      </c>
      <c r="I480" s="0" t="n">
        <v>3843601.24066684</v>
      </c>
      <c r="J480" s="0" t="n">
        <v>0</v>
      </c>
      <c r="K480" s="0" t="n">
        <v>0</v>
      </c>
      <c r="L480" s="0" t="n">
        <v>174275663.281391</v>
      </c>
      <c r="M480" s="0" t="n">
        <v>213003588.455034</v>
      </c>
      <c r="N480" s="0" t="n">
        <v>171200212.209045</v>
      </c>
      <c r="O480" s="0" t="n">
        <v>190222458.01005</v>
      </c>
      <c r="P480" s="0" t="n">
        <v>683433981.692913</v>
      </c>
      <c r="Q480" s="0" t="n">
        <v>751777379.862206</v>
      </c>
      <c r="R480" s="0" t="n">
        <v>768513830.998035</v>
      </c>
      <c r="S480" s="0" t="n">
        <v>0.598079195682881</v>
      </c>
      <c r="T480" s="0" t="n">
        <v>0</v>
      </c>
      <c r="U480" s="0" t="n">
        <v>28.3333330000001</v>
      </c>
      <c r="V480" s="0" t="n">
        <v>26.4416666350001</v>
      </c>
      <c r="W480" s="0" t="n">
        <v>105</v>
      </c>
      <c r="X480" s="0" t="n">
        <v>159.774999635</v>
      </c>
      <c r="Y480" s="0" t="n">
        <v>54.7749996350001</v>
      </c>
      <c r="Z480" s="0" t="s">
        <v>476</v>
      </c>
      <c r="AA480" s="0" t="n">
        <v>0.12</v>
      </c>
      <c r="AB480" s="0" t="n">
        <v>0.25</v>
      </c>
      <c r="AC480" s="0" t="n">
        <v>1</v>
      </c>
      <c r="AD480" s="0" t="n">
        <v>0.13</v>
      </c>
      <c r="AE480" s="0" t="n">
        <v>0.75</v>
      </c>
      <c r="AF480" s="0" t="n">
        <v>0</v>
      </c>
      <c r="AG480" s="0" t="n">
        <v>0.75</v>
      </c>
      <c r="AH480" s="0" t="n">
        <v>0.0717695034819457</v>
      </c>
      <c r="AI480" s="0" t="n">
        <v>0.14951979892072</v>
      </c>
      <c r="AJ480" s="0" t="n">
        <v>0.598079195682881</v>
      </c>
      <c r="AK480" s="5" t="s">
        <v>252</v>
      </c>
      <c r="AL480" s="5" t="s">
        <v>231</v>
      </c>
      <c r="AM480" s="5" t="s">
        <v>245</v>
      </c>
      <c r="AN480" s="5" t="s">
        <v>437</v>
      </c>
      <c r="AO480" s="5" t="s">
        <v>261</v>
      </c>
      <c r="AP480" s="5" t="s">
        <v>491</v>
      </c>
      <c r="AQ480" s="0" t="s">
        <v>155</v>
      </c>
    </row>
    <row r="481" customFormat="false" ht="15.8" hidden="true" customHeight="false" outlineLevel="0" collapsed="false">
      <c r="A481" s="0" t="s">
        <v>13</v>
      </c>
      <c r="B481" s="0" t="s">
        <v>13</v>
      </c>
      <c r="C481" s="0" t="s">
        <v>56</v>
      </c>
      <c r="D481" s="0" t="s">
        <v>250</v>
      </c>
      <c r="E481" s="0" t="s">
        <v>52</v>
      </c>
      <c r="F481" s="0" t="s">
        <v>241</v>
      </c>
      <c r="G481" s="0" t="n">
        <v>116362414.646155</v>
      </c>
      <c r="H481" s="0" t="n">
        <v>6834339.81692913</v>
      </c>
      <c r="I481" s="0" t="n">
        <v>3843601.24066684</v>
      </c>
      <c r="J481" s="0" t="n">
        <v>239201893.59252</v>
      </c>
      <c r="K481" s="0" t="n">
        <v>307545291.761812</v>
      </c>
      <c r="L481" s="0" t="n">
        <v>213003588.455034</v>
      </c>
      <c r="M481" s="0" t="n">
        <v>261413494.922087</v>
      </c>
      <c r="N481" s="0" t="n">
        <v>180711335.109548</v>
      </c>
      <c r="O481" s="0" t="n">
        <v>199733580.910552</v>
      </c>
      <c r="P481" s="0" t="n">
        <v>751777379.862206</v>
      </c>
      <c r="Q481" s="0" t="n">
        <v>820120778.031497</v>
      </c>
      <c r="R481" s="0" t="n">
        <v>768513830.998035</v>
      </c>
      <c r="S481" s="0" t="n">
        <v>0.848587741752104</v>
      </c>
      <c r="T481" s="0" t="n">
        <v>40.0000000000001</v>
      </c>
      <c r="U481" s="0" t="n">
        <v>34.7083329250001</v>
      </c>
      <c r="V481" s="0" t="n">
        <v>27.8333333000001</v>
      </c>
      <c r="W481" s="0" t="n">
        <v>115</v>
      </c>
      <c r="X481" s="0" t="n">
        <v>217.541666225</v>
      </c>
      <c r="Y481" s="0" t="n">
        <v>62.5416662250001</v>
      </c>
      <c r="Z481" s="0" t="s">
        <v>476</v>
      </c>
      <c r="AA481" s="0" t="n">
        <v>0.12</v>
      </c>
      <c r="AB481" s="0" t="n">
        <v>0.25</v>
      </c>
      <c r="AC481" s="0" t="n">
        <v>1</v>
      </c>
      <c r="AD481" s="0" t="n">
        <v>0.13</v>
      </c>
      <c r="AE481" s="0" t="n">
        <v>0.75</v>
      </c>
      <c r="AF481" s="0" t="n">
        <v>0.25</v>
      </c>
      <c r="AG481" s="0" t="n">
        <v>0.5</v>
      </c>
      <c r="AH481" s="0" t="n">
        <v>0.101830529010252</v>
      </c>
      <c r="AI481" s="0" t="n">
        <v>0.212146935438026</v>
      </c>
      <c r="AJ481" s="0" t="n">
        <v>0.848587741752104</v>
      </c>
      <c r="AK481" s="5" t="s">
        <v>252</v>
      </c>
      <c r="AL481" s="5" t="s">
        <v>231</v>
      </c>
      <c r="AM481" s="5" t="s">
        <v>245</v>
      </c>
      <c r="AN481" s="5" t="s">
        <v>437</v>
      </c>
      <c r="AO481" s="5" t="s">
        <v>261</v>
      </c>
      <c r="AP481" s="5" t="s">
        <v>491</v>
      </c>
      <c r="AQ481" s="0" t="s">
        <v>242</v>
      </c>
    </row>
    <row r="482" customFormat="false" ht="15.8" hidden="true" customHeight="false" outlineLevel="0" collapsed="false">
      <c r="A482" s="0" t="s">
        <v>13</v>
      </c>
      <c r="B482" s="0" t="s">
        <v>13</v>
      </c>
      <c r="C482" s="0" t="s">
        <v>287</v>
      </c>
      <c r="D482" s="0" t="s">
        <v>178</v>
      </c>
      <c r="E482" s="0" t="s">
        <v>103</v>
      </c>
      <c r="F482" s="0" t="s">
        <v>202</v>
      </c>
      <c r="G482" s="0" t="n">
        <v>56734282.4934702</v>
      </c>
      <c r="H482" s="0" t="n">
        <v>889580.93223694</v>
      </c>
      <c r="I482" s="0" t="n">
        <v>206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56734282.4934702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s">
        <v>476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5" t="s">
        <v>254</v>
      </c>
      <c r="AL482" s="5" t="s">
        <v>288</v>
      </c>
      <c r="AM482" s="5" t="s">
        <v>262</v>
      </c>
      <c r="AN482" s="5" t="s">
        <v>437</v>
      </c>
      <c r="AO482" s="5" t="s">
        <v>261</v>
      </c>
      <c r="AP482" s="5" t="s">
        <v>492</v>
      </c>
      <c r="AQ482" s="0" t="s">
        <v>237</v>
      </c>
    </row>
    <row r="483" customFormat="false" ht="15.8" hidden="true" customHeight="false" outlineLevel="0" collapsed="false">
      <c r="A483" s="0" t="s">
        <v>13</v>
      </c>
      <c r="B483" s="0" t="s">
        <v>13</v>
      </c>
      <c r="C483" s="0" t="s">
        <v>287</v>
      </c>
      <c r="D483" s="0" t="s">
        <v>178</v>
      </c>
      <c r="E483" s="0" t="s">
        <v>103</v>
      </c>
      <c r="F483" s="0" t="s">
        <v>238</v>
      </c>
      <c r="G483" s="0" t="n">
        <v>37382538.2709391</v>
      </c>
      <c r="H483" s="0" t="n">
        <v>889580.93223694</v>
      </c>
      <c r="I483" s="0" t="n">
        <v>491530.361193252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28592228.3870203</v>
      </c>
      <c r="Q483" s="0" t="n">
        <v>31769142.6522447</v>
      </c>
      <c r="R483" s="0" t="n">
        <v>56734282.4934702</v>
      </c>
      <c r="S483" s="0" t="n">
        <v>0.341094367849958</v>
      </c>
      <c r="T483" s="0" t="n">
        <v>0</v>
      </c>
      <c r="U483" s="0" t="n">
        <v>0</v>
      </c>
      <c r="V483" s="0" t="n">
        <v>0</v>
      </c>
      <c r="W483" s="0" t="n">
        <v>33.9268574965294</v>
      </c>
      <c r="X483" s="0" t="n">
        <v>33.9268574965294</v>
      </c>
      <c r="Y483" s="0" t="n">
        <v>0</v>
      </c>
      <c r="Z483" s="0" t="s">
        <v>476</v>
      </c>
      <c r="AA483" s="0" t="n">
        <v>0</v>
      </c>
      <c r="AB483" s="0" t="n">
        <v>0</v>
      </c>
      <c r="AC483" s="0" t="n">
        <v>1</v>
      </c>
      <c r="AD483" s="0" t="n">
        <v>0</v>
      </c>
      <c r="AE483" s="0" t="n">
        <v>1</v>
      </c>
      <c r="AF483" s="0" t="n">
        <v>0</v>
      </c>
      <c r="AG483" s="0" t="n">
        <v>1</v>
      </c>
      <c r="AH483" s="0" t="n">
        <v>0</v>
      </c>
      <c r="AI483" s="0" t="n">
        <v>0</v>
      </c>
      <c r="AJ483" s="0" t="n">
        <v>0.341094367849958</v>
      </c>
      <c r="AK483" s="5" t="s">
        <v>254</v>
      </c>
      <c r="AL483" s="5" t="s">
        <v>288</v>
      </c>
      <c r="AM483" s="5" t="s">
        <v>262</v>
      </c>
      <c r="AN483" s="5" t="s">
        <v>437</v>
      </c>
      <c r="AO483" s="5" t="s">
        <v>261</v>
      </c>
      <c r="AP483" s="5" t="s">
        <v>492</v>
      </c>
      <c r="AQ483" s="0" t="s">
        <v>239</v>
      </c>
    </row>
    <row r="484" customFormat="false" ht="15.8" hidden="true" customHeight="false" outlineLevel="0" collapsed="false">
      <c r="A484" s="0" t="s">
        <v>13</v>
      </c>
      <c r="B484" s="0" t="s">
        <v>13</v>
      </c>
      <c r="C484" s="0" t="s">
        <v>287</v>
      </c>
      <c r="D484" s="0" t="s">
        <v>178</v>
      </c>
      <c r="E484" s="0" t="s">
        <v>103</v>
      </c>
      <c r="F484" s="0" t="s">
        <v>240</v>
      </c>
      <c r="G484" s="0" t="n">
        <v>11704890.4963563</v>
      </c>
      <c r="H484" s="0" t="n">
        <v>889580.93223694</v>
      </c>
      <c r="I484" s="0" t="n">
        <v>491530.361193252</v>
      </c>
      <c r="J484" s="0" t="n">
        <v>0</v>
      </c>
      <c r="K484" s="0" t="n">
        <v>0</v>
      </c>
      <c r="L484" s="0" t="n">
        <v>121694671.530013</v>
      </c>
      <c r="M484" s="0" t="n">
        <v>147314602.378437</v>
      </c>
      <c r="N484" s="0" t="n">
        <v>28395423.3570031</v>
      </c>
      <c r="O484" s="0" t="n">
        <v>31384415.2893192</v>
      </c>
      <c r="P484" s="0" t="n">
        <v>34946056.9174691</v>
      </c>
      <c r="Q484" s="0" t="n">
        <v>38122971.1826936</v>
      </c>
      <c r="R484" s="0" t="n">
        <v>56734282.4934702</v>
      </c>
      <c r="S484" s="0" t="n">
        <v>0.793689283059084</v>
      </c>
      <c r="T484" s="0" t="n">
        <v>0</v>
      </c>
      <c r="U484" s="0" t="n">
        <v>151.2</v>
      </c>
      <c r="V484" s="0" t="n">
        <v>33.6</v>
      </c>
      <c r="W484" s="0" t="n">
        <v>41.0693538115882</v>
      </c>
      <c r="X484" s="0" t="n">
        <v>225.869353811588</v>
      </c>
      <c r="Y484" s="0" t="n">
        <v>184.8</v>
      </c>
      <c r="Z484" s="0" t="s">
        <v>476</v>
      </c>
      <c r="AA484" s="0" t="n">
        <v>0.12</v>
      </c>
      <c r="AB484" s="0" t="n">
        <v>0.25</v>
      </c>
      <c r="AC484" s="0" t="n">
        <v>1</v>
      </c>
      <c r="AD484" s="0" t="n">
        <v>0.13</v>
      </c>
      <c r="AE484" s="0" t="n">
        <v>0.75</v>
      </c>
      <c r="AF484" s="0" t="n">
        <v>0</v>
      </c>
      <c r="AG484" s="0" t="n">
        <v>0.75</v>
      </c>
      <c r="AH484" s="0" t="n">
        <v>0.0952427139670901</v>
      </c>
      <c r="AI484" s="0" t="n">
        <v>0.198422320764771</v>
      </c>
      <c r="AJ484" s="0" t="n">
        <v>0.793689283059084</v>
      </c>
      <c r="AK484" s="5" t="s">
        <v>254</v>
      </c>
      <c r="AL484" s="5" t="s">
        <v>288</v>
      </c>
      <c r="AM484" s="5" t="s">
        <v>262</v>
      </c>
      <c r="AN484" s="5" t="s">
        <v>437</v>
      </c>
      <c r="AO484" s="5" t="s">
        <v>261</v>
      </c>
      <c r="AP484" s="5" t="s">
        <v>492</v>
      </c>
      <c r="AQ484" s="0" t="s">
        <v>155</v>
      </c>
    </row>
    <row r="485" customFormat="false" ht="15.8" hidden="true" customHeight="false" outlineLevel="0" collapsed="false">
      <c r="A485" s="0" t="s">
        <v>13</v>
      </c>
      <c r="B485" s="0" t="s">
        <v>13</v>
      </c>
      <c r="C485" s="0" t="s">
        <v>287</v>
      </c>
      <c r="D485" s="0" t="s">
        <v>178</v>
      </c>
      <c r="E485" s="0" t="s">
        <v>103</v>
      </c>
      <c r="F485" s="0" t="s">
        <v>241</v>
      </c>
      <c r="G485" s="0" t="n">
        <v>4175584.83776794</v>
      </c>
      <c r="H485" s="0" t="n">
        <v>889580.93223694</v>
      </c>
      <c r="I485" s="0" t="n">
        <v>491530.361193252</v>
      </c>
      <c r="J485" s="0" t="n">
        <v>11119199.9282856</v>
      </c>
      <c r="K485" s="0" t="n">
        <v>14296114.1935101</v>
      </c>
      <c r="L485" s="0" t="n">
        <v>147314602.378437</v>
      </c>
      <c r="M485" s="0" t="n">
        <v>179339515.938967</v>
      </c>
      <c r="N485" s="0" t="n">
        <v>32878911.2554773</v>
      </c>
      <c r="O485" s="0" t="n">
        <v>35867903.1877933</v>
      </c>
      <c r="P485" s="0" t="n">
        <v>38122971.1826936</v>
      </c>
      <c r="Q485" s="0" t="n">
        <v>41299885.4479181</v>
      </c>
      <c r="R485" s="0" t="n">
        <v>56734282.4934702</v>
      </c>
      <c r="S485" s="0" t="n">
        <v>0.926401028544804</v>
      </c>
      <c r="T485" s="0" t="n">
        <v>14.2849926301177</v>
      </c>
      <c r="U485" s="0" t="n">
        <v>183.6</v>
      </c>
      <c r="V485" s="0" t="n">
        <v>38.6399999999999</v>
      </c>
      <c r="W485" s="0" t="n">
        <v>44.6406019691176</v>
      </c>
      <c r="X485" s="0" t="n">
        <v>281.165594599235</v>
      </c>
      <c r="Y485" s="0" t="n">
        <v>222.24</v>
      </c>
      <c r="Z485" s="0" t="s">
        <v>476</v>
      </c>
      <c r="AA485" s="0" t="n">
        <v>0.12</v>
      </c>
      <c r="AB485" s="0" t="n">
        <v>0.25</v>
      </c>
      <c r="AC485" s="0" t="n">
        <v>1</v>
      </c>
      <c r="AD485" s="0" t="n">
        <v>0.13</v>
      </c>
      <c r="AE485" s="0" t="n">
        <v>0.75</v>
      </c>
      <c r="AF485" s="0" t="n">
        <v>0.25</v>
      </c>
      <c r="AG485" s="0" t="n">
        <v>0.5</v>
      </c>
      <c r="AH485" s="0" t="n">
        <v>0.111168123425376</v>
      </c>
      <c r="AI485" s="0" t="n">
        <v>0.231600257136201</v>
      </c>
      <c r="AJ485" s="0" t="n">
        <v>0.926401028544804</v>
      </c>
      <c r="AK485" s="5" t="s">
        <v>254</v>
      </c>
      <c r="AL485" s="5" t="s">
        <v>288</v>
      </c>
      <c r="AM485" s="5" t="s">
        <v>262</v>
      </c>
      <c r="AN485" s="5" t="s">
        <v>437</v>
      </c>
      <c r="AO485" s="5" t="s">
        <v>261</v>
      </c>
      <c r="AP485" s="5" t="s">
        <v>492</v>
      </c>
      <c r="AQ485" s="0" t="s">
        <v>242</v>
      </c>
    </row>
    <row r="486" customFormat="false" ht="15.8" hidden="true" customHeight="false" outlineLevel="0" collapsed="false">
      <c r="A486" s="0" t="s">
        <v>13</v>
      </c>
      <c r="B486" s="0" t="s">
        <v>13</v>
      </c>
      <c r="C486" s="0" t="s">
        <v>57</v>
      </c>
      <c r="D486" s="0" t="s">
        <v>183</v>
      </c>
      <c r="E486" s="0" t="s">
        <v>52</v>
      </c>
      <c r="F486" s="0" t="s">
        <v>202</v>
      </c>
      <c r="G486" s="0" t="n">
        <v>202299855.813814</v>
      </c>
      <c r="H486" s="0" t="n">
        <v>2460757.7242857</v>
      </c>
      <c r="I486" s="0" t="n">
        <v>463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202299855.813814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s">
        <v>476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5" t="s">
        <v>252</v>
      </c>
      <c r="AL486" s="5" t="s">
        <v>254</v>
      </c>
      <c r="AM486" s="5" t="s">
        <v>270</v>
      </c>
      <c r="AN486" s="5" t="s">
        <v>437</v>
      </c>
      <c r="AO486" s="5" t="s">
        <v>261</v>
      </c>
      <c r="AP486" s="5" t="s">
        <v>493</v>
      </c>
      <c r="AQ486" s="0" t="s">
        <v>237</v>
      </c>
    </row>
    <row r="487" customFormat="false" ht="15.8" hidden="true" customHeight="false" outlineLevel="0" collapsed="false">
      <c r="A487" s="0" t="s">
        <v>13</v>
      </c>
      <c r="B487" s="0" t="s">
        <v>13</v>
      </c>
      <c r="C487" s="0" t="s">
        <v>57</v>
      </c>
      <c r="D487" s="0" t="s">
        <v>183</v>
      </c>
      <c r="E487" s="0" t="s">
        <v>52</v>
      </c>
      <c r="F487" s="0" t="s">
        <v>238</v>
      </c>
      <c r="G487" s="0" t="n">
        <v>155354189.959835</v>
      </c>
      <c r="H487" s="0" t="n">
        <v>2460757.7242857</v>
      </c>
      <c r="I487" s="0" t="n">
        <v>1445663.59369644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221468195.185714</v>
      </c>
      <c r="Q487" s="0" t="n">
        <v>246075772.42857</v>
      </c>
      <c r="R487" s="0" t="n">
        <v>202299855.813814</v>
      </c>
      <c r="S487" s="0" t="n">
        <v>0.232059808768156</v>
      </c>
      <c r="T487" s="0" t="n">
        <v>0</v>
      </c>
      <c r="U487" s="0" t="n">
        <v>0</v>
      </c>
      <c r="V487" s="0" t="n">
        <v>0</v>
      </c>
      <c r="W487" s="0" t="n">
        <v>95.0000000000002</v>
      </c>
      <c r="X487" s="0" t="n">
        <v>95.0000000000002</v>
      </c>
      <c r="Y487" s="0" t="n">
        <v>0</v>
      </c>
      <c r="Z487" s="0" t="s">
        <v>476</v>
      </c>
      <c r="AA487" s="0" t="n">
        <v>0</v>
      </c>
      <c r="AB487" s="0" t="n">
        <v>0</v>
      </c>
      <c r="AC487" s="0" t="n">
        <v>1</v>
      </c>
      <c r="AD487" s="0" t="n">
        <v>0</v>
      </c>
      <c r="AE487" s="0" t="n">
        <v>1</v>
      </c>
      <c r="AF487" s="0" t="n">
        <v>0</v>
      </c>
      <c r="AG487" s="0" t="n">
        <v>1</v>
      </c>
      <c r="AH487" s="0" t="n">
        <v>0</v>
      </c>
      <c r="AI487" s="0" t="n">
        <v>0</v>
      </c>
      <c r="AJ487" s="0" t="n">
        <v>0.232059808768156</v>
      </c>
      <c r="AK487" s="5" t="s">
        <v>252</v>
      </c>
      <c r="AL487" s="5" t="s">
        <v>254</v>
      </c>
      <c r="AM487" s="5" t="s">
        <v>270</v>
      </c>
      <c r="AN487" s="5" t="s">
        <v>437</v>
      </c>
      <c r="AO487" s="5" t="s">
        <v>261</v>
      </c>
      <c r="AP487" s="5" t="s">
        <v>493</v>
      </c>
      <c r="AQ487" s="0" t="s">
        <v>239</v>
      </c>
    </row>
    <row r="488" customFormat="false" ht="15.8" hidden="true" customHeight="false" outlineLevel="0" collapsed="false">
      <c r="A488" s="0" t="s">
        <v>13</v>
      </c>
      <c r="B488" s="0" t="s">
        <v>13</v>
      </c>
      <c r="C488" s="0" t="s">
        <v>57</v>
      </c>
      <c r="D488" s="0" t="s">
        <v>183</v>
      </c>
      <c r="E488" s="0" t="s">
        <v>52</v>
      </c>
      <c r="F488" s="0" t="s">
        <v>240</v>
      </c>
      <c r="G488" s="0" t="n">
        <v>83729790.906434</v>
      </c>
      <c r="H488" s="0" t="n">
        <v>2460757.7242857</v>
      </c>
      <c r="I488" s="0" t="n">
        <v>1445663.59369644</v>
      </c>
      <c r="J488" s="0" t="n">
        <v>0</v>
      </c>
      <c r="K488" s="0" t="n">
        <v>0</v>
      </c>
      <c r="L488" s="0" t="n">
        <v>80456525.2061982</v>
      </c>
      <c r="M488" s="0" t="n">
        <v>97394741.0390819</v>
      </c>
      <c r="N488" s="0" t="n">
        <v>79229221.5898947</v>
      </c>
      <c r="O488" s="0" t="n">
        <v>87569139.6519888</v>
      </c>
      <c r="P488" s="0" t="n">
        <v>270683349.671428</v>
      </c>
      <c r="Q488" s="0" t="n">
        <v>295290926.914285</v>
      </c>
      <c r="R488" s="0" t="n">
        <v>202299855.813814</v>
      </c>
      <c r="S488" s="0" t="n">
        <v>0.586110476601157</v>
      </c>
      <c r="T488" s="0" t="n">
        <v>0</v>
      </c>
      <c r="U488" s="0" t="n">
        <v>36.1375003500001</v>
      </c>
      <c r="V488" s="0" t="n">
        <v>33.8916667000001</v>
      </c>
      <c r="W488" s="0" t="n">
        <v>115</v>
      </c>
      <c r="X488" s="0" t="n">
        <v>185.029167050001</v>
      </c>
      <c r="Y488" s="0" t="n">
        <v>70.0291670500002</v>
      </c>
      <c r="Z488" s="0" t="s">
        <v>476</v>
      </c>
      <c r="AA488" s="0" t="n">
        <v>0.12</v>
      </c>
      <c r="AB488" s="0" t="n">
        <v>0.25</v>
      </c>
      <c r="AC488" s="0" t="n">
        <v>1</v>
      </c>
      <c r="AD488" s="0" t="n">
        <v>0.13</v>
      </c>
      <c r="AE488" s="0" t="n">
        <v>0.75</v>
      </c>
      <c r="AF488" s="0" t="n">
        <v>0</v>
      </c>
      <c r="AG488" s="0" t="n">
        <v>0.75</v>
      </c>
      <c r="AH488" s="0" t="n">
        <v>0.0703332571921388</v>
      </c>
      <c r="AI488" s="0" t="n">
        <v>0.146527619150289</v>
      </c>
      <c r="AJ488" s="0" t="n">
        <v>0.586110476601157</v>
      </c>
      <c r="AK488" s="5" t="s">
        <v>252</v>
      </c>
      <c r="AL488" s="5" t="s">
        <v>254</v>
      </c>
      <c r="AM488" s="5" t="s">
        <v>270</v>
      </c>
      <c r="AN488" s="5" t="s">
        <v>437</v>
      </c>
      <c r="AO488" s="5" t="s">
        <v>261</v>
      </c>
      <c r="AP488" s="5" t="s">
        <v>493</v>
      </c>
      <c r="AQ488" s="0" t="s">
        <v>155</v>
      </c>
    </row>
    <row r="489" customFormat="false" ht="15.8" hidden="true" customHeight="false" outlineLevel="0" collapsed="false">
      <c r="A489" s="0" t="s">
        <v>13</v>
      </c>
      <c r="B489" s="0" t="s">
        <v>13</v>
      </c>
      <c r="C489" s="0" t="s">
        <v>57</v>
      </c>
      <c r="D489" s="0" t="s">
        <v>183</v>
      </c>
      <c r="E489" s="0" t="s">
        <v>52</v>
      </c>
      <c r="F489" s="0" t="s">
        <v>241</v>
      </c>
      <c r="G489" s="0" t="n">
        <v>33605162.770058</v>
      </c>
      <c r="H489" s="0" t="n">
        <v>2460757.7242857</v>
      </c>
      <c r="I489" s="0" t="n">
        <v>1445663.59369644</v>
      </c>
      <c r="J489" s="0" t="n">
        <v>86126520.3499999</v>
      </c>
      <c r="K489" s="0" t="n">
        <v>110734097.592857</v>
      </c>
      <c r="L489" s="0" t="n">
        <v>97394741.0390819</v>
      </c>
      <c r="M489" s="0" t="n">
        <v>118567510.830187</v>
      </c>
      <c r="N489" s="0" t="n">
        <v>91739098.6830359</v>
      </c>
      <c r="O489" s="0" t="n">
        <v>100079016.74513</v>
      </c>
      <c r="P489" s="0" t="n">
        <v>295290926.914285</v>
      </c>
      <c r="Q489" s="0" t="n">
        <v>319898504.157142</v>
      </c>
      <c r="R489" s="0" t="n">
        <v>202299855.813814</v>
      </c>
      <c r="S489" s="0" t="n">
        <v>0.833884395839676</v>
      </c>
      <c r="T489" s="0" t="n">
        <v>40.0000000000001</v>
      </c>
      <c r="U489" s="0" t="n">
        <v>43.8812504250001</v>
      </c>
      <c r="V489" s="0" t="n">
        <v>38.9754167050001</v>
      </c>
      <c r="W489" s="0" t="n">
        <v>125</v>
      </c>
      <c r="X489" s="0" t="n">
        <v>247.856667130001</v>
      </c>
      <c r="Y489" s="0" t="n">
        <v>82.8566671300002</v>
      </c>
      <c r="Z489" s="0" t="s">
        <v>476</v>
      </c>
      <c r="AA489" s="0" t="n">
        <v>0.12</v>
      </c>
      <c r="AB489" s="0" t="n">
        <v>0.25</v>
      </c>
      <c r="AC489" s="0" t="n">
        <v>1</v>
      </c>
      <c r="AD489" s="0" t="n">
        <v>0.13</v>
      </c>
      <c r="AE489" s="0" t="n">
        <v>0.75</v>
      </c>
      <c r="AF489" s="0" t="n">
        <v>0.25</v>
      </c>
      <c r="AG489" s="0" t="n">
        <v>0.5</v>
      </c>
      <c r="AH489" s="0" t="n">
        <v>0.100066127500761</v>
      </c>
      <c r="AI489" s="0" t="n">
        <v>0.208471098959919</v>
      </c>
      <c r="AJ489" s="0" t="n">
        <v>0.833884395839676</v>
      </c>
      <c r="AK489" s="5" t="s">
        <v>252</v>
      </c>
      <c r="AL489" s="5" t="s">
        <v>254</v>
      </c>
      <c r="AM489" s="5" t="s">
        <v>270</v>
      </c>
      <c r="AN489" s="5" t="s">
        <v>437</v>
      </c>
      <c r="AO489" s="5" t="s">
        <v>261</v>
      </c>
      <c r="AP489" s="5" t="s">
        <v>493</v>
      </c>
      <c r="AQ489" s="0" t="s">
        <v>242</v>
      </c>
    </row>
    <row r="490" customFormat="false" ht="15.8" hidden="true" customHeight="false" outlineLevel="0" collapsed="false">
      <c r="A490" s="0" t="s">
        <v>13</v>
      </c>
      <c r="B490" s="0" t="s">
        <v>13</v>
      </c>
      <c r="C490" s="0" t="s">
        <v>58</v>
      </c>
      <c r="D490" s="0" t="s">
        <v>250</v>
      </c>
      <c r="E490" s="0" t="s">
        <v>52</v>
      </c>
      <c r="F490" s="0" t="s">
        <v>202</v>
      </c>
      <c r="G490" s="0" t="n">
        <v>68737206.2125434</v>
      </c>
      <c r="H490" s="0" t="n">
        <v>972807.617754292</v>
      </c>
      <c r="I490" s="0" t="n">
        <v>1217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68737206.2125434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s">
        <v>476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5" t="s">
        <v>252</v>
      </c>
      <c r="AL490" s="5" t="s">
        <v>231</v>
      </c>
      <c r="AM490" s="5" t="s">
        <v>291</v>
      </c>
      <c r="AN490" s="5" t="s">
        <v>437</v>
      </c>
      <c r="AO490" s="5" t="s">
        <v>261</v>
      </c>
      <c r="AP490" s="5" t="s">
        <v>494</v>
      </c>
      <c r="AQ490" s="0" t="s">
        <v>237</v>
      </c>
    </row>
    <row r="491" customFormat="false" ht="15.8" hidden="true" customHeight="false" outlineLevel="0" collapsed="false">
      <c r="A491" s="0" t="s">
        <v>13</v>
      </c>
      <c r="B491" s="0" t="s">
        <v>13</v>
      </c>
      <c r="C491" s="0" t="s">
        <v>58</v>
      </c>
      <c r="D491" s="0" t="s">
        <v>250</v>
      </c>
      <c r="E491" s="0" t="s">
        <v>52</v>
      </c>
      <c r="F491" s="0" t="s">
        <v>238</v>
      </c>
      <c r="G491" s="0" t="n">
        <v>39776292.8226044</v>
      </c>
      <c r="H491" s="0" t="n">
        <v>972807.617754292</v>
      </c>
      <c r="I491" s="0" t="n">
        <v>507607.343121772</v>
      </c>
      <c r="J491" s="0" t="n">
        <v>0</v>
      </c>
      <c r="K491" s="0" t="n">
        <v>0</v>
      </c>
      <c r="L491" s="0" t="n">
        <v>77500340.3441329</v>
      </c>
      <c r="M491" s="0" t="n">
        <v>116250510.516199</v>
      </c>
      <c r="N491" s="0" t="n">
        <v>10242853.5305885</v>
      </c>
      <c r="O491" s="0" t="n">
        <v>13169383.1107566</v>
      </c>
      <c r="P491" s="0" t="n">
        <v>3242692.05918097</v>
      </c>
      <c r="Q491" s="0" t="n">
        <v>6485384.11836194</v>
      </c>
      <c r="R491" s="0" t="n">
        <v>68737206.2125434</v>
      </c>
      <c r="S491" s="0" t="n">
        <v>0.421328054858507</v>
      </c>
      <c r="T491" s="0" t="n">
        <v>0</v>
      </c>
      <c r="U491" s="0" t="n">
        <v>99.5833335</v>
      </c>
      <c r="V491" s="0" t="n">
        <v>12.03333332</v>
      </c>
      <c r="W491" s="0" t="n">
        <v>4.99999999999999</v>
      </c>
      <c r="X491" s="0" t="n">
        <v>116.61666682</v>
      </c>
      <c r="Y491" s="0" t="n">
        <v>111.61666682</v>
      </c>
      <c r="Z491" s="0" t="s">
        <v>476</v>
      </c>
      <c r="AA491" s="0" t="n">
        <v>0.12</v>
      </c>
      <c r="AB491" s="0" t="n">
        <v>0.25</v>
      </c>
      <c r="AC491" s="0" t="n">
        <v>1</v>
      </c>
      <c r="AD491" s="0" t="n">
        <v>0.13</v>
      </c>
      <c r="AE491" s="0" t="n">
        <v>0.75</v>
      </c>
      <c r="AF491" s="0" t="n">
        <v>0</v>
      </c>
      <c r="AG491" s="0" t="n">
        <v>0.75</v>
      </c>
      <c r="AH491" s="0" t="n">
        <v>0.0505593665830209</v>
      </c>
      <c r="AI491" s="0" t="n">
        <v>0.105332013714627</v>
      </c>
      <c r="AJ491" s="0" t="n">
        <v>0.421328054858507</v>
      </c>
      <c r="AK491" s="5" t="s">
        <v>252</v>
      </c>
      <c r="AL491" s="5" t="s">
        <v>231</v>
      </c>
      <c r="AM491" s="5" t="s">
        <v>291</v>
      </c>
      <c r="AN491" s="5" t="s">
        <v>437</v>
      </c>
      <c r="AO491" s="5" t="s">
        <v>261</v>
      </c>
      <c r="AP491" s="5" t="s">
        <v>494</v>
      </c>
      <c r="AQ491" s="0" t="s">
        <v>239</v>
      </c>
    </row>
    <row r="492" customFormat="false" ht="15.8" hidden="true" customHeight="false" outlineLevel="0" collapsed="false">
      <c r="A492" s="0" t="s">
        <v>13</v>
      </c>
      <c r="B492" s="0" t="s">
        <v>13</v>
      </c>
      <c r="C492" s="0" t="s">
        <v>58</v>
      </c>
      <c r="D492" s="0" t="s">
        <v>250</v>
      </c>
      <c r="E492" s="0" t="s">
        <v>52</v>
      </c>
      <c r="F492" s="0" t="s">
        <v>240</v>
      </c>
      <c r="G492" s="0" t="n">
        <v>20535577.2455089</v>
      </c>
      <c r="H492" s="0" t="n">
        <v>972807.617754292</v>
      </c>
      <c r="I492" s="0" t="n">
        <v>507607.343121772</v>
      </c>
      <c r="J492" s="0" t="n">
        <v>0</v>
      </c>
      <c r="K492" s="0" t="n">
        <v>0</v>
      </c>
      <c r="L492" s="0" t="n">
        <v>77500340.3441329</v>
      </c>
      <c r="M492" s="0" t="n">
        <v>116250510.516199</v>
      </c>
      <c r="N492" s="0" t="n">
        <v>11706118.3206726</v>
      </c>
      <c r="O492" s="0" t="n">
        <v>14632647.9008407</v>
      </c>
      <c r="P492" s="0" t="n">
        <v>4864038.08877145</v>
      </c>
      <c r="Q492" s="0" t="n">
        <v>8106730.14795243</v>
      </c>
      <c r="R492" s="0" t="n">
        <v>68737206.2125434</v>
      </c>
      <c r="S492" s="0" t="n">
        <v>0.701245098876866</v>
      </c>
      <c r="T492" s="0" t="n">
        <v>0</v>
      </c>
      <c r="U492" s="0" t="n">
        <v>99.5833335</v>
      </c>
      <c r="V492" s="0" t="n">
        <v>13.537499985</v>
      </c>
      <c r="W492" s="0" t="n">
        <v>6.66666666666666</v>
      </c>
      <c r="X492" s="0" t="n">
        <v>119.787500151667</v>
      </c>
      <c r="Y492" s="0" t="n">
        <v>113.120833485</v>
      </c>
      <c r="Z492" s="0" t="s">
        <v>476</v>
      </c>
      <c r="AA492" s="0" t="n">
        <v>0.12</v>
      </c>
      <c r="AB492" s="0" t="n">
        <v>0.25</v>
      </c>
      <c r="AC492" s="0" t="n">
        <v>1</v>
      </c>
      <c r="AD492" s="0" t="n">
        <v>0.13</v>
      </c>
      <c r="AE492" s="0" t="n">
        <v>0.75</v>
      </c>
      <c r="AF492" s="0" t="n">
        <v>0</v>
      </c>
      <c r="AG492" s="0" t="n">
        <v>0.75</v>
      </c>
      <c r="AH492" s="0" t="n">
        <v>0.0841494118652239</v>
      </c>
      <c r="AI492" s="0" t="n">
        <v>0.175311274719216</v>
      </c>
      <c r="AJ492" s="0" t="n">
        <v>0.701245098876866</v>
      </c>
      <c r="AK492" s="5" t="s">
        <v>252</v>
      </c>
      <c r="AL492" s="5" t="s">
        <v>231</v>
      </c>
      <c r="AM492" s="5" t="s">
        <v>291</v>
      </c>
      <c r="AN492" s="5" t="s">
        <v>437</v>
      </c>
      <c r="AO492" s="5" t="s">
        <v>261</v>
      </c>
      <c r="AP492" s="5" t="s">
        <v>494</v>
      </c>
      <c r="AQ492" s="0" t="s">
        <v>155</v>
      </c>
    </row>
    <row r="493" customFormat="false" ht="15.8" hidden="true" customHeight="false" outlineLevel="0" collapsed="false">
      <c r="A493" s="0" t="s">
        <v>13</v>
      </c>
      <c r="B493" s="0" t="s">
        <v>13</v>
      </c>
      <c r="C493" s="0" t="s">
        <v>58</v>
      </c>
      <c r="D493" s="0" t="s">
        <v>250</v>
      </c>
      <c r="E493" s="0" t="s">
        <v>52</v>
      </c>
      <c r="F493" s="0" t="s">
        <v>241</v>
      </c>
      <c r="G493" s="0" t="n">
        <v>9482081.07487087</v>
      </c>
      <c r="H493" s="0" t="n">
        <v>972807.617754292</v>
      </c>
      <c r="I493" s="0" t="n">
        <v>507607.343121772</v>
      </c>
      <c r="J493" s="0" t="n">
        <v>12970768.2367239</v>
      </c>
      <c r="K493" s="0" t="n">
        <v>19456152.3550859</v>
      </c>
      <c r="L493" s="0" t="n">
        <v>174375765.774299</v>
      </c>
      <c r="M493" s="0" t="n">
        <v>232501021.032399</v>
      </c>
      <c r="N493" s="0" t="n">
        <v>11706118.3206726</v>
      </c>
      <c r="O493" s="0" t="n">
        <v>14632647.9008407</v>
      </c>
      <c r="P493" s="0" t="n">
        <v>4864038.08877145</v>
      </c>
      <c r="Q493" s="0" t="n">
        <v>8106730.14795243</v>
      </c>
      <c r="R493" s="0" t="n">
        <v>68737206.2125434</v>
      </c>
      <c r="S493" s="0" t="n">
        <v>0.862053149999271</v>
      </c>
      <c r="T493" s="0" t="n">
        <v>16.6666666666667</v>
      </c>
      <c r="U493" s="0" t="n">
        <v>209.12500035</v>
      </c>
      <c r="V493" s="0" t="n">
        <v>13.537499985</v>
      </c>
      <c r="W493" s="0" t="n">
        <v>6.66666666666666</v>
      </c>
      <c r="X493" s="0" t="n">
        <v>245.995833668333</v>
      </c>
      <c r="Y493" s="0" t="n">
        <v>222.662500335</v>
      </c>
      <c r="Z493" s="0" t="s">
        <v>476</v>
      </c>
      <c r="AA493" s="0" t="n">
        <v>0.12</v>
      </c>
      <c r="AB493" s="0" t="n">
        <v>0.25</v>
      </c>
      <c r="AC493" s="0" t="n">
        <v>1</v>
      </c>
      <c r="AD493" s="0" t="n">
        <v>0.13</v>
      </c>
      <c r="AE493" s="0" t="n">
        <v>0.75</v>
      </c>
      <c r="AF493" s="0" t="n">
        <v>0.25</v>
      </c>
      <c r="AG493" s="0" t="n">
        <v>0.5</v>
      </c>
      <c r="AH493" s="0" t="n">
        <v>0.103446377999913</v>
      </c>
      <c r="AI493" s="0" t="n">
        <v>0.215513287499818</v>
      </c>
      <c r="AJ493" s="0" t="n">
        <v>0.862053149999271</v>
      </c>
      <c r="AK493" s="5" t="s">
        <v>252</v>
      </c>
      <c r="AL493" s="5" t="s">
        <v>231</v>
      </c>
      <c r="AM493" s="5" t="s">
        <v>291</v>
      </c>
      <c r="AN493" s="5" t="s">
        <v>437</v>
      </c>
      <c r="AO493" s="5" t="s">
        <v>261</v>
      </c>
      <c r="AP493" s="5" t="s">
        <v>494</v>
      </c>
      <c r="AQ493" s="0" t="s">
        <v>242</v>
      </c>
    </row>
    <row r="494" customFormat="false" ht="15.8" hidden="true" customHeight="false" outlineLevel="0" collapsed="false">
      <c r="A494" s="0" t="s">
        <v>13</v>
      </c>
      <c r="B494" s="0" t="s">
        <v>13</v>
      </c>
      <c r="C494" s="0" t="s">
        <v>58</v>
      </c>
      <c r="D494" s="0" t="s">
        <v>161</v>
      </c>
      <c r="E494" s="0" t="s">
        <v>52</v>
      </c>
      <c r="F494" s="0" t="s">
        <v>202</v>
      </c>
      <c r="G494" s="0" t="n">
        <v>30343400.8200724</v>
      </c>
      <c r="H494" s="0" t="n">
        <v>395797.810894761</v>
      </c>
      <c r="I494" s="0" t="n">
        <v>2518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30343400.8200724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s">
        <v>476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0</v>
      </c>
      <c r="AJ494" s="0" t="n">
        <v>0</v>
      </c>
      <c r="AK494" s="5" t="s">
        <v>252</v>
      </c>
      <c r="AL494" s="5" t="s">
        <v>273</v>
      </c>
      <c r="AM494" s="5" t="s">
        <v>291</v>
      </c>
      <c r="AN494" s="5" t="s">
        <v>437</v>
      </c>
      <c r="AO494" s="5" t="s">
        <v>261</v>
      </c>
      <c r="AP494" s="5" t="s">
        <v>495</v>
      </c>
      <c r="AQ494" s="0" t="s">
        <v>237</v>
      </c>
    </row>
    <row r="495" customFormat="false" ht="15.8" hidden="true" customHeight="false" outlineLevel="0" collapsed="false">
      <c r="A495" s="0" t="s">
        <v>13</v>
      </c>
      <c r="B495" s="0" t="s">
        <v>13</v>
      </c>
      <c r="C495" s="0" t="s">
        <v>58</v>
      </c>
      <c r="D495" s="0" t="s">
        <v>161</v>
      </c>
      <c r="E495" s="0" t="s">
        <v>52</v>
      </c>
      <c r="F495" s="0" t="s">
        <v>238</v>
      </c>
      <c r="G495" s="0" t="n">
        <v>17878249.2421386</v>
      </c>
      <c r="H495" s="0" t="n">
        <v>395797.810894761</v>
      </c>
      <c r="I495" s="0" t="n">
        <v>218988.500814766</v>
      </c>
      <c r="J495" s="0" t="n">
        <v>0</v>
      </c>
      <c r="K495" s="0" t="n">
        <v>0</v>
      </c>
      <c r="L495" s="0" t="n">
        <v>31531892.3207223</v>
      </c>
      <c r="M495" s="0" t="n">
        <v>47297838.4810834</v>
      </c>
      <c r="N495" s="0" t="n">
        <v>4167421.1125951</v>
      </c>
      <c r="O495" s="0" t="n">
        <v>5358112.85905086</v>
      </c>
      <c r="P495" s="0" t="n">
        <v>1319326.03631587</v>
      </c>
      <c r="Q495" s="0" t="n">
        <v>2638652.07263174</v>
      </c>
      <c r="R495" s="0" t="n">
        <v>30343400.8200724</v>
      </c>
      <c r="S495" s="0" t="n">
        <v>0.410802719571499</v>
      </c>
      <c r="T495" s="0" t="n">
        <v>0</v>
      </c>
      <c r="U495" s="0" t="n">
        <v>99.5833335</v>
      </c>
      <c r="V495" s="0" t="n">
        <v>12.03333332</v>
      </c>
      <c r="W495" s="0" t="n">
        <v>5.00000000000001</v>
      </c>
      <c r="X495" s="0" t="n">
        <v>116.61666682</v>
      </c>
      <c r="Y495" s="0" t="n">
        <v>111.61666682</v>
      </c>
      <c r="Z495" s="0" t="s">
        <v>476</v>
      </c>
      <c r="AA495" s="0" t="n">
        <v>0.12</v>
      </c>
      <c r="AB495" s="0" t="n">
        <v>0.25</v>
      </c>
      <c r="AC495" s="0" t="n">
        <v>1</v>
      </c>
      <c r="AD495" s="0" t="n">
        <v>0.13</v>
      </c>
      <c r="AE495" s="0" t="n">
        <v>0.75</v>
      </c>
      <c r="AF495" s="0" t="n">
        <v>0</v>
      </c>
      <c r="AG495" s="0" t="n">
        <v>0.75</v>
      </c>
      <c r="AH495" s="0" t="n">
        <v>0.0492963263485799</v>
      </c>
      <c r="AI495" s="0" t="n">
        <v>0.102700679892875</v>
      </c>
      <c r="AJ495" s="0" t="n">
        <v>0.410802719571499</v>
      </c>
      <c r="AK495" s="5" t="s">
        <v>252</v>
      </c>
      <c r="AL495" s="5" t="s">
        <v>273</v>
      </c>
      <c r="AM495" s="5" t="s">
        <v>291</v>
      </c>
      <c r="AN495" s="5" t="s">
        <v>437</v>
      </c>
      <c r="AO495" s="5" t="s">
        <v>261</v>
      </c>
      <c r="AP495" s="5" t="s">
        <v>495</v>
      </c>
      <c r="AQ495" s="0" t="s">
        <v>239</v>
      </c>
    </row>
    <row r="496" customFormat="false" ht="15.8" hidden="true" customHeight="false" outlineLevel="0" collapsed="false">
      <c r="A496" s="0" t="s">
        <v>13</v>
      </c>
      <c r="B496" s="0" t="s">
        <v>13</v>
      </c>
      <c r="C496" s="0" t="s">
        <v>58</v>
      </c>
      <c r="D496" s="0" t="s">
        <v>161</v>
      </c>
      <c r="E496" s="0" t="s">
        <v>52</v>
      </c>
      <c r="F496" s="0" t="s">
        <v>240</v>
      </c>
      <c r="G496" s="0" t="n">
        <v>9400172.97147717</v>
      </c>
      <c r="H496" s="0" t="n">
        <v>395797.810894761</v>
      </c>
      <c r="I496" s="0" t="n">
        <v>218988.500814766</v>
      </c>
      <c r="J496" s="0" t="n">
        <v>0</v>
      </c>
      <c r="K496" s="0" t="n">
        <v>0</v>
      </c>
      <c r="L496" s="0" t="n">
        <v>31531892.3207223</v>
      </c>
      <c r="M496" s="0" t="n">
        <v>47297838.4810834</v>
      </c>
      <c r="N496" s="0" t="n">
        <v>4762766.98582297</v>
      </c>
      <c r="O496" s="0" t="n">
        <v>5953458.73227873</v>
      </c>
      <c r="P496" s="0" t="n">
        <v>1978989.05447381</v>
      </c>
      <c r="Q496" s="0" t="n">
        <v>3298315.09078967</v>
      </c>
      <c r="R496" s="0" t="n">
        <v>30343400.8200724</v>
      </c>
      <c r="S496" s="0" t="n">
        <v>0.690207006550865</v>
      </c>
      <c r="T496" s="0" t="n">
        <v>0</v>
      </c>
      <c r="U496" s="0" t="n">
        <v>99.5833335</v>
      </c>
      <c r="V496" s="0" t="n">
        <v>13.537499985</v>
      </c>
      <c r="W496" s="0" t="n">
        <v>6.66666666666667</v>
      </c>
      <c r="X496" s="0" t="n">
        <v>119.787500151667</v>
      </c>
      <c r="Y496" s="0" t="n">
        <v>113.120833485</v>
      </c>
      <c r="Z496" s="0" t="s">
        <v>476</v>
      </c>
      <c r="AA496" s="0" t="n">
        <v>0.12</v>
      </c>
      <c r="AB496" s="0" t="n">
        <v>0.25</v>
      </c>
      <c r="AC496" s="0" t="n">
        <v>1</v>
      </c>
      <c r="AD496" s="0" t="n">
        <v>0.13</v>
      </c>
      <c r="AE496" s="0" t="n">
        <v>0.75</v>
      </c>
      <c r="AF496" s="0" t="n">
        <v>0</v>
      </c>
      <c r="AG496" s="0" t="n">
        <v>0.75</v>
      </c>
      <c r="AH496" s="0" t="n">
        <v>0.0828248407861038</v>
      </c>
      <c r="AI496" s="0" t="n">
        <v>0.172551751637716</v>
      </c>
      <c r="AJ496" s="0" t="n">
        <v>0.690207006550865</v>
      </c>
      <c r="AK496" s="5" t="s">
        <v>252</v>
      </c>
      <c r="AL496" s="5" t="s">
        <v>273</v>
      </c>
      <c r="AM496" s="5" t="s">
        <v>291</v>
      </c>
      <c r="AN496" s="5" t="s">
        <v>437</v>
      </c>
      <c r="AO496" s="5" t="s">
        <v>261</v>
      </c>
      <c r="AP496" s="5" t="s">
        <v>495</v>
      </c>
      <c r="AQ496" s="0" t="s">
        <v>155</v>
      </c>
    </row>
    <row r="497" customFormat="false" ht="15.8" hidden="true" customHeight="false" outlineLevel="0" collapsed="false">
      <c r="A497" s="0" t="s">
        <v>13</v>
      </c>
      <c r="B497" s="0" t="s">
        <v>13</v>
      </c>
      <c r="C497" s="0" t="s">
        <v>58</v>
      </c>
      <c r="D497" s="0" t="s">
        <v>161</v>
      </c>
      <c r="E497" s="0" t="s">
        <v>52</v>
      </c>
      <c r="F497" s="0" t="s">
        <v>241</v>
      </c>
      <c r="G497" s="0" t="n">
        <v>4426419.49437917</v>
      </c>
      <c r="H497" s="0" t="n">
        <v>395797.810894761</v>
      </c>
      <c r="I497" s="0" t="n">
        <v>218988.500814766</v>
      </c>
      <c r="J497" s="0" t="n">
        <v>5277304.14526347</v>
      </c>
      <c r="K497" s="0" t="n">
        <v>7915956.21789522</v>
      </c>
      <c r="L497" s="0" t="n">
        <v>70946757.7216252</v>
      </c>
      <c r="M497" s="0" t="n">
        <v>94595676.9621671</v>
      </c>
      <c r="N497" s="0" t="n">
        <v>4762766.98582297</v>
      </c>
      <c r="O497" s="0" t="n">
        <v>5953458.73227873</v>
      </c>
      <c r="P497" s="0" t="n">
        <v>1978989.05447381</v>
      </c>
      <c r="Q497" s="0" t="n">
        <v>3298315.09078967</v>
      </c>
      <c r="R497" s="0" t="n">
        <v>30343400.8200724</v>
      </c>
      <c r="S497" s="0" t="n">
        <v>0.854122498640592</v>
      </c>
      <c r="T497" s="0" t="n">
        <v>16.6666666666667</v>
      </c>
      <c r="U497" s="0" t="n">
        <v>209.12500035</v>
      </c>
      <c r="V497" s="0" t="n">
        <v>13.537499985</v>
      </c>
      <c r="W497" s="0" t="n">
        <v>6.66666666666667</v>
      </c>
      <c r="X497" s="0" t="n">
        <v>245.995833668333</v>
      </c>
      <c r="Y497" s="0" t="n">
        <v>222.662500335</v>
      </c>
      <c r="Z497" s="0" t="s">
        <v>476</v>
      </c>
      <c r="AA497" s="0" t="n">
        <v>0.12</v>
      </c>
      <c r="AB497" s="0" t="n">
        <v>0.25</v>
      </c>
      <c r="AC497" s="0" t="n">
        <v>1</v>
      </c>
      <c r="AD497" s="0" t="n">
        <v>0.13</v>
      </c>
      <c r="AE497" s="0" t="n">
        <v>0.75</v>
      </c>
      <c r="AF497" s="0" t="n">
        <v>0.25</v>
      </c>
      <c r="AG497" s="0" t="n">
        <v>0.5</v>
      </c>
      <c r="AH497" s="0" t="n">
        <v>0.102494699836871</v>
      </c>
      <c r="AI497" s="0" t="n">
        <v>0.213530624660148</v>
      </c>
      <c r="AJ497" s="0" t="n">
        <v>0.854122498640592</v>
      </c>
      <c r="AK497" s="5" t="s">
        <v>252</v>
      </c>
      <c r="AL497" s="5" t="s">
        <v>273</v>
      </c>
      <c r="AM497" s="5" t="s">
        <v>291</v>
      </c>
      <c r="AN497" s="5" t="s">
        <v>437</v>
      </c>
      <c r="AO497" s="5" t="s">
        <v>261</v>
      </c>
      <c r="AP497" s="5" t="s">
        <v>495</v>
      </c>
      <c r="AQ497" s="0" t="s">
        <v>242</v>
      </c>
    </row>
    <row r="498" customFormat="false" ht="15.8" hidden="true" customHeight="false" outlineLevel="0" collapsed="false">
      <c r="A498" s="0" t="s">
        <v>13</v>
      </c>
      <c r="B498" s="0" t="s">
        <v>13</v>
      </c>
      <c r="C498" s="0" t="s">
        <v>60</v>
      </c>
      <c r="D498" s="0" t="s">
        <v>161</v>
      </c>
      <c r="E498" s="0" t="s">
        <v>52</v>
      </c>
      <c r="F498" s="0" t="s">
        <v>202</v>
      </c>
      <c r="G498" s="0" t="n">
        <v>155437353.198988</v>
      </c>
      <c r="H498" s="0" t="n">
        <v>1593140.98630994</v>
      </c>
      <c r="I498" s="0" t="n">
        <v>1380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155437353.198988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s">
        <v>476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5" t="s">
        <v>252</v>
      </c>
      <c r="AL498" s="5" t="s">
        <v>273</v>
      </c>
      <c r="AM498" s="5" t="s">
        <v>294</v>
      </c>
      <c r="AN498" s="5" t="s">
        <v>437</v>
      </c>
      <c r="AO498" s="5" t="s">
        <v>261</v>
      </c>
      <c r="AP498" s="5" t="s">
        <v>496</v>
      </c>
      <c r="AQ498" s="0" t="s">
        <v>237</v>
      </c>
    </row>
    <row r="499" customFormat="false" ht="15.8" hidden="true" customHeight="false" outlineLevel="0" collapsed="false">
      <c r="A499" s="0" t="s">
        <v>13</v>
      </c>
      <c r="B499" s="0" t="s">
        <v>13</v>
      </c>
      <c r="C499" s="0" t="s">
        <v>60</v>
      </c>
      <c r="D499" s="0" t="s">
        <v>161</v>
      </c>
      <c r="E499" s="0" t="s">
        <v>52</v>
      </c>
      <c r="F499" s="0" t="s">
        <v>238</v>
      </c>
      <c r="G499" s="0" t="n">
        <v>94130717.8799442</v>
      </c>
      <c r="H499" s="0" t="n">
        <v>1593140.98630994</v>
      </c>
      <c r="I499" s="0" t="n">
        <v>1048627.563147</v>
      </c>
      <c r="J499" s="0" t="n">
        <v>0</v>
      </c>
      <c r="K499" s="0" t="n">
        <v>0</v>
      </c>
      <c r="L499" s="0" t="n">
        <v>126920232.121777</v>
      </c>
      <c r="M499" s="0" t="n">
        <v>190380348.182666</v>
      </c>
      <c r="N499" s="0" t="n">
        <v>16774446.9497684</v>
      </c>
      <c r="O499" s="0" t="n">
        <v>21567146.0782737</v>
      </c>
      <c r="P499" s="0" t="n">
        <v>5310469.95436645</v>
      </c>
      <c r="Q499" s="0" t="n">
        <v>10620939.9087329</v>
      </c>
      <c r="R499" s="0" t="n">
        <v>155437353.198988</v>
      </c>
      <c r="S499" s="0" t="n">
        <v>0.394413788303256</v>
      </c>
      <c r="T499" s="0" t="n">
        <v>0</v>
      </c>
      <c r="U499" s="0" t="n">
        <v>99.5833335000001</v>
      </c>
      <c r="V499" s="0" t="n">
        <v>12.03333332</v>
      </c>
      <c r="W499" s="0" t="n">
        <v>4.99999999999999</v>
      </c>
      <c r="X499" s="0" t="n">
        <v>116.61666682</v>
      </c>
      <c r="Y499" s="0" t="n">
        <v>111.61666682</v>
      </c>
      <c r="Z499" s="0" t="s">
        <v>476</v>
      </c>
      <c r="AA499" s="0" t="n">
        <v>0.12</v>
      </c>
      <c r="AB499" s="0" t="n">
        <v>0.25</v>
      </c>
      <c r="AC499" s="0" t="n">
        <v>1</v>
      </c>
      <c r="AD499" s="0" t="n">
        <v>0.13</v>
      </c>
      <c r="AE499" s="0" t="n">
        <v>0.75</v>
      </c>
      <c r="AF499" s="0" t="n">
        <v>0</v>
      </c>
      <c r="AG499" s="0" t="n">
        <v>0.75</v>
      </c>
      <c r="AH499" s="0" t="n">
        <v>0.0473296545963907</v>
      </c>
      <c r="AI499" s="0" t="n">
        <v>0.0986034470758139</v>
      </c>
      <c r="AJ499" s="0" t="n">
        <v>0.394413788303256</v>
      </c>
      <c r="AK499" s="5" t="s">
        <v>252</v>
      </c>
      <c r="AL499" s="5" t="s">
        <v>273</v>
      </c>
      <c r="AM499" s="5" t="s">
        <v>294</v>
      </c>
      <c r="AN499" s="5" t="s">
        <v>437</v>
      </c>
      <c r="AO499" s="5" t="s">
        <v>261</v>
      </c>
      <c r="AP499" s="5" t="s">
        <v>496</v>
      </c>
      <c r="AQ499" s="0" t="s">
        <v>239</v>
      </c>
    </row>
    <row r="500" customFormat="false" ht="15.8" hidden="true" customHeight="false" outlineLevel="0" collapsed="false">
      <c r="A500" s="0" t="s">
        <v>13</v>
      </c>
      <c r="B500" s="0" t="s">
        <v>13</v>
      </c>
      <c r="C500" s="0" t="s">
        <v>60</v>
      </c>
      <c r="D500" s="0" t="s">
        <v>161</v>
      </c>
      <c r="E500" s="0" t="s">
        <v>52</v>
      </c>
      <c r="F500" s="0" t="s">
        <v>240</v>
      </c>
      <c r="G500" s="0" t="n">
        <v>51640565.3395073</v>
      </c>
      <c r="H500" s="0" t="n">
        <v>1593140.98630994</v>
      </c>
      <c r="I500" s="0" t="n">
        <v>1048627.563147</v>
      </c>
      <c r="J500" s="0" t="n">
        <v>0</v>
      </c>
      <c r="K500" s="0" t="n">
        <v>0</v>
      </c>
      <c r="L500" s="0" t="n">
        <v>126920232.121777</v>
      </c>
      <c r="M500" s="0" t="n">
        <v>190380348.182666</v>
      </c>
      <c r="N500" s="0" t="n">
        <v>19170796.5140211</v>
      </c>
      <c r="O500" s="0" t="n">
        <v>23963495.6425263</v>
      </c>
      <c r="P500" s="0" t="n">
        <v>7965704.93154968</v>
      </c>
      <c r="Q500" s="0" t="n">
        <v>13276174.8859161</v>
      </c>
      <c r="R500" s="0" t="n">
        <v>155437353.198988</v>
      </c>
      <c r="S500" s="0" t="n">
        <v>0.667772486621038</v>
      </c>
      <c r="T500" s="0" t="n">
        <v>0</v>
      </c>
      <c r="U500" s="0" t="n">
        <v>99.5833335000001</v>
      </c>
      <c r="V500" s="0" t="n">
        <v>13.537499985</v>
      </c>
      <c r="W500" s="0" t="n">
        <v>6.66666666666666</v>
      </c>
      <c r="X500" s="0" t="n">
        <v>119.787500151667</v>
      </c>
      <c r="Y500" s="0" t="n">
        <v>113.120833485</v>
      </c>
      <c r="Z500" s="0" t="s">
        <v>476</v>
      </c>
      <c r="AA500" s="0" t="n">
        <v>0.12</v>
      </c>
      <c r="AB500" s="0" t="n">
        <v>0.25</v>
      </c>
      <c r="AC500" s="0" t="n">
        <v>1</v>
      </c>
      <c r="AD500" s="0" t="n">
        <v>0.13</v>
      </c>
      <c r="AE500" s="0" t="n">
        <v>0.75</v>
      </c>
      <c r="AF500" s="0" t="n">
        <v>0</v>
      </c>
      <c r="AG500" s="0" t="n">
        <v>0.75</v>
      </c>
      <c r="AH500" s="0" t="n">
        <v>0.0801326983945246</v>
      </c>
      <c r="AI500" s="0" t="n">
        <v>0.16694312165526</v>
      </c>
      <c r="AJ500" s="0" t="n">
        <v>0.667772486621038</v>
      </c>
      <c r="AK500" s="5" t="s">
        <v>252</v>
      </c>
      <c r="AL500" s="5" t="s">
        <v>273</v>
      </c>
      <c r="AM500" s="5" t="s">
        <v>294</v>
      </c>
      <c r="AN500" s="5" t="s">
        <v>437</v>
      </c>
      <c r="AO500" s="5" t="s">
        <v>261</v>
      </c>
      <c r="AP500" s="5" t="s">
        <v>496</v>
      </c>
      <c r="AQ500" s="0" t="s">
        <v>155</v>
      </c>
    </row>
    <row r="501" customFormat="false" ht="15.8" hidden="true" customHeight="false" outlineLevel="0" collapsed="false">
      <c r="A501" s="0" t="s">
        <v>13</v>
      </c>
      <c r="B501" s="0" t="s">
        <v>13</v>
      </c>
      <c r="C501" s="0" t="s">
        <v>60</v>
      </c>
      <c r="D501" s="0" t="s">
        <v>161</v>
      </c>
      <c r="E501" s="0" t="s">
        <v>52</v>
      </c>
      <c r="F501" s="0" t="s">
        <v>241</v>
      </c>
      <c r="G501" s="0" t="n">
        <v>25581726.8639399</v>
      </c>
      <c r="H501" s="0" t="n">
        <v>1593140.98630994</v>
      </c>
      <c r="I501" s="0" t="n">
        <v>1048627.563147</v>
      </c>
      <c r="J501" s="0" t="n">
        <v>21241879.8174658</v>
      </c>
      <c r="K501" s="0" t="n">
        <v>31862819.7261987</v>
      </c>
      <c r="L501" s="0" t="n">
        <v>285570522.273999</v>
      </c>
      <c r="M501" s="0" t="n">
        <v>380760696.365331</v>
      </c>
      <c r="N501" s="0" t="n">
        <v>19170796.5140211</v>
      </c>
      <c r="O501" s="0" t="n">
        <v>23963495.6425263</v>
      </c>
      <c r="P501" s="0" t="n">
        <v>7965704.93154968</v>
      </c>
      <c r="Q501" s="0" t="n">
        <v>13276174.8859161</v>
      </c>
      <c r="R501" s="0" t="n">
        <v>155437353.198988</v>
      </c>
      <c r="S501" s="0" t="n">
        <v>0.83542098255372</v>
      </c>
      <c r="T501" s="0" t="n">
        <v>16.6666666666667</v>
      </c>
      <c r="U501" s="0" t="n">
        <v>209.12500035</v>
      </c>
      <c r="V501" s="0" t="n">
        <v>13.537499985</v>
      </c>
      <c r="W501" s="0" t="n">
        <v>6.66666666666666</v>
      </c>
      <c r="X501" s="0" t="n">
        <v>245.995833668333</v>
      </c>
      <c r="Y501" s="0" t="n">
        <v>222.662500335</v>
      </c>
      <c r="Z501" s="0" t="s">
        <v>476</v>
      </c>
      <c r="AA501" s="0" t="n">
        <v>0.12</v>
      </c>
      <c r="AB501" s="0" t="n">
        <v>0.25</v>
      </c>
      <c r="AC501" s="0" t="n">
        <v>1</v>
      </c>
      <c r="AD501" s="0" t="n">
        <v>0.13</v>
      </c>
      <c r="AE501" s="0" t="n">
        <v>0.75</v>
      </c>
      <c r="AF501" s="0" t="n">
        <v>0.25</v>
      </c>
      <c r="AG501" s="0" t="n">
        <v>0.5</v>
      </c>
      <c r="AH501" s="0" t="n">
        <v>0.100250517906446</v>
      </c>
      <c r="AI501" s="0" t="n">
        <v>0.20885524563843</v>
      </c>
      <c r="AJ501" s="0" t="n">
        <v>0.83542098255372</v>
      </c>
      <c r="AK501" s="5" t="s">
        <v>252</v>
      </c>
      <c r="AL501" s="5" t="s">
        <v>273</v>
      </c>
      <c r="AM501" s="5" t="s">
        <v>294</v>
      </c>
      <c r="AN501" s="5" t="s">
        <v>437</v>
      </c>
      <c r="AO501" s="5" t="s">
        <v>261</v>
      </c>
      <c r="AP501" s="5" t="s">
        <v>496</v>
      </c>
      <c r="AQ501" s="0" t="s">
        <v>242</v>
      </c>
    </row>
    <row r="502" customFormat="false" ht="15.8" hidden="true" customHeight="false" outlineLevel="0" collapsed="false">
      <c r="A502" s="0" t="s">
        <v>13</v>
      </c>
      <c r="B502" s="0" t="s">
        <v>13</v>
      </c>
      <c r="C502" s="0" t="s">
        <v>29</v>
      </c>
      <c r="D502" s="0" t="s">
        <v>168</v>
      </c>
      <c r="E502" s="0" t="s">
        <v>260</v>
      </c>
      <c r="F502" s="0" t="s">
        <v>202</v>
      </c>
      <c r="G502" s="0" t="n">
        <v>32066463.1529637</v>
      </c>
      <c r="H502" s="0" t="n">
        <v>197700</v>
      </c>
      <c r="I502" s="0" t="n">
        <v>511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32066463.1529637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s">
        <v>487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5" t="s">
        <v>261</v>
      </c>
      <c r="AL502" s="5" t="s">
        <v>291</v>
      </c>
      <c r="AM502" s="5" t="s">
        <v>284</v>
      </c>
      <c r="AN502" s="5" t="s">
        <v>437</v>
      </c>
      <c r="AO502" s="5" t="s">
        <v>261</v>
      </c>
      <c r="AP502" s="5" t="s">
        <v>497</v>
      </c>
      <c r="AQ502" s="0" t="s">
        <v>237</v>
      </c>
    </row>
    <row r="503" customFormat="false" ht="15.8" hidden="true" customHeight="false" outlineLevel="0" collapsed="false">
      <c r="A503" s="0" t="s">
        <v>13</v>
      </c>
      <c r="B503" s="0" t="s">
        <v>13</v>
      </c>
      <c r="C503" s="0" t="s">
        <v>29</v>
      </c>
      <c r="D503" s="0" t="s">
        <v>168</v>
      </c>
      <c r="E503" s="0" t="s">
        <v>260</v>
      </c>
      <c r="F503" s="0" t="s">
        <v>238</v>
      </c>
      <c r="G503" s="0" t="n">
        <v>27496049.6684086</v>
      </c>
      <c r="H503" s="0" t="n">
        <v>197700</v>
      </c>
      <c r="I503" s="0" t="n">
        <v>97221.94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17793000</v>
      </c>
      <c r="Q503" s="0" t="n">
        <v>19770000</v>
      </c>
      <c r="R503" s="0" t="n">
        <v>32066463.1529637</v>
      </c>
      <c r="S503" s="0" t="n">
        <v>0.142529391618691</v>
      </c>
      <c r="T503" s="0" t="n">
        <v>0</v>
      </c>
      <c r="U503" s="0" t="n">
        <v>0</v>
      </c>
      <c r="V503" s="0" t="n">
        <v>0</v>
      </c>
      <c r="W503" s="0" t="n">
        <v>95</v>
      </c>
      <c r="X503" s="0" t="n">
        <v>95</v>
      </c>
      <c r="Y503" s="0" t="n">
        <v>0</v>
      </c>
      <c r="Z503" s="0" t="s">
        <v>487</v>
      </c>
      <c r="AA503" s="0" t="n">
        <v>0</v>
      </c>
      <c r="AB503" s="0" t="n">
        <v>0</v>
      </c>
      <c r="AC503" s="0" t="n">
        <v>1</v>
      </c>
      <c r="AD503" s="0" t="n">
        <v>0</v>
      </c>
      <c r="AE503" s="0" t="n">
        <v>1</v>
      </c>
      <c r="AF503" s="0" t="n">
        <v>0</v>
      </c>
      <c r="AG503" s="0" t="n">
        <v>1</v>
      </c>
      <c r="AH503" s="0" t="n">
        <v>0</v>
      </c>
      <c r="AI503" s="0" t="n">
        <v>0</v>
      </c>
      <c r="AJ503" s="0" t="n">
        <v>0.142529391618691</v>
      </c>
      <c r="AK503" s="5" t="s">
        <v>261</v>
      </c>
      <c r="AL503" s="5" t="s">
        <v>291</v>
      </c>
      <c r="AM503" s="5" t="s">
        <v>284</v>
      </c>
      <c r="AN503" s="5" t="s">
        <v>437</v>
      </c>
      <c r="AO503" s="5" t="s">
        <v>261</v>
      </c>
      <c r="AP503" s="5" t="s">
        <v>497</v>
      </c>
      <c r="AQ503" s="0" t="s">
        <v>239</v>
      </c>
    </row>
    <row r="504" customFormat="false" ht="15.8" hidden="true" customHeight="false" outlineLevel="0" collapsed="false">
      <c r="A504" s="0" t="s">
        <v>13</v>
      </c>
      <c r="B504" s="0" t="s">
        <v>13</v>
      </c>
      <c r="C504" s="0" t="s">
        <v>29</v>
      </c>
      <c r="D504" s="0" t="s">
        <v>168</v>
      </c>
      <c r="E504" s="0" t="s">
        <v>260</v>
      </c>
      <c r="F504" s="0" t="s">
        <v>240</v>
      </c>
      <c r="G504" s="0" t="n">
        <v>11848462.0056843</v>
      </c>
      <c r="H504" s="0" t="n">
        <v>197700</v>
      </c>
      <c r="I504" s="0" t="n">
        <v>97221.94</v>
      </c>
      <c r="J504" s="0" t="n">
        <v>0</v>
      </c>
      <c r="K504" s="0" t="n">
        <v>0</v>
      </c>
      <c r="L504" s="0" t="n">
        <v>47329380</v>
      </c>
      <c r="M504" s="0" t="n">
        <v>57293460</v>
      </c>
      <c r="N504" s="0" t="n">
        <v>6535962</v>
      </c>
      <c r="O504" s="0" t="n">
        <v>7223958</v>
      </c>
      <c r="P504" s="0" t="n">
        <v>21747000</v>
      </c>
      <c r="Q504" s="0" t="n">
        <v>23724000</v>
      </c>
      <c r="R504" s="0" t="n">
        <v>32066463.1529637</v>
      </c>
      <c r="S504" s="0" t="n">
        <v>0.630502997815359</v>
      </c>
      <c r="T504" s="0" t="n">
        <v>0</v>
      </c>
      <c r="U504" s="0" t="n">
        <v>264.6</v>
      </c>
      <c r="V504" s="0" t="n">
        <v>34.8</v>
      </c>
      <c r="W504" s="0" t="n">
        <v>115</v>
      </c>
      <c r="X504" s="0" t="n">
        <v>414.4</v>
      </c>
      <c r="Y504" s="0" t="n">
        <v>299.4</v>
      </c>
      <c r="Z504" s="0" t="s">
        <v>487</v>
      </c>
      <c r="AA504" s="0" t="n">
        <v>0.1482738095</v>
      </c>
      <c r="AB504" s="0" t="n">
        <v>0.2685714286</v>
      </c>
      <c r="AC504" s="0" t="n">
        <v>1</v>
      </c>
      <c r="AD504" s="0" t="n">
        <v>0.1202976191</v>
      </c>
      <c r="AE504" s="0" t="n">
        <v>0.7314285714</v>
      </c>
      <c r="AF504" s="0" t="n">
        <v>0</v>
      </c>
      <c r="AG504" s="0" t="n">
        <v>0.7314285714</v>
      </c>
      <c r="AH504" s="0" t="n">
        <v>0.0934870813872534</v>
      </c>
      <c r="AI504" s="0" t="n">
        <v>0.169335090859854</v>
      </c>
      <c r="AJ504" s="0" t="n">
        <v>0.630502997815359</v>
      </c>
      <c r="AK504" s="5" t="s">
        <v>261</v>
      </c>
      <c r="AL504" s="5" t="s">
        <v>291</v>
      </c>
      <c r="AM504" s="5" t="s">
        <v>284</v>
      </c>
      <c r="AN504" s="5" t="s">
        <v>437</v>
      </c>
      <c r="AO504" s="5" t="s">
        <v>261</v>
      </c>
      <c r="AP504" s="5" t="s">
        <v>497</v>
      </c>
      <c r="AQ504" s="0" t="s">
        <v>155</v>
      </c>
    </row>
    <row r="505" customFormat="false" ht="15.8" hidden="true" customHeight="false" outlineLevel="0" collapsed="false">
      <c r="A505" s="0" t="s">
        <v>13</v>
      </c>
      <c r="B505" s="0" t="s">
        <v>13</v>
      </c>
      <c r="C505" s="0" t="s">
        <v>29</v>
      </c>
      <c r="D505" s="0" t="s">
        <v>168</v>
      </c>
      <c r="E505" s="0" t="s">
        <v>260</v>
      </c>
      <c r="F505" s="0" t="s">
        <v>241</v>
      </c>
      <c r="G505" s="0" t="n">
        <v>6313956.02754058</v>
      </c>
      <c r="H505" s="0" t="n">
        <v>197700</v>
      </c>
      <c r="I505" s="0" t="n">
        <v>97221.94</v>
      </c>
      <c r="J505" s="0" t="n">
        <v>6919500</v>
      </c>
      <c r="K505" s="0" t="n">
        <v>8896500</v>
      </c>
      <c r="L505" s="0" t="n">
        <v>57293460</v>
      </c>
      <c r="M505" s="0" t="n">
        <v>69748560</v>
      </c>
      <c r="N505" s="0" t="n">
        <v>7567956</v>
      </c>
      <c r="O505" s="0" t="n">
        <v>8255952</v>
      </c>
      <c r="P505" s="0" t="n">
        <v>23724000</v>
      </c>
      <c r="Q505" s="0" t="n">
        <v>25701000</v>
      </c>
      <c r="R505" s="0" t="n">
        <v>32066463.1529637</v>
      </c>
      <c r="S505" s="0" t="n">
        <v>0.803097834724656</v>
      </c>
      <c r="T505" s="0" t="n">
        <v>40</v>
      </c>
      <c r="U505" s="0" t="n">
        <v>321.3</v>
      </c>
      <c r="V505" s="0" t="n">
        <v>40.02</v>
      </c>
      <c r="W505" s="0" t="n">
        <v>125</v>
      </c>
      <c r="X505" s="0" t="n">
        <v>526.32</v>
      </c>
      <c r="Y505" s="0" t="n">
        <v>361.32</v>
      </c>
      <c r="Z505" s="0" t="s">
        <v>487</v>
      </c>
      <c r="AA505" s="0" t="n">
        <v>0.1482738095</v>
      </c>
      <c r="AB505" s="0" t="n">
        <v>0.2685714286</v>
      </c>
      <c r="AC505" s="0" t="n">
        <v>1</v>
      </c>
      <c r="AD505" s="0" t="n">
        <v>0.1202976191</v>
      </c>
      <c r="AE505" s="0" t="n">
        <v>0.7314285714</v>
      </c>
      <c r="AF505" s="0" t="n">
        <v>0.2438095238</v>
      </c>
      <c r="AG505" s="0" t="n">
        <v>0.4876190476</v>
      </c>
      <c r="AH505" s="0" t="n">
        <v>0.119078375355826</v>
      </c>
      <c r="AI505" s="0" t="n">
        <v>0.215689132777568</v>
      </c>
      <c r="AJ505" s="0" t="n">
        <v>0.803097834724656</v>
      </c>
      <c r="AK505" s="5" t="s">
        <v>261</v>
      </c>
      <c r="AL505" s="5" t="s">
        <v>291</v>
      </c>
      <c r="AM505" s="5" t="s">
        <v>284</v>
      </c>
      <c r="AN505" s="5" t="s">
        <v>437</v>
      </c>
      <c r="AO505" s="5" t="s">
        <v>261</v>
      </c>
      <c r="AP505" s="5" t="s">
        <v>497</v>
      </c>
      <c r="AQ505" s="0" t="s">
        <v>242</v>
      </c>
    </row>
    <row r="506" customFormat="false" ht="15.8" hidden="true" customHeight="false" outlineLevel="0" collapsed="false">
      <c r="A506" s="0" t="s">
        <v>13</v>
      </c>
      <c r="B506" s="0" t="s">
        <v>13</v>
      </c>
      <c r="C506" s="0" t="s">
        <v>30</v>
      </c>
      <c r="D506" s="0" t="s">
        <v>168</v>
      </c>
      <c r="E506" s="0" t="s">
        <v>260</v>
      </c>
      <c r="F506" s="0" t="s">
        <v>202</v>
      </c>
      <c r="G506" s="0" t="n">
        <v>96530589.8605372</v>
      </c>
      <c r="H506" s="0" t="n">
        <v>949300</v>
      </c>
      <c r="I506" s="0" t="n">
        <v>2415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96530589.8605372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s">
        <v>487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5" t="s">
        <v>261</v>
      </c>
      <c r="AL506" s="5" t="s">
        <v>291</v>
      </c>
      <c r="AM506" s="5" t="s">
        <v>297</v>
      </c>
      <c r="AN506" s="5" t="s">
        <v>437</v>
      </c>
      <c r="AO506" s="5" t="s">
        <v>261</v>
      </c>
      <c r="AP506" s="5" t="s">
        <v>498</v>
      </c>
      <c r="AQ506" s="0" t="s">
        <v>237</v>
      </c>
    </row>
    <row r="507" customFormat="false" ht="15.8" hidden="true" customHeight="false" outlineLevel="0" collapsed="false">
      <c r="A507" s="0" t="s">
        <v>13</v>
      </c>
      <c r="B507" s="0" t="s">
        <v>13</v>
      </c>
      <c r="C507" s="0" t="s">
        <v>30</v>
      </c>
      <c r="D507" s="0" t="s">
        <v>168</v>
      </c>
      <c r="E507" s="0" t="s">
        <v>260</v>
      </c>
      <c r="F507" s="0" t="s">
        <v>238</v>
      </c>
      <c r="G507" s="0" t="n">
        <v>88269754.3117589</v>
      </c>
      <c r="H507" s="0" t="n">
        <v>949300</v>
      </c>
      <c r="I507" s="0" t="n">
        <v>557852.87</v>
      </c>
      <c r="J507" s="0" t="n">
        <v>0</v>
      </c>
      <c r="K507" s="0" t="n">
        <v>0</v>
      </c>
      <c r="L507" s="0" t="n">
        <v>52401360</v>
      </c>
      <c r="M507" s="0" t="n">
        <v>78602040</v>
      </c>
      <c r="N507" s="0" t="n">
        <v>5382531</v>
      </c>
      <c r="O507" s="0" t="n">
        <v>6920397</v>
      </c>
      <c r="P507" s="0" t="n">
        <v>0</v>
      </c>
      <c r="Q507" s="0" t="n">
        <v>0</v>
      </c>
      <c r="R507" s="0" t="n">
        <v>96530589.8605372</v>
      </c>
      <c r="S507" s="0" t="n">
        <v>0.0855773859945665</v>
      </c>
      <c r="T507" s="0" t="n">
        <v>0</v>
      </c>
      <c r="U507" s="0" t="n">
        <v>69</v>
      </c>
      <c r="V507" s="0" t="n">
        <v>6.48</v>
      </c>
      <c r="W507" s="0" t="n">
        <v>0</v>
      </c>
      <c r="X507" s="0" t="n">
        <v>0</v>
      </c>
      <c r="Y507" s="0" t="n">
        <v>75.48</v>
      </c>
      <c r="Z507" s="0" t="s">
        <v>487</v>
      </c>
      <c r="AA507" s="0" t="n">
        <v>0.552083333185949</v>
      </c>
      <c r="AB507" s="0" t="n">
        <v>1</v>
      </c>
      <c r="AC507" s="0" t="n">
        <v>0</v>
      </c>
      <c r="AD507" s="0" t="n">
        <v>0.447916666814051</v>
      </c>
      <c r="AE507" s="0" t="n">
        <v>0</v>
      </c>
      <c r="AF507" s="0" t="n">
        <v>0</v>
      </c>
      <c r="AG507" s="0" t="n">
        <v>0</v>
      </c>
      <c r="AH507" s="0" t="n">
        <v>0.0472458485052208</v>
      </c>
      <c r="AI507" s="0" t="n">
        <v>0.0855773859945665</v>
      </c>
      <c r="AJ507" s="0" t="n">
        <v>0</v>
      </c>
      <c r="AK507" s="5" t="s">
        <v>261</v>
      </c>
      <c r="AL507" s="5" t="s">
        <v>291</v>
      </c>
      <c r="AM507" s="5" t="s">
        <v>297</v>
      </c>
      <c r="AN507" s="5" t="s">
        <v>437</v>
      </c>
      <c r="AO507" s="5" t="s">
        <v>261</v>
      </c>
      <c r="AP507" s="5" t="s">
        <v>498</v>
      </c>
      <c r="AQ507" s="0" t="s">
        <v>239</v>
      </c>
    </row>
    <row r="508" customFormat="false" ht="15.8" hidden="true" customHeight="false" outlineLevel="0" collapsed="false">
      <c r="A508" s="0" t="s">
        <v>13</v>
      </c>
      <c r="B508" s="0" t="s">
        <v>13</v>
      </c>
      <c r="C508" s="0" t="s">
        <v>30</v>
      </c>
      <c r="D508" s="0" t="s">
        <v>168</v>
      </c>
      <c r="E508" s="0" t="s">
        <v>260</v>
      </c>
      <c r="F508" s="0" t="s">
        <v>240</v>
      </c>
      <c r="G508" s="0" t="n">
        <v>48159614.1833941</v>
      </c>
      <c r="H508" s="0" t="n">
        <v>949300</v>
      </c>
      <c r="I508" s="0" t="n">
        <v>557852.87</v>
      </c>
      <c r="J508" s="0" t="n">
        <v>0</v>
      </c>
      <c r="K508" s="0" t="n">
        <v>0</v>
      </c>
      <c r="L508" s="0" t="n">
        <v>52401360</v>
      </c>
      <c r="M508" s="0" t="n">
        <v>78602040</v>
      </c>
      <c r="N508" s="0" t="n">
        <v>6151464</v>
      </c>
      <c r="O508" s="0" t="n">
        <v>7689330</v>
      </c>
      <c r="P508" s="0" t="n">
        <v>0</v>
      </c>
      <c r="Q508" s="0" t="n">
        <v>0</v>
      </c>
      <c r="R508" s="0" t="n">
        <v>96530589.8605372</v>
      </c>
      <c r="S508" s="0" t="n">
        <v>0.501094790232062</v>
      </c>
      <c r="T508" s="0" t="n">
        <v>0</v>
      </c>
      <c r="U508" s="0" t="n">
        <v>69</v>
      </c>
      <c r="V508" s="0" t="n">
        <v>7.29</v>
      </c>
      <c r="W508" s="0" t="n">
        <v>0</v>
      </c>
      <c r="X508" s="0" t="n">
        <v>0</v>
      </c>
      <c r="Y508" s="0" t="n">
        <v>76.29</v>
      </c>
      <c r="Z508" s="0" t="s">
        <v>487</v>
      </c>
      <c r="AA508" s="0" t="n">
        <v>0.552083333185949</v>
      </c>
      <c r="AB508" s="0" t="n">
        <v>1</v>
      </c>
      <c r="AC508" s="0" t="n">
        <v>0</v>
      </c>
      <c r="AD508" s="0" t="n">
        <v>0.447916666814051</v>
      </c>
      <c r="AE508" s="0" t="n">
        <v>0</v>
      </c>
      <c r="AF508" s="0" t="n">
        <v>0</v>
      </c>
      <c r="AG508" s="0" t="n">
        <v>0</v>
      </c>
      <c r="AH508" s="0" t="n">
        <v>0.276646082033431</v>
      </c>
      <c r="AI508" s="0" t="n">
        <v>0.501094790232062</v>
      </c>
      <c r="AJ508" s="0" t="n">
        <v>0</v>
      </c>
      <c r="AK508" s="5" t="s">
        <v>261</v>
      </c>
      <c r="AL508" s="5" t="s">
        <v>291</v>
      </c>
      <c r="AM508" s="5" t="s">
        <v>297</v>
      </c>
      <c r="AN508" s="5" t="s">
        <v>437</v>
      </c>
      <c r="AO508" s="5" t="s">
        <v>261</v>
      </c>
      <c r="AP508" s="5" t="s">
        <v>498</v>
      </c>
      <c r="AQ508" s="0" t="s">
        <v>155</v>
      </c>
    </row>
    <row r="509" customFormat="false" ht="15.8" hidden="true" customHeight="false" outlineLevel="0" collapsed="false">
      <c r="A509" s="0" t="s">
        <v>13</v>
      </c>
      <c r="B509" s="0" t="s">
        <v>13</v>
      </c>
      <c r="C509" s="0" t="s">
        <v>30</v>
      </c>
      <c r="D509" s="0" t="s">
        <v>168</v>
      </c>
      <c r="E509" s="0" t="s">
        <v>260</v>
      </c>
      <c r="F509" s="0" t="s">
        <v>241</v>
      </c>
      <c r="G509" s="0" t="n">
        <v>22617284.5631439</v>
      </c>
      <c r="H509" s="0" t="n">
        <v>949300</v>
      </c>
      <c r="I509" s="0" t="n">
        <v>557852.87</v>
      </c>
      <c r="J509" s="0" t="n">
        <v>37972000</v>
      </c>
      <c r="K509" s="0" t="n">
        <v>56958000</v>
      </c>
      <c r="L509" s="0" t="n">
        <v>117903060</v>
      </c>
      <c r="M509" s="0" t="n">
        <v>157204080</v>
      </c>
      <c r="N509" s="0" t="n">
        <v>6151464</v>
      </c>
      <c r="O509" s="0" t="n">
        <v>7689330</v>
      </c>
      <c r="P509" s="0" t="n">
        <v>0</v>
      </c>
      <c r="Q509" s="0" t="n">
        <v>0</v>
      </c>
      <c r="R509" s="0" t="n">
        <v>96530589.8605372</v>
      </c>
      <c r="S509" s="0" t="n">
        <v>0.765698266261293</v>
      </c>
      <c r="T509" s="0" t="n">
        <v>50</v>
      </c>
      <c r="U509" s="0" t="n">
        <v>144.9</v>
      </c>
      <c r="V509" s="0" t="n">
        <v>7.29</v>
      </c>
      <c r="W509" s="0" t="n">
        <v>0</v>
      </c>
      <c r="X509" s="0" t="n">
        <v>202.19</v>
      </c>
      <c r="Y509" s="0" t="n">
        <v>152.19</v>
      </c>
      <c r="Z509" s="0" t="s">
        <v>487</v>
      </c>
      <c r="AA509" s="0" t="n">
        <v>0.1482738095</v>
      </c>
      <c r="AB509" s="0" t="n">
        <v>0.2685714286</v>
      </c>
      <c r="AC509" s="0" t="n">
        <v>1</v>
      </c>
      <c r="AD509" s="0" t="n">
        <v>0.1202976191</v>
      </c>
      <c r="AE509" s="0" t="n">
        <v>0.7314285714</v>
      </c>
      <c r="AF509" s="0" t="n">
        <v>0.7314285714</v>
      </c>
      <c r="AG509" s="0" t="n">
        <v>0</v>
      </c>
      <c r="AH509" s="0" t="n">
        <v>0.113532998866107</v>
      </c>
      <c r="AI509" s="0" t="n">
        <v>0.205644677246339</v>
      </c>
      <c r="AJ509" s="0" t="n">
        <v>0.765698266261293</v>
      </c>
      <c r="AK509" s="5" t="s">
        <v>261</v>
      </c>
      <c r="AL509" s="5" t="s">
        <v>291</v>
      </c>
      <c r="AM509" s="5" t="s">
        <v>297</v>
      </c>
      <c r="AN509" s="5" t="s">
        <v>437</v>
      </c>
      <c r="AO509" s="5" t="s">
        <v>261</v>
      </c>
      <c r="AP509" s="5" t="s">
        <v>498</v>
      </c>
      <c r="AQ509" s="0" t="s">
        <v>242</v>
      </c>
    </row>
    <row r="510" customFormat="false" ht="15.8" hidden="true" customHeight="false" outlineLevel="0" collapsed="false">
      <c r="A510" s="0" t="s">
        <v>13</v>
      </c>
      <c r="B510" s="0" t="s">
        <v>13</v>
      </c>
      <c r="C510" s="0" t="s">
        <v>31</v>
      </c>
      <c r="D510" s="0" t="s">
        <v>280</v>
      </c>
      <c r="E510" s="0" t="s">
        <v>260</v>
      </c>
      <c r="F510" s="0" t="s">
        <v>202</v>
      </c>
      <c r="G510" s="0" t="n">
        <v>2092148.66851551</v>
      </c>
      <c r="H510" s="0" t="n">
        <v>25250</v>
      </c>
      <c r="I510" s="0" t="n">
        <v>51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2092148.66851551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s">
        <v>487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5" t="s">
        <v>261</v>
      </c>
      <c r="AL510" s="5" t="s">
        <v>281</v>
      </c>
      <c r="AM510" s="5" t="s">
        <v>299</v>
      </c>
      <c r="AN510" s="5" t="s">
        <v>437</v>
      </c>
      <c r="AO510" s="5" t="s">
        <v>261</v>
      </c>
      <c r="AP510" s="5" t="s">
        <v>499</v>
      </c>
      <c r="AQ510" s="0" t="s">
        <v>237</v>
      </c>
    </row>
    <row r="511" customFormat="false" ht="15.8" hidden="true" customHeight="false" outlineLevel="0" collapsed="false">
      <c r="A511" s="0" t="s">
        <v>13</v>
      </c>
      <c r="B511" s="0" t="s">
        <v>13</v>
      </c>
      <c r="C511" s="0" t="s">
        <v>31</v>
      </c>
      <c r="D511" s="0" t="s">
        <v>280</v>
      </c>
      <c r="E511" s="0" t="s">
        <v>260</v>
      </c>
      <c r="F511" s="0" t="s">
        <v>238</v>
      </c>
      <c r="G511" s="0" t="n">
        <v>1878345.49090761</v>
      </c>
      <c r="H511" s="0" t="n">
        <v>25250</v>
      </c>
      <c r="I511" s="0" t="n">
        <v>12746.625</v>
      </c>
      <c r="J511" s="0" t="n">
        <v>0</v>
      </c>
      <c r="K511" s="0" t="n">
        <v>0</v>
      </c>
      <c r="L511" s="0" t="n">
        <v>1393800</v>
      </c>
      <c r="M511" s="0" t="n">
        <v>2090700</v>
      </c>
      <c r="N511" s="0" t="n">
        <v>143167.5</v>
      </c>
      <c r="O511" s="0" t="n">
        <v>184072.5</v>
      </c>
      <c r="P511" s="0" t="n">
        <v>0</v>
      </c>
      <c r="Q511" s="0" t="n">
        <v>0</v>
      </c>
      <c r="R511" s="0" t="n">
        <v>2092148.66851551</v>
      </c>
      <c r="S511" s="0" t="n">
        <v>0.102193109326023</v>
      </c>
      <c r="T511" s="0" t="n">
        <v>0</v>
      </c>
      <c r="U511" s="0" t="n">
        <v>69</v>
      </c>
      <c r="V511" s="0" t="n">
        <v>6.48</v>
      </c>
      <c r="W511" s="0" t="n">
        <v>0</v>
      </c>
      <c r="X511" s="0" t="n">
        <v>0</v>
      </c>
      <c r="Y511" s="0" t="n">
        <v>75.48</v>
      </c>
      <c r="Z511" s="0" t="s">
        <v>487</v>
      </c>
      <c r="AA511" s="0" t="n">
        <v>0.552083333185949</v>
      </c>
      <c r="AB511" s="0" t="n">
        <v>1</v>
      </c>
      <c r="AC511" s="0" t="n">
        <v>0</v>
      </c>
      <c r="AD511" s="0" t="n">
        <v>0.447916666814051</v>
      </c>
      <c r="AE511" s="0" t="n">
        <v>0</v>
      </c>
      <c r="AF511" s="0" t="n">
        <v>0</v>
      </c>
      <c r="AG511" s="0" t="n">
        <v>0</v>
      </c>
      <c r="AH511" s="0" t="n">
        <v>0.0564191124253471</v>
      </c>
      <c r="AI511" s="0" t="n">
        <v>0.102193109326023</v>
      </c>
      <c r="AJ511" s="0" t="n">
        <v>0</v>
      </c>
      <c r="AK511" s="5" t="s">
        <v>261</v>
      </c>
      <c r="AL511" s="5" t="s">
        <v>281</v>
      </c>
      <c r="AM511" s="5" t="s">
        <v>299</v>
      </c>
      <c r="AN511" s="5" t="s">
        <v>437</v>
      </c>
      <c r="AO511" s="5" t="s">
        <v>261</v>
      </c>
      <c r="AP511" s="5" t="s">
        <v>499</v>
      </c>
      <c r="AQ511" s="0" t="s">
        <v>239</v>
      </c>
    </row>
    <row r="512" customFormat="false" ht="15.8" hidden="true" customHeight="false" outlineLevel="0" collapsed="false">
      <c r="A512" s="0" t="s">
        <v>13</v>
      </c>
      <c r="B512" s="0" t="s">
        <v>13</v>
      </c>
      <c r="C512" s="0" t="s">
        <v>31</v>
      </c>
      <c r="D512" s="0" t="s">
        <v>280</v>
      </c>
      <c r="E512" s="0" t="s">
        <v>260</v>
      </c>
      <c r="F512" s="0" t="s">
        <v>240</v>
      </c>
      <c r="G512" s="0" t="n">
        <v>1144686.4170004</v>
      </c>
      <c r="H512" s="0" t="n">
        <v>25250</v>
      </c>
      <c r="I512" s="0" t="n">
        <v>12746.625</v>
      </c>
      <c r="J512" s="0" t="n">
        <v>0</v>
      </c>
      <c r="K512" s="0" t="n">
        <v>0</v>
      </c>
      <c r="L512" s="0" t="n">
        <v>1393800</v>
      </c>
      <c r="M512" s="0" t="n">
        <v>2090700</v>
      </c>
      <c r="N512" s="0" t="n">
        <v>163620</v>
      </c>
      <c r="O512" s="0" t="n">
        <v>204525</v>
      </c>
      <c r="P512" s="0" t="n">
        <v>0</v>
      </c>
      <c r="Q512" s="0" t="n">
        <v>0</v>
      </c>
      <c r="R512" s="0" t="n">
        <v>2092148.66851551</v>
      </c>
      <c r="S512" s="0" t="n">
        <v>0.452865642759215</v>
      </c>
      <c r="T512" s="0" t="n">
        <v>0</v>
      </c>
      <c r="U512" s="0" t="n">
        <v>69</v>
      </c>
      <c r="V512" s="0" t="n">
        <v>7.29</v>
      </c>
      <c r="W512" s="0" t="n">
        <v>0</v>
      </c>
      <c r="X512" s="0" t="n">
        <v>0</v>
      </c>
      <c r="Y512" s="0" t="n">
        <v>76.29</v>
      </c>
      <c r="Z512" s="0" t="s">
        <v>487</v>
      </c>
      <c r="AA512" s="0" t="n">
        <v>0.552083333185949</v>
      </c>
      <c r="AB512" s="0" t="n">
        <v>1</v>
      </c>
      <c r="AC512" s="0" t="n">
        <v>0</v>
      </c>
      <c r="AD512" s="0" t="n">
        <v>0.447916666814051</v>
      </c>
      <c r="AE512" s="0" t="n">
        <v>0</v>
      </c>
      <c r="AF512" s="0" t="n">
        <v>0</v>
      </c>
      <c r="AG512" s="0" t="n">
        <v>0</v>
      </c>
      <c r="AH512" s="0" t="n">
        <v>0.250019573539905</v>
      </c>
      <c r="AI512" s="0" t="n">
        <v>0.452865642759215</v>
      </c>
      <c r="AJ512" s="0" t="n">
        <v>0</v>
      </c>
      <c r="AK512" s="5" t="s">
        <v>261</v>
      </c>
      <c r="AL512" s="5" t="s">
        <v>281</v>
      </c>
      <c r="AM512" s="5" t="s">
        <v>299</v>
      </c>
      <c r="AN512" s="5" t="s">
        <v>437</v>
      </c>
      <c r="AO512" s="5" t="s">
        <v>261</v>
      </c>
      <c r="AP512" s="5" t="s">
        <v>499</v>
      </c>
      <c r="AQ512" s="0" t="s">
        <v>155</v>
      </c>
    </row>
    <row r="513" customFormat="false" ht="15.8" hidden="true" customHeight="false" outlineLevel="0" collapsed="false">
      <c r="A513" s="0" t="s">
        <v>13</v>
      </c>
      <c r="B513" s="0" t="s">
        <v>13</v>
      </c>
      <c r="C513" s="0" t="s">
        <v>31</v>
      </c>
      <c r="D513" s="0" t="s">
        <v>280</v>
      </c>
      <c r="E513" s="0" t="s">
        <v>260</v>
      </c>
      <c r="F513" s="0" t="s">
        <v>241</v>
      </c>
      <c r="G513" s="0" t="n">
        <v>562847.575034193</v>
      </c>
      <c r="H513" s="0" t="n">
        <v>25250</v>
      </c>
      <c r="I513" s="0" t="n">
        <v>12746.625</v>
      </c>
      <c r="J513" s="0" t="n">
        <v>1010000</v>
      </c>
      <c r="K513" s="0" t="n">
        <v>1515000</v>
      </c>
      <c r="L513" s="0" t="n">
        <v>3136050</v>
      </c>
      <c r="M513" s="0" t="n">
        <v>4181400</v>
      </c>
      <c r="N513" s="0" t="n">
        <v>163620</v>
      </c>
      <c r="O513" s="0" t="n">
        <v>204525</v>
      </c>
      <c r="P513" s="0" t="n">
        <v>0</v>
      </c>
      <c r="Q513" s="0" t="n">
        <v>0</v>
      </c>
      <c r="R513" s="0" t="n">
        <v>2092148.66851551</v>
      </c>
      <c r="S513" s="0" t="n">
        <v>0.730971520569061</v>
      </c>
      <c r="T513" s="0" t="n">
        <v>50</v>
      </c>
      <c r="U513" s="0" t="n">
        <v>144.9</v>
      </c>
      <c r="V513" s="0" t="n">
        <v>7.29</v>
      </c>
      <c r="W513" s="0" t="n">
        <v>0</v>
      </c>
      <c r="X513" s="0" t="n">
        <v>202.19</v>
      </c>
      <c r="Y513" s="0" t="n">
        <v>152.19</v>
      </c>
      <c r="Z513" s="0" t="s">
        <v>487</v>
      </c>
      <c r="AA513" s="0" t="n">
        <v>0.1482738095</v>
      </c>
      <c r="AB513" s="0" t="n">
        <v>0.2685714286</v>
      </c>
      <c r="AC513" s="0" t="n">
        <v>1</v>
      </c>
      <c r="AD513" s="0" t="n">
        <v>0.1202976191</v>
      </c>
      <c r="AE513" s="0" t="n">
        <v>0.7314285714</v>
      </c>
      <c r="AF513" s="0" t="n">
        <v>0.7314285714</v>
      </c>
      <c r="AG513" s="0" t="n">
        <v>0</v>
      </c>
      <c r="AH513" s="0" t="n">
        <v>0.108383931990782</v>
      </c>
      <c r="AI513" s="0" t="n">
        <v>0.196318065545147</v>
      </c>
      <c r="AJ513" s="0" t="n">
        <v>0.730971520569061</v>
      </c>
      <c r="AK513" s="5" t="s">
        <v>261</v>
      </c>
      <c r="AL513" s="5" t="s">
        <v>281</v>
      </c>
      <c r="AM513" s="5" t="s">
        <v>299</v>
      </c>
      <c r="AN513" s="5" t="s">
        <v>437</v>
      </c>
      <c r="AO513" s="5" t="s">
        <v>261</v>
      </c>
      <c r="AP513" s="5" t="s">
        <v>499</v>
      </c>
      <c r="AQ513" s="0" t="s">
        <v>242</v>
      </c>
    </row>
    <row r="514" customFormat="false" ht="15.8" hidden="true" customHeight="false" outlineLevel="0" collapsed="false">
      <c r="A514" s="0" t="s">
        <v>13</v>
      </c>
      <c r="B514" s="0" t="s">
        <v>13</v>
      </c>
      <c r="C514" s="0" t="s">
        <v>105</v>
      </c>
      <c r="D514" s="0" t="s">
        <v>178</v>
      </c>
      <c r="E514" s="0" t="s">
        <v>103</v>
      </c>
      <c r="F514" s="0" t="s">
        <v>202</v>
      </c>
      <c r="G514" s="0" t="n">
        <v>29457462.9807365</v>
      </c>
      <c r="H514" s="0" t="n">
        <v>707717.237693</v>
      </c>
      <c r="I514" s="0" t="n">
        <v>41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29457462.9807365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s">
        <v>476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5" t="s">
        <v>254</v>
      </c>
      <c r="AL514" s="5" t="s">
        <v>288</v>
      </c>
      <c r="AM514" s="5" t="s">
        <v>301</v>
      </c>
      <c r="AN514" s="5" t="s">
        <v>437</v>
      </c>
      <c r="AO514" s="5" t="s">
        <v>261</v>
      </c>
      <c r="AP514" s="5" t="s">
        <v>500</v>
      </c>
      <c r="AQ514" s="0" t="s">
        <v>237</v>
      </c>
    </row>
    <row r="515" customFormat="false" ht="15.8" hidden="true" customHeight="false" outlineLevel="0" collapsed="false">
      <c r="A515" s="0" t="s">
        <v>13</v>
      </c>
      <c r="B515" s="0" t="s">
        <v>13</v>
      </c>
      <c r="C515" s="0" t="s">
        <v>105</v>
      </c>
      <c r="D515" s="0" t="s">
        <v>178</v>
      </c>
      <c r="E515" s="0" t="s">
        <v>103</v>
      </c>
      <c r="F515" s="0" t="s">
        <v>238</v>
      </c>
      <c r="G515" s="0" t="n">
        <v>22228949.8224991</v>
      </c>
      <c r="H515" s="0" t="n">
        <v>707717.237693</v>
      </c>
      <c r="I515" s="0" t="n">
        <v>507906.104668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31847275.696185</v>
      </c>
      <c r="Q515" s="0" t="n">
        <v>35385861.88465</v>
      </c>
      <c r="R515" s="0" t="n">
        <v>29457462.9807365</v>
      </c>
      <c r="S515" s="0" t="n">
        <v>0.245388177622914</v>
      </c>
      <c r="T515" s="0" t="n">
        <v>0</v>
      </c>
      <c r="U515" s="0" t="n">
        <v>0</v>
      </c>
      <c r="V515" s="0" t="n">
        <v>0</v>
      </c>
      <c r="W515" s="0" t="n">
        <v>47.5</v>
      </c>
      <c r="X515" s="0" t="n">
        <v>47.5</v>
      </c>
      <c r="Y515" s="0" t="n">
        <v>0</v>
      </c>
      <c r="Z515" s="0" t="s">
        <v>476</v>
      </c>
      <c r="AA515" s="0" t="n">
        <v>0</v>
      </c>
      <c r="AB515" s="0" t="n">
        <v>0</v>
      </c>
      <c r="AC515" s="0" t="n">
        <v>1</v>
      </c>
      <c r="AD515" s="0" t="n">
        <v>0</v>
      </c>
      <c r="AE515" s="0" t="n">
        <v>1</v>
      </c>
      <c r="AF515" s="0" t="n">
        <v>0</v>
      </c>
      <c r="AG515" s="0" t="n">
        <v>1</v>
      </c>
      <c r="AH515" s="0" t="n">
        <v>0</v>
      </c>
      <c r="AI515" s="0" t="n">
        <v>0</v>
      </c>
      <c r="AJ515" s="0" t="n">
        <v>0.245388177622914</v>
      </c>
      <c r="AK515" s="5" t="s">
        <v>254</v>
      </c>
      <c r="AL515" s="5" t="s">
        <v>288</v>
      </c>
      <c r="AM515" s="5" t="s">
        <v>301</v>
      </c>
      <c r="AN515" s="5" t="s">
        <v>437</v>
      </c>
      <c r="AO515" s="5" t="s">
        <v>261</v>
      </c>
      <c r="AP515" s="5" t="s">
        <v>500</v>
      </c>
      <c r="AQ515" s="0" t="s">
        <v>239</v>
      </c>
    </row>
    <row r="516" customFormat="false" ht="15.8" hidden="true" customHeight="false" outlineLevel="0" collapsed="false">
      <c r="A516" s="0" t="s">
        <v>13</v>
      </c>
      <c r="B516" s="0" t="s">
        <v>13</v>
      </c>
      <c r="C516" s="0" t="s">
        <v>105</v>
      </c>
      <c r="D516" s="0" t="s">
        <v>178</v>
      </c>
      <c r="E516" s="0" t="s">
        <v>103</v>
      </c>
      <c r="F516" s="0" t="s">
        <v>240</v>
      </c>
      <c r="G516" s="0" t="n">
        <v>11682179.2343112</v>
      </c>
      <c r="H516" s="0" t="n">
        <v>707717.237693</v>
      </c>
      <c r="I516" s="0" t="n">
        <v>507906.104668</v>
      </c>
      <c r="J516" s="0" t="n">
        <v>0</v>
      </c>
      <c r="K516" s="0" t="n">
        <v>0</v>
      </c>
      <c r="L516" s="0" t="n">
        <v>31767657.5069444</v>
      </c>
      <c r="M516" s="0" t="n">
        <v>38455585.4031433</v>
      </c>
      <c r="N516" s="0" t="n">
        <v>18001672.5872686</v>
      </c>
      <c r="O516" s="0" t="n">
        <v>19896585.4911916</v>
      </c>
      <c r="P516" s="0" t="n">
        <v>38924448.073115</v>
      </c>
      <c r="Q516" s="0" t="n">
        <v>42463034.26158</v>
      </c>
      <c r="R516" s="0" t="n">
        <v>29457462.9807365</v>
      </c>
      <c r="S516" s="0" t="n">
        <v>0.603422085535653</v>
      </c>
      <c r="T516" s="0" t="n">
        <v>0</v>
      </c>
      <c r="U516" s="0" t="n">
        <v>49.6124999999999</v>
      </c>
      <c r="V516" s="0" t="n">
        <v>26.775</v>
      </c>
      <c r="W516" s="0" t="n">
        <v>57.5</v>
      </c>
      <c r="X516" s="0" t="n">
        <v>133.8875</v>
      </c>
      <c r="Y516" s="0" t="n">
        <v>76.3874999999999</v>
      </c>
      <c r="Z516" s="0" t="s">
        <v>476</v>
      </c>
      <c r="AA516" s="0" t="n">
        <v>0.12</v>
      </c>
      <c r="AB516" s="0" t="n">
        <v>0.25</v>
      </c>
      <c r="AC516" s="0" t="n">
        <v>1</v>
      </c>
      <c r="AD516" s="0" t="n">
        <v>0.13</v>
      </c>
      <c r="AE516" s="0" t="n">
        <v>0.75</v>
      </c>
      <c r="AF516" s="0" t="n">
        <v>0</v>
      </c>
      <c r="AG516" s="0" t="n">
        <v>0.75</v>
      </c>
      <c r="AH516" s="0" t="n">
        <v>0.0724106502642784</v>
      </c>
      <c r="AI516" s="0" t="n">
        <v>0.150855521383913</v>
      </c>
      <c r="AJ516" s="0" t="n">
        <v>0.603422085535653</v>
      </c>
      <c r="AK516" s="5" t="s">
        <v>254</v>
      </c>
      <c r="AL516" s="5" t="s">
        <v>288</v>
      </c>
      <c r="AM516" s="5" t="s">
        <v>301</v>
      </c>
      <c r="AN516" s="5" t="s">
        <v>437</v>
      </c>
      <c r="AO516" s="5" t="s">
        <v>261</v>
      </c>
      <c r="AP516" s="5" t="s">
        <v>500</v>
      </c>
      <c r="AQ516" s="0" t="s">
        <v>155</v>
      </c>
    </row>
    <row r="517" customFormat="false" ht="15.8" hidden="true" customHeight="false" outlineLevel="0" collapsed="false">
      <c r="A517" s="0" t="s">
        <v>13</v>
      </c>
      <c r="B517" s="0" t="s">
        <v>13</v>
      </c>
      <c r="C517" s="0" t="s">
        <v>105</v>
      </c>
      <c r="D517" s="0" t="s">
        <v>178</v>
      </c>
      <c r="E517" s="0" t="s">
        <v>103</v>
      </c>
      <c r="F517" s="0" t="s">
        <v>241</v>
      </c>
      <c r="G517" s="0" t="n">
        <v>2619525.98628108</v>
      </c>
      <c r="H517" s="0" t="n">
        <v>707717.237693</v>
      </c>
      <c r="I517" s="0" t="n">
        <v>507906.104668</v>
      </c>
      <c r="J517" s="0" t="n">
        <v>12385051.6596275</v>
      </c>
      <c r="K517" s="0" t="n">
        <v>15923637.8480925</v>
      </c>
      <c r="L517" s="0" t="n">
        <v>38455585.4031433</v>
      </c>
      <c r="M517" s="0" t="n">
        <v>46815495.2733919</v>
      </c>
      <c r="N517" s="0" t="n">
        <v>20844041.9431531</v>
      </c>
      <c r="O517" s="0" t="n">
        <v>22738954.8470761</v>
      </c>
      <c r="P517" s="0" t="n">
        <v>42463034.26158</v>
      </c>
      <c r="Q517" s="0" t="n">
        <v>46001620.450045</v>
      </c>
      <c r="R517" s="0" t="n">
        <v>29457462.9807365</v>
      </c>
      <c r="S517" s="0" t="n">
        <v>0.911074284027986</v>
      </c>
      <c r="T517" s="0" t="n">
        <v>20</v>
      </c>
      <c r="U517" s="0" t="n">
        <v>60.2437499999999</v>
      </c>
      <c r="V517" s="0" t="n">
        <v>30.79125</v>
      </c>
      <c r="W517" s="0" t="n">
        <v>62.5</v>
      </c>
      <c r="X517" s="0" t="n">
        <v>173.535</v>
      </c>
      <c r="Y517" s="0" t="n">
        <v>91.0349999999999</v>
      </c>
      <c r="Z517" s="0" t="s">
        <v>476</v>
      </c>
      <c r="AA517" s="0" t="n">
        <v>0.12</v>
      </c>
      <c r="AB517" s="0" t="n">
        <v>0.25</v>
      </c>
      <c r="AC517" s="0" t="n">
        <v>1</v>
      </c>
      <c r="AD517" s="0" t="n">
        <v>0.13</v>
      </c>
      <c r="AE517" s="0" t="n">
        <v>0.75</v>
      </c>
      <c r="AF517" s="0" t="n">
        <v>0.25</v>
      </c>
      <c r="AG517" s="0" t="n">
        <v>0.5</v>
      </c>
      <c r="AH517" s="0" t="n">
        <v>0.109328914083358</v>
      </c>
      <c r="AI517" s="0" t="n">
        <v>0.227768571006997</v>
      </c>
      <c r="AJ517" s="0" t="n">
        <v>0.911074284027986</v>
      </c>
      <c r="AK517" s="5" t="s">
        <v>254</v>
      </c>
      <c r="AL517" s="5" t="s">
        <v>288</v>
      </c>
      <c r="AM517" s="5" t="s">
        <v>301</v>
      </c>
      <c r="AN517" s="5" t="s">
        <v>437</v>
      </c>
      <c r="AO517" s="5" t="s">
        <v>261</v>
      </c>
      <c r="AP517" s="5" t="s">
        <v>500</v>
      </c>
      <c r="AQ517" s="0" t="s">
        <v>242</v>
      </c>
    </row>
    <row r="518" customFormat="false" ht="15.8" hidden="true" customHeight="false" outlineLevel="0" collapsed="false">
      <c r="A518" s="0" t="s">
        <v>13</v>
      </c>
      <c r="B518" s="0" t="s">
        <v>13</v>
      </c>
      <c r="C518" s="0" t="s">
        <v>106</v>
      </c>
      <c r="D518" s="0" t="s">
        <v>177</v>
      </c>
      <c r="E518" s="0" t="s">
        <v>103</v>
      </c>
      <c r="F518" s="0" t="s">
        <v>202</v>
      </c>
      <c r="G518" s="0" t="n">
        <v>22625768.5618422</v>
      </c>
      <c r="H518" s="0" t="n">
        <v>2049240.645</v>
      </c>
      <c r="I518" s="0" t="n">
        <v>1096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22625768.5618422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s">
        <v>476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5" t="s">
        <v>254</v>
      </c>
      <c r="AL518" s="5" t="s">
        <v>284</v>
      </c>
      <c r="AM518" s="5" t="s">
        <v>303</v>
      </c>
      <c r="AN518" s="5" t="s">
        <v>437</v>
      </c>
      <c r="AO518" s="5" t="s">
        <v>261</v>
      </c>
      <c r="AP518" s="5" t="s">
        <v>501</v>
      </c>
      <c r="AQ518" s="0" t="s">
        <v>237</v>
      </c>
    </row>
    <row r="519" customFormat="false" ht="15.8" hidden="true" customHeight="false" outlineLevel="0" collapsed="false">
      <c r="A519" s="0" t="s">
        <v>13</v>
      </c>
      <c r="B519" s="0" t="s">
        <v>13</v>
      </c>
      <c r="C519" s="0" t="s">
        <v>106</v>
      </c>
      <c r="D519" s="0" t="s">
        <v>177</v>
      </c>
      <c r="E519" s="0" t="s">
        <v>103</v>
      </c>
      <c r="F519" s="0" t="s">
        <v>238</v>
      </c>
      <c r="G519" s="0" t="n">
        <v>17593685.3006177</v>
      </c>
      <c r="H519" s="0" t="n">
        <v>2049240.645</v>
      </c>
      <c r="I519" s="0" t="n">
        <v>1350063.5818985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22625768.5618422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s">
        <v>476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5" t="s">
        <v>254</v>
      </c>
      <c r="AL519" s="5" t="s">
        <v>284</v>
      </c>
      <c r="AM519" s="5" t="s">
        <v>303</v>
      </c>
      <c r="AN519" s="5" t="s">
        <v>437</v>
      </c>
      <c r="AO519" s="5" t="s">
        <v>261</v>
      </c>
      <c r="AP519" s="5" t="s">
        <v>501</v>
      </c>
      <c r="AQ519" s="0" t="s">
        <v>239</v>
      </c>
    </row>
    <row r="520" customFormat="false" ht="15.8" hidden="true" customHeight="false" outlineLevel="0" collapsed="false">
      <c r="A520" s="0" t="s">
        <v>13</v>
      </c>
      <c r="B520" s="0" t="s">
        <v>13</v>
      </c>
      <c r="C520" s="0" t="s">
        <v>106</v>
      </c>
      <c r="D520" s="0" t="s">
        <v>177</v>
      </c>
      <c r="E520" s="0" t="s">
        <v>103</v>
      </c>
      <c r="F520" s="0" t="s">
        <v>240</v>
      </c>
      <c r="G520" s="0" t="n">
        <v>5183524.38432108</v>
      </c>
      <c r="H520" s="0" t="n">
        <v>2049240.645</v>
      </c>
      <c r="I520" s="0" t="n">
        <v>1350063.5818985</v>
      </c>
      <c r="J520" s="0" t="n">
        <v>0</v>
      </c>
      <c r="K520" s="0" t="n">
        <v>0</v>
      </c>
      <c r="L520" s="0" t="n">
        <v>22367243.3960463</v>
      </c>
      <c r="M520" s="0" t="n">
        <v>31314140.7544647</v>
      </c>
      <c r="N520" s="0" t="n">
        <v>159105659.67693</v>
      </c>
      <c r="O520" s="0" t="n">
        <v>216962263.195813</v>
      </c>
      <c r="P520" s="0" t="n">
        <v>50362340.6883333</v>
      </c>
      <c r="Q520" s="0" t="n">
        <v>57556960.7866666</v>
      </c>
      <c r="R520" s="0" t="n">
        <v>22625768.5618422</v>
      </c>
      <c r="S520" s="0" t="n">
        <v>0.770901732237155</v>
      </c>
      <c r="T520" s="0" t="n">
        <v>0</v>
      </c>
      <c r="U520" s="0" t="n">
        <v>13.0978722</v>
      </c>
      <c r="V520" s="0" t="n">
        <v>91.7578723099999</v>
      </c>
      <c r="W520" s="0" t="n">
        <v>26.3315344975016</v>
      </c>
      <c r="X520" s="0" t="n">
        <v>131.187279007501</v>
      </c>
      <c r="Y520" s="0" t="n">
        <v>104.85574451</v>
      </c>
      <c r="Z520" s="0" t="s">
        <v>476</v>
      </c>
      <c r="AA520" s="0" t="n">
        <v>0.12</v>
      </c>
      <c r="AB520" s="0" t="n">
        <v>0.25</v>
      </c>
      <c r="AC520" s="0" t="n">
        <v>1</v>
      </c>
      <c r="AD520" s="0" t="n">
        <v>0.13</v>
      </c>
      <c r="AE520" s="0" t="n">
        <v>0.75</v>
      </c>
      <c r="AF520" s="0" t="n">
        <v>0</v>
      </c>
      <c r="AG520" s="0" t="n">
        <v>0.75</v>
      </c>
      <c r="AH520" s="0" t="n">
        <v>0.0925082078684586</v>
      </c>
      <c r="AI520" s="0" t="n">
        <v>0.192725433059289</v>
      </c>
      <c r="AJ520" s="0" t="n">
        <v>0.770901732237155</v>
      </c>
      <c r="AK520" s="5" t="s">
        <v>254</v>
      </c>
      <c r="AL520" s="5" t="s">
        <v>284</v>
      </c>
      <c r="AM520" s="5" t="s">
        <v>303</v>
      </c>
      <c r="AN520" s="5" t="s">
        <v>437</v>
      </c>
      <c r="AO520" s="5" t="s">
        <v>261</v>
      </c>
      <c r="AP520" s="5" t="s">
        <v>501</v>
      </c>
      <c r="AQ520" s="0" t="s">
        <v>155</v>
      </c>
    </row>
    <row r="521" customFormat="false" ht="15.8" hidden="true" customHeight="false" outlineLevel="0" collapsed="false">
      <c r="A521" s="0" t="s">
        <v>13</v>
      </c>
      <c r="B521" s="0" t="s">
        <v>13</v>
      </c>
      <c r="C521" s="0" t="s">
        <v>106</v>
      </c>
      <c r="D521" s="0" t="s">
        <v>177</v>
      </c>
      <c r="E521" s="0" t="s">
        <v>103</v>
      </c>
      <c r="F521" s="0" t="s">
        <v>241</v>
      </c>
      <c r="G521" s="0" t="n">
        <v>4828041.08100009</v>
      </c>
      <c r="H521" s="0" t="n">
        <v>2049240.645</v>
      </c>
      <c r="I521" s="0" t="n">
        <v>1350063.5818985</v>
      </c>
      <c r="J521" s="0" t="n">
        <v>0</v>
      </c>
      <c r="K521" s="0" t="n">
        <v>0</v>
      </c>
      <c r="L521" s="0" t="n">
        <v>35787589.433674</v>
      </c>
      <c r="M521" s="0" t="n">
        <v>49207935.4713018</v>
      </c>
      <c r="N521" s="0" t="n">
        <v>180801885.996511</v>
      </c>
      <c r="O521" s="0" t="n">
        <v>231426414.075534</v>
      </c>
      <c r="P521" s="0" t="n">
        <v>57556960.7866666</v>
      </c>
      <c r="Q521" s="0" t="n">
        <v>64751580.885</v>
      </c>
      <c r="R521" s="0" t="n">
        <v>22625768.5618422</v>
      </c>
      <c r="S521" s="0" t="n">
        <v>0.786613167733782</v>
      </c>
      <c r="T521" s="0" t="n">
        <v>0</v>
      </c>
      <c r="U521" s="0" t="n">
        <v>20.73829765</v>
      </c>
      <c r="V521" s="0" t="n">
        <v>100.5807446475</v>
      </c>
      <c r="W521" s="0" t="n">
        <v>29.8424057638352</v>
      </c>
      <c r="X521" s="0" t="n">
        <v>151.161448061335</v>
      </c>
      <c r="Y521" s="0" t="n">
        <v>121.3190422975</v>
      </c>
      <c r="Z521" s="0" t="s">
        <v>476</v>
      </c>
      <c r="AA521" s="0" t="n">
        <v>0.12</v>
      </c>
      <c r="AB521" s="0" t="n">
        <v>0.25</v>
      </c>
      <c r="AC521" s="0" t="n">
        <v>1</v>
      </c>
      <c r="AD521" s="0" t="n">
        <v>0.13</v>
      </c>
      <c r="AE521" s="0" t="n">
        <v>0.75</v>
      </c>
      <c r="AF521" s="0" t="n">
        <v>0</v>
      </c>
      <c r="AG521" s="0" t="n">
        <v>0.75</v>
      </c>
      <c r="AH521" s="0" t="n">
        <v>0.0943935801280539</v>
      </c>
      <c r="AI521" s="0" t="n">
        <v>0.196653291933446</v>
      </c>
      <c r="AJ521" s="0" t="n">
        <v>0.786613167733782</v>
      </c>
      <c r="AK521" s="5" t="s">
        <v>254</v>
      </c>
      <c r="AL521" s="5" t="s">
        <v>284</v>
      </c>
      <c r="AM521" s="5" t="s">
        <v>303</v>
      </c>
      <c r="AN521" s="5" t="s">
        <v>437</v>
      </c>
      <c r="AO521" s="5" t="s">
        <v>261</v>
      </c>
      <c r="AP521" s="5" t="s">
        <v>501</v>
      </c>
      <c r="AQ521" s="0" t="s">
        <v>242</v>
      </c>
    </row>
    <row r="522" customFormat="false" ht="15.8" hidden="true" customHeight="false" outlineLevel="0" collapsed="false">
      <c r="A522" s="0" t="s">
        <v>13</v>
      </c>
      <c r="B522" s="0" t="s">
        <v>13</v>
      </c>
      <c r="C522" s="0" t="s">
        <v>33</v>
      </c>
      <c r="D522" s="0" t="s">
        <v>259</v>
      </c>
      <c r="E522" s="0" t="s">
        <v>260</v>
      </c>
      <c r="F522" s="0" t="s">
        <v>202</v>
      </c>
      <c r="G522" s="0" t="n">
        <v>25963036.2520251</v>
      </c>
      <c r="H522" s="0" t="n">
        <v>383630.249283777</v>
      </c>
      <c r="I522" s="0" t="n">
        <v>54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25963036.2520251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s">
        <v>479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5" t="s">
        <v>261</v>
      </c>
      <c r="AL522" s="5" t="s">
        <v>262</v>
      </c>
      <c r="AM522" s="5" t="s">
        <v>305</v>
      </c>
      <c r="AN522" s="5" t="s">
        <v>437</v>
      </c>
      <c r="AO522" s="5" t="s">
        <v>261</v>
      </c>
      <c r="AP522" s="5" t="s">
        <v>502</v>
      </c>
      <c r="AQ522" s="0" t="s">
        <v>237</v>
      </c>
    </row>
    <row r="523" customFormat="false" ht="15.8" hidden="true" customHeight="false" outlineLevel="0" collapsed="false">
      <c r="A523" s="0" t="s">
        <v>13</v>
      </c>
      <c r="B523" s="0" t="s">
        <v>13</v>
      </c>
      <c r="C523" s="0" t="s">
        <v>33</v>
      </c>
      <c r="D523" s="0" t="s">
        <v>259</v>
      </c>
      <c r="E523" s="0" t="s">
        <v>260</v>
      </c>
      <c r="F523" s="0" t="s">
        <v>238</v>
      </c>
      <c r="G523" s="0" t="n">
        <v>25963036.2520251</v>
      </c>
      <c r="H523" s="0" t="n">
        <v>383630.249283777</v>
      </c>
      <c r="I523" s="0" t="n">
        <v>229267.473715349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25963036.2520251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s">
        <v>479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5" t="s">
        <v>261</v>
      </c>
      <c r="AL523" s="5" t="s">
        <v>262</v>
      </c>
      <c r="AM523" s="5" t="s">
        <v>305</v>
      </c>
      <c r="AN523" s="5" t="s">
        <v>437</v>
      </c>
      <c r="AO523" s="5" t="s">
        <v>261</v>
      </c>
      <c r="AP523" s="5" t="s">
        <v>502</v>
      </c>
      <c r="AQ523" s="0" t="s">
        <v>239</v>
      </c>
    </row>
    <row r="524" customFormat="false" ht="15.8" hidden="true" customHeight="false" outlineLevel="0" collapsed="false">
      <c r="A524" s="0" t="s">
        <v>13</v>
      </c>
      <c r="B524" s="0" t="s">
        <v>13</v>
      </c>
      <c r="C524" s="0" t="s">
        <v>33</v>
      </c>
      <c r="D524" s="0" t="s">
        <v>259</v>
      </c>
      <c r="E524" s="0" t="s">
        <v>260</v>
      </c>
      <c r="F524" s="0" t="s">
        <v>240</v>
      </c>
      <c r="G524" s="0" t="n">
        <v>7358206.19001574</v>
      </c>
      <c r="H524" s="0" t="n">
        <v>383630.249283777</v>
      </c>
      <c r="I524" s="0" t="n">
        <v>229267.473715349</v>
      </c>
      <c r="J524" s="0" t="n">
        <v>0</v>
      </c>
      <c r="K524" s="0" t="n">
        <v>0</v>
      </c>
      <c r="L524" s="0" t="n">
        <v>182857091.870723</v>
      </c>
      <c r="M524" s="0" t="n">
        <v>221353321.738244</v>
      </c>
      <c r="N524" s="0" t="n">
        <v>32268898.6940507</v>
      </c>
      <c r="O524" s="0" t="n">
        <v>39062351.0506928</v>
      </c>
      <c r="P524" s="0" t="n">
        <v>6713529.36246611</v>
      </c>
      <c r="Q524" s="0" t="n">
        <v>7672604.98567556</v>
      </c>
      <c r="R524" s="0" t="n">
        <v>25963036.2520251</v>
      </c>
      <c r="S524" s="0" t="n">
        <v>0.716589149335652</v>
      </c>
      <c r="T524" s="0" t="n">
        <v>0</v>
      </c>
      <c r="U524" s="0" t="n">
        <v>526.822916550002</v>
      </c>
      <c r="V524" s="0" t="n">
        <v>92.9687503500001</v>
      </c>
      <c r="W524" s="0" t="n">
        <v>18.75</v>
      </c>
      <c r="X524" s="0" t="n">
        <v>638.541666900002</v>
      </c>
      <c r="Y524" s="0" t="n">
        <v>619.791666900002</v>
      </c>
      <c r="Z524" s="0" t="s">
        <v>479</v>
      </c>
      <c r="AA524" s="0" t="n">
        <v>0.29952</v>
      </c>
      <c r="AB524" s="0" t="n">
        <v>0.4992</v>
      </c>
      <c r="AC524" s="0" t="n">
        <v>1</v>
      </c>
      <c r="AD524" s="0" t="n">
        <v>0.19968</v>
      </c>
      <c r="AE524" s="0" t="n">
        <v>0.5008</v>
      </c>
      <c r="AF524" s="0" t="n">
        <v>0</v>
      </c>
      <c r="AG524" s="0" t="n">
        <v>0.5008</v>
      </c>
      <c r="AH524" s="0" t="n">
        <v>0.214632782009015</v>
      </c>
      <c r="AI524" s="0" t="n">
        <v>0.357721303348358</v>
      </c>
      <c r="AJ524" s="0" t="n">
        <v>0.716589149335652</v>
      </c>
      <c r="AK524" s="5" t="s">
        <v>261</v>
      </c>
      <c r="AL524" s="5" t="s">
        <v>262</v>
      </c>
      <c r="AM524" s="5" t="s">
        <v>305</v>
      </c>
      <c r="AN524" s="5" t="s">
        <v>437</v>
      </c>
      <c r="AO524" s="5" t="s">
        <v>261</v>
      </c>
      <c r="AP524" s="5" t="s">
        <v>502</v>
      </c>
      <c r="AQ524" s="0" t="s">
        <v>155</v>
      </c>
    </row>
    <row r="525" customFormat="false" ht="15.8" hidden="true" customHeight="false" outlineLevel="0" collapsed="false">
      <c r="A525" s="0" t="s">
        <v>13</v>
      </c>
      <c r="B525" s="0" t="s">
        <v>13</v>
      </c>
      <c r="C525" s="0" t="s">
        <v>33</v>
      </c>
      <c r="D525" s="0" t="s">
        <v>259</v>
      </c>
      <c r="E525" s="0" t="s">
        <v>260</v>
      </c>
      <c r="F525" s="0" t="s">
        <v>241</v>
      </c>
      <c r="G525" s="0" t="n">
        <v>2792700.73722214</v>
      </c>
      <c r="H525" s="0" t="n">
        <v>383630.249283777</v>
      </c>
      <c r="I525" s="0" t="n">
        <v>229267.473715349</v>
      </c>
      <c r="J525" s="0" t="n">
        <v>0</v>
      </c>
      <c r="K525" s="0" t="n">
        <v>0</v>
      </c>
      <c r="L525" s="0" t="n">
        <v>221353321.738244</v>
      </c>
      <c r="M525" s="0" t="n">
        <v>269473609.072645</v>
      </c>
      <c r="N525" s="0" t="n">
        <v>39062351.0506928</v>
      </c>
      <c r="O525" s="0" t="n">
        <v>0</v>
      </c>
      <c r="P525" s="0" t="n">
        <v>7672604.98567556</v>
      </c>
      <c r="Q525" s="0" t="n">
        <v>8631680.60888501</v>
      </c>
      <c r="R525" s="0" t="n">
        <v>25963036.2520251</v>
      </c>
      <c r="S525" s="0" t="n">
        <v>0.892435510619283</v>
      </c>
      <c r="T525" s="0" t="n">
        <v>0</v>
      </c>
      <c r="U525" s="0" t="n">
        <v>639.713541525002</v>
      </c>
      <c r="V525" s="0" t="n">
        <v>50.911458525</v>
      </c>
      <c r="W525" s="0" t="n">
        <v>21.2500000000001</v>
      </c>
      <c r="X525" s="0" t="n">
        <v>711.875000050002</v>
      </c>
      <c r="Y525" s="0" t="n">
        <v>690.625000050002</v>
      </c>
      <c r="Z525" s="0" t="s">
        <v>479</v>
      </c>
      <c r="AA525" s="0" t="n">
        <v>0.29952</v>
      </c>
      <c r="AB525" s="0" t="n">
        <v>0.4992</v>
      </c>
      <c r="AC525" s="0" t="n">
        <v>1</v>
      </c>
      <c r="AD525" s="0" t="n">
        <v>0.19968</v>
      </c>
      <c r="AE525" s="0" t="n">
        <v>0.5008</v>
      </c>
      <c r="AF525" s="0" t="n">
        <v>0</v>
      </c>
      <c r="AG525" s="0" t="n">
        <v>0.5008</v>
      </c>
      <c r="AH525" s="0" t="n">
        <v>0.267302284140688</v>
      </c>
      <c r="AI525" s="0" t="n">
        <v>0.445503806901146</v>
      </c>
      <c r="AJ525" s="0" t="n">
        <v>0.892435510619283</v>
      </c>
      <c r="AK525" s="5" t="s">
        <v>261</v>
      </c>
      <c r="AL525" s="5" t="s">
        <v>262</v>
      </c>
      <c r="AM525" s="5" t="s">
        <v>305</v>
      </c>
      <c r="AN525" s="5" t="s">
        <v>437</v>
      </c>
      <c r="AO525" s="5" t="s">
        <v>261</v>
      </c>
      <c r="AP525" s="5" t="s">
        <v>502</v>
      </c>
      <c r="AQ525" s="0" t="s">
        <v>242</v>
      </c>
    </row>
    <row r="526" customFormat="false" ht="15.8" hidden="true" customHeight="false" outlineLevel="0" collapsed="false">
      <c r="A526" s="0" t="s">
        <v>13</v>
      </c>
      <c r="B526" s="0" t="s">
        <v>13</v>
      </c>
      <c r="C526" s="0" t="s">
        <v>307</v>
      </c>
      <c r="D526" s="0" t="s">
        <v>169</v>
      </c>
      <c r="E526" s="0" t="s">
        <v>52</v>
      </c>
      <c r="F526" s="0" t="s">
        <v>202</v>
      </c>
      <c r="G526" s="0" t="n">
        <v>287986497.784163</v>
      </c>
      <c r="H526" s="0" t="n">
        <v>2592120.51424999</v>
      </c>
      <c r="I526" s="0" t="n">
        <v>417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287986497.784163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s">
        <v>476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5" t="s">
        <v>252</v>
      </c>
      <c r="AL526" s="5" t="s">
        <v>277</v>
      </c>
      <c r="AM526" s="5" t="s">
        <v>308</v>
      </c>
      <c r="AN526" s="5" t="s">
        <v>437</v>
      </c>
      <c r="AO526" s="5" t="s">
        <v>261</v>
      </c>
      <c r="AP526" s="5" t="s">
        <v>503</v>
      </c>
      <c r="AQ526" s="0" t="s">
        <v>237</v>
      </c>
    </row>
    <row r="527" customFormat="false" ht="15.8" hidden="true" customHeight="false" outlineLevel="0" collapsed="false">
      <c r="A527" s="0" t="s">
        <v>13</v>
      </c>
      <c r="B527" s="0" t="s">
        <v>13</v>
      </c>
      <c r="C527" s="0" t="s">
        <v>307</v>
      </c>
      <c r="D527" s="0" t="s">
        <v>169</v>
      </c>
      <c r="E527" s="0" t="s">
        <v>52</v>
      </c>
      <c r="F527" s="0" t="s">
        <v>238</v>
      </c>
      <c r="G527" s="0" t="n">
        <v>208571355.064248</v>
      </c>
      <c r="H527" s="0" t="n">
        <v>2592120.51424999</v>
      </c>
      <c r="I527" s="0" t="n">
        <v>1320950.32082432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233290846.282499</v>
      </c>
      <c r="Q527" s="0" t="n">
        <v>259212051.424999</v>
      </c>
      <c r="R527" s="0" t="n">
        <v>287986497.784163</v>
      </c>
      <c r="S527" s="0" t="n">
        <v>0.275759951702438</v>
      </c>
      <c r="T527" s="0" t="n">
        <v>0</v>
      </c>
      <c r="U527" s="0" t="n">
        <v>0</v>
      </c>
      <c r="V527" s="0" t="n">
        <v>0</v>
      </c>
      <c r="W527" s="0" t="n">
        <v>95</v>
      </c>
      <c r="X527" s="0" t="n">
        <v>95</v>
      </c>
      <c r="Y527" s="0" t="n">
        <v>0</v>
      </c>
      <c r="Z527" s="0" t="s">
        <v>476</v>
      </c>
      <c r="AA527" s="0" t="n">
        <v>0</v>
      </c>
      <c r="AB527" s="0" t="n">
        <v>0</v>
      </c>
      <c r="AC527" s="0" t="n">
        <v>1</v>
      </c>
      <c r="AD527" s="0" t="n">
        <v>0</v>
      </c>
      <c r="AE527" s="0" t="n">
        <v>1</v>
      </c>
      <c r="AF527" s="0" t="n">
        <v>0</v>
      </c>
      <c r="AG527" s="0" t="n">
        <v>1</v>
      </c>
      <c r="AH527" s="0" t="n">
        <v>0</v>
      </c>
      <c r="AI527" s="0" t="n">
        <v>0</v>
      </c>
      <c r="AJ527" s="0" t="n">
        <v>0.275759951702438</v>
      </c>
      <c r="AK527" s="5" t="s">
        <v>252</v>
      </c>
      <c r="AL527" s="5" t="s">
        <v>277</v>
      </c>
      <c r="AM527" s="5" t="s">
        <v>308</v>
      </c>
      <c r="AN527" s="5" t="s">
        <v>437</v>
      </c>
      <c r="AO527" s="5" t="s">
        <v>261</v>
      </c>
      <c r="AP527" s="5" t="s">
        <v>503</v>
      </c>
      <c r="AQ527" s="0" t="s">
        <v>239</v>
      </c>
    </row>
    <row r="528" customFormat="false" ht="15.8" hidden="true" customHeight="false" outlineLevel="0" collapsed="false">
      <c r="A528" s="0" t="s">
        <v>13</v>
      </c>
      <c r="B528" s="0" t="s">
        <v>13</v>
      </c>
      <c r="C528" s="0" t="s">
        <v>307</v>
      </c>
      <c r="D528" s="0" t="s">
        <v>169</v>
      </c>
      <c r="E528" s="0" t="s">
        <v>52</v>
      </c>
      <c r="F528" s="0" t="s">
        <v>240</v>
      </c>
      <c r="G528" s="0" t="n">
        <v>131119814.279911</v>
      </c>
      <c r="H528" s="0" t="n">
        <v>2592120.51424999</v>
      </c>
      <c r="I528" s="0" t="n">
        <v>1320950.32082432</v>
      </c>
      <c r="J528" s="0" t="n">
        <v>0</v>
      </c>
      <c r="K528" s="0" t="n">
        <v>0</v>
      </c>
      <c r="L528" s="0" t="n">
        <v>70386871.6431918</v>
      </c>
      <c r="M528" s="0" t="n">
        <v>85205160.4101796</v>
      </c>
      <c r="N528" s="0" t="n">
        <v>56165851.2106421</v>
      </c>
      <c r="O528" s="0" t="n">
        <v>62078046.0749203</v>
      </c>
      <c r="P528" s="0" t="n">
        <v>285133256.567499</v>
      </c>
      <c r="Q528" s="0" t="n">
        <v>311054461.709999</v>
      </c>
      <c r="R528" s="0" t="n">
        <v>287986497.784163</v>
      </c>
      <c r="S528" s="0" t="n">
        <v>0.544701521464449</v>
      </c>
      <c r="T528" s="0" t="n">
        <v>0</v>
      </c>
      <c r="U528" s="0" t="n">
        <v>30.0124996500001</v>
      </c>
      <c r="V528" s="0" t="n">
        <v>22.8083333</v>
      </c>
      <c r="W528" s="0" t="n">
        <v>115</v>
      </c>
      <c r="X528" s="0" t="n">
        <v>167.82083295</v>
      </c>
      <c r="Y528" s="0" t="n">
        <v>52.8208329500001</v>
      </c>
      <c r="Z528" s="0" t="s">
        <v>476</v>
      </c>
      <c r="AA528" s="0" t="n">
        <v>0.12</v>
      </c>
      <c r="AB528" s="0" t="n">
        <v>0.25</v>
      </c>
      <c r="AC528" s="0" t="n">
        <v>1</v>
      </c>
      <c r="AD528" s="0" t="n">
        <v>0.13</v>
      </c>
      <c r="AE528" s="0" t="n">
        <v>0.75</v>
      </c>
      <c r="AF528" s="0" t="n">
        <v>0</v>
      </c>
      <c r="AG528" s="0" t="n">
        <v>0.75</v>
      </c>
      <c r="AH528" s="0" t="n">
        <v>0.0653641825757339</v>
      </c>
      <c r="AI528" s="0" t="n">
        <v>0.136175380366112</v>
      </c>
      <c r="AJ528" s="0" t="n">
        <v>0.544701521464449</v>
      </c>
      <c r="AK528" s="5" t="s">
        <v>252</v>
      </c>
      <c r="AL528" s="5" t="s">
        <v>277</v>
      </c>
      <c r="AM528" s="5" t="s">
        <v>308</v>
      </c>
      <c r="AN528" s="5" t="s">
        <v>437</v>
      </c>
      <c r="AO528" s="5" t="s">
        <v>261</v>
      </c>
      <c r="AP528" s="5" t="s">
        <v>503</v>
      </c>
      <c r="AQ528" s="0" t="s">
        <v>155</v>
      </c>
    </row>
    <row r="529" customFormat="false" ht="15.8" hidden="true" customHeight="false" outlineLevel="0" collapsed="false">
      <c r="A529" s="0" t="s">
        <v>13</v>
      </c>
      <c r="B529" s="0" t="s">
        <v>13</v>
      </c>
      <c r="C529" s="0" t="s">
        <v>307</v>
      </c>
      <c r="D529" s="0" t="s">
        <v>169</v>
      </c>
      <c r="E529" s="0" t="s">
        <v>52</v>
      </c>
      <c r="F529" s="0" t="s">
        <v>241</v>
      </c>
      <c r="G529" s="0" t="n">
        <v>48584536.4571787</v>
      </c>
      <c r="H529" s="0" t="n">
        <v>2592120.51424999</v>
      </c>
      <c r="I529" s="0" t="n">
        <v>1320950.32082432</v>
      </c>
      <c r="J529" s="0" t="n">
        <v>90724217.9987497</v>
      </c>
      <c r="K529" s="0" t="n">
        <v>116645423.14125</v>
      </c>
      <c r="L529" s="0" t="n">
        <v>85205160.4101796</v>
      </c>
      <c r="M529" s="0" t="n">
        <v>103728021.368914</v>
      </c>
      <c r="N529" s="0" t="n">
        <v>65034143.5070594</v>
      </c>
      <c r="O529" s="0" t="n">
        <v>70946338.3713375</v>
      </c>
      <c r="P529" s="0" t="n">
        <v>311054461.709999</v>
      </c>
      <c r="Q529" s="0" t="n">
        <v>336975666.852499</v>
      </c>
      <c r="R529" s="0" t="n">
        <v>287986497.784163</v>
      </c>
      <c r="S529" s="0" t="n">
        <v>0.831295783548883</v>
      </c>
      <c r="T529" s="0" t="n">
        <v>40.0000000000001</v>
      </c>
      <c r="U529" s="0" t="n">
        <v>36.4437495750001</v>
      </c>
      <c r="V529" s="0" t="n">
        <v>26.2295832950001</v>
      </c>
      <c r="W529" s="0" t="n">
        <v>125</v>
      </c>
      <c r="X529" s="0" t="n">
        <v>227.67333287</v>
      </c>
      <c r="Y529" s="0" t="n">
        <v>62.6733328700001</v>
      </c>
      <c r="Z529" s="0" t="s">
        <v>476</v>
      </c>
      <c r="AA529" s="0" t="n">
        <v>0.12</v>
      </c>
      <c r="AB529" s="0" t="n">
        <v>0.25</v>
      </c>
      <c r="AC529" s="0" t="n">
        <v>1</v>
      </c>
      <c r="AD529" s="0" t="n">
        <v>0.13</v>
      </c>
      <c r="AE529" s="0" t="n">
        <v>0.75</v>
      </c>
      <c r="AF529" s="0" t="n">
        <v>0.25</v>
      </c>
      <c r="AG529" s="0" t="n">
        <v>0.5</v>
      </c>
      <c r="AH529" s="0" t="n">
        <v>0.0997554940258659</v>
      </c>
      <c r="AI529" s="0" t="n">
        <v>0.207823945887221</v>
      </c>
      <c r="AJ529" s="0" t="n">
        <v>0.831295783548883</v>
      </c>
      <c r="AK529" s="5" t="s">
        <v>252</v>
      </c>
      <c r="AL529" s="5" t="s">
        <v>277</v>
      </c>
      <c r="AM529" s="5" t="s">
        <v>308</v>
      </c>
      <c r="AN529" s="5" t="s">
        <v>437</v>
      </c>
      <c r="AO529" s="5" t="s">
        <v>261</v>
      </c>
      <c r="AP529" s="5" t="s">
        <v>503</v>
      </c>
      <c r="AQ529" s="0" t="s">
        <v>242</v>
      </c>
    </row>
    <row r="530" customFormat="false" ht="15.8" hidden="true" customHeight="false" outlineLevel="0" collapsed="false">
      <c r="A530" s="0" t="s">
        <v>13</v>
      </c>
      <c r="B530" s="0" t="s">
        <v>13</v>
      </c>
      <c r="C530" s="0" t="s">
        <v>310</v>
      </c>
      <c r="D530" s="0" t="s">
        <v>178</v>
      </c>
      <c r="E530" s="0" t="s">
        <v>103</v>
      </c>
      <c r="F530" s="0" t="s">
        <v>202</v>
      </c>
      <c r="G530" s="0" t="n">
        <v>20426774.4486969</v>
      </c>
      <c r="H530" s="0" t="n">
        <v>509764.260794734</v>
      </c>
      <c r="I530" s="0" t="n">
        <v>2599.00000005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20426774.4486969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s">
        <v>487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5" t="s">
        <v>254</v>
      </c>
      <c r="AL530" s="5" t="s">
        <v>288</v>
      </c>
      <c r="AM530" s="5" t="s">
        <v>311</v>
      </c>
      <c r="AN530" s="5" t="s">
        <v>437</v>
      </c>
      <c r="AO530" s="5" t="s">
        <v>261</v>
      </c>
      <c r="AP530" s="5" t="s">
        <v>504</v>
      </c>
      <c r="AQ530" s="0" t="s">
        <v>237</v>
      </c>
    </row>
    <row r="531" customFormat="false" ht="15.8" hidden="true" customHeight="false" outlineLevel="0" collapsed="false">
      <c r="A531" s="0" t="s">
        <v>13</v>
      </c>
      <c r="B531" s="0" t="s">
        <v>13</v>
      </c>
      <c r="C531" s="0" t="s">
        <v>310</v>
      </c>
      <c r="D531" s="0" t="s">
        <v>178</v>
      </c>
      <c r="E531" s="0" t="s">
        <v>103</v>
      </c>
      <c r="F531" s="0" t="s">
        <v>238</v>
      </c>
      <c r="G531" s="0" t="n">
        <v>20426774.4486969</v>
      </c>
      <c r="H531" s="0" t="n">
        <v>509764.260794734</v>
      </c>
      <c r="I531" s="0" t="n">
        <v>301286.248792398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20426774.4486969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s">
        <v>487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0</v>
      </c>
      <c r="AJ531" s="0" t="n">
        <v>0</v>
      </c>
      <c r="AK531" s="5" t="s">
        <v>254</v>
      </c>
      <c r="AL531" s="5" t="s">
        <v>288</v>
      </c>
      <c r="AM531" s="5" t="s">
        <v>311</v>
      </c>
      <c r="AN531" s="5" t="s">
        <v>437</v>
      </c>
      <c r="AO531" s="5" t="s">
        <v>261</v>
      </c>
      <c r="AP531" s="5" t="s">
        <v>504</v>
      </c>
      <c r="AQ531" s="0" t="s">
        <v>239</v>
      </c>
    </row>
    <row r="532" customFormat="false" ht="15.8" hidden="true" customHeight="false" outlineLevel="0" collapsed="false">
      <c r="A532" s="0" t="s">
        <v>13</v>
      </c>
      <c r="B532" s="0" t="s">
        <v>13</v>
      </c>
      <c r="C532" s="0" t="s">
        <v>310</v>
      </c>
      <c r="D532" s="0" t="s">
        <v>178</v>
      </c>
      <c r="E532" s="0" t="s">
        <v>103</v>
      </c>
      <c r="F532" s="0" t="s">
        <v>240</v>
      </c>
      <c r="G532" s="0" t="n">
        <v>4877048.75568363</v>
      </c>
      <c r="H532" s="0" t="n">
        <v>509764.260794734</v>
      </c>
      <c r="I532" s="0" t="n">
        <v>301286.248792398</v>
      </c>
      <c r="J532" s="0" t="n">
        <v>0</v>
      </c>
      <c r="K532" s="0" t="n">
        <v>0</v>
      </c>
      <c r="L532" s="0" t="n">
        <v>48937369.0362944</v>
      </c>
      <c r="M532" s="0" t="n">
        <v>68512316.6508121</v>
      </c>
      <c r="N532" s="0" t="n">
        <v>16883392.3175216</v>
      </c>
      <c r="O532" s="0" t="n">
        <v>22755876.6018769</v>
      </c>
      <c r="P532" s="0" t="n">
        <v>0</v>
      </c>
      <c r="Q532" s="0" t="n">
        <v>0</v>
      </c>
      <c r="R532" s="0" t="n">
        <v>20426774.4486969</v>
      </c>
      <c r="S532" s="0" t="n">
        <v>0.76124234553367</v>
      </c>
      <c r="T532" s="0" t="n">
        <v>0</v>
      </c>
      <c r="U532" s="0" t="n">
        <v>115.2</v>
      </c>
      <c r="V532" s="0" t="n">
        <v>38.88</v>
      </c>
      <c r="W532" s="0" t="n">
        <v>0</v>
      </c>
      <c r="X532" s="0" t="n">
        <v>0</v>
      </c>
      <c r="Y532" s="0" t="n">
        <v>154.08</v>
      </c>
      <c r="Z532" s="0" t="s">
        <v>487</v>
      </c>
      <c r="AA532" s="0" t="n">
        <v>0.552083333185949</v>
      </c>
      <c r="AB532" s="0" t="n">
        <v>1</v>
      </c>
      <c r="AC532" s="0" t="n">
        <v>0</v>
      </c>
      <c r="AD532" s="0" t="n">
        <v>0.447916666814051</v>
      </c>
      <c r="AE532" s="0" t="n">
        <v>0</v>
      </c>
      <c r="AF532" s="0" t="n">
        <v>0</v>
      </c>
      <c r="AG532" s="0" t="n">
        <v>0</v>
      </c>
      <c r="AH532" s="0" t="n">
        <v>0.420269211484518</v>
      </c>
      <c r="AI532" s="0" t="n">
        <v>0.76124234553367</v>
      </c>
      <c r="AJ532" s="0" t="n">
        <v>0</v>
      </c>
      <c r="AK532" s="5" t="s">
        <v>254</v>
      </c>
      <c r="AL532" s="5" t="s">
        <v>288</v>
      </c>
      <c r="AM532" s="5" t="s">
        <v>311</v>
      </c>
      <c r="AN532" s="5" t="s">
        <v>437</v>
      </c>
      <c r="AO532" s="5" t="s">
        <v>261</v>
      </c>
      <c r="AP532" s="5" t="s">
        <v>504</v>
      </c>
      <c r="AQ532" s="0" t="s">
        <v>155</v>
      </c>
    </row>
    <row r="533" customFormat="false" ht="15.8" hidden="true" customHeight="false" outlineLevel="0" collapsed="false">
      <c r="A533" s="0" t="s">
        <v>13</v>
      </c>
      <c r="B533" s="0" t="s">
        <v>13</v>
      </c>
      <c r="C533" s="0" t="s">
        <v>310</v>
      </c>
      <c r="D533" s="0" t="s">
        <v>178</v>
      </c>
      <c r="E533" s="0" t="s">
        <v>103</v>
      </c>
      <c r="F533" s="0" t="s">
        <v>241</v>
      </c>
      <c r="G533" s="0" t="n">
        <v>2844212.19398641</v>
      </c>
      <c r="H533" s="0" t="n">
        <v>509764.260794734</v>
      </c>
      <c r="I533" s="0" t="n">
        <v>301286.248792398</v>
      </c>
      <c r="J533" s="0" t="n">
        <v>0</v>
      </c>
      <c r="K533" s="0" t="n">
        <v>0</v>
      </c>
      <c r="L533" s="0" t="n">
        <v>78299790.4580711</v>
      </c>
      <c r="M533" s="0" t="n">
        <v>107662211.879848</v>
      </c>
      <c r="N533" s="0" t="n">
        <v>18351513.3886104</v>
      </c>
      <c r="O533" s="0" t="n">
        <v>23489937.1374213</v>
      </c>
      <c r="P533" s="0" t="n">
        <v>7933265.76388458</v>
      </c>
      <c r="Q533" s="0" t="n">
        <v>8924923.98437015</v>
      </c>
      <c r="R533" s="0" t="n">
        <v>20426774.4486969</v>
      </c>
      <c r="S533" s="0" t="n">
        <v>0.860760581601866</v>
      </c>
      <c r="T533" s="0" t="n">
        <v>0</v>
      </c>
      <c r="U533" s="0" t="n">
        <v>182.4</v>
      </c>
      <c r="V533" s="0" t="n">
        <v>41.04</v>
      </c>
      <c r="W533" s="0" t="n">
        <v>16.5352801724197</v>
      </c>
      <c r="X533" s="0" t="n">
        <v>239.97528017242</v>
      </c>
      <c r="Y533" s="0" t="n">
        <v>223.44</v>
      </c>
      <c r="Z533" s="0" t="s">
        <v>487</v>
      </c>
      <c r="AA533" s="0" t="n">
        <v>0.1482738095</v>
      </c>
      <c r="AB533" s="0" t="n">
        <v>0.2685714286</v>
      </c>
      <c r="AC533" s="0" t="n">
        <v>1</v>
      </c>
      <c r="AD533" s="0" t="n">
        <v>0.1202976191</v>
      </c>
      <c r="AE533" s="0" t="n">
        <v>0.7314285714</v>
      </c>
      <c r="AF533" s="0" t="n">
        <v>0</v>
      </c>
      <c r="AG533" s="0" t="n">
        <v>0.7314285714</v>
      </c>
      <c r="AH533" s="0" t="n">
        <v>0.127628250501544</v>
      </c>
      <c r="AI533" s="0" t="n">
        <v>0.23117569908338</v>
      </c>
      <c r="AJ533" s="0" t="n">
        <v>0.860760581601866</v>
      </c>
      <c r="AK533" s="5" t="s">
        <v>254</v>
      </c>
      <c r="AL533" s="5" t="s">
        <v>288</v>
      </c>
      <c r="AM533" s="5" t="s">
        <v>311</v>
      </c>
      <c r="AN533" s="5" t="s">
        <v>437</v>
      </c>
      <c r="AO533" s="5" t="s">
        <v>261</v>
      </c>
      <c r="AP533" s="5" t="s">
        <v>504</v>
      </c>
      <c r="AQ533" s="0" t="s">
        <v>242</v>
      </c>
    </row>
    <row r="534" customFormat="false" ht="15.8" hidden="true" customHeight="false" outlineLevel="0" collapsed="false">
      <c r="A534" s="0" t="s">
        <v>13</v>
      </c>
      <c r="B534" s="0" t="s">
        <v>13</v>
      </c>
      <c r="C534" s="0" t="s">
        <v>310</v>
      </c>
      <c r="D534" s="0" t="s">
        <v>193</v>
      </c>
      <c r="E534" s="0" t="s">
        <v>103</v>
      </c>
      <c r="F534" s="0" t="s">
        <v>202</v>
      </c>
      <c r="G534" s="0" t="n">
        <v>45263322.7083685</v>
      </c>
      <c r="H534" s="0" t="n">
        <v>1039853.30020266</v>
      </c>
      <c r="I534" s="0" t="n">
        <v>3104.000000145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45263322.7083685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s">
        <v>487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5" t="s">
        <v>254</v>
      </c>
      <c r="AL534" s="5" t="s">
        <v>248</v>
      </c>
      <c r="AM534" s="5" t="s">
        <v>311</v>
      </c>
      <c r="AN534" s="5" t="s">
        <v>437</v>
      </c>
      <c r="AO534" s="5" t="s">
        <v>261</v>
      </c>
      <c r="AP534" s="5" t="s">
        <v>505</v>
      </c>
      <c r="AQ534" s="0" t="s">
        <v>237</v>
      </c>
    </row>
    <row r="535" customFormat="false" ht="15.8" hidden="true" customHeight="false" outlineLevel="0" collapsed="false">
      <c r="A535" s="0" t="s">
        <v>13</v>
      </c>
      <c r="B535" s="0" t="s">
        <v>13</v>
      </c>
      <c r="C535" s="0" t="s">
        <v>310</v>
      </c>
      <c r="D535" s="0" t="s">
        <v>193</v>
      </c>
      <c r="E535" s="0" t="s">
        <v>103</v>
      </c>
      <c r="F535" s="0" t="s">
        <v>238</v>
      </c>
      <c r="G535" s="0" t="n">
        <v>45263322.7083685</v>
      </c>
      <c r="H535" s="0" t="n">
        <v>1039853.30020266</v>
      </c>
      <c r="I535" s="0" t="n">
        <v>872228.094972921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45263322.7083685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s">
        <v>487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5" t="s">
        <v>254</v>
      </c>
      <c r="AL535" s="5" t="s">
        <v>248</v>
      </c>
      <c r="AM535" s="5" t="s">
        <v>311</v>
      </c>
      <c r="AN535" s="5" t="s">
        <v>437</v>
      </c>
      <c r="AO535" s="5" t="s">
        <v>261</v>
      </c>
      <c r="AP535" s="5" t="s">
        <v>505</v>
      </c>
      <c r="AQ535" s="0" t="s">
        <v>239</v>
      </c>
    </row>
    <row r="536" customFormat="false" ht="15.8" hidden="true" customHeight="false" outlineLevel="0" collapsed="false">
      <c r="A536" s="0" t="s">
        <v>13</v>
      </c>
      <c r="B536" s="0" t="s">
        <v>13</v>
      </c>
      <c r="C536" s="0" t="s">
        <v>310</v>
      </c>
      <c r="D536" s="0" t="s">
        <v>193</v>
      </c>
      <c r="E536" s="0" t="s">
        <v>103</v>
      </c>
      <c r="F536" s="0" t="s">
        <v>240</v>
      </c>
      <c r="G536" s="0" t="n">
        <v>11949326.3188496</v>
      </c>
      <c r="H536" s="0" t="n">
        <v>1039853.30020266</v>
      </c>
      <c r="I536" s="0" t="n">
        <v>872228.094972921</v>
      </c>
      <c r="J536" s="0" t="n">
        <v>0</v>
      </c>
      <c r="K536" s="0" t="n">
        <v>0</v>
      </c>
      <c r="L536" s="0" t="n">
        <v>99825916.8194551</v>
      </c>
      <c r="M536" s="0" t="n">
        <v>139756283.547237</v>
      </c>
      <c r="N536" s="0" t="n">
        <v>34439941.302712</v>
      </c>
      <c r="O536" s="0" t="n">
        <v>46419051.3210465</v>
      </c>
      <c r="P536" s="0" t="n">
        <v>0</v>
      </c>
      <c r="Q536" s="0" t="n">
        <v>0</v>
      </c>
      <c r="R536" s="0" t="n">
        <v>45263322.7083685</v>
      </c>
      <c r="S536" s="0" t="n">
        <v>0.73600421701608</v>
      </c>
      <c r="T536" s="0" t="n">
        <v>0</v>
      </c>
      <c r="U536" s="0" t="n">
        <v>115.2</v>
      </c>
      <c r="V536" s="0" t="n">
        <v>38.8799999999999</v>
      </c>
      <c r="W536" s="0" t="n">
        <v>0</v>
      </c>
      <c r="X536" s="0" t="n">
        <v>0</v>
      </c>
      <c r="Y536" s="0" t="n">
        <v>154.08</v>
      </c>
      <c r="Z536" s="0" t="s">
        <v>487</v>
      </c>
      <c r="AA536" s="0" t="n">
        <v>0.552083333185949</v>
      </c>
      <c r="AB536" s="0" t="n">
        <v>1</v>
      </c>
      <c r="AC536" s="0" t="n">
        <v>0</v>
      </c>
      <c r="AD536" s="0" t="n">
        <v>0.447916666814051</v>
      </c>
      <c r="AE536" s="0" t="n">
        <v>0</v>
      </c>
      <c r="AF536" s="0" t="n">
        <v>0</v>
      </c>
      <c r="AG536" s="0" t="n">
        <v>0</v>
      </c>
      <c r="AH536" s="0" t="n">
        <v>0.406335661369152</v>
      </c>
      <c r="AI536" s="0" t="n">
        <v>0.73600421701608</v>
      </c>
      <c r="AJ536" s="0" t="n">
        <v>0</v>
      </c>
      <c r="AK536" s="5" t="s">
        <v>254</v>
      </c>
      <c r="AL536" s="5" t="s">
        <v>248</v>
      </c>
      <c r="AM536" s="5" t="s">
        <v>311</v>
      </c>
      <c r="AN536" s="5" t="s">
        <v>437</v>
      </c>
      <c r="AO536" s="5" t="s">
        <v>261</v>
      </c>
      <c r="AP536" s="5" t="s">
        <v>505</v>
      </c>
      <c r="AQ536" s="0" t="s">
        <v>155</v>
      </c>
    </row>
    <row r="537" customFormat="false" ht="15.8" hidden="true" customHeight="false" outlineLevel="0" collapsed="false">
      <c r="A537" s="0" t="s">
        <v>13</v>
      </c>
      <c r="B537" s="0" t="s">
        <v>13</v>
      </c>
      <c r="C537" s="0" t="s">
        <v>310</v>
      </c>
      <c r="D537" s="0" t="s">
        <v>193</v>
      </c>
      <c r="E537" s="0" t="s">
        <v>103</v>
      </c>
      <c r="F537" s="0" t="s">
        <v>241</v>
      </c>
      <c r="G537" s="0" t="n">
        <v>6714488.27147459</v>
      </c>
      <c r="H537" s="0" t="n">
        <v>1039853.30020266</v>
      </c>
      <c r="I537" s="0" t="n">
        <v>872228.094972921</v>
      </c>
      <c r="J537" s="0" t="n">
        <v>0</v>
      </c>
      <c r="K537" s="0" t="n">
        <v>0</v>
      </c>
      <c r="L537" s="0" t="n">
        <v>159721466.911128</v>
      </c>
      <c r="M537" s="0" t="n">
        <v>219617017.002801</v>
      </c>
      <c r="N537" s="0" t="n">
        <v>37434718.8072956</v>
      </c>
      <c r="O537" s="0" t="n">
        <v>47916440.0733384</v>
      </c>
      <c r="P537" s="0" t="n">
        <v>26588381.9406652</v>
      </c>
      <c r="Q537" s="0" t="n">
        <v>29911929.6832483</v>
      </c>
      <c r="R537" s="0" t="n">
        <v>45263322.7083685</v>
      </c>
      <c r="S537" s="0" t="n">
        <v>0.851657194617902</v>
      </c>
      <c r="T537" s="0" t="n">
        <v>0</v>
      </c>
      <c r="U537" s="0" t="n">
        <v>182.4</v>
      </c>
      <c r="V537" s="0" t="n">
        <v>41.0399999999999</v>
      </c>
      <c r="W537" s="0" t="n">
        <v>27.1674435292469</v>
      </c>
      <c r="X537" s="0" t="n">
        <v>250.607443529247</v>
      </c>
      <c r="Y537" s="0" t="n">
        <v>223.44</v>
      </c>
      <c r="Z537" s="0" t="s">
        <v>487</v>
      </c>
      <c r="AA537" s="0" t="n">
        <v>0.1482738095</v>
      </c>
      <c r="AB537" s="0" t="n">
        <v>0.2685714286</v>
      </c>
      <c r="AC537" s="0" t="n">
        <v>1</v>
      </c>
      <c r="AD537" s="0" t="n">
        <v>0.1202976191</v>
      </c>
      <c r="AE537" s="0" t="n">
        <v>0.7314285714</v>
      </c>
      <c r="AF537" s="0" t="n">
        <v>0</v>
      </c>
      <c r="AG537" s="0" t="n">
        <v>0.7314285714</v>
      </c>
      <c r="AH537" s="0" t="n">
        <v>0.126278456634079</v>
      </c>
      <c r="AI537" s="0" t="n">
        <v>0.228730789435998</v>
      </c>
      <c r="AJ537" s="0" t="n">
        <v>0.851657194617902</v>
      </c>
      <c r="AK537" s="5" t="s">
        <v>254</v>
      </c>
      <c r="AL537" s="5" t="s">
        <v>248</v>
      </c>
      <c r="AM537" s="5" t="s">
        <v>311</v>
      </c>
      <c r="AN537" s="5" t="s">
        <v>437</v>
      </c>
      <c r="AO537" s="5" t="s">
        <v>261</v>
      </c>
      <c r="AP537" s="5" t="s">
        <v>505</v>
      </c>
      <c r="AQ537" s="0" t="s">
        <v>242</v>
      </c>
    </row>
    <row r="538" customFormat="false" ht="15.8" hidden="true" customHeight="false" outlineLevel="0" collapsed="false">
      <c r="A538" s="0" t="s">
        <v>13</v>
      </c>
      <c r="B538" s="0" t="s">
        <v>13</v>
      </c>
      <c r="C538" s="0" t="s">
        <v>36</v>
      </c>
      <c r="D538" s="0" t="s">
        <v>259</v>
      </c>
      <c r="E538" s="0" t="s">
        <v>260</v>
      </c>
      <c r="F538" s="0" t="s">
        <v>202</v>
      </c>
      <c r="G538" s="0" t="n">
        <v>24466532.1382448</v>
      </c>
      <c r="H538" s="0" t="n">
        <v>172510.012050693</v>
      </c>
      <c r="I538" s="0" t="n">
        <v>402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24466532.1382448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s">
        <v>479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5" t="s">
        <v>261</v>
      </c>
      <c r="AL538" s="5" t="s">
        <v>262</v>
      </c>
      <c r="AM538" s="5" t="s">
        <v>314</v>
      </c>
      <c r="AN538" s="5" t="s">
        <v>437</v>
      </c>
      <c r="AO538" s="5" t="s">
        <v>261</v>
      </c>
      <c r="AP538" s="5" t="s">
        <v>506</v>
      </c>
      <c r="AQ538" s="0" t="s">
        <v>237</v>
      </c>
    </row>
    <row r="539" customFormat="false" ht="15.8" hidden="true" customHeight="false" outlineLevel="0" collapsed="false">
      <c r="A539" s="0" t="s">
        <v>13</v>
      </c>
      <c r="B539" s="0" t="s">
        <v>13</v>
      </c>
      <c r="C539" s="0" t="s">
        <v>36</v>
      </c>
      <c r="D539" s="0" t="s">
        <v>259</v>
      </c>
      <c r="E539" s="0" t="s">
        <v>260</v>
      </c>
      <c r="F539" s="0" t="s">
        <v>238</v>
      </c>
      <c r="G539" s="0" t="n">
        <v>19128931.7422734</v>
      </c>
      <c r="H539" s="0" t="n">
        <v>172510.012050693</v>
      </c>
      <c r="I539" s="0" t="n">
        <v>132572.418335973</v>
      </c>
      <c r="J539" s="0" t="n">
        <v>1725100.12050693</v>
      </c>
      <c r="K539" s="0" t="n">
        <v>2156375.15063365</v>
      </c>
      <c r="L539" s="0" t="n">
        <v>23836198.2244744</v>
      </c>
      <c r="M539" s="0" t="n">
        <v>29795247.780593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24466532.1382448</v>
      </c>
      <c r="S539" s="0" t="n">
        <v>0.218159253866139</v>
      </c>
      <c r="T539" s="0" t="n">
        <v>11.25</v>
      </c>
      <c r="U539" s="0" t="n">
        <v>155.44444455</v>
      </c>
      <c r="V539" s="0" t="n">
        <v>0</v>
      </c>
      <c r="W539" s="0" t="n">
        <v>0</v>
      </c>
      <c r="X539" s="0" t="n">
        <v>166.69444455</v>
      </c>
      <c r="Y539" s="0" t="n">
        <v>0</v>
      </c>
      <c r="Z539" s="0" t="s">
        <v>479</v>
      </c>
      <c r="AA539" s="0" t="n">
        <v>0.29952</v>
      </c>
      <c r="AB539" s="0" t="n">
        <v>0</v>
      </c>
      <c r="AC539" s="0" t="n">
        <v>1</v>
      </c>
      <c r="AD539" s="0" t="n">
        <v>0</v>
      </c>
      <c r="AE539" s="0" t="n">
        <v>0.70048</v>
      </c>
      <c r="AF539" s="0" t="n">
        <v>0.70048</v>
      </c>
      <c r="AG539" s="0" t="n">
        <v>0</v>
      </c>
      <c r="AH539" s="0" t="n">
        <v>0.065343059717986</v>
      </c>
      <c r="AI539" s="0" t="n">
        <v>0</v>
      </c>
      <c r="AJ539" s="0" t="n">
        <v>0.218159253866139</v>
      </c>
      <c r="AK539" s="5" t="s">
        <v>261</v>
      </c>
      <c r="AL539" s="5" t="s">
        <v>262</v>
      </c>
      <c r="AM539" s="5" t="s">
        <v>314</v>
      </c>
      <c r="AN539" s="5" t="s">
        <v>437</v>
      </c>
      <c r="AO539" s="5" t="s">
        <v>261</v>
      </c>
      <c r="AP539" s="5" t="s">
        <v>506</v>
      </c>
      <c r="AQ539" s="0" t="s">
        <v>239</v>
      </c>
    </row>
    <row r="540" customFormat="false" ht="15.8" hidden="true" customHeight="false" outlineLevel="0" collapsed="false">
      <c r="A540" s="0" t="s">
        <v>13</v>
      </c>
      <c r="B540" s="0" t="s">
        <v>13</v>
      </c>
      <c r="C540" s="0" t="s">
        <v>36</v>
      </c>
      <c r="D540" s="0" t="s">
        <v>259</v>
      </c>
      <c r="E540" s="0" t="s">
        <v>260</v>
      </c>
      <c r="F540" s="0" t="s">
        <v>240</v>
      </c>
      <c r="G540" s="0" t="n">
        <v>2321479.02944727</v>
      </c>
      <c r="H540" s="0" t="n">
        <v>172510.012050693</v>
      </c>
      <c r="I540" s="0" t="n">
        <v>132572.418335973</v>
      </c>
      <c r="J540" s="0" t="n">
        <v>1940737.63557028</v>
      </c>
      <c r="K540" s="0" t="n">
        <v>2372012.66569702</v>
      </c>
      <c r="L540" s="0" t="n">
        <v>23836198.2244744</v>
      </c>
      <c r="M540" s="0" t="n">
        <v>29795247.780593</v>
      </c>
      <c r="N540" s="0" t="n">
        <v>5709868.42664255</v>
      </c>
      <c r="O540" s="0" t="n">
        <v>9135789.48262808</v>
      </c>
      <c r="P540" s="0" t="n">
        <v>3450200.24101385</v>
      </c>
      <c r="Q540" s="0" t="n">
        <v>3881475.27114058</v>
      </c>
      <c r="R540" s="0" t="n">
        <v>24466532.1382448</v>
      </c>
      <c r="S540" s="0" t="n">
        <v>0.905116139208856</v>
      </c>
      <c r="T540" s="0" t="n">
        <v>12.4999999999999</v>
      </c>
      <c r="U540" s="0" t="n">
        <v>155.44444455</v>
      </c>
      <c r="V540" s="0" t="n">
        <v>43.028395085</v>
      </c>
      <c r="W540" s="0" t="n">
        <v>21.25</v>
      </c>
      <c r="X540" s="0" t="n">
        <v>232.222839635</v>
      </c>
      <c r="Y540" s="0" t="n">
        <v>198.472839635</v>
      </c>
      <c r="Z540" s="0" t="s">
        <v>479</v>
      </c>
      <c r="AA540" s="0" t="n">
        <v>0.29952</v>
      </c>
      <c r="AB540" s="0" t="n">
        <v>0.4992</v>
      </c>
      <c r="AC540" s="0" t="n">
        <v>1</v>
      </c>
      <c r="AD540" s="0" t="n">
        <v>0.19968</v>
      </c>
      <c r="AE540" s="0" t="n">
        <v>0.5008</v>
      </c>
      <c r="AF540" s="0" t="n">
        <v>0.166933333333333</v>
      </c>
      <c r="AG540" s="0" t="n">
        <v>0.333866666666667</v>
      </c>
      <c r="AH540" s="0" t="n">
        <v>0.271100386015837</v>
      </c>
      <c r="AI540" s="0" t="n">
        <v>0.451833976693061</v>
      </c>
      <c r="AJ540" s="0" t="n">
        <v>0.905116139208856</v>
      </c>
      <c r="AK540" s="5" t="s">
        <v>261</v>
      </c>
      <c r="AL540" s="5" t="s">
        <v>262</v>
      </c>
      <c r="AM540" s="5" t="s">
        <v>314</v>
      </c>
      <c r="AN540" s="5" t="s">
        <v>437</v>
      </c>
      <c r="AO540" s="5" t="s">
        <v>261</v>
      </c>
      <c r="AP540" s="5" t="s">
        <v>506</v>
      </c>
      <c r="AQ540" s="0" t="s">
        <v>155</v>
      </c>
    </row>
    <row r="541" customFormat="false" ht="15.8" hidden="true" customHeight="false" outlineLevel="0" collapsed="false">
      <c r="A541" s="0" t="s">
        <v>13</v>
      </c>
      <c r="B541" s="0" t="s">
        <v>13</v>
      </c>
      <c r="C541" s="0" t="s">
        <v>36</v>
      </c>
      <c r="D541" s="0" t="s">
        <v>259</v>
      </c>
      <c r="E541" s="0" t="s">
        <v>260</v>
      </c>
      <c r="F541" s="0" t="s">
        <v>241</v>
      </c>
      <c r="G541" s="0" t="n">
        <v>1784798.23795733</v>
      </c>
      <c r="H541" s="0" t="n">
        <v>172510.012050693</v>
      </c>
      <c r="I541" s="0" t="n">
        <v>132572.418335973</v>
      </c>
      <c r="J541" s="0" t="n">
        <v>1940737.63557028</v>
      </c>
      <c r="K541" s="0" t="n">
        <v>2372012.66569702</v>
      </c>
      <c r="L541" s="0" t="n">
        <v>47672396.4489489</v>
      </c>
      <c r="M541" s="0" t="n">
        <v>53631446.0050674</v>
      </c>
      <c r="N541" s="0" t="n">
        <v>14274671.0666064</v>
      </c>
      <c r="O541" s="0" t="n">
        <v>18271578.9652561</v>
      </c>
      <c r="P541" s="0" t="n">
        <v>3881475.27114058</v>
      </c>
      <c r="Q541" s="0" t="n">
        <v>4312750.30126731</v>
      </c>
      <c r="R541" s="0" t="n">
        <v>24466532.1382448</v>
      </c>
      <c r="S541" s="0" t="n">
        <v>0.927051442032219</v>
      </c>
      <c r="T541" s="0" t="n">
        <v>12.4999999999999</v>
      </c>
      <c r="U541" s="0" t="n">
        <v>293.61728415</v>
      </c>
      <c r="V541" s="0" t="n">
        <v>94.3314815324999</v>
      </c>
      <c r="W541" s="0" t="n">
        <v>23.75</v>
      </c>
      <c r="X541" s="0" t="n">
        <v>424.198765682499</v>
      </c>
      <c r="Y541" s="0" t="n">
        <v>387.9487656825</v>
      </c>
      <c r="Z541" s="0" t="s">
        <v>479</v>
      </c>
      <c r="AA541" s="0" t="n">
        <v>0.29952</v>
      </c>
      <c r="AB541" s="0" t="n">
        <v>0.4992</v>
      </c>
      <c r="AC541" s="0" t="n">
        <v>1</v>
      </c>
      <c r="AD541" s="0" t="n">
        <v>0.19968</v>
      </c>
      <c r="AE541" s="0" t="n">
        <v>0.5008</v>
      </c>
      <c r="AF541" s="0" t="n">
        <v>0.166933333333333</v>
      </c>
      <c r="AG541" s="0" t="n">
        <v>0.333866666666667</v>
      </c>
      <c r="AH541" s="0" t="n">
        <v>0.27767044791749</v>
      </c>
      <c r="AI541" s="0" t="n">
        <v>0.462784079862484</v>
      </c>
      <c r="AJ541" s="0" t="n">
        <v>0.927051442032219</v>
      </c>
      <c r="AK541" s="5" t="s">
        <v>261</v>
      </c>
      <c r="AL541" s="5" t="s">
        <v>262</v>
      </c>
      <c r="AM541" s="5" t="s">
        <v>314</v>
      </c>
      <c r="AN541" s="5" t="s">
        <v>437</v>
      </c>
      <c r="AO541" s="5" t="s">
        <v>261</v>
      </c>
      <c r="AP541" s="5" t="s">
        <v>506</v>
      </c>
      <c r="AQ541" s="0" t="s">
        <v>242</v>
      </c>
    </row>
    <row r="542" customFormat="false" ht="15.8" hidden="true" customHeight="false" outlineLevel="0" collapsed="false">
      <c r="A542" s="0" t="s">
        <v>13</v>
      </c>
      <c r="B542" s="0" t="s">
        <v>13</v>
      </c>
      <c r="C542" s="0" t="s">
        <v>37</v>
      </c>
      <c r="D542" s="0" t="s">
        <v>259</v>
      </c>
      <c r="E542" s="0" t="s">
        <v>260</v>
      </c>
      <c r="F542" s="0" t="s">
        <v>202</v>
      </c>
      <c r="G542" s="0" t="n">
        <v>91849662.9202136</v>
      </c>
      <c r="H542" s="0" t="n">
        <v>743525.629186193</v>
      </c>
      <c r="I542" s="0" t="n">
        <v>750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91849662.9202136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s">
        <v>479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5" t="s">
        <v>261</v>
      </c>
      <c r="AL542" s="5" t="s">
        <v>262</v>
      </c>
      <c r="AM542" s="5" t="s">
        <v>316</v>
      </c>
      <c r="AN542" s="5" t="s">
        <v>437</v>
      </c>
      <c r="AO542" s="5" t="s">
        <v>261</v>
      </c>
      <c r="AP542" s="5" t="s">
        <v>507</v>
      </c>
      <c r="AQ542" s="0" t="s">
        <v>237</v>
      </c>
    </row>
    <row r="543" customFormat="false" ht="15.8" hidden="true" customHeight="false" outlineLevel="0" collapsed="false">
      <c r="A543" s="0" t="s">
        <v>13</v>
      </c>
      <c r="B543" s="0" t="s">
        <v>13</v>
      </c>
      <c r="C543" s="0" t="s">
        <v>37</v>
      </c>
      <c r="D543" s="0" t="s">
        <v>259</v>
      </c>
      <c r="E543" s="0" t="s">
        <v>260</v>
      </c>
      <c r="F543" s="0" t="s">
        <v>238</v>
      </c>
      <c r="G543" s="0" t="n">
        <v>71325438.5701973</v>
      </c>
      <c r="H543" s="0" t="n">
        <v>743525.629186193</v>
      </c>
      <c r="I543" s="0" t="n">
        <v>409051.504056513</v>
      </c>
      <c r="J543" s="0" t="n">
        <v>7435256.29186193</v>
      </c>
      <c r="K543" s="0" t="n">
        <v>9294070.36482741</v>
      </c>
      <c r="L543" s="0" t="n">
        <v>93281305.0063377</v>
      </c>
      <c r="M543" s="0" t="n">
        <v>116601631.257922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91849662.9202136</v>
      </c>
      <c r="S543" s="0" t="n">
        <v>0.223454541883783</v>
      </c>
      <c r="T543" s="0" t="n">
        <v>11.25</v>
      </c>
      <c r="U543" s="0" t="n">
        <v>141.1403508</v>
      </c>
      <c r="V543" s="0" t="n">
        <v>0</v>
      </c>
      <c r="W543" s="0" t="n">
        <v>0</v>
      </c>
      <c r="X543" s="0" t="n">
        <v>152.3903508</v>
      </c>
      <c r="Y543" s="0" t="n">
        <v>0</v>
      </c>
      <c r="Z543" s="0" t="s">
        <v>479</v>
      </c>
      <c r="AA543" s="0" t="n">
        <v>0.29952</v>
      </c>
      <c r="AB543" s="0" t="n">
        <v>0</v>
      </c>
      <c r="AC543" s="0" t="n">
        <v>1</v>
      </c>
      <c r="AD543" s="0" t="n">
        <v>0</v>
      </c>
      <c r="AE543" s="0" t="n">
        <v>0.70048</v>
      </c>
      <c r="AF543" s="0" t="n">
        <v>0.70048</v>
      </c>
      <c r="AG543" s="0" t="n">
        <v>0</v>
      </c>
      <c r="AH543" s="0" t="n">
        <v>0.0669291043850308</v>
      </c>
      <c r="AI543" s="0" t="n">
        <v>0</v>
      </c>
      <c r="AJ543" s="0" t="n">
        <v>0.223454541883783</v>
      </c>
      <c r="AK543" s="5" t="s">
        <v>261</v>
      </c>
      <c r="AL543" s="5" t="s">
        <v>262</v>
      </c>
      <c r="AM543" s="5" t="s">
        <v>316</v>
      </c>
      <c r="AN543" s="5" t="s">
        <v>437</v>
      </c>
      <c r="AO543" s="5" t="s">
        <v>261</v>
      </c>
      <c r="AP543" s="5" t="s">
        <v>507</v>
      </c>
      <c r="AQ543" s="0" t="s">
        <v>239</v>
      </c>
    </row>
    <row r="544" customFormat="false" ht="15.8" hidden="true" customHeight="false" outlineLevel="0" collapsed="false">
      <c r="A544" s="0" t="s">
        <v>13</v>
      </c>
      <c r="B544" s="0" t="s">
        <v>13</v>
      </c>
      <c r="C544" s="0" t="s">
        <v>37</v>
      </c>
      <c r="D544" s="0" t="s">
        <v>259</v>
      </c>
      <c r="E544" s="0" t="s">
        <v>260</v>
      </c>
      <c r="F544" s="0" t="s">
        <v>240</v>
      </c>
      <c r="G544" s="0" t="n">
        <v>7929620.71159612</v>
      </c>
      <c r="H544" s="0" t="n">
        <v>743525.629186193</v>
      </c>
      <c r="I544" s="0" t="n">
        <v>409051.504056513</v>
      </c>
      <c r="J544" s="0" t="n">
        <v>8364663.32834467</v>
      </c>
      <c r="K544" s="0" t="n">
        <v>10223477.4013101</v>
      </c>
      <c r="L544" s="0" t="n">
        <v>93281305.0063377</v>
      </c>
      <c r="M544" s="0" t="n">
        <v>116601631.257922</v>
      </c>
      <c r="N544" s="0" t="n">
        <v>22218806.8243455</v>
      </c>
      <c r="O544" s="0" t="n">
        <v>35550090.9189527</v>
      </c>
      <c r="P544" s="0" t="n">
        <v>14870512.5837239</v>
      </c>
      <c r="Q544" s="0" t="n">
        <v>16729326.6566893</v>
      </c>
      <c r="R544" s="0" t="n">
        <v>91849662.9202136</v>
      </c>
      <c r="S544" s="0" t="n">
        <v>0.913667394528336</v>
      </c>
      <c r="T544" s="0" t="n">
        <v>12.5</v>
      </c>
      <c r="U544" s="0" t="n">
        <v>141.1403508</v>
      </c>
      <c r="V544" s="0" t="n">
        <v>38.8479532349999</v>
      </c>
      <c r="W544" s="0" t="n">
        <v>21.25</v>
      </c>
      <c r="X544" s="0" t="n">
        <v>213.738304035</v>
      </c>
      <c r="Y544" s="0" t="n">
        <v>179.988304035</v>
      </c>
      <c r="Z544" s="0" t="s">
        <v>479</v>
      </c>
      <c r="AA544" s="0" t="n">
        <v>0.29952</v>
      </c>
      <c r="AB544" s="0" t="n">
        <v>0.4992</v>
      </c>
      <c r="AC544" s="0" t="n">
        <v>1</v>
      </c>
      <c r="AD544" s="0" t="n">
        <v>0.19968</v>
      </c>
      <c r="AE544" s="0" t="n">
        <v>0.5008</v>
      </c>
      <c r="AF544" s="0" t="n">
        <v>0.166933333333333</v>
      </c>
      <c r="AG544" s="0" t="n">
        <v>0.333866666666667</v>
      </c>
      <c r="AH544" s="0" t="n">
        <v>0.273661658009127</v>
      </c>
      <c r="AI544" s="0" t="n">
        <v>0.456102763348545</v>
      </c>
      <c r="AJ544" s="0" t="n">
        <v>0.913667394528336</v>
      </c>
      <c r="AK544" s="5" t="s">
        <v>261</v>
      </c>
      <c r="AL544" s="5" t="s">
        <v>262</v>
      </c>
      <c r="AM544" s="5" t="s">
        <v>316</v>
      </c>
      <c r="AN544" s="5" t="s">
        <v>437</v>
      </c>
      <c r="AO544" s="5" t="s">
        <v>261</v>
      </c>
      <c r="AP544" s="5" t="s">
        <v>507</v>
      </c>
      <c r="AQ544" s="0" t="s">
        <v>155</v>
      </c>
    </row>
    <row r="545" customFormat="false" ht="15.8" hidden="true" customHeight="false" outlineLevel="0" collapsed="false">
      <c r="A545" s="0" t="s">
        <v>13</v>
      </c>
      <c r="B545" s="0" t="s">
        <v>13</v>
      </c>
      <c r="C545" s="0" t="s">
        <v>37</v>
      </c>
      <c r="D545" s="0" t="s">
        <v>259</v>
      </c>
      <c r="E545" s="0" t="s">
        <v>260</v>
      </c>
      <c r="F545" s="0" t="s">
        <v>241</v>
      </c>
      <c r="G545" s="0" t="n">
        <v>5905666.14211122</v>
      </c>
      <c r="H545" s="0" t="n">
        <v>743525.629186193</v>
      </c>
      <c r="I545" s="0" t="n">
        <v>409051.504056513</v>
      </c>
      <c r="J545" s="0" t="n">
        <v>8364663.32834467</v>
      </c>
      <c r="K545" s="0" t="n">
        <v>10223477.4013101</v>
      </c>
      <c r="L545" s="0" t="n">
        <v>186562610.012676</v>
      </c>
      <c r="M545" s="0" t="n">
        <v>209882936.26426</v>
      </c>
      <c r="N545" s="0" t="n">
        <v>55547017.0608637</v>
      </c>
      <c r="O545" s="0" t="n">
        <v>71100181.8379056</v>
      </c>
      <c r="P545" s="0" t="n">
        <v>16729326.6566893</v>
      </c>
      <c r="Q545" s="0" t="n">
        <v>18588140.7296548</v>
      </c>
      <c r="R545" s="0" t="n">
        <v>91849662.9202136</v>
      </c>
      <c r="S545" s="0" t="n">
        <v>0.93570290892367</v>
      </c>
      <c r="T545" s="0" t="n">
        <v>12.5</v>
      </c>
      <c r="U545" s="0" t="n">
        <v>266.5984404</v>
      </c>
      <c r="V545" s="0" t="n">
        <v>85.1666667074999</v>
      </c>
      <c r="W545" s="0" t="n">
        <v>23.75</v>
      </c>
      <c r="X545" s="0" t="n">
        <v>388.0151071075</v>
      </c>
      <c r="Y545" s="0" t="n">
        <v>351.7651071075</v>
      </c>
      <c r="Z545" s="0" t="s">
        <v>479</v>
      </c>
      <c r="AA545" s="0" t="n">
        <v>0.29952</v>
      </c>
      <c r="AB545" s="0" t="n">
        <v>0.4992</v>
      </c>
      <c r="AC545" s="0" t="n">
        <v>1</v>
      </c>
      <c r="AD545" s="0" t="n">
        <v>0.19968</v>
      </c>
      <c r="AE545" s="0" t="n">
        <v>0.5008</v>
      </c>
      <c r="AF545" s="0" t="n">
        <v>0.166933333333333</v>
      </c>
      <c r="AG545" s="0" t="n">
        <v>0.333866666666667</v>
      </c>
      <c r="AH545" s="0" t="n">
        <v>0.280261735280818</v>
      </c>
      <c r="AI545" s="0" t="n">
        <v>0.467102892134696</v>
      </c>
      <c r="AJ545" s="0" t="n">
        <v>0.93570290892367</v>
      </c>
      <c r="AK545" s="5" t="s">
        <v>261</v>
      </c>
      <c r="AL545" s="5" t="s">
        <v>262</v>
      </c>
      <c r="AM545" s="5" t="s">
        <v>316</v>
      </c>
      <c r="AN545" s="5" t="s">
        <v>437</v>
      </c>
      <c r="AO545" s="5" t="s">
        <v>261</v>
      </c>
      <c r="AP545" s="5" t="s">
        <v>507</v>
      </c>
      <c r="AQ545" s="0" t="s">
        <v>242</v>
      </c>
    </row>
    <row r="546" customFormat="false" ht="15.8" hidden="true" customHeight="false" outlineLevel="0" collapsed="false">
      <c r="A546" s="0" t="s">
        <v>13</v>
      </c>
      <c r="B546" s="0" t="s">
        <v>13</v>
      </c>
      <c r="C546" s="0" t="s">
        <v>38</v>
      </c>
      <c r="D546" s="0" t="s">
        <v>259</v>
      </c>
      <c r="E546" s="0" t="s">
        <v>260</v>
      </c>
      <c r="F546" s="0" t="s">
        <v>202</v>
      </c>
      <c r="G546" s="0" t="n">
        <v>45278872.8386756</v>
      </c>
      <c r="H546" s="0" t="n">
        <v>417613.874061344</v>
      </c>
      <c r="I546" s="0" t="n">
        <v>293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45278872.8386756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s">
        <v>479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  <c r="AK546" s="5" t="s">
        <v>261</v>
      </c>
      <c r="AL546" s="5" t="s">
        <v>262</v>
      </c>
      <c r="AM546" s="5" t="s">
        <v>318</v>
      </c>
      <c r="AN546" s="5" t="s">
        <v>437</v>
      </c>
      <c r="AO546" s="5" t="s">
        <v>261</v>
      </c>
      <c r="AP546" s="5" t="s">
        <v>508</v>
      </c>
      <c r="AQ546" s="0" t="s">
        <v>237</v>
      </c>
    </row>
    <row r="547" customFormat="false" ht="15.8" hidden="true" customHeight="false" outlineLevel="0" collapsed="false">
      <c r="A547" s="0" t="s">
        <v>13</v>
      </c>
      <c r="B547" s="0" t="s">
        <v>13</v>
      </c>
      <c r="C547" s="0" t="s">
        <v>38</v>
      </c>
      <c r="D547" s="0" t="s">
        <v>259</v>
      </c>
      <c r="E547" s="0" t="s">
        <v>260</v>
      </c>
      <c r="F547" s="0" t="s">
        <v>238</v>
      </c>
      <c r="G547" s="0" t="n">
        <v>45278872.8386756</v>
      </c>
      <c r="H547" s="0" t="n">
        <v>417613.874061344</v>
      </c>
      <c r="I547" s="0" t="n">
        <v>196053.823939642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45278872.8386756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s">
        <v>479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  <c r="AK547" s="5" t="s">
        <v>261</v>
      </c>
      <c r="AL547" s="5" t="s">
        <v>262</v>
      </c>
      <c r="AM547" s="5" t="s">
        <v>318</v>
      </c>
      <c r="AN547" s="5" t="s">
        <v>437</v>
      </c>
      <c r="AO547" s="5" t="s">
        <v>261</v>
      </c>
      <c r="AP547" s="5" t="s">
        <v>508</v>
      </c>
      <c r="AQ547" s="0" t="s">
        <v>239</v>
      </c>
    </row>
    <row r="548" customFormat="false" ht="15.8" hidden="true" customHeight="false" outlineLevel="0" collapsed="false">
      <c r="A548" s="0" t="s">
        <v>13</v>
      </c>
      <c r="B548" s="0" t="s">
        <v>13</v>
      </c>
      <c r="C548" s="0" t="s">
        <v>38</v>
      </c>
      <c r="D548" s="0" t="s">
        <v>259</v>
      </c>
      <c r="E548" s="0" t="s">
        <v>260</v>
      </c>
      <c r="F548" s="0" t="s">
        <v>240</v>
      </c>
      <c r="G548" s="0" t="n">
        <v>31857318.008768</v>
      </c>
      <c r="H548" s="0" t="n">
        <v>417613.874061344</v>
      </c>
      <c r="I548" s="0" t="n">
        <v>196053.823939642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45278872.8386756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s">
        <v>479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5" t="s">
        <v>261</v>
      </c>
      <c r="AL548" s="5" t="s">
        <v>262</v>
      </c>
      <c r="AM548" s="5" t="s">
        <v>318</v>
      </c>
      <c r="AN548" s="5" t="s">
        <v>437</v>
      </c>
      <c r="AO548" s="5" t="s">
        <v>261</v>
      </c>
      <c r="AP548" s="5" t="s">
        <v>508</v>
      </c>
      <c r="AQ548" s="0" t="s">
        <v>155</v>
      </c>
    </row>
    <row r="549" customFormat="false" ht="15.8" hidden="true" customHeight="false" outlineLevel="0" collapsed="false">
      <c r="A549" s="0" t="s">
        <v>13</v>
      </c>
      <c r="B549" s="0" t="s">
        <v>13</v>
      </c>
      <c r="C549" s="0" t="s">
        <v>38</v>
      </c>
      <c r="D549" s="0" t="s">
        <v>259</v>
      </c>
      <c r="E549" s="0" t="s">
        <v>260</v>
      </c>
      <c r="F549" s="0" t="s">
        <v>241</v>
      </c>
      <c r="G549" s="0" t="n">
        <v>18978084.5208126</v>
      </c>
      <c r="H549" s="0" t="n">
        <v>417613.874061344</v>
      </c>
      <c r="I549" s="0" t="n">
        <v>196053.823939642</v>
      </c>
      <c r="J549" s="0" t="n">
        <v>0</v>
      </c>
      <c r="K549" s="0" t="n">
        <v>0</v>
      </c>
      <c r="L549" s="0" t="n">
        <v>145082153.198399</v>
      </c>
      <c r="M549" s="0" t="n">
        <v>176171186.026628</v>
      </c>
      <c r="N549" s="0" t="n">
        <v>0</v>
      </c>
      <c r="O549" s="0" t="n">
        <v>0</v>
      </c>
      <c r="P549" s="0" t="n">
        <v>4176138.74061344</v>
      </c>
      <c r="Q549" s="0" t="n">
        <v>5220173.42576681</v>
      </c>
      <c r="R549" s="0" t="n">
        <v>45278872.8386756</v>
      </c>
      <c r="S549" s="0" t="n">
        <v>0.580862258024184</v>
      </c>
      <c r="T549" s="0" t="n">
        <v>0</v>
      </c>
      <c r="U549" s="0" t="n">
        <v>384.629629400001</v>
      </c>
      <c r="V549" s="0" t="n">
        <v>0</v>
      </c>
      <c r="W549" s="0" t="n">
        <v>11.25</v>
      </c>
      <c r="X549" s="0" t="n">
        <v>395.879629400001</v>
      </c>
      <c r="Y549" s="0" t="n">
        <v>0</v>
      </c>
      <c r="Z549" s="0" t="s">
        <v>479</v>
      </c>
      <c r="AA549" s="0" t="n">
        <v>0.29952</v>
      </c>
      <c r="AB549" s="0" t="n">
        <v>0</v>
      </c>
      <c r="AC549" s="0" t="n">
        <v>1</v>
      </c>
      <c r="AD549" s="0" t="n">
        <v>0</v>
      </c>
      <c r="AE549" s="0" t="n">
        <v>0.70048</v>
      </c>
      <c r="AF549" s="0" t="n">
        <v>0</v>
      </c>
      <c r="AG549" s="0" t="n">
        <v>0.70048</v>
      </c>
      <c r="AH549" s="0" t="n">
        <v>0.173979863523404</v>
      </c>
      <c r="AI549" s="0" t="n">
        <v>0</v>
      </c>
      <c r="AJ549" s="0" t="n">
        <v>0.580862258024184</v>
      </c>
      <c r="AK549" s="5" t="s">
        <v>261</v>
      </c>
      <c r="AL549" s="5" t="s">
        <v>262</v>
      </c>
      <c r="AM549" s="5" t="s">
        <v>318</v>
      </c>
      <c r="AN549" s="5" t="s">
        <v>437</v>
      </c>
      <c r="AO549" s="5" t="s">
        <v>261</v>
      </c>
      <c r="AP549" s="5" t="s">
        <v>508</v>
      </c>
      <c r="AQ549" s="0" t="s">
        <v>242</v>
      </c>
    </row>
    <row r="550" customFormat="false" ht="15.8" hidden="true" customHeight="false" outlineLevel="0" collapsed="false">
      <c r="A550" s="0" t="s">
        <v>13</v>
      </c>
      <c r="B550" s="0" t="s">
        <v>13</v>
      </c>
      <c r="C550" s="0" t="s">
        <v>39</v>
      </c>
      <c r="D550" s="0" t="s">
        <v>269</v>
      </c>
      <c r="E550" s="0" t="s">
        <v>260</v>
      </c>
      <c r="F550" s="0" t="s">
        <v>202</v>
      </c>
      <c r="G550" s="0" t="n">
        <v>31427301.5665985</v>
      </c>
      <c r="H550" s="0" t="n">
        <v>238346.694401573</v>
      </c>
      <c r="I550" s="0" t="n">
        <v>580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31427301.5665985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s">
        <v>479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0</v>
      </c>
      <c r="AH550" s="0" t="n">
        <v>0</v>
      </c>
      <c r="AI550" s="0" t="n">
        <v>0</v>
      </c>
      <c r="AJ550" s="0" t="n">
        <v>0</v>
      </c>
      <c r="AK550" s="5" t="s">
        <v>261</v>
      </c>
      <c r="AL550" s="5" t="s">
        <v>270</v>
      </c>
      <c r="AM550" s="5" t="s">
        <v>320</v>
      </c>
      <c r="AN550" s="5" t="s">
        <v>437</v>
      </c>
      <c r="AO550" s="5" t="s">
        <v>261</v>
      </c>
      <c r="AP550" s="5" t="s">
        <v>509</v>
      </c>
      <c r="AQ550" s="0" t="s">
        <v>237</v>
      </c>
    </row>
    <row r="551" customFormat="false" ht="15.8" hidden="true" customHeight="false" outlineLevel="0" collapsed="false">
      <c r="A551" s="0" t="s">
        <v>13</v>
      </c>
      <c r="B551" s="0" t="s">
        <v>13</v>
      </c>
      <c r="C551" s="0" t="s">
        <v>39</v>
      </c>
      <c r="D551" s="0" t="s">
        <v>269</v>
      </c>
      <c r="E551" s="0" t="s">
        <v>260</v>
      </c>
      <c r="F551" s="0" t="s">
        <v>238</v>
      </c>
      <c r="G551" s="0" t="n">
        <v>24664517.2605016</v>
      </c>
      <c r="H551" s="0" t="n">
        <v>238346.694401573</v>
      </c>
      <c r="I551" s="0" t="n">
        <v>186995.279765245</v>
      </c>
      <c r="J551" s="0" t="n">
        <v>2383466.94401573</v>
      </c>
      <c r="K551" s="0" t="n">
        <v>2979333.68001967</v>
      </c>
      <c r="L551" s="0" t="n">
        <v>32933039.5747388</v>
      </c>
      <c r="M551" s="0" t="n">
        <v>41166299.4684235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31427301.5665985</v>
      </c>
      <c r="S551" s="0" t="n">
        <v>0.215188195262826</v>
      </c>
      <c r="T551" s="0" t="n">
        <v>11.25</v>
      </c>
      <c r="U551" s="0" t="n">
        <v>155.44444455</v>
      </c>
      <c r="V551" s="0" t="n">
        <v>0</v>
      </c>
      <c r="W551" s="0" t="n">
        <v>0</v>
      </c>
      <c r="X551" s="0" t="n">
        <v>166.69444455</v>
      </c>
      <c r="Y551" s="0" t="n">
        <v>0</v>
      </c>
      <c r="Z551" s="0" t="s">
        <v>479</v>
      </c>
      <c r="AA551" s="0" t="n">
        <v>0.29952</v>
      </c>
      <c r="AB551" s="0" t="n">
        <v>0</v>
      </c>
      <c r="AC551" s="0" t="n">
        <v>1</v>
      </c>
      <c r="AD551" s="0" t="n">
        <v>0</v>
      </c>
      <c r="AE551" s="0" t="n">
        <v>0.70048</v>
      </c>
      <c r="AF551" s="0" t="n">
        <v>0.70048</v>
      </c>
      <c r="AG551" s="0" t="n">
        <v>0</v>
      </c>
      <c r="AH551" s="0" t="n">
        <v>0.0644531682451217</v>
      </c>
      <c r="AI551" s="0" t="n">
        <v>0</v>
      </c>
      <c r="AJ551" s="0" t="n">
        <v>0.215188195262826</v>
      </c>
      <c r="AK551" s="5" t="s">
        <v>261</v>
      </c>
      <c r="AL551" s="5" t="s">
        <v>270</v>
      </c>
      <c r="AM551" s="5" t="s">
        <v>320</v>
      </c>
      <c r="AN551" s="5" t="s">
        <v>437</v>
      </c>
      <c r="AO551" s="5" t="s">
        <v>261</v>
      </c>
      <c r="AP551" s="5" t="s">
        <v>509</v>
      </c>
      <c r="AQ551" s="0" t="s">
        <v>239</v>
      </c>
    </row>
    <row r="552" customFormat="false" ht="15.8" hidden="true" customHeight="false" outlineLevel="0" collapsed="false">
      <c r="A552" s="0" t="s">
        <v>13</v>
      </c>
      <c r="B552" s="0" t="s">
        <v>13</v>
      </c>
      <c r="C552" s="0" t="s">
        <v>39</v>
      </c>
      <c r="D552" s="0" t="s">
        <v>269</v>
      </c>
      <c r="E552" s="0" t="s">
        <v>260</v>
      </c>
      <c r="F552" s="0" t="s">
        <v>240</v>
      </c>
      <c r="G552" s="0" t="n">
        <v>2871549.11170914</v>
      </c>
      <c r="H552" s="0" t="n">
        <v>238346.694401573</v>
      </c>
      <c r="I552" s="0" t="n">
        <v>186995.279765245</v>
      </c>
      <c r="J552" s="0" t="n">
        <v>2681400.31201769</v>
      </c>
      <c r="K552" s="0" t="n">
        <v>3277267.04802163</v>
      </c>
      <c r="L552" s="0" t="n">
        <v>32933039.5747388</v>
      </c>
      <c r="M552" s="0" t="n">
        <v>41166299.4684235</v>
      </c>
      <c r="N552" s="0" t="n">
        <v>7888981.33378051</v>
      </c>
      <c r="O552" s="0" t="n">
        <v>12622370.1340488</v>
      </c>
      <c r="P552" s="0" t="n">
        <v>4766933.88803146</v>
      </c>
      <c r="Q552" s="0" t="n">
        <v>5362800.62403539</v>
      </c>
      <c r="R552" s="0" t="n">
        <v>31427301.5665985</v>
      </c>
      <c r="S552" s="0" t="n">
        <v>0.908628836439427</v>
      </c>
      <c r="T552" s="0" t="n">
        <v>12.5</v>
      </c>
      <c r="U552" s="0" t="n">
        <v>155.44444455</v>
      </c>
      <c r="V552" s="0" t="n">
        <v>43.0283950850002</v>
      </c>
      <c r="W552" s="0" t="n">
        <v>21.25</v>
      </c>
      <c r="X552" s="0" t="n">
        <v>232.222839635001</v>
      </c>
      <c r="Y552" s="0" t="n">
        <v>198.472839635001</v>
      </c>
      <c r="Z552" s="0" t="s">
        <v>479</v>
      </c>
      <c r="AA552" s="0" t="n">
        <v>0.29952</v>
      </c>
      <c r="AB552" s="0" t="n">
        <v>0.4992</v>
      </c>
      <c r="AC552" s="0" t="n">
        <v>1</v>
      </c>
      <c r="AD552" s="0" t="n">
        <v>0.19968</v>
      </c>
      <c r="AE552" s="0" t="n">
        <v>0.5008</v>
      </c>
      <c r="AF552" s="0" t="n">
        <v>0.166933333333333</v>
      </c>
      <c r="AG552" s="0" t="n">
        <v>0.333866666666667</v>
      </c>
      <c r="AH552" s="0" t="n">
        <v>0.272152509090337</v>
      </c>
      <c r="AI552" s="0" t="n">
        <v>0.453587515150562</v>
      </c>
      <c r="AJ552" s="0" t="n">
        <v>0.908628836439427</v>
      </c>
      <c r="AK552" s="5" t="s">
        <v>261</v>
      </c>
      <c r="AL552" s="5" t="s">
        <v>270</v>
      </c>
      <c r="AM552" s="5" t="s">
        <v>320</v>
      </c>
      <c r="AN552" s="5" t="s">
        <v>437</v>
      </c>
      <c r="AO552" s="5" t="s">
        <v>261</v>
      </c>
      <c r="AP552" s="5" t="s">
        <v>509</v>
      </c>
      <c r="AQ552" s="0" t="s">
        <v>155</v>
      </c>
    </row>
    <row r="553" customFormat="false" ht="15.8" hidden="true" customHeight="false" outlineLevel="0" collapsed="false">
      <c r="A553" s="0" t="s">
        <v>13</v>
      </c>
      <c r="B553" s="0" t="s">
        <v>13</v>
      </c>
      <c r="C553" s="0" t="s">
        <v>39</v>
      </c>
      <c r="D553" s="0" t="s">
        <v>269</v>
      </c>
      <c r="E553" s="0" t="s">
        <v>260</v>
      </c>
      <c r="F553" s="0" t="s">
        <v>241</v>
      </c>
      <c r="G553" s="0" t="n">
        <v>2206694.19734203</v>
      </c>
      <c r="H553" s="0" t="n">
        <v>238346.694401573</v>
      </c>
      <c r="I553" s="0" t="n">
        <v>186995.279765245</v>
      </c>
      <c r="J553" s="0" t="n">
        <v>2681400.31201769</v>
      </c>
      <c r="K553" s="0" t="n">
        <v>3277267.04802163</v>
      </c>
      <c r="L553" s="0" t="n">
        <v>65866079.1494776</v>
      </c>
      <c r="M553" s="0" t="n">
        <v>74099339.0431624</v>
      </c>
      <c r="N553" s="0" t="n">
        <v>19722453.3344513</v>
      </c>
      <c r="O553" s="0" t="n">
        <v>25244740.2680975</v>
      </c>
      <c r="P553" s="0" t="n">
        <v>5362800.62403539</v>
      </c>
      <c r="Q553" s="0" t="n">
        <v>5958667.36003934</v>
      </c>
      <c r="R553" s="0" t="n">
        <v>31427301.5665985</v>
      </c>
      <c r="S553" s="0" t="n">
        <v>0.929784165762187</v>
      </c>
      <c r="T553" s="0" t="n">
        <v>12.5</v>
      </c>
      <c r="U553" s="0" t="n">
        <v>293.617284150001</v>
      </c>
      <c r="V553" s="0" t="n">
        <v>94.3314815325002</v>
      </c>
      <c r="W553" s="0" t="n">
        <v>23.7500000000001</v>
      </c>
      <c r="X553" s="0" t="n">
        <v>424.198765682501</v>
      </c>
      <c r="Y553" s="0" t="n">
        <v>387.948765682501</v>
      </c>
      <c r="Z553" s="0" t="s">
        <v>479</v>
      </c>
      <c r="AA553" s="0" t="n">
        <v>0.29952</v>
      </c>
      <c r="AB553" s="0" t="n">
        <v>0.4992</v>
      </c>
      <c r="AC553" s="0" t="n">
        <v>1</v>
      </c>
      <c r="AD553" s="0" t="n">
        <v>0.19968</v>
      </c>
      <c r="AE553" s="0" t="n">
        <v>0.5008</v>
      </c>
      <c r="AF553" s="0" t="n">
        <v>0.166933333333333</v>
      </c>
      <c r="AG553" s="0" t="n">
        <v>0.333866666666667</v>
      </c>
      <c r="AH553" s="0" t="n">
        <v>0.27848895332909</v>
      </c>
      <c r="AI553" s="0" t="n">
        <v>0.464148255548484</v>
      </c>
      <c r="AJ553" s="0" t="n">
        <v>0.929784165762187</v>
      </c>
      <c r="AK553" s="5" t="s">
        <v>261</v>
      </c>
      <c r="AL553" s="5" t="s">
        <v>270</v>
      </c>
      <c r="AM553" s="5" t="s">
        <v>320</v>
      </c>
      <c r="AN553" s="5" t="s">
        <v>437</v>
      </c>
      <c r="AO553" s="5" t="s">
        <v>261</v>
      </c>
      <c r="AP553" s="5" t="s">
        <v>509</v>
      </c>
      <c r="AQ553" s="0" t="s">
        <v>242</v>
      </c>
    </row>
    <row r="554" customFormat="false" ht="15.8" hidden="true" customHeight="false" outlineLevel="0" collapsed="false">
      <c r="A554" s="0" t="s">
        <v>13</v>
      </c>
      <c r="B554" s="0" t="s">
        <v>13</v>
      </c>
      <c r="C554" s="0" t="s">
        <v>40</v>
      </c>
      <c r="D554" s="0" t="s">
        <v>269</v>
      </c>
      <c r="E554" s="0" t="s">
        <v>260</v>
      </c>
      <c r="F554" s="0" t="s">
        <v>202</v>
      </c>
      <c r="G554" s="0" t="n">
        <v>14398741.7656885</v>
      </c>
      <c r="H554" s="0" t="n">
        <v>124039.982851765</v>
      </c>
      <c r="I554" s="0" t="n">
        <v>166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14398741.7656885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s">
        <v>479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5" t="s">
        <v>261</v>
      </c>
      <c r="AL554" s="5" t="s">
        <v>270</v>
      </c>
      <c r="AM554" s="5" t="s">
        <v>322</v>
      </c>
      <c r="AN554" s="5" t="s">
        <v>437</v>
      </c>
      <c r="AO554" s="5" t="s">
        <v>261</v>
      </c>
      <c r="AP554" s="5" t="s">
        <v>510</v>
      </c>
      <c r="AQ554" s="0" t="s">
        <v>237</v>
      </c>
    </row>
    <row r="555" customFormat="false" ht="15.8" hidden="true" customHeight="false" outlineLevel="0" collapsed="false">
      <c r="A555" s="0" t="s">
        <v>13</v>
      </c>
      <c r="B555" s="0" t="s">
        <v>13</v>
      </c>
      <c r="C555" s="0" t="s">
        <v>40</v>
      </c>
      <c r="D555" s="0" t="s">
        <v>269</v>
      </c>
      <c r="E555" s="0" t="s">
        <v>260</v>
      </c>
      <c r="F555" s="0" t="s">
        <v>238</v>
      </c>
      <c r="G555" s="0" t="n">
        <v>11204650.5256439</v>
      </c>
      <c r="H555" s="0" t="n">
        <v>124039.982851765</v>
      </c>
      <c r="I555" s="0" t="n">
        <v>63884.7124258352</v>
      </c>
      <c r="J555" s="0" t="n">
        <v>1240399.82851765</v>
      </c>
      <c r="K555" s="0" t="n">
        <v>1550499.78564706</v>
      </c>
      <c r="L555" s="0" t="n">
        <v>15561819.2825992</v>
      </c>
      <c r="M555" s="0" t="n">
        <v>19452274.103249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14398741.7656885</v>
      </c>
      <c r="S555" s="0" t="n">
        <v>0.221831274705959</v>
      </c>
      <c r="T555" s="0" t="n">
        <v>11.25</v>
      </c>
      <c r="U555" s="0" t="n">
        <v>141.1403508</v>
      </c>
      <c r="V555" s="0" t="n">
        <v>0</v>
      </c>
      <c r="W555" s="0" t="n">
        <v>0</v>
      </c>
      <c r="X555" s="0" t="n">
        <v>152.3903508</v>
      </c>
      <c r="Y555" s="0" t="n">
        <v>0</v>
      </c>
      <c r="Z555" s="0" t="s">
        <v>479</v>
      </c>
      <c r="AA555" s="0" t="n">
        <v>0.29952</v>
      </c>
      <c r="AB555" s="0" t="n">
        <v>0</v>
      </c>
      <c r="AC555" s="0" t="n">
        <v>1</v>
      </c>
      <c r="AD555" s="0" t="n">
        <v>0</v>
      </c>
      <c r="AE555" s="0" t="n">
        <v>0.70048</v>
      </c>
      <c r="AF555" s="0" t="n">
        <v>0.70048</v>
      </c>
      <c r="AG555" s="0" t="n">
        <v>0</v>
      </c>
      <c r="AH555" s="0" t="n">
        <v>0.0664429033999288</v>
      </c>
      <c r="AI555" s="0" t="n">
        <v>0</v>
      </c>
      <c r="AJ555" s="0" t="n">
        <v>0.221831274705959</v>
      </c>
      <c r="AK555" s="5" t="s">
        <v>261</v>
      </c>
      <c r="AL555" s="5" t="s">
        <v>270</v>
      </c>
      <c r="AM555" s="5" t="s">
        <v>322</v>
      </c>
      <c r="AN555" s="5" t="s">
        <v>437</v>
      </c>
      <c r="AO555" s="5" t="s">
        <v>261</v>
      </c>
      <c r="AP555" s="5" t="s">
        <v>510</v>
      </c>
      <c r="AQ555" s="0" t="s">
        <v>239</v>
      </c>
    </row>
    <row r="556" customFormat="false" ht="15.8" hidden="true" customHeight="false" outlineLevel="0" collapsed="false">
      <c r="A556" s="0" t="s">
        <v>13</v>
      </c>
      <c r="B556" s="0" t="s">
        <v>13</v>
      </c>
      <c r="C556" s="0" t="s">
        <v>40</v>
      </c>
      <c r="D556" s="0" t="s">
        <v>269</v>
      </c>
      <c r="E556" s="0" t="s">
        <v>260</v>
      </c>
      <c r="F556" s="0" t="s">
        <v>240</v>
      </c>
      <c r="G556" s="0" t="n">
        <v>1200192.55805786</v>
      </c>
      <c r="H556" s="0" t="n">
        <v>124039.982851765</v>
      </c>
      <c r="I556" s="0" t="n">
        <v>63884.7124258352</v>
      </c>
      <c r="J556" s="0" t="n">
        <v>1395449.80708235</v>
      </c>
      <c r="K556" s="0" t="n">
        <v>1705549.76421177</v>
      </c>
      <c r="L556" s="0" t="n">
        <v>15561819.2825992</v>
      </c>
      <c r="M556" s="0" t="n">
        <v>19452274.103249</v>
      </c>
      <c r="N556" s="0" t="n">
        <v>3706691.88699658</v>
      </c>
      <c r="O556" s="0" t="n">
        <v>5930707.01919453</v>
      </c>
      <c r="P556" s="0" t="n">
        <v>2480799.65703529</v>
      </c>
      <c r="Q556" s="0" t="n">
        <v>2790899.6141647</v>
      </c>
      <c r="R556" s="0" t="n">
        <v>14398741.7656885</v>
      </c>
      <c r="S556" s="0" t="n">
        <v>0.916646011325944</v>
      </c>
      <c r="T556" s="0" t="n">
        <v>12.5</v>
      </c>
      <c r="U556" s="0" t="n">
        <v>141.1403508</v>
      </c>
      <c r="V556" s="0" t="n">
        <v>38.847953235</v>
      </c>
      <c r="W556" s="0" t="n">
        <v>21.25</v>
      </c>
      <c r="X556" s="0" t="n">
        <v>213.738304035</v>
      </c>
      <c r="Y556" s="0" t="n">
        <v>179.988304035</v>
      </c>
      <c r="Z556" s="0" t="s">
        <v>479</v>
      </c>
      <c r="AA556" s="0" t="n">
        <v>0.29952</v>
      </c>
      <c r="AB556" s="0" t="n">
        <v>0.4992</v>
      </c>
      <c r="AC556" s="0" t="n">
        <v>1</v>
      </c>
      <c r="AD556" s="0" t="n">
        <v>0.19968</v>
      </c>
      <c r="AE556" s="0" t="n">
        <v>0.5008</v>
      </c>
      <c r="AF556" s="0" t="n">
        <v>0.166933333333333</v>
      </c>
      <c r="AG556" s="0" t="n">
        <v>0.333866666666667</v>
      </c>
      <c r="AH556" s="0" t="n">
        <v>0.274553813312347</v>
      </c>
      <c r="AI556" s="0" t="n">
        <v>0.457589688853911</v>
      </c>
      <c r="AJ556" s="0" t="n">
        <v>0.916646011325944</v>
      </c>
      <c r="AK556" s="5" t="s">
        <v>261</v>
      </c>
      <c r="AL556" s="5" t="s">
        <v>270</v>
      </c>
      <c r="AM556" s="5" t="s">
        <v>322</v>
      </c>
      <c r="AN556" s="5" t="s">
        <v>437</v>
      </c>
      <c r="AO556" s="5" t="s">
        <v>261</v>
      </c>
      <c r="AP556" s="5" t="s">
        <v>510</v>
      </c>
      <c r="AQ556" s="0" t="s">
        <v>155</v>
      </c>
    </row>
    <row r="557" customFormat="false" ht="15.8" hidden="true" customHeight="false" outlineLevel="0" collapsed="false">
      <c r="A557" s="0" t="s">
        <v>13</v>
      </c>
      <c r="B557" s="0" t="s">
        <v>13</v>
      </c>
      <c r="C557" s="0" t="s">
        <v>40</v>
      </c>
      <c r="D557" s="0" t="s">
        <v>269</v>
      </c>
      <c r="E557" s="0" t="s">
        <v>260</v>
      </c>
      <c r="F557" s="0" t="s">
        <v>241</v>
      </c>
      <c r="G557" s="0" t="n">
        <v>903189.199704261</v>
      </c>
      <c r="H557" s="0" t="n">
        <v>124039.982851765</v>
      </c>
      <c r="I557" s="0" t="n">
        <v>63884.7124258352</v>
      </c>
      <c r="J557" s="0" t="n">
        <v>1395449.80708235</v>
      </c>
      <c r="K557" s="0" t="n">
        <v>1705549.76421177</v>
      </c>
      <c r="L557" s="0" t="n">
        <v>31123638.5651983</v>
      </c>
      <c r="M557" s="0" t="n">
        <v>35014093.3858481</v>
      </c>
      <c r="N557" s="0" t="n">
        <v>9266729.71749146</v>
      </c>
      <c r="O557" s="0" t="n">
        <v>11861414.0383891</v>
      </c>
      <c r="P557" s="0" t="n">
        <v>2790899.6141647</v>
      </c>
      <c r="Q557" s="0" t="n">
        <v>3100999.57129411</v>
      </c>
      <c r="R557" s="0" t="n">
        <v>14398741.7656885</v>
      </c>
      <c r="S557" s="0" t="n">
        <v>0.937273046881324</v>
      </c>
      <c r="T557" s="0" t="n">
        <v>12.5</v>
      </c>
      <c r="U557" s="0" t="n">
        <v>266.5984404</v>
      </c>
      <c r="V557" s="0" t="n">
        <v>85.1666667075</v>
      </c>
      <c r="W557" s="0" t="n">
        <v>23.75</v>
      </c>
      <c r="X557" s="0" t="n">
        <v>388.015107107499</v>
      </c>
      <c r="Y557" s="0" t="n">
        <v>351.765107107499</v>
      </c>
      <c r="Z557" s="0" t="s">
        <v>479</v>
      </c>
      <c r="AA557" s="0" t="n">
        <v>0.29952</v>
      </c>
      <c r="AB557" s="0" t="n">
        <v>0.4992</v>
      </c>
      <c r="AC557" s="0" t="n">
        <v>1</v>
      </c>
      <c r="AD557" s="0" t="n">
        <v>0.19968</v>
      </c>
      <c r="AE557" s="0" t="n">
        <v>0.5008</v>
      </c>
      <c r="AF557" s="0" t="n">
        <v>0.166933333333333</v>
      </c>
      <c r="AG557" s="0" t="n">
        <v>0.333866666666667</v>
      </c>
      <c r="AH557" s="0" t="n">
        <v>0.280732023001894</v>
      </c>
      <c r="AI557" s="0" t="n">
        <v>0.467886705003157</v>
      </c>
      <c r="AJ557" s="0" t="n">
        <v>0.937273046881324</v>
      </c>
      <c r="AK557" s="5" t="s">
        <v>261</v>
      </c>
      <c r="AL557" s="5" t="s">
        <v>270</v>
      </c>
      <c r="AM557" s="5" t="s">
        <v>322</v>
      </c>
      <c r="AN557" s="5" t="s">
        <v>437</v>
      </c>
      <c r="AO557" s="5" t="s">
        <v>261</v>
      </c>
      <c r="AP557" s="5" t="s">
        <v>510</v>
      </c>
      <c r="AQ557" s="0" t="s">
        <v>242</v>
      </c>
    </row>
    <row r="558" customFormat="false" ht="15.8" hidden="true" customHeight="false" outlineLevel="0" collapsed="false">
      <c r="A558" s="0" t="s">
        <v>13</v>
      </c>
      <c r="B558" s="0" t="s">
        <v>13</v>
      </c>
      <c r="C558" s="0" t="s">
        <v>41</v>
      </c>
      <c r="D558" s="0" t="s">
        <v>269</v>
      </c>
      <c r="E558" s="0" t="s">
        <v>260</v>
      </c>
      <c r="F558" s="0" t="s">
        <v>202</v>
      </c>
      <c r="G558" s="0" t="n">
        <v>1367042.30789931</v>
      </c>
      <c r="H558" s="0" t="n">
        <v>12897.4967320261</v>
      </c>
      <c r="I558" s="0" t="n">
        <v>13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1367042.30789931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s">
        <v>479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0</v>
      </c>
      <c r="AI558" s="0" t="n">
        <v>0</v>
      </c>
      <c r="AJ558" s="0" t="n">
        <v>0</v>
      </c>
      <c r="AK558" s="5" t="s">
        <v>261</v>
      </c>
      <c r="AL558" s="5" t="s">
        <v>270</v>
      </c>
      <c r="AM558" s="5" t="s">
        <v>324</v>
      </c>
      <c r="AN558" s="5" t="s">
        <v>437</v>
      </c>
      <c r="AO558" s="5" t="s">
        <v>261</v>
      </c>
      <c r="AP558" s="5" t="s">
        <v>511</v>
      </c>
      <c r="AQ558" s="0" t="s">
        <v>237</v>
      </c>
    </row>
    <row r="559" customFormat="false" ht="15.8" hidden="true" customHeight="false" outlineLevel="0" collapsed="false">
      <c r="A559" s="0" t="s">
        <v>13</v>
      </c>
      <c r="B559" s="0" t="s">
        <v>13</v>
      </c>
      <c r="C559" s="0" t="s">
        <v>41</v>
      </c>
      <c r="D559" s="0" t="s">
        <v>269</v>
      </c>
      <c r="E559" s="0" t="s">
        <v>260</v>
      </c>
      <c r="F559" s="0" t="s">
        <v>238</v>
      </c>
      <c r="G559" s="0" t="n">
        <v>1367042.30789931</v>
      </c>
      <c r="H559" s="0" t="n">
        <v>12897.4967320261</v>
      </c>
      <c r="I559" s="0" t="n">
        <v>4964.236748366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1367042.30789931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s">
        <v>479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5" t="s">
        <v>261</v>
      </c>
      <c r="AL559" s="5" t="s">
        <v>270</v>
      </c>
      <c r="AM559" s="5" t="s">
        <v>324</v>
      </c>
      <c r="AN559" s="5" t="s">
        <v>437</v>
      </c>
      <c r="AO559" s="5" t="s">
        <v>261</v>
      </c>
      <c r="AP559" s="5" t="s">
        <v>511</v>
      </c>
      <c r="AQ559" s="0" t="s">
        <v>239</v>
      </c>
    </row>
    <row r="560" customFormat="false" ht="15.8" hidden="true" customHeight="false" outlineLevel="0" collapsed="false">
      <c r="A560" s="0" t="s">
        <v>13</v>
      </c>
      <c r="B560" s="0" t="s">
        <v>13</v>
      </c>
      <c r="C560" s="0" t="s">
        <v>41</v>
      </c>
      <c r="D560" s="0" t="s">
        <v>269</v>
      </c>
      <c r="E560" s="0" t="s">
        <v>260</v>
      </c>
      <c r="F560" s="0" t="s">
        <v>240</v>
      </c>
      <c r="G560" s="0" t="n">
        <v>970973.345697005</v>
      </c>
      <c r="H560" s="0" t="n">
        <v>12897.4967320261</v>
      </c>
      <c r="I560" s="0" t="n">
        <v>4964.236748366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1367042.30789931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s">
        <v>479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5" t="s">
        <v>261</v>
      </c>
      <c r="AL560" s="5" t="s">
        <v>270</v>
      </c>
      <c r="AM560" s="5" t="s">
        <v>324</v>
      </c>
      <c r="AN560" s="5" t="s">
        <v>437</v>
      </c>
      <c r="AO560" s="5" t="s">
        <v>261</v>
      </c>
      <c r="AP560" s="5" t="s">
        <v>511</v>
      </c>
      <c r="AQ560" s="0" t="s">
        <v>155</v>
      </c>
    </row>
    <row r="561" customFormat="false" ht="15.8" hidden="true" customHeight="false" outlineLevel="0" collapsed="false">
      <c r="A561" s="0" t="s">
        <v>13</v>
      </c>
      <c r="B561" s="0" t="s">
        <v>13</v>
      </c>
      <c r="C561" s="0" t="s">
        <v>41</v>
      </c>
      <c r="D561" s="0" t="s">
        <v>269</v>
      </c>
      <c r="E561" s="0" t="s">
        <v>260</v>
      </c>
      <c r="F561" s="0" t="s">
        <v>241</v>
      </c>
      <c r="G561" s="0" t="n">
        <v>595386.64661893</v>
      </c>
      <c r="H561" s="0" t="n">
        <v>12897.4967320261</v>
      </c>
      <c r="I561" s="0" t="n">
        <v>4964.236748366</v>
      </c>
      <c r="J561" s="0" t="n">
        <v>0</v>
      </c>
      <c r="K561" s="0" t="n">
        <v>0</v>
      </c>
      <c r="L561" s="0" t="n">
        <v>4480685.89904367</v>
      </c>
      <c r="M561" s="0" t="n">
        <v>5440832.87741017</v>
      </c>
      <c r="N561" s="0" t="n">
        <v>0</v>
      </c>
      <c r="O561" s="0" t="n">
        <v>0</v>
      </c>
      <c r="P561" s="0" t="n">
        <v>128974.967320261</v>
      </c>
      <c r="Q561" s="0" t="n">
        <v>161218.709150327</v>
      </c>
      <c r="R561" s="0" t="n">
        <v>1367042.30789931</v>
      </c>
      <c r="S561" s="0" t="n">
        <v>0.564470943453212</v>
      </c>
      <c r="T561" s="0" t="n">
        <v>0</v>
      </c>
      <c r="U561" s="0" t="n">
        <v>384.629629400001</v>
      </c>
      <c r="V561" s="0" t="n">
        <v>0</v>
      </c>
      <c r="W561" s="0" t="n">
        <v>11.25</v>
      </c>
      <c r="X561" s="0" t="n">
        <v>395.879629400001</v>
      </c>
      <c r="Y561" s="0" t="n">
        <v>0</v>
      </c>
      <c r="Z561" s="0" t="s">
        <v>479</v>
      </c>
      <c r="AA561" s="0" t="n">
        <v>0.29952</v>
      </c>
      <c r="AB561" s="0" t="n">
        <v>0</v>
      </c>
      <c r="AC561" s="0" t="n">
        <v>1</v>
      </c>
      <c r="AD561" s="0" t="n">
        <v>0</v>
      </c>
      <c r="AE561" s="0" t="n">
        <v>0.70048</v>
      </c>
      <c r="AF561" s="0" t="n">
        <v>0</v>
      </c>
      <c r="AG561" s="0" t="n">
        <v>0.70048</v>
      </c>
      <c r="AH561" s="0" t="n">
        <v>0.169070336983106</v>
      </c>
      <c r="AI561" s="0" t="n">
        <v>0</v>
      </c>
      <c r="AJ561" s="0" t="n">
        <v>0.564470943453212</v>
      </c>
      <c r="AK561" s="5" t="s">
        <v>261</v>
      </c>
      <c r="AL561" s="5" t="s">
        <v>270</v>
      </c>
      <c r="AM561" s="5" t="s">
        <v>324</v>
      </c>
      <c r="AN561" s="5" t="s">
        <v>437</v>
      </c>
      <c r="AO561" s="5" t="s">
        <v>261</v>
      </c>
      <c r="AP561" s="5" t="s">
        <v>511</v>
      </c>
      <c r="AQ561" s="0" t="s">
        <v>242</v>
      </c>
    </row>
    <row r="562" customFormat="false" ht="15.8" hidden="true" customHeight="false" outlineLevel="0" collapsed="false">
      <c r="A562" s="0" t="s">
        <v>13</v>
      </c>
      <c r="B562" s="0" t="s">
        <v>13</v>
      </c>
      <c r="C562" s="0" t="s">
        <v>326</v>
      </c>
      <c r="D562" s="0" t="s">
        <v>178</v>
      </c>
      <c r="E562" s="0" t="s">
        <v>103</v>
      </c>
      <c r="F562" s="0" t="s">
        <v>202</v>
      </c>
      <c r="G562" s="0" t="n">
        <v>19524768.9340733</v>
      </c>
      <c r="H562" s="0" t="n">
        <v>715751.5486165</v>
      </c>
      <c r="I562" s="0" t="n">
        <v>336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19524768.9340733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s">
        <v>476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5" t="s">
        <v>254</v>
      </c>
      <c r="AL562" s="5" t="s">
        <v>288</v>
      </c>
      <c r="AM562" s="5" t="s">
        <v>327</v>
      </c>
      <c r="AN562" s="5" t="s">
        <v>437</v>
      </c>
      <c r="AO562" s="5" t="s">
        <v>261</v>
      </c>
      <c r="AP562" s="5" t="s">
        <v>512</v>
      </c>
      <c r="AQ562" s="0" t="s">
        <v>237</v>
      </c>
    </row>
    <row r="563" customFormat="false" ht="15.8" hidden="true" customHeight="false" outlineLevel="0" collapsed="false">
      <c r="A563" s="0" t="s">
        <v>13</v>
      </c>
      <c r="B563" s="0" t="s">
        <v>13</v>
      </c>
      <c r="C563" s="0" t="s">
        <v>326</v>
      </c>
      <c r="D563" s="0" t="s">
        <v>178</v>
      </c>
      <c r="E563" s="0" t="s">
        <v>103</v>
      </c>
      <c r="F563" s="0" t="s">
        <v>238</v>
      </c>
      <c r="G563" s="0" t="n">
        <v>14991677.1775813</v>
      </c>
      <c r="H563" s="0" t="n">
        <v>715751.5486165</v>
      </c>
      <c r="I563" s="0" t="n">
        <v>442953.612223451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19524768.9340733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s">
        <v>476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5" t="s">
        <v>254</v>
      </c>
      <c r="AL563" s="5" t="s">
        <v>288</v>
      </c>
      <c r="AM563" s="5" t="s">
        <v>327</v>
      </c>
      <c r="AN563" s="5" t="s">
        <v>437</v>
      </c>
      <c r="AO563" s="5" t="s">
        <v>261</v>
      </c>
      <c r="AP563" s="5" t="s">
        <v>512</v>
      </c>
      <c r="AQ563" s="0" t="s">
        <v>239</v>
      </c>
    </row>
    <row r="564" customFormat="false" ht="15.8" hidden="true" customHeight="false" outlineLevel="0" collapsed="false">
      <c r="A564" s="0" t="s">
        <v>13</v>
      </c>
      <c r="B564" s="0" t="s">
        <v>13</v>
      </c>
      <c r="C564" s="0" t="s">
        <v>326</v>
      </c>
      <c r="D564" s="0" t="s">
        <v>178</v>
      </c>
      <c r="E564" s="0" t="s">
        <v>103</v>
      </c>
      <c r="F564" s="0" t="s">
        <v>240</v>
      </c>
      <c r="G564" s="0" t="n">
        <v>4887482.25147217</v>
      </c>
      <c r="H564" s="0" t="n">
        <v>715751.5486165</v>
      </c>
      <c r="I564" s="0" t="n">
        <v>442953.612223451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35429701.6565168</v>
      </c>
      <c r="O564" s="0" t="n">
        <v>48313229.5316138</v>
      </c>
      <c r="P564" s="0" t="n">
        <v>16353313.272283</v>
      </c>
      <c r="Q564" s="0" t="n">
        <v>18689500.8826092</v>
      </c>
      <c r="R564" s="0" t="n">
        <v>19524768.9340733</v>
      </c>
      <c r="S564" s="0" t="n">
        <v>0.749677844179612</v>
      </c>
      <c r="T564" s="0" t="n">
        <v>0</v>
      </c>
      <c r="U564" s="0" t="n">
        <v>0</v>
      </c>
      <c r="V564" s="0" t="n">
        <v>58.5</v>
      </c>
      <c r="W564" s="0" t="n">
        <v>24.4797333813861</v>
      </c>
      <c r="X564" s="0" t="n">
        <v>82.9797333813861</v>
      </c>
      <c r="Y564" s="0" t="n">
        <v>58.5</v>
      </c>
      <c r="Z564" s="0" t="s">
        <v>476</v>
      </c>
      <c r="AA564" s="0" t="n">
        <v>0</v>
      </c>
      <c r="AB564" s="0" t="n">
        <v>0.13</v>
      </c>
      <c r="AC564" s="0" t="n">
        <v>1</v>
      </c>
      <c r="AD564" s="0" t="n">
        <v>0.13</v>
      </c>
      <c r="AE564" s="0" t="n">
        <v>0.87</v>
      </c>
      <c r="AF564" s="0" t="n">
        <v>0</v>
      </c>
      <c r="AG564" s="0" t="n">
        <v>0.87</v>
      </c>
      <c r="AH564" s="0" t="n">
        <v>0</v>
      </c>
      <c r="AI564" s="0" t="n">
        <v>0.0974581197433496</v>
      </c>
      <c r="AJ564" s="0" t="n">
        <v>0.749677844179612</v>
      </c>
      <c r="AK564" s="5" t="s">
        <v>254</v>
      </c>
      <c r="AL564" s="5" t="s">
        <v>288</v>
      </c>
      <c r="AM564" s="5" t="s">
        <v>327</v>
      </c>
      <c r="AN564" s="5" t="s">
        <v>437</v>
      </c>
      <c r="AO564" s="5" t="s">
        <v>261</v>
      </c>
      <c r="AP564" s="5" t="s">
        <v>512</v>
      </c>
      <c r="AQ564" s="0" t="s">
        <v>155</v>
      </c>
    </row>
    <row r="565" customFormat="false" ht="15.8" hidden="true" customHeight="false" outlineLevel="0" collapsed="false">
      <c r="A565" s="0" t="s">
        <v>13</v>
      </c>
      <c r="B565" s="0" t="s">
        <v>13</v>
      </c>
      <c r="C565" s="0" t="s">
        <v>326</v>
      </c>
      <c r="D565" s="0" t="s">
        <v>178</v>
      </c>
      <c r="E565" s="0" t="s">
        <v>103</v>
      </c>
      <c r="F565" s="0" t="s">
        <v>241</v>
      </c>
      <c r="G565" s="0" t="n">
        <v>3672877.37362155</v>
      </c>
      <c r="H565" s="0" t="n">
        <v>715751.5486165</v>
      </c>
      <c r="I565" s="0" t="n">
        <v>442953.612223451</v>
      </c>
      <c r="J565" s="0" t="n">
        <v>0</v>
      </c>
      <c r="K565" s="0" t="n">
        <v>0</v>
      </c>
      <c r="L565" s="0" t="n">
        <v>25051304.2015775</v>
      </c>
      <c r="M565" s="0" t="n">
        <v>35787577.430825</v>
      </c>
      <c r="N565" s="0" t="n">
        <v>40261024.6096781</v>
      </c>
      <c r="O565" s="0" t="n">
        <v>51534111.500388</v>
      </c>
      <c r="P565" s="0" t="n">
        <v>18689500.8826092</v>
      </c>
      <c r="Q565" s="0" t="n">
        <v>21025688.4929353</v>
      </c>
      <c r="R565" s="0" t="n">
        <v>19524768.9340733</v>
      </c>
      <c r="S565" s="0" t="n">
        <v>0.811886256578848</v>
      </c>
      <c r="T565" s="0" t="n">
        <v>0</v>
      </c>
      <c r="U565" s="0" t="n">
        <v>42.5</v>
      </c>
      <c r="V565" s="0" t="n">
        <v>64.125</v>
      </c>
      <c r="W565" s="0" t="n">
        <v>27.7436978322376</v>
      </c>
      <c r="X565" s="0" t="n">
        <v>134.368697832238</v>
      </c>
      <c r="Y565" s="0" t="n">
        <v>106.625</v>
      </c>
      <c r="Z565" s="0" t="s">
        <v>476</v>
      </c>
      <c r="AA565" s="0" t="n">
        <v>0.12</v>
      </c>
      <c r="AB565" s="0" t="n">
        <v>0.25</v>
      </c>
      <c r="AC565" s="0" t="n">
        <v>1</v>
      </c>
      <c r="AD565" s="0" t="n">
        <v>0.13</v>
      </c>
      <c r="AE565" s="0" t="n">
        <v>0.75</v>
      </c>
      <c r="AF565" s="0" t="n">
        <v>0</v>
      </c>
      <c r="AG565" s="0" t="n">
        <v>0.75</v>
      </c>
      <c r="AH565" s="0" t="n">
        <v>0.0974263507894618</v>
      </c>
      <c r="AI565" s="0" t="n">
        <v>0.202971564144712</v>
      </c>
      <c r="AJ565" s="0" t="n">
        <v>0.811886256578848</v>
      </c>
      <c r="AK565" s="5" t="s">
        <v>254</v>
      </c>
      <c r="AL565" s="5" t="s">
        <v>288</v>
      </c>
      <c r="AM565" s="5" t="s">
        <v>327</v>
      </c>
      <c r="AN565" s="5" t="s">
        <v>437</v>
      </c>
      <c r="AO565" s="5" t="s">
        <v>261</v>
      </c>
      <c r="AP565" s="5" t="s">
        <v>512</v>
      </c>
      <c r="AQ565" s="0" t="s">
        <v>242</v>
      </c>
    </row>
    <row r="566" customFormat="false" ht="15.8" hidden="true" customHeight="false" outlineLevel="0" collapsed="false">
      <c r="A566" s="0" t="s">
        <v>13</v>
      </c>
      <c r="B566" s="0" t="s">
        <v>13</v>
      </c>
      <c r="C566" s="0" t="s">
        <v>110</v>
      </c>
      <c r="D566" s="0" t="s">
        <v>177</v>
      </c>
      <c r="E566" s="0" t="s">
        <v>103</v>
      </c>
      <c r="F566" s="0" t="s">
        <v>202</v>
      </c>
      <c r="G566" s="0" t="n">
        <v>734865.773289837</v>
      </c>
      <c r="H566" s="0" t="n">
        <v>61406.79</v>
      </c>
      <c r="I566" s="0" t="n">
        <v>34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734865.773289837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s">
        <v>476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5" t="s">
        <v>254</v>
      </c>
      <c r="AL566" s="5" t="s">
        <v>284</v>
      </c>
      <c r="AM566" s="5" t="s">
        <v>329</v>
      </c>
      <c r="AN566" s="5" t="s">
        <v>437</v>
      </c>
      <c r="AO566" s="5" t="s">
        <v>261</v>
      </c>
      <c r="AP566" s="5" t="s">
        <v>513</v>
      </c>
      <c r="AQ566" s="0" t="s">
        <v>237</v>
      </c>
    </row>
    <row r="567" customFormat="false" ht="15.8" hidden="true" customHeight="false" outlineLevel="0" collapsed="false">
      <c r="A567" s="0" t="s">
        <v>13</v>
      </c>
      <c r="B567" s="0" t="s">
        <v>13</v>
      </c>
      <c r="C567" s="0" t="s">
        <v>110</v>
      </c>
      <c r="D567" s="0" t="s">
        <v>177</v>
      </c>
      <c r="E567" s="0" t="s">
        <v>103</v>
      </c>
      <c r="F567" s="0" t="s">
        <v>238</v>
      </c>
      <c r="G567" s="0" t="n">
        <v>524656.033574288</v>
      </c>
      <c r="H567" s="0" t="n">
        <v>61406.79</v>
      </c>
      <c r="I567" s="0" t="n">
        <v>68991.443584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734865.773289837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s">
        <v>476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5" t="s">
        <v>254</v>
      </c>
      <c r="AL567" s="5" t="s">
        <v>284</v>
      </c>
      <c r="AM567" s="5" t="s">
        <v>329</v>
      </c>
      <c r="AN567" s="5" t="s">
        <v>437</v>
      </c>
      <c r="AO567" s="5" t="s">
        <v>261</v>
      </c>
      <c r="AP567" s="5" t="s">
        <v>513</v>
      </c>
      <c r="AQ567" s="0" t="s">
        <v>239</v>
      </c>
    </row>
    <row r="568" customFormat="false" ht="15.8" hidden="true" customHeight="false" outlineLevel="0" collapsed="false">
      <c r="A568" s="0" t="s">
        <v>13</v>
      </c>
      <c r="B568" s="0" t="s">
        <v>13</v>
      </c>
      <c r="C568" s="0" t="s">
        <v>110</v>
      </c>
      <c r="D568" s="0" t="s">
        <v>177</v>
      </c>
      <c r="E568" s="0" t="s">
        <v>103</v>
      </c>
      <c r="F568" s="0" t="s">
        <v>240</v>
      </c>
      <c r="G568" s="0" t="n">
        <v>198502.85214468</v>
      </c>
      <c r="H568" s="0" t="n">
        <v>61406.79</v>
      </c>
      <c r="I568" s="0" t="n">
        <v>68991.443584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734865.773289837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s">
        <v>476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5" t="s">
        <v>254</v>
      </c>
      <c r="AL568" s="5" t="s">
        <v>284</v>
      </c>
      <c r="AM568" s="5" t="s">
        <v>329</v>
      </c>
      <c r="AN568" s="5" t="s">
        <v>437</v>
      </c>
      <c r="AO568" s="5" t="s">
        <v>261</v>
      </c>
      <c r="AP568" s="5" t="s">
        <v>513</v>
      </c>
      <c r="AQ568" s="0" t="s">
        <v>155</v>
      </c>
    </row>
    <row r="569" customFormat="false" ht="15.8" hidden="true" customHeight="false" outlineLevel="0" collapsed="false">
      <c r="A569" s="0" t="s">
        <v>13</v>
      </c>
      <c r="B569" s="0" t="s">
        <v>13</v>
      </c>
      <c r="C569" s="0" t="s">
        <v>110</v>
      </c>
      <c r="D569" s="0" t="s">
        <v>177</v>
      </c>
      <c r="E569" s="0" t="s">
        <v>103</v>
      </c>
      <c r="F569" s="0" t="s">
        <v>241</v>
      </c>
      <c r="G569" s="0" t="n">
        <v>186009.319043556</v>
      </c>
      <c r="H569" s="0" t="n">
        <v>61406.79</v>
      </c>
      <c r="I569" s="0" t="n">
        <v>68991.443584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734865.773289837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s">
        <v>476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5" t="s">
        <v>254</v>
      </c>
      <c r="AL569" s="5" t="s">
        <v>284</v>
      </c>
      <c r="AM569" s="5" t="s">
        <v>329</v>
      </c>
      <c r="AN569" s="5" t="s">
        <v>437</v>
      </c>
      <c r="AO569" s="5" t="s">
        <v>261</v>
      </c>
      <c r="AP569" s="5" t="s">
        <v>513</v>
      </c>
      <c r="AQ569" s="0" t="s">
        <v>242</v>
      </c>
    </row>
    <row r="570" customFormat="false" ht="15.8" hidden="true" customHeight="false" outlineLevel="0" collapsed="false">
      <c r="A570" s="0" t="s">
        <v>13</v>
      </c>
      <c r="B570" s="0" t="s">
        <v>13</v>
      </c>
      <c r="C570" s="0" t="s">
        <v>43</v>
      </c>
      <c r="D570" s="0" t="s">
        <v>259</v>
      </c>
      <c r="E570" s="0" t="s">
        <v>260</v>
      </c>
      <c r="F570" s="0" t="s">
        <v>202</v>
      </c>
      <c r="G570" s="0" t="n">
        <v>9037572.46737434</v>
      </c>
      <c r="H570" s="0" t="n">
        <v>45738.7811771561</v>
      </c>
      <c r="I570" s="0" t="n">
        <v>294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9037572.46737434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s">
        <v>479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5" t="s">
        <v>261</v>
      </c>
      <c r="AL570" s="5" t="s">
        <v>262</v>
      </c>
      <c r="AM570" s="5" t="s">
        <v>331</v>
      </c>
      <c r="AN570" s="5" t="s">
        <v>437</v>
      </c>
      <c r="AO570" s="5" t="s">
        <v>261</v>
      </c>
      <c r="AP570" s="5" t="s">
        <v>514</v>
      </c>
      <c r="AQ570" s="0" t="s">
        <v>237</v>
      </c>
    </row>
    <row r="571" customFormat="false" ht="15.8" hidden="true" customHeight="false" outlineLevel="0" collapsed="false">
      <c r="A571" s="0" t="s">
        <v>13</v>
      </c>
      <c r="B571" s="0" t="s">
        <v>13</v>
      </c>
      <c r="C571" s="0" t="s">
        <v>43</v>
      </c>
      <c r="D571" s="0" t="s">
        <v>259</v>
      </c>
      <c r="E571" s="0" t="s">
        <v>260</v>
      </c>
      <c r="F571" s="0" t="s">
        <v>238</v>
      </c>
      <c r="G571" s="0" t="n">
        <v>6912248.11849818</v>
      </c>
      <c r="H571" s="0" t="n">
        <v>45738.7811771561</v>
      </c>
      <c r="I571" s="0" t="n">
        <v>30860.3031938893</v>
      </c>
      <c r="J571" s="0" t="n">
        <v>0</v>
      </c>
      <c r="K571" s="0" t="n">
        <v>0</v>
      </c>
      <c r="L571" s="0" t="n">
        <v>11294937.905326</v>
      </c>
      <c r="M571" s="0" t="n">
        <v>14118672.3816575</v>
      </c>
      <c r="N571" s="0" t="n">
        <v>0</v>
      </c>
      <c r="O571" s="0" t="n">
        <v>0</v>
      </c>
      <c r="P571" s="0" t="n">
        <v>400214.335300116</v>
      </c>
      <c r="Q571" s="0" t="n">
        <v>514561.288243006</v>
      </c>
      <c r="R571" s="0" t="n">
        <v>9037572.46737434</v>
      </c>
      <c r="S571" s="0" t="n">
        <v>0.235165400504238</v>
      </c>
      <c r="T571" s="0" t="n">
        <v>0</v>
      </c>
      <c r="U571" s="0" t="n">
        <v>277.81249995</v>
      </c>
      <c r="V571" s="0" t="n">
        <v>0</v>
      </c>
      <c r="W571" s="0" t="n">
        <v>10</v>
      </c>
      <c r="X571" s="0" t="n">
        <v>287.81249995</v>
      </c>
      <c r="Y571" s="0" t="n">
        <v>0</v>
      </c>
      <c r="Z571" s="0" t="s">
        <v>479</v>
      </c>
      <c r="AA571" s="0" t="n">
        <v>0.29952</v>
      </c>
      <c r="AB571" s="0" t="n">
        <v>0</v>
      </c>
      <c r="AC571" s="0" t="n">
        <v>1</v>
      </c>
      <c r="AD571" s="0" t="n">
        <v>0</v>
      </c>
      <c r="AE571" s="0" t="n">
        <v>0.70048</v>
      </c>
      <c r="AF571" s="0" t="n">
        <v>0</v>
      </c>
      <c r="AG571" s="0" t="n">
        <v>0.70048</v>
      </c>
      <c r="AH571" s="0" t="n">
        <v>0.0704367407590293</v>
      </c>
      <c r="AI571" s="0" t="n">
        <v>0</v>
      </c>
      <c r="AJ571" s="0" t="n">
        <v>0.235165400504238</v>
      </c>
      <c r="AK571" s="5" t="s">
        <v>261</v>
      </c>
      <c r="AL571" s="5" t="s">
        <v>262</v>
      </c>
      <c r="AM571" s="5" t="s">
        <v>331</v>
      </c>
      <c r="AN571" s="5" t="s">
        <v>437</v>
      </c>
      <c r="AO571" s="5" t="s">
        <v>261</v>
      </c>
      <c r="AP571" s="5" t="s">
        <v>514</v>
      </c>
      <c r="AQ571" s="0" t="s">
        <v>239</v>
      </c>
    </row>
    <row r="572" customFormat="false" ht="15.8" hidden="true" customHeight="false" outlineLevel="0" collapsed="false">
      <c r="A572" s="0" t="s">
        <v>13</v>
      </c>
      <c r="B572" s="0" t="s">
        <v>13</v>
      </c>
      <c r="C572" s="0" t="s">
        <v>43</v>
      </c>
      <c r="D572" s="0" t="s">
        <v>259</v>
      </c>
      <c r="E572" s="0" t="s">
        <v>260</v>
      </c>
      <c r="F572" s="0" t="s">
        <v>240</v>
      </c>
      <c r="G572" s="0" t="n">
        <v>1265126.61897432</v>
      </c>
      <c r="H572" s="0" t="n">
        <v>45738.7811771561</v>
      </c>
      <c r="I572" s="0" t="n">
        <v>30860.3031938893</v>
      </c>
      <c r="J572" s="0" t="n">
        <v>0</v>
      </c>
      <c r="K572" s="0" t="n">
        <v>0</v>
      </c>
      <c r="L572" s="0" t="n">
        <v>11294937.905326</v>
      </c>
      <c r="M572" s="0" t="n">
        <v>14118672.3816575</v>
      </c>
      <c r="N572" s="0" t="n">
        <v>2367934.81795467</v>
      </c>
      <c r="O572" s="0" t="n">
        <v>3788695.70872747</v>
      </c>
      <c r="P572" s="0" t="n">
        <v>457387.811771561</v>
      </c>
      <c r="Q572" s="0" t="n">
        <v>571734.764714451</v>
      </c>
      <c r="R572" s="0" t="n">
        <v>9037572.46737434</v>
      </c>
      <c r="S572" s="0" t="n">
        <v>0.860014774593352</v>
      </c>
      <c r="T572" s="0" t="n">
        <v>0</v>
      </c>
      <c r="U572" s="0" t="n">
        <v>277.81249995</v>
      </c>
      <c r="V572" s="0" t="n">
        <v>67.3020833550001</v>
      </c>
      <c r="W572" s="0" t="n">
        <v>11.25</v>
      </c>
      <c r="X572" s="0" t="n">
        <v>356.364583305</v>
      </c>
      <c r="Y572" s="0" t="n">
        <v>345.114583305</v>
      </c>
      <c r="Z572" s="0" t="s">
        <v>479</v>
      </c>
      <c r="AA572" s="0" t="n">
        <v>0.29952</v>
      </c>
      <c r="AB572" s="0" t="n">
        <v>0.4992</v>
      </c>
      <c r="AC572" s="0" t="n">
        <v>1</v>
      </c>
      <c r="AD572" s="0" t="n">
        <v>0.19968</v>
      </c>
      <c r="AE572" s="0" t="n">
        <v>0.5008</v>
      </c>
      <c r="AF572" s="0" t="n">
        <v>0</v>
      </c>
      <c r="AG572" s="0" t="n">
        <v>0.5008</v>
      </c>
      <c r="AH572" s="0" t="n">
        <v>0.257591625286201</v>
      </c>
      <c r="AI572" s="0" t="n">
        <v>0.429319375477001</v>
      </c>
      <c r="AJ572" s="0" t="n">
        <v>0.860014774593352</v>
      </c>
      <c r="AK572" s="5" t="s">
        <v>261</v>
      </c>
      <c r="AL572" s="5" t="s">
        <v>262</v>
      </c>
      <c r="AM572" s="5" t="s">
        <v>331</v>
      </c>
      <c r="AN572" s="5" t="s">
        <v>437</v>
      </c>
      <c r="AO572" s="5" t="s">
        <v>261</v>
      </c>
      <c r="AP572" s="5" t="s">
        <v>514</v>
      </c>
      <c r="AQ572" s="0" t="s">
        <v>155</v>
      </c>
    </row>
    <row r="573" customFormat="false" ht="15.8" hidden="true" customHeight="false" outlineLevel="0" collapsed="false">
      <c r="A573" s="0" t="s">
        <v>13</v>
      </c>
      <c r="B573" s="0" t="s">
        <v>13</v>
      </c>
      <c r="C573" s="0" t="s">
        <v>43</v>
      </c>
      <c r="D573" s="0" t="s">
        <v>259</v>
      </c>
      <c r="E573" s="0" t="s">
        <v>260</v>
      </c>
      <c r="F573" s="0" t="s">
        <v>241</v>
      </c>
      <c r="G573" s="0" t="n">
        <v>627638.515854857</v>
      </c>
      <c r="H573" s="0" t="n">
        <v>45738.7811771561</v>
      </c>
      <c r="I573" s="0" t="n">
        <v>30860.3031938893</v>
      </c>
      <c r="J573" s="0" t="n">
        <v>571734.764714451</v>
      </c>
      <c r="K573" s="0" t="n">
        <v>628908.241185895</v>
      </c>
      <c r="L573" s="0" t="n">
        <v>22589875.810652</v>
      </c>
      <c r="M573" s="0" t="n">
        <v>25413610.2869834</v>
      </c>
      <c r="N573" s="0" t="n">
        <v>5919837.04488666</v>
      </c>
      <c r="O573" s="0" t="n">
        <v>7577391.41745492</v>
      </c>
      <c r="P573" s="0" t="n">
        <v>514561.288243006</v>
      </c>
      <c r="Q573" s="0" t="n">
        <v>628908.241185895</v>
      </c>
      <c r="R573" s="0" t="n">
        <v>9037572.46737434</v>
      </c>
      <c r="S573" s="0" t="n">
        <v>0.930552311683183</v>
      </c>
      <c r="T573" s="0" t="n">
        <v>13.125</v>
      </c>
      <c r="U573" s="0" t="n">
        <v>524.75694435</v>
      </c>
      <c r="V573" s="0" t="n">
        <v>147.5468750475</v>
      </c>
      <c r="W573" s="0" t="n">
        <v>12.5</v>
      </c>
      <c r="X573" s="0" t="n">
        <v>697.9288193975</v>
      </c>
      <c r="Y573" s="0" t="n">
        <v>672.3038193975</v>
      </c>
      <c r="Z573" s="0" t="s">
        <v>479</v>
      </c>
      <c r="AA573" s="0" t="n">
        <v>0.29952</v>
      </c>
      <c r="AB573" s="0" t="n">
        <v>0.4992</v>
      </c>
      <c r="AC573" s="0" t="n">
        <v>1</v>
      </c>
      <c r="AD573" s="0" t="n">
        <v>0.19968</v>
      </c>
      <c r="AE573" s="0" t="n">
        <v>0.5008</v>
      </c>
      <c r="AF573" s="0" t="n">
        <v>0.166933333333333</v>
      </c>
      <c r="AG573" s="0" t="n">
        <v>0.333866666666667</v>
      </c>
      <c r="AH573" s="0" t="n">
        <v>0.278719028395347</v>
      </c>
      <c r="AI573" s="0" t="n">
        <v>0.464531713992245</v>
      </c>
      <c r="AJ573" s="0" t="n">
        <v>0.930552311683183</v>
      </c>
      <c r="AK573" s="5" t="s">
        <v>261</v>
      </c>
      <c r="AL573" s="5" t="s">
        <v>262</v>
      </c>
      <c r="AM573" s="5" t="s">
        <v>331</v>
      </c>
      <c r="AN573" s="5" t="s">
        <v>437</v>
      </c>
      <c r="AO573" s="5" t="s">
        <v>261</v>
      </c>
      <c r="AP573" s="5" t="s">
        <v>514</v>
      </c>
      <c r="AQ573" s="0" t="s">
        <v>242</v>
      </c>
    </row>
    <row r="574" customFormat="false" ht="15.8" hidden="true" customHeight="false" outlineLevel="0" collapsed="false">
      <c r="A574" s="0" t="s">
        <v>13</v>
      </c>
      <c r="B574" s="0" t="s">
        <v>13</v>
      </c>
      <c r="C574" s="0" t="s">
        <v>44</v>
      </c>
      <c r="D574" s="0" t="s">
        <v>259</v>
      </c>
      <c r="E574" s="0" t="s">
        <v>260</v>
      </c>
      <c r="F574" s="0" t="s">
        <v>202</v>
      </c>
      <c r="G574" s="0" t="n">
        <v>13268874.4097624</v>
      </c>
      <c r="H574" s="0" t="n">
        <v>75588.3833333332</v>
      </c>
      <c r="I574" s="0" t="n">
        <v>202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13268874.4097624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s">
        <v>479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5" t="s">
        <v>261</v>
      </c>
      <c r="AL574" s="5" t="s">
        <v>262</v>
      </c>
      <c r="AM574" s="5" t="s">
        <v>333</v>
      </c>
      <c r="AN574" s="5" t="s">
        <v>437</v>
      </c>
      <c r="AO574" s="5" t="s">
        <v>261</v>
      </c>
      <c r="AP574" s="5" t="s">
        <v>515</v>
      </c>
      <c r="AQ574" s="0" t="s">
        <v>237</v>
      </c>
    </row>
    <row r="575" customFormat="false" ht="15.8" hidden="true" customHeight="false" outlineLevel="0" collapsed="false">
      <c r="A575" s="0" t="s">
        <v>13</v>
      </c>
      <c r="B575" s="0" t="s">
        <v>13</v>
      </c>
      <c r="C575" s="0" t="s">
        <v>44</v>
      </c>
      <c r="D575" s="0" t="s">
        <v>259</v>
      </c>
      <c r="E575" s="0" t="s">
        <v>260</v>
      </c>
      <c r="F575" s="0" t="s">
        <v>238</v>
      </c>
      <c r="G575" s="0" t="n">
        <v>10154944.216353</v>
      </c>
      <c r="H575" s="0" t="n">
        <v>75588.3833333332</v>
      </c>
      <c r="I575" s="0" t="n">
        <v>46935.8691666666</v>
      </c>
      <c r="J575" s="0" t="n">
        <v>0</v>
      </c>
      <c r="K575" s="0" t="n">
        <v>0</v>
      </c>
      <c r="L575" s="0" t="n">
        <v>16570653.3819564</v>
      </c>
      <c r="M575" s="0" t="n">
        <v>20713316.7274456</v>
      </c>
      <c r="N575" s="0" t="n">
        <v>0</v>
      </c>
      <c r="O575" s="0" t="n">
        <v>0</v>
      </c>
      <c r="P575" s="0" t="n">
        <v>661398.354166666</v>
      </c>
      <c r="Q575" s="0" t="n">
        <v>850369.3125</v>
      </c>
      <c r="R575" s="0" t="n">
        <v>13268874.4097624</v>
      </c>
      <c r="S575" s="0" t="n">
        <v>0.234679302648188</v>
      </c>
      <c r="T575" s="0" t="n">
        <v>0</v>
      </c>
      <c r="U575" s="0" t="n">
        <v>246.6250002</v>
      </c>
      <c r="V575" s="0" t="n">
        <v>0</v>
      </c>
      <c r="W575" s="0" t="n">
        <v>10</v>
      </c>
      <c r="X575" s="0" t="n">
        <v>256.6250002</v>
      </c>
      <c r="Y575" s="0" t="n">
        <v>0</v>
      </c>
      <c r="Z575" s="0" t="s">
        <v>479</v>
      </c>
      <c r="AA575" s="0" t="n">
        <v>0.29952</v>
      </c>
      <c r="AB575" s="0" t="n">
        <v>0</v>
      </c>
      <c r="AC575" s="0" t="n">
        <v>1</v>
      </c>
      <c r="AD575" s="0" t="n">
        <v>0</v>
      </c>
      <c r="AE575" s="0" t="n">
        <v>0.70048</v>
      </c>
      <c r="AF575" s="0" t="n">
        <v>0</v>
      </c>
      <c r="AG575" s="0" t="n">
        <v>0.70048</v>
      </c>
      <c r="AH575" s="0" t="n">
        <v>0.0702911447291852</v>
      </c>
      <c r="AI575" s="0" t="n">
        <v>0</v>
      </c>
      <c r="AJ575" s="0" t="n">
        <v>0.234679302648188</v>
      </c>
      <c r="AK575" s="5" t="s">
        <v>261</v>
      </c>
      <c r="AL575" s="5" t="s">
        <v>262</v>
      </c>
      <c r="AM575" s="5" t="s">
        <v>333</v>
      </c>
      <c r="AN575" s="5" t="s">
        <v>437</v>
      </c>
      <c r="AO575" s="5" t="s">
        <v>261</v>
      </c>
      <c r="AP575" s="5" t="s">
        <v>515</v>
      </c>
      <c r="AQ575" s="0" t="s">
        <v>239</v>
      </c>
    </row>
    <row r="576" customFormat="false" ht="15.8" hidden="true" customHeight="false" outlineLevel="0" collapsed="false">
      <c r="A576" s="0" t="s">
        <v>13</v>
      </c>
      <c r="B576" s="0" t="s">
        <v>13</v>
      </c>
      <c r="C576" s="0" t="s">
        <v>44</v>
      </c>
      <c r="D576" s="0" t="s">
        <v>259</v>
      </c>
      <c r="E576" s="0" t="s">
        <v>260</v>
      </c>
      <c r="F576" s="0" t="s">
        <v>240</v>
      </c>
      <c r="G576" s="0" t="n">
        <v>1848025.31599351</v>
      </c>
      <c r="H576" s="0" t="n">
        <v>75588.3833333332</v>
      </c>
      <c r="I576" s="0" t="n">
        <v>46935.8691666666</v>
      </c>
      <c r="J576" s="0" t="n">
        <v>0</v>
      </c>
      <c r="K576" s="0" t="n">
        <v>0</v>
      </c>
      <c r="L576" s="0" t="n">
        <v>16570653.3819564</v>
      </c>
      <c r="M576" s="0" t="n">
        <v>20713316.7274456</v>
      </c>
      <c r="N576" s="0" t="n">
        <v>3461318.05221241</v>
      </c>
      <c r="O576" s="0" t="n">
        <v>5538108.88353985</v>
      </c>
      <c r="P576" s="0" t="n">
        <v>755883.833333332</v>
      </c>
      <c r="Q576" s="0" t="n">
        <v>944854.791666666</v>
      </c>
      <c r="R576" s="0" t="n">
        <v>13268874.4097624</v>
      </c>
      <c r="S576" s="0" t="n">
        <v>0.860724786524934</v>
      </c>
      <c r="T576" s="0" t="n">
        <v>0</v>
      </c>
      <c r="U576" s="0" t="n">
        <v>246.6250002</v>
      </c>
      <c r="V576" s="0" t="n">
        <v>59.5291666449999</v>
      </c>
      <c r="W576" s="0" t="n">
        <v>11.25</v>
      </c>
      <c r="X576" s="0" t="n">
        <v>317.404166845</v>
      </c>
      <c r="Y576" s="0" t="n">
        <v>306.154166845</v>
      </c>
      <c r="Z576" s="0" t="s">
        <v>479</v>
      </c>
      <c r="AA576" s="0" t="n">
        <v>0.29952</v>
      </c>
      <c r="AB576" s="0" t="n">
        <v>0.4992</v>
      </c>
      <c r="AC576" s="0" t="n">
        <v>1</v>
      </c>
      <c r="AD576" s="0" t="n">
        <v>0.19968</v>
      </c>
      <c r="AE576" s="0" t="n">
        <v>0.5008</v>
      </c>
      <c r="AF576" s="0" t="n">
        <v>0</v>
      </c>
      <c r="AG576" s="0" t="n">
        <v>0.5008</v>
      </c>
      <c r="AH576" s="0" t="n">
        <v>0.257804288059948</v>
      </c>
      <c r="AI576" s="0" t="n">
        <v>0.429673813433247</v>
      </c>
      <c r="AJ576" s="0" t="n">
        <v>0.860724786524934</v>
      </c>
      <c r="AK576" s="5" t="s">
        <v>261</v>
      </c>
      <c r="AL576" s="5" t="s">
        <v>262</v>
      </c>
      <c r="AM576" s="5" t="s">
        <v>333</v>
      </c>
      <c r="AN576" s="5" t="s">
        <v>437</v>
      </c>
      <c r="AO576" s="5" t="s">
        <v>261</v>
      </c>
      <c r="AP576" s="5" t="s">
        <v>515</v>
      </c>
      <c r="AQ576" s="0" t="s">
        <v>155</v>
      </c>
    </row>
    <row r="577" customFormat="false" ht="15.8" hidden="true" customHeight="false" outlineLevel="0" collapsed="false">
      <c r="A577" s="0" t="s">
        <v>13</v>
      </c>
      <c r="B577" s="0" t="s">
        <v>13</v>
      </c>
      <c r="C577" s="0" t="s">
        <v>44</v>
      </c>
      <c r="D577" s="0" t="s">
        <v>259</v>
      </c>
      <c r="E577" s="0" t="s">
        <v>260</v>
      </c>
      <c r="F577" s="0" t="s">
        <v>241</v>
      </c>
      <c r="G577" s="0" t="n">
        <v>880357.720593066</v>
      </c>
      <c r="H577" s="0" t="n">
        <v>75588.3833333332</v>
      </c>
      <c r="I577" s="0" t="n">
        <v>46935.8691666666</v>
      </c>
      <c r="J577" s="0" t="n">
        <v>944854.791666666</v>
      </c>
      <c r="K577" s="0" t="n">
        <v>1039340.27083333</v>
      </c>
      <c r="L577" s="0" t="n">
        <v>33141306.7639128</v>
      </c>
      <c r="M577" s="0" t="n">
        <v>37283970.1094019</v>
      </c>
      <c r="N577" s="0" t="n">
        <v>8653295.13053103</v>
      </c>
      <c r="O577" s="0" t="n">
        <v>11076217.7670797</v>
      </c>
      <c r="P577" s="0" t="n">
        <v>850369.3125</v>
      </c>
      <c r="Q577" s="0" t="n">
        <v>1039340.27083333</v>
      </c>
      <c r="R577" s="0" t="n">
        <v>13268874.4097624</v>
      </c>
      <c r="S577" s="0" t="n">
        <v>0.933652418931228</v>
      </c>
      <c r="T577" s="0" t="n">
        <v>13.125</v>
      </c>
      <c r="U577" s="0" t="n">
        <v>465.8472226</v>
      </c>
      <c r="V577" s="0" t="n">
        <v>130.5062499525</v>
      </c>
      <c r="W577" s="0" t="n">
        <v>12.5</v>
      </c>
      <c r="X577" s="0" t="n">
        <v>621.9784725525</v>
      </c>
      <c r="Y577" s="0" t="n">
        <v>596.3534725525</v>
      </c>
      <c r="Z577" s="0" t="s">
        <v>479</v>
      </c>
      <c r="AA577" s="0" t="n">
        <v>0.29952</v>
      </c>
      <c r="AB577" s="0" t="n">
        <v>0.4992</v>
      </c>
      <c r="AC577" s="0" t="n">
        <v>1</v>
      </c>
      <c r="AD577" s="0" t="n">
        <v>0.19968</v>
      </c>
      <c r="AE577" s="0" t="n">
        <v>0.5008</v>
      </c>
      <c r="AF577" s="0" t="n">
        <v>0.166933333333333</v>
      </c>
      <c r="AG577" s="0" t="n">
        <v>0.333866666666667</v>
      </c>
      <c r="AH577" s="0" t="n">
        <v>0.279647572518281</v>
      </c>
      <c r="AI577" s="0" t="n">
        <v>0.466079287530469</v>
      </c>
      <c r="AJ577" s="0" t="n">
        <v>0.933652418931228</v>
      </c>
      <c r="AK577" s="5" t="s">
        <v>261</v>
      </c>
      <c r="AL577" s="5" t="s">
        <v>262</v>
      </c>
      <c r="AM577" s="5" t="s">
        <v>333</v>
      </c>
      <c r="AN577" s="5" t="s">
        <v>437</v>
      </c>
      <c r="AO577" s="5" t="s">
        <v>261</v>
      </c>
      <c r="AP577" s="5" t="s">
        <v>515</v>
      </c>
      <c r="AQ577" s="0" t="s">
        <v>242</v>
      </c>
    </row>
    <row r="578" customFormat="false" ht="15.8" hidden="true" customHeight="false" outlineLevel="0" collapsed="false">
      <c r="A578" s="0" t="s">
        <v>13</v>
      </c>
      <c r="B578" s="0" t="s">
        <v>13</v>
      </c>
      <c r="C578" s="0" t="s">
        <v>45</v>
      </c>
      <c r="D578" s="0" t="s">
        <v>259</v>
      </c>
      <c r="E578" s="0" t="s">
        <v>260</v>
      </c>
      <c r="F578" s="0" t="s">
        <v>202</v>
      </c>
      <c r="G578" s="0" t="n">
        <v>4396609.15538927</v>
      </c>
      <c r="H578" s="0" t="n">
        <v>27584.5</v>
      </c>
      <c r="I578" s="0" t="n">
        <v>52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4396609.15538927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s">
        <v>479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5" t="s">
        <v>261</v>
      </c>
      <c r="AL578" s="5" t="s">
        <v>262</v>
      </c>
      <c r="AM578" s="5" t="s">
        <v>335</v>
      </c>
      <c r="AN578" s="5" t="s">
        <v>437</v>
      </c>
      <c r="AO578" s="5" t="s">
        <v>261</v>
      </c>
      <c r="AP578" s="5" t="s">
        <v>516</v>
      </c>
      <c r="AQ578" s="0" t="s">
        <v>237</v>
      </c>
    </row>
    <row r="579" customFormat="false" ht="15.8" hidden="true" customHeight="false" outlineLevel="0" collapsed="false">
      <c r="A579" s="0" t="s">
        <v>13</v>
      </c>
      <c r="B579" s="0" t="s">
        <v>13</v>
      </c>
      <c r="C579" s="0" t="s">
        <v>45</v>
      </c>
      <c r="D579" s="0" t="s">
        <v>259</v>
      </c>
      <c r="E579" s="0" t="s">
        <v>260</v>
      </c>
      <c r="F579" s="0" t="s">
        <v>238</v>
      </c>
      <c r="G579" s="0" t="n">
        <v>4396609.15538927</v>
      </c>
      <c r="H579" s="0" t="n">
        <v>27584.5</v>
      </c>
      <c r="I579" s="0" t="n">
        <v>12982.7625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4396609.15538927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s">
        <v>479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5" t="s">
        <v>261</v>
      </c>
      <c r="AL579" s="5" t="s">
        <v>262</v>
      </c>
      <c r="AM579" s="5" t="s">
        <v>335</v>
      </c>
      <c r="AN579" s="5" t="s">
        <v>437</v>
      </c>
      <c r="AO579" s="5" t="s">
        <v>261</v>
      </c>
      <c r="AP579" s="5" t="s">
        <v>516</v>
      </c>
      <c r="AQ579" s="0" t="s">
        <v>239</v>
      </c>
    </row>
    <row r="580" customFormat="false" ht="15.8" hidden="true" customHeight="false" outlineLevel="0" collapsed="false">
      <c r="A580" s="0" t="s">
        <v>13</v>
      </c>
      <c r="B580" s="0" t="s">
        <v>13</v>
      </c>
      <c r="C580" s="0" t="s">
        <v>45</v>
      </c>
      <c r="D580" s="0" t="s">
        <v>259</v>
      </c>
      <c r="E580" s="0" t="s">
        <v>260</v>
      </c>
      <c r="F580" s="0" t="s">
        <v>240</v>
      </c>
      <c r="G580" s="0" t="n">
        <v>3210281.95515286</v>
      </c>
      <c r="H580" s="0" t="n">
        <v>27584.5</v>
      </c>
      <c r="I580" s="0" t="n">
        <v>12982.7625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4396609.15538927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s">
        <v>479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5" t="s">
        <v>261</v>
      </c>
      <c r="AL580" s="5" t="s">
        <v>262</v>
      </c>
      <c r="AM580" s="5" t="s">
        <v>335</v>
      </c>
      <c r="AN580" s="5" t="s">
        <v>437</v>
      </c>
      <c r="AO580" s="5" t="s">
        <v>261</v>
      </c>
      <c r="AP580" s="5" t="s">
        <v>516</v>
      </c>
      <c r="AQ580" s="0" t="s">
        <v>155</v>
      </c>
    </row>
    <row r="581" customFormat="false" ht="15.8" hidden="true" customHeight="false" outlineLevel="0" collapsed="false">
      <c r="A581" s="0" t="s">
        <v>13</v>
      </c>
      <c r="B581" s="0" t="s">
        <v>13</v>
      </c>
      <c r="C581" s="0" t="s">
        <v>45</v>
      </c>
      <c r="D581" s="0" t="s">
        <v>259</v>
      </c>
      <c r="E581" s="0" t="s">
        <v>260</v>
      </c>
      <c r="F581" s="0" t="s">
        <v>241</v>
      </c>
      <c r="G581" s="0" t="n">
        <v>2027643.15206536</v>
      </c>
      <c r="H581" s="0" t="n">
        <v>27584.5</v>
      </c>
      <c r="I581" s="0" t="n">
        <v>12982.7625</v>
      </c>
      <c r="J581" s="0" t="n">
        <v>0</v>
      </c>
      <c r="K581" s="0" t="n">
        <v>0</v>
      </c>
      <c r="L581" s="0" t="n">
        <v>16464268.5537939</v>
      </c>
      <c r="M581" s="0" t="n">
        <v>19992326.1010354</v>
      </c>
      <c r="N581" s="0" t="n">
        <v>0</v>
      </c>
      <c r="O581" s="0" t="n">
        <v>0</v>
      </c>
      <c r="P581" s="0" t="n">
        <v>275845</v>
      </c>
      <c r="Q581" s="0" t="n">
        <v>344806.25</v>
      </c>
      <c r="R581" s="0" t="n">
        <v>4396609.15538927</v>
      </c>
      <c r="S581" s="0" t="n">
        <v>0.538816601521216</v>
      </c>
      <c r="T581" s="0" t="n">
        <v>0</v>
      </c>
      <c r="U581" s="0" t="n">
        <v>660.81666615</v>
      </c>
      <c r="V581" s="0" t="n">
        <v>0</v>
      </c>
      <c r="W581" s="0" t="n">
        <v>11.25</v>
      </c>
      <c r="X581" s="0" t="n">
        <v>672.06666615</v>
      </c>
      <c r="Y581" s="0" t="n">
        <v>0</v>
      </c>
      <c r="Z581" s="0" t="s">
        <v>479</v>
      </c>
      <c r="AA581" s="0" t="n">
        <v>0.29952</v>
      </c>
      <c r="AB581" s="0" t="n">
        <v>0</v>
      </c>
      <c r="AC581" s="0" t="n">
        <v>1</v>
      </c>
      <c r="AD581" s="0" t="n">
        <v>0</v>
      </c>
      <c r="AE581" s="0" t="n">
        <v>0.70048</v>
      </c>
      <c r="AF581" s="0" t="n">
        <v>0</v>
      </c>
      <c r="AG581" s="0" t="n">
        <v>0.70048</v>
      </c>
      <c r="AH581" s="0" t="n">
        <v>0.161386348487635</v>
      </c>
      <c r="AI581" s="0" t="n">
        <v>0</v>
      </c>
      <c r="AJ581" s="0" t="n">
        <v>0.538816601521216</v>
      </c>
      <c r="AK581" s="5" t="s">
        <v>261</v>
      </c>
      <c r="AL581" s="5" t="s">
        <v>262</v>
      </c>
      <c r="AM581" s="5" t="s">
        <v>335</v>
      </c>
      <c r="AN581" s="5" t="s">
        <v>437</v>
      </c>
      <c r="AO581" s="5" t="s">
        <v>261</v>
      </c>
      <c r="AP581" s="5" t="s">
        <v>516</v>
      </c>
      <c r="AQ581" s="0" t="s">
        <v>242</v>
      </c>
    </row>
    <row r="582" customFormat="false" ht="15.8" hidden="true" customHeight="false" outlineLevel="0" collapsed="false">
      <c r="A582" s="0" t="s">
        <v>13</v>
      </c>
      <c r="B582" s="0" t="s">
        <v>13</v>
      </c>
      <c r="C582" s="0" t="s">
        <v>46</v>
      </c>
      <c r="D582" s="0" t="s">
        <v>269</v>
      </c>
      <c r="E582" s="0" t="s">
        <v>260</v>
      </c>
      <c r="F582" s="0" t="s">
        <v>202</v>
      </c>
      <c r="G582" s="0" t="n">
        <v>21917874.7648753</v>
      </c>
      <c r="H582" s="0" t="n">
        <v>112895.808172838</v>
      </c>
      <c r="I582" s="0" t="n">
        <v>807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21917874.7648753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s">
        <v>479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  <c r="AI582" s="0" t="n">
        <v>0</v>
      </c>
      <c r="AJ582" s="0" t="n">
        <v>0</v>
      </c>
      <c r="AK582" s="5" t="s">
        <v>261</v>
      </c>
      <c r="AL582" s="5" t="s">
        <v>270</v>
      </c>
      <c r="AM582" s="5" t="s">
        <v>337</v>
      </c>
      <c r="AN582" s="5" t="s">
        <v>437</v>
      </c>
      <c r="AO582" s="5" t="s">
        <v>261</v>
      </c>
      <c r="AP582" s="5" t="s">
        <v>517</v>
      </c>
      <c r="AQ582" s="0" t="s">
        <v>237</v>
      </c>
    </row>
    <row r="583" customFormat="false" ht="15.8" hidden="true" customHeight="false" outlineLevel="0" collapsed="false">
      <c r="A583" s="0" t="s">
        <v>13</v>
      </c>
      <c r="B583" s="0" t="s">
        <v>13</v>
      </c>
      <c r="C583" s="0" t="s">
        <v>46</v>
      </c>
      <c r="D583" s="0" t="s">
        <v>269</v>
      </c>
      <c r="E583" s="0" t="s">
        <v>260</v>
      </c>
      <c r="F583" s="0" t="s">
        <v>238</v>
      </c>
      <c r="G583" s="0" t="n">
        <v>17126936.1425594</v>
      </c>
      <c r="H583" s="0" t="n">
        <v>112895.808172838</v>
      </c>
      <c r="I583" s="0" t="n">
        <v>117275.929872678</v>
      </c>
      <c r="J583" s="0" t="n">
        <v>0</v>
      </c>
      <c r="K583" s="0" t="n">
        <v>0</v>
      </c>
      <c r="L583" s="0" t="n">
        <v>27878992.6243304</v>
      </c>
      <c r="M583" s="0" t="n">
        <v>34848740.7804129</v>
      </c>
      <c r="N583" s="0" t="n">
        <v>0</v>
      </c>
      <c r="O583" s="0" t="n">
        <v>0</v>
      </c>
      <c r="P583" s="0" t="n">
        <v>987838.32151233</v>
      </c>
      <c r="Q583" s="0" t="n">
        <v>1270077.84194442</v>
      </c>
      <c r="R583" s="0" t="n">
        <v>21917874.7648753</v>
      </c>
      <c r="S583" s="0" t="n">
        <v>0.21858591098411</v>
      </c>
      <c r="T583" s="0" t="n">
        <v>0</v>
      </c>
      <c r="U583" s="0" t="n">
        <v>277.81249995</v>
      </c>
      <c r="V583" s="0" t="n">
        <v>0</v>
      </c>
      <c r="W583" s="0" t="n">
        <v>10</v>
      </c>
      <c r="X583" s="0" t="n">
        <v>287.81249995</v>
      </c>
      <c r="Y583" s="0" t="n">
        <v>0</v>
      </c>
      <c r="Z583" s="0" t="s">
        <v>479</v>
      </c>
      <c r="AA583" s="0" t="n">
        <v>0.29952</v>
      </c>
      <c r="AB583" s="0" t="n">
        <v>0</v>
      </c>
      <c r="AC583" s="0" t="n">
        <v>1</v>
      </c>
      <c r="AD583" s="0" t="n">
        <v>0</v>
      </c>
      <c r="AE583" s="0" t="n">
        <v>0.70048</v>
      </c>
      <c r="AF583" s="0" t="n">
        <v>0</v>
      </c>
      <c r="AG583" s="0" t="n">
        <v>0.70048</v>
      </c>
      <c r="AH583" s="0" t="n">
        <v>0.0654708520579605</v>
      </c>
      <c r="AI583" s="0" t="n">
        <v>0</v>
      </c>
      <c r="AJ583" s="0" t="n">
        <v>0.21858591098411</v>
      </c>
      <c r="AK583" s="5" t="s">
        <v>261</v>
      </c>
      <c r="AL583" s="5" t="s">
        <v>270</v>
      </c>
      <c r="AM583" s="5" t="s">
        <v>337</v>
      </c>
      <c r="AN583" s="5" t="s">
        <v>437</v>
      </c>
      <c r="AO583" s="5" t="s">
        <v>261</v>
      </c>
      <c r="AP583" s="5" t="s">
        <v>517</v>
      </c>
      <c r="AQ583" s="0" t="s">
        <v>239</v>
      </c>
    </row>
    <row r="584" customFormat="false" ht="15.8" hidden="true" customHeight="false" outlineLevel="0" collapsed="false">
      <c r="A584" s="0" t="s">
        <v>13</v>
      </c>
      <c r="B584" s="0" t="s">
        <v>13</v>
      </c>
      <c r="C584" s="0" t="s">
        <v>46</v>
      </c>
      <c r="D584" s="0" t="s">
        <v>269</v>
      </c>
      <c r="E584" s="0" t="s">
        <v>260</v>
      </c>
      <c r="F584" s="0" t="s">
        <v>240</v>
      </c>
      <c r="G584" s="0" t="n">
        <v>3205159.61233277</v>
      </c>
      <c r="H584" s="0" t="n">
        <v>112895.808172838</v>
      </c>
      <c r="I584" s="0" t="n">
        <v>117275.929872678</v>
      </c>
      <c r="J584" s="0" t="n">
        <v>0</v>
      </c>
      <c r="K584" s="0" t="n">
        <v>0</v>
      </c>
      <c r="L584" s="0" t="n">
        <v>27878992.6243304</v>
      </c>
      <c r="M584" s="0" t="n">
        <v>34848740.7804129</v>
      </c>
      <c r="N584" s="0" t="n">
        <v>5844710.07082955</v>
      </c>
      <c r="O584" s="0" t="n">
        <v>9351536.11332729</v>
      </c>
      <c r="P584" s="0" t="n">
        <v>1128958.08172838</v>
      </c>
      <c r="Q584" s="0" t="n">
        <v>1411197.60216047</v>
      </c>
      <c r="R584" s="0" t="n">
        <v>21917874.7648753</v>
      </c>
      <c r="S584" s="0" t="n">
        <v>0.853765036678226</v>
      </c>
      <c r="T584" s="0" t="n">
        <v>0</v>
      </c>
      <c r="U584" s="0" t="n">
        <v>277.81249995</v>
      </c>
      <c r="V584" s="0" t="n">
        <v>67.302083355</v>
      </c>
      <c r="W584" s="0" t="n">
        <v>11.25</v>
      </c>
      <c r="X584" s="0" t="n">
        <v>356.364583305</v>
      </c>
      <c r="Y584" s="0" t="n">
        <v>345.114583305</v>
      </c>
      <c r="Z584" s="0" t="s">
        <v>479</v>
      </c>
      <c r="AA584" s="0" t="n">
        <v>0.29952</v>
      </c>
      <c r="AB584" s="0" t="n">
        <v>0.4992</v>
      </c>
      <c r="AC584" s="0" t="n">
        <v>1</v>
      </c>
      <c r="AD584" s="0" t="n">
        <v>0.19968</v>
      </c>
      <c r="AE584" s="0" t="n">
        <v>0.5008</v>
      </c>
      <c r="AF584" s="0" t="n">
        <v>0</v>
      </c>
      <c r="AG584" s="0" t="n">
        <v>0.5008</v>
      </c>
      <c r="AH584" s="0" t="n">
        <v>0.255719703785862</v>
      </c>
      <c r="AI584" s="0" t="n">
        <v>0.42619950630977</v>
      </c>
      <c r="AJ584" s="0" t="n">
        <v>0.853765036678226</v>
      </c>
      <c r="AK584" s="5" t="s">
        <v>261</v>
      </c>
      <c r="AL584" s="5" t="s">
        <v>270</v>
      </c>
      <c r="AM584" s="5" t="s">
        <v>337</v>
      </c>
      <c r="AN584" s="5" t="s">
        <v>437</v>
      </c>
      <c r="AO584" s="5" t="s">
        <v>261</v>
      </c>
      <c r="AP584" s="5" t="s">
        <v>517</v>
      </c>
      <c r="AQ584" s="0" t="s">
        <v>155</v>
      </c>
    </row>
    <row r="585" customFormat="false" ht="15.8" hidden="true" customHeight="false" outlineLevel="0" collapsed="false">
      <c r="A585" s="0" t="s">
        <v>13</v>
      </c>
      <c r="B585" s="0" t="s">
        <v>13</v>
      </c>
      <c r="C585" s="0" t="s">
        <v>46</v>
      </c>
      <c r="D585" s="0" t="s">
        <v>269</v>
      </c>
      <c r="E585" s="0" t="s">
        <v>260</v>
      </c>
      <c r="F585" s="0" t="s">
        <v>241</v>
      </c>
      <c r="G585" s="0" t="n">
        <v>1678738.95421632</v>
      </c>
      <c r="H585" s="0" t="n">
        <v>112895.808172838</v>
      </c>
      <c r="I585" s="0" t="n">
        <v>117275.929872678</v>
      </c>
      <c r="J585" s="0" t="n">
        <v>1411197.60216047</v>
      </c>
      <c r="K585" s="0" t="n">
        <v>1552317.36237652</v>
      </c>
      <c r="L585" s="0" t="n">
        <v>55757985.2486608</v>
      </c>
      <c r="M585" s="0" t="n">
        <v>62727733.4047433</v>
      </c>
      <c r="N585" s="0" t="n">
        <v>14611775.1770739</v>
      </c>
      <c r="O585" s="0" t="n">
        <v>18703072.2266546</v>
      </c>
      <c r="P585" s="0" t="n">
        <v>1270077.84194442</v>
      </c>
      <c r="Q585" s="0" t="n">
        <v>1552317.36237652</v>
      </c>
      <c r="R585" s="0" t="n">
        <v>21917874.7648753</v>
      </c>
      <c r="S585" s="0" t="n">
        <v>0.92340776775919</v>
      </c>
      <c r="T585" s="0" t="n">
        <v>13.125</v>
      </c>
      <c r="U585" s="0" t="n">
        <v>524.75694435</v>
      </c>
      <c r="V585" s="0" t="n">
        <v>147.5468750475</v>
      </c>
      <c r="W585" s="0" t="n">
        <v>12.5</v>
      </c>
      <c r="X585" s="0" t="n">
        <v>697.9288193975</v>
      </c>
      <c r="Y585" s="0" t="n">
        <v>672.3038193975</v>
      </c>
      <c r="Z585" s="0" t="s">
        <v>479</v>
      </c>
      <c r="AA585" s="0" t="n">
        <v>0.29952</v>
      </c>
      <c r="AB585" s="0" t="n">
        <v>0.4992</v>
      </c>
      <c r="AC585" s="0" t="n">
        <v>1</v>
      </c>
      <c r="AD585" s="0" t="n">
        <v>0.19968</v>
      </c>
      <c r="AE585" s="0" t="n">
        <v>0.5008</v>
      </c>
      <c r="AF585" s="0" t="n">
        <v>0.166933333333333</v>
      </c>
      <c r="AG585" s="0" t="n">
        <v>0.333866666666667</v>
      </c>
      <c r="AH585" s="0" t="n">
        <v>0.276579094599232</v>
      </c>
      <c r="AI585" s="0" t="n">
        <v>0.460965157665387</v>
      </c>
      <c r="AJ585" s="0" t="n">
        <v>0.92340776775919</v>
      </c>
      <c r="AK585" s="5" t="s">
        <v>261</v>
      </c>
      <c r="AL585" s="5" t="s">
        <v>270</v>
      </c>
      <c r="AM585" s="5" t="s">
        <v>337</v>
      </c>
      <c r="AN585" s="5" t="s">
        <v>437</v>
      </c>
      <c r="AO585" s="5" t="s">
        <v>261</v>
      </c>
      <c r="AP585" s="5" t="s">
        <v>517</v>
      </c>
      <c r="AQ585" s="0" t="s">
        <v>242</v>
      </c>
    </row>
    <row r="586" customFormat="false" ht="15.8" hidden="true" customHeight="false" outlineLevel="0" collapsed="false">
      <c r="A586" s="0" t="s">
        <v>13</v>
      </c>
      <c r="B586" s="0" t="s">
        <v>13</v>
      </c>
      <c r="C586" s="0" t="s">
        <v>47</v>
      </c>
      <c r="D586" s="0" t="s">
        <v>269</v>
      </c>
      <c r="E586" s="0" t="s">
        <v>260</v>
      </c>
      <c r="F586" s="0" t="s">
        <v>202</v>
      </c>
      <c r="G586" s="0" t="n">
        <v>1528175.49323216</v>
      </c>
      <c r="H586" s="0" t="n">
        <v>9982.5</v>
      </c>
      <c r="I586" s="0" t="n">
        <v>35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1528175.49323216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s">
        <v>479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5" t="s">
        <v>261</v>
      </c>
      <c r="AL586" s="5" t="s">
        <v>270</v>
      </c>
      <c r="AM586" s="5" t="s">
        <v>339</v>
      </c>
      <c r="AN586" s="5" t="s">
        <v>437</v>
      </c>
      <c r="AO586" s="5" t="s">
        <v>261</v>
      </c>
      <c r="AP586" s="5" t="s">
        <v>518</v>
      </c>
      <c r="AQ586" s="0" t="s">
        <v>237</v>
      </c>
    </row>
    <row r="587" customFormat="false" ht="15.8" hidden="true" customHeight="false" outlineLevel="0" collapsed="false">
      <c r="A587" s="0" t="s">
        <v>13</v>
      </c>
      <c r="B587" s="0" t="s">
        <v>13</v>
      </c>
      <c r="C587" s="0" t="s">
        <v>47</v>
      </c>
      <c r="D587" s="0" t="s">
        <v>269</v>
      </c>
      <c r="E587" s="0" t="s">
        <v>260</v>
      </c>
      <c r="F587" s="0" t="s">
        <v>238</v>
      </c>
      <c r="G587" s="0" t="n">
        <v>1156349.34653051</v>
      </c>
      <c r="H587" s="0" t="n">
        <v>9982.5</v>
      </c>
      <c r="I587" s="0" t="n">
        <v>4066.605</v>
      </c>
      <c r="J587" s="0" t="n">
        <v>0</v>
      </c>
      <c r="K587" s="0" t="n">
        <v>0</v>
      </c>
      <c r="L587" s="0" t="n">
        <v>2188385.83510799</v>
      </c>
      <c r="M587" s="0" t="n">
        <v>2735482.29388498</v>
      </c>
      <c r="N587" s="0" t="n">
        <v>0</v>
      </c>
      <c r="O587" s="0" t="n">
        <v>0</v>
      </c>
      <c r="P587" s="0" t="n">
        <v>87346.8749999998</v>
      </c>
      <c r="Q587" s="0" t="n">
        <v>112303.125</v>
      </c>
      <c r="R587" s="0" t="n">
        <v>1528175.49323216</v>
      </c>
      <c r="S587" s="0" t="n">
        <v>0.243313774071346</v>
      </c>
      <c r="T587" s="0" t="n">
        <v>0</v>
      </c>
      <c r="U587" s="0" t="n">
        <v>246.625000199998</v>
      </c>
      <c r="V587" s="0" t="n">
        <v>0</v>
      </c>
      <c r="W587" s="0" t="n">
        <v>9.99999999999998</v>
      </c>
      <c r="X587" s="0" t="n">
        <v>256.625000199998</v>
      </c>
      <c r="Y587" s="0" t="n">
        <v>0</v>
      </c>
      <c r="Z587" s="0" t="s">
        <v>479</v>
      </c>
      <c r="AA587" s="0" t="n">
        <v>0.29952</v>
      </c>
      <c r="AB587" s="0" t="n">
        <v>0</v>
      </c>
      <c r="AC587" s="0" t="n">
        <v>1</v>
      </c>
      <c r="AD587" s="0" t="n">
        <v>0</v>
      </c>
      <c r="AE587" s="0" t="n">
        <v>0.70048</v>
      </c>
      <c r="AF587" s="0" t="n">
        <v>0</v>
      </c>
      <c r="AG587" s="0" t="n">
        <v>0.70048</v>
      </c>
      <c r="AH587" s="0" t="n">
        <v>0.0728773416098494</v>
      </c>
      <c r="AI587" s="0" t="n">
        <v>0</v>
      </c>
      <c r="AJ587" s="0" t="n">
        <v>0.243313774071346</v>
      </c>
      <c r="AK587" s="5" t="s">
        <v>261</v>
      </c>
      <c r="AL587" s="5" t="s">
        <v>270</v>
      </c>
      <c r="AM587" s="5" t="s">
        <v>339</v>
      </c>
      <c r="AN587" s="5" t="s">
        <v>437</v>
      </c>
      <c r="AO587" s="5" t="s">
        <v>261</v>
      </c>
      <c r="AP587" s="5" t="s">
        <v>518</v>
      </c>
      <c r="AQ587" s="0" t="s">
        <v>239</v>
      </c>
    </row>
    <row r="588" customFormat="false" ht="15.8" hidden="true" customHeight="false" outlineLevel="0" collapsed="false">
      <c r="A588" s="0" t="s">
        <v>13</v>
      </c>
      <c r="B588" s="0" t="s">
        <v>13</v>
      </c>
      <c r="C588" s="0" t="s">
        <v>47</v>
      </c>
      <c r="D588" s="0" t="s">
        <v>269</v>
      </c>
      <c r="E588" s="0" t="s">
        <v>260</v>
      </c>
      <c r="F588" s="0" t="s">
        <v>240</v>
      </c>
      <c r="G588" s="0" t="n">
        <v>186810.483903249</v>
      </c>
      <c r="H588" s="0" t="n">
        <v>9982.5</v>
      </c>
      <c r="I588" s="0" t="n">
        <v>4066.605</v>
      </c>
      <c r="J588" s="0" t="n">
        <v>0</v>
      </c>
      <c r="K588" s="0" t="n">
        <v>0</v>
      </c>
      <c r="L588" s="0" t="n">
        <v>2188385.83510799</v>
      </c>
      <c r="M588" s="0" t="n">
        <v>2735482.29388498</v>
      </c>
      <c r="N588" s="0" t="n">
        <v>457115.312333623</v>
      </c>
      <c r="O588" s="0" t="n">
        <v>731384.499733798</v>
      </c>
      <c r="P588" s="0" t="n">
        <v>99824.9999999998</v>
      </c>
      <c r="Q588" s="0" t="n">
        <v>124781.25</v>
      </c>
      <c r="R588" s="0" t="n">
        <v>1528175.49323216</v>
      </c>
      <c r="S588" s="0" t="n">
        <v>0.87775586983918</v>
      </c>
      <c r="T588" s="0" t="n">
        <v>0</v>
      </c>
      <c r="U588" s="0" t="n">
        <v>246.625000199998</v>
      </c>
      <c r="V588" s="0" t="n">
        <v>59.5291666449998</v>
      </c>
      <c r="W588" s="0" t="n">
        <v>11.25</v>
      </c>
      <c r="X588" s="0" t="n">
        <v>317.404166844998</v>
      </c>
      <c r="Y588" s="0" t="n">
        <v>306.154166844998</v>
      </c>
      <c r="Z588" s="0" t="s">
        <v>479</v>
      </c>
      <c r="AA588" s="0" t="n">
        <v>0.29952</v>
      </c>
      <c r="AB588" s="0" t="n">
        <v>0.4992</v>
      </c>
      <c r="AC588" s="0" t="n">
        <v>1</v>
      </c>
      <c r="AD588" s="0" t="n">
        <v>0.19968</v>
      </c>
      <c r="AE588" s="0" t="n">
        <v>0.5008</v>
      </c>
      <c r="AF588" s="0" t="n">
        <v>0</v>
      </c>
      <c r="AG588" s="0" t="n">
        <v>0.5008</v>
      </c>
      <c r="AH588" s="0" t="n">
        <v>0.262905438134231</v>
      </c>
      <c r="AI588" s="0" t="n">
        <v>0.438175730223718</v>
      </c>
      <c r="AJ588" s="0" t="n">
        <v>0.87775586983918</v>
      </c>
      <c r="AK588" s="5" t="s">
        <v>261</v>
      </c>
      <c r="AL588" s="5" t="s">
        <v>270</v>
      </c>
      <c r="AM588" s="5" t="s">
        <v>339</v>
      </c>
      <c r="AN588" s="5" t="s">
        <v>437</v>
      </c>
      <c r="AO588" s="5" t="s">
        <v>261</v>
      </c>
      <c r="AP588" s="5" t="s">
        <v>518</v>
      </c>
      <c r="AQ588" s="0" t="s">
        <v>155</v>
      </c>
    </row>
    <row r="589" customFormat="false" ht="15.8" hidden="true" customHeight="false" outlineLevel="0" collapsed="false">
      <c r="A589" s="0" t="s">
        <v>13</v>
      </c>
      <c r="B589" s="0" t="s">
        <v>13</v>
      </c>
      <c r="C589" s="0" t="s">
        <v>47</v>
      </c>
      <c r="D589" s="0" t="s">
        <v>269</v>
      </c>
      <c r="E589" s="0" t="s">
        <v>260</v>
      </c>
      <c r="F589" s="0" t="s">
        <v>241</v>
      </c>
      <c r="G589" s="0" t="n">
        <v>89702.5107346692</v>
      </c>
      <c r="H589" s="0" t="n">
        <v>9982.5</v>
      </c>
      <c r="I589" s="0" t="n">
        <v>4066.605</v>
      </c>
      <c r="J589" s="0" t="n">
        <v>124781.25</v>
      </c>
      <c r="K589" s="0" t="n">
        <v>137259.375</v>
      </c>
      <c r="L589" s="0" t="n">
        <v>4376771.67021598</v>
      </c>
      <c r="M589" s="0" t="n">
        <v>4923868.12899298</v>
      </c>
      <c r="N589" s="0" t="n">
        <v>1142788.28083406</v>
      </c>
      <c r="O589" s="0" t="n">
        <v>1462768.9994676</v>
      </c>
      <c r="P589" s="0" t="n">
        <v>112303.125</v>
      </c>
      <c r="Q589" s="0" t="n">
        <v>137259.375</v>
      </c>
      <c r="R589" s="0" t="n">
        <v>1528175.49323216</v>
      </c>
      <c r="S589" s="0" t="n">
        <v>0.941300910051277</v>
      </c>
      <c r="T589" s="0" t="n">
        <v>13.125</v>
      </c>
      <c r="U589" s="0" t="n">
        <v>465.847222599998</v>
      </c>
      <c r="V589" s="0" t="n">
        <v>130.5062499525</v>
      </c>
      <c r="W589" s="0" t="n">
        <v>12.5</v>
      </c>
      <c r="X589" s="0" t="n">
        <v>621.978472552498</v>
      </c>
      <c r="Y589" s="0" t="n">
        <v>596.353472552498</v>
      </c>
      <c r="Z589" s="0" t="s">
        <v>479</v>
      </c>
      <c r="AA589" s="0" t="n">
        <v>0.29952</v>
      </c>
      <c r="AB589" s="0" t="n">
        <v>0.4992</v>
      </c>
      <c r="AC589" s="0" t="n">
        <v>1</v>
      </c>
      <c r="AD589" s="0" t="n">
        <v>0.19968</v>
      </c>
      <c r="AE589" s="0" t="n">
        <v>0.5008</v>
      </c>
      <c r="AF589" s="0" t="n">
        <v>0.166933333333333</v>
      </c>
      <c r="AG589" s="0" t="n">
        <v>0.333866666666667</v>
      </c>
      <c r="AH589" s="0" t="n">
        <v>0.281938448578558</v>
      </c>
      <c r="AI589" s="0" t="n">
        <v>0.469897414297597</v>
      </c>
      <c r="AJ589" s="0" t="n">
        <v>0.941300910051277</v>
      </c>
      <c r="AK589" s="5" t="s">
        <v>261</v>
      </c>
      <c r="AL589" s="5" t="s">
        <v>270</v>
      </c>
      <c r="AM589" s="5" t="s">
        <v>339</v>
      </c>
      <c r="AN589" s="5" t="s">
        <v>437</v>
      </c>
      <c r="AO589" s="5" t="s">
        <v>261</v>
      </c>
      <c r="AP589" s="5" t="s">
        <v>518</v>
      </c>
      <c r="AQ589" s="0" t="s">
        <v>242</v>
      </c>
    </row>
    <row r="590" customFormat="false" ht="15.8" hidden="true" customHeight="false" outlineLevel="0" collapsed="false">
      <c r="A590" s="0" t="s">
        <v>13</v>
      </c>
      <c r="B590" s="0" t="s">
        <v>13</v>
      </c>
      <c r="C590" s="0" t="s">
        <v>341</v>
      </c>
      <c r="D590" s="0" t="s">
        <v>280</v>
      </c>
      <c r="E590" s="0" t="s">
        <v>260</v>
      </c>
      <c r="F590" s="0" t="s">
        <v>202</v>
      </c>
      <c r="G590" s="0" t="n">
        <v>25424646.4620127</v>
      </c>
      <c r="H590" s="0" t="n">
        <v>195090</v>
      </c>
      <c r="I590" s="0" t="n">
        <v>2448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25424646.4620127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s">
        <v>487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5" t="s">
        <v>261</v>
      </c>
      <c r="AL590" s="5" t="s">
        <v>281</v>
      </c>
      <c r="AM590" s="5" t="s">
        <v>342</v>
      </c>
      <c r="AN590" s="5" t="s">
        <v>437</v>
      </c>
      <c r="AO590" s="5" t="s">
        <v>261</v>
      </c>
      <c r="AP590" s="5" t="s">
        <v>519</v>
      </c>
      <c r="AQ590" s="0" t="s">
        <v>237</v>
      </c>
    </row>
    <row r="591" customFormat="false" ht="15.8" hidden="true" customHeight="false" outlineLevel="0" collapsed="false">
      <c r="A591" s="0" t="s">
        <v>13</v>
      </c>
      <c r="B591" s="0" t="s">
        <v>13</v>
      </c>
      <c r="C591" s="0" t="s">
        <v>341</v>
      </c>
      <c r="D591" s="0" t="s">
        <v>280</v>
      </c>
      <c r="E591" s="0" t="s">
        <v>260</v>
      </c>
      <c r="F591" s="0" t="s">
        <v>238</v>
      </c>
      <c r="G591" s="0" t="n">
        <v>14091898.1295176</v>
      </c>
      <c r="H591" s="0" t="n">
        <v>195090</v>
      </c>
      <c r="I591" s="0" t="n">
        <v>104207.7</v>
      </c>
      <c r="J591" s="0" t="n">
        <v>7803600</v>
      </c>
      <c r="K591" s="0" t="n">
        <v>9754500</v>
      </c>
      <c r="L591" s="0" t="n">
        <v>62550731.25</v>
      </c>
      <c r="M591" s="0" t="n">
        <v>75719306.25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25424646.4620127</v>
      </c>
      <c r="S591" s="0" t="n">
        <v>0.445738679176031</v>
      </c>
      <c r="T591" s="0" t="n">
        <v>45</v>
      </c>
      <c r="U591" s="0" t="n">
        <v>354.375</v>
      </c>
      <c r="V591" s="0" t="n">
        <v>0</v>
      </c>
      <c r="W591" s="0" t="n">
        <v>0</v>
      </c>
      <c r="X591" s="0" t="n">
        <v>399.375</v>
      </c>
      <c r="Y591" s="0" t="n">
        <v>0</v>
      </c>
      <c r="Z591" s="0" t="s">
        <v>487</v>
      </c>
      <c r="AA591" s="0" t="n">
        <v>0.1482738095</v>
      </c>
      <c r="AB591" s="0" t="n">
        <v>0</v>
      </c>
      <c r="AC591" s="0" t="n">
        <v>1</v>
      </c>
      <c r="AD591" s="0" t="n">
        <v>0</v>
      </c>
      <c r="AE591" s="0" t="n">
        <v>0.8517261905</v>
      </c>
      <c r="AF591" s="0" t="n">
        <v>0.8517261905</v>
      </c>
      <c r="AG591" s="0" t="n">
        <v>0</v>
      </c>
      <c r="AH591" s="0" t="n">
        <v>0.0660913720029285</v>
      </c>
      <c r="AI591" s="0" t="n">
        <v>0</v>
      </c>
      <c r="AJ591" s="0" t="n">
        <v>0.445738679176031</v>
      </c>
      <c r="AK591" s="5" t="s">
        <v>261</v>
      </c>
      <c r="AL591" s="5" t="s">
        <v>281</v>
      </c>
      <c r="AM591" s="5" t="s">
        <v>342</v>
      </c>
      <c r="AN591" s="5" t="s">
        <v>437</v>
      </c>
      <c r="AO591" s="5" t="s">
        <v>261</v>
      </c>
      <c r="AP591" s="5" t="s">
        <v>519</v>
      </c>
      <c r="AQ591" s="0" t="s">
        <v>239</v>
      </c>
    </row>
    <row r="592" customFormat="false" ht="15.8" hidden="true" customHeight="false" outlineLevel="0" collapsed="false">
      <c r="A592" s="0" t="s">
        <v>13</v>
      </c>
      <c r="B592" s="0" t="s">
        <v>13</v>
      </c>
      <c r="C592" s="0" t="s">
        <v>341</v>
      </c>
      <c r="D592" s="0" t="s">
        <v>280</v>
      </c>
      <c r="E592" s="0" t="s">
        <v>260</v>
      </c>
      <c r="F592" s="0" t="s">
        <v>240</v>
      </c>
      <c r="G592" s="0" t="n">
        <v>2677057.22185039</v>
      </c>
      <c r="H592" s="0" t="n">
        <v>195090</v>
      </c>
      <c r="I592" s="0" t="n">
        <v>104207.7</v>
      </c>
      <c r="J592" s="0" t="n">
        <v>8779050</v>
      </c>
      <c r="K592" s="0" t="n">
        <v>10729950</v>
      </c>
      <c r="L592" s="0" t="n">
        <v>62550731.25</v>
      </c>
      <c r="M592" s="0" t="n">
        <v>75719306.25</v>
      </c>
      <c r="N592" s="0" t="n">
        <v>3292143.75</v>
      </c>
      <c r="O592" s="0" t="n">
        <v>5267430</v>
      </c>
      <c r="P592" s="0" t="n">
        <v>0</v>
      </c>
      <c r="Q592" s="0" t="n">
        <v>0</v>
      </c>
      <c r="R592" s="0" t="n">
        <v>25424646.4620127</v>
      </c>
      <c r="S592" s="0" t="n">
        <v>0.894706216432539</v>
      </c>
      <c r="T592" s="0" t="n">
        <v>50</v>
      </c>
      <c r="U592" s="0" t="n">
        <v>354.375</v>
      </c>
      <c r="V592" s="0" t="n">
        <v>21.9375</v>
      </c>
      <c r="W592" s="0" t="n">
        <v>0</v>
      </c>
      <c r="X592" s="0" t="n">
        <v>426.3125</v>
      </c>
      <c r="Y592" s="0" t="n">
        <v>376.3125</v>
      </c>
      <c r="Z592" s="0" t="s">
        <v>487</v>
      </c>
      <c r="AA592" s="0" t="n">
        <v>0.1482738095</v>
      </c>
      <c r="AB592" s="0" t="n">
        <v>0.2685714286</v>
      </c>
      <c r="AC592" s="0" t="n">
        <v>1</v>
      </c>
      <c r="AD592" s="0" t="n">
        <v>0.1202976191</v>
      </c>
      <c r="AE592" s="0" t="n">
        <v>0.7314285714</v>
      </c>
      <c r="AF592" s="0" t="n">
        <v>0.7314285714</v>
      </c>
      <c r="AG592" s="0" t="n">
        <v>0</v>
      </c>
      <c r="AH592" s="0" t="n">
        <v>0.132661499093784</v>
      </c>
      <c r="AI592" s="0" t="n">
        <v>0.240292526724588</v>
      </c>
      <c r="AJ592" s="0" t="n">
        <v>0.894706216432539</v>
      </c>
      <c r="AK592" s="5" t="s">
        <v>261</v>
      </c>
      <c r="AL592" s="5" t="s">
        <v>281</v>
      </c>
      <c r="AM592" s="5" t="s">
        <v>342</v>
      </c>
      <c r="AN592" s="5" t="s">
        <v>437</v>
      </c>
      <c r="AO592" s="5" t="s">
        <v>261</v>
      </c>
      <c r="AP592" s="5" t="s">
        <v>519</v>
      </c>
      <c r="AQ592" s="0" t="s">
        <v>155</v>
      </c>
    </row>
    <row r="593" customFormat="false" ht="15.8" hidden="true" customHeight="false" outlineLevel="0" collapsed="false">
      <c r="A593" s="0" t="s">
        <v>13</v>
      </c>
      <c r="B593" s="0" t="s">
        <v>13</v>
      </c>
      <c r="C593" s="0" t="s">
        <v>341</v>
      </c>
      <c r="D593" s="0" t="s">
        <v>280</v>
      </c>
      <c r="E593" s="0" t="s">
        <v>260</v>
      </c>
      <c r="F593" s="0" t="s">
        <v>241</v>
      </c>
      <c r="G593" s="0" t="n">
        <v>1792391.09760647</v>
      </c>
      <c r="H593" s="0" t="n">
        <v>195090</v>
      </c>
      <c r="I593" s="0" t="n">
        <v>104207.7</v>
      </c>
      <c r="J593" s="0" t="n">
        <v>8779050</v>
      </c>
      <c r="K593" s="0" t="n">
        <v>10729950</v>
      </c>
      <c r="L593" s="0" t="n">
        <v>75719306.25</v>
      </c>
      <c r="M593" s="0" t="n">
        <v>92180025</v>
      </c>
      <c r="N593" s="0" t="n">
        <v>3950572.5</v>
      </c>
      <c r="O593" s="0" t="n">
        <v>5925858.75</v>
      </c>
      <c r="P593" s="0" t="n">
        <v>0</v>
      </c>
      <c r="Q593" s="0" t="n">
        <v>0</v>
      </c>
      <c r="R593" s="0" t="n">
        <v>25424646.4620127</v>
      </c>
      <c r="S593" s="0" t="n">
        <v>0.929501828067324</v>
      </c>
      <c r="T593" s="0" t="n">
        <v>50</v>
      </c>
      <c r="U593" s="0" t="n">
        <v>430.3125</v>
      </c>
      <c r="V593" s="0" t="n">
        <v>25.3125</v>
      </c>
      <c r="W593" s="0" t="n">
        <v>0</v>
      </c>
      <c r="X593" s="0" t="n">
        <v>505.625</v>
      </c>
      <c r="Y593" s="0" t="n">
        <v>455.625</v>
      </c>
      <c r="Z593" s="0" t="s">
        <v>487</v>
      </c>
      <c r="AA593" s="0" t="n">
        <v>0.1482738095</v>
      </c>
      <c r="AB593" s="0" t="n">
        <v>0.2685714286</v>
      </c>
      <c r="AC593" s="0" t="n">
        <v>1</v>
      </c>
      <c r="AD593" s="0" t="n">
        <v>0.1202976191</v>
      </c>
      <c r="AE593" s="0" t="n">
        <v>0.7314285714</v>
      </c>
      <c r="AF593" s="0" t="n">
        <v>0.7314285714</v>
      </c>
      <c r="AG593" s="0" t="n">
        <v>0</v>
      </c>
      <c r="AH593" s="0" t="n">
        <v>0.137820776984756</v>
      </c>
      <c r="AI593" s="0" t="n">
        <v>0.249637633850353</v>
      </c>
      <c r="AJ593" s="0" t="n">
        <v>0.929501828067324</v>
      </c>
      <c r="AK593" s="5" t="s">
        <v>261</v>
      </c>
      <c r="AL593" s="5" t="s">
        <v>281</v>
      </c>
      <c r="AM593" s="5" t="s">
        <v>342</v>
      </c>
      <c r="AN593" s="5" t="s">
        <v>437</v>
      </c>
      <c r="AO593" s="5" t="s">
        <v>261</v>
      </c>
      <c r="AP593" s="5" t="s">
        <v>519</v>
      </c>
      <c r="AQ593" s="0" t="s">
        <v>242</v>
      </c>
    </row>
    <row r="594" customFormat="false" ht="15.8" hidden="true" customHeight="false" outlineLevel="0" collapsed="false">
      <c r="A594" s="0" t="s">
        <v>13</v>
      </c>
      <c r="B594" s="0" t="s">
        <v>13</v>
      </c>
      <c r="C594" s="0" t="s">
        <v>62</v>
      </c>
      <c r="D594" s="0" t="s">
        <v>165</v>
      </c>
      <c r="E594" s="0" t="s">
        <v>52</v>
      </c>
      <c r="F594" s="0" t="s">
        <v>202</v>
      </c>
      <c r="G594" s="0" t="n">
        <v>76771892.1824197</v>
      </c>
      <c r="H594" s="0" t="n">
        <v>589224.299999997</v>
      </c>
      <c r="I594" s="0" t="n">
        <v>9315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76771892.1824197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s">
        <v>476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  <c r="AK594" s="5" t="s">
        <v>252</v>
      </c>
      <c r="AL594" s="5" t="s">
        <v>271</v>
      </c>
      <c r="AM594" s="5" t="s">
        <v>344</v>
      </c>
      <c r="AN594" s="5" t="s">
        <v>437</v>
      </c>
      <c r="AO594" s="5" t="s">
        <v>261</v>
      </c>
      <c r="AP594" s="5" t="s">
        <v>520</v>
      </c>
      <c r="AQ594" s="0" t="s">
        <v>237</v>
      </c>
    </row>
    <row r="595" customFormat="false" ht="15.8" hidden="true" customHeight="false" outlineLevel="0" collapsed="false">
      <c r="A595" s="0" t="s">
        <v>13</v>
      </c>
      <c r="B595" s="0" t="s">
        <v>13</v>
      </c>
      <c r="C595" s="0" t="s">
        <v>62</v>
      </c>
      <c r="D595" s="0" t="s">
        <v>165</v>
      </c>
      <c r="E595" s="0" t="s">
        <v>52</v>
      </c>
      <c r="F595" s="0" t="s">
        <v>238</v>
      </c>
      <c r="G595" s="0" t="n">
        <v>44187129.0689731</v>
      </c>
      <c r="H595" s="0" t="n">
        <v>589224.299999997</v>
      </c>
      <c r="I595" s="0" t="n">
        <v>516323.936039995</v>
      </c>
      <c r="J595" s="0" t="n">
        <v>23568972</v>
      </c>
      <c r="K595" s="0" t="n">
        <v>29461214.9999999</v>
      </c>
      <c r="L595" s="0" t="n">
        <v>118949655.5625</v>
      </c>
      <c r="M595" s="0" t="n">
        <v>143991688.3125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76771892.1824197</v>
      </c>
      <c r="S595" s="0" t="n">
        <v>0.424436107892471</v>
      </c>
      <c r="T595" s="0" t="n">
        <v>45.0000000000001</v>
      </c>
      <c r="U595" s="0" t="n">
        <v>223.125000000001</v>
      </c>
      <c r="V595" s="0" t="n">
        <v>0</v>
      </c>
      <c r="W595" s="0" t="n">
        <v>0</v>
      </c>
      <c r="X595" s="0" t="n">
        <v>268.125000000001</v>
      </c>
      <c r="Y595" s="0" t="n">
        <v>0</v>
      </c>
      <c r="Z595" s="0" t="s">
        <v>476</v>
      </c>
      <c r="AA595" s="0" t="n">
        <v>0.12</v>
      </c>
      <c r="AB595" s="0" t="n">
        <v>0</v>
      </c>
      <c r="AC595" s="0" t="n">
        <v>1</v>
      </c>
      <c r="AD595" s="0" t="n">
        <v>0</v>
      </c>
      <c r="AE595" s="0" t="n">
        <v>0.88</v>
      </c>
      <c r="AF595" s="0" t="n">
        <v>0.88</v>
      </c>
      <c r="AG595" s="0" t="n">
        <v>0</v>
      </c>
      <c r="AH595" s="0" t="n">
        <v>0.0509323329470965</v>
      </c>
      <c r="AI595" s="0" t="n">
        <v>0</v>
      </c>
      <c r="AJ595" s="0" t="n">
        <v>0.424436107892471</v>
      </c>
      <c r="AK595" s="5" t="s">
        <v>252</v>
      </c>
      <c r="AL595" s="5" t="s">
        <v>271</v>
      </c>
      <c r="AM595" s="5" t="s">
        <v>344</v>
      </c>
      <c r="AN595" s="5" t="s">
        <v>437</v>
      </c>
      <c r="AO595" s="5" t="s">
        <v>261</v>
      </c>
      <c r="AP595" s="5" t="s">
        <v>520</v>
      </c>
      <c r="AQ595" s="0" t="s">
        <v>239</v>
      </c>
    </row>
    <row r="596" customFormat="false" ht="15.8" hidden="true" customHeight="false" outlineLevel="0" collapsed="false">
      <c r="A596" s="0" t="s">
        <v>13</v>
      </c>
      <c r="B596" s="0" t="s">
        <v>13</v>
      </c>
      <c r="C596" s="0" t="s">
        <v>62</v>
      </c>
      <c r="D596" s="0" t="s">
        <v>165</v>
      </c>
      <c r="E596" s="0" t="s">
        <v>52</v>
      </c>
      <c r="F596" s="0" t="s">
        <v>240</v>
      </c>
      <c r="G596" s="0" t="n">
        <v>23364427.1238128</v>
      </c>
      <c r="H596" s="0" t="n">
        <v>589224.299999997</v>
      </c>
      <c r="I596" s="0" t="n">
        <v>516323.936039995</v>
      </c>
      <c r="J596" s="0" t="n">
        <v>26515093.4999999</v>
      </c>
      <c r="K596" s="0" t="n">
        <v>32407336.4999999</v>
      </c>
      <c r="L596" s="0" t="n">
        <v>118949655.5625</v>
      </c>
      <c r="M596" s="0" t="n">
        <v>143991688.3125</v>
      </c>
      <c r="N596" s="0" t="n">
        <v>1104795.5625</v>
      </c>
      <c r="O596" s="0" t="n">
        <v>1767672.9</v>
      </c>
      <c r="P596" s="0" t="n">
        <v>0</v>
      </c>
      <c r="Q596" s="0" t="n">
        <v>0</v>
      </c>
      <c r="R596" s="0" t="n">
        <v>76771892.1824197</v>
      </c>
      <c r="S596" s="0" t="n">
        <v>0.69566430552088</v>
      </c>
      <c r="T596" s="0" t="n">
        <v>50</v>
      </c>
      <c r="U596" s="0" t="n">
        <v>223.125000000001</v>
      </c>
      <c r="V596" s="0" t="n">
        <v>2.43750000000001</v>
      </c>
      <c r="W596" s="0" t="n">
        <v>0</v>
      </c>
      <c r="X596" s="0" t="n">
        <v>275.562500000001</v>
      </c>
      <c r="Y596" s="0" t="n">
        <v>225.562500000001</v>
      </c>
      <c r="Z596" s="0" t="s">
        <v>476</v>
      </c>
      <c r="AA596" s="0" t="n">
        <v>0.12</v>
      </c>
      <c r="AB596" s="0" t="n">
        <v>0.25</v>
      </c>
      <c r="AC596" s="0" t="n">
        <v>1</v>
      </c>
      <c r="AD596" s="0" t="n">
        <v>0.13</v>
      </c>
      <c r="AE596" s="0" t="n">
        <v>0.75</v>
      </c>
      <c r="AF596" s="0" t="n">
        <v>0.75</v>
      </c>
      <c r="AG596" s="0" t="n">
        <v>0</v>
      </c>
      <c r="AH596" s="0" t="n">
        <v>0.0834797166625056</v>
      </c>
      <c r="AI596" s="0" t="n">
        <v>0.17391607638022</v>
      </c>
      <c r="AJ596" s="0" t="n">
        <v>0.69566430552088</v>
      </c>
      <c r="AK596" s="5" t="s">
        <v>252</v>
      </c>
      <c r="AL596" s="5" t="s">
        <v>271</v>
      </c>
      <c r="AM596" s="5" t="s">
        <v>344</v>
      </c>
      <c r="AN596" s="5" t="s">
        <v>437</v>
      </c>
      <c r="AO596" s="5" t="s">
        <v>261</v>
      </c>
      <c r="AP596" s="5" t="s">
        <v>520</v>
      </c>
      <c r="AQ596" s="0" t="s">
        <v>155</v>
      </c>
    </row>
    <row r="597" customFormat="false" ht="15.8" hidden="true" customHeight="false" outlineLevel="0" collapsed="false">
      <c r="A597" s="0" t="s">
        <v>13</v>
      </c>
      <c r="B597" s="0" t="s">
        <v>13</v>
      </c>
      <c r="C597" s="0" t="s">
        <v>62</v>
      </c>
      <c r="D597" s="0" t="s">
        <v>165</v>
      </c>
      <c r="E597" s="0" t="s">
        <v>52</v>
      </c>
      <c r="F597" s="0" t="s">
        <v>241</v>
      </c>
      <c r="G597" s="0" t="n">
        <v>19710532.8482708</v>
      </c>
      <c r="H597" s="0" t="n">
        <v>589224.299999997</v>
      </c>
      <c r="I597" s="0" t="n">
        <v>516323.936039995</v>
      </c>
      <c r="J597" s="0" t="n">
        <v>26515093.4999999</v>
      </c>
      <c r="K597" s="0" t="n">
        <v>32407336.4999999</v>
      </c>
      <c r="L597" s="0" t="n">
        <v>143991688.3125</v>
      </c>
      <c r="M597" s="0" t="n">
        <v>175294229.25</v>
      </c>
      <c r="N597" s="0" t="n">
        <v>1325754.675</v>
      </c>
      <c r="O597" s="0" t="n">
        <v>1988632.0125</v>
      </c>
      <c r="P597" s="0" t="n">
        <v>0</v>
      </c>
      <c r="Q597" s="0" t="n">
        <v>0</v>
      </c>
      <c r="R597" s="0" t="n">
        <v>76771892.1824197</v>
      </c>
      <c r="S597" s="0" t="n">
        <v>0.743258472756721</v>
      </c>
      <c r="T597" s="0" t="n">
        <v>50</v>
      </c>
      <c r="U597" s="0" t="n">
        <v>270.937500000001</v>
      </c>
      <c r="V597" s="0" t="n">
        <v>2.81250000000001</v>
      </c>
      <c r="W597" s="0" t="n">
        <v>0</v>
      </c>
      <c r="X597" s="0" t="n">
        <v>323.750000000001</v>
      </c>
      <c r="Y597" s="0" t="n">
        <v>273.750000000001</v>
      </c>
      <c r="Z597" s="0" t="s">
        <v>476</v>
      </c>
      <c r="AA597" s="0" t="n">
        <v>0.12</v>
      </c>
      <c r="AB597" s="0" t="n">
        <v>0.25</v>
      </c>
      <c r="AC597" s="0" t="n">
        <v>1</v>
      </c>
      <c r="AD597" s="0" t="n">
        <v>0.13</v>
      </c>
      <c r="AE597" s="0" t="n">
        <v>0.75</v>
      </c>
      <c r="AF597" s="0" t="n">
        <v>0.75</v>
      </c>
      <c r="AG597" s="0" t="n">
        <v>0</v>
      </c>
      <c r="AH597" s="0" t="n">
        <v>0.0891910167308066</v>
      </c>
      <c r="AI597" s="0" t="n">
        <v>0.18581461818918</v>
      </c>
      <c r="AJ597" s="0" t="n">
        <v>0.743258472756721</v>
      </c>
      <c r="AK597" s="5" t="s">
        <v>252</v>
      </c>
      <c r="AL597" s="5" t="s">
        <v>271</v>
      </c>
      <c r="AM597" s="5" t="s">
        <v>344</v>
      </c>
      <c r="AN597" s="5" t="s">
        <v>437</v>
      </c>
      <c r="AO597" s="5" t="s">
        <v>261</v>
      </c>
      <c r="AP597" s="5" t="s">
        <v>520</v>
      </c>
      <c r="AQ597" s="0" t="s">
        <v>242</v>
      </c>
    </row>
    <row r="598" customFormat="false" ht="15.8" hidden="true" customHeight="false" outlineLevel="0" collapsed="false">
      <c r="A598" s="0" t="s">
        <v>13</v>
      </c>
      <c r="B598" s="0" t="s">
        <v>13</v>
      </c>
      <c r="C598" s="0" t="s">
        <v>63</v>
      </c>
      <c r="D598" s="0" t="s">
        <v>250</v>
      </c>
      <c r="E598" s="0" t="s">
        <v>52</v>
      </c>
      <c r="F598" s="0" t="s">
        <v>202</v>
      </c>
      <c r="G598" s="0" t="n">
        <v>386584922.631768</v>
      </c>
      <c r="H598" s="0" t="n">
        <v>4584054.35289018</v>
      </c>
      <c r="I598" s="0" t="n">
        <v>34182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386584922.631768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s">
        <v>476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5" t="s">
        <v>252</v>
      </c>
      <c r="AL598" s="5" t="s">
        <v>231</v>
      </c>
      <c r="AM598" s="5" t="s">
        <v>346</v>
      </c>
      <c r="AN598" s="5" t="s">
        <v>437</v>
      </c>
      <c r="AO598" s="5" t="s">
        <v>261</v>
      </c>
      <c r="AP598" s="5" t="s">
        <v>521</v>
      </c>
      <c r="AQ598" s="0" t="s">
        <v>237</v>
      </c>
    </row>
    <row r="599" customFormat="false" ht="15.8" hidden="true" customHeight="false" outlineLevel="0" collapsed="false">
      <c r="A599" s="0" t="s">
        <v>13</v>
      </c>
      <c r="B599" s="0" t="s">
        <v>13</v>
      </c>
      <c r="C599" s="0" t="s">
        <v>63</v>
      </c>
      <c r="D599" s="0" t="s">
        <v>250</v>
      </c>
      <c r="E599" s="0" t="s">
        <v>52</v>
      </c>
      <c r="F599" s="0" t="s">
        <v>238</v>
      </c>
      <c r="G599" s="0" t="n">
        <v>151746201.308571</v>
      </c>
      <c r="H599" s="0" t="n">
        <v>4584054.35289018</v>
      </c>
      <c r="I599" s="0" t="n">
        <v>3375020.41454598</v>
      </c>
      <c r="J599" s="0" t="n">
        <v>183362174.115608</v>
      </c>
      <c r="K599" s="0" t="n">
        <v>229202717.64451</v>
      </c>
      <c r="L599" s="0" t="n">
        <v>925405972.489706</v>
      </c>
      <c r="M599" s="0" t="n">
        <v>1120228282.48754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386584922.631768</v>
      </c>
      <c r="S599" s="0" t="n">
        <v>0.60746994405389</v>
      </c>
      <c r="T599" s="0" t="n">
        <v>45.0000000000001</v>
      </c>
      <c r="U599" s="0" t="n">
        <v>223.125</v>
      </c>
      <c r="V599" s="0" t="n">
        <v>0</v>
      </c>
      <c r="W599" s="0" t="n">
        <v>0</v>
      </c>
      <c r="X599" s="0" t="n">
        <v>268.125</v>
      </c>
      <c r="Y599" s="0" t="n">
        <v>0</v>
      </c>
      <c r="Z599" s="0" t="s">
        <v>476</v>
      </c>
      <c r="AA599" s="0" t="n">
        <v>0.12</v>
      </c>
      <c r="AB599" s="0" t="n">
        <v>0</v>
      </c>
      <c r="AC599" s="0" t="n">
        <v>1</v>
      </c>
      <c r="AD599" s="0" t="n">
        <v>0</v>
      </c>
      <c r="AE599" s="0" t="n">
        <v>0.88</v>
      </c>
      <c r="AF599" s="0" t="n">
        <v>0.88</v>
      </c>
      <c r="AG599" s="0" t="n">
        <v>0</v>
      </c>
      <c r="AH599" s="0" t="n">
        <v>0.0728963932864667</v>
      </c>
      <c r="AI599" s="0" t="n">
        <v>0</v>
      </c>
      <c r="AJ599" s="0" t="n">
        <v>0.60746994405389</v>
      </c>
      <c r="AK599" s="5" t="s">
        <v>252</v>
      </c>
      <c r="AL599" s="5" t="s">
        <v>231</v>
      </c>
      <c r="AM599" s="5" t="s">
        <v>346</v>
      </c>
      <c r="AN599" s="5" t="s">
        <v>437</v>
      </c>
      <c r="AO599" s="5" t="s">
        <v>261</v>
      </c>
      <c r="AP599" s="5" t="s">
        <v>521</v>
      </c>
      <c r="AQ599" s="0" t="s">
        <v>239</v>
      </c>
    </row>
    <row r="600" customFormat="false" ht="15.8" hidden="true" customHeight="false" outlineLevel="0" collapsed="false">
      <c r="A600" s="0" t="s">
        <v>13</v>
      </c>
      <c r="B600" s="0" t="s">
        <v>13</v>
      </c>
      <c r="C600" s="0" t="s">
        <v>63</v>
      </c>
      <c r="D600" s="0" t="s">
        <v>250</v>
      </c>
      <c r="E600" s="0" t="s">
        <v>52</v>
      </c>
      <c r="F600" s="0" t="s">
        <v>240</v>
      </c>
      <c r="G600" s="0" t="n">
        <v>55513498.6935687</v>
      </c>
      <c r="H600" s="0" t="n">
        <v>4584054.35289018</v>
      </c>
      <c r="I600" s="0" t="n">
        <v>3375020.41454598</v>
      </c>
      <c r="J600" s="0" t="n">
        <v>206282445.880059</v>
      </c>
      <c r="K600" s="0" t="n">
        <v>252122989.408961</v>
      </c>
      <c r="L600" s="0" t="n">
        <v>925405972.489706</v>
      </c>
      <c r="M600" s="0" t="n">
        <v>1120228282.48754</v>
      </c>
      <c r="N600" s="0" t="n">
        <v>8595101.91166911</v>
      </c>
      <c r="O600" s="0" t="n">
        <v>13752163.0586706</v>
      </c>
      <c r="P600" s="0" t="n">
        <v>0</v>
      </c>
      <c r="Q600" s="0" t="n">
        <v>0</v>
      </c>
      <c r="R600" s="0" t="n">
        <v>386584922.631768</v>
      </c>
      <c r="S600" s="0" t="n">
        <v>0.856400248836278</v>
      </c>
      <c r="T600" s="0" t="n">
        <v>50.0000000000001</v>
      </c>
      <c r="U600" s="0" t="n">
        <v>223.125</v>
      </c>
      <c r="V600" s="0" t="n">
        <v>2.43750000000001</v>
      </c>
      <c r="W600" s="0" t="n">
        <v>0</v>
      </c>
      <c r="X600" s="0" t="n">
        <v>275.5625</v>
      </c>
      <c r="Y600" s="0" t="n">
        <v>225.5625</v>
      </c>
      <c r="Z600" s="0" t="s">
        <v>476</v>
      </c>
      <c r="AA600" s="0" t="n">
        <v>0.12</v>
      </c>
      <c r="AB600" s="0" t="n">
        <v>0.25</v>
      </c>
      <c r="AC600" s="0" t="n">
        <v>1</v>
      </c>
      <c r="AD600" s="0" t="n">
        <v>0.13</v>
      </c>
      <c r="AE600" s="0" t="n">
        <v>0.75</v>
      </c>
      <c r="AF600" s="0" t="n">
        <v>0.75</v>
      </c>
      <c r="AG600" s="0" t="n">
        <v>0</v>
      </c>
      <c r="AH600" s="0" t="n">
        <v>0.102768029860353</v>
      </c>
      <c r="AI600" s="0" t="n">
        <v>0.214100062209069</v>
      </c>
      <c r="AJ600" s="0" t="n">
        <v>0.856400248836278</v>
      </c>
      <c r="AK600" s="5" t="s">
        <v>252</v>
      </c>
      <c r="AL600" s="5" t="s">
        <v>231</v>
      </c>
      <c r="AM600" s="5" t="s">
        <v>346</v>
      </c>
      <c r="AN600" s="5" t="s">
        <v>437</v>
      </c>
      <c r="AO600" s="5" t="s">
        <v>261</v>
      </c>
      <c r="AP600" s="5" t="s">
        <v>521</v>
      </c>
      <c r="AQ600" s="0" t="s">
        <v>155</v>
      </c>
    </row>
    <row r="601" customFormat="false" ht="15.8" hidden="true" customHeight="false" outlineLevel="0" collapsed="false">
      <c r="A601" s="0" t="s">
        <v>13</v>
      </c>
      <c r="B601" s="0" t="s">
        <v>13</v>
      </c>
      <c r="C601" s="0" t="s">
        <v>63</v>
      </c>
      <c r="D601" s="0" t="s">
        <v>250</v>
      </c>
      <c r="E601" s="0" t="s">
        <v>52</v>
      </c>
      <c r="F601" s="0" t="s">
        <v>241</v>
      </c>
      <c r="G601" s="0" t="n">
        <v>39952032.2605925</v>
      </c>
      <c r="H601" s="0" t="n">
        <v>4584054.35289018</v>
      </c>
      <c r="I601" s="0" t="n">
        <v>3375020.41454598</v>
      </c>
      <c r="J601" s="0" t="n">
        <v>206282445.880059</v>
      </c>
      <c r="K601" s="0" t="n">
        <v>252122989.408961</v>
      </c>
      <c r="L601" s="0" t="n">
        <v>1120228282.48754</v>
      </c>
      <c r="M601" s="0" t="n">
        <v>1363756169.98483</v>
      </c>
      <c r="N601" s="0" t="n">
        <v>10314122.2940029</v>
      </c>
      <c r="O601" s="0" t="n">
        <v>15471183.4410044</v>
      </c>
      <c r="P601" s="0" t="n">
        <v>0</v>
      </c>
      <c r="Q601" s="0" t="n">
        <v>0</v>
      </c>
      <c r="R601" s="0" t="n">
        <v>386584922.631768</v>
      </c>
      <c r="S601" s="0" t="n">
        <v>0.896653930555259</v>
      </c>
      <c r="T601" s="0" t="n">
        <v>50.0000000000001</v>
      </c>
      <c r="U601" s="0" t="n">
        <v>270.937500000001</v>
      </c>
      <c r="V601" s="0" t="n">
        <v>2.81250000000001</v>
      </c>
      <c r="W601" s="0" t="n">
        <v>0</v>
      </c>
      <c r="X601" s="0" t="n">
        <v>323.750000000001</v>
      </c>
      <c r="Y601" s="0" t="n">
        <v>273.750000000001</v>
      </c>
      <c r="Z601" s="0" t="s">
        <v>476</v>
      </c>
      <c r="AA601" s="0" t="n">
        <v>0.12</v>
      </c>
      <c r="AB601" s="0" t="n">
        <v>0.25</v>
      </c>
      <c r="AC601" s="0" t="n">
        <v>1</v>
      </c>
      <c r="AD601" s="0" t="n">
        <v>0.13</v>
      </c>
      <c r="AE601" s="0" t="n">
        <v>0.75</v>
      </c>
      <c r="AF601" s="0" t="n">
        <v>0.75</v>
      </c>
      <c r="AG601" s="0" t="n">
        <v>0</v>
      </c>
      <c r="AH601" s="0" t="n">
        <v>0.107598471666631</v>
      </c>
      <c r="AI601" s="0" t="n">
        <v>0.224163482638815</v>
      </c>
      <c r="AJ601" s="0" t="n">
        <v>0.896653930555259</v>
      </c>
      <c r="AK601" s="5" t="s">
        <v>252</v>
      </c>
      <c r="AL601" s="5" t="s">
        <v>231</v>
      </c>
      <c r="AM601" s="5" t="s">
        <v>346</v>
      </c>
      <c r="AN601" s="5" t="s">
        <v>437</v>
      </c>
      <c r="AO601" s="5" t="s">
        <v>261</v>
      </c>
      <c r="AP601" s="5" t="s">
        <v>521</v>
      </c>
      <c r="AQ601" s="0" t="s">
        <v>242</v>
      </c>
    </row>
    <row r="602" customFormat="false" ht="15.8" hidden="true" customHeight="false" outlineLevel="0" collapsed="false">
      <c r="A602" s="0" t="s">
        <v>13</v>
      </c>
      <c r="B602" s="0" t="s">
        <v>13</v>
      </c>
      <c r="C602" s="0" t="s">
        <v>348</v>
      </c>
      <c r="D602" s="0" t="s">
        <v>178</v>
      </c>
      <c r="E602" s="0" t="s">
        <v>103</v>
      </c>
      <c r="F602" s="0" t="s">
        <v>202</v>
      </c>
      <c r="G602" s="0" t="n">
        <v>5497954.35150239</v>
      </c>
      <c r="H602" s="0" t="n">
        <v>131773.65849082</v>
      </c>
      <c r="I602" s="0" t="n">
        <v>234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5497954.35150239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s">
        <v>487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5" t="s">
        <v>254</v>
      </c>
      <c r="AL602" s="5" t="s">
        <v>288</v>
      </c>
      <c r="AM602" s="5" t="s">
        <v>349</v>
      </c>
      <c r="AN602" s="5" t="s">
        <v>437</v>
      </c>
      <c r="AO602" s="5" t="s">
        <v>261</v>
      </c>
      <c r="AP602" s="5" t="s">
        <v>522</v>
      </c>
      <c r="AQ602" s="0" t="s">
        <v>237</v>
      </c>
    </row>
    <row r="603" customFormat="false" ht="15.8" hidden="true" customHeight="false" outlineLevel="0" collapsed="false">
      <c r="A603" s="0" t="s">
        <v>13</v>
      </c>
      <c r="B603" s="0" t="s">
        <v>13</v>
      </c>
      <c r="C603" s="0" t="s">
        <v>348</v>
      </c>
      <c r="D603" s="0" t="s">
        <v>178</v>
      </c>
      <c r="E603" s="0" t="s">
        <v>103</v>
      </c>
      <c r="F603" s="0" t="s">
        <v>238</v>
      </c>
      <c r="G603" s="0" t="n">
        <v>4101077.05402624</v>
      </c>
      <c r="H603" s="0" t="n">
        <v>131773.65849082</v>
      </c>
      <c r="I603" s="0" t="n">
        <v>64774.2469173724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5497954.35150239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s">
        <v>487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5" t="s">
        <v>254</v>
      </c>
      <c r="AL603" s="5" t="s">
        <v>288</v>
      </c>
      <c r="AM603" s="5" t="s">
        <v>349</v>
      </c>
      <c r="AN603" s="5" t="s">
        <v>437</v>
      </c>
      <c r="AO603" s="5" t="s">
        <v>261</v>
      </c>
      <c r="AP603" s="5" t="s">
        <v>522</v>
      </c>
      <c r="AQ603" s="0" t="s">
        <v>239</v>
      </c>
    </row>
    <row r="604" customFormat="false" ht="15.8" hidden="true" customHeight="false" outlineLevel="0" collapsed="false">
      <c r="A604" s="0" t="s">
        <v>13</v>
      </c>
      <c r="B604" s="0" t="s">
        <v>13</v>
      </c>
      <c r="C604" s="0" t="s">
        <v>348</v>
      </c>
      <c r="D604" s="0" t="s">
        <v>178</v>
      </c>
      <c r="E604" s="0" t="s">
        <v>103</v>
      </c>
      <c r="F604" s="0" t="s">
        <v>240</v>
      </c>
      <c r="G604" s="0" t="n">
        <v>1872966.97599342</v>
      </c>
      <c r="H604" s="0" t="n">
        <v>131773.65849082</v>
      </c>
      <c r="I604" s="0" t="n">
        <v>64774.2469173724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8117257.36303453</v>
      </c>
      <c r="O604" s="0" t="n">
        <v>11068987.3132289</v>
      </c>
      <c r="P604" s="0" t="n">
        <v>9224156.09435743</v>
      </c>
      <c r="Q604" s="0" t="n">
        <v>10541892.6792656</v>
      </c>
      <c r="R604" s="0" t="n">
        <v>5497954.35150239</v>
      </c>
      <c r="S604" s="0" t="n">
        <v>0.659333843781078</v>
      </c>
      <c r="T604" s="0" t="n">
        <v>0</v>
      </c>
      <c r="U604" s="0" t="n">
        <v>0</v>
      </c>
      <c r="V604" s="0" t="n">
        <v>72.8</v>
      </c>
      <c r="W604" s="0" t="n">
        <v>74.9999999999999</v>
      </c>
      <c r="X604" s="0" t="n">
        <v>147.8</v>
      </c>
      <c r="Y604" s="0" t="n">
        <v>72.8</v>
      </c>
      <c r="Z604" s="0" t="s">
        <v>487</v>
      </c>
      <c r="AA604" s="0" t="n">
        <v>0</v>
      </c>
      <c r="AB604" s="0" t="n">
        <v>0.1202976191</v>
      </c>
      <c r="AC604" s="0" t="n">
        <v>1</v>
      </c>
      <c r="AD604" s="0" t="n">
        <v>0.1202976191</v>
      </c>
      <c r="AE604" s="0" t="n">
        <v>0.8797023809</v>
      </c>
      <c r="AF604" s="0" t="n">
        <v>0</v>
      </c>
      <c r="AG604" s="0" t="n">
        <v>0.8797023809</v>
      </c>
      <c r="AH604" s="0" t="n">
        <v>0</v>
      </c>
      <c r="AI604" s="0" t="n">
        <v>0.079316291598915</v>
      </c>
      <c r="AJ604" s="0" t="n">
        <v>0.659333843781078</v>
      </c>
      <c r="AK604" s="5" t="s">
        <v>254</v>
      </c>
      <c r="AL604" s="5" t="s">
        <v>288</v>
      </c>
      <c r="AM604" s="5" t="s">
        <v>349</v>
      </c>
      <c r="AN604" s="5" t="s">
        <v>437</v>
      </c>
      <c r="AO604" s="5" t="s">
        <v>261</v>
      </c>
      <c r="AP604" s="5" t="s">
        <v>522</v>
      </c>
      <c r="AQ604" s="0" t="s">
        <v>155</v>
      </c>
    </row>
    <row r="605" customFormat="false" ht="15.8" hidden="true" customHeight="false" outlineLevel="0" collapsed="false">
      <c r="A605" s="0" t="s">
        <v>13</v>
      </c>
      <c r="B605" s="0" t="s">
        <v>13</v>
      </c>
      <c r="C605" s="0" t="s">
        <v>348</v>
      </c>
      <c r="D605" s="0" t="s">
        <v>178</v>
      </c>
      <c r="E605" s="0" t="s">
        <v>103</v>
      </c>
      <c r="F605" s="0" t="s">
        <v>241</v>
      </c>
      <c r="G605" s="0" t="n">
        <v>1530039.29395649</v>
      </c>
      <c r="H605" s="0" t="n">
        <v>131773.65849082</v>
      </c>
      <c r="I605" s="0" t="n">
        <v>64774.2469173724</v>
      </c>
      <c r="J605" s="0" t="n">
        <v>0</v>
      </c>
      <c r="K605" s="0" t="n">
        <v>0</v>
      </c>
      <c r="L605" s="0" t="n">
        <v>22137974.6264578</v>
      </c>
      <c r="M605" s="0" t="n">
        <v>31625678.0377969</v>
      </c>
      <c r="N605" s="0" t="n">
        <v>9224156.09435743</v>
      </c>
      <c r="O605" s="0" t="n">
        <v>11806919.8007775</v>
      </c>
      <c r="P605" s="0" t="n">
        <v>10541892.6792656</v>
      </c>
      <c r="Q605" s="0" t="n">
        <v>11859629.2641738</v>
      </c>
      <c r="R605" s="0" t="n">
        <v>5497954.35150239</v>
      </c>
      <c r="S605" s="0" t="n">
        <v>0.721707530449323</v>
      </c>
      <c r="T605" s="0" t="n">
        <v>0</v>
      </c>
      <c r="U605" s="0" t="n">
        <v>204</v>
      </c>
      <c r="V605" s="0" t="n">
        <v>79.8</v>
      </c>
      <c r="W605" s="0" t="n">
        <v>85</v>
      </c>
      <c r="X605" s="0" t="n">
        <v>368.8</v>
      </c>
      <c r="Y605" s="0" t="n">
        <v>283.8</v>
      </c>
      <c r="Z605" s="0" t="s">
        <v>487</v>
      </c>
      <c r="AA605" s="0" t="n">
        <v>0.1482738095</v>
      </c>
      <c r="AB605" s="0" t="n">
        <v>0.2685714286</v>
      </c>
      <c r="AC605" s="0" t="n">
        <v>1</v>
      </c>
      <c r="AD605" s="0" t="n">
        <v>0.1202976191</v>
      </c>
      <c r="AE605" s="0" t="n">
        <v>0.7314285714</v>
      </c>
      <c r="AF605" s="0" t="n">
        <v>0</v>
      </c>
      <c r="AG605" s="0" t="n">
        <v>0.7314285714</v>
      </c>
      <c r="AH605" s="0" t="n">
        <v>0.107010324884558</v>
      </c>
      <c r="AI605" s="0" t="n">
        <v>0.193830022484153</v>
      </c>
      <c r="AJ605" s="0" t="n">
        <v>0.721707530449323</v>
      </c>
      <c r="AK605" s="5" t="s">
        <v>254</v>
      </c>
      <c r="AL605" s="5" t="s">
        <v>288</v>
      </c>
      <c r="AM605" s="5" t="s">
        <v>349</v>
      </c>
      <c r="AN605" s="5" t="s">
        <v>437</v>
      </c>
      <c r="AO605" s="5" t="s">
        <v>261</v>
      </c>
      <c r="AP605" s="5" t="s">
        <v>522</v>
      </c>
      <c r="AQ605" s="0" t="s">
        <v>242</v>
      </c>
    </row>
    <row r="606" customFormat="false" ht="15.8" hidden="true" customHeight="false" outlineLevel="0" collapsed="false">
      <c r="A606" s="0" t="s">
        <v>13</v>
      </c>
      <c r="B606" s="0" t="s">
        <v>13</v>
      </c>
      <c r="C606" s="0" t="s">
        <v>64</v>
      </c>
      <c r="D606" s="0" t="s">
        <v>183</v>
      </c>
      <c r="E606" s="0" t="s">
        <v>52</v>
      </c>
      <c r="F606" s="0" t="s">
        <v>202</v>
      </c>
      <c r="G606" s="0" t="n">
        <v>604071422.917402</v>
      </c>
      <c r="H606" s="0" t="n">
        <v>7354768.74173361</v>
      </c>
      <c r="I606" s="0" t="n">
        <v>29239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604071422.917402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s">
        <v>476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5" t="s">
        <v>252</v>
      </c>
      <c r="AL606" s="5" t="s">
        <v>254</v>
      </c>
      <c r="AM606" s="5" t="s">
        <v>351</v>
      </c>
      <c r="AN606" s="5" t="s">
        <v>437</v>
      </c>
      <c r="AO606" s="5" t="s">
        <v>261</v>
      </c>
      <c r="AP606" s="5" t="s">
        <v>523</v>
      </c>
      <c r="AQ606" s="0" t="s">
        <v>237</v>
      </c>
    </row>
    <row r="607" customFormat="false" ht="15.8" hidden="true" customHeight="false" outlineLevel="0" collapsed="false">
      <c r="A607" s="0" t="s">
        <v>13</v>
      </c>
      <c r="B607" s="0" t="s">
        <v>13</v>
      </c>
      <c r="C607" s="0" t="s">
        <v>64</v>
      </c>
      <c r="D607" s="0" t="s">
        <v>183</v>
      </c>
      <c r="E607" s="0" t="s">
        <v>52</v>
      </c>
      <c r="F607" s="0" t="s">
        <v>238</v>
      </c>
      <c r="G607" s="0" t="n">
        <v>464107366.535419</v>
      </c>
      <c r="H607" s="0" t="n">
        <v>7354768.74173361</v>
      </c>
      <c r="I607" s="0" t="n">
        <v>5516954.41608212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661929186.756024</v>
      </c>
      <c r="Q607" s="0" t="n">
        <v>735476874.173361</v>
      </c>
      <c r="R607" s="0" t="n">
        <v>604071422.917402</v>
      </c>
      <c r="S607" s="0" t="n">
        <v>0.231701171536997</v>
      </c>
      <c r="T607" s="0" t="n">
        <v>0</v>
      </c>
      <c r="U607" s="0" t="n">
        <v>0</v>
      </c>
      <c r="V607" s="0" t="n">
        <v>0</v>
      </c>
      <c r="W607" s="0" t="n">
        <v>95</v>
      </c>
      <c r="X607" s="0" t="n">
        <v>95</v>
      </c>
      <c r="Y607" s="0" t="n">
        <v>0</v>
      </c>
      <c r="Z607" s="0" t="s">
        <v>476</v>
      </c>
      <c r="AA607" s="0" t="n">
        <v>0</v>
      </c>
      <c r="AB607" s="0" t="n">
        <v>0</v>
      </c>
      <c r="AC607" s="0" t="n">
        <v>1</v>
      </c>
      <c r="AD607" s="0" t="n">
        <v>0</v>
      </c>
      <c r="AE607" s="0" t="n">
        <v>1</v>
      </c>
      <c r="AF607" s="0" t="n">
        <v>0</v>
      </c>
      <c r="AG607" s="0" t="n">
        <v>1</v>
      </c>
      <c r="AH607" s="0" t="n">
        <v>0</v>
      </c>
      <c r="AI607" s="0" t="n">
        <v>0</v>
      </c>
      <c r="AJ607" s="0" t="n">
        <v>0.231701171536997</v>
      </c>
      <c r="AK607" s="5" t="s">
        <v>252</v>
      </c>
      <c r="AL607" s="5" t="s">
        <v>254</v>
      </c>
      <c r="AM607" s="5" t="s">
        <v>351</v>
      </c>
      <c r="AN607" s="5" t="s">
        <v>437</v>
      </c>
      <c r="AO607" s="5" t="s">
        <v>261</v>
      </c>
      <c r="AP607" s="5" t="s">
        <v>523</v>
      </c>
      <c r="AQ607" s="0" t="s">
        <v>239</v>
      </c>
    </row>
    <row r="608" customFormat="false" ht="15.8" hidden="true" customHeight="false" outlineLevel="0" collapsed="false">
      <c r="A608" s="0" t="s">
        <v>13</v>
      </c>
      <c r="B608" s="0" t="s">
        <v>13</v>
      </c>
      <c r="C608" s="0" t="s">
        <v>64</v>
      </c>
      <c r="D608" s="0" t="s">
        <v>183</v>
      </c>
      <c r="E608" s="0" t="s">
        <v>52</v>
      </c>
      <c r="F608" s="0" t="s">
        <v>240</v>
      </c>
      <c r="G608" s="0" t="n">
        <v>254688321.565146</v>
      </c>
      <c r="H608" s="0" t="n">
        <v>7354768.74173361</v>
      </c>
      <c r="I608" s="0" t="n">
        <v>5516954.41608212</v>
      </c>
      <c r="J608" s="0" t="n">
        <v>0</v>
      </c>
      <c r="K608" s="0" t="n">
        <v>0</v>
      </c>
      <c r="L608" s="0" t="n">
        <v>209610909.139408</v>
      </c>
      <c r="M608" s="0" t="n">
        <v>253739521.58981</v>
      </c>
      <c r="N608" s="0" t="n">
        <v>211939919.008056</v>
      </c>
      <c r="O608" s="0" t="n">
        <v>234249384.166799</v>
      </c>
      <c r="P608" s="0" t="n">
        <v>809024561.590696</v>
      </c>
      <c r="Q608" s="0" t="n">
        <v>882572249.008034</v>
      </c>
      <c r="R608" s="0" t="n">
        <v>604071422.917402</v>
      </c>
      <c r="S608" s="0" t="n">
        <v>0.578380449889332</v>
      </c>
      <c r="T608" s="0" t="n">
        <v>0</v>
      </c>
      <c r="U608" s="0" t="n">
        <v>31.5</v>
      </c>
      <c r="V608" s="0" t="n">
        <v>30.3333333</v>
      </c>
      <c r="W608" s="0" t="n">
        <v>115</v>
      </c>
      <c r="X608" s="0" t="n">
        <v>176.8333333</v>
      </c>
      <c r="Y608" s="0" t="n">
        <v>61.8333333000001</v>
      </c>
      <c r="Z608" s="0" t="s">
        <v>476</v>
      </c>
      <c r="AA608" s="0" t="n">
        <v>0.12</v>
      </c>
      <c r="AB608" s="0" t="n">
        <v>0.25</v>
      </c>
      <c r="AC608" s="0" t="n">
        <v>1</v>
      </c>
      <c r="AD608" s="0" t="n">
        <v>0.13</v>
      </c>
      <c r="AE608" s="0" t="n">
        <v>0.75</v>
      </c>
      <c r="AF608" s="0" t="n">
        <v>0</v>
      </c>
      <c r="AG608" s="0" t="n">
        <v>0.75</v>
      </c>
      <c r="AH608" s="0" t="n">
        <v>0.0694056539867198</v>
      </c>
      <c r="AI608" s="0" t="n">
        <v>0.144595112472333</v>
      </c>
      <c r="AJ608" s="0" t="n">
        <v>0.578380449889332</v>
      </c>
      <c r="AK608" s="5" t="s">
        <v>252</v>
      </c>
      <c r="AL608" s="5" t="s">
        <v>254</v>
      </c>
      <c r="AM608" s="5" t="s">
        <v>351</v>
      </c>
      <c r="AN608" s="5" t="s">
        <v>437</v>
      </c>
      <c r="AO608" s="5" t="s">
        <v>261</v>
      </c>
      <c r="AP608" s="5" t="s">
        <v>523</v>
      </c>
      <c r="AQ608" s="0" t="s">
        <v>155</v>
      </c>
    </row>
    <row r="609" customFormat="false" ht="15.8" hidden="true" customHeight="false" outlineLevel="0" collapsed="false">
      <c r="A609" s="0" t="s">
        <v>13</v>
      </c>
      <c r="B609" s="0" t="s">
        <v>13</v>
      </c>
      <c r="C609" s="0" t="s">
        <v>64</v>
      </c>
      <c r="D609" s="0" t="s">
        <v>183</v>
      </c>
      <c r="E609" s="0" t="s">
        <v>52</v>
      </c>
      <c r="F609" s="0" t="s">
        <v>241</v>
      </c>
      <c r="G609" s="0" t="n">
        <v>102229835.492155</v>
      </c>
      <c r="H609" s="0" t="n">
        <v>7354768.74173361</v>
      </c>
      <c r="I609" s="0" t="n">
        <v>5516954.41608212</v>
      </c>
      <c r="J609" s="0" t="n">
        <v>257416905.960677</v>
      </c>
      <c r="K609" s="0" t="n">
        <v>330964593.378012</v>
      </c>
      <c r="L609" s="0" t="n">
        <v>253739521.58981</v>
      </c>
      <c r="M609" s="0" t="n">
        <v>308900287.15281</v>
      </c>
      <c r="N609" s="0" t="n">
        <v>245404116.74617</v>
      </c>
      <c r="O609" s="0" t="n">
        <v>267713581.904913</v>
      </c>
      <c r="P609" s="0" t="n">
        <v>882572249.008034</v>
      </c>
      <c r="Q609" s="0" t="n">
        <v>956119936.42537</v>
      </c>
      <c r="R609" s="0" t="n">
        <v>604071422.917402</v>
      </c>
      <c r="S609" s="0" t="n">
        <v>0.830765317454632</v>
      </c>
      <c r="T609" s="0" t="n">
        <v>40</v>
      </c>
      <c r="U609" s="0" t="n">
        <v>38.25</v>
      </c>
      <c r="V609" s="0" t="n">
        <v>34.883333295</v>
      </c>
      <c r="W609" s="0" t="n">
        <v>125</v>
      </c>
      <c r="X609" s="0" t="n">
        <v>238.133333295</v>
      </c>
      <c r="Y609" s="0" t="n">
        <v>73.133333295</v>
      </c>
      <c r="Z609" s="0" t="s">
        <v>476</v>
      </c>
      <c r="AA609" s="0" t="n">
        <v>0.12</v>
      </c>
      <c r="AB609" s="0" t="n">
        <v>0.25</v>
      </c>
      <c r="AC609" s="0" t="n">
        <v>1</v>
      </c>
      <c r="AD609" s="0" t="n">
        <v>0.13</v>
      </c>
      <c r="AE609" s="0" t="n">
        <v>0.75</v>
      </c>
      <c r="AF609" s="0" t="n">
        <v>0.25</v>
      </c>
      <c r="AG609" s="0" t="n">
        <v>0.5</v>
      </c>
      <c r="AH609" s="0" t="n">
        <v>0.0996918380945558</v>
      </c>
      <c r="AI609" s="0" t="n">
        <v>0.207691329363658</v>
      </c>
      <c r="AJ609" s="0" t="n">
        <v>0.830765317454632</v>
      </c>
      <c r="AK609" s="5" t="s">
        <v>252</v>
      </c>
      <c r="AL609" s="5" t="s">
        <v>254</v>
      </c>
      <c r="AM609" s="5" t="s">
        <v>351</v>
      </c>
      <c r="AN609" s="5" t="s">
        <v>437</v>
      </c>
      <c r="AO609" s="5" t="s">
        <v>261</v>
      </c>
      <c r="AP609" s="5" t="s">
        <v>523</v>
      </c>
      <c r="AQ609" s="0" t="s">
        <v>242</v>
      </c>
    </row>
    <row r="610" customFormat="false" ht="15.8" hidden="true" customHeight="false" outlineLevel="0" collapsed="false">
      <c r="A610" s="0" t="s">
        <v>13</v>
      </c>
      <c r="B610" s="0" t="s">
        <v>13</v>
      </c>
      <c r="C610" s="0" t="s">
        <v>65</v>
      </c>
      <c r="D610" s="0" t="s">
        <v>250</v>
      </c>
      <c r="E610" s="0" t="s">
        <v>52</v>
      </c>
      <c r="F610" s="0" t="s">
        <v>202</v>
      </c>
      <c r="G610" s="0" t="n">
        <v>141596078.594823</v>
      </c>
      <c r="H610" s="0" t="n">
        <v>1696591.14179712</v>
      </c>
      <c r="I610" s="0" t="n">
        <v>16910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141596078.594823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s">
        <v>476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5" t="s">
        <v>252</v>
      </c>
      <c r="AL610" s="5" t="s">
        <v>231</v>
      </c>
      <c r="AM610" s="5" t="s">
        <v>353</v>
      </c>
      <c r="AN610" s="5" t="s">
        <v>437</v>
      </c>
      <c r="AO610" s="5" t="s">
        <v>261</v>
      </c>
      <c r="AP610" s="5" t="s">
        <v>524</v>
      </c>
      <c r="AQ610" s="0" t="s">
        <v>237</v>
      </c>
    </row>
    <row r="611" customFormat="false" ht="15.8" hidden="true" customHeight="false" outlineLevel="0" collapsed="false">
      <c r="A611" s="0" t="s">
        <v>13</v>
      </c>
      <c r="B611" s="0" t="s">
        <v>13</v>
      </c>
      <c r="C611" s="0" t="s">
        <v>65</v>
      </c>
      <c r="D611" s="0" t="s">
        <v>250</v>
      </c>
      <c r="E611" s="0" t="s">
        <v>52</v>
      </c>
      <c r="F611" s="0" t="s">
        <v>238</v>
      </c>
      <c r="G611" s="0" t="n">
        <v>55056074.2242116</v>
      </c>
      <c r="H611" s="0" t="n">
        <v>1696591.14179712</v>
      </c>
      <c r="I611" s="0" t="n">
        <v>1201407.71459966</v>
      </c>
      <c r="J611" s="0" t="n">
        <v>67863645.6718847</v>
      </c>
      <c r="K611" s="0" t="n">
        <v>84829557.089856</v>
      </c>
      <c r="L611" s="0" t="n">
        <v>342499336.750293</v>
      </c>
      <c r="M611" s="0" t="n">
        <v>414604460.276671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141596078.594823</v>
      </c>
      <c r="S611" s="0" t="n">
        <v>0.611175148559343</v>
      </c>
      <c r="T611" s="0" t="n">
        <v>45</v>
      </c>
      <c r="U611" s="0" t="n">
        <v>223.125</v>
      </c>
      <c r="V611" s="0" t="n">
        <v>0</v>
      </c>
      <c r="W611" s="0" t="n">
        <v>0</v>
      </c>
      <c r="X611" s="0" t="n">
        <v>268.125</v>
      </c>
      <c r="Y611" s="0" t="n">
        <v>0</v>
      </c>
      <c r="Z611" s="0" t="s">
        <v>476</v>
      </c>
      <c r="AA611" s="0" t="n">
        <v>0.12</v>
      </c>
      <c r="AB611" s="0" t="n">
        <v>0</v>
      </c>
      <c r="AC611" s="0" t="n">
        <v>1</v>
      </c>
      <c r="AD611" s="0" t="n">
        <v>0</v>
      </c>
      <c r="AE611" s="0" t="n">
        <v>0.88</v>
      </c>
      <c r="AF611" s="0" t="n">
        <v>0.88</v>
      </c>
      <c r="AG611" s="0" t="n">
        <v>0</v>
      </c>
      <c r="AH611" s="0" t="n">
        <v>0.0733410178271212</v>
      </c>
      <c r="AI611" s="0" t="n">
        <v>0</v>
      </c>
      <c r="AJ611" s="0" t="n">
        <v>0.611175148559343</v>
      </c>
      <c r="AK611" s="5" t="s">
        <v>252</v>
      </c>
      <c r="AL611" s="5" t="s">
        <v>231</v>
      </c>
      <c r="AM611" s="5" t="s">
        <v>353</v>
      </c>
      <c r="AN611" s="5" t="s">
        <v>437</v>
      </c>
      <c r="AO611" s="5" t="s">
        <v>261</v>
      </c>
      <c r="AP611" s="5" t="s">
        <v>524</v>
      </c>
      <c r="AQ611" s="0" t="s">
        <v>239</v>
      </c>
    </row>
    <row r="612" customFormat="false" ht="15.8" hidden="true" customHeight="false" outlineLevel="0" collapsed="false">
      <c r="A612" s="0" t="s">
        <v>13</v>
      </c>
      <c r="B612" s="0" t="s">
        <v>13</v>
      </c>
      <c r="C612" s="0" t="s">
        <v>65</v>
      </c>
      <c r="D612" s="0" t="s">
        <v>250</v>
      </c>
      <c r="E612" s="0" t="s">
        <v>52</v>
      </c>
      <c r="F612" s="0" t="s">
        <v>240</v>
      </c>
      <c r="G612" s="0" t="n">
        <v>20244530.7711172</v>
      </c>
      <c r="H612" s="0" t="n">
        <v>1696591.14179712</v>
      </c>
      <c r="I612" s="0" t="n">
        <v>1201407.71459966</v>
      </c>
      <c r="J612" s="0" t="n">
        <v>76346601.3808704</v>
      </c>
      <c r="K612" s="0" t="n">
        <v>93312512.7988415</v>
      </c>
      <c r="L612" s="0" t="n">
        <v>342499336.750293</v>
      </c>
      <c r="M612" s="0" t="n">
        <v>414604460.276671</v>
      </c>
      <c r="N612" s="0" t="n">
        <v>3181108.3908696</v>
      </c>
      <c r="O612" s="0" t="n">
        <v>5089773.42539135</v>
      </c>
      <c r="P612" s="0" t="n">
        <v>0</v>
      </c>
      <c r="Q612" s="0" t="n">
        <v>0</v>
      </c>
      <c r="R612" s="0" t="n">
        <v>141596078.594823</v>
      </c>
      <c r="S612" s="0" t="n">
        <v>0.857026190470664</v>
      </c>
      <c r="T612" s="0" t="n">
        <v>50</v>
      </c>
      <c r="U612" s="0" t="n">
        <v>223.125</v>
      </c>
      <c r="V612" s="0" t="n">
        <v>2.4375</v>
      </c>
      <c r="W612" s="0" t="n">
        <v>0</v>
      </c>
      <c r="X612" s="0" t="n">
        <v>275.5625</v>
      </c>
      <c r="Y612" s="0" t="n">
        <v>225.5625</v>
      </c>
      <c r="Z612" s="0" t="s">
        <v>476</v>
      </c>
      <c r="AA612" s="0" t="n">
        <v>0.12</v>
      </c>
      <c r="AB612" s="0" t="n">
        <v>0.25</v>
      </c>
      <c r="AC612" s="0" t="n">
        <v>1</v>
      </c>
      <c r="AD612" s="0" t="n">
        <v>0.13</v>
      </c>
      <c r="AE612" s="0" t="n">
        <v>0.75</v>
      </c>
      <c r="AF612" s="0" t="n">
        <v>0.75</v>
      </c>
      <c r="AG612" s="0" t="n">
        <v>0</v>
      </c>
      <c r="AH612" s="0" t="n">
        <v>0.10284314285648</v>
      </c>
      <c r="AI612" s="0" t="n">
        <v>0.214256547617666</v>
      </c>
      <c r="AJ612" s="0" t="n">
        <v>0.857026190470664</v>
      </c>
      <c r="AK612" s="5" t="s">
        <v>252</v>
      </c>
      <c r="AL612" s="5" t="s">
        <v>231</v>
      </c>
      <c r="AM612" s="5" t="s">
        <v>353</v>
      </c>
      <c r="AN612" s="5" t="s">
        <v>437</v>
      </c>
      <c r="AO612" s="5" t="s">
        <v>261</v>
      </c>
      <c r="AP612" s="5" t="s">
        <v>524</v>
      </c>
      <c r="AQ612" s="0" t="s">
        <v>155</v>
      </c>
    </row>
    <row r="613" customFormat="false" ht="15.8" hidden="true" customHeight="false" outlineLevel="0" collapsed="false">
      <c r="A613" s="0" t="s">
        <v>13</v>
      </c>
      <c r="B613" s="0" t="s">
        <v>13</v>
      </c>
      <c r="C613" s="0" t="s">
        <v>65</v>
      </c>
      <c r="D613" s="0" t="s">
        <v>250</v>
      </c>
      <c r="E613" s="0" t="s">
        <v>52</v>
      </c>
      <c r="F613" s="0" t="s">
        <v>241</v>
      </c>
      <c r="G613" s="0" t="n">
        <v>14579381.0799292</v>
      </c>
      <c r="H613" s="0" t="n">
        <v>1696591.14179712</v>
      </c>
      <c r="I613" s="0" t="n">
        <v>1201407.71459966</v>
      </c>
      <c r="J613" s="0" t="n">
        <v>76346601.3808704</v>
      </c>
      <c r="K613" s="0" t="n">
        <v>93312512.7988415</v>
      </c>
      <c r="L613" s="0" t="n">
        <v>414604460.276671</v>
      </c>
      <c r="M613" s="0" t="n">
        <v>504735864.684642</v>
      </c>
      <c r="N613" s="0" t="n">
        <v>3817330.06904352</v>
      </c>
      <c r="O613" s="0" t="n">
        <v>5725995.10356527</v>
      </c>
      <c r="P613" s="0" t="n">
        <v>0</v>
      </c>
      <c r="Q613" s="0" t="n">
        <v>0</v>
      </c>
      <c r="R613" s="0" t="n">
        <v>141596078.594823</v>
      </c>
      <c r="S613" s="0" t="n">
        <v>0.897035417755826</v>
      </c>
      <c r="T613" s="0" t="n">
        <v>50</v>
      </c>
      <c r="U613" s="0" t="n">
        <v>270.937499999999</v>
      </c>
      <c r="V613" s="0" t="n">
        <v>2.8125</v>
      </c>
      <c r="W613" s="0" t="n">
        <v>0</v>
      </c>
      <c r="X613" s="0" t="n">
        <v>323.749999999999</v>
      </c>
      <c r="Y613" s="0" t="n">
        <v>273.749999999999</v>
      </c>
      <c r="Z613" s="0" t="s">
        <v>476</v>
      </c>
      <c r="AA613" s="0" t="n">
        <v>0.12</v>
      </c>
      <c r="AB613" s="0" t="n">
        <v>0.25</v>
      </c>
      <c r="AC613" s="0" t="n">
        <v>1</v>
      </c>
      <c r="AD613" s="0" t="n">
        <v>0.13</v>
      </c>
      <c r="AE613" s="0" t="n">
        <v>0.75</v>
      </c>
      <c r="AF613" s="0" t="n">
        <v>0.75</v>
      </c>
      <c r="AG613" s="0" t="n">
        <v>0</v>
      </c>
      <c r="AH613" s="0" t="n">
        <v>0.107644250130699</v>
      </c>
      <c r="AI613" s="0" t="n">
        <v>0.224258854438956</v>
      </c>
      <c r="AJ613" s="0" t="n">
        <v>0.897035417755826</v>
      </c>
      <c r="AK613" s="5" t="s">
        <v>252</v>
      </c>
      <c r="AL613" s="5" t="s">
        <v>231</v>
      </c>
      <c r="AM613" s="5" t="s">
        <v>353</v>
      </c>
      <c r="AN613" s="5" t="s">
        <v>437</v>
      </c>
      <c r="AO613" s="5" t="s">
        <v>261</v>
      </c>
      <c r="AP613" s="5" t="s">
        <v>524</v>
      </c>
      <c r="AQ613" s="0" t="s">
        <v>242</v>
      </c>
    </row>
    <row r="614" customFormat="false" ht="15.8" hidden="true" customHeight="false" outlineLevel="0" collapsed="false">
      <c r="A614" s="0" t="s">
        <v>13</v>
      </c>
      <c r="B614" s="0" t="s">
        <v>13</v>
      </c>
      <c r="C614" s="0" t="s">
        <v>65</v>
      </c>
      <c r="D614" s="0" t="s">
        <v>165</v>
      </c>
      <c r="E614" s="0" t="s">
        <v>52</v>
      </c>
      <c r="F614" s="0" t="s">
        <v>202</v>
      </c>
      <c r="G614" s="0" t="n">
        <v>12418284.8626215</v>
      </c>
      <c r="H614" s="0" t="n">
        <v>162426.8</v>
      </c>
      <c r="I614" s="0" t="n">
        <v>2592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12418284.8626215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s">
        <v>476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5" t="s">
        <v>252</v>
      </c>
      <c r="AL614" s="5" t="s">
        <v>271</v>
      </c>
      <c r="AM614" s="5" t="s">
        <v>353</v>
      </c>
      <c r="AN614" s="5" t="s">
        <v>437</v>
      </c>
      <c r="AO614" s="5" t="s">
        <v>261</v>
      </c>
      <c r="AP614" s="5" t="s">
        <v>525</v>
      </c>
      <c r="AQ614" s="0" t="s">
        <v>237</v>
      </c>
    </row>
    <row r="615" customFormat="false" ht="15.8" hidden="true" customHeight="false" outlineLevel="0" collapsed="false">
      <c r="A615" s="0" t="s">
        <v>13</v>
      </c>
      <c r="B615" s="0" t="s">
        <v>13</v>
      </c>
      <c r="C615" s="0" t="s">
        <v>65</v>
      </c>
      <c r="D615" s="0" t="s">
        <v>165</v>
      </c>
      <c r="E615" s="0" t="s">
        <v>52</v>
      </c>
      <c r="F615" s="0" t="s">
        <v>238</v>
      </c>
      <c r="G615" s="0" t="n">
        <v>4629052.63849129</v>
      </c>
      <c r="H615" s="0" t="n">
        <v>162426.8</v>
      </c>
      <c r="I615" s="0" t="n">
        <v>98077.6894299953</v>
      </c>
      <c r="J615" s="0" t="n">
        <v>6497071.99999997</v>
      </c>
      <c r="K615" s="0" t="n">
        <v>8121339.99999997</v>
      </c>
      <c r="L615" s="0" t="n">
        <v>32789910.2499999</v>
      </c>
      <c r="M615" s="0" t="n">
        <v>39693049.2499998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12418284.8626215</v>
      </c>
      <c r="S615" s="0" t="n">
        <v>0.627238971427967</v>
      </c>
      <c r="T615" s="0" t="n">
        <v>44.9999999999999</v>
      </c>
      <c r="U615" s="0" t="n">
        <v>223.124999999999</v>
      </c>
      <c r="V615" s="0" t="n">
        <v>0</v>
      </c>
      <c r="W615" s="0" t="n">
        <v>0</v>
      </c>
      <c r="X615" s="0" t="n">
        <v>268.124999999999</v>
      </c>
      <c r="Y615" s="0" t="n">
        <v>0</v>
      </c>
      <c r="Z615" s="0" t="s">
        <v>476</v>
      </c>
      <c r="AA615" s="0" t="n">
        <v>0.12</v>
      </c>
      <c r="AB615" s="0" t="n">
        <v>0</v>
      </c>
      <c r="AC615" s="0" t="n">
        <v>1</v>
      </c>
      <c r="AD615" s="0" t="n">
        <v>0</v>
      </c>
      <c r="AE615" s="0" t="n">
        <v>0.88</v>
      </c>
      <c r="AF615" s="0" t="n">
        <v>0.88</v>
      </c>
      <c r="AG615" s="0" t="n">
        <v>0</v>
      </c>
      <c r="AH615" s="0" t="n">
        <v>0.075268676571356</v>
      </c>
      <c r="AI615" s="0" t="n">
        <v>0</v>
      </c>
      <c r="AJ615" s="0" t="n">
        <v>0.627238971427967</v>
      </c>
      <c r="AK615" s="5" t="s">
        <v>252</v>
      </c>
      <c r="AL615" s="5" t="s">
        <v>271</v>
      </c>
      <c r="AM615" s="5" t="s">
        <v>353</v>
      </c>
      <c r="AN615" s="5" t="s">
        <v>437</v>
      </c>
      <c r="AO615" s="5" t="s">
        <v>261</v>
      </c>
      <c r="AP615" s="5" t="s">
        <v>525</v>
      </c>
      <c r="AQ615" s="0" t="s">
        <v>239</v>
      </c>
    </row>
    <row r="616" customFormat="false" ht="15.8" hidden="true" customHeight="false" outlineLevel="0" collapsed="false">
      <c r="A616" s="0" t="s">
        <v>13</v>
      </c>
      <c r="B616" s="0" t="s">
        <v>13</v>
      </c>
      <c r="C616" s="0" t="s">
        <v>65</v>
      </c>
      <c r="D616" s="0" t="s">
        <v>165</v>
      </c>
      <c r="E616" s="0" t="s">
        <v>52</v>
      </c>
      <c r="F616" s="0" t="s">
        <v>240</v>
      </c>
      <c r="G616" s="0" t="n">
        <v>1640005.9026886</v>
      </c>
      <c r="H616" s="0" t="n">
        <v>162426.8</v>
      </c>
      <c r="I616" s="0" t="n">
        <v>98077.6894299953</v>
      </c>
      <c r="J616" s="0" t="n">
        <v>7309205.99999997</v>
      </c>
      <c r="K616" s="0" t="n">
        <v>8933473.99999997</v>
      </c>
      <c r="L616" s="0" t="n">
        <v>32789910.2499999</v>
      </c>
      <c r="M616" s="0" t="n">
        <v>39693049.2499998</v>
      </c>
      <c r="N616" s="0" t="n">
        <v>304550.249999999</v>
      </c>
      <c r="O616" s="0" t="n">
        <v>487280.399999998</v>
      </c>
      <c r="P616" s="0" t="n">
        <v>0</v>
      </c>
      <c r="Q616" s="0" t="n">
        <v>0</v>
      </c>
      <c r="R616" s="0" t="n">
        <v>12418284.8626215</v>
      </c>
      <c r="S616" s="0" t="n">
        <v>0.867936198852633</v>
      </c>
      <c r="T616" s="0" t="n">
        <v>49.9999999999999</v>
      </c>
      <c r="U616" s="0" t="n">
        <v>223.124999999999</v>
      </c>
      <c r="V616" s="0" t="n">
        <v>2.43749999999999</v>
      </c>
      <c r="W616" s="0" t="n">
        <v>0</v>
      </c>
      <c r="X616" s="0" t="n">
        <v>275.562499999999</v>
      </c>
      <c r="Y616" s="0" t="n">
        <v>225.562499999999</v>
      </c>
      <c r="Z616" s="0" t="s">
        <v>476</v>
      </c>
      <c r="AA616" s="0" t="n">
        <v>0.12</v>
      </c>
      <c r="AB616" s="0" t="n">
        <v>0.25</v>
      </c>
      <c r="AC616" s="0" t="n">
        <v>1</v>
      </c>
      <c r="AD616" s="0" t="n">
        <v>0.13</v>
      </c>
      <c r="AE616" s="0" t="n">
        <v>0.75</v>
      </c>
      <c r="AF616" s="0" t="n">
        <v>0.75</v>
      </c>
      <c r="AG616" s="0" t="n">
        <v>0</v>
      </c>
      <c r="AH616" s="0" t="n">
        <v>0.104152343862316</v>
      </c>
      <c r="AI616" s="0" t="n">
        <v>0.216984049713158</v>
      </c>
      <c r="AJ616" s="0" t="n">
        <v>0.867936198852633</v>
      </c>
      <c r="AK616" s="5" t="s">
        <v>252</v>
      </c>
      <c r="AL616" s="5" t="s">
        <v>271</v>
      </c>
      <c r="AM616" s="5" t="s">
        <v>353</v>
      </c>
      <c r="AN616" s="5" t="s">
        <v>437</v>
      </c>
      <c r="AO616" s="5" t="s">
        <v>261</v>
      </c>
      <c r="AP616" s="5" t="s">
        <v>525</v>
      </c>
      <c r="AQ616" s="0" t="s">
        <v>155</v>
      </c>
    </row>
    <row r="617" customFormat="false" ht="15.8" hidden="true" customHeight="false" outlineLevel="0" collapsed="false">
      <c r="A617" s="0" t="s">
        <v>13</v>
      </c>
      <c r="B617" s="0" t="s">
        <v>13</v>
      </c>
      <c r="C617" s="0" t="s">
        <v>65</v>
      </c>
      <c r="D617" s="0" t="s">
        <v>165</v>
      </c>
      <c r="E617" s="0" t="s">
        <v>52</v>
      </c>
      <c r="F617" s="0" t="s">
        <v>241</v>
      </c>
      <c r="G617" s="0" t="n">
        <v>1173381.78038928</v>
      </c>
      <c r="H617" s="0" t="n">
        <v>162426.8</v>
      </c>
      <c r="I617" s="0" t="n">
        <v>98077.6894299953</v>
      </c>
      <c r="J617" s="0" t="n">
        <v>7309205.99999997</v>
      </c>
      <c r="K617" s="0" t="n">
        <v>8933473.99999997</v>
      </c>
      <c r="L617" s="0" t="n">
        <v>39693049.2499998</v>
      </c>
      <c r="M617" s="0" t="n">
        <v>48321972.9999998</v>
      </c>
      <c r="N617" s="0" t="n">
        <v>365460.299999999</v>
      </c>
      <c r="O617" s="0" t="n">
        <v>548190.449999998</v>
      </c>
      <c r="P617" s="0" t="n">
        <v>0</v>
      </c>
      <c r="Q617" s="0" t="n">
        <v>0</v>
      </c>
      <c r="R617" s="0" t="n">
        <v>12418284.8626215</v>
      </c>
      <c r="S617" s="0" t="n">
        <v>0.905511768060571</v>
      </c>
      <c r="T617" s="0" t="n">
        <v>49.9999999999999</v>
      </c>
      <c r="U617" s="0" t="n">
        <v>270.937499999999</v>
      </c>
      <c r="V617" s="0" t="n">
        <v>2.8125</v>
      </c>
      <c r="W617" s="0" t="n">
        <v>0</v>
      </c>
      <c r="X617" s="0" t="n">
        <v>323.749999999999</v>
      </c>
      <c r="Y617" s="0" t="n">
        <v>273.749999999999</v>
      </c>
      <c r="Z617" s="0" t="s">
        <v>476</v>
      </c>
      <c r="AA617" s="0" t="n">
        <v>0.12</v>
      </c>
      <c r="AB617" s="0" t="n">
        <v>0.25</v>
      </c>
      <c r="AC617" s="0" t="n">
        <v>1</v>
      </c>
      <c r="AD617" s="0" t="n">
        <v>0.13</v>
      </c>
      <c r="AE617" s="0" t="n">
        <v>0.75</v>
      </c>
      <c r="AF617" s="0" t="n">
        <v>0.75</v>
      </c>
      <c r="AG617" s="0" t="n">
        <v>0</v>
      </c>
      <c r="AH617" s="0" t="n">
        <v>0.108661412167268</v>
      </c>
      <c r="AI617" s="0" t="n">
        <v>0.226377942015143</v>
      </c>
      <c r="AJ617" s="0" t="n">
        <v>0.905511768060571</v>
      </c>
      <c r="AK617" s="5" t="s">
        <v>252</v>
      </c>
      <c r="AL617" s="5" t="s">
        <v>271</v>
      </c>
      <c r="AM617" s="5" t="s">
        <v>353</v>
      </c>
      <c r="AN617" s="5" t="s">
        <v>437</v>
      </c>
      <c r="AO617" s="5" t="s">
        <v>261</v>
      </c>
      <c r="AP617" s="5" t="s">
        <v>525</v>
      </c>
      <c r="AQ617" s="0" t="s">
        <v>242</v>
      </c>
    </row>
    <row r="618" customFormat="false" ht="15.8" hidden="true" customHeight="false" outlineLevel="0" collapsed="false">
      <c r="A618" s="0" t="s">
        <v>13</v>
      </c>
      <c r="B618" s="0" t="s">
        <v>13</v>
      </c>
      <c r="C618" s="0" t="s">
        <v>66</v>
      </c>
      <c r="D618" s="0" t="s">
        <v>250</v>
      </c>
      <c r="E618" s="0" t="s">
        <v>52</v>
      </c>
      <c r="F618" s="0" t="s">
        <v>202</v>
      </c>
      <c r="G618" s="0" t="n">
        <v>55240777.8542467</v>
      </c>
      <c r="H618" s="0" t="n">
        <v>674878.140439565</v>
      </c>
      <c r="I618" s="0" t="n">
        <v>9968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55240777.8542467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s">
        <v>476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0</v>
      </c>
      <c r="AI618" s="0" t="n">
        <v>0</v>
      </c>
      <c r="AJ618" s="0" t="n">
        <v>0</v>
      </c>
      <c r="AK618" s="5" t="s">
        <v>252</v>
      </c>
      <c r="AL618" s="5" t="s">
        <v>231</v>
      </c>
      <c r="AM618" s="5" t="s">
        <v>356</v>
      </c>
      <c r="AN618" s="5" t="s">
        <v>437</v>
      </c>
      <c r="AO618" s="5" t="s">
        <v>261</v>
      </c>
      <c r="AP618" s="5" t="s">
        <v>526</v>
      </c>
      <c r="AQ618" s="0" t="s">
        <v>237</v>
      </c>
    </row>
    <row r="619" customFormat="false" ht="15.8" hidden="true" customHeight="false" outlineLevel="0" collapsed="false">
      <c r="A619" s="0" t="s">
        <v>13</v>
      </c>
      <c r="B619" s="0" t="s">
        <v>13</v>
      </c>
      <c r="C619" s="0" t="s">
        <v>66</v>
      </c>
      <c r="D619" s="0" t="s">
        <v>250</v>
      </c>
      <c r="E619" s="0" t="s">
        <v>52</v>
      </c>
      <c r="F619" s="0" t="s">
        <v>238</v>
      </c>
      <c r="G619" s="0" t="n">
        <v>21338169.1709885</v>
      </c>
      <c r="H619" s="0" t="n">
        <v>674878.140439565</v>
      </c>
      <c r="I619" s="0" t="n">
        <v>860615.436846543</v>
      </c>
      <c r="J619" s="0" t="n">
        <v>26995125.6175826</v>
      </c>
      <c r="K619" s="0" t="n">
        <v>33743907.0219783</v>
      </c>
      <c r="L619" s="0" t="n">
        <v>136241024.601237</v>
      </c>
      <c r="M619" s="0" t="n">
        <v>164923345.569919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55240777.8542467</v>
      </c>
      <c r="S619" s="0" t="n">
        <v>0.613724317436488</v>
      </c>
      <c r="T619" s="0" t="n">
        <v>45.0000000000001</v>
      </c>
      <c r="U619" s="0" t="n">
        <v>223.125</v>
      </c>
      <c r="V619" s="0" t="n">
        <v>0</v>
      </c>
      <c r="W619" s="0" t="n">
        <v>0</v>
      </c>
      <c r="X619" s="0" t="n">
        <v>268.125000000001</v>
      </c>
      <c r="Y619" s="0" t="n">
        <v>0</v>
      </c>
      <c r="Z619" s="0" t="s">
        <v>476</v>
      </c>
      <c r="AA619" s="0" t="n">
        <v>0.12</v>
      </c>
      <c r="AB619" s="0" t="n">
        <v>0</v>
      </c>
      <c r="AC619" s="0" t="n">
        <v>1</v>
      </c>
      <c r="AD619" s="0" t="n">
        <v>0</v>
      </c>
      <c r="AE619" s="0" t="n">
        <v>0.88</v>
      </c>
      <c r="AF619" s="0" t="n">
        <v>0.88</v>
      </c>
      <c r="AG619" s="0" t="n">
        <v>0</v>
      </c>
      <c r="AH619" s="0" t="n">
        <v>0.0736469180923786</v>
      </c>
      <c r="AI619" s="0" t="n">
        <v>0</v>
      </c>
      <c r="AJ619" s="0" t="n">
        <v>0.613724317436488</v>
      </c>
      <c r="AK619" s="5" t="s">
        <v>252</v>
      </c>
      <c r="AL619" s="5" t="s">
        <v>231</v>
      </c>
      <c r="AM619" s="5" t="s">
        <v>356</v>
      </c>
      <c r="AN619" s="5" t="s">
        <v>437</v>
      </c>
      <c r="AO619" s="5" t="s">
        <v>261</v>
      </c>
      <c r="AP619" s="5" t="s">
        <v>526</v>
      </c>
      <c r="AQ619" s="0" t="s">
        <v>239</v>
      </c>
    </row>
    <row r="620" customFormat="false" ht="15.8" hidden="true" customHeight="false" outlineLevel="0" collapsed="false">
      <c r="A620" s="0" t="s">
        <v>13</v>
      </c>
      <c r="B620" s="0" t="s">
        <v>13</v>
      </c>
      <c r="C620" s="0" t="s">
        <v>66</v>
      </c>
      <c r="D620" s="0" t="s">
        <v>250</v>
      </c>
      <c r="E620" s="0" t="s">
        <v>52</v>
      </c>
      <c r="F620" s="0" t="s">
        <v>240</v>
      </c>
      <c r="G620" s="0" t="n">
        <v>7784455.4179114</v>
      </c>
      <c r="H620" s="0" t="n">
        <v>674878.140439565</v>
      </c>
      <c r="I620" s="0" t="n">
        <v>860615.436846543</v>
      </c>
      <c r="J620" s="0" t="n">
        <v>30369516.3197805</v>
      </c>
      <c r="K620" s="0" t="n">
        <v>37118297.7241761</v>
      </c>
      <c r="L620" s="0" t="n">
        <v>136241024.601237</v>
      </c>
      <c r="M620" s="0" t="n">
        <v>164923345.569919</v>
      </c>
      <c r="N620" s="0" t="n">
        <v>1265396.51332419</v>
      </c>
      <c r="O620" s="0" t="n">
        <v>2024634.4213187</v>
      </c>
      <c r="P620" s="0" t="n">
        <v>0</v>
      </c>
      <c r="Q620" s="0" t="n">
        <v>0</v>
      </c>
      <c r="R620" s="0" t="n">
        <v>55240777.8542467</v>
      </c>
      <c r="S620" s="0" t="n">
        <v>0.859081357643972</v>
      </c>
      <c r="T620" s="0" t="n">
        <v>50.0000000000001</v>
      </c>
      <c r="U620" s="0" t="n">
        <v>223.125</v>
      </c>
      <c r="V620" s="0" t="n">
        <v>2.4375</v>
      </c>
      <c r="W620" s="0" t="n">
        <v>0</v>
      </c>
      <c r="X620" s="0" t="n">
        <v>275.562500000001</v>
      </c>
      <c r="Y620" s="0" t="n">
        <v>225.5625</v>
      </c>
      <c r="Z620" s="0" t="s">
        <v>476</v>
      </c>
      <c r="AA620" s="0" t="n">
        <v>0.12</v>
      </c>
      <c r="AB620" s="0" t="n">
        <v>0.25</v>
      </c>
      <c r="AC620" s="0" t="n">
        <v>1</v>
      </c>
      <c r="AD620" s="0" t="n">
        <v>0.13</v>
      </c>
      <c r="AE620" s="0" t="n">
        <v>0.75</v>
      </c>
      <c r="AF620" s="0" t="n">
        <v>0.75</v>
      </c>
      <c r="AG620" s="0" t="n">
        <v>0</v>
      </c>
      <c r="AH620" s="0" t="n">
        <v>0.103089762917277</v>
      </c>
      <c r="AI620" s="0" t="n">
        <v>0.214770339410993</v>
      </c>
      <c r="AJ620" s="0" t="n">
        <v>0.859081357643972</v>
      </c>
      <c r="AK620" s="5" t="s">
        <v>252</v>
      </c>
      <c r="AL620" s="5" t="s">
        <v>231</v>
      </c>
      <c r="AM620" s="5" t="s">
        <v>356</v>
      </c>
      <c r="AN620" s="5" t="s">
        <v>437</v>
      </c>
      <c r="AO620" s="5" t="s">
        <v>261</v>
      </c>
      <c r="AP620" s="5" t="s">
        <v>526</v>
      </c>
      <c r="AQ620" s="0" t="s">
        <v>155</v>
      </c>
    </row>
    <row r="621" customFormat="false" ht="15.8" hidden="true" customHeight="false" outlineLevel="0" collapsed="false">
      <c r="A621" s="0" t="s">
        <v>13</v>
      </c>
      <c r="B621" s="0" t="s">
        <v>13</v>
      </c>
      <c r="C621" s="0" t="s">
        <v>66</v>
      </c>
      <c r="D621" s="0" t="s">
        <v>250</v>
      </c>
      <c r="E621" s="0" t="s">
        <v>52</v>
      </c>
      <c r="F621" s="0" t="s">
        <v>241</v>
      </c>
      <c r="G621" s="0" t="n">
        <v>5594339.97815164</v>
      </c>
      <c r="H621" s="0" t="n">
        <v>674878.140439565</v>
      </c>
      <c r="I621" s="0" t="n">
        <v>860615.436846543</v>
      </c>
      <c r="J621" s="0" t="n">
        <v>30369516.3197805</v>
      </c>
      <c r="K621" s="0" t="n">
        <v>37118297.7241761</v>
      </c>
      <c r="L621" s="0" t="n">
        <v>164923345.569919</v>
      </c>
      <c r="M621" s="0" t="n">
        <v>200776246.780771</v>
      </c>
      <c r="N621" s="0" t="n">
        <v>1518475.81598902</v>
      </c>
      <c r="O621" s="0" t="n">
        <v>2277713.72398354</v>
      </c>
      <c r="P621" s="0" t="n">
        <v>0</v>
      </c>
      <c r="Q621" s="0" t="n">
        <v>0</v>
      </c>
      <c r="R621" s="0" t="n">
        <v>55240777.8542467</v>
      </c>
      <c r="S621" s="0" t="n">
        <v>0.898728073798809</v>
      </c>
      <c r="T621" s="0" t="n">
        <v>50.0000000000001</v>
      </c>
      <c r="U621" s="0" t="n">
        <v>270.937500000001</v>
      </c>
      <c r="V621" s="0" t="n">
        <v>2.81250000000001</v>
      </c>
      <c r="W621" s="0" t="n">
        <v>0</v>
      </c>
      <c r="X621" s="0" t="n">
        <v>323.750000000001</v>
      </c>
      <c r="Y621" s="0" t="n">
        <v>273.750000000001</v>
      </c>
      <c r="Z621" s="0" t="s">
        <v>476</v>
      </c>
      <c r="AA621" s="0" t="n">
        <v>0.12</v>
      </c>
      <c r="AB621" s="0" t="n">
        <v>0.25</v>
      </c>
      <c r="AC621" s="0" t="n">
        <v>1</v>
      </c>
      <c r="AD621" s="0" t="n">
        <v>0.13</v>
      </c>
      <c r="AE621" s="0" t="n">
        <v>0.75</v>
      </c>
      <c r="AF621" s="0" t="n">
        <v>0.75</v>
      </c>
      <c r="AG621" s="0" t="n">
        <v>0</v>
      </c>
      <c r="AH621" s="0" t="n">
        <v>0.107847368855857</v>
      </c>
      <c r="AI621" s="0" t="n">
        <v>0.224682018449702</v>
      </c>
      <c r="AJ621" s="0" t="n">
        <v>0.898728073798809</v>
      </c>
      <c r="AK621" s="5" t="s">
        <v>252</v>
      </c>
      <c r="AL621" s="5" t="s">
        <v>231</v>
      </c>
      <c r="AM621" s="5" t="s">
        <v>356</v>
      </c>
      <c r="AN621" s="5" t="s">
        <v>437</v>
      </c>
      <c r="AO621" s="5" t="s">
        <v>261</v>
      </c>
      <c r="AP621" s="5" t="s">
        <v>526</v>
      </c>
      <c r="AQ621" s="0" t="s">
        <v>242</v>
      </c>
    </row>
    <row r="622" customFormat="false" ht="15.8" hidden="true" customHeight="false" outlineLevel="0" collapsed="false">
      <c r="A622" s="0" t="s">
        <v>13</v>
      </c>
      <c r="B622" s="0" t="s">
        <v>13</v>
      </c>
      <c r="C622" s="0" t="s">
        <v>67</v>
      </c>
      <c r="D622" s="0" t="s">
        <v>165</v>
      </c>
      <c r="E622" s="0" t="s">
        <v>52</v>
      </c>
      <c r="F622" s="0" t="s">
        <v>202</v>
      </c>
      <c r="G622" s="0" t="n">
        <v>61385724.5647336</v>
      </c>
      <c r="H622" s="0" t="n">
        <v>489562.099999998</v>
      </c>
      <c r="I622" s="0" t="n">
        <v>7756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61385724.5647336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s">
        <v>476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  <c r="AK622" s="5" t="s">
        <v>252</v>
      </c>
      <c r="AL622" s="5" t="s">
        <v>271</v>
      </c>
      <c r="AM622" s="5" t="s">
        <v>358</v>
      </c>
      <c r="AN622" s="5" t="s">
        <v>437</v>
      </c>
      <c r="AO622" s="5" t="s">
        <v>261</v>
      </c>
      <c r="AP622" s="5" t="s">
        <v>527</v>
      </c>
      <c r="AQ622" s="0" t="s">
        <v>237</v>
      </c>
    </row>
    <row r="623" customFormat="false" ht="15.8" hidden="true" customHeight="false" outlineLevel="0" collapsed="false">
      <c r="A623" s="0" t="s">
        <v>13</v>
      </c>
      <c r="B623" s="0" t="s">
        <v>13</v>
      </c>
      <c r="C623" s="0" t="s">
        <v>67</v>
      </c>
      <c r="D623" s="0" t="s">
        <v>165</v>
      </c>
      <c r="E623" s="0" t="s">
        <v>52</v>
      </c>
      <c r="F623" s="0" t="s">
        <v>238</v>
      </c>
      <c r="G623" s="0" t="n">
        <v>39897645.2601202</v>
      </c>
      <c r="H623" s="0" t="n">
        <v>489562.099999998</v>
      </c>
      <c r="I623" s="0" t="n">
        <v>333720.110571959</v>
      </c>
      <c r="J623" s="0" t="n">
        <v>19582484</v>
      </c>
      <c r="K623" s="0" t="n">
        <v>24478105</v>
      </c>
      <c r="L623" s="0" t="n">
        <v>98830348.9374997</v>
      </c>
      <c r="M623" s="0" t="n">
        <v>119636738.1875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61385724.5647336</v>
      </c>
      <c r="S623" s="0" t="n">
        <v>0.350050104596443</v>
      </c>
      <c r="T623" s="0" t="n">
        <v>45.0000000000001</v>
      </c>
      <c r="U623" s="0" t="n">
        <v>223.125</v>
      </c>
      <c r="V623" s="0" t="n">
        <v>0</v>
      </c>
      <c r="W623" s="0" t="n">
        <v>0</v>
      </c>
      <c r="X623" s="0" t="n">
        <v>268.125000000001</v>
      </c>
      <c r="Y623" s="0" t="n">
        <v>0</v>
      </c>
      <c r="Z623" s="0" t="s">
        <v>476</v>
      </c>
      <c r="AA623" s="0" t="n">
        <v>0.12</v>
      </c>
      <c r="AB623" s="0" t="n">
        <v>0</v>
      </c>
      <c r="AC623" s="0" t="n">
        <v>1</v>
      </c>
      <c r="AD623" s="0" t="n">
        <v>0</v>
      </c>
      <c r="AE623" s="0" t="n">
        <v>0.88</v>
      </c>
      <c r="AF623" s="0" t="n">
        <v>0.88</v>
      </c>
      <c r="AG623" s="0" t="n">
        <v>0</v>
      </c>
      <c r="AH623" s="0" t="n">
        <v>0.0420060125515731</v>
      </c>
      <c r="AI623" s="0" t="n">
        <v>0</v>
      </c>
      <c r="AJ623" s="0" t="n">
        <v>0.350050104596443</v>
      </c>
      <c r="AK623" s="5" t="s">
        <v>252</v>
      </c>
      <c r="AL623" s="5" t="s">
        <v>271</v>
      </c>
      <c r="AM623" s="5" t="s">
        <v>358</v>
      </c>
      <c r="AN623" s="5" t="s">
        <v>437</v>
      </c>
      <c r="AO623" s="5" t="s">
        <v>261</v>
      </c>
      <c r="AP623" s="5" t="s">
        <v>527</v>
      </c>
      <c r="AQ623" s="0" t="s">
        <v>239</v>
      </c>
    </row>
    <row r="624" customFormat="false" ht="15.8" hidden="true" customHeight="false" outlineLevel="0" collapsed="false">
      <c r="A624" s="0" t="s">
        <v>13</v>
      </c>
      <c r="B624" s="0" t="s">
        <v>13</v>
      </c>
      <c r="C624" s="0" t="s">
        <v>67</v>
      </c>
      <c r="D624" s="0" t="s">
        <v>165</v>
      </c>
      <c r="E624" s="0" t="s">
        <v>52</v>
      </c>
      <c r="F624" s="0" t="s">
        <v>240</v>
      </c>
      <c r="G624" s="0" t="n">
        <v>23517287.5521265</v>
      </c>
      <c r="H624" s="0" t="n">
        <v>489562.099999998</v>
      </c>
      <c r="I624" s="0" t="n">
        <v>333720.110571959</v>
      </c>
      <c r="J624" s="0" t="n">
        <v>22030294.5</v>
      </c>
      <c r="K624" s="0" t="n">
        <v>26925915.4999999</v>
      </c>
      <c r="L624" s="0" t="n">
        <v>98830348.9374997</v>
      </c>
      <c r="M624" s="0" t="n">
        <v>119636738.1875</v>
      </c>
      <c r="N624" s="0" t="n">
        <v>917928.937499997</v>
      </c>
      <c r="O624" s="0" t="n">
        <v>1468686.3</v>
      </c>
      <c r="P624" s="0" t="n">
        <v>0</v>
      </c>
      <c r="Q624" s="0" t="n">
        <v>0</v>
      </c>
      <c r="R624" s="0" t="n">
        <v>61385724.5647336</v>
      </c>
      <c r="S624" s="0" t="n">
        <v>0.61689321550116</v>
      </c>
      <c r="T624" s="0" t="n">
        <v>50</v>
      </c>
      <c r="U624" s="0" t="n">
        <v>223.125</v>
      </c>
      <c r="V624" s="0" t="n">
        <v>2.4375</v>
      </c>
      <c r="W624" s="0" t="n">
        <v>0</v>
      </c>
      <c r="X624" s="0" t="n">
        <v>275.5625</v>
      </c>
      <c r="Y624" s="0" t="n">
        <v>225.5625</v>
      </c>
      <c r="Z624" s="0" t="s">
        <v>476</v>
      </c>
      <c r="AA624" s="0" t="n">
        <v>0.12</v>
      </c>
      <c r="AB624" s="0" t="n">
        <v>0.25</v>
      </c>
      <c r="AC624" s="0" t="n">
        <v>1</v>
      </c>
      <c r="AD624" s="0" t="n">
        <v>0.13</v>
      </c>
      <c r="AE624" s="0" t="n">
        <v>0.75</v>
      </c>
      <c r="AF624" s="0" t="n">
        <v>0.75</v>
      </c>
      <c r="AG624" s="0" t="n">
        <v>0</v>
      </c>
      <c r="AH624" s="0" t="n">
        <v>0.0740271858601392</v>
      </c>
      <c r="AI624" s="0" t="n">
        <v>0.15422330387529</v>
      </c>
      <c r="AJ624" s="0" t="n">
        <v>0.61689321550116</v>
      </c>
      <c r="AK624" s="5" t="s">
        <v>252</v>
      </c>
      <c r="AL624" s="5" t="s">
        <v>271</v>
      </c>
      <c r="AM624" s="5" t="s">
        <v>358</v>
      </c>
      <c r="AN624" s="5" t="s">
        <v>437</v>
      </c>
      <c r="AO624" s="5" t="s">
        <v>261</v>
      </c>
      <c r="AP624" s="5" t="s">
        <v>527</v>
      </c>
      <c r="AQ624" s="0" t="s">
        <v>155</v>
      </c>
    </row>
    <row r="625" customFormat="false" ht="15.8" hidden="true" customHeight="false" outlineLevel="0" collapsed="false">
      <c r="A625" s="0" t="s">
        <v>13</v>
      </c>
      <c r="B625" s="0" t="s">
        <v>13</v>
      </c>
      <c r="C625" s="0" t="s">
        <v>67</v>
      </c>
      <c r="D625" s="0" t="s">
        <v>165</v>
      </c>
      <c r="E625" s="0" t="s">
        <v>52</v>
      </c>
      <c r="F625" s="0" t="s">
        <v>241</v>
      </c>
      <c r="G625" s="0" t="n">
        <v>21143736.000516</v>
      </c>
      <c r="H625" s="0" t="n">
        <v>489562.099999998</v>
      </c>
      <c r="I625" s="0" t="n">
        <v>333720.110571959</v>
      </c>
      <c r="J625" s="0" t="n">
        <v>22030294.5</v>
      </c>
      <c r="K625" s="0" t="n">
        <v>26925915.4999999</v>
      </c>
      <c r="L625" s="0" t="n">
        <v>119636738.1875</v>
      </c>
      <c r="M625" s="0" t="n">
        <v>145644724.75</v>
      </c>
      <c r="N625" s="0" t="n">
        <v>1101514.725</v>
      </c>
      <c r="O625" s="0" t="n">
        <v>1652272.0875</v>
      </c>
      <c r="P625" s="0" t="n">
        <v>0</v>
      </c>
      <c r="Q625" s="0" t="n">
        <v>0</v>
      </c>
      <c r="R625" s="0" t="n">
        <v>61385724.5647336</v>
      </c>
      <c r="S625" s="0" t="n">
        <v>0.655559396741842</v>
      </c>
      <c r="T625" s="0" t="n">
        <v>50</v>
      </c>
      <c r="U625" s="0" t="n">
        <v>270.937500000001</v>
      </c>
      <c r="V625" s="0" t="n">
        <v>2.81250000000001</v>
      </c>
      <c r="W625" s="0" t="n">
        <v>0</v>
      </c>
      <c r="X625" s="0" t="n">
        <v>323.750000000001</v>
      </c>
      <c r="Y625" s="0" t="n">
        <v>273.750000000001</v>
      </c>
      <c r="Z625" s="0" t="s">
        <v>476</v>
      </c>
      <c r="AA625" s="0" t="n">
        <v>0.12</v>
      </c>
      <c r="AB625" s="0" t="n">
        <v>0.25</v>
      </c>
      <c r="AC625" s="0" t="n">
        <v>1</v>
      </c>
      <c r="AD625" s="0" t="n">
        <v>0.13</v>
      </c>
      <c r="AE625" s="0" t="n">
        <v>0.75</v>
      </c>
      <c r="AF625" s="0" t="n">
        <v>0.75</v>
      </c>
      <c r="AG625" s="0" t="n">
        <v>0</v>
      </c>
      <c r="AH625" s="0" t="n">
        <v>0.078667127609021</v>
      </c>
      <c r="AI625" s="0" t="n">
        <v>0.163889849185461</v>
      </c>
      <c r="AJ625" s="0" t="n">
        <v>0.655559396741842</v>
      </c>
      <c r="AK625" s="5" t="s">
        <v>252</v>
      </c>
      <c r="AL625" s="5" t="s">
        <v>271</v>
      </c>
      <c r="AM625" s="5" t="s">
        <v>358</v>
      </c>
      <c r="AN625" s="5" t="s">
        <v>437</v>
      </c>
      <c r="AO625" s="5" t="s">
        <v>261</v>
      </c>
      <c r="AP625" s="5" t="s">
        <v>527</v>
      </c>
      <c r="AQ625" s="0" t="s">
        <v>242</v>
      </c>
    </row>
    <row r="626" customFormat="false" ht="15.8" hidden="true" customHeight="false" outlineLevel="0" collapsed="false">
      <c r="A626" s="0" t="s">
        <v>13</v>
      </c>
      <c r="B626" s="0" t="s">
        <v>13</v>
      </c>
      <c r="C626" s="0" t="s">
        <v>68</v>
      </c>
      <c r="D626" s="0" t="s">
        <v>161</v>
      </c>
      <c r="E626" s="0" t="s">
        <v>52</v>
      </c>
      <c r="F626" s="0" t="s">
        <v>202</v>
      </c>
      <c r="G626" s="0" t="n">
        <v>445745380.839494</v>
      </c>
      <c r="H626" s="0" t="n">
        <v>4038838.21516786</v>
      </c>
      <c r="I626" s="0" t="n">
        <v>47215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445745380.839494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s">
        <v>476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0</v>
      </c>
      <c r="AJ626" s="0" t="n">
        <v>0</v>
      </c>
      <c r="AK626" s="5" t="s">
        <v>252</v>
      </c>
      <c r="AL626" s="5" t="s">
        <v>273</v>
      </c>
      <c r="AM626" s="5" t="s">
        <v>360</v>
      </c>
      <c r="AN626" s="5" t="s">
        <v>437</v>
      </c>
      <c r="AO626" s="5" t="s">
        <v>261</v>
      </c>
      <c r="AP626" s="5" t="s">
        <v>528</v>
      </c>
      <c r="AQ626" s="0" t="s">
        <v>237</v>
      </c>
    </row>
    <row r="627" customFormat="false" ht="15.8" hidden="true" customHeight="false" outlineLevel="0" collapsed="false">
      <c r="A627" s="0" t="s">
        <v>13</v>
      </c>
      <c r="B627" s="0" t="s">
        <v>13</v>
      </c>
      <c r="C627" s="0" t="s">
        <v>68</v>
      </c>
      <c r="D627" s="0" t="s">
        <v>161</v>
      </c>
      <c r="E627" s="0" t="s">
        <v>52</v>
      </c>
      <c r="F627" s="0" t="s">
        <v>238</v>
      </c>
      <c r="G627" s="0" t="n">
        <v>187686053.777981</v>
      </c>
      <c r="H627" s="0" t="n">
        <v>4038838.21516786</v>
      </c>
      <c r="I627" s="0" t="n">
        <v>4779608.03978366</v>
      </c>
      <c r="J627" s="0" t="n">
        <v>161553528.606715</v>
      </c>
      <c r="K627" s="0" t="n">
        <v>201941910.758394</v>
      </c>
      <c r="L627" s="0" t="n">
        <v>815340464.687014</v>
      </c>
      <c r="M627" s="0" t="n">
        <v>986991088.831649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445745380.839494</v>
      </c>
      <c r="S627" s="0" t="n">
        <v>0.578938869933992</v>
      </c>
      <c r="T627" s="0" t="n">
        <v>45.0000000000002</v>
      </c>
      <c r="U627" s="0" t="n">
        <v>223.125000000001</v>
      </c>
      <c r="V627" s="0" t="n">
        <v>0</v>
      </c>
      <c r="W627" s="0" t="n">
        <v>0</v>
      </c>
      <c r="X627" s="0" t="n">
        <v>268.125000000001</v>
      </c>
      <c r="Y627" s="0" t="n">
        <v>0</v>
      </c>
      <c r="Z627" s="0" t="s">
        <v>476</v>
      </c>
      <c r="AA627" s="0" t="n">
        <v>0.12</v>
      </c>
      <c r="AB627" s="0" t="n">
        <v>0</v>
      </c>
      <c r="AC627" s="0" t="n">
        <v>1</v>
      </c>
      <c r="AD627" s="0" t="n">
        <v>0</v>
      </c>
      <c r="AE627" s="0" t="n">
        <v>0.88</v>
      </c>
      <c r="AF627" s="0" t="n">
        <v>0.88</v>
      </c>
      <c r="AG627" s="0" t="n">
        <v>0</v>
      </c>
      <c r="AH627" s="0" t="n">
        <v>0.069472664392079</v>
      </c>
      <c r="AI627" s="0" t="n">
        <v>0</v>
      </c>
      <c r="AJ627" s="0" t="n">
        <v>0.578938869933992</v>
      </c>
      <c r="AK627" s="5" t="s">
        <v>252</v>
      </c>
      <c r="AL627" s="5" t="s">
        <v>273</v>
      </c>
      <c r="AM627" s="5" t="s">
        <v>360</v>
      </c>
      <c r="AN627" s="5" t="s">
        <v>437</v>
      </c>
      <c r="AO627" s="5" t="s">
        <v>261</v>
      </c>
      <c r="AP627" s="5" t="s">
        <v>528</v>
      </c>
      <c r="AQ627" s="0" t="s">
        <v>239</v>
      </c>
    </row>
    <row r="628" customFormat="false" ht="15.8" hidden="true" customHeight="false" outlineLevel="0" collapsed="false">
      <c r="A628" s="0" t="s">
        <v>13</v>
      </c>
      <c r="B628" s="0" t="s">
        <v>13</v>
      </c>
      <c r="C628" s="0" t="s">
        <v>68</v>
      </c>
      <c r="D628" s="0" t="s">
        <v>161</v>
      </c>
      <c r="E628" s="0" t="s">
        <v>52</v>
      </c>
      <c r="F628" s="0" t="s">
        <v>240</v>
      </c>
      <c r="G628" s="0" t="n">
        <v>76656069.9050955</v>
      </c>
      <c r="H628" s="0" t="n">
        <v>4038838.21516786</v>
      </c>
      <c r="I628" s="0" t="n">
        <v>4779608.03978366</v>
      </c>
      <c r="J628" s="0" t="n">
        <v>181747719.682554</v>
      </c>
      <c r="K628" s="0" t="n">
        <v>222136101.834233</v>
      </c>
      <c r="L628" s="0" t="n">
        <v>815340464.687014</v>
      </c>
      <c r="M628" s="0" t="n">
        <v>986991088.831649</v>
      </c>
      <c r="N628" s="0" t="n">
        <v>7572821.65343975</v>
      </c>
      <c r="O628" s="0" t="n">
        <v>12116514.6455036</v>
      </c>
      <c r="P628" s="0" t="n">
        <v>0</v>
      </c>
      <c r="Q628" s="0" t="n">
        <v>0</v>
      </c>
      <c r="R628" s="0" t="n">
        <v>445745380.839494</v>
      </c>
      <c r="S628" s="0" t="n">
        <v>0.828027225406744</v>
      </c>
      <c r="T628" s="0" t="n">
        <v>50.0000000000002</v>
      </c>
      <c r="U628" s="0" t="n">
        <v>223.125000000001</v>
      </c>
      <c r="V628" s="0" t="n">
        <v>2.43750000000001</v>
      </c>
      <c r="W628" s="0" t="n">
        <v>0</v>
      </c>
      <c r="X628" s="0" t="n">
        <v>275.562500000001</v>
      </c>
      <c r="Y628" s="0" t="n">
        <v>225.562500000001</v>
      </c>
      <c r="Z628" s="0" t="s">
        <v>476</v>
      </c>
      <c r="AA628" s="0" t="n">
        <v>0.12</v>
      </c>
      <c r="AB628" s="0" t="n">
        <v>0.25</v>
      </c>
      <c r="AC628" s="0" t="n">
        <v>1</v>
      </c>
      <c r="AD628" s="0" t="n">
        <v>0.13</v>
      </c>
      <c r="AE628" s="0" t="n">
        <v>0.75</v>
      </c>
      <c r="AF628" s="0" t="n">
        <v>0.75</v>
      </c>
      <c r="AG628" s="0" t="n">
        <v>0</v>
      </c>
      <c r="AH628" s="0" t="n">
        <v>0.0993632670488092</v>
      </c>
      <c r="AI628" s="0" t="n">
        <v>0.207006806351686</v>
      </c>
      <c r="AJ628" s="0" t="n">
        <v>0.828027225406744</v>
      </c>
      <c r="AK628" s="5" t="s">
        <v>252</v>
      </c>
      <c r="AL628" s="5" t="s">
        <v>273</v>
      </c>
      <c r="AM628" s="5" t="s">
        <v>360</v>
      </c>
      <c r="AN628" s="5" t="s">
        <v>437</v>
      </c>
      <c r="AO628" s="5" t="s">
        <v>261</v>
      </c>
      <c r="AP628" s="5" t="s">
        <v>528</v>
      </c>
      <c r="AQ628" s="0" t="s">
        <v>155</v>
      </c>
    </row>
    <row r="629" customFormat="false" ht="15.8" hidden="true" customHeight="false" outlineLevel="0" collapsed="false">
      <c r="A629" s="0" t="s">
        <v>13</v>
      </c>
      <c r="B629" s="0" t="s">
        <v>13</v>
      </c>
      <c r="C629" s="0" t="s">
        <v>68</v>
      </c>
      <c r="D629" s="0" t="s">
        <v>161</v>
      </c>
      <c r="E629" s="0" t="s">
        <v>52</v>
      </c>
      <c r="F629" s="0" t="s">
        <v>241</v>
      </c>
      <c r="G629" s="0" t="n">
        <v>56918093.1024904</v>
      </c>
      <c r="H629" s="0" t="n">
        <v>4038838.21516786</v>
      </c>
      <c r="I629" s="0" t="n">
        <v>4779608.03978366</v>
      </c>
      <c r="J629" s="0" t="n">
        <v>181747719.682554</v>
      </c>
      <c r="K629" s="0" t="n">
        <v>222136101.834233</v>
      </c>
      <c r="L629" s="0" t="n">
        <v>986991088.831649</v>
      </c>
      <c r="M629" s="0" t="n">
        <v>1201554369.01244</v>
      </c>
      <c r="N629" s="0" t="n">
        <v>9087385.98412772</v>
      </c>
      <c r="O629" s="0" t="n">
        <v>13631078.9761916</v>
      </c>
      <c r="P629" s="0" t="n">
        <v>0</v>
      </c>
      <c r="Q629" s="0" t="n">
        <v>0</v>
      </c>
      <c r="R629" s="0" t="n">
        <v>445745380.839494</v>
      </c>
      <c r="S629" s="0" t="n">
        <v>0.872308058481069</v>
      </c>
      <c r="T629" s="0" t="n">
        <v>50.0000000000002</v>
      </c>
      <c r="U629" s="0" t="n">
        <v>270.937500000001</v>
      </c>
      <c r="V629" s="0" t="n">
        <v>2.81250000000001</v>
      </c>
      <c r="W629" s="0" t="n">
        <v>0</v>
      </c>
      <c r="X629" s="0" t="n">
        <v>323.750000000001</v>
      </c>
      <c r="Y629" s="0" t="n">
        <v>273.750000000001</v>
      </c>
      <c r="Z629" s="0" t="s">
        <v>476</v>
      </c>
      <c r="AA629" s="0" t="n">
        <v>0.12</v>
      </c>
      <c r="AB629" s="0" t="n">
        <v>0.25</v>
      </c>
      <c r="AC629" s="0" t="n">
        <v>1</v>
      </c>
      <c r="AD629" s="0" t="n">
        <v>0.13</v>
      </c>
      <c r="AE629" s="0" t="n">
        <v>0.75</v>
      </c>
      <c r="AF629" s="0" t="n">
        <v>0.75</v>
      </c>
      <c r="AG629" s="0" t="n">
        <v>0</v>
      </c>
      <c r="AH629" s="0" t="n">
        <v>0.104676967017728</v>
      </c>
      <c r="AI629" s="0" t="n">
        <v>0.218077014620267</v>
      </c>
      <c r="AJ629" s="0" t="n">
        <v>0.872308058481069</v>
      </c>
      <c r="AK629" s="5" t="s">
        <v>252</v>
      </c>
      <c r="AL629" s="5" t="s">
        <v>273</v>
      </c>
      <c r="AM629" s="5" t="s">
        <v>360</v>
      </c>
      <c r="AN629" s="5" t="s">
        <v>437</v>
      </c>
      <c r="AO629" s="5" t="s">
        <v>261</v>
      </c>
      <c r="AP629" s="5" t="s">
        <v>528</v>
      </c>
      <c r="AQ629" s="0" t="s">
        <v>242</v>
      </c>
    </row>
    <row r="630" customFormat="false" ht="15.8" hidden="true" customHeight="false" outlineLevel="0" collapsed="false">
      <c r="A630" s="0" t="s">
        <v>13</v>
      </c>
      <c r="B630" s="0" t="s">
        <v>13</v>
      </c>
      <c r="C630" s="0" t="s">
        <v>49</v>
      </c>
      <c r="D630" s="0" t="s">
        <v>168</v>
      </c>
      <c r="E630" s="0" t="s">
        <v>260</v>
      </c>
      <c r="F630" s="0" t="s">
        <v>202</v>
      </c>
      <c r="G630" s="0" t="n">
        <v>8898560.51388995</v>
      </c>
      <c r="H630" s="0" t="n">
        <v>72985</v>
      </c>
      <c r="I630" s="0" t="n">
        <v>1854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8898560.51388995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s">
        <v>487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5" t="s">
        <v>261</v>
      </c>
      <c r="AL630" s="5" t="s">
        <v>291</v>
      </c>
      <c r="AM630" s="5" t="s">
        <v>362</v>
      </c>
      <c r="AN630" s="5" t="s">
        <v>437</v>
      </c>
      <c r="AO630" s="5" t="s">
        <v>261</v>
      </c>
      <c r="AP630" s="5" t="s">
        <v>529</v>
      </c>
      <c r="AQ630" s="0" t="s">
        <v>237</v>
      </c>
    </row>
    <row r="631" customFormat="false" ht="15.8" hidden="true" customHeight="false" outlineLevel="0" collapsed="false">
      <c r="A631" s="0" t="s">
        <v>13</v>
      </c>
      <c r="B631" s="0" t="s">
        <v>13</v>
      </c>
      <c r="C631" s="0" t="s">
        <v>49</v>
      </c>
      <c r="D631" s="0" t="s">
        <v>168</v>
      </c>
      <c r="E631" s="0" t="s">
        <v>260</v>
      </c>
      <c r="F631" s="0" t="s">
        <v>238</v>
      </c>
      <c r="G631" s="0" t="n">
        <v>6193739.18488383</v>
      </c>
      <c r="H631" s="0" t="n">
        <v>72985</v>
      </c>
      <c r="I631" s="0" t="n">
        <v>46230.621</v>
      </c>
      <c r="J631" s="0" t="n">
        <v>2919400</v>
      </c>
      <c r="K631" s="0" t="n">
        <v>3649250</v>
      </c>
      <c r="L631" s="0" t="n">
        <v>13000453.125</v>
      </c>
      <c r="M631" s="0" t="n">
        <v>15737390.625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8898560.51388995</v>
      </c>
      <c r="S631" s="0" t="n">
        <v>0.303961671641622</v>
      </c>
      <c r="T631" s="0" t="n">
        <v>45</v>
      </c>
      <c r="U631" s="0" t="n">
        <v>196.875</v>
      </c>
      <c r="V631" s="0" t="n">
        <v>0</v>
      </c>
      <c r="W631" s="0" t="n">
        <v>0</v>
      </c>
      <c r="X631" s="0" t="n">
        <v>241.875</v>
      </c>
      <c r="Y631" s="0" t="n">
        <v>0</v>
      </c>
      <c r="Z631" s="0" t="s">
        <v>487</v>
      </c>
      <c r="AA631" s="0" t="n">
        <v>0.1482738095</v>
      </c>
      <c r="AB631" s="0" t="n">
        <v>0</v>
      </c>
      <c r="AC631" s="0" t="n">
        <v>1</v>
      </c>
      <c r="AD631" s="0" t="n">
        <v>0</v>
      </c>
      <c r="AE631" s="0" t="n">
        <v>0.8517261905</v>
      </c>
      <c r="AF631" s="0" t="n">
        <v>0.8517261905</v>
      </c>
      <c r="AG631" s="0" t="n">
        <v>0</v>
      </c>
      <c r="AH631" s="0" t="n">
        <v>0.0450695549962914</v>
      </c>
      <c r="AI631" s="0" t="n">
        <v>0</v>
      </c>
      <c r="AJ631" s="0" t="n">
        <v>0.303961671641622</v>
      </c>
      <c r="AK631" s="5" t="s">
        <v>261</v>
      </c>
      <c r="AL631" s="5" t="s">
        <v>291</v>
      </c>
      <c r="AM631" s="5" t="s">
        <v>362</v>
      </c>
      <c r="AN631" s="5" t="s">
        <v>437</v>
      </c>
      <c r="AO631" s="5" t="s">
        <v>261</v>
      </c>
      <c r="AP631" s="5" t="s">
        <v>529</v>
      </c>
      <c r="AQ631" s="0" t="s">
        <v>239</v>
      </c>
    </row>
    <row r="632" customFormat="false" ht="15.8" hidden="true" customHeight="false" outlineLevel="0" collapsed="false">
      <c r="A632" s="0" t="s">
        <v>13</v>
      </c>
      <c r="B632" s="0" t="s">
        <v>13</v>
      </c>
      <c r="C632" s="0" t="s">
        <v>49</v>
      </c>
      <c r="D632" s="0" t="s">
        <v>168</v>
      </c>
      <c r="E632" s="0" t="s">
        <v>260</v>
      </c>
      <c r="F632" s="0" t="s">
        <v>240</v>
      </c>
      <c r="G632" s="0" t="n">
        <v>1722115.82455333</v>
      </c>
      <c r="H632" s="0" t="n">
        <v>72985</v>
      </c>
      <c r="I632" s="0" t="n">
        <v>46230.621</v>
      </c>
      <c r="J632" s="0" t="n">
        <v>3284325</v>
      </c>
      <c r="K632" s="0" t="n">
        <v>4014175</v>
      </c>
      <c r="L632" s="0" t="n">
        <v>13000453.125</v>
      </c>
      <c r="M632" s="0" t="n">
        <v>15737390.625</v>
      </c>
      <c r="N632" s="0" t="n">
        <v>684234.375</v>
      </c>
      <c r="O632" s="0" t="n">
        <v>1094775</v>
      </c>
      <c r="P632" s="0" t="n">
        <v>0</v>
      </c>
      <c r="Q632" s="0" t="n">
        <v>0</v>
      </c>
      <c r="R632" s="0" t="n">
        <v>8898560.51388995</v>
      </c>
      <c r="S632" s="0" t="n">
        <v>0.806472538803862</v>
      </c>
      <c r="T632" s="0" t="n">
        <v>50</v>
      </c>
      <c r="U632" s="0" t="n">
        <v>196.875</v>
      </c>
      <c r="V632" s="0" t="n">
        <v>12.1875</v>
      </c>
      <c r="W632" s="0" t="n">
        <v>0</v>
      </c>
      <c r="X632" s="0" t="n">
        <v>259.0625</v>
      </c>
      <c r="Y632" s="0" t="n">
        <v>209.0625</v>
      </c>
      <c r="Z632" s="0" t="s">
        <v>487</v>
      </c>
      <c r="AA632" s="0" t="n">
        <v>0.1482738095</v>
      </c>
      <c r="AB632" s="0" t="n">
        <v>0.2685714286</v>
      </c>
      <c r="AC632" s="0" t="n">
        <v>1</v>
      </c>
      <c r="AD632" s="0" t="n">
        <v>0.1202976191</v>
      </c>
      <c r="AE632" s="0" t="n">
        <v>0.7314285714</v>
      </c>
      <c r="AF632" s="0" t="n">
        <v>0.7314285714</v>
      </c>
      <c r="AG632" s="0" t="n">
        <v>0</v>
      </c>
      <c r="AH632" s="0" t="n">
        <v>0.119578755585585</v>
      </c>
      <c r="AI632" s="0" t="n">
        <v>0.216595481873222</v>
      </c>
      <c r="AJ632" s="0" t="n">
        <v>0.806472538803862</v>
      </c>
      <c r="AK632" s="5" t="s">
        <v>261</v>
      </c>
      <c r="AL632" s="5" t="s">
        <v>291</v>
      </c>
      <c r="AM632" s="5" t="s">
        <v>362</v>
      </c>
      <c r="AN632" s="5" t="s">
        <v>437</v>
      </c>
      <c r="AO632" s="5" t="s">
        <v>261</v>
      </c>
      <c r="AP632" s="5" t="s">
        <v>529</v>
      </c>
      <c r="AQ632" s="0" t="s">
        <v>155</v>
      </c>
    </row>
    <row r="633" customFormat="false" ht="15.8" hidden="true" customHeight="false" outlineLevel="0" collapsed="false">
      <c r="A633" s="0" t="s">
        <v>13</v>
      </c>
      <c r="B633" s="0" t="s">
        <v>13</v>
      </c>
      <c r="C633" s="0" t="s">
        <v>49</v>
      </c>
      <c r="D633" s="0" t="s">
        <v>168</v>
      </c>
      <c r="E633" s="0" t="s">
        <v>260</v>
      </c>
      <c r="F633" s="0" t="s">
        <v>241</v>
      </c>
      <c r="G633" s="0" t="n">
        <v>1471793.76394904</v>
      </c>
      <c r="H633" s="0" t="n">
        <v>72985</v>
      </c>
      <c r="I633" s="0" t="n">
        <v>46230.621</v>
      </c>
      <c r="J633" s="0" t="n">
        <v>3284325</v>
      </c>
      <c r="K633" s="0" t="n">
        <v>4014175</v>
      </c>
      <c r="L633" s="0" t="n">
        <v>15737390.625</v>
      </c>
      <c r="M633" s="0" t="n">
        <v>19158562.5</v>
      </c>
      <c r="N633" s="0" t="n">
        <v>821081.25</v>
      </c>
      <c r="O633" s="0" t="n">
        <v>1231621.875</v>
      </c>
      <c r="P633" s="0" t="n">
        <v>0</v>
      </c>
      <c r="Q633" s="0" t="n">
        <v>0</v>
      </c>
      <c r="R633" s="0" t="n">
        <v>8898560.51388995</v>
      </c>
      <c r="S633" s="0" t="n">
        <v>0.834603162876547</v>
      </c>
      <c r="T633" s="0" t="n">
        <v>50</v>
      </c>
      <c r="U633" s="0" t="n">
        <v>239.0625</v>
      </c>
      <c r="V633" s="0" t="n">
        <v>14.0625</v>
      </c>
      <c r="W633" s="0" t="n">
        <v>0</v>
      </c>
      <c r="X633" s="0" t="n">
        <v>303.125</v>
      </c>
      <c r="Y633" s="0" t="n">
        <v>253.125</v>
      </c>
      <c r="Z633" s="0" t="s">
        <v>487</v>
      </c>
      <c r="AA633" s="0" t="n">
        <v>0.1482738095</v>
      </c>
      <c r="AB633" s="0" t="n">
        <v>0.2685714286</v>
      </c>
      <c r="AC633" s="0" t="n">
        <v>1</v>
      </c>
      <c r="AD633" s="0" t="n">
        <v>0.1202976191</v>
      </c>
      <c r="AE633" s="0" t="n">
        <v>0.7314285714</v>
      </c>
      <c r="AF633" s="0" t="n">
        <v>0.7314285714</v>
      </c>
      <c r="AG633" s="0" t="n">
        <v>0</v>
      </c>
      <c r="AH633" s="0" t="n">
        <v>0.123749790380455</v>
      </c>
      <c r="AI633" s="0" t="n">
        <v>0.224150563767833</v>
      </c>
      <c r="AJ633" s="0" t="n">
        <v>0.834603162876547</v>
      </c>
      <c r="AK633" s="5" t="s">
        <v>261</v>
      </c>
      <c r="AL633" s="5" t="s">
        <v>291</v>
      </c>
      <c r="AM633" s="5" t="s">
        <v>362</v>
      </c>
      <c r="AN633" s="5" t="s">
        <v>437</v>
      </c>
      <c r="AO633" s="5" t="s">
        <v>261</v>
      </c>
      <c r="AP633" s="5" t="s">
        <v>529</v>
      </c>
      <c r="AQ633" s="0" t="s">
        <v>242</v>
      </c>
    </row>
    <row r="634" customFormat="false" ht="15.8" hidden="true" customHeight="false" outlineLevel="0" collapsed="false">
      <c r="A634" s="0" t="s">
        <v>13</v>
      </c>
      <c r="B634" s="0" t="s">
        <v>13</v>
      </c>
      <c r="C634" s="0" t="s">
        <v>50</v>
      </c>
      <c r="D634" s="0" t="s">
        <v>168</v>
      </c>
      <c r="E634" s="0" t="s">
        <v>260</v>
      </c>
      <c r="F634" s="0" t="s">
        <v>202</v>
      </c>
      <c r="G634" s="0" t="n">
        <v>24376695.359222</v>
      </c>
      <c r="H634" s="0" t="n">
        <v>197890</v>
      </c>
      <c r="I634" s="0" t="n">
        <v>4936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24376695.359222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s">
        <v>487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5" t="s">
        <v>261</v>
      </c>
      <c r="AL634" s="5" t="s">
        <v>291</v>
      </c>
      <c r="AM634" s="5" t="s">
        <v>364</v>
      </c>
      <c r="AN634" s="5" t="s">
        <v>437</v>
      </c>
      <c r="AO634" s="5" t="s">
        <v>261</v>
      </c>
      <c r="AP634" s="5" t="s">
        <v>530</v>
      </c>
      <c r="AQ634" s="0" t="s">
        <v>237</v>
      </c>
    </row>
    <row r="635" customFormat="false" ht="15.8" hidden="true" customHeight="false" outlineLevel="0" collapsed="false">
      <c r="A635" s="0" t="s">
        <v>13</v>
      </c>
      <c r="B635" s="0" t="s">
        <v>13</v>
      </c>
      <c r="C635" s="0" t="s">
        <v>50</v>
      </c>
      <c r="D635" s="0" t="s">
        <v>168</v>
      </c>
      <c r="E635" s="0" t="s">
        <v>260</v>
      </c>
      <c r="F635" s="0" t="s">
        <v>238</v>
      </c>
      <c r="G635" s="0" t="n">
        <v>17007524.0671077</v>
      </c>
      <c r="H635" s="0" t="n">
        <v>197890</v>
      </c>
      <c r="I635" s="0" t="n">
        <v>138443.892</v>
      </c>
      <c r="J635" s="0" t="n">
        <v>7915600</v>
      </c>
      <c r="K635" s="0" t="n">
        <v>9894500</v>
      </c>
      <c r="L635" s="0" t="n">
        <v>35249156.25</v>
      </c>
      <c r="M635" s="0" t="n">
        <v>42670031.25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24376695.359222</v>
      </c>
      <c r="S635" s="0" t="n">
        <v>0.302303949880001</v>
      </c>
      <c r="T635" s="0" t="n">
        <v>45</v>
      </c>
      <c r="U635" s="0" t="n">
        <v>196.875</v>
      </c>
      <c r="V635" s="0" t="n">
        <v>0</v>
      </c>
      <c r="W635" s="0" t="n">
        <v>0</v>
      </c>
      <c r="X635" s="0" t="n">
        <v>241.875</v>
      </c>
      <c r="Y635" s="0" t="n">
        <v>0</v>
      </c>
      <c r="Z635" s="0" t="s">
        <v>487</v>
      </c>
      <c r="AA635" s="0" t="n">
        <v>0.1482738095</v>
      </c>
      <c r="AB635" s="0" t="n">
        <v>0</v>
      </c>
      <c r="AC635" s="0" t="n">
        <v>1</v>
      </c>
      <c r="AD635" s="0" t="n">
        <v>0</v>
      </c>
      <c r="AE635" s="0" t="n">
        <v>0.8517261905</v>
      </c>
      <c r="AF635" s="0" t="n">
        <v>0.8517261905</v>
      </c>
      <c r="AG635" s="0" t="n">
        <v>0</v>
      </c>
      <c r="AH635" s="0" t="n">
        <v>0.0448237582756047</v>
      </c>
      <c r="AI635" s="0" t="n">
        <v>0</v>
      </c>
      <c r="AJ635" s="0" t="n">
        <v>0.302303949880001</v>
      </c>
      <c r="AK635" s="5" t="s">
        <v>261</v>
      </c>
      <c r="AL635" s="5" t="s">
        <v>291</v>
      </c>
      <c r="AM635" s="5" t="s">
        <v>364</v>
      </c>
      <c r="AN635" s="5" t="s">
        <v>437</v>
      </c>
      <c r="AO635" s="5" t="s">
        <v>261</v>
      </c>
      <c r="AP635" s="5" t="s">
        <v>530</v>
      </c>
      <c r="AQ635" s="0" t="s">
        <v>239</v>
      </c>
    </row>
    <row r="636" customFormat="false" ht="15.8" hidden="true" customHeight="false" outlineLevel="0" collapsed="false">
      <c r="A636" s="0" t="s">
        <v>13</v>
      </c>
      <c r="B636" s="0" t="s">
        <v>13</v>
      </c>
      <c r="C636" s="0" t="s">
        <v>50</v>
      </c>
      <c r="D636" s="0" t="s">
        <v>168</v>
      </c>
      <c r="E636" s="0" t="s">
        <v>260</v>
      </c>
      <c r="F636" s="0" t="s">
        <v>240</v>
      </c>
      <c r="G636" s="0" t="n">
        <v>4717622.67752131</v>
      </c>
      <c r="H636" s="0" t="n">
        <v>197890</v>
      </c>
      <c r="I636" s="0" t="n">
        <v>138443.892</v>
      </c>
      <c r="J636" s="0" t="n">
        <v>8905050</v>
      </c>
      <c r="K636" s="0" t="n">
        <v>10883950</v>
      </c>
      <c r="L636" s="0" t="n">
        <v>35249156.25</v>
      </c>
      <c r="M636" s="0" t="n">
        <v>42670031.25</v>
      </c>
      <c r="N636" s="0" t="n">
        <v>1855218.75</v>
      </c>
      <c r="O636" s="0" t="n">
        <v>2968350</v>
      </c>
      <c r="P636" s="0" t="n">
        <v>0</v>
      </c>
      <c r="Q636" s="0" t="n">
        <v>0</v>
      </c>
      <c r="R636" s="0" t="n">
        <v>24376695.359222</v>
      </c>
      <c r="S636" s="0" t="n">
        <v>0.806469966170514</v>
      </c>
      <c r="T636" s="0" t="n">
        <v>50</v>
      </c>
      <c r="U636" s="0" t="n">
        <v>196.875</v>
      </c>
      <c r="V636" s="0" t="n">
        <v>12.1875</v>
      </c>
      <c r="W636" s="0" t="n">
        <v>0</v>
      </c>
      <c r="X636" s="0" t="n">
        <v>259.0625</v>
      </c>
      <c r="Y636" s="0" t="n">
        <v>209.0625</v>
      </c>
      <c r="Z636" s="0" t="s">
        <v>487</v>
      </c>
      <c r="AA636" s="0" t="n">
        <v>0.1482738095</v>
      </c>
      <c r="AB636" s="0" t="n">
        <v>0.2685714286</v>
      </c>
      <c r="AC636" s="0" t="n">
        <v>1</v>
      </c>
      <c r="AD636" s="0" t="n">
        <v>0.1202976191</v>
      </c>
      <c r="AE636" s="0" t="n">
        <v>0.7314285714</v>
      </c>
      <c r="AF636" s="0" t="n">
        <v>0.7314285714</v>
      </c>
      <c r="AG636" s="0" t="n">
        <v>0</v>
      </c>
      <c r="AH636" s="0" t="n">
        <v>0.119578374131438</v>
      </c>
      <c r="AI636" s="0" t="n">
        <v>0.216594790937409</v>
      </c>
      <c r="AJ636" s="0" t="n">
        <v>0.806469966170514</v>
      </c>
      <c r="AK636" s="5" t="s">
        <v>261</v>
      </c>
      <c r="AL636" s="5" t="s">
        <v>291</v>
      </c>
      <c r="AM636" s="5" t="s">
        <v>364</v>
      </c>
      <c r="AN636" s="5" t="s">
        <v>437</v>
      </c>
      <c r="AO636" s="5" t="s">
        <v>261</v>
      </c>
      <c r="AP636" s="5" t="s">
        <v>530</v>
      </c>
      <c r="AQ636" s="0" t="s">
        <v>155</v>
      </c>
    </row>
    <row r="637" customFormat="false" ht="15.8" hidden="true" customHeight="false" outlineLevel="0" collapsed="false">
      <c r="A637" s="0" t="s">
        <v>13</v>
      </c>
      <c r="B637" s="0" t="s">
        <v>13</v>
      </c>
      <c r="C637" s="0" t="s">
        <v>50</v>
      </c>
      <c r="D637" s="0" t="s">
        <v>168</v>
      </c>
      <c r="E637" s="0" t="s">
        <v>260</v>
      </c>
      <c r="F637" s="0" t="s">
        <v>241</v>
      </c>
      <c r="G637" s="0" t="n">
        <v>4024016.62822127</v>
      </c>
      <c r="H637" s="0" t="n">
        <v>197890</v>
      </c>
      <c r="I637" s="0" t="n">
        <v>138443.892</v>
      </c>
      <c r="J637" s="0" t="n">
        <v>8905050</v>
      </c>
      <c r="K637" s="0" t="n">
        <v>10883950</v>
      </c>
      <c r="L637" s="0" t="n">
        <v>42670031.25</v>
      </c>
      <c r="M637" s="0" t="n">
        <v>51946125</v>
      </c>
      <c r="N637" s="0" t="n">
        <v>2226262.5</v>
      </c>
      <c r="O637" s="0" t="n">
        <v>3339393.75</v>
      </c>
      <c r="P637" s="0" t="n">
        <v>0</v>
      </c>
      <c r="Q637" s="0" t="n">
        <v>0</v>
      </c>
      <c r="R637" s="0" t="n">
        <v>24376695.359222</v>
      </c>
      <c r="S637" s="0" t="n">
        <v>0.834923619919673</v>
      </c>
      <c r="T637" s="0" t="n">
        <v>50</v>
      </c>
      <c r="U637" s="0" t="n">
        <v>239.0625</v>
      </c>
      <c r="V637" s="0" t="n">
        <v>14.0625</v>
      </c>
      <c r="W637" s="0" t="n">
        <v>0</v>
      </c>
      <c r="X637" s="0" t="n">
        <v>303.125</v>
      </c>
      <c r="Y637" s="0" t="n">
        <v>253.125</v>
      </c>
      <c r="Z637" s="0" t="s">
        <v>487</v>
      </c>
      <c r="AA637" s="0" t="n">
        <v>0.1482738095</v>
      </c>
      <c r="AB637" s="0" t="n">
        <v>0.2685714286</v>
      </c>
      <c r="AC637" s="0" t="n">
        <v>1</v>
      </c>
      <c r="AD637" s="0" t="n">
        <v>0.1202976191</v>
      </c>
      <c r="AE637" s="0" t="n">
        <v>0.7314285714</v>
      </c>
      <c r="AF637" s="0" t="n">
        <v>0.7314285714</v>
      </c>
      <c r="AG637" s="0" t="n">
        <v>0</v>
      </c>
      <c r="AH637" s="0" t="n">
        <v>0.12379730576702</v>
      </c>
      <c r="AI637" s="0" t="n">
        <v>0.22423662937371</v>
      </c>
      <c r="AJ637" s="0" t="n">
        <v>0.834923619919673</v>
      </c>
      <c r="AK637" s="5" t="s">
        <v>261</v>
      </c>
      <c r="AL637" s="5" t="s">
        <v>291</v>
      </c>
      <c r="AM637" s="5" t="s">
        <v>364</v>
      </c>
      <c r="AN637" s="5" t="s">
        <v>437</v>
      </c>
      <c r="AO637" s="5" t="s">
        <v>261</v>
      </c>
      <c r="AP637" s="5" t="s">
        <v>530</v>
      </c>
      <c r="AQ637" s="0" t="s">
        <v>242</v>
      </c>
    </row>
    <row r="638" customFormat="false" ht="15.8" hidden="true" customHeight="false" outlineLevel="0" collapsed="false">
      <c r="A638" s="0" t="s">
        <v>13</v>
      </c>
      <c r="B638" s="0" t="s">
        <v>13</v>
      </c>
      <c r="C638" s="0" t="s">
        <v>51</v>
      </c>
      <c r="D638" s="0" t="s">
        <v>280</v>
      </c>
      <c r="E638" s="0" t="s">
        <v>260</v>
      </c>
      <c r="F638" s="0" t="s">
        <v>202</v>
      </c>
      <c r="G638" s="0" t="n">
        <v>66332649.2639946</v>
      </c>
      <c r="H638" s="0" t="n">
        <v>535570</v>
      </c>
      <c r="I638" s="0" t="n">
        <v>1367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66332649.2639946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s">
        <v>487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0</v>
      </c>
      <c r="AI638" s="0" t="n">
        <v>0</v>
      </c>
      <c r="AJ638" s="0" t="n">
        <v>0</v>
      </c>
      <c r="AK638" s="5" t="s">
        <v>261</v>
      </c>
      <c r="AL638" s="5" t="s">
        <v>281</v>
      </c>
      <c r="AM638" s="5" t="s">
        <v>366</v>
      </c>
      <c r="AN638" s="5" t="s">
        <v>437</v>
      </c>
      <c r="AO638" s="5" t="s">
        <v>261</v>
      </c>
      <c r="AP638" s="5" t="s">
        <v>531</v>
      </c>
      <c r="AQ638" s="0" t="s">
        <v>237</v>
      </c>
    </row>
    <row r="639" customFormat="false" ht="15.8" hidden="true" customHeight="false" outlineLevel="0" collapsed="false">
      <c r="A639" s="0" t="s">
        <v>13</v>
      </c>
      <c r="B639" s="0" t="s">
        <v>13</v>
      </c>
      <c r="C639" s="0" t="s">
        <v>51</v>
      </c>
      <c r="D639" s="0" t="s">
        <v>280</v>
      </c>
      <c r="E639" s="0" t="s">
        <v>260</v>
      </c>
      <c r="F639" s="0" t="s">
        <v>238</v>
      </c>
      <c r="G639" s="0" t="n">
        <v>45745863.2133749</v>
      </c>
      <c r="H639" s="0" t="n">
        <v>535570</v>
      </c>
      <c r="I639" s="0" t="n">
        <v>295759.375</v>
      </c>
      <c r="J639" s="0" t="n">
        <v>21422800</v>
      </c>
      <c r="K639" s="0" t="n">
        <v>26778500</v>
      </c>
      <c r="L639" s="0" t="n">
        <v>95398406.25</v>
      </c>
      <c r="M639" s="0" t="n">
        <v>115482281.25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66332649.2639946</v>
      </c>
      <c r="S639" s="0" t="n">
        <v>0.310356759138132</v>
      </c>
      <c r="T639" s="0" t="n">
        <v>45</v>
      </c>
      <c r="U639" s="0" t="n">
        <v>196.875</v>
      </c>
      <c r="V639" s="0" t="n">
        <v>0</v>
      </c>
      <c r="W639" s="0" t="n">
        <v>0</v>
      </c>
      <c r="X639" s="0" t="n">
        <v>241.875</v>
      </c>
      <c r="Y639" s="0" t="n">
        <v>0</v>
      </c>
      <c r="Z639" s="0" t="s">
        <v>487</v>
      </c>
      <c r="AA639" s="0" t="n">
        <v>0.1482738095</v>
      </c>
      <c r="AB639" s="0" t="n">
        <v>0</v>
      </c>
      <c r="AC639" s="0" t="n">
        <v>1</v>
      </c>
      <c r="AD639" s="0" t="n">
        <v>0</v>
      </c>
      <c r="AE639" s="0" t="n">
        <v>0.8517261905</v>
      </c>
      <c r="AF639" s="0" t="n">
        <v>0.8517261905</v>
      </c>
      <c r="AG639" s="0" t="n">
        <v>0</v>
      </c>
      <c r="AH639" s="0" t="n">
        <v>0.0460177789814847</v>
      </c>
      <c r="AI639" s="0" t="n">
        <v>0</v>
      </c>
      <c r="AJ639" s="0" t="n">
        <v>0.310356759138132</v>
      </c>
      <c r="AK639" s="5" t="s">
        <v>261</v>
      </c>
      <c r="AL639" s="5" t="s">
        <v>281</v>
      </c>
      <c r="AM639" s="5" t="s">
        <v>366</v>
      </c>
      <c r="AN639" s="5" t="s">
        <v>437</v>
      </c>
      <c r="AO639" s="5" t="s">
        <v>261</v>
      </c>
      <c r="AP639" s="5" t="s">
        <v>531</v>
      </c>
      <c r="AQ639" s="0" t="s">
        <v>239</v>
      </c>
    </row>
    <row r="640" customFormat="false" ht="15.8" hidden="true" customHeight="false" outlineLevel="0" collapsed="false">
      <c r="A640" s="0" t="s">
        <v>13</v>
      </c>
      <c r="B640" s="0" t="s">
        <v>13</v>
      </c>
      <c r="C640" s="0" t="s">
        <v>51</v>
      </c>
      <c r="D640" s="0" t="s">
        <v>280</v>
      </c>
      <c r="E640" s="0" t="s">
        <v>260</v>
      </c>
      <c r="F640" s="0" t="s">
        <v>240</v>
      </c>
      <c r="G640" s="0" t="n">
        <v>15278859.7246167</v>
      </c>
      <c r="H640" s="0" t="n">
        <v>535570</v>
      </c>
      <c r="I640" s="0" t="n">
        <v>295759.375</v>
      </c>
      <c r="J640" s="0" t="n">
        <v>24100650</v>
      </c>
      <c r="K640" s="0" t="n">
        <v>29456350</v>
      </c>
      <c r="L640" s="0" t="n">
        <v>95398406.25</v>
      </c>
      <c r="M640" s="0" t="n">
        <v>115482281.25</v>
      </c>
      <c r="N640" s="0" t="n">
        <v>5020968.75</v>
      </c>
      <c r="O640" s="0" t="n">
        <v>8033550</v>
      </c>
      <c r="P640" s="0" t="n">
        <v>0</v>
      </c>
      <c r="Q640" s="0" t="n">
        <v>0</v>
      </c>
      <c r="R640" s="0" t="n">
        <v>66332649.2639946</v>
      </c>
      <c r="S640" s="0" t="n">
        <v>0.769663055913702</v>
      </c>
      <c r="T640" s="0" t="n">
        <v>50</v>
      </c>
      <c r="U640" s="0" t="n">
        <v>196.875</v>
      </c>
      <c r="V640" s="0" t="n">
        <v>12.1875</v>
      </c>
      <c r="W640" s="0" t="n">
        <v>0</v>
      </c>
      <c r="X640" s="0" t="n">
        <v>259.0625</v>
      </c>
      <c r="Y640" s="0" t="n">
        <v>209.0625</v>
      </c>
      <c r="Z640" s="0" t="s">
        <v>487</v>
      </c>
      <c r="AA640" s="0" t="n">
        <v>0.1482738095</v>
      </c>
      <c r="AB640" s="0" t="n">
        <v>0.2685714286</v>
      </c>
      <c r="AC640" s="0" t="n">
        <v>1</v>
      </c>
      <c r="AD640" s="0" t="n">
        <v>0.1202976191</v>
      </c>
      <c r="AE640" s="0" t="n">
        <v>0.7314285714</v>
      </c>
      <c r="AF640" s="0" t="n">
        <v>0.7314285714</v>
      </c>
      <c r="AG640" s="0" t="n">
        <v>0</v>
      </c>
      <c r="AH640" s="0" t="n">
        <v>0.114120873331736</v>
      </c>
      <c r="AI640" s="0" t="n">
        <v>0.206709506467385</v>
      </c>
      <c r="AJ640" s="0" t="n">
        <v>0.769663055913702</v>
      </c>
      <c r="AK640" s="5" t="s">
        <v>261</v>
      </c>
      <c r="AL640" s="5" t="s">
        <v>281</v>
      </c>
      <c r="AM640" s="5" t="s">
        <v>366</v>
      </c>
      <c r="AN640" s="5" t="s">
        <v>437</v>
      </c>
      <c r="AO640" s="5" t="s">
        <v>261</v>
      </c>
      <c r="AP640" s="5" t="s">
        <v>531</v>
      </c>
      <c r="AQ640" s="0" t="s">
        <v>155</v>
      </c>
    </row>
    <row r="641" customFormat="false" ht="15.8" hidden="true" customHeight="false" outlineLevel="0" collapsed="false">
      <c r="A641" s="0" t="s">
        <v>13</v>
      </c>
      <c r="B641" s="0" t="s">
        <v>13</v>
      </c>
      <c r="C641" s="0" t="s">
        <v>51</v>
      </c>
      <c r="D641" s="0" t="s">
        <v>280</v>
      </c>
      <c r="E641" s="0" t="s">
        <v>260</v>
      </c>
      <c r="F641" s="0" t="s">
        <v>241</v>
      </c>
      <c r="G641" s="0" t="n">
        <v>13310233.4270309</v>
      </c>
      <c r="H641" s="0" t="n">
        <v>535570</v>
      </c>
      <c r="I641" s="0" t="n">
        <v>295759.375</v>
      </c>
      <c r="J641" s="0" t="n">
        <v>24100650</v>
      </c>
      <c r="K641" s="0" t="n">
        <v>29456350</v>
      </c>
      <c r="L641" s="0" t="n">
        <v>115482281.25</v>
      </c>
      <c r="M641" s="0" t="n">
        <v>140587125</v>
      </c>
      <c r="N641" s="0" t="n">
        <v>6025162.5</v>
      </c>
      <c r="O641" s="0" t="n">
        <v>9037743.75</v>
      </c>
      <c r="P641" s="0" t="n">
        <v>0</v>
      </c>
      <c r="Q641" s="0" t="n">
        <v>0</v>
      </c>
      <c r="R641" s="0" t="n">
        <v>66332649.2639946</v>
      </c>
      <c r="S641" s="0" t="n">
        <v>0.79934114535275</v>
      </c>
      <c r="T641" s="0" t="n">
        <v>50</v>
      </c>
      <c r="U641" s="0" t="n">
        <v>239.0625</v>
      </c>
      <c r="V641" s="0" t="n">
        <v>14.0625</v>
      </c>
      <c r="W641" s="0" t="n">
        <v>0</v>
      </c>
      <c r="X641" s="0" t="n">
        <v>303.125</v>
      </c>
      <c r="Y641" s="0" t="n">
        <v>253.125</v>
      </c>
      <c r="Z641" s="0" t="s">
        <v>487</v>
      </c>
      <c r="AA641" s="0" t="n">
        <v>0.1482738095</v>
      </c>
      <c r="AB641" s="0" t="n">
        <v>0.2685714286</v>
      </c>
      <c r="AC641" s="0" t="n">
        <v>1</v>
      </c>
      <c r="AD641" s="0" t="n">
        <v>0.1202976191</v>
      </c>
      <c r="AE641" s="0" t="n">
        <v>0.7314285714</v>
      </c>
      <c r="AF641" s="0" t="n">
        <v>0.7314285714</v>
      </c>
      <c r="AG641" s="0" t="n">
        <v>0</v>
      </c>
      <c r="AH641" s="0" t="n">
        <v>0.118521356711545</v>
      </c>
      <c r="AI641" s="0" t="n">
        <v>0.214680193346148</v>
      </c>
      <c r="AJ641" s="0" t="n">
        <v>0.79934114535275</v>
      </c>
      <c r="AK641" s="5" t="s">
        <v>261</v>
      </c>
      <c r="AL641" s="5" t="s">
        <v>281</v>
      </c>
      <c r="AM641" s="5" t="s">
        <v>366</v>
      </c>
      <c r="AN641" s="5" t="s">
        <v>437</v>
      </c>
      <c r="AO641" s="5" t="s">
        <v>261</v>
      </c>
      <c r="AP641" s="5" t="s">
        <v>531</v>
      </c>
      <c r="AQ641" s="0" t="s">
        <v>242</v>
      </c>
    </row>
    <row r="642" customFormat="false" ht="15.8" hidden="true" customHeight="false" outlineLevel="0" collapsed="false">
      <c r="A642" s="0" t="s">
        <v>13</v>
      </c>
      <c r="B642" s="0" t="s">
        <v>13</v>
      </c>
      <c r="C642" s="0" t="s">
        <v>112</v>
      </c>
      <c r="D642" s="0" t="s">
        <v>178</v>
      </c>
      <c r="E642" s="0" t="s">
        <v>103</v>
      </c>
      <c r="F642" s="0" t="s">
        <v>202</v>
      </c>
      <c r="G642" s="0" t="n">
        <v>37772087.7621876</v>
      </c>
      <c r="H642" s="0" t="n">
        <v>823535.4330347</v>
      </c>
      <c r="I642" s="0" t="n">
        <v>1097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37772087.7621876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s">
        <v>476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5" t="s">
        <v>254</v>
      </c>
      <c r="AL642" s="5" t="s">
        <v>288</v>
      </c>
      <c r="AM642" s="5" t="s">
        <v>368</v>
      </c>
      <c r="AN642" s="5" t="s">
        <v>437</v>
      </c>
      <c r="AO642" s="5" t="s">
        <v>261</v>
      </c>
      <c r="AP642" s="5" t="s">
        <v>532</v>
      </c>
      <c r="AQ642" s="0" t="s">
        <v>237</v>
      </c>
    </row>
    <row r="643" customFormat="false" ht="15.8" hidden="true" customHeight="false" outlineLevel="0" collapsed="false">
      <c r="A643" s="0" t="s">
        <v>13</v>
      </c>
      <c r="B643" s="0" t="s">
        <v>13</v>
      </c>
      <c r="C643" s="0" t="s">
        <v>112</v>
      </c>
      <c r="D643" s="0" t="s">
        <v>178</v>
      </c>
      <c r="E643" s="0" t="s">
        <v>103</v>
      </c>
      <c r="F643" s="0" t="s">
        <v>238</v>
      </c>
      <c r="G643" s="0" t="n">
        <v>30784266.0806814</v>
      </c>
      <c r="H643" s="0" t="n">
        <v>823535.4330347</v>
      </c>
      <c r="I643" s="0" t="n">
        <v>596594.951568399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37772087.7621876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s">
        <v>476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5" t="s">
        <v>254</v>
      </c>
      <c r="AL643" s="5" t="s">
        <v>288</v>
      </c>
      <c r="AM643" s="5" t="s">
        <v>368</v>
      </c>
      <c r="AN643" s="5" t="s">
        <v>437</v>
      </c>
      <c r="AO643" s="5" t="s">
        <v>261</v>
      </c>
      <c r="AP643" s="5" t="s">
        <v>532</v>
      </c>
      <c r="AQ643" s="0" t="s">
        <v>239</v>
      </c>
    </row>
    <row r="644" customFormat="false" ht="15.8" hidden="true" customHeight="false" outlineLevel="0" collapsed="false">
      <c r="A644" s="0" t="s">
        <v>13</v>
      </c>
      <c r="B644" s="0" t="s">
        <v>13</v>
      </c>
      <c r="C644" s="0" t="s">
        <v>112</v>
      </c>
      <c r="D644" s="0" t="s">
        <v>178</v>
      </c>
      <c r="E644" s="0" t="s">
        <v>103</v>
      </c>
      <c r="F644" s="0" t="s">
        <v>240</v>
      </c>
      <c r="G644" s="0" t="n">
        <v>14945085.8582088</v>
      </c>
      <c r="H644" s="0" t="n">
        <v>823535.4330347</v>
      </c>
      <c r="I644" s="0" t="n">
        <v>596594.951568399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44750915.4311055</v>
      </c>
      <c r="O644" s="0" t="n">
        <v>61023975.5878712</v>
      </c>
      <c r="P644" s="0" t="n">
        <v>57647480.312429</v>
      </c>
      <c r="Q644" s="0" t="n">
        <v>65882834.642776</v>
      </c>
      <c r="R644" s="0" t="n">
        <v>37772087.7621876</v>
      </c>
      <c r="S644" s="0" t="n">
        <v>0.604335191840526</v>
      </c>
      <c r="T644" s="0" t="n">
        <v>0</v>
      </c>
      <c r="U644" s="0" t="n">
        <v>0</v>
      </c>
      <c r="V644" s="0" t="n">
        <v>64.2199999999999</v>
      </c>
      <c r="W644" s="0" t="n">
        <v>75</v>
      </c>
      <c r="X644" s="0" t="n">
        <v>139.22</v>
      </c>
      <c r="Y644" s="0" t="n">
        <v>64.2199999999999</v>
      </c>
      <c r="Z644" s="0" t="s">
        <v>476</v>
      </c>
      <c r="AA644" s="0" t="n">
        <v>0</v>
      </c>
      <c r="AB644" s="0" t="n">
        <v>0.13</v>
      </c>
      <c r="AC644" s="0" t="n">
        <v>1</v>
      </c>
      <c r="AD644" s="0" t="n">
        <v>0.13</v>
      </c>
      <c r="AE644" s="0" t="n">
        <v>0.87</v>
      </c>
      <c r="AF644" s="0" t="n">
        <v>0</v>
      </c>
      <c r="AG644" s="0" t="n">
        <v>0.87</v>
      </c>
      <c r="AH644" s="0" t="n">
        <v>0</v>
      </c>
      <c r="AI644" s="0" t="n">
        <v>0.0785635749392684</v>
      </c>
      <c r="AJ644" s="0" t="n">
        <v>0.604335191840526</v>
      </c>
      <c r="AK644" s="5" t="s">
        <v>254</v>
      </c>
      <c r="AL644" s="5" t="s">
        <v>288</v>
      </c>
      <c r="AM644" s="5" t="s">
        <v>368</v>
      </c>
      <c r="AN644" s="5" t="s">
        <v>437</v>
      </c>
      <c r="AO644" s="5" t="s">
        <v>261</v>
      </c>
      <c r="AP644" s="5" t="s">
        <v>532</v>
      </c>
      <c r="AQ644" s="0" t="s">
        <v>155</v>
      </c>
    </row>
    <row r="645" customFormat="false" ht="15.8" hidden="true" customHeight="false" outlineLevel="0" collapsed="false">
      <c r="A645" s="0" t="s">
        <v>13</v>
      </c>
      <c r="B645" s="0" t="s">
        <v>13</v>
      </c>
      <c r="C645" s="0" t="s">
        <v>112</v>
      </c>
      <c r="D645" s="0" t="s">
        <v>178</v>
      </c>
      <c r="E645" s="0" t="s">
        <v>103</v>
      </c>
      <c r="F645" s="0" t="s">
        <v>241</v>
      </c>
      <c r="G645" s="0" t="n">
        <v>13399606.576227</v>
      </c>
      <c r="H645" s="0" t="n">
        <v>823535.4330347</v>
      </c>
      <c r="I645" s="0" t="n">
        <v>596594.951568399</v>
      </c>
      <c r="J645" s="0" t="n">
        <v>0</v>
      </c>
      <c r="K645" s="0" t="n">
        <v>0</v>
      </c>
      <c r="L645" s="0" t="n">
        <v>14988344.8812315</v>
      </c>
      <c r="M645" s="0" t="n">
        <v>21411921.2589022</v>
      </c>
      <c r="N645" s="0" t="n">
        <v>50853312.9898925</v>
      </c>
      <c r="O645" s="0" t="n">
        <v>65092240.6270626</v>
      </c>
      <c r="P645" s="0" t="n">
        <v>65882834.642776</v>
      </c>
      <c r="Q645" s="0" t="n">
        <v>74118188.973123</v>
      </c>
      <c r="R645" s="0" t="n">
        <v>37772087.7621876</v>
      </c>
      <c r="S645" s="0" t="n">
        <v>0.645251100214776</v>
      </c>
      <c r="T645" s="0" t="n">
        <v>0</v>
      </c>
      <c r="U645" s="0" t="n">
        <v>22.1</v>
      </c>
      <c r="V645" s="0" t="n">
        <v>70.3949999999998</v>
      </c>
      <c r="W645" s="0" t="n">
        <v>85</v>
      </c>
      <c r="X645" s="0" t="n">
        <v>177.495</v>
      </c>
      <c r="Y645" s="0" t="n">
        <v>92.4949999999998</v>
      </c>
      <c r="Z645" s="0" t="s">
        <v>476</v>
      </c>
      <c r="AA645" s="0" t="n">
        <v>0.12</v>
      </c>
      <c r="AB645" s="0" t="n">
        <v>0.25</v>
      </c>
      <c r="AC645" s="0" t="n">
        <v>1</v>
      </c>
      <c r="AD645" s="0" t="n">
        <v>0.13</v>
      </c>
      <c r="AE645" s="0" t="n">
        <v>0.75</v>
      </c>
      <c r="AF645" s="0" t="n">
        <v>0</v>
      </c>
      <c r="AG645" s="0" t="n">
        <v>0.75</v>
      </c>
      <c r="AH645" s="0" t="n">
        <v>0.0774301320257731</v>
      </c>
      <c r="AI645" s="0" t="n">
        <v>0.161312775053694</v>
      </c>
      <c r="AJ645" s="0" t="n">
        <v>0.645251100214776</v>
      </c>
      <c r="AK645" s="5" t="s">
        <v>254</v>
      </c>
      <c r="AL645" s="5" t="s">
        <v>288</v>
      </c>
      <c r="AM645" s="5" t="s">
        <v>368</v>
      </c>
      <c r="AN645" s="5" t="s">
        <v>437</v>
      </c>
      <c r="AO645" s="5" t="s">
        <v>261</v>
      </c>
      <c r="AP645" s="5" t="s">
        <v>532</v>
      </c>
      <c r="AQ645" s="0" t="s">
        <v>242</v>
      </c>
    </row>
    <row r="646" customFormat="false" ht="15.8" hidden="true" customHeight="false" outlineLevel="0" collapsed="false">
      <c r="A646" s="0" t="s">
        <v>13</v>
      </c>
      <c r="B646" s="0" t="s">
        <v>13</v>
      </c>
      <c r="C646" s="0" t="s">
        <v>113</v>
      </c>
      <c r="D646" s="0" t="s">
        <v>177</v>
      </c>
      <c r="E646" s="0" t="s">
        <v>103</v>
      </c>
      <c r="F646" s="0" t="s">
        <v>202</v>
      </c>
      <c r="G646" s="0" t="n">
        <v>151877130.084546</v>
      </c>
      <c r="H646" s="0" t="n">
        <v>2211579.83</v>
      </c>
      <c r="I646" s="0" t="n">
        <v>4931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151877130.084546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s">
        <v>476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  <c r="AK646" s="5" t="s">
        <v>254</v>
      </c>
      <c r="AL646" s="5" t="s">
        <v>284</v>
      </c>
      <c r="AM646" s="5" t="s">
        <v>370</v>
      </c>
      <c r="AN646" s="5" t="s">
        <v>437</v>
      </c>
      <c r="AO646" s="5" t="s">
        <v>261</v>
      </c>
      <c r="AP646" s="5" t="s">
        <v>533</v>
      </c>
      <c r="AQ646" s="0" t="s">
        <v>237</v>
      </c>
    </row>
    <row r="647" customFormat="false" ht="15.8" hidden="true" customHeight="false" outlineLevel="0" collapsed="false">
      <c r="A647" s="0" t="s">
        <v>13</v>
      </c>
      <c r="B647" s="0" t="s">
        <v>13</v>
      </c>
      <c r="C647" s="0" t="s">
        <v>113</v>
      </c>
      <c r="D647" s="0" t="s">
        <v>177</v>
      </c>
      <c r="E647" s="0" t="s">
        <v>103</v>
      </c>
      <c r="F647" s="0" t="s">
        <v>238</v>
      </c>
      <c r="G647" s="0" t="n">
        <v>132615025.876817</v>
      </c>
      <c r="H647" s="0" t="n">
        <v>2211579.83</v>
      </c>
      <c r="I647" s="0" t="n">
        <v>2398632.58471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151877130.084546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s">
        <v>476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0</v>
      </c>
      <c r="AK647" s="5" t="s">
        <v>254</v>
      </c>
      <c r="AL647" s="5" t="s">
        <v>284</v>
      </c>
      <c r="AM647" s="5" t="s">
        <v>370</v>
      </c>
      <c r="AN647" s="5" t="s">
        <v>437</v>
      </c>
      <c r="AO647" s="5" t="s">
        <v>261</v>
      </c>
      <c r="AP647" s="5" t="s">
        <v>533</v>
      </c>
      <c r="AQ647" s="0" t="s">
        <v>239</v>
      </c>
    </row>
    <row r="648" customFormat="false" ht="15.8" hidden="true" customHeight="false" outlineLevel="0" collapsed="false">
      <c r="A648" s="0" t="s">
        <v>13</v>
      </c>
      <c r="B648" s="0" t="s">
        <v>13</v>
      </c>
      <c r="C648" s="0" t="s">
        <v>113</v>
      </c>
      <c r="D648" s="0" t="s">
        <v>177</v>
      </c>
      <c r="E648" s="0" t="s">
        <v>103</v>
      </c>
      <c r="F648" s="0" t="s">
        <v>240</v>
      </c>
      <c r="G648" s="0" t="n">
        <v>45048113.4423963</v>
      </c>
      <c r="H648" s="0" t="n">
        <v>2211579.83</v>
      </c>
      <c r="I648" s="0" t="n">
        <v>2398632.58471</v>
      </c>
      <c r="J648" s="0" t="n">
        <v>0</v>
      </c>
      <c r="K648" s="0" t="n">
        <v>0</v>
      </c>
      <c r="L648" s="0" t="n">
        <v>34358472.8328384</v>
      </c>
      <c r="M648" s="0" t="n">
        <v>48101861.9659738</v>
      </c>
      <c r="N648" s="0" t="n">
        <v>143618414.495075</v>
      </c>
      <c r="O648" s="0" t="n">
        <v>195843292.493283</v>
      </c>
      <c r="P648" s="0" t="n">
        <v>154810588.1</v>
      </c>
      <c r="Q648" s="0" t="n">
        <v>176926386.4</v>
      </c>
      <c r="R648" s="0" t="n">
        <v>151877130.084546</v>
      </c>
      <c r="S648" s="0" t="n">
        <v>0.703391067389018</v>
      </c>
      <c r="T648" s="0" t="n">
        <v>0</v>
      </c>
      <c r="U648" s="0" t="n">
        <v>18.6428574</v>
      </c>
      <c r="V648" s="0" t="n">
        <v>76.7464285899998</v>
      </c>
      <c r="W648" s="0" t="n">
        <v>75</v>
      </c>
      <c r="X648" s="0" t="n">
        <v>170.38928599</v>
      </c>
      <c r="Y648" s="0" t="n">
        <v>95.3892859899997</v>
      </c>
      <c r="Z648" s="0" t="s">
        <v>476</v>
      </c>
      <c r="AA648" s="0" t="n">
        <v>0.12</v>
      </c>
      <c r="AB648" s="0" t="n">
        <v>0.25</v>
      </c>
      <c r="AC648" s="0" t="n">
        <v>1</v>
      </c>
      <c r="AD648" s="0" t="n">
        <v>0.13</v>
      </c>
      <c r="AE648" s="0" t="n">
        <v>0.75</v>
      </c>
      <c r="AF648" s="0" t="n">
        <v>0</v>
      </c>
      <c r="AG648" s="0" t="n">
        <v>0.75</v>
      </c>
      <c r="AH648" s="0" t="n">
        <v>0.0844069280866822</v>
      </c>
      <c r="AI648" s="0" t="n">
        <v>0.175847766847255</v>
      </c>
      <c r="AJ648" s="0" t="n">
        <v>0.703391067389018</v>
      </c>
      <c r="AK648" s="5" t="s">
        <v>254</v>
      </c>
      <c r="AL648" s="5" t="s">
        <v>284</v>
      </c>
      <c r="AM648" s="5" t="s">
        <v>370</v>
      </c>
      <c r="AN648" s="5" t="s">
        <v>437</v>
      </c>
      <c r="AO648" s="5" t="s">
        <v>261</v>
      </c>
      <c r="AP648" s="5" t="s">
        <v>533</v>
      </c>
      <c r="AQ648" s="0" t="s">
        <v>155</v>
      </c>
    </row>
    <row r="649" customFormat="false" ht="15.8" hidden="true" customHeight="false" outlineLevel="0" collapsed="false">
      <c r="A649" s="0" t="s">
        <v>13</v>
      </c>
      <c r="B649" s="0" t="s">
        <v>13</v>
      </c>
      <c r="C649" s="0" t="s">
        <v>113</v>
      </c>
      <c r="D649" s="0" t="s">
        <v>177</v>
      </c>
      <c r="E649" s="0" t="s">
        <v>103</v>
      </c>
      <c r="F649" s="0" t="s">
        <v>241</v>
      </c>
      <c r="G649" s="0" t="n">
        <v>39294803.6918277</v>
      </c>
      <c r="H649" s="0" t="n">
        <v>2211579.83</v>
      </c>
      <c r="I649" s="0" t="n">
        <v>2398632.58471</v>
      </c>
      <c r="J649" s="0" t="n">
        <v>0</v>
      </c>
      <c r="K649" s="0" t="n">
        <v>0</v>
      </c>
      <c r="L649" s="0" t="n">
        <v>54973556.5325416</v>
      </c>
      <c r="M649" s="0" t="n">
        <v>75588640.2322446</v>
      </c>
      <c r="N649" s="0" t="n">
        <v>163202743.744403</v>
      </c>
      <c r="O649" s="0" t="n">
        <v>208899511.992836</v>
      </c>
      <c r="P649" s="0" t="n">
        <v>176926386.4</v>
      </c>
      <c r="Q649" s="0" t="n">
        <v>199042184.7</v>
      </c>
      <c r="R649" s="0" t="n">
        <v>151877130.084546</v>
      </c>
      <c r="S649" s="0" t="n">
        <v>0.741272410994641</v>
      </c>
      <c r="T649" s="0" t="n">
        <v>0</v>
      </c>
      <c r="U649" s="0" t="n">
        <v>29.5178575499999</v>
      </c>
      <c r="V649" s="0" t="n">
        <v>84.1258928774999</v>
      </c>
      <c r="W649" s="0" t="n">
        <v>85</v>
      </c>
      <c r="X649" s="0" t="n">
        <v>198.6437504275</v>
      </c>
      <c r="Y649" s="0" t="n">
        <v>113.6437504275</v>
      </c>
      <c r="Z649" s="0" t="s">
        <v>476</v>
      </c>
      <c r="AA649" s="0" t="n">
        <v>0.12</v>
      </c>
      <c r="AB649" s="0" t="n">
        <v>0.25</v>
      </c>
      <c r="AC649" s="0" t="n">
        <v>1</v>
      </c>
      <c r="AD649" s="0" t="n">
        <v>0.13</v>
      </c>
      <c r="AE649" s="0" t="n">
        <v>0.75</v>
      </c>
      <c r="AF649" s="0" t="n">
        <v>0</v>
      </c>
      <c r="AG649" s="0" t="n">
        <v>0.75</v>
      </c>
      <c r="AH649" s="0" t="n">
        <v>0.088952689319357</v>
      </c>
      <c r="AI649" s="0" t="n">
        <v>0.18531810274866</v>
      </c>
      <c r="AJ649" s="0" t="n">
        <v>0.741272410994641</v>
      </c>
      <c r="AK649" s="5" t="s">
        <v>254</v>
      </c>
      <c r="AL649" s="5" t="s">
        <v>284</v>
      </c>
      <c r="AM649" s="5" t="s">
        <v>370</v>
      </c>
      <c r="AN649" s="5" t="s">
        <v>437</v>
      </c>
      <c r="AO649" s="5" t="s">
        <v>261</v>
      </c>
      <c r="AP649" s="5" t="s">
        <v>533</v>
      </c>
      <c r="AQ649" s="0" t="s">
        <v>242</v>
      </c>
    </row>
    <row r="650" customFormat="false" ht="15.8" hidden="true" customHeight="false" outlineLevel="0" collapsed="false">
      <c r="A650" s="0" t="s">
        <v>13</v>
      </c>
      <c r="B650" s="0" t="s">
        <v>13</v>
      </c>
      <c r="C650" s="0" t="s">
        <v>114</v>
      </c>
      <c r="D650" s="0" t="s">
        <v>177</v>
      </c>
      <c r="E650" s="0" t="s">
        <v>103</v>
      </c>
      <c r="F650" s="0" t="s">
        <v>202</v>
      </c>
      <c r="G650" s="0" t="n">
        <v>9521459.6944373</v>
      </c>
      <c r="H650" s="0" t="n">
        <v>706407.015</v>
      </c>
      <c r="I650" s="0" t="n">
        <v>1455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9521459.6944373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s">
        <v>476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5" t="s">
        <v>254</v>
      </c>
      <c r="AL650" s="5" t="s">
        <v>284</v>
      </c>
      <c r="AM650" s="5" t="s">
        <v>372</v>
      </c>
      <c r="AN650" s="5" t="s">
        <v>437</v>
      </c>
      <c r="AO650" s="5" t="s">
        <v>261</v>
      </c>
      <c r="AP650" s="5" t="s">
        <v>534</v>
      </c>
      <c r="AQ650" s="0" t="s">
        <v>237</v>
      </c>
    </row>
    <row r="651" customFormat="false" ht="15.8" hidden="true" customHeight="false" outlineLevel="0" collapsed="false">
      <c r="A651" s="0" t="s">
        <v>13</v>
      </c>
      <c r="B651" s="0" t="s">
        <v>13</v>
      </c>
      <c r="C651" s="0" t="s">
        <v>114</v>
      </c>
      <c r="D651" s="0" t="s">
        <v>177</v>
      </c>
      <c r="E651" s="0" t="s">
        <v>103</v>
      </c>
      <c r="F651" s="0" t="s">
        <v>238</v>
      </c>
      <c r="G651" s="0" t="n">
        <v>6988795.76129747</v>
      </c>
      <c r="H651" s="0" t="n">
        <v>706407.015</v>
      </c>
      <c r="I651" s="0" t="n">
        <v>1450392.3926035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9521459.6944373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s">
        <v>476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5" t="s">
        <v>254</v>
      </c>
      <c r="AL651" s="5" t="s">
        <v>284</v>
      </c>
      <c r="AM651" s="5" t="s">
        <v>372</v>
      </c>
      <c r="AN651" s="5" t="s">
        <v>437</v>
      </c>
      <c r="AO651" s="5" t="s">
        <v>261</v>
      </c>
      <c r="AP651" s="5" t="s">
        <v>534</v>
      </c>
      <c r="AQ651" s="0" t="s">
        <v>239</v>
      </c>
    </row>
    <row r="652" customFormat="false" ht="15.8" hidden="true" customHeight="false" outlineLevel="0" collapsed="false">
      <c r="A652" s="0" t="s">
        <v>13</v>
      </c>
      <c r="B652" s="0" t="s">
        <v>13</v>
      </c>
      <c r="C652" s="0" t="s">
        <v>114</v>
      </c>
      <c r="D652" s="0" t="s">
        <v>177</v>
      </c>
      <c r="E652" s="0" t="s">
        <v>103</v>
      </c>
      <c r="F652" s="0" t="s">
        <v>240</v>
      </c>
      <c r="G652" s="0" t="n">
        <v>2661242.09733673</v>
      </c>
      <c r="H652" s="0" t="n">
        <v>706407.015</v>
      </c>
      <c r="I652" s="0" t="n">
        <v>1450392.3926035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9521459.6944373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s">
        <v>476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5" t="s">
        <v>254</v>
      </c>
      <c r="AL652" s="5" t="s">
        <v>284</v>
      </c>
      <c r="AM652" s="5" t="s">
        <v>372</v>
      </c>
      <c r="AN652" s="5" t="s">
        <v>437</v>
      </c>
      <c r="AO652" s="5" t="s">
        <v>261</v>
      </c>
      <c r="AP652" s="5" t="s">
        <v>534</v>
      </c>
      <c r="AQ652" s="0" t="s">
        <v>155</v>
      </c>
    </row>
    <row r="653" customFormat="false" ht="15.8" hidden="true" customHeight="false" outlineLevel="0" collapsed="false">
      <c r="A653" s="0" t="s">
        <v>13</v>
      </c>
      <c r="B653" s="0" t="s">
        <v>13</v>
      </c>
      <c r="C653" s="0" t="s">
        <v>114</v>
      </c>
      <c r="D653" s="0" t="s">
        <v>177</v>
      </c>
      <c r="E653" s="0" t="s">
        <v>103</v>
      </c>
      <c r="F653" s="0" t="s">
        <v>241</v>
      </c>
      <c r="G653" s="0" t="n">
        <v>2497989.87425789</v>
      </c>
      <c r="H653" s="0" t="n">
        <v>706407.015</v>
      </c>
      <c r="I653" s="0" t="n">
        <v>1450392.3926035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9521459.6944373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s">
        <v>476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5" t="s">
        <v>254</v>
      </c>
      <c r="AL653" s="5" t="s">
        <v>284</v>
      </c>
      <c r="AM653" s="5" t="s">
        <v>372</v>
      </c>
      <c r="AN653" s="5" t="s">
        <v>437</v>
      </c>
      <c r="AO653" s="5" t="s">
        <v>261</v>
      </c>
      <c r="AP653" s="5" t="s">
        <v>534</v>
      </c>
      <c r="AQ653" s="0" t="s">
        <v>242</v>
      </c>
    </row>
    <row r="654" customFormat="false" ht="15.8" hidden="true" customHeight="false" outlineLevel="0" collapsed="false">
      <c r="A654" s="0" t="s">
        <v>13</v>
      </c>
      <c r="B654" s="0" t="s">
        <v>13</v>
      </c>
      <c r="C654" s="0" t="s">
        <v>374</v>
      </c>
      <c r="D654" s="0" t="s">
        <v>375</v>
      </c>
      <c r="E654" s="0" t="s">
        <v>90</v>
      </c>
      <c r="F654" s="0" t="s">
        <v>202</v>
      </c>
      <c r="G654" s="0" t="n">
        <v>38579900.4701502</v>
      </c>
      <c r="H654" s="0" t="n">
        <v>447736.593042771</v>
      </c>
      <c r="I654" s="0" t="n">
        <v>983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38579900.4701502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s">
        <v>487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5" t="s">
        <v>234</v>
      </c>
      <c r="AL654" s="5" t="s">
        <v>294</v>
      </c>
      <c r="AM654" s="5" t="s">
        <v>376</v>
      </c>
      <c r="AN654" s="5" t="s">
        <v>437</v>
      </c>
      <c r="AO654" s="5" t="s">
        <v>261</v>
      </c>
      <c r="AP654" s="5" t="s">
        <v>535</v>
      </c>
      <c r="AQ654" s="0" t="s">
        <v>237</v>
      </c>
    </row>
    <row r="655" customFormat="false" ht="15.8" hidden="true" customHeight="false" outlineLevel="0" collapsed="false">
      <c r="A655" s="0" t="s">
        <v>13</v>
      </c>
      <c r="B655" s="0" t="s">
        <v>13</v>
      </c>
      <c r="C655" s="0" t="s">
        <v>374</v>
      </c>
      <c r="D655" s="0" t="s">
        <v>375</v>
      </c>
      <c r="E655" s="0" t="s">
        <v>90</v>
      </c>
      <c r="F655" s="0" t="s">
        <v>238</v>
      </c>
      <c r="G655" s="0" t="n">
        <v>38579900.4701502</v>
      </c>
      <c r="H655" s="0" t="n">
        <v>447736.593042771</v>
      </c>
      <c r="I655" s="0" t="n">
        <v>483086.790369651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38579900.4701502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s">
        <v>487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5" t="s">
        <v>234</v>
      </c>
      <c r="AL655" s="5" t="s">
        <v>294</v>
      </c>
      <c r="AM655" s="5" t="s">
        <v>376</v>
      </c>
      <c r="AN655" s="5" t="s">
        <v>437</v>
      </c>
      <c r="AO655" s="5" t="s">
        <v>261</v>
      </c>
      <c r="AP655" s="5" t="s">
        <v>535</v>
      </c>
      <c r="AQ655" s="0" t="s">
        <v>239</v>
      </c>
    </row>
    <row r="656" customFormat="false" ht="15.8" hidden="true" customHeight="false" outlineLevel="0" collapsed="false">
      <c r="A656" s="0" t="s">
        <v>13</v>
      </c>
      <c r="B656" s="0" t="s">
        <v>13</v>
      </c>
      <c r="C656" s="0" t="s">
        <v>374</v>
      </c>
      <c r="D656" s="0" t="s">
        <v>375</v>
      </c>
      <c r="E656" s="0" t="s">
        <v>90</v>
      </c>
      <c r="F656" s="0" t="s">
        <v>240</v>
      </c>
      <c r="G656" s="0" t="n">
        <v>27831412.5035392</v>
      </c>
      <c r="H656" s="0" t="n">
        <v>447736.593042771</v>
      </c>
      <c r="I656" s="0" t="n">
        <v>483086.790369651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38579900.4701502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s">
        <v>487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5" t="s">
        <v>234</v>
      </c>
      <c r="AL656" s="5" t="s">
        <v>294</v>
      </c>
      <c r="AM656" s="5" t="s">
        <v>376</v>
      </c>
      <c r="AN656" s="5" t="s">
        <v>437</v>
      </c>
      <c r="AO656" s="5" t="s">
        <v>261</v>
      </c>
      <c r="AP656" s="5" t="s">
        <v>535</v>
      </c>
      <c r="AQ656" s="0" t="s">
        <v>155</v>
      </c>
    </row>
    <row r="657" customFormat="false" ht="15.8" hidden="true" customHeight="false" outlineLevel="0" collapsed="false">
      <c r="A657" s="0" t="s">
        <v>13</v>
      </c>
      <c r="B657" s="0" t="s">
        <v>13</v>
      </c>
      <c r="C657" s="0" t="s">
        <v>374</v>
      </c>
      <c r="D657" s="0" t="s">
        <v>375</v>
      </c>
      <c r="E657" s="0" t="s">
        <v>90</v>
      </c>
      <c r="F657" s="0" t="s">
        <v>241</v>
      </c>
      <c r="G657" s="0" t="n">
        <v>27831412.5035392</v>
      </c>
      <c r="H657" s="0" t="n">
        <v>447736.593042771</v>
      </c>
      <c r="I657" s="0" t="n">
        <v>483086.790369651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38579900.4701502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s">
        <v>487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5" t="s">
        <v>234</v>
      </c>
      <c r="AL657" s="5" t="s">
        <v>294</v>
      </c>
      <c r="AM657" s="5" t="s">
        <v>376</v>
      </c>
      <c r="AN657" s="5" t="s">
        <v>437</v>
      </c>
      <c r="AO657" s="5" t="s">
        <v>261</v>
      </c>
      <c r="AP657" s="5" t="s">
        <v>535</v>
      </c>
      <c r="AQ657" s="0" t="s">
        <v>242</v>
      </c>
    </row>
    <row r="658" customFormat="false" ht="15.8" hidden="true" customHeight="false" outlineLevel="0" collapsed="false">
      <c r="A658" s="0" t="s">
        <v>13</v>
      </c>
      <c r="B658" s="0" t="s">
        <v>13</v>
      </c>
      <c r="C658" s="0" t="s">
        <v>378</v>
      </c>
      <c r="D658" s="0" t="s">
        <v>179</v>
      </c>
      <c r="E658" s="0" t="s">
        <v>103</v>
      </c>
      <c r="F658" s="0" t="s">
        <v>202</v>
      </c>
      <c r="G658" s="0" t="n">
        <v>39479875.4793193</v>
      </c>
      <c r="H658" s="0" t="n">
        <v>836013.185</v>
      </c>
      <c r="I658" s="0" t="n">
        <v>2522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39479875.4793193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s">
        <v>476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5" t="s">
        <v>254</v>
      </c>
      <c r="AL658" s="5" t="s">
        <v>263</v>
      </c>
      <c r="AM658" s="5" t="s">
        <v>379</v>
      </c>
      <c r="AN658" s="5" t="s">
        <v>437</v>
      </c>
      <c r="AO658" s="5" t="s">
        <v>261</v>
      </c>
      <c r="AP658" s="5" t="s">
        <v>536</v>
      </c>
      <c r="AQ658" s="0" t="s">
        <v>237</v>
      </c>
    </row>
    <row r="659" customFormat="false" ht="15.8" hidden="true" customHeight="false" outlineLevel="0" collapsed="false">
      <c r="A659" s="0" t="s">
        <v>13</v>
      </c>
      <c r="B659" s="0" t="s">
        <v>13</v>
      </c>
      <c r="C659" s="0" t="s">
        <v>378</v>
      </c>
      <c r="D659" s="0" t="s">
        <v>179</v>
      </c>
      <c r="E659" s="0" t="s">
        <v>103</v>
      </c>
      <c r="F659" s="0" t="s">
        <v>238</v>
      </c>
      <c r="G659" s="0" t="n">
        <v>39409570.9652351</v>
      </c>
      <c r="H659" s="0" t="n">
        <v>836013.185</v>
      </c>
      <c r="I659" s="0" t="n">
        <v>820721.361042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39479875.4793193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s">
        <v>476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5" t="s">
        <v>254</v>
      </c>
      <c r="AL659" s="5" t="s">
        <v>263</v>
      </c>
      <c r="AM659" s="5" t="s">
        <v>379</v>
      </c>
      <c r="AN659" s="5" t="s">
        <v>437</v>
      </c>
      <c r="AO659" s="5" t="s">
        <v>261</v>
      </c>
      <c r="AP659" s="5" t="s">
        <v>536</v>
      </c>
      <c r="AQ659" s="0" t="s">
        <v>239</v>
      </c>
    </row>
    <row r="660" customFormat="false" ht="15.8" hidden="true" customHeight="false" outlineLevel="0" collapsed="false">
      <c r="A660" s="0" t="s">
        <v>13</v>
      </c>
      <c r="B660" s="0" t="s">
        <v>13</v>
      </c>
      <c r="C660" s="0" t="s">
        <v>378</v>
      </c>
      <c r="D660" s="0" t="s">
        <v>179</v>
      </c>
      <c r="E660" s="0" t="s">
        <v>103</v>
      </c>
      <c r="F660" s="0" t="s">
        <v>240</v>
      </c>
      <c r="G660" s="0" t="n">
        <v>20440278.6143898</v>
      </c>
      <c r="H660" s="0" t="n">
        <v>836013.185</v>
      </c>
      <c r="I660" s="0" t="n">
        <v>820721.361042</v>
      </c>
      <c r="J660" s="0" t="n">
        <v>0</v>
      </c>
      <c r="K660" s="0" t="n">
        <v>0</v>
      </c>
      <c r="L660" s="0" t="n">
        <v>18810296.6625</v>
      </c>
      <c r="M660" s="0" t="n">
        <v>26334415.3275</v>
      </c>
      <c r="N660" s="0" t="n">
        <v>78627040.04925</v>
      </c>
      <c r="O660" s="0" t="n">
        <v>107218690.97625</v>
      </c>
      <c r="P660" s="0" t="n">
        <v>58520922.95</v>
      </c>
      <c r="Q660" s="0" t="n">
        <v>66881054.8</v>
      </c>
      <c r="R660" s="0" t="n">
        <v>39479875.4793193</v>
      </c>
      <c r="S660" s="0" t="n">
        <v>0.482260813484658</v>
      </c>
      <c r="T660" s="0" t="n">
        <v>0</v>
      </c>
      <c r="U660" s="0" t="n">
        <v>27</v>
      </c>
      <c r="V660" s="0" t="n">
        <v>111.15</v>
      </c>
      <c r="W660" s="0" t="n">
        <v>75</v>
      </c>
      <c r="X660" s="0" t="n">
        <v>213.15</v>
      </c>
      <c r="Y660" s="0" t="n">
        <v>138.15</v>
      </c>
      <c r="Z660" s="0" t="s">
        <v>476</v>
      </c>
      <c r="AA660" s="0" t="n">
        <v>0.12</v>
      </c>
      <c r="AB660" s="0" t="n">
        <v>0.25</v>
      </c>
      <c r="AC660" s="0" t="n">
        <v>1</v>
      </c>
      <c r="AD660" s="0" t="n">
        <v>0.13</v>
      </c>
      <c r="AE660" s="0" t="n">
        <v>0.75</v>
      </c>
      <c r="AF660" s="0" t="n">
        <v>0</v>
      </c>
      <c r="AG660" s="0" t="n">
        <v>0.75</v>
      </c>
      <c r="AH660" s="0" t="n">
        <v>0.0578712976181589</v>
      </c>
      <c r="AI660" s="0" t="n">
        <v>0.120565203371164</v>
      </c>
      <c r="AJ660" s="0" t="n">
        <v>0.482260813484658</v>
      </c>
      <c r="AK660" s="5" t="s">
        <v>254</v>
      </c>
      <c r="AL660" s="5" t="s">
        <v>263</v>
      </c>
      <c r="AM660" s="5" t="s">
        <v>379</v>
      </c>
      <c r="AN660" s="5" t="s">
        <v>437</v>
      </c>
      <c r="AO660" s="5" t="s">
        <v>261</v>
      </c>
      <c r="AP660" s="5" t="s">
        <v>536</v>
      </c>
      <c r="AQ660" s="0" t="s">
        <v>155</v>
      </c>
    </row>
    <row r="661" customFormat="false" ht="15.8" hidden="true" customHeight="false" outlineLevel="0" collapsed="false">
      <c r="A661" s="0" t="s">
        <v>13</v>
      </c>
      <c r="B661" s="0" t="s">
        <v>13</v>
      </c>
      <c r="C661" s="0" t="s">
        <v>378</v>
      </c>
      <c r="D661" s="0" t="s">
        <v>179</v>
      </c>
      <c r="E661" s="0" t="s">
        <v>103</v>
      </c>
      <c r="F661" s="0" t="s">
        <v>241</v>
      </c>
      <c r="G661" s="0" t="n">
        <v>18703979.6897809</v>
      </c>
      <c r="H661" s="0" t="n">
        <v>836013.185</v>
      </c>
      <c r="I661" s="0" t="n">
        <v>820721.361042</v>
      </c>
      <c r="J661" s="0" t="n">
        <v>0</v>
      </c>
      <c r="K661" s="0" t="n">
        <v>0</v>
      </c>
      <c r="L661" s="0" t="n">
        <v>30096474.66</v>
      </c>
      <c r="M661" s="0" t="n">
        <v>41382652.6575</v>
      </c>
      <c r="N661" s="0" t="n">
        <v>89348909.146875</v>
      </c>
      <c r="O661" s="0" t="n">
        <v>114366603.708</v>
      </c>
      <c r="P661" s="0" t="n">
        <v>66881054.8</v>
      </c>
      <c r="Q661" s="0" t="n">
        <v>75241186.65</v>
      </c>
      <c r="R661" s="0" t="n">
        <v>39479875.4793193</v>
      </c>
      <c r="S661" s="0" t="n">
        <v>0.526240154947334</v>
      </c>
      <c r="T661" s="0" t="n">
        <v>0</v>
      </c>
      <c r="U661" s="0" t="n">
        <v>42.75</v>
      </c>
      <c r="V661" s="0" t="n">
        <v>121.8375</v>
      </c>
      <c r="W661" s="0" t="n">
        <v>85</v>
      </c>
      <c r="X661" s="0" t="n">
        <v>249.5875</v>
      </c>
      <c r="Y661" s="0" t="n">
        <v>164.5875</v>
      </c>
      <c r="Z661" s="0" t="s">
        <v>476</v>
      </c>
      <c r="AA661" s="0" t="n">
        <v>0.12</v>
      </c>
      <c r="AB661" s="0" t="n">
        <v>0.25</v>
      </c>
      <c r="AC661" s="0" t="n">
        <v>1</v>
      </c>
      <c r="AD661" s="0" t="n">
        <v>0.13</v>
      </c>
      <c r="AE661" s="0" t="n">
        <v>0.75</v>
      </c>
      <c r="AF661" s="0" t="n">
        <v>0</v>
      </c>
      <c r="AG661" s="0" t="n">
        <v>0.75</v>
      </c>
      <c r="AH661" s="0" t="n">
        <v>0.0631488185936801</v>
      </c>
      <c r="AI661" s="0" t="n">
        <v>0.131560038736833</v>
      </c>
      <c r="AJ661" s="0" t="n">
        <v>0.526240154947334</v>
      </c>
      <c r="AK661" s="5" t="s">
        <v>254</v>
      </c>
      <c r="AL661" s="5" t="s">
        <v>263</v>
      </c>
      <c r="AM661" s="5" t="s">
        <v>379</v>
      </c>
      <c r="AN661" s="5" t="s">
        <v>437</v>
      </c>
      <c r="AO661" s="5" t="s">
        <v>261</v>
      </c>
      <c r="AP661" s="5" t="s">
        <v>536</v>
      </c>
      <c r="AQ661" s="0" t="s">
        <v>242</v>
      </c>
    </row>
    <row r="662" customFormat="false" ht="15.8" hidden="true" customHeight="false" outlineLevel="0" collapsed="false">
      <c r="A662" s="0" t="s">
        <v>13</v>
      </c>
      <c r="B662" s="0" t="s">
        <v>13</v>
      </c>
      <c r="C662" s="0" t="s">
        <v>378</v>
      </c>
      <c r="D662" s="0" t="s">
        <v>177</v>
      </c>
      <c r="E662" s="0" t="s">
        <v>103</v>
      </c>
      <c r="F662" s="0" t="s">
        <v>202</v>
      </c>
      <c r="G662" s="0" t="n">
        <v>119255352.154969</v>
      </c>
      <c r="H662" s="0" t="n">
        <v>2394461.29</v>
      </c>
      <c r="I662" s="0" t="n">
        <v>7661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119255352.154969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s">
        <v>476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5" t="s">
        <v>254</v>
      </c>
      <c r="AL662" s="5" t="s">
        <v>284</v>
      </c>
      <c r="AM662" s="5" t="s">
        <v>379</v>
      </c>
      <c r="AN662" s="5" t="s">
        <v>437</v>
      </c>
      <c r="AO662" s="5" t="s">
        <v>261</v>
      </c>
      <c r="AP662" s="5" t="s">
        <v>537</v>
      </c>
      <c r="AQ662" s="0" t="s">
        <v>237</v>
      </c>
    </row>
    <row r="663" customFormat="false" ht="15.8" hidden="true" customHeight="false" outlineLevel="0" collapsed="false">
      <c r="A663" s="0" t="s">
        <v>13</v>
      </c>
      <c r="B663" s="0" t="s">
        <v>13</v>
      </c>
      <c r="C663" s="0" t="s">
        <v>378</v>
      </c>
      <c r="D663" s="0" t="s">
        <v>177</v>
      </c>
      <c r="E663" s="0" t="s">
        <v>103</v>
      </c>
      <c r="F663" s="0" t="s">
        <v>238</v>
      </c>
      <c r="G663" s="0" t="n">
        <v>119446818.109386</v>
      </c>
      <c r="H663" s="0" t="n">
        <v>2394461.29</v>
      </c>
      <c r="I663" s="0" t="n">
        <v>4156423.229566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119255352.154969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s">
        <v>476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5" t="s">
        <v>254</v>
      </c>
      <c r="AL663" s="5" t="s">
        <v>284</v>
      </c>
      <c r="AM663" s="5" t="s">
        <v>379</v>
      </c>
      <c r="AN663" s="5" t="s">
        <v>437</v>
      </c>
      <c r="AO663" s="5" t="s">
        <v>261</v>
      </c>
      <c r="AP663" s="5" t="s">
        <v>537</v>
      </c>
      <c r="AQ663" s="0" t="s">
        <v>239</v>
      </c>
    </row>
    <row r="664" customFormat="false" ht="15.8" hidden="true" customHeight="false" outlineLevel="0" collapsed="false">
      <c r="A664" s="0" t="s">
        <v>13</v>
      </c>
      <c r="B664" s="0" t="s">
        <v>13</v>
      </c>
      <c r="C664" s="0" t="s">
        <v>378</v>
      </c>
      <c r="D664" s="0" t="s">
        <v>177</v>
      </c>
      <c r="E664" s="0" t="s">
        <v>103</v>
      </c>
      <c r="F664" s="0" t="s">
        <v>240</v>
      </c>
      <c r="G664" s="0" t="n">
        <v>62028525.5273374</v>
      </c>
      <c r="H664" s="0" t="n">
        <v>2394461.29</v>
      </c>
      <c r="I664" s="0" t="n">
        <v>4156423.229566</v>
      </c>
      <c r="J664" s="0" t="n">
        <v>0</v>
      </c>
      <c r="K664" s="0" t="n">
        <v>0</v>
      </c>
      <c r="L664" s="0" t="n">
        <v>53875379.025</v>
      </c>
      <c r="M664" s="0" t="n">
        <v>75425530.635</v>
      </c>
      <c r="N664" s="0" t="n">
        <v>225199084.3245</v>
      </c>
      <c r="O664" s="0" t="n">
        <v>307089660.4425</v>
      </c>
      <c r="P664" s="0" t="n">
        <v>167612290.3</v>
      </c>
      <c r="Q664" s="0" t="n">
        <v>191556903.2</v>
      </c>
      <c r="R664" s="0" t="n">
        <v>119255352.154969</v>
      </c>
      <c r="S664" s="0" t="n">
        <v>0.479867994127989</v>
      </c>
      <c r="T664" s="0" t="n">
        <v>0</v>
      </c>
      <c r="U664" s="0" t="n">
        <v>27</v>
      </c>
      <c r="V664" s="0" t="n">
        <v>111.15</v>
      </c>
      <c r="W664" s="0" t="n">
        <v>75</v>
      </c>
      <c r="X664" s="0" t="n">
        <v>213.15</v>
      </c>
      <c r="Y664" s="0" t="n">
        <v>138.15</v>
      </c>
      <c r="Z664" s="0" t="s">
        <v>476</v>
      </c>
      <c r="AA664" s="0" t="n">
        <v>0.12</v>
      </c>
      <c r="AB664" s="0" t="n">
        <v>0.25</v>
      </c>
      <c r="AC664" s="0" t="n">
        <v>1</v>
      </c>
      <c r="AD664" s="0" t="n">
        <v>0.13</v>
      </c>
      <c r="AE664" s="0" t="n">
        <v>0.75</v>
      </c>
      <c r="AF664" s="0" t="n">
        <v>0</v>
      </c>
      <c r="AG664" s="0" t="n">
        <v>0.75</v>
      </c>
      <c r="AH664" s="0" t="n">
        <v>0.0575841592953586</v>
      </c>
      <c r="AI664" s="0" t="n">
        <v>0.119966998531997</v>
      </c>
      <c r="AJ664" s="0" t="n">
        <v>0.479867994127989</v>
      </c>
      <c r="AK664" s="5" t="s">
        <v>254</v>
      </c>
      <c r="AL664" s="5" t="s">
        <v>284</v>
      </c>
      <c r="AM664" s="5" t="s">
        <v>379</v>
      </c>
      <c r="AN664" s="5" t="s">
        <v>437</v>
      </c>
      <c r="AO664" s="5" t="s">
        <v>261</v>
      </c>
      <c r="AP664" s="5" t="s">
        <v>537</v>
      </c>
      <c r="AQ664" s="0" t="s">
        <v>155</v>
      </c>
    </row>
    <row r="665" customFormat="false" ht="15.8" hidden="true" customHeight="false" outlineLevel="0" collapsed="false">
      <c r="A665" s="0" t="s">
        <v>13</v>
      </c>
      <c r="B665" s="0" t="s">
        <v>13</v>
      </c>
      <c r="C665" s="0" t="s">
        <v>378</v>
      </c>
      <c r="D665" s="0" t="s">
        <v>177</v>
      </c>
      <c r="E665" s="0" t="s">
        <v>103</v>
      </c>
      <c r="F665" s="0" t="s">
        <v>241</v>
      </c>
      <c r="G665" s="0" t="n">
        <v>56691523.817424</v>
      </c>
      <c r="H665" s="0" t="n">
        <v>2394461.29</v>
      </c>
      <c r="I665" s="0" t="n">
        <v>4156423.229566</v>
      </c>
      <c r="J665" s="0" t="n">
        <v>0</v>
      </c>
      <c r="K665" s="0" t="n">
        <v>0</v>
      </c>
      <c r="L665" s="0" t="n">
        <v>86200606.44</v>
      </c>
      <c r="M665" s="0" t="n">
        <v>118525833.855</v>
      </c>
      <c r="N665" s="0" t="n">
        <v>255908050.36875</v>
      </c>
      <c r="O665" s="0" t="n">
        <v>327562304.472</v>
      </c>
      <c r="P665" s="0" t="n">
        <v>191556903.2</v>
      </c>
      <c r="Q665" s="0" t="n">
        <v>215501516.1</v>
      </c>
      <c r="R665" s="0" t="n">
        <v>119255352.154969</v>
      </c>
      <c r="S665" s="0" t="n">
        <v>0.524620716865145</v>
      </c>
      <c r="T665" s="0" t="n">
        <v>0</v>
      </c>
      <c r="U665" s="0" t="n">
        <v>42.75</v>
      </c>
      <c r="V665" s="0" t="n">
        <v>121.8375</v>
      </c>
      <c r="W665" s="0" t="n">
        <v>85</v>
      </c>
      <c r="X665" s="0" t="n">
        <v>249.5875</v>
      </c>
      <c r="Y665" s="0" t="n">
        <v>164.5875</v>
      </c>
      <c r="Z665" s="0" t="s">
        <v>476</v>
      </c>
      <c r="AA665" s="0" t="n">
        <v>0.12</v>
      </c>
      <c r="AB665" s="0" t="n">
        <v>0.25</v>
      </c>
      <c r="AC665" s="0" t="n">
        <v>1</v>
      </c>
      <c r="AD665" s="0" t="n">
        <v>0.13</v>
      </c>
      <c r="AE665" s="0" t="n">
        <v>0.75</v>
      </c>
      <c r="AF665" s="0" t="n">
        <v>0</v>
      </c>
      <c r="AG665" s="0" t="n">
        <v>0.75</v>
      </c>
      <c r="AH665" s="0" t="n">
        <v>0.0629544860238174</v>
      </c>
      <c r="AI665" s="0" t="n">
        <v>0.131155179216286</v>
      </c>
      <c r="AJ665" s="0" t="n">
        <v>0.524620716865145</v>
      </c>
      <c r="AK665" s="5" t="s">
        <v>254</v>
      </c>
      <c r="AL665" s="5" t="s">
        <v>284</v>
      </c>
      <c r="AM665" s="5" t="s">
        <v>379</v>
      </c>
      <c r="AN665" s="5" t="s">
        <v>437</v>
      </c>
      <c r="AO665" s="5" t="s">
        <v>261</v>
      </c>
      <c r="AP665" s="5" t="s">
        <v>537</v>
      </c>
      <c r="AQ665" s="0" t="s">
        <v>242</v>
      </c>
    </row>
    <row r="666" customFormat="false" ht="15.8" hidden="true" customHeight="false" outlineLevel="0" collapsed="false">
      <c r="A666" s="0" t="s">
        <v>13</v>
      </c>
      <c r="B666" s="0" t="s">
        <v>13</v>
      </c>
      <c r="C666" s="0" t="s">
        <v>69</v>
      </c>
      <c r="D666" s="0" t="s">
        <v>169</v>
      </c>
      <c r="E666" s="0" t="s">
        <v>52</v>
      </c>
      <c r="F666" s="0" t="s">
        <v>202</v>
      </c>
      <c r="G666" s="0" t="n">
        <v>55710858.8918887</v>
      </c>
      <c r="H666" s="0" t="n">
        <v>575684.677557499</v>
      </c>
      <c r="I666" s="0" t="n">
        <v>4601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55710858.8918887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s">
        <v>476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5" t="s">
        <v>252</v>
      </c>
      <c r="AL666" s="5" t="s">
        <v>277</v>
      </c>
      <c r="AM666" s="5" t="s">
        <v>382</v>
      </c>
      <c r="AN666" s="5" t="s">
        <v>437</v>
      </c>
      <c r="AO666" s="5" t="s">
        <v>261</v>
      </c>
      <c r="AP666" s="5" t="s">
        <v>538</v>
      </c>
      <c r="AQ666" s="0" t="s">
        <v>237</v>
      </c>
    </row>
    <row r="667" customFormat="false" ht="15.8" hidden="true" customHeight="false" outlineLevel="0" collapsed="false">
      <c r="A667" s="0" t="s">
        <v>13</v>
      </c>
      <c r="B667" s="0" t="s">
        <v>13</v>
      </c>
      <c r="C667" s="0" t="s">
        <v>69</v>
      </c>
      <c r="D667" s="0" t="s">
        <v>169</v>
      </c>
      <c r="E667" s="0" t="s">
        <v>52</v>
      </c>
      <c r="F667" s="0" t="s">
        <v>238</v>
      </c>
      <c r="G667" s="0" t="n">
        <v>16955301.6475306</v>
      </c>
      <c r="H667" s="0" t="n">
        <v>575684.677557499</v>
      </c>
      <c r="I667" s="0" t="n">
        <v>482701.347693786</v>
      </c>
      <c r="J667" s="0" t="n">
        <v>23027387.1022999</v>
      </c>
      <c r="K667" s="0" t="n">
        <v>28784233.8778749</v>
      </c>
      <c r="L667" s="0" t="n">
        <v>154955125.526927</v>
      </c>
      <c r="M667" s="0" t="n">
        <v>187577257.216806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55710858.8918887</v>
      </c>
      <c r="S667" s="0" t="n">
        <v>0.69565535364598</v>
      </c>
      <c r="T667" s="0" t="n">
        <v>44.9999999999999</v>
      </c>
      <c r="U667" s="0" t="n">
        <v>297.49999965</v>
      </c>
      <c r="V667" s="0" t="n">
        <v>0</v>
      </c>
      <c r="W667" s="0" t="n">
        <v>0</v>
      </c>
      <c r="X667" s="0" t="n">
        <v>342.49999965</v>
      </c>
      <c r="Y667" s="0" t="n">
        <v>0</v>
      </c>
      <c r="Z667" s="0" t="s">
        <v>476</v>
      </c>
      <c r="AA667" s="0" t="n">
        <v>0.12</v>
      </c>
      <c r="AB667" s="0" t="n">
        <v>0</v>
      </c>
      <c r="AC667" s="0" t="n">
        <v>1</v>
      </c>
      <c r="AD667" s="0" t="n">
        <v>0</v>
      </c>
      <c r="AE667" s="0" t="n">
        <v>0.88</v>
      </c>
      <c r="AF667" s="0" t="n">
        <v>0.88</v>
      </c>
      <c r="AG667" s="0" t="n">
        <v>0</v>
      </c>
      <c r="AH667" s="0" t="n">
        <v>0.0834786424375176</v>
      </c>
      <c r="AI667" s="0" t="n">
        <v>0</v>
      </c>
      <c r="AJ667" s="0" t="n">
        <v>0.69565535364598</v>
      </c>
      <c r="AK667" s="5" t="s">
        <v>252</v>
      </c>
      <c r="AL667" s="5" t="s">
        <v>277</v>
      </c>
      <c r="AM667" s="5" t="s">
        <v>382</v>
      </c>
      <c r="AN667" s="5" t="s">
        <v>437</v>
      </c>
      <c r="AO667" s="5" t="s">
        <v>261</v>
      </c>
      <c r="AP667" s="5" t="s">
        <v>538</v>
      </c>
      <c r="AQ667" s="0" t="s">
        <v>239</v>
      </c>
    </row>
    <row r="668" customFormat="false" ht="15.8" hidden="true" customHeight="false" outlineLevel="0" collapsed="false">
      <c r="A668" s="0" t="s">
        <v>13</v>
      </c>
      <c r="B668" s="0" t="s">
        <v>13</v>
      </c>
      <c r="C668" s="0" t="s">
        <v>69</v>
      </c>
      <c r="D668" s="0" t="s">
        <v>169</v>
      </c>
      <c r="E668" s="0" t="s">
        <v>52</v>
      </c>
      <c r="F668" s="0" t="s">
        <v>240</v>
      </c>
      <c r="G668" s="0" t="n">
        <v>6665641.98426596</v>
      </c>
      <c r="H668" s="0" t="n">
        <v>575684.677557499</v>
      </c>
      <c r="I668" s="0" t="n">
        <v>482701.347693786</v>
      </c>
      <c r="J668" s="0" t="n">
        <v>25905810.4900874</v>
      </c>
      <c r="K668" s="0" t="n">
        <v>31662657.2656624</v>
      </c>
      <c r="L668" s="0" t="n">
        <v>154955125.526927</v>
      </c>
      <c r="M668" s="0" t="n">
        <v>187577257.216806</v>
      </c>
      <c r="N668" s="0" t="n">
        <v>1439211.69389375</v>
      </c>
      <c r="O668" s="0" t="n">
        <v>2302738.71022999</v>
      </c>
      <c r="P668" s="0" t="n">
        <v>0</v>
      </c>
      <c r="Q668" s="0" t="n">
        <v>0</v>
      </c>
      <c r="R668" s="0" t="n">
        <v>55710858.8918887</v>
      </c>
      <c r="S668" s="0" t="n">
        <v>0.880352912935678</v>
      </c>
      <c r="T668" s="0" t="n">
        <v>49.9999999999999</v>
      </c>
      <c r="U668" s="0" t="n">
        <v>297.49999965</v>
      </c>
      <c r="V668" s="0" t="n">
        <v>3.25</v>
      </c>
      <c r="W668" s="0" t="n">
        <v>0</v>
      </c>
      <c r="X668" s="0" t="n">
        <v>350.74999965</v>
      </c>
      <c r="Y668" s="0" t="n">
        <v>300.74999965</v>
      </c>
      <c r="Z668" s="0" t="s">
        <v>476</v>
      </c>
      <c r="AA668" s="0" t="n">
        <v>0.12</v>
      </c>
      <c r="AB668" s="0" t="n">
        <v>0.25</v>
      </c>
      <c r="AC668" s="0" t="n">
        <v>1</v>
      </c>
      <c r="AD668" s="0" t="n">
        <v>0.13</v>
      </c>
      <c r="AE668" s="0" t="n">
        <v>0.75</v>
      </c>
      <c r="AF668" s="0" t="n">
        <v>0.75</v>
      </c>
      <c r="AG668" s="0" t="n">
        <v>0</v>
      </c>
      <c r="AH668" s="0" t="n">
        <v>0.105642349552281</v>
      </c>
      <c r="AI668" s="0" t="n">
        <v>0.22008822823392</v>
      </c>
      <c r="AJ668" s="0" t="n">
        <v>0.880352912935678</v>
      </c>
      <c r="AK668" s="5" t="s">
        <v>252</v>
      </c>
      <c r="AL668" s="5" t="s">
        <v>277</v>
      </c>
      <c r="AM668" s="5" t="s">
        <v>382</v>
      </c>
      <c r="AN668" s="5" t="s">
        <v>437</v>
      </c>
      <c r="AO668" s="5" t="s">
        <v>261</v>
      </c>
      <c r="AP668" s="5" t="s">
        <v>538</v>
      </c>
      <c r="AQ668" s="0" t="s">
        <v>155</v>
      </c>
    </row>
    <row r="669" customFormat="false" ht="15.8" hidden="true" customHeight="false" outlineLevel="0" collapsed="false">
      <c r="A669" s="0" t="s">
        <v>13</v>
      </c>
      <c r="B669" s="0" t="s">
        <v>13</v>
      </c>
      <c r="C669" s="0" t="s">
        <v>69</v>
      </c>
      <c r="D669" s="0" t="s">
        <v>169</v>
      </c>
      <c r="E669" s="0" t="s">
        <v>52</v>
      </c>
      <c r="F669" s="0" t="s">
        <v>241</v>
      </c>
      <c r="G669" s="0" t="n">
        <v>4016217.95048452</v>
      </c>
      <c r="H669" s="0" t="n">
        <v>575684.677557499</v>
      </c>
      <c r="I669" s="0" t="n">
        <v>482701.347693786</v>
      </c>
      <c r="J669" s="0" t="n">
        <v>25905810.4900874</v>
      </c>
      <c r="K669" s="0" t="n">
        <v>31662657.2656624</v>
      </c>
      <c r="L669" s="0" t="n">
        <v>187577257.216806</v>
      </c>
      <c r="M669" s="0" t="n">
        <v>228354921.829155</v>
      </c>
      <c r="N669" s="0" t="n">
        <v>1727054.0326725</v>
      </c>
      <c r="O669" s="0" t="n">
        <v>2590581.04900874</v>
      </c>
      <c r="P669" s="0" t="n">
        <v>0</v>
      </c>
      <c r="Q669" s="0" t="n">
        <v>0</v>
      </c>
      <c r="R669" s="0" t="n">
        <v>55710858.8918887</v>
      </c>
      <c r="S669" s="0" t="n">
        <v>0.927909602717159</v>
      </c>
      <c r="T669" s="0" t="n">
        <v>49.9999999999999</v>
      </c>
      <c r="U669" s="0" t="n">
        <v>361.249999575</v>
      </c>
      <c r="V669" s="0" t="n">
        <v>3.75</v>
      </c>
      <c r="W669" s="0" t="n">
        <v>0</v>
      </c>
      <c r="X669" s="0" t="n">
        <v>414.999999574999</v>
      </c>
      <c r="Y669" s="0" t="n">
        <v>364.999999575</v>
      </c>
      <c r="Z669" s="0" t="s">
        <v>476</v>
      </c>
      <c r="AA669" s="0" t="n">
        <v>0.12</v>
      </c>
      <c r="AB669" s="0" t="n">
        <v>0.25</v>
      </c>
      <c r="AC669" s="0" t="n">
        <v>1</v>
      </c>
      <c r="AD669" s="0" t="n">
        <v>0.13</v>
      </c>
      <c r="AE669" s="0" t="n">
        <v>0.75</v>
      </c>
      <c r="AF669" s="0" t="n">
        <v>0.75</v>
      </c>
      <c r="AG669" s="0" t="n">
        <v>0</v>
      </c>
      <c r="AH669" s="0" t="n">
        <v>0.111349152326059</v>
      </c>
      <c r="AI669" s="0" t="n">
        <v>0.23197740067929</v>
      </c>
      <c r="AJ669" s="0" t="n">
        <v>0.927909602717159</v>
      </c>
      <c r="AK669" s="5" t="s">
        <v>252</v>
      </c>
      <c r="AL669" s="5" t="s">
        <v>277</v>
      </c>
      <c r="AM669" s="5" t="s">
        <v>382</v>
      </c>
      <c r="AN669" s="5" t="s">
        <v>437</v>
      </c>
      <c r="AO669" s="5" t="s">
        <v>261</v>
      </c>
      <c r="AP669" s="5" t="s">
        <v>538</v>
      </c>
      <c r="AQ669" s="0" t="s">
        <v>242</v>
      </c>
    </row>
    <row r="670" customFormat="false" ht="15.8" hidden="true" customHeight="false" outlineLevel="0" collapsed="false">
      <c r="A670" s="0" t="s">
        <v>13</v>
      </c>
      <c r="B670" s="0" t="s">
        <v>13</v>
      </c>
      <c r="C670" s="0" t="s">
        <v>384</v>
      </c>
      <c r="D670" s="0" t="s">
        <v>169</v>
      </c>
      <c r="E670" s="0" t="s">
        <v>52</v>
      </c>
      <c r="F670" s="0" t="s">
        <v>202</v>
      </c>
      <c r="G670" s="0" t="n">
        <v>426062895.113125</v>
      </c>
      <c r="H670" s="0" t="n">
        <v>4250707.16000969</v>
      </c>
      <c r="I670" s="0" t="n">
        <v>2982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426062895.113125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s">
        <v>476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5" t="s">
        <v>252</v>
      </c>
      <c r="AL670" s="5" t="s">
        <v>277</v>
      </c>
      <c r="AM670" s="5" t="s">
        <v>385</v>
      </c>
      <c r="AN670" s="5" t="s">
        <v>437</v>
      </c>
      <c r="AO670" s="5" t="s">
        <v>261</v>
      </c>
      <c r="AP670" s="5" t="s">
        <v>539</v>
      </c>
      <c r="AQ670" s="0" t="s">
        <v>237</v>
      </c>
    </row>
    <row r="671" customFormat="false" ht="15.8" hidden="true" customHeight="false" outlineLevel="0" collapsed="false">
      <c r="A671" s="0" t="s">
        <v>13</v>
      </c>
      <c r="B671" s="0" t="s">
        <v>13</v>
      </c>
      <c r="C671" s="0" t="s">
        <v>384</v>
      </c>
      <c r="D671" s="0" t="s">
        <v>169</v>
      </c>
      <c r="E671" s="0" t="s">
        <v>52</v>
      </c>
      <c r="F671" s="0" t="s">
        <v>238</v>
      </c>
      <c r="G671" s="0" t="n">
        <v>309221944.841456</v>
      </c>
      <c r="H671" s="0" t="n">
        <v>4250707.16000969</v>
      </c>
      <c r="I671" s="0" t="n">
        <v>2683186.65938719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382563644.400872</v>
      </c>
      <c r="Q671" s="0" t="n">
        <v>425070716.000969</v>
      </c>
      <c r="R671" s="0" t="n">
        <v>426062895.113125</v>
      </c>
      <c r="S671" s="0" t="n">
        <v>0.274234042935484</v>
      </c>
      <c r="T671" s="0" t="n">
        <v>0</v>
      </c>
      <c r="U671" s="0" t="n">
        <v>0</v>
      </c>
      <c r="V671" s="0" t="n">
        <v>0</v>
      </c>
      <c r="W671" s="0" t="n">
        <v>95</v>
      </c>
      <c r="X671" s="0" t="n">
        <v>95</v>
      </c>
      <c r="Y671" s="0" t="n">
        <v>0</v>
      </c>
      <c r="Z671" s="0" t="s">
        <v>476</v>
      </c>
      <c r="AA671" s="0" t="n">
        <v>0</v>
      </c>
      <c r="AB671" s="0" t="n">
        <v>0</v>
      </c>
      <c r="AC671" s="0" t="n">
        <v>1</v>
      </c>
      <c r="AD671" s="0" t="n">
        <v>0</v>
      </c>
      <c r="AE671" s="0" t="n">
        <v>1</v>
      </c>
      <c r="AF671" s="0" t="n">
        <v>0</v>
      </c>
      <c r="AG671" s="0" t="n">
        <v>1</v>
      </c>
      <c r="AH671" s="0" t="n">
        <v>0</v>
      </c>
      <c r="AI671" s="0" t="n">
        <v>0</v>
      </c>
      <c r="AJ671" s="0" t="n">
        <v>0.274234042935484</v>
      </c>
      <c r="AK671" s="5" t="s">
        <v>252</v>
      </c>
      <c r="AL671" s="5" t="s">
        <v>277</v>
      </c>
      <c r="AM671" s="5" t="s">
        <v>385</v>
      </c>
      <c r="AN671" s="5" t="s">
        <v>437</v>
      </c>
      <c r="AO671" s="5" t="s">
        <v>261</v>
      </c>
      <c r="AP671" s="5" t="s">
        <v>539</v>
      </c>
      <c r="AQ671" s="0" t="s">
        <v>239</v>
      </c>
    </row>
    <row r="672" customFormat="false" ht="15.8" hidden="true" customHeight="false" outlineLevel="0" collapsed="false">
      <c r="A672" s="0" t="s">
        <v>13</v>
      </c>
      <c r="B672" s="0" t="s">
        <v>13</v>
      </c>
      <c r="C672" s="0" t="s">
        <v>384</v>
      </c>
      <c r="D672" s="0" t="s">
        <v>169</v>
      </c>
      <c r="E672" s="0" t="s">
        <v>52</v>
      </c>
      <c r="F672" s="0" t="s">
        <v>240</v>
      </c>
      <c r="G672" s="0" t="n">
        <v>185317703.121491</v>
      </c>
      <c r="H672" s="0" t="n">
        <v>4250707.16000969</v>
      </c>
      <c r="I672" s="0" t="n">
        <v>2683186.65938719</v>
      </c>
      <c r="J672" s="0" t="n">
        <v>0</v>
      </c>
      <c r="K672" s="0" t="n">
        <v>0</v>
      </c>
      <c r="L672" s="0" t="n">
        <v>121145154.060276</v>
      </c>
      <c r="M672" s="0" t="n">
        <v>146649397.020334</v>
      </c>
      <c r="N672" s="0" t="n">
        <v>122491211.193007</v>
      </c>
      <c r="O672" s="0" t="n">
        <v>135385022.897534</v>
      </c>
      <c r="P672" s="0" t="n">
        <v>467577787.601065</v>
      </c>
      <c r="Q672" s="0" t="n">
        <v>510084859.201161</v>
      </c>
      <c r="R672" s="0" t="n">
        <v>426062895.113125</v>
      </c>
      <c r="S672" s="0" t="n">
        <v>0.565046134626939</v>
      </c>
      <c r="T672" s="0" t="n">
        <v>0</v>
      </c>
      <c r="U672" s="0" t="n">
        <v>31.5</v>
      </c>
      <c r="V672" s="0" t="n">
        <v>30.3333333</v>
      </c>
      <c r="W672" s="0" t="n">
        <v>115</v>
      </c>
      <c r="X672" s="0" t="n">
        <v>176.8333333</v>
      </c>
      <c r="Y672" s="0" t="n">
        <v>61.8333333000001</v>
      </c>
      <c r="Z672" s="0" t="s">
        <v>476</v>
      </c>
      <c r="AA672" s="0" t="n">
        <v>0.12</v>
      </c>
      <c r="AB672" s="0" t="n">
        <v>0.25</v>
      </c>
      <c r="AC672" s="0" t="n">
        <v>1</v>
      </c>
      <c r="AD672" s="0" t="n">
        <v>0.13</v>
      </c>
      <c r="AE672" s="0" t="n">
        <v>0.75</v>
      </c>
      <c r="AF672" s="0" t="n">
        <v>0</v>
      </c>
      <c r="AG672" s="0" t="n">
        <v>0.75</v>
      </c>
      <c r="AH672" s="0" t="n">
        <v>0.0678055361552327</v>
      </c>
      <c r="AI672" s="0" t="n">
        <v>0.141261533656735</v>
      </c>
      <c r="AJ672" s="0" t="n">
        <v>0.565046134626939</v>
      </c>
      <c r="AK672" s="5" t="s">
        <v>252</v>
      </c>
      <c r="AL672" s="5" t="s">
        <v>277</v>
      </c>
      <c r="AM672" s="5" t="s">
        <v>385</v>
      </c>
      <c r="AN672" s="5" t="s">
        <v>437</v>
      </c>
      <c r="AO672" s="5" t="s">
        <v>261</v>
      </c>
      <c r="AP672" s="5" t="s">
        <v>539</v>
      </c>
      <c r="AQ672" s="0" t="s">
        <v>155</v>
      </c>
    </row>
    <row r="673" customFormat="false" ht="15.8" hidden="true" customHeight="false" outlineLevel="0" collapsed="false">
      <c r="A673" s="0" t="s">
        <v>13</v>
      </c>
      <c r="B673" s="0" t="s">
        <v>13</v>
      </c>
      <c r="C673" s="0" t="s">
        <v>384</v>
      </c>
      <c r="D673" s="0" t="s">
        <v>169</v>
      </c>
      <c r="E673" s="0" t="s">
        <v>52</v>
      </c>
      <c r="F673" s="0" t="s">
        <v>241</v>
      </c>
      <c r="G673" s="0" t="n">
        <v>64788544.991766</v>
      </c>
      <c r="H673" s="0" t="n">
        <v>4250707.16000969</v>
      </c>
      <c r="I673" s="0" t="n">
        <v>2683186.65938719</v>
      </c>
      <c r="J673" s="0" t="n">
        <v>148774750.600339</v>
      </c>
      <c r="K673" s="0" t="n">
        <v>191281822.200436</v>
      </c>
      <c r="L673" s="0" t="n">
        <v>146649397.020334</v>
      </c>
      <c r="M673" s="0" t="n">
        <v>178529700.720407</v>
      </c>
      <c r="N673" s="0" t="n">
        <v>141831928.749797</v>
      </c>
      <c r="O673" s="0" t="n">
        <v>154725740.454325</v>
      </c>
      <c r="P673" s="0" t="n">
        <v>510084859.201161</v>
      </c>
      <c r="Q673" s="0" t="n">
        <v>552591930.801258</v>
      </c>
      <c r="R673" s="0" t="n">
        <v>426062895.113125</v>
      </c>
      <c r="S673" s="0" t="n">
        <v>0.8479366644341</v>
      </c>
      <c r="T673" s="0" t="n">
        <v>40</v>
      </c>
      <c r="U673" s="0" t="n">
        <v>38.25</v>
      </c>
      <c r="V673" s="0" t="n">
        <v>34.8833332950001</v>
      </c>
      <c r="W673" s="0" t="n">
        <v>125</v>
      </c>
      <c r="X673" s="0" t="n">
        <v>238.133333295</v>
      </c>
      <c r="Y673" s="0" t="n">
        <v>73.1333332950001</v>
      </c>
      <c r="Z673" s="0" t="s">
        <v>476</v>
      </c>
      <c r="AA673" s="0" t="n">
        <v>0.12</v>
      </c>
      <c r="AB673" s="0" t="n">
        <v>0.25</v>
      </c>
      <c r="AC673" s="0" t="n">
        <v>1</v>
      </c>
      <c r="AD673" s="0" t="n">
        <v>0.13</v>
      </c>
      <c r="AE673" s="0" t="n">
        <v>0.75</v>
      </c>
      <c r="AF673" s="0" t="n">
        <v>0.25</v>
      </c>
      <c r="AG673" s="0" t="n">
        <v>0.5</v>
      </c>
      <c r="AH673" s="0" t="n">
        <v>0.101752399732092</v>
      </c>
      <c r="AI673" s="0" t="n">
        <v>0.211984166108525</v>
      </c>
      <c r="AJ673" s="0" t="n">
        <v>0.8479366644341</v>
      </c>
      <c r="AK673" s="5" t="s">
        <v>252</v>
      </c>
      <c r="AL673" s="5" t="s">
        <v>277</v>
      </c>
      <c r="AM673" s="5" t="s">
        <v>385</v>
      </c>
      <c r="AN673" s="5" t="s">
        <v>437</v>
      </c>
      <c r="AO673" s="5" t="s">
        <v>261</v>
      </c>
      <c r="AP673" s="5" t="s">
        <v>539</v>
      </c>
      <c r="AQ673" s="0" t="s">
        <v>242</v>
      </c>
    </row>
    <row r="674" customFormat="false" ht="15.8" hidden="true" customHeight="false" outlineLevel="0" collapsed="false">
      <c r="A674" s="0" t="s">
        <v>13</v>
      </c>
      <c r="B674" s="0" t="s">
        <v>13</v>
      </c>
      <c r="C674" s="0" t="s">
        <v>116</v>
      </c>
      <c r="D674" s="0" t="s">
        <v>179</v>
      </c>
      <c r="E674" s="0" t="s">
        <v>103</v>
      </c>
      <c r="F674" s="0" t="s">
        <v>202</v>
      </c>
      <c r="G674" s="0" t="n">
        <v>2465316.01353394</v>
      </c>
      <c r="H674" s="0" t="n">
        <v>42220.23276888</v>
      </c>
      <c r="I674" s="0" t="n">
        <v>920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2465316.01353394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s">
        <v>476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5" t="s">
        <v>254</v>
      </c>
      <c r="AL674" s="5" t="s">
        <v>263</v>
      </c>
      <c r="AM674" s="5" t="s">
        <v>387</v>
      </c>
      <c r="AN674" s="5" t="s">
        <v>437</v>
      </c>
      <c r="AO674" s="5" t="s">
        <v>261</v>
      </c>
      <c r="AP674" s="5" t="s">
        <v>540</v>
      </c>
      <c r="AQ674" s="0" t="s">
        <v>237</v>
      </c>
    </row>
    <row r="675" customFormat="false" ht="15.8" hidden="true" customHeight="false" outlineLevel="0" collapsed="false">
      <c r="A675" s="0" t="s">
        <v>13</v>
      </c>
      <c r="B675" s="0" t="s">
        <v>13</v>
      </c>
      <c r="C675" s="0" t="s">
        <v>116</v>
      </c>
      <c r="D675" s="0" t="s">
        <v>179</v>
      </c>
      <c r="E675" s="0" t="s">
        <v>103</v>
      </c>
      <c r="F675" s="0" t="s">
        <v>238</v>
      </c>
      <c r="G675" s="0" t="n">
        <v>2465316.01353394</v>
      </c>
      <c r="H675" s="0" t="n">
        <v>42220.23276888</v>
      </c>
      <c r="I675" s="0" t="n">
        <v>42747.8257294552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2465316.01353394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s">
        <v>476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5" t="s">
        <v>254</v>
      </c>
      <c r="AL675" s="5" t="s">
        <v>263</v>
      </c>
      <c r="AM675" s="5" t="s">
        <v>387</v>
      </c>
      <c r="AN675" s="5" t="s">
        <v>437</v>
      </c>
      <c r="AO675" s="5" t="s">
        <v>261</v>
      </c>
      <c r="AP675" s="5" t="s">
        <v>540</v>
      </c>
      <c r="AQ675" s="0" t="s">
        <v>239</v>
      </c>
    </row>
    <row r="676" customFormat="false" ht="15.8" hidden="true" customHeight="false" outlineLevel="0" collapsed="false">
      <c r="A676" s="0" t="s">
        <v>13</v>
      </c>
      <c r="B676" s="0" t="s">
        <v>13</v>
      </c>
      <c r="C676" s="0" t="s">
        <v>116</v>
      </c>
      <c r="D676" s="0" t="s">
        <v>179</v>
      </c>
      <c r="E676" s="0" t="s">
        <v>103</v>
      </c>
      <c r="F676" s="0" t="s">
        <v>240</v>
      </c>
      <c r="G676" s="0" t="n">
        <v>1259372.87925113</v>
      </c>
      <c r="H676" s="0" t="n">
        <v>42220.23276888</v>
      </c>
      <c r="I676" s="0" t="n">
        <v>42747.8257294552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5639416.80423061</v>
      </c>
      <c r="O676" s="0" t="n">
        <v>7690113.82395084</v>
      </c>
      <c r="P676" s="0" t="n">
        <v>2955416.2938216</v>
      </c>
      <c r="Q676" s="0" t="n">
        <v>3377618.6215104</v>
      </c>
      <c r="R676" s="0" t="n">
        <v>2465316.01353394</v>
      </c>
      <c r="S676" s="0" t="n">
        <v>0.48916371275021</v>
      </c>
      <c r="T676" s="0" t="n">
        <v>0</v>
      </c>
      <c r="U676" s="0" t="n">
        <v>0</v>
      </c>
      <c r="V676" s="0" t="n">
        <v>157.85714282</v>
      </c>
      <c r="W676" s="0" t="n">
        <v>75</v>
      </c>
      <c r="X676" s="0" t="n">
        <v>232.85714282</v>
      </c>
      <c r="Y676" s="0" t="n">
        <v>157.85714282</v>
      </c>
      <c r="Z676" s="0" t="s">
        <v>476</v>
      </c>
      <c r="AA676" s="0" t="n">
        <v>0</v>
      </c>
      <c r="AB676" s="0" t="n">
        <v>0.13</v>
      </c>
      <c r="AC676" s="0" t="n">
        <v>1</v>
      </c>
      <c r="AD676" s="0" t="n">
        <v>0.13</v>
      </c>
      <c r="AE676" s="0" t="n">
        <v>0.87</v>
      </c>
      <c r="AF676" s="0" t="n">
        <v>0</v>
      </c>
      <c r="AG676" s="0" t="n">
        <v>0.87</v>
      </c>
      <c r="AH676" s="0" t="n">
        <v>0</v>
      </c>
      <c r="AI676" s="0" t="n">
        <v>0.0635912826575272</v>
      </c>
      <c r="AJ676" s="0" t="n">
        <v>0.48916371275021</v>
      </c>
      <c r="AK676" s="5" t="s">
        <v>254</v>
      </c>
      <c r="AL676" s="5" t="s">
        <v>263</v>
      </c>
      <c r="AM676" s="5" t="s">
        <v>387</v>
      </c>
      <c r="AN676" s="5" t="s">
        <v>437</v>
      </c>
      <c r="AO676" s="5" t="s">
        <v>261</v>
      </c>
      <c r="AP676" s="5" t="s">
        <v>540</v>
      </c>
      <c r="AQ676" s="0" t="s">
        <v>155</v>
      </c>
    </row>
    <row r="677" customFormat="false" ht="15.8" hidden="true" customHeight="false" outlineLevel="0" collapsed="false">
      <c r="A677" s="0" t="s">
        <v>13</v>
      </c>
      <c r="B677" s="0" t="s">
        <v>13</v>
      </c>
      <c r="C677" s="0" t="s">
        <v>116</v>
      </c>
      <c r="D677" s="0" t="s">
        <v>179</v>
      </c>
      <c r="E677" s="0" t="s">
        <v>103</v>
      </c>
      <c r="F677" s="0" t="s">
        <v>241</v>
      </c>
      <c r="G677" s="0" t="n">
        <v>1202642.59097405</v>
      </c>
      <c r="H677" s="0" t="n">
        <v>42220.23276888</v>
      </c>
      <c r="I677" s="0" t="n">
        <v>42747.8257294552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6408428.18662569</v>
      </c>
      <c r="O677" s="0" t="n">
        <v>8202788.07888088</v>
      </c>
      <c r="P677" s="0" t="n">
        <v>3377618.6215104</v>
      </c>
      <c r="Q677" s="0" t="n">
        <v>3799820.9491992</v>
      </c>
      <c r="R677" s="0" t="n">
        <v>2465316.01353394</v>
      </c>
      <c r="S677" s="0" t="n">
        <v>0.512175078419215</v>
      </c>
      <c r="T677" s="0" t="n">
        <v>0</v>
      </c>
      <c r="U677" s="0" t="n">
        <v>0</v>
      </c>
      <c r="V677" s="0" t="n">
        <v>173.035714245</v>
      </c>
      <c r="W677" s="0" t="n">
        <v>85</v>
      </c>
      <c r="X677" s="0" t="n">
        <v>258.035714245</v>
      </c>
      <c r="Y677" s="0" t="n">
        <v>173.035714245</v>
      </c>
      <c r="Z677" s="0" t="s">
        <v>476</v>
      </c>
      <c r="AA677" s="0" t="n">
        <v>0</v>
      </c>
      <c r="AB677" s="0" t="n">
        <v>0.13</v>
      </c>
      <c r="AC677" s="0" t="n">
        <v>1</v>
      </c>
      <c r="AD677" s="0" t="n">
        <v>0.13</v>
      </c>
      <c r="AE677" s="0" t="n">
        <v>0.87</v>
      </c>
      <c r="AF677" s="0" t="n">
        <v>0</v>
      </c>
      <c r="AG677" s="0" t="n">
        <v>0.87</v>
      </c>
      <c r="AH677" s="0" t="n">
        <v>0</v>
      </c>
      <c r="AI677" s="0" t="n">
        <v>0.066582760194498</v>
      </c>
      <c r="AJ677" s="0" t="n">
        <v>0.512175078419215</v>
      </c>
      <c r="AK677" s="5" t="s">
        <v>254</v>
      </c>
      <c r="AL677" s="5" t="s">
        <v>263</v>
      </c>
      <c r="AM677" s="5" t="s">
        <v>387</v>
      </c>
      <c r="AN677" s="5" t="s">
        <v>437</v>
      </c>
      <c r="AO677" s="5" t="s">
        <v>261</v>
      </c>
      <c r="AP677" s="5" t="s">
        <v>540</v>
      </c>
      <c r="AQ677" s="0" t="s">
        <v>242</v>
      </c>
    </row>
    <row r="678" customFormat="false" ht="15.8" hidden="true" customHeight="false" outlineLevel="0" collapsed="false">
      <c r="A678" s="0" t="s">
        <v>13</v>
      </c>
      <c r="B678" s="0" t="s">
        <v>13</v>
      </c>
      <c r="C678" s="0" t="s">
        <v>116</v>
      </c>
      <c r="D678" s="0" t="s">
        <v>177</v>
      </c>
      <c r="E678" s="0" t="s">
        <v>103</v>
      </c>
      <c r="F678" s="0" t="s">
        <v>202</v>
      </c>
      <c r="G678" s="0" t="n">
        <v>97852642.0599944</v>
      </c>
      <c r="H678" s="0" t="n">
        <v>1324255.919</v>
      </c>
      <c r="I678" s="0" t="n">
        <v>9153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97852642.0599944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s">
        <v>476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5" t="s">
        <v>254</v>
      </c>
      <c r="AL678" s="5" t="s">
        <v>284</v>
      </c>
      <c r="AM678" s="5" t="s">
        <v>387</v>
      </c>
      <c r="AN678" s="5" t="s">
        <v>437</v>
      </c>
      <c r="AO678" s="5" t="s">
        <v>261</v>
      </c>
      <c r="AP678" s="5" t="s">
        <v>541</v>
      </c>
      <c r="AQ678" s="0" t="s">
        <v>237</v>
      </c>
    </row>
    <row r="679" customFormat="false" ht="15.8" hidden="true" customHeight="false" outlineLevel="0" collapsed="false">
      <c r="A679" s="0" t="s">
        <v>13</v>
      </c>
      <c r="B679" s="0" t="s">
        <v>13</v>
      </c>
      <c r="C679" s="0" t="s">
        <v>116</v>
      </c>
      <c r="D679" s="0" t="s">
        <v>177</v>
      </c>
      <c r="E679" s="0" t="s">
        <v>103</v>
      </c>
      <c r="F679" s="0" t="s">
        <v>238</v>
      </c>
      <c r="G679" s="0" t="n">
        <v>97856775.2470973</v>
      </c>
      <c r="H679" s="0" t="n">
        <v>1324255.919</v>
      </c>
      <c r="I679" s="0" t="n">
        <v>1968588.8148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97852642.0599944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s">
        <v>476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5" t="s">
        <v>254</v>
      </c>
      <c r="AL679" s="5" t="s">
        <v>284</v>
      </c>
      <c r="AM679" s="5" t="s">
        <v>387</v>
      </c>
      <c r="AN679" s="5" t="s">
        <v>437</v>
      </c>
      <c r="AO679" s="5" t="s">
        <v>261</v>
      </c>
      <c r="AP679" s="5" t="s">
        <v>541</v>
      </c>
      <c r="AQ679" s="0" t="s">
        <v>239</v>
      </c>
    </row>
    <row r="680" customFormat="false" ht="15.8" hidden="true" customHeight="false" outlineLevel="0" collapsed="false">
      <c r="A680" s="0" t="s">
        <v>13</v>
      </c>
      <c r="B680" s="0" t="s">
        <v>13</v>
      </c>
      <c r="C680" s="0" t="s">
        <v>116</v>
      </c>
      <c r="D680" s="0" t="s">
        <v>177</v>
      </c>
      <c r="E680" s="0" t="s">
        <v>103</v>
      </c>
      <c r="F680" s="0" t="s">
        <v>240</v>
      </c>
      <c r="G680" s="0" t="n">
        <v>49668593.0502218</v>
      </c>
      <c r="H680" s="0" t="n">
        <v>1324255.919</v>
      </c>
      <c r="I680" s="0" t="n">
        <v>1968588.8148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176882754.85338</v>
      </c>
      <c r="O680" s="0" t="n">
        <v>241203756.618246</v>
      </c>
      <c r="P680" s="0" t="n">
        <v>92697914.33</v>
      </c>
      <c r="Q680" s="0" t="n">
        <v>105940473.52</v>
      </c>
      <c r="R680" s="0" t="n">
        <v>97852642.0599944</v>
      </c>
      <c r="S680" s="0" t="n">
        <v>0.492414389590323</v>
      </c>
      <c r="T680" s="0" t="n">
        <v>0</v>
      </c>
      <c r="U680" s="0" t="n">
        <v>0</v>
      </c>
      <c r="V680" s="0" t="n">
        <v>157.85714282</v>
      </c>
      <c r="W680" s="0" t="n">
        <v>75</v>
      </c>
      <c r="X680" s="0" t="n">
        <v>232.85714282</v>
      </c>
      <c r="Y680" s="0" t="n">
        <v>157.85714282</v>
      </c>
      <c r="Z680" s="0" t="s">
        <v>476</v>
      </c>
      <c r="AA680" s="0" t="n">
        <v>0</v>
      </c>
      <c r="AB680" s="0" t="n">
        <v>0.13</v>
      </c>
      <c r="AC680" s="0" t="n">
        <v>1</v>
      </c>
      <c r="AD680" s="0" t="n">
        <v>0.13</v>
      </c>
      <c r="AE680" s="0" t="n">
        <v>0.87</v>
      </c>
      <c r="AF680" s="0" t="n">
        <v>0</v>
      </c>
      <c r="AG680" s="0" t="n">
        <v>0.87</v>
      </c>
      <c r="AH680" s="0" t="n">
        <v>0</v>
      </c>
      <c r="AI680" s="0" t="n">
        <v>0.064013870646742</v>
      </c>
      <c r="AJ680" s="0" t="n">
        <v>0.492414389590323</v>
      </c>
      <c r="AK680" s="5" t="s">
        <v>254</v>
      </c>
      <c r="AL680" s="5" t="s">
        <v>284</v>
      </c>
      <c r="AM680" s="5" t="s">
        <v>387</v>
      </c>
      <c r="AN680" s="5" t="s">
        <v>437</v>
      </c>
      <c r="AO680" s="5" t="s">
        <v>261</v>
      </c>
      <c r="AP680" s="5" t="s">
        <v>541</v>
      </c>
      <c r="AQ680" s="0" t="s">
        <v>155</v>
      </c>
    </row>
    <row r="681" customFormat="false" ht="15.8" hidden="true" customHeight="false" outlineLevel="0" collapsed="false">
      <c r="A681" s="0" t="s">
        <v>13</v>
      </c>
      <c r="B681" s="0" t="s">
        <v>13</v>
      </c>
      <c r="C681" s="0" t="s">
        <v>116</v>
      </c>
      <c r="D681" s="0" t="s">
        <v>177</v>
      </c>
      <c r="E681" s="0" t="s">
        <v>103</v>
      </c>
      <c r="F681" s="0" t="s">
        <v>241</v>
      </c>
      <c r="G681" s="0" t="n">
        <v>47380532.2124979</v>
      </c>
      <c r="H681" s="0" t="n">
        <v>1324255.919</v>
      </c>
      <c r="I681" s="0" t="n">
        <v>1968588.8148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201003130.515205</v>
      </c>
      <c r="O681" s="0" t="n">
        <v>257284007.059462</v>
      </c>
      <c r="P681" s="0" t="n">
        <v>105940473.52</v>
      </c>
      <c r="Q681" s="0" t="n">
        <v>119183032.71</v>
      </c>
      <c r="R681" s="0" t="n">
        <v>97852642.0599944</v>
      </c>
      <c r="S681" s="0" t="n">
        <v>0.515797108641701</v>
      </c>
      <c r="T681" s="0" t="n">
        <v>0</v>
      </c>
      <c r="U681" s="0" t="n">
        <v>0</v>
      </c>
      <c r="V681" s="0" t="n">
        <v>173.035714245</v>
      </c>
      <c r="W681" s="0" t="n">
        <v>85</v>
      </c>
      <c r="X681" s="0" t="n">
        <v>258.035714245</v>
      </c>
      <c r="Y681" s="0" t="n">
        <v>173.035714245</v>
      </c>
      <c r="Z681" s="0" t="s">
        <v>476</v>
      </c>
      <c r="AA681" s="0" t="n">
        <v>0</v>
      </c>
      <c r="AB681" s="0" t="n">
        <v>0.13</v>
      </c>
      <c r="AC681" s="0" t="n">
        <v>1</v>
      </c>
      <c r="AD681" s="0" t="n">
        <v>0.13</v>
      </c>
      <c r="AE681" s="0" t="n">
        <v>0.87</v>
      </c>
      <c r="AF681" s="0" t="n">
        <v>0</v>
      </c>
      <c r="AG681" s="0" t="n">
        <v>0.87</v>
      </c>
      <c r="AH681" s="0" t="n">
        <v>0</v>
      </c>
      <c r="AI681" s="0" t="n">
        <v>0.0670536241234212</v>
      </c>
      <c r="AJ681" s="0" t="n">
        <v>0.515797108641701</v>
      </c>
      <c r="AK681" s="5" t="s">
        <v>254</v>
      </c>
      <c r="AL681" s="5" t="s">
        <v>284</v>
      </c>
      <c r="AM681" s="5" t="s">
        <v>387</v>
      </c>
      <c r="AN681" s="5" t="s">
        <v>437</v>
      </c>
      <c r="AO681" s="5" t="s">
        <v>261</v>
      </c>
      <c r="AP681" s="5" t="s">
        <v>541</v>
      </c>
      <c r="AQ681" s="0" t="s">
        <v>242</v>
      </c>
    </row>
    <row r="682" customFormat="false" ht="15.8" hidden="true" customHeight="false" outlineLevel="0" collapsed="false">
      <c r="A682" s="0" t="s">
        <v>13</v>
      </c>
      <c r="B682" s="0" t="s">
        <v>13</v>
      </c>
      <c r="C682" s="0" t="s">
        <v>71</v>
      </c>
      <c r="D682" s="0" t="s">
        <v>250</v>
      </c>
      <c r="E682" s="0" t="s">
        <v>52</v>
      </c>
      <c r="F682" s="0" t="s">
        <v>202</v>
      </c>
      <c r="G682" s="0" t="n">
        <v>99561170.6082494</v>
      </c>
      <c r="H682" s="0" t="n">
        <v>972986.556089501</v>
      </c>
      <c r="I682" s="0" t="n">
        <v>4999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99561170.6082494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s">
        <v>476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J682" s="0" t="n">
        <v>0</v>
      </c>
      <c r="AK682" s="5" t="s">
        <v>252</v>
      </c>
      <c r="AL682" s="5" t="s">
        <v>231</v>
      </c>
      <c r="AM682" s="5" t="s">
        <v>390</v>
      </c>
      <c r="AN682" s="5" t="s">
        <v>437</v>
      </c>
      <c r="AO682" s="5" t="s">
        <v>261</v>
      </c>
      <c r="AP682" s="5" t="s">
        <v>542</v>
      </c>
      <c r="AQ682" s="0" t="s">
        <v>237</v>
      </c>
    </row>
    <row r="683" customFormat="false" ht="15.8" hidden="true" customHeight="false" outlineLevel="0" collapsed="false">
      <c r="A683" s="0" t="s">
        <v>13</v>
      </c>
      <c r="B683" s="0" t="s">
        <v>13</v>
      </c>
      <c r="C683" s="0" t="s">
        <v>71</v>
      </c>
      <c r="D683" s="0" t="s">
        <v>250</v>
      </c>
      <c r="E683" s="0" t="s">
        <v>52</v>
      </c>
      <c r="F683" s="0" t="s">
        <v>238</v>
      </c>
      <c r="G683" s="0" t="n">
        <v>72614759.8091549</v>
      </c>
      <c r="H683" s="0" t="n">
        <v>972986.556089501</v>
      </c>
      <c r="I683" s="0" t="n">
        <v>908874.8980514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87568790.0480551</v>
      </c>
      <c r="Q683" s="0" t="n">
        <v>97298655.6089501</v>
      </c>
      <c r="R683" s="0" t="n">
        <v>99561170.6082494</v>
      </c>
      <c r="S683" s="0" t="n">
        <v>0.270651807672316</v>
      </c>
      <c r="T683" s="0" t="n">
        <v>0</v>
      </c>
      <c r="U683" s="0" t="n">
        <v>0</v>
      </c>
      <c r="V683" s="0" t="n">
        <v>0</v>
      </c>
      <c r="W683" s="0" t="n">
        <v>95</v>
      </c>
      <c r="X683" s="0" t="n">
        <v>95</v>
      </c>
      <c r="Y683" s="0" t="n">
        <v>0</v>
      </c>
      <c r="Z683" s="0" t="s">
        <v>476</v>
      </c>
      <c r="AA683" s="0" t="n">
        <v>0</v>
      </c>
      <c r="AB683" s="0" t="n">
        <v>0</v>
      </c>
      <c r="AC683" s="0" t="n">
        <v>1</v>
      </c>
      <c r="AD683" s="0" t="n">
        <v>0</v>
      </c>
      <c r="AE683" s="0" t="n">
        <v>1</v>
      </c>
      <c r="AF683" s="0" t="n">
        <v>0</v>
      </c>
      <c r="AG683" s="0" t="n">
        <v>1</v>
      </c>
      <c r="AH683" s="0" t="n">
        <v>0</v>
      </c>
      <c r="AI683" s="0" t="n">
        <v>0</v>
      </c>
      <c r="AJ683" s="0" t="n">
        <v>0.270651807672316</v>
      </c>
      <c r="AK683" s="5" t="s">
        <v>252</v>
      </c>
      <c r="AL683" s="5" t="s">
        <v>231</v>
      </c>
      <c r="AM683" s="5" t="s">
        <v>390</v>
      </c>
      <c r="AN683" s="5" t="s">
        <v>437</v>
      </c>
      <c r="AO683" s="5" t="s">
        <v>261</v>
      </c>
      <c r="AP683" s="5" t="s">
        <v>542</v>
      </c>
      <c r="AQ683" s="0" t="s">
        <v>239</v>
      </c>
    </row>
    <row r="684" customFormat="false" ht="15.8" hidden="true" customHeight="false" outlineLevel="0" collapsed="false">
      <c r="A684" s="0" t="s">
        <v>13</v>
      </c>
      <c r="B684" s="0" t="s">
        <v>13</v>
      </c>
      <c r="C684" s="0" t="s">
        <v>71</v>
      </c>
      <c r="D684" s="0" t="s">
        <v>250</v>
      </c>
      <c r="E684" s="0" t="s">
        <v>52</v>
      </c>
      <c r="F684" s="0" t="s">
        <v>240</v>
      </c>
      <c r="G684" s="0" t="n">
        <v>43493386.608543</v>
      </c>
      <c r="H684" s="0" t="n">
        <v>972986.556089501</v>
      </c>
      <c r="I684" s="0" t="n">
        <v>908874.8980514</v>
      </c>
      <c r="J684" s="0" t="n">
        <v>0</v>
      </c>
      <c r="K684" s="0" t="n">
        <v>0</v>
      </c>
      <c r="L684" s="0" t="n">
        <v>27730116.8485508</v>
      </c>
      <c r="M684" s="0" t="n">
        <v>33568036.1850877</v>
      </c>
      <c r="N684" s="0" t="n">
        <v>28038229.2271678</v>
      </c>
      <c r="O684" s="0" t="n">
        <v>30989621.7773961</v>
      </c>
      <c r="P684" s="0" t="n">
        <v>107028521.169845</v>
      </c>
      <c r="Q684" s="0" t="n">
        <v>116758386.73074</v>
      </c>
      <c r="R684" s="0" t="n">
        <v>99561170.6082494</v>
      </c>
      <c r="S684" s="0" t="n">
        <v>0.563149103783848</v>
      </c>
      <c r="T684" s="0" t="n">
        <v>0</v>
      </c>
      <c r="U684" s="0" t="n">
        <v>31.5</v>
      </c>
      <c r="V684" s="0" t="n">
        <v>30.3333333</v>
      </c>
      <c r="W684" s="0" t="n">
        <v>115</v>
      </c>
      <c r="X684" s="0" t="n">
        <v>176.8333333</v>
      </c>
      <c r="Y684" s="0" t="n">
        <v>61.8333332999999</v>
      </c>
      <c r="Z684" s="0" t="s">
        <v>476</v>
      </c>
      <c r="AA684" s="0" t="n">
        <v>0.12</v>
      </c>
      <c r="AB684" s="0" t="n">
        <v>0.25</v>
      </c>
      <c r="AC684" s="0" t="n">
        <v>1</v>
      </c>
      <c r="AD684" s="0" t="n">
        <v>0.13</v>
      </c>
      <c r="AE684" s="0" t="n">
        <v>0.75</v>
      </c>
      <c r="AF684" s="0" t="n">
        <v>0</v>
      </c>
      <c r="AG684" s="0" t="n">
        <v>0.75</v>
      </c>
      <c r="AH684" s="0" t="n">
        <v>0.0675778924540617</v>
      </c>
      <c r="AI684" s="0" t="n">
        <v>0.140787275945962</v>
      </c>
      <c r="AJ684" s="0" t="n">
        <v>0.563149103783848</v>
      </c>
      <c r="AK684" s="5" t="s">
        <v>252</v>
      </c>
      <c r="AL684" s="5" t="s">
        <v>231</v>
      </c>
      <c r="AM684" s="5" t="s">
        <v>390</v>
      </c>
      <c r="AN684" s="5" t="s">
        <v>437</v>
      </c>
      <c r="AO684" s="5" t="s">
        <v>261</v>
      </c>
      <c r="AP684" s="5" t="s">
        <v>542</v>
      </c>
      <c r="AQ684" s="0" t="s">
        <v>155</v>
      </c>
    </row>
    <row r="685" customFormat="false" ht="15.8" hidden="true" customHeight="false" outlineLevel="0" collapsed="false">
      <c r="A685" s="0" t="s">
        <v>13</v>
      </c>
      <c r="B685" s="0" t="s">
        <v>13</v>
      </c>
      <c r="C685" s="0" t="s">
        <v>71</v>
      </c>
      <c r="D685" s="0" t="s">
        <v>250</v>
      </c>
      <c r="E685" s="0" t="s">
        <v>52</v>
      </c>
      <c r="F685" s="0" t="s">
        <v>241</v>
      </c>
      <c r="G685" s="0" t="n">
        <v>15500224.133912</v>
      </c>
      <c r="H685" s="0" t="n">
        <v>972986.556089501</v>
      </c>
      <c r="I685" s="0" t="n">
        <v>908874.8980514</v>
      </c>
      <c r="J685" s="0" t="n">
        <v>34054529.4631325</v>
      </c>
      <c r="K685" s="0" t="n">
        <v>43784395.0240275</v>
      </c>
      <c r="L685" s="0" t="n">
        <v>33568036.1850877</v>
      </c>
      <c r="M685" s="0" t="n">
        <v>40865435.355759</v>
      </c>
      <c r="N685" s="0" t="n">
        <v>32465318.0525102</v>
      </c>
      <c r="O685" s="0" t="n">
        <v>35416710.6027383</v>
      </c>
      <c r="P685" s="0" t="n">
        <v>116758386.73074</v>
      </c>
      <c r="Q685" s="0" t="n">
        <v>126488252.291635</v>
      </c>
      <c r="R685" s="0" t="n">
        <v>99561170.6082494</v>
      </c>
      <c r="S685" s="0" t="n">
        <v>0.844314565214366</v>
      </c>
      <c r="T685" s="0" t="n">
        <v>39.9999999999999</v>
      </c>
      <c r="U685" s="0" t="n">
        <v>38.2499999999999</v>
      </c>
      <c r="V685" s="0" t="n">
        <v>34.883333295</v>
      </c>
      <c r="W685" s="0" t="n">
        <v>125</v>
      </c>
      <c r="X685" s="0" t="n">
        <v>238.133333295</v>
      </c>
      <c r="Y685" s="0" t="n">
        <v>73.1333332949999</v>
      </c>
      <c r="Z685" s="0" t="s">
        <v>476</v>
      </c>
      <c r="AA685" s="0" t="n">
        <v>0.12</v>
      </c>
      <c r="AB685" s="0" t="n">
        <v>0.25</v>
      </c>
      <c r="AC685" s="0" t="n">
        <v>1</v>
      </c>
      <c r="AD685" s="0" t="n">
        <v>0.13</v>
      </c>
      <c r="AE685" s="0" t="n">
        <v>0.75</v>
      </c>
      <c r="AF685" s="0" t="n">
        <v>0.25</v>
      </c>
      <c r="AG685" s="0" t="n">
        <v>0.5</v>
      </c>
      <c r="AH685" s="0" t="n">
        <v>0.101317747825724</v>
      </c>
      <c r="AI685" s="0" t="n">
        <v>0.211078641303592</v>
      </c>
      <c r="AJ685" s="0" t="n">
        <v>0.844314565214366</v>
      </c>
      <c r="AK685" s="5" t="s">
        <v>252</v>
      </c>
      <c r="AL685" s="5" t="s">
        <v>231</v>
      </c>
      <c r="AM685" s="5" t="s">
        <v>390</v>
      </c>
      <c r="AN685" s="5" t="s">
        <v>437</v>
      </c>
      <c r="AO685" s="5" t="s">
        <v>261</v>
      </c>
      <c r="AP685" s="5" t="s">
        <v>542</v>
      </c>
      <c r="AQ685" s="0" t="s">
        <v>242</v>
      </c>
    </row>
    <row r="686" customFormat="false" ht="15.8" hidden="true" customHeight="false" outlineLevel="0" collapsed="false">
      <c r="A686" s="0" t="s">
        <v>13</v>
      </c>
      <c r="B686" s="0" t="s">
        <v>13</v>
      </c>
      <c r="C686" s="0" t="s">
        <v>7</v>
      </c>
      <c r="D686" s="0" t="s">
        <v>163</v>
      </c>
      <c r="E686" s="0" t="s">
        <v>6</v>
      </c>
      <c r="F686" s="0" t="s">
        <v>202</v>
      </c>
      <c r="G686" s="0" t="n">
        <v>76473143.1842508</v>
      </c>
      <c r="H686" s="0" t="n">
        <v>1598106.18670419</v>
      </c>
      <c r="I686" s="0" t="n">
        <v>5670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76473143.1842508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s">
        <v>487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5" t="s">
        <v>235</v>
      </c>
      <c r="AL686" s="5" t="s">
        <v>235</v>
      </c>
      <c r="AM686" s="5" t="s">
        <v>392</v>
      </c>
      <c r="AN686" s="5" t="s">
        <v>437</v>
      </c>
      <c r="AO686" s="5" t="s">
        <v>261</v>
      </c>
      <c r="AP686" s="5" t="s">
        <v>543</v>
      </c>
      <c r="AQ686" s="0" t="s">
        <v>237</v>
      </c>
    </row>
    <row r="687" customFormat="false" ht="15.8" hidden="true" customHeight="false" outlineLevel="0" collapsed="false">
      <c r="A687" s="0" t="s">
        <v>13</v>
      </c>
      <c r="B687" s="0" t="s">
        <v>13</v>
      </c>
      <c r="C687" s="0" t="s">
        <v>7</v>
      </c>
      <c r="D687" s="0" t="s">
        <v>163</v>
      </c>
      <c r="E687" s="0" t="s">
        <v>6</v>
      </c>
      <c r="F687" s="0" t="s">
        <v>238</v>
      </c>
      <c r="G687" s="0" t="n">
        <v>76473143.1842508</v>
      </c>
      <c r="H687" s="0" t="n">
        <v>1598106.18670419</v>
      </c>
      <c r="I687" s="0" t="n">
        <v>959974.845606735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76473143.1842508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s">
        <v>487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5" t="s">
        <v>235</v>
      </c>
      <c r="AL687" s="5" t="s">
        <v>235</v>
      </c>
      <c r="AM687" s="5" t="s">
        <v>392</v>
      </c>
      <c r="AN687" s="5" t="s">
        <v>437</v>
      </c>
      <c r="AO687" s="5" t="s">
        <v>261</v>
      </c>
      <c r="AP687" s="5" t="s">
        <v>543</v>
      </c>
      <c r="AQ687" s="0" t="s">
        <v>239</v>
      </c>
    </row>
    <row r="688" customFormat="false" ht="15.8" hidden="true" customHeight="false" outlineLevel="0" collapsed="false">
      <c r="A688" s="0" t="s">
        <v>13</v>
      </c>
      <c r="B688" s="0" t="s">
        <v>13</v>
      </c>
      <c r="C688" s="0" t="s">
        <v>7</v>
      </c>
      <c r="D688" s="0" t="s">
        <v>163</v>
      </c>
      <c r="E688" s="0" t="s">
        <v>6</v>
      </c>
      <c r="F688" s="0" t="s">
        <v>240</v>
      </c>
      <c r="G688" s="0" t="n">
        <v>21743519.4603379</v>
      </c>
      <c r="H688" s="0" t="n">
        <v>1598106.18670419</v>
      </c>
      <c r="I688" s="0" t="n">
        <v>959974.845606735</v>
      </c>
      <c r="J688" s="0" t="n">
        <v>0</v>
      </c>
      <c r="K688" s="0" t="n">
        <v>0</v>
      </c>
      <c r="L688" s="0" t="n">
        <v>136980529.94648</v>
      </c>
      <c r="M688" s="0" t="n">
        <v>191772741.925071</v>
      </c>
      <c r="N688" s="0" t="n">
        <v>47258282.9234265</v>
      </c>
      <c r="O688" s="0" t="n">
        <v>63695946.5489661</v>
      </c>
      <c r="P688" s="0" t="n">
        <v>0</v>
      </c>
      <c r="Q688" s="0" t="n">
        <v>0</v>
      </c>
      <c r="R688" s="0" t="n">
        <v>76473143.1842508</v>
      </c>
      <c r="S688" s="0" t="n">
        <v>0.715671168269491</v>
      </c>
      <c r="T688" s="0" t="n">
        <v>0</v>
      </c>
      <c r="U688" s="0" t="n">
        <v>102.8571426</v>
      </c>
      <c r="V688" s="0" t="n">
        <v>34.714285695</v>
      </c>
      <c r="W688" s="0" t="n">
        <v>0</v>
      </c>
      <c r="X688" s="0" t="n">
        <v>0</v>
      </c>
      <c r="Y688" s="0" t="n">
        <v>137.571428295</v>
      </c>
      <c r="Z688" s="0" t="s">
        <v>487</v>
      </c>
      <c r="AA688" s="0" t="n">
        <v>0.552083333185949</v>
      </c>
      <c r="AB688" s="0" t="n">
        <v>1</v>
      </c>
      <c r="AC688" s="0" t="n">
        <v>0</v>
      </c>
      <c r="AD688" s="0" t="n">
        <v>0.447916666814051</v>
      </c>
      <c r="AE688" s="0" t="n">
        <v>0</v>
      </c>
      <c r="AF688" s="0" t="n">
        <v>0</v>
      </c>
      <c r="AG688" s="0" t="n">
        <v>0</v>
      </c>
      <c r="AH688" s="0" t="n">
        <v>0.395110124043303</v>
      </c>
      <c r="AI688" s="0" t="n">
        <v>0.715671168269491</v>
      </c>
      <c r="AJ688" s="0" t="n">
        <v>0</v>
      </c>
      <c r="AK688" s="5" t="s">
        <v>235</v>
      </c>
      <c r="AL688" s="5" t="s">
        <v>235</v>
      </c>
      <c r="AM688" s="5" t="s">
        <v>392</v>
      </c>
      <c r="AN688" s="5" t="s">
        <v>437</v>
      </c>
      <c r="AO688" s="5" t="s">
        <v>261</v>
      </c>
      <c r="AP688" s="5" t="s">
        <v>543</v>
      </c>
      <c r="AQ688" s="0" t="s">
        <v>155</v>
      </c>
    </row>
    <row r="689" customFormat="false" ht="15.8" hidden="true" customHeight="false" outlineLevel="0" collapsed="false">
      <c r="A689" s="0" t="s">
        <v>13</v>
      </c>
      <c r="B689" s="0" t="s">
        <v>13</v>
      </c>
      <c r="C689" s="0" t="s">
        <v>7</v>
      </c>
      <c r="D689" s="0" t="s">
        <v>163</v>
      </c>
      <c r="E689" s="0" t="s">
        <v>6</v>
      </c>
      <c r="F689" s="0" t="s">
        <v>241</v>
      </c>
      <c r="G689" s="0" t="n">
        <v>12262779.6981732</v>
      </c>
      <c r="H689" s="0" t="n">
        <v>1598106.18670419</v>
      </c>
      <c r="I689" s="0" t="n">
        <v>959974.845606735</v>
      </c>
      <c r="J689" s="0" t="n">
        <v>0</v>
      </c>
      <c r="K689" s="0" t="n">
        <v>0</v>
      </c>
      <c r="L689" s="0" t="n">
        <v>219168847.914367</v>
      </c>
      <c r="M689" s="0" t="n">
        <v>301357165.882254</v>
      </c>
      <c r="N689" s="0" t="n">
        <v>51367698.8298114</v>
      </c>
      <c r="O689" s="0" t="n">
        <v>65750654.5021585</v>
      </c>
      <c r="P689" s="0" t="n">
        <v>48494411.7815665</v>
      </c>
      <c r="Q689" s="0" t="n">
        <v>54556213.2542624</v>
      </c>
      <c r="R689" s="0" t="n">
        <v>76473143.1842508</v>
      </c>
      <c r="S689" s="0" t="n">
        <v>0.839645930746853</v>
      </c>
      <c r="T689" s="0" t="n">
        <v>0</v>
      </c>
      <c r="U689" s="0" t="n">
        <v>162.85714245</v>
      </c>
      <c r="V689" s="0" t="n">
        <v>36.6428571224999</v>
      </c>
      <c r="W689" s="0" t="n">
        <v>32.2414824162443</v>
      </c>
      <c r="X689" s="0" t="n">
        <v>231.741481988744</v>
      </c>
      <c r="Y689" s="0" t="n">
        <v>199.4999995725</v>
      </c>
      <c r="Z689" s="0" t="s">
        <v>487</v>
      </c>
      <c r="AA689" s="0" t="n">
        <v>0.1482738095</v>
      </c>
      <c r="AB689" s="0" t="n">
        <v>0.2685714286</v>
      </c>
      <c r="AC689" s="0" t="n">
        <v>1</v>
      </c>
      <c r="AD689" s="0" t="n">
        <v>0.1202976191</v>
      </c>
      <c r="AE689" s="0" t="n">
        <v>0.7314285714</v>
      </c>
      <c r="AF689" s="0" t="n">
        <v>0</v>
      </c>
      <c r="AG689" s="0" t="n">
        <v>0.7314285714</v>
      </c>
      <c r="AH689" s="0" t="n">
        <v>0.124497500783009</v>
      </c>
      <c r="AI689" s="0" t="n">
        <v>0.225504907138859</v>
      </c>
      <c r="AJ689" s="0" t="n">
        <v>0.839645930746853</v>
      </c>
      <c r="AK689" s="5" t="s">
        <v>235</v>
      </c>
      <c r="AL689" s="5" t="s">
        <v>235</v>
      </c>
      <c r="AM689" s="5" t="s">
        <v>392</v>
      </c>
      <c r="AN689" s="5" t="s">
        <v>437</v>
      </c>
      <c r="AO689" s="5" t="s">
        <v>261</v>
      </c>
      <c r="AP689" s="5" t="s">
        <v>543</v>
      </c>
      <c r="AQ689" s="0" t="s">
        <v>242</v>
      </c>
    </row>
    <row r="690" customFormat="false" ht="15.8" hidden="true" customHeight="false" outlineLevel="0" collapsed="false">
      <c r="A690" s="0" t="s">
        <v>13</v>
      </c>
      <c r="B690" s="0" t="s">
        <v>13</v>
      </c>
      <c r="C690" s="0" t="s">
        <v>7</v>
      </c>
      <c r="D690" s="0" t="s">
        <v>162</v>
      </c>
      <c r="E690" s="0" t="s">
        <v>6</v>
      </c>
      <c r="F690" s="0" t="s">
        <v>202</v>
      </c>
      <c r="G690" s="0" t="n">
        <v>297733967.509202</v>
      </c>
      <c r="H690" s="0" t="n">
        <v>5991906.3236103</v>
      </c>
      <c r="I690" s="0" t="n">
        <v>70014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297733967.509202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s">
        <v>487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5" t="s">
        <v>235</v>
      </c>
      <c r="AL690" s="5" t="s">
        <v>261</v>
      </c>
      <c r="AM690" s="5" t="s">
        <v>392</v>
      </c>
      <c r="AN690" s="5" t="s">
        <v>437</v>
      </c>
      <c r="AO690" s="5" t="s">
        <v>261</v>
      </c>
      <c r="AP690" s="5" t="s">
        <v>544</v>
      </c>
      <c r="AQ690" s="0" t="s">
        <v>237</v>
      </c>
    </row>
    <row r="691" customFormat="false" ht="15.8" hidden="true" customHeight="false" outlineLevel="0" collapsed="false">
      <c r="A691" s="0" t="s">
        <v>13</v>
      </c>
      <c r="B691" s="0" t="s">
        <v>13</v>
      </c>
      <c r="C691" s="0" t="s">
        <v>7</v>
      </c>
      <c r="D691" s="0" t="s">
        <v>162</v>
      </c>
      <c r="E691" s="0" t="s">
        <v>6</v>
      </c>
      <c r="F691" s="0" t="s">
        <v>238</v>
      </c>
      <c r="G691" s="0" t="n">
        <v>297733967.509202</v>
      </c>
      <c r="H691" s="0" t="n">
        <v>5991906.3236103</v>
      </c>
      <c r="I691" s="0" t="n">
        <v>5559594.29577842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297733967.509202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s">
        <v>487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5" t="s">
        <v>235</v>
      </c>
      <c r="AL691" s="5" t="s">
        <v>261</v>
      </c>
      <c r="AM691" s="5" t="s">
        <v>392</v>
      </c>
      <c r="AN691" s="5" t="s">
        <v>437</v>
      </c>
      <c r="AO691" s="5" t="s">
        <v>261</v>
      </c>
      <c r="AP691" s="5" t="s">
        <v>544</v>
      </c>
      <c r="AQ691" s="0" t="s">
        <v>239</v>
      </c>
    </row>
    <row r="692" customFormat="false" ht="15.8" hidden="true" customHeight="false" outlineLevel="0" collapsed="false">
      <c r="A692" s="0" t="s">
        <v>13</v>
      </c>
      <c r="B692" s="0" t="s">
        <v>13</v>
      </c>
      <c r="C692" s="0" t="s">
        <v>7</v>
      </c>
      <c r="D692" s="0" t="s">
        <v>162</v>
      </c>
      <c r="E692" s="0" t="s">
        <v>6</v>
      </c>
      <c r="F692" s="0" t="s">
        <v>240</v>
      </c>
      <c r="G692" s="0" t="n">
        <v>87582096.7583507</v>
      </c>
      <c r="H692" s="0" t="n">
        <v>5991906.3236103</v>
      </c>
      <c r="I692" s="0" t="n">
        <v>5559594.29577842</v>
      </c>
      <c r="J692" s="0" t="n">
        <v>0</v>
      </c>
      <c r="K692" s="0" t="n">
        <v>0</v>
      </c>
      <c r="L692" s="0" t="n">
        <v>513591969.311188</v>
      </c>
      <c r="M692" s="0" t="n">
        <v>719028757.035664</v>
      </c>
      <c r="N692" s="0" t="n">
        <v>177189229.756895</v>
      </c>
      <c r="O692" s="0" t="n">
        <v>238820266.194076</v>
      </c>
      <c r="P692" s="0" t="n">
        <v>0</v>
      </c>
      <c r="Q692" s="0" t="n">
        <v>0</v>
      </c>
      <c r="R692" s="0" t="n">
        <v>297733967.509202</v>
      </c>
      <c r="S692" s="0" t="n">
        <v>0.705837740009817</v>
      </c>
      <c r="T692" s="0" t="n">
        <v>0</v>
      </c>
      <c r="U692" s="0" t="n">
        <v>102.8571426</v>
      </c>
      <c r="V692" s="0" t="n">
        <v>34.714285695</v>
      </c>
      <c r="W692" s="0" t="n">
        <v>0</v>
      </c>
      <c r="X692" s="0" t="n">
        <v>0</v>
      </c>
      <c r="Y692" s="0" t="n">
        <v>137.571428295</v>
      </c>
      <c r="Z692" s="0" t="s">
        <v>487</v>
      </c>
      <c r="AA692" s="0" t="n">
        <v>0.552083333185949</v>
      </c>
      <c r="AB692" s="0" t="n">
        <v>1</v>
      </c>
      <c r="AC692" s="0" t="n">
        <v>0</v>
      </c>
      <c r="AD692" s="0" t="n">
        <v>0.447916666814051</v>
      </c>
      <c r="AE692" s="0" t="n">
        <v>0</v>
      </c>
      <c r="AF692" s="0" t="n">
        <v>0</v>
      </c>
      <c r="AG692" s="0" t="n">
        <v>0</v>
      </c>
      <c r="AH692" s="0" t="n">
        <v>0.389681252193057</v>
      </c>
      <c r="AI692" s="0" t="n">
        <v>0.705837740009817</v>
      </c>
      <c r="AJ692" s="0" t="n">
        <v>0</v>
      </c>
      <c r="AK692" s="5" t="s">
        <v>235</v>
      </c>
      <c r="AL692" s="5" t="s">
        <v>261</v>
      </c>
      <c r="AM692" s="5" t="s">
        <v>392</v>
      </c>
      <c r="AN692" s="5" t="s">
        <v>437</v>
      </c>
      <c r="AO692" s="5" t="s">
        <v>261</v>
      </c>
      <c r="AP692" s="5" t="s">
        <v>544</v>
      </c>
      <c r="AQ692" s="0" t="s">
        <v>155</v>
      </c>
    </row>
    <row r="693" customFormat="false" ht="15.8" hidden="true" customHeight="false" outlineLevel="0" collapsed="false">
      <c r="A693" s="0" t="s">
        <v>13</v>
      </c>
      <c r="B693" s="0" t="s">
        <v>13</v>
      </c>
      <c r="C693" s="0" t="s">
        <v>7</v>
      </c>
      <c r="D693" s="0" t="s">
        <v>162</v>
      </c>
      <c r="E693" s="0" t="s">
        <v>6</v>
      </c>
      <c r="F693" s="0" t="s">
        <v>241</v>
      </c>
      <c r="G693" s="0" t="n">
        <v>49795991.714097</v>
      </c>
      <c r="H693" s="0" t="n">
        <v>5991906.3236103</v>
      </c>
      <c r="I693" s="0" t="n">
        <v>5559594.29577842</v>
      </c>
      <c r="J693" s="0" t="n">
        <v>0</v>
      </c>
      <c r="K693" s="0" t="n">
        <v>0</v>
      </c>
      <c r="L693" s="0" t="n">
        <v>821747150.897902</v>
      </c>
      <c r="M693" s="0" t="n">
        <v>1129902332.48462</v>
      </c>
      <c r="N693" s="0" t="n">
        <v>192596988.86619</v>
      </c>
      <c r="O693" s="0" t="n">
        <v>246524145.748723</v>
      </c>
      <c r="P693" s="0" t="n">
        <v>194833374.203389</v>
      </c>
      <c r="Q693" s="0" t="n">
        <v>219187545.978812</v>
      </c>
      <c r="R693" s="0" t="n">
        <v>297733967.509202</v>
      </c>
      <c r="S693" s="0" t="n">
        <v>0.832750048203493</v>
      </c>
      <c r="T693" s="0" t="n">
        <v>0</v>
      </c>
      <c r="U693" s="0" t="n">
        <v>162.85714245</v>
      </c>
      <c r="V693" s="0" t="n">
        <v>36.6428571225</v>
      </c>
      <c r="W693" s="0" t="n">
        <v>34.5483472055302</v>
      </c>
      <c r="X693" s="0" t="n">
        <v>234.04834677803</v>
      </c>
      <c r="Y693" s="0" t="n">
        <v>199.4999995725</v>
      </c>
      <c r="Z693" s="0" t="s">
        <v>487</v>
      </c>
      <c r="AA693" s="0" t="n">
        <v>0.1482738095</v>
      </c>
      <c r="AB693" s="0" t="n">
        <v>0.2685714286</v>
      </c>
      <c r="AC693" s="0" t="n">
        <v>1</v>
      </c>
      <c r="AD693" s="0" t="n">
        <v>0.1202976191</v>
      </c>
      <c r="AE693" s="0" t="n">
        <v>0.7314285714</v>
      </c>
      <c r="AF693" s="0" t="n">
        <v>0</v>
      </c>
      <c r="AG693" s="0" t="n">
        <v>0.7314285714</v>
      </c>
      <c r="AH693" s="0" t="n">
        <v>0.12347502200844</v>
      </c>
      <c r="AI693" s="0" t="n">
        <v>0.223652870112731</v>
      </c>
      <c r="AJ693" s="0" t="n">
        <v>0.832750048203493</v>
      </c>
      <c r="AK693" s="5" t="s">
        <v>235</v>
      </c>
      <c r="AL693" s="5" t="s">
        <v>261</v>
      </c>
      <c r="AM693" s="5" t="s">
        <v>392</v>
      </c>
      <c r="AN693" s="5" t="s">
        <v>437</v>
      </c>
      <c r="AO693" s="5" t="s">
        <v>261</v>
      </c>
      <c r="AP693" s="5" t="s">
        <v>544</v>
      </c>
      <c r="AQ693" s="0" t="s">
        <v>242</v>
      </c>
    </row>
    <row r="694" customFormat="false" ht="15.8" hidden="true" customHeight="false" outlineLevel="0" collapsed="false">
      <c r="A694" s="0" t="s">
        <v>13</v>
      </c>
      <c r="B694" s="0" t="s">
        <v>13</v>
      </c>
      <c r="C694" s="0" t="s">
        <v>395</v>
      </c>
      <c r="D694" s="0" t="s">
        <v>163</v>
      </c>
      <c r="E694" s="0" t="s">
        <v>6</v>
      </c>
      <c r="F694" s="0" t="s">
        <v>202</v>
      </c>
      <c r="G694" s="0" t="n">
        <v>55809715.9819132</v>
      </c>
      <c r="H694" s="0" t="n">
        <v>2104343.82645047</v>
      </c>
      <c r="I694" s="0" t="n">
        <v>5194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55809715.9819132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s">
        <v>479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5" t="s">
        <v>235</v>
      </c>
      <c r="AL694" s="5" t="s">
        <v>235</v>
      </c>
      <c r="AM694" s="5" t="s">
        <v>396</v>
      </c>
      <c r="AN694" s="5" t="s">
        <v>437</v>
      </c>
      <c r="AO694" s="5" t="s">
        <v>261</v>
      </c>
      <c r="AP694" s="5" t="s">
        <v>545</v>
      </c>
      <c r="AQ694" s="0" t="s">
        <v>237</v>
      </c>
    </row>
    <row r="695" customFormat="false" ht="15.8" hidden="true" customHeight="false" outlineLevel="0" collapsed="false">
      <c r="A695" s="0" t="s">
        <v>13</v>
      </c>
      <c r="B695" s="0" t="s">
        <v>13</v>
      </c>
      <c r="C695" s="0" t="s">
        <v>395</v>
      </c>
      <c r="D695" s="0" t="s">
        <v>163</v>
      </c>
      <c r="E695" s="0" t="s">
        <v>6</v>
      </c>
      <c r="F695" s="0" t="s">
        <v>238</v>
      </c>
      <c r="G695" s="0" t="n">
        <v>55809715.9819132</v>
      </c>
      <c r="H695" s="0" t="n">
        <v>2104343.82645047</v>
      </c>
      <c r="I695" s="0" t="n">
        <v>1575967.97321267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55809715.9819132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s">
        <v>479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5" t="s">
        <v>235</v>
      </c>
      <c r="AL695" s="5" t="s">
        <v>235</v>
      </c>
      <c r="AM695" s="5" t="s">
        <v>396</v>
      </c>
      <c r="AN695" s="5" t="s">
        <v>437</v>
      </c>
      <c r="AO695" s="5" t="s">
        <v>261</v>
      </c>
      <c r="AP695" s="5" t="s">
        <v>545</v>
      </c>
      <c r="AQ695" s="0" t="s">
        <v>239</v>
      </c>
    </row>
    <row r="696" customFormat="false" ht="15.8" hidden="true" customHeight="false" outlineLevel="0" collapsed="false">
      <c r="A696" s="0" t="s">
        <v>13</v>
      </c>
      <c r="B696" s="0" t="s">
        <v>13</v>
      </c>
      <c r="C696" s="0" t="s">
        <v>395</v>
      </c>
      <c r="D696" s="0" t="s">
        <v>163</v>
      </c>
      <c r="E696" s="0" t="s">
        <v>6</v>
      </c>
      <c r="F696" s="0" t="s">
        <v>240</v>
      </c>
      <c r="G696" s="0" t="n">
        <v>15253166.615759</v>
      </c>
      <c r="H696" s="0" t="n">
        <v>2104343.82645047</v>
      </c>
      <c r="I696" s="0" t="n">
        <v>1575967.97321267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55554677.0182924</v>
      </c>
      <c r="O696" s="0" t="n">
        <v>75756377.7522168</v>
      </c>
      <c r="P696" s="0" t="n">
        <v>35707794.5782346</v>
      </c>
      <c r="Q696" s="0" t="n">
        <v>40808908.089411</v>
      </c>
      <c r="R696" s="0" t="n">
        <v>55809715.9819132</v>
      </c>
      <c r="S696" s="0" t="n">
        <v>0.726693348149231</v>
      </c>
      <c r="T696" s="0" t="n">
        <v>0</v>
      </c>
      <c r="U696" s="0" t="n">
        <v>0</v>
      </c>
      <c r="V696" s="0" t="n">
        <v>31.1999999999999</v>
      </c>
      <c r="W696" s="0" t="n">
        <v>18.1806560567412</v>
      </c>
      <c r="X696" s="0" t="n">
        <v>49.3806560567412</v>
      </c>
      <c r="Y696" s="0" t="n">
        <v>31.1999999999999</v>
      </c>
      <c r="Z696" s="0" t="s">
        <v>479</v>
      </c>
      <c r="AA696" s="0" t="n">
        <v>0</v>
      </c>
      <c r="AB696" s="0" t="n">
        <v>0.19968</v>
      </c>
      <c r="AC696" s="0" t="n">
        <v>1</v>
      </c>
      <c r="AD696" s="0" t="n">
        <v>0.19968</v>
      </c>
      <c r="AE696" s="0" t="n">
        <v>0.80032</v>
      </c>
      <c r="AF696" s="0" t="n">
        <v>0</v>
      </c>
      <c r="AG696" s="0" t="n">
        <v>0.80032</v>
      </c>
      <c r="AH696" s="0" t="n">
        <v>0</v>
      </c>
      <c r="AI696" s="0" t="n">
        <v>0.145106127758438</v>
      </c>
      <c r="AJ696" s="0" t="n">
        <v>0.726693348149231</v>
      </c>
      <c r="AK696" s="5" t="s">
        <v>235</v>
      </c>
      <c r="AL696" s="5" t="s">
        <v>235</v>
      </c>
      <c r="AM696" s="5" t="s">
        <v>396</v>
      </c>
      <c r="AN696" s="5" t="s">
        <v>437</v>
      </c>
      <c r="AO696" s="5" t="s">
        <v>261</v>
      </c>
      <c r="AP696" s="5" t="s">
        <v>545</v>
      </c>
      <c r="AQ696" s="0" t="s">
        <v>155</v>
      </c>
    </row>
    <row r="697" customFormat="false" ht="15.8" hidden="true" customHeight="false" outlineLevel="0" collapsed="false">
      <c r="A697" s="0" t="s">
        <v>13</v>
      </c>
      <c r="B697" s="0" t="s">
        <v>13</v>
      </c>
      <c r="C697" s="0" t="s">
        <v>395</v>
      </c>
      <c r="D697" s="0" t="s">
        <v>163</v>
      </c>
      <c r="E697" s="0" t="s">
        <v>6</v>
      </c>
      <c r="F697" s="0" t="s">
        <v>241</v>
      </c>
      <c r="G697" s="0" t="n">
        <v>12016505.874283</v>
      </c>
      <c r="H697" s="0" t="n">
        <v>2104343.82645047</v>
      </c>
      <c r="I697" s="0" t="n">
        <v>1575967.97321267</v>
      </c>
      <c r="J697" s="0" t="n">
        <v>0</v>
      </c>
      <c r="K697" s="0" t="n">
        <v>0</v>
      </c>
      <c r="L697" s="0" t="n">
        <v>132573661.06638</v>
      </c>
      <c r="M697" s="0" t="n">
        <v>189390944.380542</v>
      </c>
      <c r="N697" s="0" t="n">
        <v>63130314.7935141</v>
      </c>
      <c r="O697" s="0" t="n">
        <v>80806802.935698</v>
      </c>
      <c r="P697" s="0" t="n">
        <v>40808908.089411</v>
      </c>
      <c r="Q697" s="0" t="n">
        <v>45910021.6005874</v>
      </c>
      <c r="R697" s="0" t="n">
        <v>55809715.9819132</v>
      </c>
      <c r="S697" s="0" t="n">
        <v>0.784687922830905</v>
      </c>
      <c r="T697" s="0" t="n">
        <v>0</v>
      </c>
      <c r="U697" s="0" t="n">
        <v>76.5</v>
      </c>
      <c r="V697" s="0" t="n">
        <v>34.2</v>
      </c>
      <c r="W697" s="0" t="n">
        <v>20.6047435309734</v>
      </c>
      <c r="X697" s="0" t="n">
        <v>131.304743530973</v>
      </c>
      <c r="Y697" s="0" t="n">
        <v>110.7</v>
      </c>
      <c r="Z697" s="0" t="s">
        <v>479</v>
      </c>
      <c r="AA697" s="0" t="n">
        <v>0.29952</v>
      </c>
      <c r="AB697" s="0" t="n">
        <v>0.4992</v>
      </c>
      <c r="AC697" s="0" t="n">
        <v>1</v>
      </c>
      <c r="AD697" s="0" t="n">
        <v>0.19968</v>
      </c>
      <c r="AE697" s="0" t="n">
        <v>0.5008</v>
      </c>
      <c r="AF697" s="0" t="n">
        <v>0</v>
      </c>
      <c r="AG697" s="0" t="n">
        <v>0.5008</v>
      </c>
      <c r="AH697" s="0" t="n">
        <v>0.235029726646313</v>
      </c>
      <c r="AI697" s="0" t="n">
        <v>0.391716211077188</v>
      </c>
      <c r="AJ697" s="0" t="n">
        <v>0.784687922830905</v>
      </c>
      <c r="AK697" s="5" t="s">
        <v>235</v>
      </c>
      <c r="AL697" s="5" t="s">
        <v>235</v>
      </c>
      <c r="AM697" s="5" t="s">
        <v>396</v>
      </c>
      <c r="AN697" s="5" t="s">
        <v>437</v>
      </c>
      <c r="AO697" s="5" t="s">
        <v>261</v>
      </c>
      <c r="AP697" s="5" t="s">
        <v>545</v>
      </c>
      <c r="AQ697" s="0" t="s">
        <v>242</v>
      </c>
    </row>
    <row r="698" customFormat="false" ht="15.8" hidden="true" customHeight="false" outlineLevel="0" collapsed="false">
      <c r="A698" s="0" t="s">
        <v>13</v>
      </c>
      <c r="B698" s="0" t="s">
        <v>13</v>
      </c>
      <c r="C698" s="0" t="s">
        <v>395</v>
      </c>
      <c r="D698" s="0" t="s">
        <v>162</v>
      </c>
      <c r="E698" s="0" t="s">
        <v>6</v>
      </c>
      <c r="F698" s="0" t="s">
        <v>202</v>
      </c>
      <c r="G698" s="0" t="n">
        <v>266392691.603875</v>
      </c>
      <c r="H698" s="0" t="n">
        <v>9860395.79871679</v>
      </c>
      <c r="I698" s="0" t="n">
        <v>90330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266392691.603875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s">
        <v>479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5" t="s">
        <v>235</v>
      </c>
      <c r="AL698" s="5" t="s">
        <v>261</v>
      </c>
      <c r="AM698" s="5" t="s">
        <v>396</v>
      </c>
      <c r="AN698" s="5" t="s">
        <v>437</v>
      </c>
      <c r="AO698" s="5" t="s">
        <v>261</v>
      </c>
      <c r="AP698" s="5" t="s">
        <v>546</v>
      </c>
      <c r="AQ698" s="0" t="s">
        <v>237</v>
      </c>
    </row>
    <row r="699" customFormat="false" ht="15.8" hidden="true" customHeight="false" outlineLevel="0" collapsed="false">
      <c r="A699" s="0" t="s">
        <v>13</v>
      </c>
      <c r="B699" s="0" t="s">
        <v>13</v>
      </c>
      <c r="C699" s="0" t="s">
        <v>395</v>
      </c>
      <c r="D699" s="0" t="s">
        <v>162</v>
      </c>
      <c r="E699" s="0" t="s">
        <v>6</v>
      </c>
      <c r="F699" s="0" t="s">
        <v>238</v>
      </c>
      <c r="G699" s="0" t="n">
        <v>266392691.603875</v>
      </c>
      <c r="H699" s="0" t="n">
        <v>9860395.79871679</v>
      </c>
      <c r="I699" s="0" t="n">
        <v>13284905.8686368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266392691.603875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s">
        <v>479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5" t="s">
        <v>235</v>
      </c>
      <c r="AL699" s="5" t="s">
        <v>261</v>
      </c>
      <c r="AM699" s="5" t="s">
        <v>396</v>
      </c>
      <c r="AN699" s="5" t="s">
        <v>437</v>
      </c>
      <c r="AO699" s="5" t="s">
        <v>261</v>
      </c>
      <c r="AP699" s="5" t="s">
        <v>546</v>
      </c>
      <c r="AQ699" s="0" t="s">
        <v>239</v>
      </c>
    </row>
    <row r="700" customFormat="false" ht="15.8" hidden="true" customHeight="false" outlineLevel="0" collapsed="false">
      <c r="A700" s="0" t="s">
        <v>13</v>
      </c>
      <c r="B700" s="0" t="s">
        <v>13</v>
      </c>
      <c r="C700" s="0" t="s">
        <v>395</v>
      </c>
      <c r="D700" s="0" t="s">
        <v>162</v>
      </c>
      <c r="E700" s="0" t="s">
        <v>6</v>
      </c>
      <c r="F700" s="0" t="s">
        <v>240</v>
      </c>
      <c r="G700" s="0" t="n">
        <v>73752037.5290396</v>
      </c>
      <c r="H700" s="0" t="n">
        <v>9860395.79871679</v>
      </c>
      <c r="I700" s="0" t="n">
        <v>13284905.8686368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260314449.086123</v>
      </c>
      <c r="O700" s="0" t="n">
        <v>354974248.753803</v>
      </c>
      <c r="P700" s="0" t="n">
        <v>171377654.003401</v>
      </c>
      <c r="Q700" s="0" t="n">
        <v>195860176.003887</v>
      </c>
      <c r="R700" s="0" t="n">
        <v>266392691.603875</v>
      </c>
      <c r="S700" s="0" t="n">
        <v>0.72314541707207</v>
      </c>
      <c r="T700" s="0" t="n">
        <v>0</v>
      </c>
      <c r="U700" s="0" t="n">
        <v>0</v>
      </c>
      <c r="V700" s="0" t="n">
        <v>31.1999999999999</v>
      </c>
      <c r="W700" s="0" t="n">
        <v>18.6218604964661</v>
      </c>
      <c r="X700" s="0" t="n">
        <v>49.821860496466</v>
      </c>
      <c r="Y700" s="0" t="n">
        <v>31.1999999999999</v>
      </c>
      <c r="Z700" s="0" t="s">
        <v>479</v>
      </c>
      <c r="AA700" s="0" t="n">
        <v>0</v>
      </c>
      <c r="AB700" s="0" t="n">
        <v>0.19968</v>
      </c>
      <c r="AC700" s="0" t="n">
        <v>1</v>
      </c>
      <c r="AD700" s="0" t="n">
        <v>0.19968</v>
      </c>
      <c r="AE700" s="0" t="n">
        <v>0.80032</v>
      </c>
      <c r="AF700" s="0" t="n">
        <v>0</v>
      </c>
      <c r="AG700" s="0" t="n">
        <v>0.80032</v>
      </c>
      <c r="AH700" s="0" t="n">
        <v>0</v>
      </c>
      <c r="AI700" s="0" t="n">
        <v>0.144397676880951</v>
      </c>
      <c r="AJ700" s="0" t="n">
        <v>0.72314541707207</v>
      </c>
      <c r="AK700" s="5" t="s">
        <v>235</v>
      </c>
      <c r="AL700" s="5" t="s">
        <v>261</v>
      </c>
      <c r="AM700" s="5" t="s">
        <v>396</v>
      </c>
      <c r="AN700" s="5" t="s">
        <v>437</v>
      </c>
      <c r="AO700" s="5" t="s">
        <v>261</v>
      </c>
      <c r="AP700" s="5" t="s">
        <v>546</v>
      </c>
      <c r="AQ700" s="0" t="s">
        <v>155</v>
      </c>
    </row>
    <row r="701" customFormat="false" ht="15.8" hidden="true" customHeight="false" outlineLevel="0" collapsed="false">
      <c r="A701" s="0" t="s">
        <v>13</v>
      </c>
      <c r="B701" s="0" t="s">
        <v>13</v>
      </c>
      <c r="C701" s="0" t="s">
        <v>395</v>
      </c>
      <c r="D701" s="0" t="s">
        <v>162</v>
      </c>
      <c r="E701" s="0" t="s">
        <v>6</v>
      </c>
      <c r="F701" s="0" t="s">
        <v>241</v>
      </c>
      <c r="G701" s="0" t="n">
        <v>58108739.6123924</v>
      </c>
      <c r="H701" s="0" t="n">
        <v>9860395.79871679</v>
      </c>
      <c r="I701" s="0" t="n">
        <v>13284905.8686368</v>
      </c>
      <c r="J701" s="0" t="n">
        <v>0</v>
      </c>
      <c r="K701" s="0" t="n">
        <v>0</v>
      </c>
      <c r="L701" s="0" t="n">
        <v>621204935.319158</v>
      </c>
      <c r="M701" s="0" t="n">
        <v>887435621.88451</v>
      </c>
      <c r="N701" s="0" t="n">
        <v>295811873.961503</v>
      </c>
      <c r="O701" s="0" t="n">
        <v>378639198.670724</v>
      </c>
      <c r="P701" s="0" t="n">
        <v>195860176.003887</v>
      </c>
      <c r="Q701" s="0" t="n">
        <v>220342698.004373</v>
      </c>
      <c r="R701" s="0" t="n">
        <v>266392691.603875</v>
      </c>
      <c r="S701" s="0" t="n">
        <v>0.781868116341571</v>
      </c>
      <c r="T701" s="0" t="n">
        <v>0</v>
      </c>
      <c r="U701" s="0" t="n">
        <v>76.4999999999999</v>
      </c>
      <c r="V701" s="0" t="n">
        <v>34.2</v>
      </c>
      <c r="W701" s="0" t="n">
        <v>21.1047752293282</v>
      </c>
      <c r="X701" s="0" t="n">
        <v>131.804775229328</v>
      </c>
      <c r="Y701" s="0" t="n">
        <v>110.7</v>
      </c>
      <c r="Z701" s="0" t="s">
        <v>479</v>
      </c>
      <c r="AA701" s="0" t="n">
        <v>0.29952</v>
      </c>
      <c r="AB701" s="0" t="n">
        <v>0.4992</v>
      </c>
      <c r="AC701" s="0" t="n">
        <v>1</v>
      </c>
      <c r="AD701" s="0" t="n">
        <v>0.19968</v>
      </c>
      <c r="AE701" s="0" t="n">
        <v>0.5008</v>
      </c>
      <c r="AF701" s="0" t="n">
        <v>0</v>
      </c>
      <c r="AG701" s="0" t="n">
        <v>0.5008</v>
      </c>
      <c r="AH701" s="0" t="n">
        <v>0.234185138206627</v>
      </c>
      <c r="AI701" s="0" t="n">
        <v>0.390308563677712</v>
      </c>
      <c r="AJ701" s="0" t="n">
        <v>0.781868116341571</v>
      </c>
      <c r="AK701" s="5" t="s">
        <v>235</v>
      </c>
      <c r="AL701" s="5" t="s">
        <v>261</v>
      </c>
      <c r="AM701" s="5" t="s">
        <v>396</v>
      </c>
      <c r="AN701" s="5" t="s">
        <v>437</v>
      </c>
      <c r="AO701" s="5" t="s">
        <v>261</v>
      </c>
      <c r="AP701" s="5" t="s">
        <v>546</v>
      </c>
      <c r="AQ701" s="0" t="s">
        <v>242</v>
      </c>
    </row>
    <row r="702" customFormat="false" ht="15.8" hidden="true" customHeight="false" outlineLevel="0" collapsed="false">
      <c r="A702" s="0" t="s">
        <v>13</v>
      </c>
      <c r="B702" s="0" t="s">
        <v>13</v>
      </c>
      <c r="C702" s="0" t="s">
        <v>399</v>
      </c>
      <c r="D702" s="0" t="s">
        <v>162</v>
      </c>
      <c r="E702" s="0" t="s">
        <v>6</v>
      </c>
      <c r="F702" s="0" t="s">
        <v>202</v>
      </c>
      <c r="G702" s="0" t="n">
        <v>180662053.145596</v>
      </c>
      <c r="H702" s="0" t="n">
        <v>1134264.65735297</v>
      </c>
      <c r="I702" s="0" t="n">
        <v>28646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180662053.145596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s">
        <v>487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5" t="s">
        <v>235</v>
      </c>
      <c r="AL702" s="5" t="s">
        <v>261</v>
      </c>
      <c r="AM702" s="5" t="s">
        <v>400</v>
      </c>
      <c r="AN702" s="5" t="s">
        <v>437</v>
      </c>
      <c r="AO702" s="5" t="s">
        <v>261</v>
      </c>
      <c r="AP702" s="5" t="s">
        <v>547</v>
      </c>
      <c r="AQ702" s="0" t="s">
        <v>237</v>
      </c>
    </row>
    <row r="703" customFormat="false" ht="15.8" hidden="true" customHeight="false" outlineLevel="0" collapsed="false">
      <c r="A703" s="0" t="s">
        <v>13</v>
      </c>
      <c r="B703" s="0" t="s">
        <v>13</v>
      </c>
      <c r="C703" s="0" t="s">
        <v>399</v>
      </c>
      <c r="D703" s="0" t="s">
        <v>162</v>
      </c>
      <c r="E703" s="0" t="s">
        <v>6</v>
      </c>
      <c r="F703" s="0" t="s">
        <v>238</v>
      </c>
      <c r="G703" s="0" t="n">
        <v>180662053.145596</v>
      </c>
      <c r="H703" s="0" t="n">
        <v>1134264.65735297</v>
      </c>
      <c r="I703" s="0" t="n">
        <v>1536288.7410933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180662053.145596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s">
        <v>487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5" t="s">
        <v>235</v>
      </c>
      <c r="AL703" s="5" t="s">
        <v>261</v>
      </c>
      <c r="AM703" s="5" t="s">
        <v>400</v>
      </c>
      <c r="AN703" s="5" t="s">
        <v>437</v>
      </c>
      <c r="AO703" s="5" t="s">
        <v>261</v>
      </c>
      <c r="AP703" s="5" t="s">
        <v>547</v>
      </c>
      <c r="AQ703" s="0" t="s">
        <v>239</v>
      </c>
    </row>
    <row r="704" customFormat="false" ht="15.8" hidden="true" customHeight="false" outlineLevel="0" collapsed="false">
      <c r="A704" s="0" t="s">
        <v>13</v>
      </c>
      <c r="B704" s="0" t="s">
        <v>13</v>
      </c>
      <c r="C704" s="0" t="s">
        <v>399</v>
      </c>
      <c r="D704" s="0" t="s">
        <v>162</v>
      </c>
      <c r="E704" s="0" t="s">
        <v>6</v>
      </c>
      <c r="F704" s="0" t="s">
        <v>240</v>
      </c>
      <c r="G704" s="0" t="n">
        <v>136220430.443197</v>
      </c>
      <c r="H704" s="0" t="n">
        <v>1134264.65735297</v>
      </c>
      <c r="I704" s="0" t="n">
        <v>1536288.7410933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180662053.145596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s">
        <v>487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5" t="s">
        <v>235</v>
      </c>
      <c r="AL704" s="5" t="s">
        <v>261</v>
      </c>
      <c r="AM704" s="5" t="s">
        <v>400</v>
      </c>
      <c r="AN704" s="5" t="s">
        <v>437</v>
      </c>
      <c r="AO704" s="5" t="s">
        <v>261</v>
      </c>
      <c r="AP704" s="5" t="s">
        <v>547</v>
      </c>
      <c r="AQ704" s="0" t="s">
        <v>155</v>
      </c>
    </row>
    <row r="705" customFormat="false" ht="15.8" hidden="true" customHeight="false" outlineLevel="0" collapsed="false">
      <c r="A705" s="0" t="s">
        <v>13</v>
      </c>
      <c r="B705" s="0" t="s">
        <v>13</v>
      </c>
      <c r="C705" s="0" t="s">
        <v>399</v>
      </c>
      <c r="D705" s="0" t="s">
        <v>162</v>
      </c>
      <c r="E705" s="0" t="s">
        <v>6</v>
      </c>
      <c r="F705" s="0" t="s">
        <v>241</v>
      </c>
      <c r="G705" s="0" t="n">
        <v>136220430.443197</v>
      </c>
      <c r="H705" s="0" t="n">
        <v>1134264.65735297</v>
      </c>
      <c r="I705" s="0" t="n">
        <v>1536288.7410933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180662053.145596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s">
        <v>487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5" t="s">
        <v>235</v>
      </c>
      <c r="AL705" s="5" t="s">
        <v>261</v>
      </c>
      <c r="AM705" s="5" t="s">
        <v>400</v>
      </c>
      <c r="AN705" s="5" t="s">
        <v>437</v>
      </c>
      <c r="AO705" s="5" t="s">
        <v>261</v>
      </c>
      <c r="AP705" s="5" t="s">
        <v>547</v>
      </c>
      <c r="AQ705" s="0" t="s">
        <v>242</v>
      </c>
    </row>
    <row r="706" customFormat="false" ht="15.8" hidden="true" customHeight="false" outlineLevel="0" collapsed="false">
      <c r="A706" s="0" t="s">
        <v>13</v>
      </c>
      <c r="B706" s="0" t="s">
        <v>13</v>
      </c>
      <c r="C706" s="0" t="s">
        <v>109</v>
      </c>
      <c r="D706" s="0" t="s">
        <v>190</v>
      </c>
      <c r="E706" s="0" t="s">
        <v>117</v>
      </c>
      <c r="F706" s="0" t="s">
        <v>202</v>
      </c>
      <c r="G706" s="0" t="n">
        <v>19828474.318904</v>
      </c>
      <c r="H706" s="0" t="n">
        <v>142012.907912798</v>
      </c>
      <c r="I706" s="0" t="n">
        <v>290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19828474.318904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s">
        <v>476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5" t="s">
        <v>288</v>
      </c>
      <c r="AL706" s="5" t="s">
        <v>275</v>
      </c>
      <c r="AM706" s="5" t="s">
        <v>402</v>
      </c>
      <c r="AN706" s="5" t="s">
        <v>437</v>
      </c>
      <c r="AO706" s="5" t="s">
        <v>261</v>
      </c>
      <c r="AP706" s="5" t="s">
        <v>548</v>
      </c>
      <c r="AQ706" s="0" t="s">
        <v>237</v>
      </c>
    </row>
    <row r="707" customFormat="false" ht="15.8" hidden="true" customHeight="false" outlineLevel="0" collapsed="false">
      <c r="A707" s="0" t="s">
        <v>13</v>
      </c>
      <c r="B707" s="0" t="s">
        <v>13</v>
      </c>
      <c r="C707" s="0" t="s">
        <v>109</v>
      </c>
      <c r="D707" s="0" t="s">
        <v>190</v>
      </c>
      <c r="E707" s="0" t="s">
        <v>117</v>
      </c>
      <c r="F707" s="0" t="s">
        <v>238</v>
      </c>
      <c r="G707" s="0" t="n">
        <v>19828474.318904</v>
      </c>
      <c r="H707" s="0" t="n">
        <v>142012.907912798</v>
      </c>
      <c r="I707" s="0" t="n">
        <v>204732.636026025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19828474.318904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s">
        <v>476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5" t="s">
        <v>288</v>
      </c>
      <c r="AL707" s="5" t="s">
        <v>275</v>
      </c>
      <c r="AM707" s="5" t="s">
        <v>402</v>
      </c>
      <c r="AN707" s="5" t="s">
        <v>437</v>
      </c>
      <c r="AO707" s="5" t="s">
        <v>261</v>
      </c>
      <c r="AP707" s="5" t="s">
        <v>548</v>
      </c>
      <c r="AQ707" s="0" t="s">
        <v>239</v>
      </c>
    </row>
    <row r="708" customFormat="false" ht="15.8" hidden="true" customHeight="false" outlineLevel="0" collapsed="false">
      <c r="A708" s="0" t="s">
        <v>13</v>
      </c>
      <c r="B708" s="0" t="s">
        <v>13</v>
      </c>
      <c r="C708" s="0" t="s">
        <v>109</v>
      </c>
      <c r="D708" s="0" t="s">
        <v>190</v>
      </c>
      <c r="E708" s="0" t="s">
        <v>117</v>
      </c>
      <c r="F708" s="0" t="s">
        <v>240</v>
      </c>
      <c r="G708" s="0" t="n">
        <v>19828474.318904</v>
      </c>
      <c r="H708" s="0" t="n">
        <v>142012.907912798</v>
      </c>
      <c r="I708" s="0" t="n">
        <v>204732.636026025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19828474.318904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s">
        <v>476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5" t="s">
        <v>288</v>
      </c>
      <c r="AL708" s="5" t="s">
        <v>275</v>
      </c>
      <c r="AM708" s="5" t="s">
        <v>402</v>
      </c>
      <c r="AN708" s="5" t="s">
        <v>437</v>
      </c>
      <c r="AO708" s="5" t="s">
        <v>261</v>
      </c>
      <c r="AP708" s="5" t="s">
        <v>548</v>
      </c>
      <c r="AQ708" s="0" t="s">
        <v>155</v>
      </c>
    </row>
    <row r="709" customFormat="false" ht="15.8" hidden="true" customHeight="false" outlineLevel="0" collapsed="false">
      <c r="A709" s="0" t="s">
        <v>13</v>
      </c>
      <c r="B709" s="0" t="s">
        <v>13</v>
      </c>
      <c r="C709" s="0" t="s">
        <v>109</v>
      </c>
      <c r="D709" s="0" t="s">
        <v>190</v>
      </c>
      <c r="E709" s="0" t="s">
        <v>117</v>
      </c>
      <c r="F709" s="0" t="s">
        <v>241</v>
      </c>
      <c r="G709" s="0" t="n">
        <v>19828474.318904</v>
      </c>
      <c r="H709" s="0" t="n">
        <v>142012.907912798</v>
      </c>
      <c r="I709" s="0" t="n">
        <v>204732.636026025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19828474.318904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s">
        <v>476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5" t="s">
        <v>288</v>
      </c>
      <c r="AL709" s="5" t="s">
        <v>275</v>
      </c>
      <c r="AM709" s="5" t="s">
        <v>402</v>
      </c>
      <c r="AN709" s="5" t="s">
        <v>437</v>
      </c>
      <c r="AO709" s="5" t="s">
        <v>261</v>
      </c>
      <c r="AP709" s="5" t="s">
        <v>548</v>
      </c>
      <c r="AQ709" s="0" t="s">
        <v>242</v>
      </c>
    </row>
    <row r="710" customFormat="false" ht="15.8" hidden="true" customHeight="false" outlineLevel="0" collapsed="false">
      <c r="A710" s="0" t="s">
        <v>13</v>
      </c>
      <c r="B710" s="0" t="s">
        <v>13</v>
      </c>
      <c r="C710" s="0" t="s">
        <v>109</v>
      </c>
      <c r="D710" s="0" t="s">
        <v>188</v>
      </c>
      <c r="E710" s="0" t="s">
        <v>117</v>
      </c>
      <c r="F710" s="0" t="s">
        <v>202</v>
      </c>
      <c r="G710" s="0" t="n">
        <v>159763.862471468</v>
      </c>
      <c r="H710" s="0" t="n">
        <v>2030.2812649973</v>
      </c>
      <c r="I710" s="0" t="n">
        <v>6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159763.862471468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s">
        <v>476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5" t="s">
        <v>288</v>
      </c>
      <c r="AL710" s="5" t="s">
        <v>299</v>
      </c>
      <c r="AM710" s="5" t="s">
        <v>402</v>
      </c>
      <c r="AN710" s="5" t="s">
        <v>437</v>
      </c>
      <c r="AO710" s="5" t="s">
        <v>261</v>
      </c>
      <c r="AP710" s="5" t="s">
        <v>549</v>
      </c>
      <c r="AQ710" s="0" t="s">
        <v>237</v>
      </c>
    </row>
    <row r="711" customFormat="false" ht="15.8" hidden="true" customHeight="false" outlineLevel="0" collapsed="false">
      <c r="A711" s="0" t="s">
        <v>13</v>
      </c>
      <c r="B711" s="0" t="s">
        <v>13</v>
      </c>
      <c r="C711" s="0" t="s">
        <v>109</v>
      </c>
      <c r="D711" s="0" t="s">
        <v>188</v>
      </c>
      <c r="E711" s="0" t="s">
        <v>117</v>
      </c>
      <c r="F711" s="0" t="s">
        <v>238</v>
      </c>
      <c r="G711" s="0" t="n">
        <v>159763.862471468</v>
      </c>
      <c r="H711" s="0" t="n">
        <v>2030.2812649973</v>
      </c>
      <c r="I711" s="0" t="n">
        <v>2030.2812649973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159763.862471468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s">
        <v>476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5" t="s">
        <v>288</v>
      </c>
      <c r="AL711" s="5" t="s">
        <v>299</v>
      </c>
      <c r="AM711" s="5" t="s">
        <v>402</v>
      </c>
      <c r="AN711" s="5" t="s">
        <v>437</v>
      </c>
      <c r="AO711" s="5" t="s">
        <v>261</v>
      </c>
      <c r="AP711" s="5" t="s">
        <v>549</v>
      </c>
      <c r="AQ711" s="0" t="s">
        <v>239</v>
      </c>
    </row>
    <row r="712" customFormat="false" ht="15.8" hidden="true" customHeight="false" outlineLevel="0" collapsed="false">
      <c r="A712" s="0" t="s">
        <v>13</v>
      </c>
      <c r="B712" s="0" t="s">
        <v>13</v>
      </c>
      <c r="C712" s="0" t="s">
        <v>109</v>
      </c>
      <c r="D712" s="0" t="s">
        <v>188</v>
      </c>
      <c r="E712" s="0" t="s">
        <v>117</v>
      </c>
      <c r="F712" s="0" t="s">
        <v>240</v>
      </c>
      <c r="G712" s="0" t="n">
        <v>159763.862471468</v>
      </c>
      <c r="H712" s="0" t="n">
        <v>2030.2812649973</v>
      </c>
      <c r="I712" s="0" t="n">
        <v>2030.2812649973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159763.862471468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s">
        <v>476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0</v>
      </c>
      <c r="AJ712" s="0" t="n">
        <v>0</v>
      </c>
      <c r="AK712" s="5" t="s">
        <v>288</v>
      </c>
      <c r="AL712" s="5" t="s">
        <v>299</v>
      </c>
      <c r="AM712" s="5" t="s">
        <v>402</v>
      </c>
      <c r="AN712" s="5" t="s">
        <v>437</v>
      </c>
      <c r="AO712" s="5" t="s">
        <v>261</v>
      </c>
      <c r="AP712" s="5" t="s">
        <v>549</v>
      </c>
      <c r="AQ712" s="0" t="s">
        <v>155</v>
      </c>
    </row>
    <row r="713" customFormat="false" ht="15.8" hidden="true" customHeight="false" outlineLevel="0" collapsed="false">
      <c r="A713" s="0" t="s">
        <v>13</v>
      </c>
      <c r="B713" s="0" t="s">
        <v>13</v>
      </c>
      <c r="C713" s="0" t="s">
        <v>109</v>
      </c>
      <c r="D713" s="0" t="s">
        <v>188</v>
      </c>
      <c r="E713" s="0" t="s">
        <v>117</v>
      </c>
      <c r="F713" s="0" t="s">
        <v>241</v>
      </c>
      <c r="G713" s="0" t="n">
        <v>159763.862471468</v>
      </c>
      <c r="H713" s="0" t="n">
        <v>2030.2812649973</v>
      </c>
      <c r="I713" s="0" t="n">
        <v>2030.2812649973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159763.862471468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s">
        <v>476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5" t="s">
        <v>288</v>
      </c>
      <c r="AL713" s="5" t="s">
        <v>299</v>
      </c>
      <c r="AM713" s="5" t="s">
        <v>402</v>
      </c>
      <c r="AN713" s="5" t="s">
        <v>437</v>
      </c>
      <c r="AO713" s="5" t="s">
        <v>261</v>
      </c>
      <c r="AP713" s="5" t="s">
        <v>549</v>
      </c>
      <c r="AQ713" s="0" t="s">
        <v>242</v>
      </c>
    </row>
    <row r="714" customFormat="false" ht="15.8" hidden="true" customHeight="false" outlineLevel="0" collapsed="false">
      <c r="A714" s="0" t="s">
        <v>13</v>
      </c>
      <c r="B714" s="0" t="s">
        <v>13</v>
      </c>
      <c r="C714" s="0" t="s">
        <v>109</v>
      </c>
      <c r="D714" s="0" t="s">
        <v>405</v>
      </c>
      <c r="E714" s="0" t="s">
        <v>117</v>
      </c>
      <c r="F714" s="0" t="s">
        <v>202</v>
      </c>
      <c r="G714" s="0" t="n">
        <v>17819684.6650625</v>
      </c>
      <c r="H714" s="0" t="n">
        <v>154314.904839106</v>
      </c>
      <c r="I714" s="0" t="n">
        <v>81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17819684.6650625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s">
        <v>476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5" t="s">
        <v>288</v>
      </c>
      <c r="AL714" s="5" t="s">
        <v>297</v>
      </c>
      <c r="AM714" s="5" t="s">
        <v>402</v>
      </c>
      <c r="AN714" s="5" t="s">
        <v>437</v>
      </c>
      <c r="AO714" s="5" t="s">
        <v>261</v>
      </c>
      <c r="AP714" s="5" t="s">
        <v>550</v>
      </c>
      <c r="AQ714" s="0" t="s">
        <v>237</v>
      </c>
    </row>
    <row r="715" customFormat="false" ht="15.8" hidden="true" customHeight="false" outlineLevel="0" collapsed="false">
      <c r="A715" s="0" t="s">
        <v>13</v>
      </c>
      <c r="B715" s="0" t="s">
        <v>13</v>
      </c>
      <c r="C715" s="0" t="s">
        <v>109</v>
      </c>
      <c r="D715" s="0" t="s">
        <v>405</v>
      </c>
      <c r="E715" s="0" t="s">
        <v>117</v>
      </c>
      <c r="F715" s="0" t="s">
        <v>238</v>
      </c>
      <c r="G715" s="0" t="n">
        <v>17819684.6650625</v>
      </c>
      <c r="H715" s="0" t="n">
        <v>154314.904839106</v>
      </c>
      <c r="I715" s="0" t="n">
        <v>289044.614324054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17819684.6650625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s">
        <v>476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5" t="s">
        <v>288</v>
      </c>
      <c r="AL715" s="5" t="s">
        <v>297</v>
      </c>
      <c r="AM715" s="5" t="s">
        <v>402</v>
      </c>
      <c r="AN715" s="5" t="s">
        <v>437</v>
      </c>
      <c r="AO715" s="5" t="s">
        <v>261</v>
      </c>
      <c r="AP715" s="5" t="s">
        <v>550</v>
      </c>
      <c r="AQ715" s="0" t="s">
        <v>239</v>
      </c>
    </row>
    <row r="716" customFormat="false" ht="15.8" hidden="true" customHeight="false" outlineLevel="0" collapsed="false">
      <c r="A716" s="0" t="s">
        <v>13</v>
      </c>
      <c r="B716" s="0" t="s">
        <v>13</v>
      </c>
      <c r="C716" s="0" t="s">
        <v>109</v>
      </c>
      <c r="D716" s="0" t="s">
        <v>405</v>
      </c>
      <c r="E716" s="0" t="s">
        <v>117</v>
      </c>
      <c r="F716" s="0" t="s">
        <v>240</v>
      </c>
      <c r="G716" s="0" t="n">
        <v>17819684.6650625</v>
      </c>
      <c r="H716" s="0" t="n">
        <v>154314.904839106</v>
      </c>
      <c r="I716" s="0" t="n">
        <v>289044.614324054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17819684.6650625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s">
        <v>476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5" t="s">
        <v>288</v>
      </c>
      <c r="AL716" s="5" t="s">
        <v>297</v>
      </c>
      <c r="AM716" s="5" t="s">
        <v>402</v>
      </c>
      <c r="AN716" s="5" t="s">
        <v>437</v>
      </c>
      <c r="AO716" s="5" t="s">
        <v>261</v>
      </c>
      <c r="AP716" s="5" t="s">
        <v>550</v>
      </c>
      <c r="AQ716" s="0" t="s">
        <v>155</v>
      </c>
    </row>
    <row r="717" customFormat="false" ht="15.8" hidden="true" customHeight="false" outlineLevel="0" collapsed="false">
      <c r="A717" s="0" t="s">
        <v>13</v>
      </c>
      <c r="B717" s="0" t="s">
        <v>13</v>
      </c>
      <c r="C717" s="0" t="s">
        <v>109</v>
      </c>
      <c r="D717" s="0" t="s">
        <v>405</v>
      </c>
      <c r="E717" s="0" t="s">
        <v>117</v>
      </c>
      <c r="F717" s="0" t="s">
        <v>241</v>
      </c>
      <c r="G717" s="0" t="n">
        <v>17819684.6650625</v>
      </c>
      <c r="H717" s="0" t="n">
        <v>154314.904839106</v>
      </c>
      <c r="I717" s="0" t="n">
        <v>289044.614324054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17819684.6650625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s">
        <v>476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5" t="s">
        <v>288</v>
      </c>
      <c r="AL717" s="5" t="s">
        <v>297</v>
      </c>
      <c r="AM717" s="5" t="s">
        <v>402</v>
      </c>
      <c r="AN717" s="5" t="s">
        <v>437</v>
      </c>
      <c r="AO717" s="5" t="s">
        <v>261</v>
      </c>
      <c r="AP717" s="5" t="s">
        <v>550</v>
      </c>
      <c r="AQ717" s="0" t="s">
        <v>242</v>
      </c>
    </row>
    <row r="718" customFormat="false" ht="15.8" hidden="true" customHeight="false" outlineLevel="0" collapsed="false">
      <c r="A718" s="0" t="s">
        <v>13</v>
      </c>
      <c r="B718" s="0" t="s">
        <v>13</v>
      </c>
      <c r="C718" s="0" t="s">
        <v>109</v>
      </c>
      <c r="D718" s="0" t="s">
        <v>182</v>
      </c>
      <c r="E718" s="0" t="s">
        <v>117</v>
      </c>
      <c r="F718" s="0" t="s">
        <v>202</v>
      </c>
      <c r="G718" s="0" t="n">
        <v>31250970.4529093</v>
      </c>
      <c r="H718" s="0" t="n">
        <v>181098.231046601</v>
      </c>
      <c r="I718" s="0" t="n">
        <v>87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31250970.4529093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s">
        <v>476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5" t="s">
        <v>288</v>
      </c>
      <c r="AL718" s="5" t="s">
        <v>301</v>
      </c>
      <c r="AM718" s="5" t="s">
        <v>402</v>
      </c>
      <c r="AN718" s="5" t="s">
        <v>437</v>
      </c>
      <c r="AO718" s="5" t="s">
        <v>261</v>
      </c>
      <c r="AP718" s="5" t="s">
        <v>551</v>
      </c>
      <c r="AQ718" s="0" t="s">
        <v>237</v>
      </c>
    </row>
    <row r="719" customFormat="false" ht="15.8" hidden="true" customHeight="false" outlineLevel="0" collapsed="false">
      <c r="A719" s="0" t="s">
        <v>13</v>
      </c>
      <c r="B719" s="0" t="s">
        <v>13</v>
      </c>
      <c r="C719" s="0" t="s">
        <v>109</v>
      </c>
      <c r="D719" s="0" t="s">
        <v>182</v>
      </c>
      <c r="E719" s="0" t="s">
        <v>117</v>
      </c>
      <c r="F719" s="0" t="s">
        <v>238</v>
      </c>
      <c r="G719" s="0" t="n">
        <v>31250970.4529093</v>
      </c>
      <c r="H719" s="0" t="n">
        <v>181098.231046601</v>
      </c>
      <c r="I719" s="0" t="n">
        <v>249289.9695221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31250970.4529093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s">
        <v>476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5" t="s">
        <v>288</v>
      </c>
      <c r="AL719" s="5" t="s">
        <v>301</v>
      </c>
      <c r="AM719" s="5" t="s">
        <v>402</v>
      </c>
      <c r="AN719" s="5" t="s">
        <v>437</v>
      </c>
      <c r="AO719" s="5" t="s">
        <v>261</v>
      </c>
      <c r="AP719" s="5" t="s">
        <v>551</v>
      </c>
      <c r="AQ719" s="0" t="s">
        <v>239</v>
      </c>
    </row>
    <row r="720" customFormat="false" ht="15.8" hidden="true" customHeight="false" outlineLevel="0" collapsed="false">
      <c r="A720" s="0" t="s">
        <v>13</v>
      </c>
      <c r="B720" s="0" t="s">
        <v>13</v>
      </c>
      <c r="C720" s="0" t="s">
        <v>109</v>
      </c>
      <c r="D720" s="0" t="s">
        <v>182</v>
      </c>
      <c r="E720" s="0" t="s">
        <v>117</v>
      </c>
      <c r="F720" s="0" t="s">
        <v>240</v>
      </c>
      <c r="G720" s="0" t="n">
        <v>31250970.4529093</v>
      </c>
      <c r="H720" s="0" t="n">
        <v>181098.231046601</v>
      </c>
      <c r="I720" s="0" t="n">
        <v>249289.9695221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31250970.4529093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s">
        <v>476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5" t="s">
        <v>288</v>
      </c>
      <c r="AL720" s="5" t="s">
        <v>301</v>
      </c>
      <c r="AM720" s="5" t="s">
        <v>402</v>
      </c>
      <c r="AN720" s="5" t="s">
        <v>437</v>
      </c>
      <c r="AO720" s="5" t="s">
        <v>261</v>
      </c>
      <c r="AP720" s="5" t="s">
        <v>551</v>
      </c>
      <c r="AQ720" s="0" t="s">
        <v>155</v>
      </c>
    </row>
    <row r="721" customFormat="false" ht="15.8" hidden="true" customHeight="false" outlineLevel="0" collapsed="false">
      <c r="A721" s="0" t="s">
        <v>13</v>
      </c>
      <c r="B721" s="0" t="s">
        <v>13</v>
      </c>
      <c r="C721" s="0" t="s">
        <v>109</v>
      </c>
      <c r="D721" s="0" t="s">
        <v>182</v>
      </c>
      <c r="E721" s="0" t="s">
        <v>117</v>
      </c>
      <c r="F721" s="0" t="s">
        <v>241</v>
      </c>
      <c r="G721" s="0" t="n">
        <v>31250970.4529093</v>
      </c>
      <c r="H721" s="0" t="n">
        <v>181098.231046601</v>
      </c>
      <c r="I721" s="0" t="n">
        <v>249289.9695221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31250970.4529093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s">
        <v>476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5" t="s">
        <v>288</v>
      </c>
      <c r="AL721" s="5" t="s">
        <v>301</v>
      </c>
      <c r="AM721" s="5" t="s">
        <v>402</v>
      </c>
      <c r="AN721" s="5" t="s">
        <v>437</v>
      </c>
      <c r="AO721" s="5" t="s">
        <v>261</v>
      </c>
      <c r="AP721" s="5" t="s">
        <v>551</v>
      </c>
      <c r="AQ721" s="0" t="s">
        <v>242</v>
      </c>
    </row>
    <row r="722" customFormat="false" ht="15.8" hidden="true" customHeight="false" outlineLevel="0" collapsed="false">
      <c r="A722" s="0" t="s">
        <v>13</v>
      </c>
      <c r="B722" s="0" t="s">
        <v>13</v>
      </c>
      <c r="C722" s="0" t="s">
        <v>109</v>
      </c>
      <c r="D722" s="0" t="s">
        <v>196</v>
      </c>
      <c r="E722" s="0" t="s">
        <v>117</v>
      </c>
      <c r="F722" s="0" t="s">
        <v>202</v>
      </c>
      <c r="G722" s="0" t="n">
        <v>1563554.4567763</v>
      </c>
      <c r="H722" s="0" t="n">
        <v>19392.2095616991</v>
      </c>
      <c r="I722" s="0" t="n">
        <v>24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1563554.4567763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s">
        <v>476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5" t="s">
        <v>288</v>
      </c>
      <c r="AL722" s="5" t="s">
        <v>303</v>
      </c>
      <c r="AM722" s="5" t="s">
        <v>402</v>
      </c>
      <c r="AN722" s="5" t="s">
        <v>437</v>
      </c>
      <c r="AO722" s="5" t="s">
        <v>261</v>
      </c>
      <c r="AP722" s="5" t="s">
        <v>552</v>
      </c>
      <c r="AQ722" s="0" t="s">
        <v>237</v>
      </c>
    </row>
    <row r="723" customFormat="false" ht="15.8" hidden="true" customHeight="false" outlineLevel="0" collapsed="false">
      <c r="A723" s="0" t="s">
        <v>13</v>
      </c>
      <c r="B723" s="0" t="s">
        <v>13</v>
      </c>
      <c r="C723" s="0" t="s">
        <v>109</v>
      </c>
      <c r="D723" s="0" t="s">
        <v>196</v>
      </c>
      <c r="E723" s="0" t="s">
        <v>117</v>
      </c>
      <c r="F723" s="0" t="s">
        <v>238</v>
      </c>
      <c r="G723" s="0" t="n">
        <v>1563554.4567763</v>
      </c>
      <c r="H723" s="0" t="n">
        <v>19392.2095616991</v>
      </c>
      <c r="I723" s="0" t="n">
        <v>19842.7754299927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1563554.4567763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s">
        <v>476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5" t="s">
        <v>288</v>
      </c>
      <c r="AL723" s="5" t="s">
        <v>303</v>
      </c>
      <c r="AM723" s="5" t="s">
        <v>402</v>
      </c>
      <c r="AN723" s="5" t="s">
        <v>437</v>
      </c>
      <c r="AO723" s="5" t="s">
        <v>261</v>
      </c>
      <c r="AP723" s="5" t="s">
        <v>552</v>
      </c>
      <c r="AQ723" s="0" t="s">
        <v>239</v>
      </c>
    </row>
    <row r="724" customFormat="false" ht="15.8" hidden="true" customHeight="false" outlineLevel="0" collapsed="false">
      <c r="A724" s="0" t="s">
        <v>13</v>
      </c>
      <c r="B724" s="0" t="s">
        <v>13</v>
      </c>
      <c r="C724" s="0" t="s">
        <v>109</v>
      </c>
      <c r="D724" s="0" t="s">
        <v>196</v>
      </c>
      <c r="E724" s="0" t="s">
        <v>117</v>
      </c>
      <c r="F724" s="0" t="s">
        <v>240</v>
      </c>
      <c r="G724" s="0" t="n">
        <v>1563554.4567763</v>
      </c>
      <c r="H724" s="0" t="n">
        <v>19392.2095616991</v>
      </c>
      <c r="I724" s="0" t="n">
        <v>19842.7754299927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1563554.4567763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s">
        <v>476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5" t="s">
        <v>288</v>
      </c>
      <c r="AL724" s="5" t="s">
        <v>303</v>
      </c>
      <c r="AM724" s="5" t="s">
        <v>402</v>
      </c>
      <c r="AN724" s="5" t="s">
        <v>437</v>
      </c>
      <c r="AO724" s="5" t="s">
        <v>261</v>
      </c>
      <c r="AP724" s="5" t="s">
        <v>552</v>
      </c>
      <c r="AQ724" s="0" t="s">
        <v>155</v>
      </c>
    </row>
    <row r="725" customFormat="false" ht="15.8" hidden="true" customHeight="false" outlineLevel="0" collapsed="false">
      <c r="A725" s="0" t="s">
        <v>13</v>
      </c>
      <c r="B725" s="0" t="s">
        <v>13</v>
      </c>
      <c r="C725" s="0" t="s">
        <v>109</v>
      </c>
      <c r="D725" s="0" t="s">
        <v>196</v>
      </c>
      <c r="E725" s="0" t="s">
        <v>117</v>
      </c>
      <c r="F725" s="0" t="s">
        <v>241</v>
      </c>
      <c r="G725" s="0" t="n">
        <v>1563554.4567763</v>
      </c>
      <c r="H725" s="0" t="n">
        <v>19392.2095616991</v>
      </c>
      <c r="I725" s="0" t="n">
        <v>19842.7754299927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1563554.4567763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s">
        <v>476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5" t="s">
        <v>288</v>
      </c>
      <c r="AL725" s="5" t="s">
        <v>303</v>
      </c>
      <c r="AM725" s="5" t="s">
        <v>402</v>
      </c>
      <c r="AN725" s="5" t="s">
        <v>437</v>
      </c>
      <c r="AO725" s="5" t="s">
        <v>261</v>
      </c>
      <c r="AP725" s="5" t="s">
        <v>552</v>
      </c>
      <c r="AQ725" s="0" t="s">
        <v>242</v>
      </c>
    </row>
    <row r="726" customFormat="false" ht="15.8" hidden="true" customHeight="false" outlineLevel="0" collapsed="false">
      <c r="A726" s="0" t="s">
        <v>13</v>
      </c>
      <c r="B726" s="0" t="s">
        <v>13</v>
      </c>
      <c r="C726" s="0" t="s">
        <v>109</v>
      </c>
      <c r="D726" s="0" t="s">
        <v>187</v>
      </c>
      <c r="E726" s="0" t="s">
        <v>117</v>
      </c>
      <c r="F726" s="0" t="s">
        <v>202</v>
      </c>
      <c r="G726" s="0" t="n">
        <v>43878683.8402066</v>
      </c>
      <c r="H726" s="0" t="n">
        <v>303234.012789347</v>
      </c>
      <c r="I726" s="0" t="n">
        <v>2401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43878683.8402066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s">
        <v>476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5" t="s">
        <v>288</v>
      </c>
      <c r="AL726" s="5" t="s">
        <v>409</v>
      </c>
      <c r="AM726" s="5" t="s">
        <v>402</v>
      </c>
      <c r="AN726" s="5" t="s">
        <v>437</v>
      </c>
      <c r="AO726" s="5" t="s">
        <v>261</v>
      </c>
      <c r="AP726" s="5" t="s">
        <v>553</v>
      </c>
      <c r="AQ726" s="0" t="s">
        <v>237</v>
      </c>
    </row>
    <row r="727" customFormat="false" ht="15.8" hidden="true" customHeight="false" outlineLevel="0" collapsed="false">
      <c r="A727" s="0" t="s">
        <v>13</v>
      </c>
      <c r="B727" s="0" t="s">
        <v>13</v>
      </c>
      <c r="C727" s="0" t="s">
        <v>109</v>
      </c>
      <c r="D727" s="0" t="s">
        <v>187</v>
      </c>
      <c r="E727" s="0" t="s">
        <v>117</v>
      </c>
      <c r="F727" s="0" t="s">
        <v>238</v>
      </c>
      <c r="G727" s="0" t="n">
        <v>43878683.8402066</v>
      </c>
      <c r="H727" s="0" t="n">
        <v>303234.012789347</v>
      </c>
      <c r="I727" s="0" t="n">
        <v>709474.057414119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43878683.8402066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s">
        <v>476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5" t="s">
        <v>288</v>
      </c>
      <c r="AL727" s="5" t="s">
        <v>409</v>
      </c>
      <c r="AM727" s="5" t="s">
        <v>402</v>
      </c>
      <c r="AN727" s="5" t="s">
        <v>437</v>
      </c>
      <c r="AO727" s="5" t="s">
        <v>261</v>
      </c>
      <c r="AP727" s="5" t="s">
        <v>553</v>
      </c>
      <c r="AQ727" s="0" t="s">
        <v>239</v>
      </c>
    </row>
    <row r="728" customFormat="false" ht="15.8" hidden="true" customHeight="false" outlineLevel="0" collapsed="false">
      <c r="A728" s="0" t="s">
        <v>13</v>
      </c>
      <c r="B728" s="0" t="s">
        <v>13</v>
      </c>
      <c r="C728" s="0" t="s">
        <v>109</v>
      </c>
      <c r="D728" s="0" t="s">
        <v>187</v>
      </c>
      <c r="E728" s="0" t="s">
        <v>117</v>
      </c>
      <c r="F728" s="0" t="s">
        <v>240</v>
      </c>
      <c r="G728" s="0" t="n">
        <v>43878683.8402066</v>
      </c>
      <c r="H728" s="0" t="n">
        <v>303234.012789347</v>
      </c>
      <c r="I728" s="0" t="n">
        <v>709474.057414119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43878683.8402066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s">
        <v>476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5" t="s">
        <v>288</v>
      </c>
      <c r="AL728" s="5" t="s">
        <v>409</v>
      </c>
      <c r="AM728" s="5" t="s">
        <v>402</v>
      </c>
      <c r="AN728" s="5" t="s">
        <v>437</v>
      </c>
      <c r="AO728" s="5" t="s">
        <v>261</v>
      </c>
      <c r="AP728" s="5" t="s">
        <v>553</v>
      </c>
      <c r="AQ728" s="0" t="s">
        <v>155</v>
      </c>
    </row>
    <row r="729" customFormat="false" ht="15.8" hidden="true" customHeight="false" outlineLevel="0" collapsed="false">
      <c r="A729" s="0" t="s">
        <v>13</v>
      </c>
      <c r="B729" s="0" t="s">
        <v>13</v>
      </c>
      <c r="C729" s="0" t="s">
        <v>109</v>
      </c>
      <c r="D729" s="0" t="s">
        <v>187</v>
      </c>
      <c r="E729" s="0" t="s">
        <v>117</v>
      </c>
      <c r="F729" s="0" t="s">
        <v>241</v>
      </c>
      <c r="G729" s="0" t="n">
        <v>43878683.8402066</v>
      </c>
      <c r="H729" s="0" t="n">
        <v>303234.012789347</v>
      </c>
      <c r="I729" s="0" t="n">
        <v>709474.057414119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43878683.8402066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s">
        <v>476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5" t="s">
        <v>288</v>
      </c>
      <c r="AL729" s="5" t="s">
        <v>409</v>
      </c>
      <c r="AM729" s="5" t="s">
        <v>402</v>
      </c>
      <c r="AN729" s="5" t="s">
        <v>437</v>
      </c>
      <c r="AO729" s="5" t="s">
        <v>261</v>
      </c>
      <c r="AP729" s="5" t="s">
        <v>553</v>
      </c>
      <c r="AQ729" s="0" t="s">
        <v>242</v>
      </c>
    </row>
    <row r="730" customFormat="false" ht="15.8" hidden="true" customHeight="false" outlineLevel="0" collapsed="false">
      <c r="A730" s="0" t="s">
        <v>13</v>
      </c>
      <c r="B730" s="0" t="s">
        <v>13</v>
      </c>
      <c r="C730" s="0" t="s">
        <v>109</v>
      </c>
      <c r="D730" s="0" t="s">
        <v>189</v>
      </c>
      <c r="E730" s="0" t="s">
        <v>117</v>
      </c>
      <c r="F730" s="0" t="s">
        <v>202</v>
      </c>
      <c r="G730" s="0" t="n">
        <v>16993037.9436097</v>
      </c>
      <c r="H730" s="0" t="n">
        <v>103220.163077123</v>
      </c>
      <c r="I730" s="0" t="n">
        <v>30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16993037.9436097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s">
        <v>476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5" t="s">
        <v>288</v>
      </c>
      <c r="AL730" s="5" t="s">
        <v>246</v>
      </c>
      <c r="AM730" s="5" t="s">
        <v>402</v>
      </c>
      <c r="AN730" s="5" t="s">
        <v>437</v>
      </c>
      <c r="AO730" s="5" t="s">
        <v>261</v>
      </c>
      <c r="AP730" s="5" t="s">
        <v>554</v>
      </c>
      <c r="AQ730" s="0" t="s">
        <v>237</v>
      </c>
    </row>
    <row r="731" customFormat="false" ht="15.8" hidden="true" customHeight="false" outlineLevel="0" collapsed="false">
      <c r="A731" s="0" t="s">
        <v>13</v>
      </c>
      <c r="B731" s="0" t="s">
        <v>13</v>
      </c>
      <c r="C731" s="0" t="s">
        <v>109</v>
      </c>
      <c r="D731" s="0" t="s">
        <v>189</v>
      </c>
      <c r="E731" s="0" t="s">
        <v>117</v>
      </c>
      <c r="F731" s="0" t="s">
        <v>238</v>
      </c>
      <c r="G731" s="0" t="n">
        <v>16993037.9436097</v>
      </c>
      <c r="H731" s="0" t="n">
        <v>103220.163077123</v>
      </c>
      <c r="I731" s="0" t="n">
        <v>107660.846972842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16993037.9436097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s">
        <v>476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5" t="s">
        <v>288</v>
      </c>
      <c r="AL731" s="5" t="s">
        <v>246</v>
      </c>
      <c r="AM731" s="5" t="s">
        <v>402</v>
      </c>
      <c r="AN731" s="5" t="s">
        <v>437</v>
      </c>
      <c r="AO731" s="5" t="s">
        <v>261</v>
      </c>
      <c r="AP731" s="5" t="s">
        <v>554</v>
      </c>
      <c r="AQ731" s="0" t="s">
        <v>239</v>
      </c>
    </row>
    <row r="732" customFormat="false" ht="15.8" hidden="true" customHeight="false" outlineLevel="0" collapsed="false">
      <c r="A732" s="0" t="s">
        <v>13</v>
      </c>
      <c r="B732" s="0" t="s">
        <v>13</v>
      </c>
      <c r="C732" s="0" t="s">
        <v>109</v>
      </c>
      <c r="D732" s="0" t="s">
        <v>189</v>
      </c>
      <c r="E732" s="0" t="s">
        <v>117</v>
      </c>
      <c r="F732" s="0" t="s">
        <v>240</v>
      </c>
      <c r="G732" s="0" t="n">
        <v>16993037.9436097</v>
      </c>
      <c r="H732" s="0" t="n">
        <v>103220.163077123</v>
      </c>
      <c r="I732" s="0" t="n">
        <v>107660.846972842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16993037.9436097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s">
        <v>476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5" t="s">
        <v>288</v>
      </c>
      <c r="AL732" s="5" t="s">
        <v>246</v>
      </c>
      <c r="AM732" s="5" t="s">
        <v>402</v>
      </c>
      <c r="AN732" s="5" t="s">
        <v>437</v>
      </c>
      <c r="AO732" s="5" t="s">
        <v>261</v>
      </c>
      <c r="AP732" s="5" t="s">
        <v>554</v>
      </c>
      <c r="AQ732" s="0" t="s">
        <v>155</v>
      </c>
    </row>
    <row r="733" customFormat="false" ht="15.8" hidden="true" customHeight="false" outlineLevel="0" collapsed="false">
      <c r="A733" s="0" t="s">
        <v>13</v>
      </c>
      <c r="B733" s="0" t="s">
        <v>13</v>
      </c>
      <c r="C733" s="0" t="s">
        <v>109</v>
      </c>
      <c r="D733" s="0" t="s">
        <v>189</v>
      </c>
      <c r="E733" s="0" t="s">
        <v>117</v>
      </c>
      <c r="F733" s="0" t="s">
        <v>241</v>
      </c>
      <c r="G733" s="0" t="n">
        <v>16993037.9436097</v>
      </c>
      <c r="H733" s="0" t="n">
        <v>103220.163077123</v>
      </c>
      <c r="I733" s="0" t="n">
        <v>107660.846972842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16993037.9436097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s">
        <v>476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5" t="s">
        <v>288</v>
      </c>
      <c r="AL733" s="5" t="s">
        <v>246</v>
      </c>
      <c r="AM733" s="5" t="s">
        <v>402</v>
      </c>
      <c r="AN733" s="5" t="s">
        <v>437</v>
      </c>
      <c r="AO733" s="5" t="s">
        <v>261</v>
      </c>
      <c r="AP733" s="5" t="s">
        <v>554</v>
      </c>
      <c r="AQ733" s="0" t="s">
        <v>242</v>
      </c>
    </row>
    <row r="734" customFormat="false" ht="15.8" hidden="true" customHeight="false" outlineLevel="0" collapsed="false">
      <c r="A734" s="0" t="s">
        <v>13</v>
      </c>
      <c r="B734" s="0" t="s">
        <v>13</v>
      </c>
      <c r="C734" s="0" t="s">
        <v>412</v>
      </c>
      <c r="D734" s="0" t="s">
        <v>162</v>
      </c>
      <c r="E734" s="0" t="s">
        <v>6</v>
      </c>
      <c r="F734" s="0" t="s">
        <v>202</v>
      </c>
      <c r="G734" s="0" t="n">
        <v>160799385.26856</v>
      </c>
      <c r="H734" s="0" t="n">
        <v>3192769.05354375</v>
      </c>
      <c r="I734" s="0" t="n">
        <v>605.99999992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160799385.26856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s">
        <v>555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5" t="s">
        <v>235</v>
      </c>
      <c r="AL734" s="5" t="s">
        <v>261</v>
      </c>
      <c r="AM734" s="5" t="s">
        <v>414</v>
      </c>
      <c r="AN734" s="5" t="s">
        <v>437</v>
      </c>
      <c r="AO734" s="5" t="s">
        <v>261</v>
      </c>
      <c r="AP734" s="5" t="s">
        <v>556</v>
      </c>
      <c r="AQ734" s="0" t="s">
        <v>237</v>
      </c>
    </row>
    <row r="735" customFormat="false" ht="15.8" hidden="true" customHeight="false" outlineLevel="0" collapsed="false">
      <c r="A735" s="0" t="s">
        <v>13</v>
      </c>
      <c r="B735" s="0" t="s">
        <v>13</v>
      </c>
      <c r="C735" s="0" t="s">
        <v>412</v>
      </c>
      <c r="D735" s="0" t="s">
        <v>162</v>
      </c>
      <c r="E735" s="0" t="s">
        <v>6</v>
      </c>
      <c r="F735" s="0" t="s">
        <v>238</v>
      </c>
      <c r="G735" s="0" t="n">
        <v>160799385.26856</v>
      </c>
      <c r="H735" s="0" t="n">
        <v>3192769.05354375</v>
      </c>
      <c r="I735" s="0" t="n">
        <v>2008780.60660077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160799385.26856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s">
        <v>555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5" t="s">
        <v>235</v>
      </c>
      <c r="AL735" s="5" t="s">
        <v>261</v>
      </c>
      <c r="AM735" s="5" t="s">
        <v>414</v>
      </c>
      <c r="AN735" s="5" t="s">
        <v>437</v>
      </c>
      <c r="AO735" s="5" t="s">
        <v>261</v>
      </c>
      <c r="AP735" s="5" t="s">
        <v>556</v>
      </c>
      <c r="AQ735" s="0" t="s">
        <v>239</v>
      </c>
    </row>
    <row r="736" customFormat="false" ht="15.8" hidden="true" customHeight="false" outlineLevel="0" collapsed="false">
      <c r="A736" s="0" t="s">
        <v>13</v>
      </c>
      <c r="B736" s="0" t="s">
        <v>13</v>
      </c>
      <c r="C736" s="0" t="s">
        <v>412</v>
      </c>
      <c r="D736" s="0" t="s">
        <v>162</v>
      </c>
      <c r="E736" s="0" t="s">
        <v>6</v>
      </c>
      <c r="F736" s="0" t="s">
        <v>240</v>
      </c>
      <c r="G736" s="0" t="n">
        <v>27169340.6223919</v>
      </c>
      <c r="H736" s="0" t="n">
        <v>3192769.05354375</v>
      </c>
      <c r="I736" s="0" t="n">
        <v>2008780.60660077</v>
      </c>
      <c r="J736" s="0" t="n">
        <v>0</v>
      </c>
      <c r="K736" s="0" t="n">
        <v>0</v>
      </c>
      <c r="L736" s="0" t="n">
        <v>563047843.750157</v>
      </c>
      <c r="M736" s="0" t="n">
        <v>681584231.908085</v>
      </c>
      <c r="N736" s="0" t="n">
        <v>563047843.750157</v>
      </c>
      <c r="O736" s="0" t="n">
        <v>681584231.908085</v>
      </c>
      <c r="P736" s="0" t="n">
        <v>18412024.9414738</v>
      </c>
      <c r="Q736" s="0" t="n">
        <v>21042314.2188273</v>
      </c>
      <c r="R736" s="0" t="n">
        <v>160799385.26856</v>
      </c>
      <c r="S736" s="0" t="n">
        <v>0.831035792972623</v>
      </c>
      <c r="T736" s="0" t="n">
        <v>0</v>
      </c>
      <c r="U736" s="0" t="n">
        <v>194.91420375</v>
      </c>
      <c r="V736" s="0" t="n">
        <v>194.91420375</v>
      </c>
      <c r="W736" s="0" t="n">
        <v>6.17870232682655</v>
      </c>
      <c r="X736" s="0" t="n">
        <v>396.007109826827</v>
      </c>
      <c r="Y736" s="0" t="n">
        <v>389.8284075</v>
      </c>
      <c r="Z736" s="0" t="s">
        <v>555</v>
      </c>
      <c r="AA736" s="0" t="n">
        <v>0.53</v>
      </c>
      <c r="AB736" s="0" t="n">
        <v>0.96</v>
      </c>
      <c r="AC736" s="0" t="n">
        <v>1</v>
      </c>
      <c r="AD736" s="0" t="n">
        <v>0.43</v>
      </c>
      <c r="AE736" s="0" t="n">
        <v>0.04</v>
      </c>
      <c r="AF736" s="0" t="n">
        <v>0</v>
      </c>
      <c r="AG736" s="0" t="n">
        <v>0.04</v>
      </c>
      <c r="AH736" s="0" t="n">
        <v>0.44044897027549</v>
      </c>
      <c r="AI736" s="0" t="n">
        <v>0.797794361253718</v>
      </c>
      <c r="AJ736" s="0" t="n">
        <v>0.831035792972623</v>
      </c>
      <c r="AK736" s="5" t="s">
        <v>235</v>
      </c>
      <c r="AL736" s="5" t="s">
        <v>261</v>
      </c>
      <c r="AM736" s="5" t="s">
        <v>414</v>
      </c>
      <c r="AN736" s="5" t="s">
        <v>437</v>
      </c>
      <c r="AO736" s="5" t="s">
        <v>261</v>
      </c>
      <c r="AP736" s="5" t="s">
        <v>556</v>
      </c>
      <c r="AQ736" s="0" t="s">
        <v>155</v>
      </c>
    </row>
    <row r="737" customFormat="false" ht="15.8" hidden="true" customHeight="false" outlineLevel="0" collapsed="false">
      <c r="A737" s="0" t="s">
        <v>13</v>
      </c>
      <c r="B737" s="0" t="s">
        <v>13</v>
      </c>
      <c r="C737" s="0" t="s">
        <v>412</v>
      </c>
      <c r="D737" s="0" t="s">
        <v>162</v>
      </c>
      <c r="E737" s="0" t="s">
        <v>6</v>
      </c>
      <c r="F737" s="0" t="s">
        <v>241</v>
      </c>
      <c r="G737" s="0" t="n">
        <v>7243350.01970504</v>
      </c>
      <c r="H737" s="0" t="n">
        <v>3192769.05354375</v>
      </c>
      <c r="I737" s="0" t="n">
        <v>2008780.60660077</v>
      </c>
      <c r="J737" s="0" t="n">
        <v>9206012.47073692</v>
      </c>
      <c r="K737" s="0" t="n">
        <v>11836301.7480903</v>
      </c>
      <c r="L737" s="0" t="n">
        <v>681584231.908085</v>
      </c>
      <c r="M737" s="0" t="n">
        <v>829754717.105494</v>
      </c>
      <c r="N737" s="0" t="n">
        <v>681584231.908085</v>
      </c>
      <c r="O737" s="0" t="n">
        <v>829754717.105494</v>
      </c>
      <c r="P737" s="0" t="n">
        <v>21042314.2188273</v>
      </c>
      <c r="Q737" s="0" t="n">
        <v>23672603.4961806</v>
      </c>
      <c r="R737" s="0" t="n">
        <v>160799385.26856</v>
      </c>
      <c r="S737" s="0" t="n">
        <v>0.954954118713778</v>
      </c>
      <c r="T737" s="0" t="n">
        <v>3.29530790764083</v>
      </c>
      <c r="U737" s="0" t="n">
        <v>236.681533125</v>
      </c>
      <c r="V737" s="0" t="n">
        <v>236.681533125</v>
      </c>
      <c r="W737" s="0" t="n">
        <v>7.00252930373674</v>
      </c>
      <c r="X737" s="0" t="n">
        <v>483.660903461378</v>
      </c>
      <c r="Y737" s="0" t="n">
        <v>473.36306625</v>
      </c>
      <c r="Z737" s="0" t="s">
        <v>555</v>
      </c>
      <c r="AA737" s="0" t="n">
        <v>0.53</v>
      </c>
      <c r="AB737" s="0" t="n">
        <v>0.96</v>
      </c>
      <c r="AC737" s="0" t="n">
        <v>1</v>
      </c>
      <c r="AD737" s="0" t="n">
        <v>0.43</v>
      </c>
      <c r="AE737" s="0" t="n">
        <v>0.04</v>
      </c>
      <c r="AF737" s="0" t="n">
        <v>0.0133333333333333</v>
      </c>
      <c r="AG737" s="0" t="n">
        <v>0.0266666666666667</v>
      </c>
      <c r="AH737" s="0" t="n">
        <v>0.506125682918302</v>
      </c>
      <c r="AI737" s="0" t="n">
        <v>0.916755953965227</v>
      </c>
      <c r="AJ737" s="0" t="n">
        <v>0.954954118713778</v>
      </c>
      <c r="AK737" s="5" t="s">
        <v>235</v>
      </c>
      <c r="AL737" s="5" t="s">
        <v>261</v>
      </c>
      <c r="AM737" s="5" t="s">
        <v>414</v>
      </c>
      <c r="AN737" s="5" t="s">
        <v>437</v>
      </c>
      <c r="AO737" s="5" t="s">
        <v>261</v>
      </c>
      <c r="AP737" s="5" t="s">
        <v>556</v>
      </c>
      <c r="AQ737" s="0" t="s">
        <v>242</v>
      </c>
    </row>
    <row r="738" customFormat="false" ht="15.8" hidden="true" customHeight="false" outlineLevel="0" collapsed="false">
      <c r="A738" s="0" t="s">
        <v>13</v>
      </c>
      <c r="B738" s="0" t="s">
        <v>13</v>
      </c>
      <c r="C738" s="0" t="s">
        <v>416</v>
      </c>
      <c r="D738" s="0" t="s">
        <v>163</v>
      </c>
      <c r="E738" s="0" t="s">
        <v>6</v>
      </c>
      <c r="F738" s="0" t="s">
        <v>202</v>
      </c>
      <c r="G738" s="0" t="n">
        <v>532193326.409163</v>
      </c>
      <c r="H738" s="0" t="n">
        <v>8478799.46647581</v>
      </c>
      <c r="I738" s="0" t="n">
        <v>1220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532193326.409163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s">
        <v>555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5" t="s">
        <v>235</v>
      </c>
      <c r="AL738" s="5" t="s">
        <v>235</v>
      </c>
      <c r="AM738" s="5" t="s">
        <v>417</v>
      </c>
      <c r="AN738" s="5" t="s">
        <v>437</v>
      </c>
      <c r="AO738" s="5" t="s">
        <v>261</v>
      </c>
      <c r="AP738" s="5" t="s">
        <v>557</v>
      </c>
      <c r="AQ738" s="0" t="s">
        <v>237</v>
      </c>
    </row>
    <row r="739" customFormat="false" ht="15.8" hidden="true" customHeight="false" outlineLevel="0" collapsed="false">
      <c r="A739" s="0" t="s">
        <v>13</v>
      </c>
      <c r="B739" s="0" t="s">
        <v>13</v>
      </c>
      <c r="C739" s="0" t="s">
        <v>416</v>
      </c>
      <c r="D739" s="0" t="s">
        <v>163</v>
      </c>
      <c r="E739" s="0" t="s">
        <v>6</v>
      </c>
      <c r="F739" s="0" t="s">
        <v>238</v>
      </c>
      <c r="G739" s="0" t="n">
        <v>532193326.409163</v>
      </c>
      <c r="H739" s="0" t="n">
        <v>8478799.46647581</v>
      </c>
      <c r="I739" s="0" t="n">
        <v>5752420.49096813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532193326.409163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s">
        <v>555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  <c r="AI739" s="0" t="n">
        <v>0</v>
      </c>
      <c r="AJ739" s="0" t="n">
        <v>0</v>
      </c>
      <c r="AK739" s="5" t="s">
        <v>235</v>
      </c>
      <c r="AL739" s="5" t="s">
        <v>235</v>
      </c>
      <c r="AM739" s="5" t="s">
        <v>417</v>
      </c>
      <c r="AN739" s="5" t="s">
        <v>437</v>
      </c>
      <c r="AO739" s="5" t="s">
        <v>261</v>
      </c>
      <c r="AP739" s="5" t="s">
        <v>557</v>
      </c>
      <c r="AQ739" s="0" t="s">
        <v>239</v>
      </c>
    </row>
    <row r="740" customFormat="false" ht="15.8" hidden="true" customHeight="false" outlineLevel="0" collapsed="false">
      <c r="A740" s="0" t="s">
        <v>13</v>
      </c>
      <c r="B740" s="0" t="s">
        <v>13</v>
      </c>
      <c r="C740" s="0" t="s">
        <v>416</v>
      </c>
      <c r="D740" s="0" t="s">
        <v>163</v>
      </c>
      <c r="E740" s="0" t="s">
        <v>6</v>
      </c>
      <c r="F740" s="0" t="s">
        <v>240</v>
      </c>
      <c r="G740" s="0" t="n">
        <v>126088278.115535</v>
      </c>
      <c r="H740" s="0" t="n">
        <v>8478799.46647581</v>
      </c>
      <c r="I740" s="0" t="n">
        <v>5752420.49096813</v>
      </c>
      <c r="J740" s="0" t="n">
        <v>0</v>
      </c>
      <c r="K740" s="0" t="n">
        <v>0</v>
      </c>
      <c r="L740" s="0" t="n">
        <v>1690360593.79491</v>
      </c>
      <c r="M740" s="0" t="n">
        <v>2046225981.96226</v>
      </c>
      <c r="N740" s="0" t="n">
        <v>1690360593.79491</v>
      </c>
      <c r="O740" s="0" t="n">
        <v>2046225981.96226</v>
      </c>
      <c r="P740" s="0" t="n">
        <v>56426696.3535832</v>
      </c>
      <c r="Q740" s="0" t="n">
        <v>64487652.9755238</v>
      </c>
      <c r="R740" s="0" t="n">
        <v>532193326.409163</v>
      </c>
      <c r="S740" s="0" t="n">
        <v>0.763078054799591</v>
      </c>
      <c r="T740" s="0" t="n">
        <v>0</v>
      </c>
      <c r="U740" s="0" t="n">
        <v>220.3488</v>
      </c>
      <c r="V740" s="0" t="n">
        <v>220.3488</v>
      </c>
      <c r="W740" s="0" t="n">
        <v>7.13039327131089</v>
      </c>
      <c r="X740" s="0" t="n">
        <v>447.827993271311</v>
      </c>
      <c r="Y740" s="0" t="n">
        <v>440.6976</v>
      </c>
      <c r="Z740" s="0" t="s">
        <v>555</v>
      </c>
      <c r="AA740" s="0" t="n">
        <v>0.53</v>
      </c>
      <c r="AB740" s="0" t="n">
        <v>0.96</v>
      </c>
      <c r="AC740" s="0" t="n">
        <v>1</v>
      </c>
      <c r="AD740" s="0" t="n">
        <v>0.43</v>
      </c>
      <c r="AE740" s="0" t="n">
        <v>0.04</v>
      </c>
      <c r="AF740" s="0" t="n">
        <v>0</v>
      </c>
      <c r="AG740" s="0" t="n">
        <v>0.04</v>
      </c>
      <c r="AH740" s="0" t="n">
        <v>0.404431369043783</v>
      </c>
      <c r="AI740" s="0" t="n">
        <v>0.732554932607607</v>
      </c>
      <c r="AJ740" s="0" t="n">
        <v>0.763078054799591</v>
      </c>
      <c r="AK740" s="5" t="s">
        <v>235</v>
      </c>
      <c r="AL740" s="5" t="s">
        <v>235</v>
      </c>
      <c r="AM740" s="5" t="s">
        <v>417</v>
      </c>
      <c r="AN740" s="5" t="s">
        <v>437</v>
      </c>
      <c r="AO740" s="5" t="s">
        <v>261</v>
      </c>
      <c r="AP740" s="5" t="s">
        <v>557</v>
      </c>
      <c r="AQ740" s="0" t="s">
        <v>155</v>
      </c>
    </row>
    <row r="741" customFormat="false" ht="15.8" hidden="true" customHeight="false" outlineLevel="0" collapsed="false">
      <c r="A741" s="0" t="s">
        <v>13</v>
      </c>
      <c r="B741" s="0" t="s">
        <v>13</v>
      </c>
      <c r="C741" s="0" t="s">
        <v>416</v>
      </c>
      <c r="D741" s="0" t="s">
        <v>163</v>
      </c>
      <c r="E741" s="0" t="s">
        <v>6</v>
      </c>
      <c r="F741" s="0" t="s">
        <v>241</v>
      </c>
      <c r="G741" s="0" t="n">
        <v>35859930.7410226</v>
      </c>
      <c r="H741" s="0" t="n">
        <v>8478799.46647581</v>
      </c>
      <c r="I741" s="0" t="n">
        <v>5752420.49096813</v>
      </c>
      <c r="J741" s="0" t="n">
        <v>28213348.1767916</v>
      </c>
      <c r="K741" s="0" t="n">
        <v>36274304.798732</v>
      </c>
      <c r="L741" s="0" t="n">
        <v>2046225981.96226</v>
      </c>
      <c r="M741" s="0" t="n">
        <v>2491057717.17145</v>
      </c>
      <c r="N741" s="0" t="n">
        <v>2046225981.96226</v>
      </c>
      <c r="O741" s="0" t="n">
        <v>2491057717.17145</v>
      </c>
      <c r="P741" s="0" t="n">
        <v>64487652.9755238</v>
      </c>
      <c r="Q741" s="0" t="n">
        <v>72548609.5974642</v>
      </c>
      <c r="R741" s="0" t="n">
        <v>532193326.409163</v>
      </c>
      <c r="S741" s="0" t="n">
        <v>0.932618601245945</v>
      </c>
      <c r="T741" s="0" t="n">
        <v>3.8028764113658</v>
      </c>
      <c r="U741" s="0" t="n">
        <v>267.5664</v>
      </c>
      <c r="V741" s="0" t="n">
        <v>267.5664</v>
      </c>
      <c r="W741" s="0" t="n">
        <v>8.08111237415234</v>
      </c>
      <c r="X741" s="0" t="n">
        <v>547.016788785518</v>
      </c>
      <c r="Y741" s="0" t="n">
        <v>535.1328</v>
      </c>
      <c r="Z741" s="0" t="s">
        <v>555</v>
      </c>
      <c r="AA741" s="0" t="n">
        <v>0.53</v>
      </c>
      <c r="AB741" s="0" t="n">
        <v>0.96</v>
      </c>
      <c r="AC741" s="0" t="n">
        <v>1</v>
      </c>
      <c r="AD741" s="0" t="n">
        <v>0.43</v>
      </c>
      <c r="AE741" s="0" t="n">
        <v>0.04</v>
      </c>
      <c r="AF741" s="0" t="n">
        <v>0.0133333333333333</v>
      </c>
      <c r="AG741" s="0" t="n">
        <v>0.0266666666666667</v>
      </c>
      <c r="AH741" s="0" t="n">
        <v>0.494287858660351</v>
      </c>
      <c r="AI741" s="0" t="n">
        <v>0.895313857196107</v>
      </c>
      <c r="AJ741" s="0" t="n">
        <v>0.932618601245945</v>
      </c>
      <c r="AK741" s="5" t="s">
        <v>235</v>
      </c>
      <c r="AL741" s="5" t="s">
        <v>235</v>
      </c>
      <c r="AM741" s="5" t="s">
        <v>417</v>
      </c>
      <c r="AN741" s="5" t="s">
        <v>437</v>
      </c>
      <c r="AO741" s="5" t="s">
        <v>261</v>
      </c>
      <c r="AP741" s="5" t="s">
        <v>557</v>
      </c>
      <c r="AQ741" s="0" t="s">
        <v>242</v>
      </c>
    </row>
    <row r="742" customFormat="false" ht="15.8" hidden="true" customHeight="false" outlineLevel="0" collapsed="false">
      <c r="A742" s="0" t="s">
        <v>13</v>
      </c>
      <c r="B742" s="0" t="s">
        <v>13</v>
      </c>
      <c r="C742" s="0" t="s">
        <v>416</v>
      </c>
      <c r="D742" s="0" t="s">
        <v>162</v>
      </c>
      <c r="E742" s="0" t="s">
        <v>6</v>
      </c>
      <c r="F742" s="0" t="s">
        <v>202</v>
      </c>
      <c r="G742" s="0" t="n">
        <v>141473276.257948</v>
      </c>
      <c r="H742" s="0" t="n">
        <v>2153455.31343875</v>
      </c>
      <c r="I742" s="0" t="n">
        <v>369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141473276.257948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s">
        <v>555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0</v>
      </c>
      <c r="AJ742" s="0" t="n">
        <v>0</v>
      </c>
      <c r="AK742" s="5" t="s">
        <v>235</v>
      </c>
      <c r="AL742" s="5" t="s">
        <v>261</v>
      </c>
      <c r="AM742" s="5" t="s">
        <v>417</v>
      </c>
      <c r="AN742" s="5" t="s">
        <v>437</v>
      </c>
      <c r="AO742" s="5" t="s">
        <v>261</v>
      </c>
      <c r="AP742" s="5" t="s">
        <v>558</v>
      </c>
      <c r="AQ742" s="0" t="s">
        <v>237</v>
      </c>
    </row>
    <row r="743" customFormat="false" ht="15.8" hidden="true" customHeight="false" outlineLevel="0" collapsed="false">
      <c r="A743" s="0" t="s">
        <v>13</v>
      </c>
      <c r="B743" s="0" t="s">
        <v>13</v>
      </c>
      <c r="C743" s="0" t="s">
        <v>416</v>
      </c>
      <c r="D743" s="0" t="s">
        <v>162</v>
      </c>
      <c r="E743" s="0" t="s">
        <v>6</v>
      </c>
      <c r="F743" s="0" t="s">
        <v>238</v>
      </c>
      <c r="G743" s="0" t="n">
        <v>141473276.257948</v>
      </c>
      <c r="H743" s="0" t="n">
        <v>2153455.31343875</v>
      </c>
      <c r="I743" s="0" t="n">
        <v>1322307.06031716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141473276.257948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s">
        <v>555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  <c r="AI743" s="0" t="n">
        <v>0</v>
      </c>
      <c r="AJ743" s="0" t="n">
        <v>0</v>
      </c>
      <c r="AK743" s="5" t="s">
        <v>235</v>
      </c>
      <c r="AL743" s="5" t="s">
        <v>261</v>
      </c>
      <c r="AM743" s="5" t="s">
        <v>417</v>
      </c>
      <c r="AN743" s="5" t="s">
        <v>437</v>
      </c>
      <c r="AO743" s="5" t="s">
        <v>261</v>
      </c>
      <c r="AP743" s="5" t="s">
        <v>558</v>
      </c>
      <c r="AQ743" s="0" t="s">
        <v>239</v>
      </c>
    </row>
    <row r="744" customFormat="false" ht="15.8" hidden="true" customHeight="false" outlineLevel="0" collapsed="false">
      <c r="A744" s="0" t="s">
        <v>13</v>
      </c>
      <c r="B744" s="0" t="s">
        <v>13</v>
      </c>
      <c r="C744" s="0" t="s">
        <v>416</v>
      </c>
      <c r="D744" s="0" t="s">
        <v>162</v>
      </c>
      <c r="E744" s="0" t="s">
        <v>6</v>
      </c>
      <c r="F744" s="0" t="s">
        <v>240</v>
      </c>
      <c r="G744" s="0" t="n">
        <v>34546372.0721196</v>
      </c>
      <c r="H744" s="0" t="n">
        <v>2153455.31343875</v>
      </c>
      <c r="I744" s="0" t="n">
        <v>1322307.06031716</v>
      </c>
      <c r="J744" s="0" t="n">
        <v>0</v>
      </c>
      <c r="K744" s="0" t="n">
        <v>0</v>
      </c>
      <c r="L744" s="0" t="n">
        <v>429319742.344151</v>
      </c>
      <c r="M744" s="0" t="n">
        <v>519702845.995552</v>
      </c>
      <c r="N744" s="0" t="n">
        <v>429319742.344151</v>
      </c>
      <c r="O744" s="0" t="n">
        <v>519702845.995552</v>
      </c>
      <c r="P744" s="0" t="n">
        <v>13746081.518103</v>
      </c>
      <c r="Q744" s="0" t="n">
        <v>15709807.4492606</v>
      </c>
      <c r="R744" s="0" t="n">
        <v>141473276.257948</v>
      </c>
      <c r="S744" s="0" t="n">
        <v>0.755809909928634</v>
      </c>
      <c r="T744" s="0" t="n">
        <v>0</v>
      </c>
      <c r="U744" s="0" t="n">
        <v>220.3488</v>
      </c>
      <c r="V744" s="0" t="n">
        <v>220.3488</v>
      </c>
      <c r="W744" s="0" t="n">
        <v>6.83921527963517</v>
      </c>
      <c r="X744" s="0" t="n">
        <v>447.536815279635</v>
      </c>
      <c r="Y744" s="0" t="n">
        <v>440.697599999999</v>
      </c>
      <c r="Z744" s="0" t="s">
        <v>555</v>
      </c>
      <c r="AA744" s="0" t="n">
        <v>0.53</v>
      </c>
      <c r="AB744" s="0" t="n">
        <v>0.96</v>
      </c>
      <c r="AC744" s="0" t="n">
        <v>1</v>
      </c>
      <c r="AD744" s="0" t="n">
        <v>0.43</v>
      </c>
      <c r="AE744" s="0" t="n">
        <v>0.04</v>
      </c>
      <c r="AF744" s="0" t="n">
        <v>0</v>
      </c>
      <c r="AG744" s="0" t="n">
        <v>0.04</v>
      </c>
      <c r="AH744" s="0" t="n">
        <v>0.400579252262176</v>
      </c>
      <c r="AI744" s="0" t="n">
        <v>0.725577513531489</v>
      </c>
      <c r="AJ744" s="0" t="n">
        <v>0.755809909928634</v>
      </c>
      <c r="AK744" s="5" t="s">
        <v>235</v>
      </c>
      <c r="AL744" s="5" t="s">
        <v>261</v>
      </c>
      <c r="AM744" s="5" t="s">
        <v>417</v>
      </c>
      <c r="AN744" s="5" t="s">
        <v>437</v>
      </c>
      <c r="AO744" s="5" t="s">
        <v>261</v>
      </c>
      <c r="AP744" s="5" t="s">
        <v>558</v>
      </c>
      <c r="AQ744" s="0" t="s">
        <v>155</v>
      </c>
    </row>
    <row r="745" customFormat="false" ht="15.8" hidden="true" customHeight="false" outlineLevel="0" collapsed="false">
      <c r="A745" s="0" t="s">
        <v>13</v>
      </c>
      <c r="B745" s="0" t="s">
        <v>13</v>
      </c>
      <c r="C745" s="0" t="s">
        <v>416</v>
      </c>
      <c r="D745" s="0" t="s">
        <v>162</v>
      </c>
      <c r="E745" s="0" t="s">
        <v>6</v>
      </c>
      <c r="F745" s="0" t="s">
        <v>241</v>
      </c>
      <c r="G745" s="0" t="n">
        <v>10011982.7941273</v>
      </c>
      <c r="H745" s="0" t="n">
        <v>2153455.31343875</v>
      </c>
      <c r="I745" s="0" t="n">
        <v>1322307.06031716</v>
      </c>
      <c r="J745" s="0" t="n">
        <v>6873040.75905151</v>
      </c>
      <c r="K745" s="0" t="n">
        <v>8836766.69020909</v>
      </c>
      <c r="L745" s="0" t="n">
        <v>519702845.995552</v>
      </c>
      <c r="M745" s="0" t="n">
        <v>632681725.559802</v>
      </c>
      <c r="N745" s="0" t="n">
        <v>519702845.995552</v>
      </c>
      <c r="O745" s="0" t="n">
        <v>632681725.559802</v>
      </c>
      <c r="P745" s="0" t="n">
        <v>15709807.4492606</v>
      </c>
      <c r="Q745" s="0" t="n">
        <v>17673533.3804182</v>
      </c>
      <c r="R745" s="0" t="n">
        <v>141473276.257948</v>
      </c>
      <c r="S745" s="0" t="n">
        <v>0.929230572310544</v>
      </c>
      <c r="T745" s="0" t="n">
        <v>3.64758148247209</v>
      </c>
      <c r="U745" s="0" t="n">
        <v>267.5664</v>
      </c>
      <c r="V745" s="0" t="n">
        <v>267.5664</v>
      </c>
      <c r="W745" s="0" t="n">
        <v>7.75111065025319</v>
      </c>
      <c r="X745" s="0" t="n">
        <v>546.531492132724</v>
      </c>
      <c r="Y745" s="0" t="n">
        <v>535.132799999999</v>
      </c>
      <c r="Z745" s="0" t="s">
        <v>555</v>
      </c>
      <c r="AA745" s="0" t="n">
        <v>0.53</v>
      </c>
      <c r="AB745" s="0" t="n">
        <v>0.96</v>
      </c>
      <c r="AC745" s="0" t="n">
        <v>1</v>
      </c>
      <c r="AD745" s="0" t="n">
        <v>0.43</v>
      </c>
      <c r="AE745" s="0" t="n">
        <v>0.04</v>
      </c>
      <c r="AF745" s="0" t="n">
        <v>0.0133333333333333</v>
      </c>
      <c r="AG745" s="0" t="n">
        <v>0.0266666666666667</v>
      </c>
      <c r="AH745" s="0" t="n">
        <v>0.492492203324588</v>
      </c>
      <c r="AI745" s="0" t="n">
        <v>0.892061349418122</v>
      </c>
      <c r="AJ745" s="0" t="n">
        <v>0.929230572310544</v>
      </c>
      <c r="AK745" s="5" t="s">
        <v>235</v>
      </c>
      <c r="AL745" s="5" t="s">
        <v>261</v>
      </c>
      <c r="AM745" s="5" t="s">
        <v>417</v>
      </c>
      <c r="AN745" s="5" t="s">
        <v>437</v>
      </c>
      <c r="AO745" s="5" t="s">
        <v>261</v>
      </c>
      <c r="AP745" s="5" t="s">
        <v>558</v>
      </c>
      <c r="AQ745" s="0" t="s">
        <v>242</v>
      </c>
    </row>
    <row r="746" customFormat="false" ht="15.8" hidden="true" customHeight="false" outlineLevel="0" collapsed="false">
      <c r="A746" s="0" t="s">
        <v>13</v>
      </c>
      <c r="B746" s="0" t="s">
        <v>13</v>
      </c>
      <c r="C746" s="0" t="s">
        <v>20</v>
      </c>
      <c r="D746" s="0" t="s">
        <v>162</v>
      </c>
      <c r="E746" s="0" t="s">
        <v>6</v>
      </c>
      <c r="F746" s="0" t="s">
        <v>202</v>
      </c>
      <c r="G746" s="0" t="n">
        <v>303199010.437676</v>
      </c>
      <c r="H746" s="0" t="n">
        <v>3465053.74774675</v>
      </c>
      <c r="I746" s="0" t="n">
        <v>664.999999942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303199010.437676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s">
        <v>555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</v>
      </c>
      <c r="AJ746" s="0" t="n">
        <v>0</v>
      </c>
      <c r="AK746" s="5" t="s">
        <v>235</v>
      </c>
      <c r="AL746" s="5" t="s">
        <v>261</v>
      </c>
      <c r="AM746" s="5" t="s">
        <v>420</v>
      </c>
      <c r="AN746" s="5" t="s">
        <v>437</v>
      </c>
      <c r="AO746" s="5" t="s">
        <v>261</v>
      </c>
      <c r="AP746" s="5" t="s">
        <v>559</v>
      </c>
      <c r="AQ746" s="0" t="s">
        <v>237</v>
      </c>
    </row>
    <row r="747" customFormat="false" ht="15.8" hidden="true" customHeight="false" outlineLevel="0" collapsed="false">
      <c r="A747" s="0" t="s">
        <v>13</v>
      </c>
      <c r="B747" s="0" t="s">
        <v>13</v>
      </c>
      <c r="C747" s="0" t="s">
        <v>20</v>
      </c>
      <c r="D747" s="0" t="s">
        <v>162</v>
      </c>
      <c r="E747" s="0" t="s">
        <v>6</v>
      </c>
      <c r="F747" s="0" t="s">
        <v>238</v>
      </c>
      <c r="G747" s="0" t="n">
        <v>303199010.437676</v>
      </c>
      <c r="H747" s="0" t="n">
        <v>3465053.74774675</v>
      </c>
      <c r="I747" s="0" t="n">
        <v>2181270.56302595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303199010.437676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s">
        <v>555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5" t="s">
        <v>235</v>
      </c>
      <c r="AL747" s="5" t="s">
        <v>261</v>
      </c>
      <c r="AM747" s="5" t="s">
        <v>420</v>
      </c>
      <c r="AN747" s="5" t="s">
        <v>437</v>
      </c>
      <c r="AO747" s="5" t="s">
        <v>261</v>
      </c>
      <c r="AP747" s="5" t="s">
        <v>559</v>
      </c>
      <c r="AQ747" s="0" t="s">
        <v>239</v>
      </c>
    </row>
    <row r="748" customFormat="false" ht="15.8" hidden="true" customHeight="false" outlineLevel="0" collapsed="false">
      <c r="A748" s="0" t="s">
        <v>13</v>
      </c>
      <c r="B748" s="0" t="s">
        <v>13</v>
      </c>
      <c r="C748" s="0" t="s">
        <v>20</v>
      </c>
      <c r="D748" s="0" t="s">
        <v>162</v>
      </c>
      <c r="E748" s="0" t="s">
        <v>6</v>
      </c>
      <c r="F748" s="0" t="s">
        <v>240</v>
      </c>
      <c r="G748" s="0" t="n">
        <v>75891327.1236706</v>
      </c>
      <c r="H748" s="0" t="n">
        <v>3465053.74774675</v>
      </c>
      <c r="I748" s="0" t="n">
        <v>2181270.56302595</v>
      </c>
      <c r="J748" s="0" t="n">
        <v>0</v>
      </c>
      <c r="K748" s="0" t="n">
        <v>0</v>
      </c>
      <c r="L748" s="0" t="n">
        <v>949580785.800048</v>
      </c>
      <c r="M748" s="0" t="n">
        <v>1149492530.17901</v>
      </c>
      <c r="N748" s="0" t="n">
        <v>949580785.800048</v>
      </c>
      <c r="O748" s="0" t="n">
        <v>1149492530.17901</v>
      </c>
      <c r="P748" s="0" t="n">
        <v>19691933.4081487</v>
      </c>
      <c r="Q748" s="0" t="n">
        <v>22505066.7521699</v>
      </c>
      <c r="R748" s="0" t="n">
        <v>303199010.437676</v>
      </c>
      <c r="S748" s="0" t="n">
        <v>0.74969797225222</v>
      </c>
      <c r="T748" s="0" t="n">
        <v>0</v>
      </c>
      <c r="U748" s="0" t="n">
        <v>302.89188405</v>
      </c>
      <c r="V748" s="0" t="n">
        <v>302.89188405</v>
      </c>
      <c r="W748" s="0" t="n">
        <v>6.08893876289198</v>
      </c>
      <c r="X748" s="0" t="n">
        <v>611.872706862893</v>
      </c>
      <c r="Y748" s="0" t="n">
        <v>605.783768100001</v>
      </c>
      <c r="Z748" s="0" t="s">
        <v>555</v>
      </c>
      <c r="AA748" s="0" t="n">
        <v>0.53</v>
      </c>
      <c r="AB748" s="0" t="n">
        <v>0.96</v>
      </c>
      <c r="AC748" s="0" t="n">
        <v>1</v>
      </c>
      <c r="AD748" s="0" t="n">
        <v>0.43</v>
      </c>
      <c r="AE748" s="0" t="n">
        <v>0.04</v>
      </c>
      <c r="AF748" s="0" t="n">
        <v>0</v>
      </c>
      <c r="AG748" s="0" t="n">
        <v>0.04</v>
      </c>
      <c r="AH748" s="0" t="n">
        <v>0.397339925293677</v>
      </c>
      <c r="AI748" s="0" t="n">
        <v>0.719710053362131</v>
      </c>
      <c r="AJ748" s="0" t="n">
        <v>0.74969797225222</v>
      </c>
      <c r="AK748" s="5" t="s">
        <v>235</v>
      </c>
      <c r="AL748" s="5" t="s">
        <v>261</v>
      </c>
      <c r="AM748" s="5" t="s">
        <v>420</v>
      </c>
      <c r="AN748" s="5" t="s">
        <v>437</v>
      </c>
      <c r="AO748" s="5" t="s">
        <v>261</v>
      </c>
      <c r="AP748" s="5" t="s">
        <v>559</v>
      </c>
      <c r="AQ748" s="0" t="s">
        <v>155</v>
      </c>
    </row>
    <row r="749" customFormat="false" ht="15.8" hidden="true" customHeight="false" outlineLevel="0" collapsed="false">
      <c r="A749" s="0" t="s">
        <v>13</v>
      </c>
      <c r="B749" s="0" t="s">
        <v>13</v>
      </c>
      <c r="C749" s="0" t="s">
        <v>20</v>
      </c>
      <c r="D749" s="0" t="s">
        <v>162</v>
      </c>
      <c r="E749" s="0" t="s">
        <v>6</v>
      </c>
      <c r="F749" s="0" t="s">
        <v>241</v>
      </c>
      <c r="G749" s="0" t="n">
        <v>22771587.5083092</v>
      </c>
      <c r="H749" s="0" t="n">
        <v>3465053.74774675</v>
      </c>
      <c r="I749" s="0" t="n">
        <v>2181270.56302595</v>
      </c>
      <c r="J749" s="0" t="n">
        <v>0</v>
      </c>
      <c r="K749" s="0" t="n">
        <v>0</v>
      </c>
      <c r="L749" s="0" t="n">
        <v>1149492530.17901</v>
      </c>
      <c r="M749" s="0" t="n">
        <v>1399382210.6527</v>
      </c>
      <c r="N749" s="0" t="n">
        <v>1149492530.17901</v>
      </c>
      <c r="O749" s="0" t="n">
        <v>1399382210.6527</v>
      </c>
      <c r="P749" s="0" t="n">
        <v>22505066.7521699</v>
      </c>
      <c r="Q749" s="0" t="n">
        <v>25318200.0961912</v>
      </c>
      <c r="R749" s="0" t="n">
        <v>303199010.437676</v>
      </c>
      <c r="S749" s="0" t="n">
        <v>0.924895574443209</v>
      </c>
      <c r="T749" s="0" t="n">
        <v>0</v>
      </c>
      <c r="U749" s="0" t="n">
        <v>367.797287775</v>
      </c>
      <c r="V749" s="0" t="n">
        <v>367.797287775</v>
      </c>
      <c r="W749" s="0" t="n">
        <v>6.90079726461091</v>
      </c>
      <c r="X749" s="0" t="n">
        <v>742.495372814612</v>
      </c>
      <c r="Y749" s="0" t="n">
        <v>735.594575550001</v>
      </c>
      <c r="Z749" s="0" t="s">
        <v>555</v>
      </c>
      <c r="AA749" s="0" t="n">
        <v>0.53</v>
      </c>
      <c r="AB749" s="0" t="n">
        <v>0.96</v>
      </c>
      <c r="AC749" s="0" t="n">
        <v>1</v>
      </c>
      <c r="AD749" s="0" t="n">
        <v>0.43</v>
      </c>
      <c r="AE749" s="0" t="n">
        <v>0.04</v>
      </c>
      <c r="AF749" s="0" t="n">
        <v>0</v>
      </c>
      <c r="AG749" s="0" t="n">
        <v>0.04</v>
      </c>
      <c r="AH749" s="0" t="n">
        <v>0.490194654454901</v>
      </c>
      <c r="AI749" s="0" t="n">
        <v>0.887899751465481</v>
      </c>
      <c r="AJ749" s="0" t="n">
        <v>0.924895574443209</v>
      </c>
      <c r="AK749" s="5" t="s">
        <v>235</v>
      </c>
      <c r="AL749" s="5" t="s">
        <v>261</v>
      </c>
      <c r="AM749" s="5" t="s">
        <v>420</v>
      </c>
      <c r="AN749" s="5" t="s">
        <v>437</v>
      </c>
      <c r="AO749" s="5" t="s">
        <v>261</v>
      </c>
      <c r="AP749" s="5" t="s">
        <v>559</v>
      </c>
      <c r="AQ749" s="0" t="s">
        <v>242</v>
      </c>
    </row>
    <row r="750" customFormat="false" ht="15.8" hidden="true" customHeight="false" outlineLevel="0" collapsed="false">
      <c r="A750" s="0" t="s">
        <v>13</v>
      </c>
      <c r="B750" s="0" t="s">
        <v>170</v>
      </c>
      <c r="C750" s="0" t="s">
        <v>422</v>
      </c>
      <c r="D750" s="0" t="s">
        <v>422</v>
      </c>
      <c r="E750" s="0" t="s">
        <v>229</v>
      </c>
      <c r="F750" s="0" t="s">
        <v>202</v>
      </c>
      <c r="G750" s="0" t="n">
        <v>122702003.637491</v>
      </c>
      <c r="H750" s="0" t="n">
        <v>3516498.58656178</v>
      </c>
      <c r="I750" s="0" t="n">
        <v>14981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122702003.637491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s">
        <v>479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5" t="s">
        <v>231</v>
      </c>
      <c r="AL750" s="5" t="s">
        <v>252</v>
      </c>
      <c r="AM750" s="5" t="s">
        <v>235</v>
      </c>
      <c r="AN750" s="5" t="s">
        <v>257</v>
      </c>
      <c r="AO750" s="5" t="s">
        <v>261</v>
      </c>
      <c r="AP750" s="5" t="s">
        <v>560</v>
      </c>
      <c r="AQ750" s="0" t="s">
        <v>237</v>
      </c>
    </row>
    <row r="751" customFormat="false" ht="15.8" hidden="true" customHeight="false" outlineLevel="0" collapsed="false">
      <c r="A751" s="0" t="s">
        <v>13</v>
      </c>
      <c r="B751" s="0" t="s">
        <v>170</v>
      </c>
      <c r="C751" s="0" t="s">
        <v>422</v>
      </c>
      <c r="D751" s="0" t="s">
        <v>422</v>
      </c>
      <c r="E751" s="0" t="s">
        <v>229</v>
      </c>
      <c r="F751" s="0" t="s">
        <v>238</v>
      </c>
      <c r="G751" s="0" t="n">
        <v>122702003.637491</v>
      </c>
      <c r="H751" s="0" t="n">
        <v>3516498.58656178</v>
      </c>
      <c r="I751" s="0" t="n">
        <v>14508455.7613661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122702003.637491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s">
        <v>479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5" t="s">
        <v>231</v>
      </c>
      <c r="AL751" s="5" t="s">
        <v>252</v>
      </c>
      <c r="AM751" s="5" t="s">
        <v>235</v>
      </c>
      <c r="AN751" s="5" t="s">
        <v>257</v>
      </c>
      <c r="AO751" s="5" t="s">
        <v>261</v>
      </c>
      <c r="AP751" s="5" t="s">
        <v>560</v>
      </c>
      <c r="AQ751" s="0" t="s">
        <v>239</v>
      </c>
    </row>
    <row r="752" customFormat="false" ht="15.8" hidden="true" customHeight="false" outlineLevel="0" collapsed="false">
      <c r="A752" s="0" t="s">
        <v>13</v>
      </c>
      <c r="B752" s="0" t="s">
        <v>170</v>
      </c>
      <c r="C752" s="0" t="s">
        <v>422</v>
      </c>
      <c r="D752" s="0" t="s">
        <v>422</v>
      </c>
      <c r="E752" s="0" t="s">
        <v>229</v>
      </c>
      <c r="F752" s="0" t="s">
        <v>240</v>
      </c>
      <c r="G752" s="0" t="n">
        <v>31517094.8719088</v>
      </c>
      <c r="H752" s="0" t="n">
        <v>3516498.58656178</v>
      </c>
      <c r="I752" s="0" t="n">
        <v>14508455.7613661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86009418.301879</v>
      </c>
      <c r="O752" s="0" t="n">
        <v>117285570.411653</v>
      </c>
      <c r="P752" s="0" t="n">
        <v>75369465.4591315</v>
      </c>
      <c r="Q752" s="0" t="n">
        <v>86136531.9532932</v>
      </c>
      <c r="R752" s="0" t="n">
        <v>122702003.637491</v>
      </c>
      <c r="S752" s="0" t="n">
        <v>0.743141155502054</v>
      </c>
      <c r="T752" s="0" t="n">
        <v>0</v>
      </c>
      <c r="U752" s="0" t="n">
        <v>0</v>
      </c>
      <c r="V752" s="0" t="n">
        <v>28.90588233</v>
      </c>
      <c r="W752" s="0" t="n">
        <v>22.9640355934759</v>
      </c>
      <c r="X752" s="0" t="n">
        <v>51.8699179234759</v>
      </c>
      <c r="Y752" s="0" t="n">
        <v>28.90588233</v>
      </c>
      <c r="Z752" s="0" t="s">
        <v>479</v>
      </c>
      <c r="AA752" s="0" t="n">
        <v>0</v>
      </c>
      <c r="AB752" s="0" t="n">
        <v>0.19968</v>
      </c>
      <c r="AC752" s="0" t="n">
        <v>1</v>
      </c>
      <c r="AD752" s="0" t="n">
        <v>0.19968</v>
      </c>
      <c r="AE752" s="0" t="n">
        <v>0.80032</v>
      </c>
      <c r="AF752" s="0" t="n">
        <v>0</v>
      </c>
      <c r="AG752" s="0" t="n">
        <v>0.80032</v>
      </c>
      <c r="AH752" s="0" t="n">
        <v>0</v>
      </c>
      <c r="AI752" s="0" t="n">
        <v>0.14839042593065</v>
      </c>
      <c r="AJ752" s="0" t="n">
        <v>0.743141155502054</v>
      </c>
      <c r="AK752" s="5" t="s">
        <v>231</v>
      </c>
      <c r="AL752" s="5" t="s">
        <v>252</v>
      </c>
      <c r="AM752" s="5" t="s">
        <v>235</v>
      </c>
      <c r="AN752" s="5" t="s">
        <v>257</v>
      </c>
      <c r="AO752" s="5" t="s">
        <v>261</v>
      </c>
      <c r="AP752" s="5" t="s">
        <v>560</v>
      </c>
      <c r="AQ752" s="0" t="s">
        <v>155</v>
      </c>
    </row>
    <row r="753" customFormat="false" ht="15.8" hidden="true" customHeight="false" outlineLevel="0" collapsed="false">
      <c r="A753" s="0" t="s">
        <v>13</v>
      </c>
      <c r="B753" s="0" t="s">
        <v>170</v>
      </c>
      <c r="C753" s="0" t="s">
        <v>422</v>
      </c>
      <c r="D753" s="0" t="s">
        <v>422</v>
      </c>
      <c r="E753" s="0" t="s">
        <v>229</v>
      </c>
      <c r="F753" s="0" t="s">
        <v>241</v>
      </c>
      <c r="G753" s="0" t="n">
        <v>24639715.918138</v>
      </c>
      <c r="H753" s="0" t="n">
        <v>3516498.58656178</v>
      </c>
      <c r="I753" s="0" t="n">
        <v>14508455.7613661</v>
      </c>
      <c r="J753" s="0" t="n">
        <v>0</v>
      </c>
      <c r="K753" s="0" t="n">
        <v>0</v>
      </c>
      <c r="L753" s="0" t="n">
        <v>234571141.878256</v>
      </c>
      <c r="M753" s="0" t="n">
        <v>335101631.254651</v>
      </c>
      <c r="N753" s="0" t="n">
        <v>97737975.3430444</v>
      </c>
      <c r="O753" s="0" t="n">
        <v>125104608.439097</v>
      </c>
      <c r="P753" s="0" t="n">
        <v>86136531.9532932</v>
      </c>
      <c r="Q753" s="0" t="n">
        <v>96903598.4474549</v>
      </c>
      <c r="R753" s="0" t="n">
        <v>122702003.637491</v>
      </c>
      <c r="S753" s="0" t="n">
        <v>0.799190598460534</v>
      </c>
      <c r="T753" s="0" t="n">
        <v>0</v>
      </c>
      <c r="U753" s="0" t="n">
        <v>81.0000003</v>
      </c>
      <c r="V753" s="0" t="n">
        <v>31.6852940925</v>
      </c>
      <c r="W753" s="0" t="n">
        <v>26.0259070059394</v>
      </c>
      <c r="X753" s="0" t="n">
        <v>138.711201398439</v>
      </c>
      <c r="Y753" s="0" t="n">
        <v>112.6852943925</v>
      </c>
      <c r="Z753" s="0" t="s">
        <v>479</v>
      </c>
      <c r="AA753" s="0" t="n">
        <v>0.29952</v>
      </c>
      <c r="AB753" s="0" t="n">
        <v>0.4992</v>
      </c>
      <c r="AC753" s="0" t="n">
        <v>1</v>
      </c>
      <c r="AD753" s="0" t="n">
        <v>0.19968</v>
      </c>
      <c r="AE753" s="0" t="n">
        <v>0.5008</v>
      </c>
      <c r="AF753" s="0" t="n">
        <v>0</v>
      </c>
      <c r="AG753" s="0" t="n">
        <v>0.5008</v>
      </c>
      <c r="AH753" s="0" t="n">
        <v>0.239373568050899</v>
      </c>
      <c r="AI753" s="0" t="n">
        <v>0.398955946751499</v>
      </c>
      <c r="AJ753" s="0" t="n">
        <v>0.799190598460534</v>
      </c>
      <c r="AK753" s="5" t="s">
        <v>231</v>
      </c>
      <c r="AL753" s="5" t="s">
        <v>252</v>
      </c>
      <c r="AM753" s="5" t="s">
        <v>235</v>
      </c>
      <c r="AN753" s="5" t="s">
        <v>257</v>
      </c>
      <c r="AO753" s="5" t="s">
        <v>261</v>
      </c>
      <c r="AP753" s="5" t="s">
        <v>560</v>
      </c>
      <c r="AQ753" s="0" t="s">
        <v>242</v>
      </c>
    </row>
    <row r="754" customFormat="false" ht="15.8" hidden="true" customHeight="false" outlineLevel="0" collapsed="false">
      <c r="A754" s="0" t="s">
        <v>13</v>
      </c>
      <c r="B754" s="0" t="s">
        <v>170</v>
      </c>
      <c r="C754" s="0" t="s">
        <v>75</v>
      </c>
      <c r="D754" s="0" t="s">
        <v>151</v>
      </c>
      <c r="E754" s="0" t="s">
        <v>72</v>
      </c>
      <c r="F754" s="0" t="s">
        <v>202</v>
      </c>
      <c r="G754" s="0" t="n">
        <v>14897931.7942209</v>
      </c>
      <c r="H754" s="0" t="n">
        <v>61549.7809798344</v>
      </c>
      <c r="I754" s="0" t="n">
        <v>149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14897931.7942209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s">
        <v>487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5" t="s">
        <v>281</v>
      </c>
      <c r="AL754" s="5" t="s">
        <v>424</v>
      </c>
      <c r="AM754" s="5" t="s">
        <v>281</v>
      </c>
      <c r="AN754" s="5" t="s">
        <v>257</v>
      </c>
      <c r="AO754" s="5" t="s">
        <v>261</v>
      </c>
      <c r="AP754" s="5" t="s">
        <v>561</v>
      </c>
      <c r="AQ754" s="0" t="s">
        <v>237</v>
      </c>
    </row>
    <row r="755" customFormat="false" ht="15.8" hidden="true" customHeight="false" outlineLevel="0" collapsed="false">
      <c r="A755" s="0" t="s">
        <v>13</v>
      </c>
      <c r="B755" s="0" t="s">
        <v>170</v>
      </c>
      <c r="C755" s="0" t="s">
        <v>75</v>
      </c>
      <c r="D755" s="0" t="s">
        <v>151</v>
      </c>
      <c r="E755" s="0" t="s">
        <v>72</v>
      </c>
      <c r="F755" s="0" t="s">
        <v>238</v>
      </c>
      <c r="G755" s="0" t="n">
        <v>14897931.7942209</v>
      </c>
      <c r="H755" s="0" t="n">
        <v>61549.7809798344</v>
      </c>
      <c r="I755" s="0" t="n">
        <v>62721.7166916379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14897931.7942209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s">
        <v>487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5" t="s">
        <v>281</v>
      </c>
      <c r="AL755" s="5" t="s">
        <v>424</v>
      </c>
      <c r="AM755" s="5" t="s">
        <v>281</v>
      </c>
      <c r="AN755" s="5" t="s">
        <v>257</v>
      </c>
      <c r="AO755" s="5" t="s">
        <v>261</v>
      </c>
      <c r="AP755" s="5" t="s">
        <v>561</v>
      </c>
      <c r="AQ755" s="0" t="s">
        <v>239</v>
      </c>
    </row>
    <row r="756" customFormat="false" ht="15.8" hidden="true" customHeight="false" outlineLevel="0" collapsed="false">
      <c r="A756" s="0" t="s">
        <v>13</v>
      </c>
      <c r="B756" s="0" t="s">
        <v>170</v>
      </c>
      <c r="C756" s="0" t="s">
        <v>75</v>
      </c>
      <c r="D756" s="0" t="s">
        <v>151</v>
      </c>
      <c r="E756" s="0" t="s">
        <v>72</v>
      </c>
      <c r="F756" s="0" t="s">
        <v>240</v>
      </c>
      <c r="G756" s="0" t="n">
        <v>4895532.34184252</v>
      </c>
      <c r="H756" s="0" t="n">
        <v>61549.7809798344</v>
      </c>
      <c r="I756" s="0" t="n">
        <v>62721.7166916379</v>
      </c>
      <c r="J756" s="0" t="n">
        <v>0</v>
      </c>
      <c r="K756" s="0" t="n">
        <v>0</v>
      </c>
      <c r="L756" s="0" t="n">
        <v>3832016.94740967</v>
      </c>
      <c r="M756" s="0" t="n">
        <v>4683576.26905627</v>
      </c>
      <c r="N756" s="0" t="n">
        <v>1873430.50762251</v>
      </c>
      <c r="O756" s="0" t="n">
        <v>2554677.96493978</v>
      </c>
      <c r="P756" s="0" t="n">
        <v>4308484.6685884</v>
      </c>
      <c r="Q756" s="0" t="n">
        <v>4923982.47838674</v>
      </c>
      <c r="R756" s="0" t="n">
        <v>14897931.7942209</v>
      </c>
      <c r="S756" s="0" t="n">
        <v>0.671395170184524</v>
      </c>
      <c r="T756" s="0" t="n">
        <v>0</v>
      </c>
      <c r="U756" s="0" t="n">
        <v>69.1764704999999</v>
      </c>
      <c r="V756" s="0" t="n">
        <v>35.97176466</v>
      </c>
      <c r="W756" s="0" t="n">
        <v>74.9999999999999</v>
      </c>
      <c r="X756" s="0" t="n">
        <v>180.14823516</v>
      </c>
      <c r="Y756" s="0" t="n">
        <v>105.14823516</v>
      </c>
      <c r="Z756" s="0" t="s">
        <v>487</v>
      </c>
      <c r="AA756" s="0" t="n">
        <v>0.1482738095</v>
      </c>
      <c r="AB756" s="0" t="n">
        <v>0.2685714286</v>
      </c>
      <c r="AC756" s="0" t="n">
        <v>1</v>
      </c>
      <c r="AD756" s="0" t="n">
        <v>0.1202976191</v>
      </c>
      <c r="AE756" s="0" t="n">
        <v>0.7314285714</v>
      </c>
      <c r="AF756" s="0" t="n">
        <v>0</v>
      </c>
      <c r="AG756" s="0" t="n">
        <v>0.7314285714</v>
      </c>
      <c r="AH756" s="0" t="n">
        <v>0.0995503195631603</v>
      </c>
      <c r="AI756" s="0" t="n">
        <v>0.180317560011598</v>
      </c>
      <c r="AJ756" s="0" t="n">
        <v>0.671395170184524</v>
      </c>
      <c r="AK756" s="5" t="s">
        <v>281</v>
      </c>
      <c r="AL756" s="5" t="s">
        <v>424</v>
      </c>
      <c r="AM756" s="5" t="s">
        <v>281</v>
      </c>
      <c r="AN756" s="5" t="s">
        <v>257</v>
      </c>
      <c r="AO756" s="5" t="s">
        <v>261</v>
      </c>
      <c r="AP756" s="5" t="s">
        <v>561</v>
      </c>
      <c r="AQ756" s="0" t="s">
        <v>155</v>
      </c>
    </row>
    <row r="757" customFormat="false" ht="15.8" hidden="true" customHeight="false" outlineLevel="0" collapsed="false">
      <c r="A757" s="0" t="s">
        <v>13</v>
      </c>
      <c r="B757" s="0" t="s">
        <v>170</v>
      </c>
      <c r="C757" s="0" t="s">
        <v>75</v>
      </c>
      <c r="D757" s="0" t="s">
        <v>151</v>
      </c>
      <c r="E757" s="0" t="s">
        <v>72</v>
      </c>
      <c r="F757" s="0" t="s">
        <v>241</v>
      </c>
      <c r="G757" s="0" t="n">
        <v>4201265.26177793</v>
      </c>
      <c r="H757" s="0" t="n">
        <v>61549.7809798344</v>
      </c>
      <c r="I757" s="0" t="n">
        <v>62721.7166916379</v>
      </c>
      <c r="J757" s="0" t="n">
        <v>2154242.33429421</v>
      </c>
      <c r="K757" s="0" t="n">
        <v>2769740.14409255</v>
      </c>
      <c r="L757" s="0" t="n">
        <v>6812474.57317276</v>
      </c>
      <c r="M757" s="0" t="n">
        <v>9367152.53811256</v>
      </c>
      <c r="N757" s="0" t="n">
        <v>2128898.30411649</v>
      </c>
      <c r="O757" s="0" t="n">
        <v>2724989.82926909</v>
      </c>
      <c r="P757" s="0" t="n">
        <v>4923982.47838674</v>
      </c>
      <c r="Q757" s="0" t="n">
        <v>5539480.2881851</v>
      </c>
      <c r="R757" s="0" t="n">
        <v>14897931.7942209</v>
      </c>
      <c r="S757" s="0" t="n">
        <v>0.717996744795968</v>
      </c>
      <c r="T757" s="0" t="n">
        <v>40</v>
      </c>
      <c r="U757" s="0" t="n">
        <v>131.43529395</v>
      </c>
      <c r="V757" s="0" t="n">
        <v>39.4305881849999</v>
      </c>
      <c r="W757" s="0" t="n">
        <v>84.9999999999999</v>
      </c>
      <c r="X757" s="0" t="n">
        <v>295.865882135</v>
      </c>
      <c r="Y757" s="0" t="n">
        <v>170.865882135</v>
      </c>
      <c r="Z757" s="0" t="s">
        <v>487</v>
      </c>
      <c r="AA757" s="0" t="n">
        <v>0.1482738095</v>
      </c>
      <c r="AB757" s="0" t="n">
        <v>0.2685714286</v>
      </c>
      <c r="AC757" s="0" t="n">
        <v>1</v>
      </c>
      <c r="AD757" s="0" t="n">
        <v>0.1202976191</v>
      </c>
      <c r="AE757" s="0" t="n">
        <v>0.7314285714</v>
      </c>
      <c r="AF757" s="0" t="n">
        <v>0.2438095238</v>
      </c>
      <c r="AG757" s="0" t="n">
        <v>0.4876190476</v>
      </c>
      <c r="AH757" s="0" t="n">
        <v>0.106460112559497</v>
      </c>
      <c r="AI757" s="0" t="n">
        <v>0.192833411480003</v>
      </c>
      <c r="AJ757" s="0" t="n">
        <v>0.717996744795968</v>
      </c>
      <c r="AK757" s="5" t="s">
        <v>281</v>
      </c>
      <c r="AL757" s="5" t="s">
        <v>424</v>
      </c>
      <c r="AM757" s="5" t="s">
        <v>281</v>
      </c>
      <c r="AN757" s="5" t="s">
        <v>257</v>
      </c>
      <c r="AO757" s="5" t="s">
        <v>261</v>
      </c>
      <c r="AP757" s="5" t="s">
        <v>561</v>
      </c>
      <c r="AQ757" s="0" t="s">
        <v>242</v>
      </c>
    </row>
    <row r="758" customFormat="false" ht="15.8" hidden="true" customHeight="false" outlineLevel="0" collapsed="false">
      <c r="A758" s="0" t="s">
        <v>13</v>
      </c>
      <c r="B758" s="0" t="s">
        <v>170</v>
      </c>
      <c r="C758" s="0" t="s">
        <v>76</v>
      </c>
      <c r="D758" s="0" t="s">
        <v>151</v>
      </c>
      <c r="E758" s="0" t="s">
        <v>72</v>
      </c>
      <c r="F758" s="0" t="s">
        <v>202</v>
      </c>
      <c r="G758" s="0" t="n">
        <v>4867959.77685268</v>
      </c>
      <c r="H758" s="0" t="n">
        <v>21381.6635701411</v>
      </c>
      <c r="I758" s="0" t="n">
        <v>135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4867959.77685268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s">
        <v>487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5" t="s">
        <v>281</v>
      </c>
      <c r="AL758" s="5" t="s">
        <v>424</v>
      </c>
      <c r="AM758" s="5" t="s">
        <v>234</v>
      </c>
      <c r="AN758" s="5" t="s">
        <v>257</v>
      </c>
      <c r="AO758" s="5" t="s">
        <v>261</v>
      </c>
      <c r="AP758" s="5" t="s">
        <v>562</v>
      </c>
      <c r="AQ758" s="0" t="s">
        <v>237</v>
      </c>
    </row>
    <row r="759" customFormat="false" ht="15.8" hidden="true" customHeight="false" outlineLevel="0" collapsed="false">
      <c r="A759" s="0" t="s">
        <v>13</v>
      </c>
      <c r="B759" s="0" t="s">
        <v>170</v>
      </c>
      <c r="C759" s="0" t="s">
        <v>76</v>
      </c>
      <c r="D759" s="0" t="s">
        <v>151</v>
      </c>
      <c r="E759" s="0" t="s">
        <v>72</v>
      </c>
      <c r="F759" s="0" t="s">
        <v>238</v>
      </c>
      <c r="G759" s="0" t="n">
        <v>4867959.77685268</v>
      </c>
      <c r="H759" s="0" t="n">
        <v>21381.6635701411</v>
      </c>
      <c r="I759" s="0" t="n">
        <v>21398.3933574699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4867959.77685268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s">
        <v>487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0</v>
      </c>
      <c r="AI759" s="0" t="n">
        <v>0</v>
      </c>
      <c r="AJ759" s="0" t="n">
        <v>0</v>
      </c>
      <c r="AK759" s="5" t="s">
        <v>281</v>
      </c>
      <c r="AL759" s="5" t="s">
        <v>424</v>
      </c>
      <c r="AM759" s="5" t="s">
        <v>234</v>
      </c>
      <c r="AN759" s="5" t="s">
        <v>257</v>
      </c>
      <c r="AO759" s="5" t="s">
        <v>261</v>
      </c>
      <c r="AP759" s="5" t="s">
        <v>562</v>
      </c>
      <c r="AQ759" s="0" t="s">
        <v>239</v>
      </c>
    </row>
    <row r="760" customFormat="false" ht="15.8" hidden="true" customHeight="false" outlineLevel="0" collapsed="false">
      <c r="A760" s="0" t="s">
        <v>13</v>
      </c>
      <c r="B760" s="0" t="s">
        <v>170</v>
      </c>
      <c r="C760" s="0" t="s">
        <v>76</v>
      </c>
      <c r="D760" s="0" t="s">
        <v>151</v>
      </c>
      <c r="E760" s="0" t="s">
        <v>72</v>
      </c>
      <c r="F760" s="0" t="s">
        <v>240</v>
      </c>
      <c r="G760" s="0" t="n">
        <v>1577883.7787033</v>
      </c>
      <c r="H760" s="0" t="n">
        <v>21381.6635701411</v>
      </c>
      <c r="I760" s="0" t="n">
        <v>21398.3933574699</v>
      </c>
      <c r="J760" s="0" t="n">
        <v>0</v>
      </c>
      <c r="K760" s="0" t="n">
        <v>0</v>
      </c>
      <c r="L760" s="0" t="n">
        <v>1331197.21728071</v>
      </c>
      <c r="M760" s="0" t="n">
        <v>1627018.82112087</v>
      </c>
      <c r="N760" s="0" t="n">
        <v>650807.528448346</v>
      </c>
      <c r="O760" s="0" t="n">
        <v>887464.811520472</v>
      </c>
      <c r="P760" s="0" t="n">
        <v>1496716.44990987</v>
      </c>
      <c r="Q760" s="0" t="n">
        <v>1710533.08561129</v>
      </c>
      <c r="R760" s="0" t="n">
        <v>4867959.77685268</v>
      </c>
      <c r="S760" s="0" t="n">
        <v>0.675863431286719</v>
      </c>
      <c r="T760" s="0" t="n">
        <v>0</v>
      </c>
      <c r="U760" s="0" t="n">
        <v>69.1764704999998</v>
      </c>
      <c r="V760" s="0" t="n">
        <v>35.9717646599999</v>
      </c>
      <c r="W760" s="0" t="n">
        <v>74.9999999999999</v>
      </c>
      <c r="X760" s="0" t="n">
        <v>180.14823516</v>
      </c>
      <c r="Y760" s="0" t="n">
        <v>105.14823516</v>
      </c>
      <c r="Z760" s="0" t="s">
        <v>487</v>
      </c>
      <c r="AA760" s="0" t="n">
        <v>0.1482738095</v>
      </c>
      <c r="AB760" s="0" t="n">
        <v>0.2685714286</v>
      </c>
      <c r="AC760" s="0" t="n">
        <v>1</v>
      </c>
      <c r="AD760" s="0" t="n">
        <v>0.1202976191</v>
      </c>
      <c r="AE760" s="0" t="n">
        <v>0.7314285714</v>
      </c>
      <c r="AF760" s="0" t="n">
        <v>0</v>
      </c>
      <c r="AG760" s="0" t="n">
        <v>0.7314285714</v>
      </c>
      <c r="AH760" s="0" t="n">
        <v>0.100212845658623</v>
      </c>
      <c r="AI760" s="0" t="n">
        <v>0.181517607279172</v>
      </c>
      <c r="AJ760" s="0" t="n">
        <v>0.675863431286719</v>
      </c>
      <c r="AK760" s="5" t="s">
        <v>281</v>
      </c>
      <c r="AL760" s="5" t="s">
        <v>424</v>
      </c>
      <c r="AM760" s="5" t="s">
        <v>234</v>
      </c>
      <c r="AN760" s="5" t="s">
        <v>257</v>
      </c>
      <c r="AO760" s="5" t="s">
        <v>261</v>
      </c>
      <c r="AP760" s="5" t="s">
        <v>562</v>
      </c>
      <c r="AQ760" s="0" t="s">
        <v>155</v>
      </c>
    </row>
    <row r="761" customFormat="false" ht="15.8" hidden="true" customHeight="false" outlineLevel="0" collapsed="false">
      <c r="A761" s="0" t="s">
        <v>13</v>
      </c>
      <c r="B761" s="0" t="s">
        <v>170</v>
      </c>
      <c r="C761" s="0" t="s">
        <v>76</v>
      </c>
      <c r="D761" s="0" t="s">
        <v>151</v>
      </c>
      <c r="E761" s="0" t="s">
        <v>72</v>
      </c>
      <c r="F761" s="0" t="s">
        <v>241</v>
      </c>
      <c r="G761" s="0" t="n">
        <v>1351533.6765889</v>
      </c>
      <c r="H761" s="0" t="n">
        <v>21381.6635701411</v>
      </c>
      <c r="I761" s="0" t="n">
        <v>21398.3933574699</v>
      </c>
      <c r="J761" s="0" t="n">
        <v>748358.224954936</v>
      </c>
      <c r="K761" s="0" t="n">
        <v>962174.860656346</v>
      </c>
      <c r="L761" s="0" t="n">
        <v>2366572.83072126</v>
      </c>
      <c r="M761" s="0" t="n">
        <v>3254037.64224173</v>
      </c>
      <c r="N761" s="0" t="n">
        <v>739554.009600392</v>
      </c>
      <c r="O761" s="0" t="n">
        <v>946629.132288503</v>
      </c>
      <c r="P761" s="0" t="n">
        <v>1710533.08561129</v>
      </c>
      <c r="Q761" s="0" t="n">
        <v>1924349.7213127</v>
      </c>
      <c r="R761" s="0" t="n">
        <v>4867959.77685268</v>
      </c>
      <c r="S761" s="0" t="n">
        <v>0.722361371386944</v>
      </c>
      <c r="T761" s="0" t="n">
        <v>39.9999999999999</v>
      </c>
      <c r="U761" s="0" t="n">
        <v>131.43529395</v>
      </c>
      <c r="V761" s="0" t="n">
        <v>39.4305881849999</v>
      </c>
      <c r="W761" s="0" t="n">
        <v>84.9999999999999</v>
      </c>
      <c r="X761" s="0" t="n">
        <v>295.865882134999</v>
      </c>
      <c r="Y761" s="0" t="n">
        <v>170.865882134999</v>
      </c>
      <c r="Z761" s="0" t="s">
        <v>487</v>
      </c>
      <c r="AA761" s="0" t="n">
        <v>0.1482738095</v>
      </c>
      <c r="AB761" s="0" t="n">
        <v>0.2685714286</v>
      </c>
      <c r="AC761" s="0" t="n">
        <v>1</v>
      </c>
      <c r="AD761" s="0" t="n">
        <v>0.1202976191</v>
      </c>
      <c r="AE761" s="0" t="n">
        <v>0.7314285714</v>
      </c>
      <c r="AF761" s="0" t="n">
        <v>0.2438095238</v>
      </c>
      <c r="AG761" s="0" t="n">
        <v>0.4876190476</v>
      </c>
      <c r="AH761" s="0" t="n">
        <v>0.107107272371186</v>
      </c>
      <c r="AI761" s="0" t="n">
        <v>0.194005625478847</v>
      </c>
      <c r="AJ761" s="0" t="n">
        <v>0.722361371386944</v>
      </c>
      <c r="AK761" s="5" t="s">
        <v>281</v>
      </c>
      <c r="AL761" s="5" t="s">
        <v>424</v>
      </c>
      <c r="AM761" s="5" t="s">
        <v>234</v>
      </c>
      <c r="AN761" s="5" t="s">
        <v>257</v>
      </c>
      <c r="AO761" s="5" t="s">
        <v>261</v>
      </c>
      <c r="AP761" s="5" t="s">
        <v>562</v>
      </c>
      <c r="AQ761" s="0" t="s">
        <v>242</v>
      </c>
    </row>
    <row r="762" customFormat="false" ht="15.8" hidden="true" customHeight="false" outlineLevel="0" collapsed="false">
      <c r="A762" s="0" t="s">
        <v>13</v>
      </c>
      <c r="B762" s="0" t="s">
        <v>170</v>
      </c>
      <c r="C762" s="0" t="s">
        <v>427</v>
      </c>
      <c r="D762" s="0" t="s">
        <v>151</v>
      </c>
      <c r="E762" s="0" t="s">
        <v>72</v>
      </c>
      <c r="F762" s="0" t="s">
        <v>202</v>
      </c>
      <c r="G762" s="0" t="n">
        <v>47866260.503355</v>
      </c>
      <c r="H762" s="0" t="n">
        <v>204421.756000304</v>
      </c>
      <c r="I762" s="0" t="n">
        <v>761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47866260.503355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s">
        <v>487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5" t="s">
        <v>281</v>
      </c>
      <c r="AL762" s="5" t="s">
        <v>424</v>
      </c>
      <c r="AM762" s="5" t="s">
        <v>261</v>
      </c>
      <c r="AN762" s="5" t="s">
        <v>257</v>
      </c>
      <c r="AO762" s="5" t="s">
        <v>261</v>
      </c>
      <c r="AP762" s="5" t="s">
        <v>563</v>
      </c>
      <c r="AQ762" s="0" t="s">
        <v>237</v>
      </c>
    </row>
    <row r="763" customFormat="false" ht="15.8" hidden="true" customHeight="false" outlineLevel="0" collapsed="false">
      <c r="A763" s="0" t="s">
        <v>13</v>
      </c>
      <c r="B763" s="0" t="s">
        <v>170</v>
      </c>
      <c r="C763" s="0" t="s">
        <v>427</v>
      </c>
      <c r="D763" s="0" t="s">
        <v>151</v>
      </c>
      <c r="E763" s="0" t="s">
        <v>72</v>
      </c>
      <c r="F763" s="0" t="s">
        <v>238</v>
      </c>
      <c r="G763" s="0" t="n">
        <v>47866260.503355</v>
      </c>
      <c r="H763" s="0" t="n">
        <v>204421.756000304</v>
      </c>
      <c r="I763" s="0" t="n">
        <v>208858.368093061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47866260.503355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s">
        <v>487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5" t="s">
        <v>281</v>
      </c>
      <c r="AL763" s="5" t="s">
        <v>424</v>
      </c>
      <c r="AM763" s="5" t="s">
        <v>261</v>
      </c>
      <c r="AN763" s="5" t="s">
        <v>257</v>
      </c>
      <c r="AO763" s="5" t="s">
        <v>261</v>
      </c>
      <c r="AP763" s="5" t="s">
        <v>563</v>
      </c>
      <c r="AQ763" s="0" t="s">
        <v>239</v>
      </c>
    </row>
    <row r="764" customFormat="false" ht="15.8" hidden="true" customHeight="false" outlineLevel="0" collapsed="false">
      <c r="A764" s="0" t="s">
        <v>13</v>
      </c>
      <c r="B764" s="0" t="s">
        <v>170</v>
      </c>
      <c r="C764" s="0" t="s">
        <v>427</v>
      </c>
      <c r="D764" s="0" t="s">
        <v>151</v>
      </c>
      <c r="E764" s="0" t="s">
        <v>72</v>
      </c>
      <c r="F764" s="0" t="s">
        <v>240</v>
      </c>
      <c r="G764" s="0" t="n">
        <v>15566415.304933</v>
      </c>
      <c r="H764" s="0" t="n">
        <v>204421.756000304</v>
      </c>
      <c r="I764" s="0" t="n">
        <v>208858.368093061</v>
      </c>
      <c r="J764" s="0" t="n">
        <v>0</v>
      </c>
      <c r="K764" s="0" t="n">
        <v>0</v>
      </c>
      <c r="L764" s="0" t="n">
        <v>12727058.0161619</v>
      </c>
      <c r="M764" s="0" t="n">
        <v>15555293.1308645</v>
      </c>
      <c r="N764" s="0" t="n">
        <v>6222117.25234581</v>
      </c>
      <c r="O764" s="0" t="n">
        <v>8484705.34410791</v>
      </c>
      <c r="P764" s="0" t="n">
        <v>14309522.9200213</v>
      </c>
      <c r="Q764" s="0" t="n">
        <v>16353740.4800243</v>
      </c>
      <c r="R764" s="0" t="n">
        <v>47866260.503355</v>
      </c>
      <c r="S764" s="0" t="n">
        <v>0.674793578164687</v>
      </c>
      <c r="T764" s="0" t="n">
        <v>0</v>
      </c>
      <c r="U764" s="0" t="n">
        <v>69.1764705</v>
      </c>
      <c r="V764" s="0" t="n">
        <v>35.97176466</v>
      </c>
      <c r="W764" s="0" t="n">
        <v>75</v>
      </c>
      <c r="X764" s="0" t="n">
        <v>180.14823516</v>
      </c>
      <c r="Y764" s="0" t="n">
        <v>105.14823516</v>
      </c>
      <c r="Z764" s="0" t="s">
        <v>487</v>
      </c>
      <c r="AA764" s="0" t="n">
        <v>0.1482738095</v>
      </c>
      <c r="AB764" s="0" t="n">
        <v>0.2685714286</v>
      </c>
      <c r="AC764" s="0" t="n">
        <v>1</v>
      </c>
      <c r="AD764" s="0" t="n">
        <v>0.1202976191</v>
      </c>
      <c r="AE764" s="0" t="n">
        <v>0.7314285714</v>
      </c>
      <c r="AF764" s="0" t="n">
        <v>0</v>
      </c>
      <c r="AG764" s="0" t="n">
        <v>0.7314285714</v>
      </c>
      <c r="AH764" s="0" t="n">
        <v>0.100054214460614</v>
      </c>
      <c r="AI764" s="0" t="n">
        <v>0.181230275297796</v>
      </c>
      <c r="AJ764" s="0" t="n">
        <v>0.674793578164687</v>
      </c>
      <c r="AK764" s="5" t="s">
        <v>281</v>
      </c>
      <c r="AL764" s="5" t="s">
        <v>424</v>
      </c>
      <c r="AM764" s="5" t="s">
        <v>261</v>
      </c>
      <c r="AN764" s="5" t="s">
        <v>257</v>
      </c>
      <c r="AO764" s="5" t="s">
        <v>261</v>
      </c>
      <c r="AP764" s="5" t="s">
        <v>563</v>
      </c>
      <c r="AQ764" s="0" t="s">
        <v>155</v>
      </c>
    </row>
    <row r="765" customFormat="false" ht="15.8" hidden="true" customHeight="false" outlineLevel="0" collapsed="false">
      <c r="A765" s="0" t="s">
        <v>13</v>
      </c>
      <c r="B765" s="0" t="s">
        <v>170</v>
      </c>
      <c r="C765" s="0" t="s">
        <v>427</v>
      </c>
      <c r="D765" s="0" t="s">
        <v>151</v>
      </c>
      <c r="E765" s="0" t="s">
        <v>72</v>
      </c>
      <c r="F765" s="0" t="s">
        <v>241</v>
      </c>
      <c r="G765" s="0" t="n">
        <v>13349777.657838</v>
      </c>
      <c r="H765" s="0" t="n">
        <v>204421.756000304</v>
      </c>
      <c r="I765" s="0" t="n">
        <v>208858.368093061</v>
      </c>
      <c r="J765" s="0" t="n">
        <v>7154761.46001063</v>
      </c>
      <c r="K765" s="0" t="n">
        <v>9198979.02001366</v>
      </c>
      <c r="L765" s="0" t="n">
        <v>22625880.9176212</v>
      </c>
      <c r="M765" s="0" t="n">
        <v>31110586.2617291</v>
      </c>
      <c r="N765" s="0" t="n">
        <v>7070587.7867566</v>
      </c>
      <c r="O765" s="0" t="n">
        <v>9050352.36704845</v>
      </c>
      <c r="P765" s="0" t="n">
        <v>16353740.4800243</v>
      </c>
      <c r="Q765" s="0" t="n">
        <v>18397958.0400273</v>
      </c>
      <c r="R765" s="0" t="n">
        <v>47866260.503355</v>
      </c>
      <c r="S765" s="0" t="n">
        <v>0.721102557052638</v>
      </c>
      <c r="T765" s="0" t="n">
        <v>40</v>
      </c>
      <c r="U765" s="0" t="n">
        <v>131.43529395</v>
      </c>
      <c r="V765" s="0" t="n">
        <v>39.430588185</v>
      </c>
      <c r="W765" s="0" t="n">
        <v>85</v>
      </c>
      <c r="X765" s="0" t="n">
        <v>295.865882135</v>
      </c>
      <c r="Y765" s="0" t="n">
        <v>170.865882135</v>
      </c>
      <c r="Z765" s="0" t="s">
        <v>487</v>
      </c>
      <c r="AA765" s="0" t="n">
        <v>0.1482738095</v>
      </c>
      <c r="AB765" s="0" t="n">
        <v>0.2685714286</v>
      </c>
      <c r="AC765" s="0" t="n">
        <v>1</v>
      </c>
      <c r="AD765" s="0" t="n">
        <v>0.1202976191</v>
      </c>
      <c r="AE765" s="0" t="n">
        <v>0.7314285714</v>
      </c>
      <c r="AF765" s="0" t="n">
        <v>0.2438095238</v>
      </c>
      <c r="AG765" s="0" t="n">
        <v>0.4876190476</v>
      </c>
      <c r="AH765" s="0" t="n">
        <v>0.106920623174386</v>
      </c>
      <c r="AI765" s="0" t="n">
        <v>0.19366754391474</v>
      </c>
      <c r="AJ765" s="0" t="n">
        <v>0.721102557052638</v>
      </c>
      <c r="AK765" s="5" t="s">
        <v>281</v>
      </c>
      <c r="AL765" s="5" t="s">
        <v>424</v>
      </c>
      <c r="AM765" s="5" t="s">
        <v>261</v>
      </c>
      <c r="AN765" s="5" t="s">
        <v>257</v>
      </c>
      <c r="AO765" s="5" t="s">
        <v>261</v>
      </c>
      <c r="AP765" s="5" t="s">
        <v>563</v>
      </c>
      <c r="AQ765" s="0" t="s">
        <v>242</v>
      </c>
    </row>
    <row r="766" customFormat="false" ht="15.8" hidden="true" customHeight="false" outlineLevel="0" collapsed="false">
      <c r="A766" s="0" t="s">
        <v>13</v>
      </c>
      <c r="B766" s="0" t="s">
        <v>170</v>
      </c>
      <c r="C766" s="0" t="s">
        <v>429</v>
      </c>
      <c r="D766" s="0" t="s">
        <v>171</v>
      </c>
      <c r="E766" s="0" t="s">
        <v>72</v>
      </c>
      <c r="F766" s="0" t="s">
        <v>202</v>
      </c>
      <c r="G766" s="0" t="n">
        <v>33217329.6536601</v>
      </c>
      <c r="H766" s="0" t="n">
        <v>163525.869464822</v>
      </c>
      <c r="I766" s="0" t="n">
        <v>1499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33217329.6536601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s">
        <v>487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5" t="s">
        <v>281</v>
      </c>
      <c r="AL766" s="5" t="s">
        <v>253</v>
      </c>
      <c r="AM766" s="5" t="s">
        <v>231</v>
      </c>
      <c r="AN766" s="5" t="s">
        <v>257</v>
      </c>
      <c r="AO766" s="5" t="s">
        <v>261</v>
      </c>
      <c r="AP766" s="5" t="s">
        <v>564</v>
      </c>
      <c r="AQ766" s="0" t="s">
        <v>237</v>
      </c>
    </row>
    <row r="767" customFormat="false" ht="15.8" hidden="true" customHeight="false" outlineLevel="0" collapsed="false">
      <c r="A767" s="0" t="s">
        <v>13</v>
      </c>
      <c r="B767" s="0" t="s">
        <v>170</v>
      </c>
      <c r="C767" s="0" t="s">
        <v>429</v>
      </c>
      <c r="D767" s="0" t="s">
        <v>171</v>
      </c>
      <c r="E767" s="0" t="s">
        <v>72</v>
      </c>
      <c r="F767" s="0" t="s">
        <v>238</v>
      </c>
      <c r="G767" s="0" t="n">
        <v>33217329.6536601</v>
      </c>
      <c r="H767" s="0" t="n">
        <v>163525.869464822</v>
      </c>
      <c r="I767" s="0" t="n">
        <v>284191.16865126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33217329.6536601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s">
        <v>487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0</v>
      </c>
      <c r="AK767" s="5" t="s">
        <v>281</v>
      </c>
      <c r="AL767" s="5" t="s">
        <v>253</v>
      </c>
      <c r="AM767" s="5" t="s">
        <v>231</v>
      </c>
      <c r="AN767" s="5" t="s">
        <v>257</v>
      </c>
      <c r="AO767" s="5" t="s">
        <v>261</v>
      </c>
      <c r="AP767" s="5" t="s">
        <v>564</v>
      </c>
      <c r="AQ767" s="0" t="s">
        <v>239</v>
      </c>
    </row>
    <row r="768" customFormat="false" ht="15.8" hidden="true" customHeight="false" outlineLevel="0" collapsed="false">
      <c r="A768" s="0" t="s">
        <v>13</v>
      </c>
      <c r="B768" s="0" t="s">
        <v>170</v>
      </c>
      <c r="C768" s="0" t="s">
        <v>429</v>
      </c>
      <c r="D768" s="0" t="s">
        <v>171</v>
      </c>
      <c r="E768" s="0" t="s">
        <v>72</v>
      </c>
      <c r="F768" s="0" t="s">
        <v>240</v>
      </c>
      <c r="G768" s="0" t="n">
        <v>12177306.8203561</v>
      </c>
      <c r="H768" s="0" t="n">
        <v>163525.869464822</v>
      </c>
      <c r="I768" s="0" t="n">
        <v>284191.16865126</v>
      </c>
      <c r="J768" s="0" t="n">
        <v>0</v>
      </c>
      <c r="K768" s="0" t="n">
        <v>0</v>
      </c>
      <c r="L768" s="0" t="n">
        <v>13089764.896548</v>
      </c>
      <c r="M768" s="0" t="n">
        <v>15998601.5402254</v>
      </c>
      <c r="N768" s="0" t="n">
        <v>6399440.61609015</v>
      </c>
      <c r="O768" s="0" t="n">
        <v>8726509.93103204</v>
      </c>
      <c r="P768" s="0" t="n">
        <v>11446810.8625376</v>
      </c>
      <c r="Q768" s="0" t="n">
        <v>13082069.5571858</v>
      </c>
      <c r="R768" s="0" t="n">
        <v>33217329.6536601</v>
      </c>
      <c r="S768" s="0" t="n">
        <v>0.633405004335912</v>
      </c>
      <c r="T768" s="0" t="n">
        <v>0</v>
      </c>
      <c r="U768" s="0" t="n">
        <v>88.9411764999999</v>
      </c>
      <c r="V768" s="0" t="n">
        <v>46.24941178</v>
      </c>
      <c r="W768" s="0" t="n">
        <v>75</v>
      </c>
      <c r="X768" s="0" t="n">
        <v>210.19058828</v>
      </c>
      <c r="Y768" s="0" t="n">
        <v>135.19058828</v>
      </c>
      <c r="Z768" s="0" t="s">
        <v>487</v>
      </c>
      <c r="AA768" s="0" t="n">
        <v>0.1482738095</v>
      </c>
      <c r="AB768" s="0" t="n">
        <v>0.2685714286</v>
      </c>
      <c r="AC768" s="0" t="n">
        <v>1</v>
      </c>
      <c r="AD768" s="0" t="n">
        <v>0.1202976191</v>
      </c>
      <c r="AE768" s="0" t="n">
        <v>0.7314285714</v>
      </c>
      <c r="AF768" s="0" t="n">
        <v>0</v>
      </c>
      <c r="AG768" s="0" t="n">
        <v>0.7314285714</v>
      </c>
      <c r="AH768" s="0" t="n">
        <v>0.0939173729492496</v>
      </c>
      <c r="AI768" s="0" t="n">
        <v>0.170114486896885</v>
      </c>
      <c r="AJ768" s="0" t="n">
        <v>0.633405004335912</v>
      </c>
      <c r="AK768" s="5" t="s">
        <v>281</v>
      </c>
      <c r="AL768" s="5" t="s">
        <v>253</v>
      </c>
      <c r="AM768" s="5" t="s">
        <v>231</v>
      </c>
      <c r="AN768" s="5" t="s">
        <v>257</v>
      </c>
      <c r="AO768" s="5" t="s">
        <v>261</v>
      </c>
      <c r="AP768" s="5" t="s">
        <v>564</v>
      </c>
      <c r="AQ768" s="0" t="s">
        <v>155</v>
      </c>
    </row>
    <row r="769" customFormat="false" ht="15.8" hidden="true" customHeight="false" outlineLevel="0" collapsed="false">
      <c r="A769" s="0" t="s">
        <v>13</v>
      </c>
      <c r="B769" s="0" t="s">
        <v>170</v>
      </c>
      <c r="C769" s="0" t="s">
        <v>429</v>
      </c>
      <c r="D769" s="0" t="s">
        <v>171</v>
      </c>
      <c r="E769" s="0" t="s">
        <v>72</v>
      </c>
      <c r="F769" s="0" t="s">
        <v>241</v>
      </c>
      <c r="G769" s="0" t="n">
        <v>10383254.9123109</v>
      </c>
      <c r="H769" s="0" t="n">
        <v>163525.869464822</v>
      </c>
      <c r="I769" s="0" t="n">
        <v>284191.16865126</v>
      </c>
      <c r="J769" s="0" t="n">
        <v>5723405.43126878</v>
      </c>
      <c r="K769" s="0" t="n">
        <v>7358664.12591699</v>
      </c>
      <c r="L769" s="0" t="n">
        <v>23270693.1494188</v>
      </c>
      <c r="M769" s="0" t="n">
        <v>31997203.0804507</v>
      </c>
      <c r="N769" s="0" t="n">
        <v>7272091.60919336</v>
      </c>
      <c r="O769" s="0" t="n">
        <v>9308277.2597675</v>
      </c>
      <c r="P769" s="0" t="n">
        <v>13082069.5571858</v>
      </c>
      <c r="Q769" s="0" t="n">
        <v>14717328.251834</v>
      </c>
      <c r="R769" s="0" t="n">
        <v>33217329.6536601</v>
      </c>
      <c r="S769" s="0" t="n">
        <v>0.687414520656184</v>
      </c>
      <c r="T769" s="0" t="n">
        <v>39.9999999999999</v>
      </c>
      <c r="U769" s="0" t="n">
        <v>168.98823535</v>
      </c>
      <c r="V769" s="0" t="n">
        <v>50.696470605</v>
      </c>
      <c r="W769" s="0" t="n">
        <v>85</v>
      </c>
      <c r="X769" s="0" t="n">
        <v>344.684705955</v>
      </c>
      <c r="Y769" s="0" t="n">
        <v>219.684705955</v>
      </c>
      <c r="Z769" s="0" t="s">
        <v>487</v>
      </c>
      <c r="AA769" s="0" t="n">
        <v>0.1482738095</v>
      </c>
      <c r="AB769" s="0" t="n">
        <v>0.2685714286</v>
      </c>
      <c r="AC769" s="0" t="n">
        <v>1</v>
      </c>
      <c r="AD769" s="0" t="n">
        <v>0.1202976191</v>
      </c>
      <c r="AE769" s="0" t="n">
        <v>0.7314285714</v>
      </c>
      <c r="AF769" s="0" t="n">
        <v>0.2438095238</v>
      </c>
      <c r="AG769" s="0" t="n">
        <v>0.4876190476</v>
      </c>
      <c r="AH769" s="0" t="n">
        <v>0.101925569683309</v>
      </c>
      <c r="AI769" s="0" t="n">
        <v>0.184619899853016</v>
      </c>
      <c r="AJ769" s="0" t="n">
        <v>0.687414520656184</v>
      </c>
      <c r="AK769" s="5" t="s">
        <v>281</v>
      </c>
      <c r="AL769" s="5" t="s">
        <v>253</v>
      </c>
      <c r="AM769" s="5" t="s">
        <v>231</v>
      </c>
      <c r="AN769" s="5" t="s">
        <v>257</v>
      </c>
      <c r="AO769" s="5" t="s">
        <v>261</v>
      </c>
      <c r="AP769" s="5" t="s">
        <v>564</v>
      </c>
      <c r="AQ769" s="0" t="s">
        <v>242</v>
      </c>
    </row>
    <row r="770" customFormat="false" ht="15.8" hidden="true" customHeight="false" outlineLevel="0" collapsed="false">
      <c r="A770" s="0" t="s">
        <v>13</v>
      </c>
      <c r="B770" s="0" t="s">
        <v>170</v>
      </c>
      <c r="C770" s="0" t="s">
        <v>431</v>
      </c>
      <c r="D770" s="0" t="s">
        <v>171</v>
      </c>
      <c r="E770" s="0" t="s">
        <v>72</v>
      </c>
      <c r="F770" s="0" t="s">
        <v>202</v>
      </c>
      <c r="G770" s="0" t="n">
        <v>53095285.361498</v>
      </c>
      <c r="H770" s="0" t="n">
        <v>261301.604924774</v>
      </c>
      <c r="I770" s="0" t="n">
        <v>3132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53095285.361498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s">
        <v>487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5" t="s">
        <v>281</v>
      </c>
      <c r="AL770" s="5" t="s">
        <v>253</v>
      </c>
      <c r="AM770" s="5" t="s">
        <v>252</v>
      </c>
      <c r="AN770" s="5" t="s">
        <v>257</v>
      </c>
      <c r="AO770" s="5" t="s">
        <v>261</v>
      </c>
      <c r="AP770" s="5" t="s">
        <v>565</v>
      </c>
      <c r="AQ770" s="0" t="s">
        <v>237</v>
      </c>
    </row>
    <row r="771" customFormat="false" ht="15.8" hidden="true" customHeight="false" outlineLevel="0" collapsed="false">
      <c r="A771" s="0" t="s">
        <v>13</v>
      </c>
      <c r="B771" s="0" t="s">
        <v>170</v>
      </c>
      <c r="C771" s="0" t="s">
        <v>431</v>
      </c>
      <c r="D771" s="0" t="s">
        <v>171</v>
      </c>
      <c r="E771" s="0" t="s">
        <v>72</v>
      </c>
      <c r="F771" s="0" t="s">
        <v>238</v>
      </c>
      <c r="G771" s="0" t="n">
        <v>53095285.361498</v>
      </c>
      <c r="H771" s="0" t="n">
        <v>261301.604924774</v>
      </c>
      <c r="I771" s="0" t="n">
        <v>407112.812045263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53095285.361498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s">
        <v>487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5" t="s">
        <v>281</v>
      </c>
      <c r="AL771" s="5" t="s">
        <v>253</v>
      </c>
      <c r="AM771" s="5" t="s">
        <v>252</v>
      </c>
      <c r="AN771" s="5" t="s">
        <v>257</v>
      </c>
      <c r="AO771" s="5" t="s">
        <v>261</v>
      </c>
      <c r="AP771" s="5" t="s">
        <v>565</v>
      </c>
      <c r="AQ771" s="0" t="s">
        <v>239</v>
      </c>
    </row>
    <row r="772" customFormat="false" ht="15.8" hidden="true" customHeight="false" outlineLevel="0" collapsed="false">
      <c r="A772" s="0" t="s">
        <v>13</v>
      </c>
      <c r="B772" s="0" t="s">
        <v>170</v>
      </c>
      <c r="C772" s="0" t="s">
        <v>431</v>
      </c>
      <c r="D772" s="0" t="s">
        <v>171</v>
      </c>
      <c r="E772" s="0" t="s">
        <v>72</v>
      </c>
      <c r="F772" s="0" t="s">
        <v>240</v>
      </c>
      <c r="G772" s="0" t="n">
        <v>19434621.7150643</v>
      </c>
      <c r="H772" s="0" t="n">
        <v>261301.604924774</v>
      </c>
      <c r="I772" s="0" t="n">
        <v>407112.812045263</v>
      </c>
      <c r="J772" s="0" t="n">
        <v>0</v>
      </c>
      <c r="K772" s="0" t="n">
        <v>0</v>
      </c>
      <c r="L772" s="0" t="n">
        <v>20916424.9470128</v>
      </c>
      <c r="M772" s="0" t="n">
        <v>25564519.3796824</v>
      </c>
      <c r="N772" s="0" t="n">
        <v>10225807.7518729</v>
      </c>
      <c r="O772" s="0" t="n">
        <v>13944283.2980086</v>
      </c>
      <c r="P772" s="0" t="n">
        <v>18291112.3447342</v>
      </c>
      <c r="Q772" s="0" t="n">
        <v>20904128.3939819</v>
      </c>
      <c r="R772" s="0" t="n">
        <v>53095285.361498</v>
      </c>
      <c r="S772" s="0" t="n">
        <v>0.633967091753173</v>
      </c>
      <c r="T772" s="0" t="n">
        <v>0</v>
      </c>
      <c r="U772" s="0" t="n">
        <v>88.9411765</v>
      </c>
      <c r="V772" s="0" t="n">
        <v>46.24941178</v>
      </c>
      <c r="W772" s="0" t="n">
        <v>75</v>
      </c>
      <c r="X772" s="0" t="n">
        <v>210.19058828</v>
      </c>
      <c r="Y772" s="0" t="n">
        <v>135.19058828</v>
      </c>
      <c r="Z772" s="0" t="s">
        <v>487</v>
      </c>
      <c r="AA772" s="0" t="n">
        <v>0.1482738095</v>
      </c>
      <c r="AB772" s="0" t="n">
        <v>0.2685714286</v>
      </c>
      <c r="AC772" s="0" t="n">
        <v>1</v>
      </c>
      <c r="AD772" s="0" t="n">
        <v>0.1202976191</v>
      </c>
      <c r="AE772" s="0" t="n">
        <v>0.7314285714</v>
      </c>
      <c r="AF772" s="0" t="n">
        <v>0</v>
      </c>
      <c r="AG772" s="0" t="n">
        <v>0.7314285714</v>
      </c>
      <c r="AH772" s="0" t="n">
        <v>0.0940007157918789</v>
      </c>
      <c r="AI772" s="0" t="n">
        <v>0.170265447517537</v>
      </c>
      <c r="AJ772" s="0" t="n">
        <v>0.633967091753173</v>
      </c>
      <c r="AK772" s="5" t="s">
        <v>281</v>
      </c>
      <c r="AL772" s="5" t="s">
        <v>253</v>
      </c>
      <c r="AM772" s="5" t="s">
        <v>252</v>
      </c>
      <c r="AN772" s="5" t="s">
        <v>257</v>
      </c>
      <c r="AO772" s="5" t="s">
        <v>261</v>
      </c>
      <c r="AP772" s="5" t="s">
        <v>565</v>
      </c>
      <c r="AQ772" s="0" t="s">
        <v>155</v>
      </c>
    </row>
    <row r="773" customFormat="false" ht="15.8" hidden="true" customHeight="false" outlineLevel="0" collapsed="false">
      <c r="A773" s="0" t="s">
        <v>13</v>
      </c>
      <c r="B773" s="0" t="s">
        <v>170</v>
      </c>
      <c r="C773" s="0" t="s">
        <v>431</v>
      </c>
      <c r="D773" s="0" t="s">
        <v>171</v>
      </c>
      <c r="E773" s="0" t="s">
        <v>72</v>
      </c>
      <c r="F773" s="0" t="s">
        <v>241</v>
      </c>
      <c r="G773" s="0" t="n">
        <v>16556516.322889</v>
      </c>
      <c r="H773" s="0" t="n">
        <v>261301.604924774</v>
      </c>
      <c r="I773" s="0" t="n">
        <v>407112.812045263</v>
      </c>
      <c r="J773" s="0" t="n">
        <v>9145556.17236708</v>
      </c>
      <c r="K773" s="0" t="n">
        <v>11758572.2216148</v>
      </c>
      <c r="L773" s="0" t="n">
        <v>37184755.4613561</v>
      </c>
      <c r="M773" s="0" t="n">
        <v>51129038.7593646</v>
      </c>
      <c r="N773" s="0" t="n">
        <v>11620236.0816738</v>
      </c>
      <c r="O773" s="0" t="n">
        <v>14873902.1845425</v>
      </c>
      <c r="P773" s="0" t="n">
        <v>20904128.3939819</v>
      </c>
      <c r="Q773" s="0" t="n">
        <v>23517144.4432297</v>
      </c>
      <c r="R773" s="0" t="n">
        <v>53095285.361498</v>
      </c>
      <c r="S773" s="0" t="n">
        <v>0.688173512767388</v>
      </c>
      <c r="T773" s="0" t="n">
        <v>40</v>
      </c>
      <c r="U773" s="0" t="n">
        <v>168.98823535</v>
      </c>
      <c r="V773" s="0" t="n">
        <v>50.696470605</v>
      </c>
      <c r="W773" s="0" t="n">
        <v>85</v>
      </c>
      <c r="X773" s="0" t="n">
        <v>344.684705955</v>
      </c>
      <c r="Y773" s="0" t="n">
        <v>219.684705955</v>
      </c>
      <c r="Z773" s="0" t="s">
        <v>487</v>
      </c>
      <c r="AA773" s="0" t="n">
        <v>0.1482738095</v>
      </c>
      <c r="AB773" s="0" t="n">
        <v>0.2685714286</v>
      </c>
      <c r="AC773" s="0" t="n">
        <v>1</v>
      </c>
      <c r="AD773" s="0" t="n">
        <v>0.1202976191</v>
      </c>
      <c r="AE773" s="0" t="n">
        <v>0.7314285714</v>
      </c>
      <c r="AF773" s="0" t="n">
        <v>0.2438095238</v>
      </c>
      <c r="AG773" s="0" t="n">
        <v>0.4876190476</v>
      </c>
      <c r="AH773" s="0" t="n">
        <v>0.102038108335018</v>
      </c>
      <c r="AI773" s="0" t="n">
        <v>0.184823743448618</v>
      </c>
      <c r="AJ773" s="0" t="n">
        <v>0.688173512767388</v>
      </c>
      <c r="AK773" s="5" t="s">
        <v>281</v>
      </c>
      <c r="AL773" s="5" t="s">
        <v>253</v>
      </c>
      <c r="AM773" s="5" t="s">
        <v>252</v>
      </c>
      <c r="AN773" s="5" t="s">
        <v>257</v>
      </c>
      <c r="AO773" s="5" t="s">
        <v>261</v>
      </c>
      <c r="AP773" s="5" t="s">
        <v>565</v>
      </c>
      <c r="AQ773" s="0" t="s">
        <v>242</v>
      </c>
    </row>
    <row r="774" customFormat="false" ht="15.8" hidden="true" customHeight="false" outlineLevel="0" collapsed="false">
      <c r="A774" s="0" t="s">
        <v>13</v>
      </c>
      <c r="B774" s="0" t="s">
        <v>170</v>
      </c>
      <c r="C774" s="0" t="s">
        <v>98</v>
      </c>
      <c r="D774" s="0" t="s">
        <v>98</v>
      </c>
      <c r="E774" s="0" t="s">
        <v>229</v>
      </c>
      <c r="F774" s="0" t="s">
        <v>202</v>
      </c>
      <c r="G774" s="0" t="n">
        <v>244179085.117259</v>
      </c>
      <c r="H774" s="0" t="n">
        <v>4896434.0415648</v>
      </c>
      <c r="I774" s="0" t="n">
        <v>5940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244179085.117259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s">
        <v>479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5" t="s">
        <v>231</v>
      </c>
      <c r="AL774" s="5" t="s">
        <v>234</v>
      </c>
      <c r="AM774" s="5" t="s">
        <v>254</v>
      </c>
      <c r="AN774" s="5" t="s">
        <v>257</v>
      </c>
      <c r="AO774" s="5" t="s">
        <v>261</v>
      </c>
      <c r="AP774" s="5" t="s">
        <v>566</v>
      </c>
      <c r="AQ774" s="0" t="s">
        <v>237</v>
      </c>
    </row>
    <row r="775" customFormat="false" ht="15.8" hidden="true" customHeight="false" outlineLevel="0" collapsed="false">
      <c r="A775" s="0" t="s">
        <v>13</v>
      </c>
      <c r="B775" s="0" t="s">
        <v>170</v>
      </c>
      <c r="C775" s="0" t="s">
        <v>98</v>
      </c>
      <c r="D775" s="0" t="s">
        <v>98</v>
      </c>
      <c r="E775" s="0" t="s">
        <v>229</v>
      </c>
      <c r="F775" s="0" t="s">
        <v>238</v>
      </c>
      <c r="G775" s="0" t="n">
        <v>244179085.117259</v>
      </c>
      <c r="H775" s="0" t="n">
        <v>4896434.0415648</v>
      </c>
      <c r="I775" s="0" t="n">
        <v>6969468.68528838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244179085.117259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s">
        <v>479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5" t="s">
        <v>231</v>
      </c>
      <c r="AL775" s="5" t="s">
        <v>234</v>
      </c>
      <c r="AM775" s="5" t="s">
        <v>254</v>
      </c>
      <c r="AN775" s="5" t="s">
        <v>257</v>
      </c>
      <c r="AO775" s="5" t="s">
        <v>261</v>
      </c>
      <c r="AP775" s="5" t="s">
        <v>566</v>
      </c>
      <c r="AQ775" s="0" t="s">
        <v>239</v>
      </c>
    </row>
    <row r="776" customFormat="false" ht="15.8" hidden="true" customHeight="false" outlineLevel="0" collapsed="false">
      <c r="A776" s="0" t="s">
        <v>13</v>
      </c>
      <c r="B776" s="0" t="s">
        <v>170</v>
      </c>
      <c r="C776" s="0" t="s">
        <v>98</v>
      </c>
      <c r="D776" s="0" t="s">
        <v>98</v>
      </c>
      <c r="E776" s="0" t="s">
        <v>229</v>
      </c>
      <c r="F776" s="0" t="s">
        <v>240</v>
      </c>
      <c r="G776" s="0" t="n">
        <v>63565388.6067656</v>
      </c>
      <c r="H776" s="0" t="n">
        <v>4896434.0415648</v>
      </c>
      <c r="I776" s="0" t="n">
        <v>6969468.68528838</v>
      </c>
      <c r="J776" s="0" t="n">
        <v>54988523.0243458</v>
      </c>
      <c r="K776" s="0" t="n">
        <v>70699529.6027305</v>
      </c>
      <c r="L776" s="0" t="n">
        <v>242475260.376872</v>
      </c>
      <c r="M776" s="0" t="n">
        <v>303094075.47109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244179085.117259</v>
      </c>
      <c r="S776" s="0" t="n">
        <v>0.739677177608228</v>
      </c>
      <c r="T776" s="0" t="n">
        <v>12.8346518670666</v>
      </c>
      <c r="U776" s="0" t="n">
        <v>55.7108838</v>
      </c>
      <c r="V776" s="0" t="n">
        <v>0</v>
      </c>
      <c r="W776" s="0" t="n">
        <v>0</v>
      </c>
      <c r="X776" s="0" t="n">
        <v>68.5455356670666</v>
      </c>
      <c r="Y776" s="0" t="n">
        <v>0</v>
      </c>
      <c r="Z776" s="0" t="s">
        <v>479</v>
      </c>
      <c r="AA776" s="0" t="n">
        <v>0.29952</v>
      </c>
      <c r="AB776" s="0" t="n">
        <v>0</v>
      </c>
      <c r="AC776" s="0" t="n">
        <v>1</v>
      </c>
      <c r="AD776" s="0" t="n">
        <v>0</v>
      </c>
      <c r="AE776" s="0" t="n">
        <v>0.70048</v>
      </c>
      <c r="AF776" s="0" t="n">
        <v>0.70048</v>
      </c>
      <c r="AG776" s="0" t="n">
        <v>0</v>
      </c>
      <c r="AH776" s="0" t="n">
        <v>0.221548108237217</v>
      </c>
      <c r="AI776" s="0" t="n">
        <v>0</v>
      </c>
      <c r="AJ776" s="0" t="n">
        <v>0.739677177608228</v>
      </c>
      <c r="AK776" s="5" t="s">
        <v>231</v>
      </c>
      <c r="AL776" s="5" t="s">
        <v>234</v>
      </c>
      <c r="AM776" s="5" t="s">
        <v>254</v>
      </c>
      <c r="AN776" s="5" t="s">
        <v>257</v>
      </c>
      <c r="AO776" s="5" t="s">
        <v>261</v>
      </c>
      <c r="AP776" s="5" t="s">
        <v>566</v>
      </c>
      <c r="AQ776" s="0" t="s">
        <v>155</v>
      </c>
    </row>
    <row r="777" customFormat="false" ht="15.8" hidden="true" customHeight="false" outlineLevel="0" collapsed="false">
      <c r="A777" s="0" t="s">
        <v>13</v>
      </c>
      <c r="B777" s="0" t="s">
        <v>170</v>
      </c>
      <c r="C777" s="0" t="s">
        <v>98</v>
      </c>
      <c r="D777" s="0" t="s">
        <v>98</v>
      </c>
      <c r="E777" s="0" t="s">
        <v>229</v>
      </c>
      <c r="F777" s="0" t="s">
        <v>241</v>
      </c>
      <c r="G777" s="0" t="n">
        <v>22472501.6508513</v>
      </c>
      <c r="H777" s="0" t="n">
        <v>4896434.0415648</v>
      </c>
      <c r="I777" s="0" t="n">
        <v>6969468.68528838</v>
      </c>
      <c r="J777" s="0" t="n">
        <v>54988523.0243458</v>
      </c>
      <c r="K777" s="0" t="n">
        <v>70699529.6027305</v>
      </c>
      <c r="L777" s="0" t="n">
        <v>454641113.206636</v>
      </c>
      <c r="M777" s="0" t="n">
        <v>545569335.847962</v>
      </c>
      <c r="N777" s="0" t="n">
        <v>176804877.766172</v>
      </c>
      <c r="O777" s="0" t="n">
        <v>226310243.5407</v>
      </c>
      <c r="P777" s="0" t="n">
        <v>125688052.627077</v>
      </c>
      <c r="Q777" s="0" t="n">
        <v>141399059.205461</v>
      </c>
      <c r="R777" s="0" t="n">
        <v>244179085.117259</v>
      </c>
      <c r="S777" s="0" t="n">
        <v>0.907967131418895</v>
      </c>
      <c r="T777" s="0" t="n">
        <v>12.8346518670666</v>
      </c>
      <c r="U777" s="0" t="n">
        <v>102.1366203</v>
      </c>
      <c r="V777" s="0" t="n">
        <v>41.164153125</v>
      </c>
      <c r="W777" s="0" t="n">
        <v>27.2736352175166</v>
      </c>
      <c r="X777" s="0" t="n">
        <v>183.409060509583</v>
      </c>
      <c r="Y777" s="0" t="n">
        <v>143.300773425</v>
      </c>
      <c r="Z777" s="0" t="s">
        <v>479</v>
      </c>
      <c r="AA777" s="0" t="n">
        <v>0.29952</v>
      </c>
      <c r="AB777" s="0" t="n">
        <v>0.4992</v>
      </c>
      <c r="AC777" s="0" t="n">
        <v>1</v>
      </c>
      <c r="AD777" s="0" t="n">
        <v>0.19968</v>
      </c>
      <c r="AE777" s="0" t="n">
        <v>0.5008</v>
      </c>
      <c r="AF777" s="0" t="n">
        <v>0.166933333333333</v>
      </c>
      <c r="AG777" s="0" t="n">
        <v>0.333866666666667</v>
      </c>
      <c r="AH777" s="0" t="n">
        <v>0.271954315202587</v>
      </c>
      <c r="AI777" s="0" t="n">
        <v>0.453257192004312</v>
      </c>
      <c r="AJ777" s="0" t="n">
        <v>0.907967131418895</v>
      </c>
      <c r="AK777" s="5" t="s">
        <v>231</v>
      </c>
      <c r="AL777" s="5" t="s">
        <v>234</v>
      </c>
      <c r="AM777" s="5" t="s">
        <v>254</v>
      </c>
      <c r="AN777" s="5" t="s">
        <v>257</v>
      </c>
      <c r="AO777" s="5" t="s">
        <v>261</v>
      </c>
      <c r="AP777" s="5" t="s">
        <v>566</v>
      </c>
      <c r="AQ777" s="0" t="s">
        <v>242</v>
      </c>
    </row>
    <row r="778" customFormat="false" ht="15.8" hidden="true" customHeight="false" outlineLevel="0" collapsed="false">
      <c r="A778" s="0" t="s">
        <v>13</v>
      </c>
      <c r="B778" s="0" t="s">
        <v>170</v>
      </c>
      <c r="C778" s="0" t="s">
        <v>434</v>
      </c>
      <c r="D778" s="0" t="s">
        <v>151</v>
      </c>
      <c r="E778" s="0" t="s">
        <v>72</v>
      </c>
      <c r="F778" s="0" t="s">
        <v>202</v>
      </c>
      <c r="G778" s="0" t="n">
        <v>180678099.585497</v>
      </c>
      <c r="H778" s="0" t="n">
        <v>4833296.98080324</v>
      </c>
      <c r="I778" s="0" t="n">
        <v>769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180678099.585497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s">
        <v>487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5" t="s">
        <v>281</v>
      </c>
      <c r="AL778" s="5" t="s">
        <v>424</v>
      </c>
      <c r="AM778" s="5" t="s">
        <v>288</v>
      </c>
      <c r="AN778" s="5" t="s">
        <v>257</v>
      </c>
      <c r="AO778" s="5" t="s">
        <v>261</v>
      </c>
      <c r="AP778" s="5" t="s">
        <v>567</v>
      </c>
      <c r="AQ778" s="0" t="s">
        <v>237</v>
      </c>
    </row>
    <row r="779" customFormat="false" ht="15.8" hidden="true" customHeight="false" outlineLevel="0" collapsed="false">
      <c r="A779" s="0" t="s">
        <v>13</v>
      </c>
      <c r="B779" s="0" t="s">
        <v>170</v>
      </c>
      <c r="C779" s="0" t="s">
        <v>434</v>
      </c>
      <c r="D779" s="0" t="s">
        <v>151</v>
      </c>
      <c r="E779" s="0" t="s">
        <v>72</v>
      </c>
      <c r="F779" s="0" t="s">
        <v>238</v>
      </c>
      <c r="G779" s="0" t="n">
        <v>180678099.585497</v>
      </c>
      <c r="H779" s="0" t="n">
        <v>4833296.98080324</v>
      </c>
      <c r="I779" s="0" t="n">
        <v>4880965.71569345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180678099.585497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s">
        <v>487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5" t="s">
        <v>281</v>
      </c>
      <c r="AL779" s="5" t="s">
        <v>424</v>
      </c>
      <c r="AM779" s="5" t="s">
        <v>288</v>
      </c>
      <c r="AN779" s="5" t="s">
        <v>257</v>
      </c>
      <c r="AO779" s="5" t="s">
        <v>261</v>
      </c>
      <c r="AP779" s="5" t="s">
        <v>567</v>
      </c>
      <c r="AQ779" s="0" t="s">
        <v>239</v>
      </c>
    </row>
    <row r="780" customFormat="false" ht="15.8" hidden="true" customHeight="false" outlineLevel="0" collapsed="false">
      <c r="A780" s="0" t="s">
        <v>13</v>
      </c>
      <c r="B780" s="0" t="s">
        <v>170</v>
      </c>
      <c r="C780" s="0" t="s">
        <v>434</v>
      </c>
      <c r="D780" s="0" t="s">
        <v>151</v>
      </c>
      <c r="E780" s="0" t="s">
        <v>72</v>
      </c>
      <c r="F780" s="0" t="s">
        <v>240</v>
      </c>
      <c r="G780" s="0" t="n">
        <v>46195362.8311521</v>
      </c>
      <c r="H780" s="0" t="n">
        <v>4833296.98080324</v>
      </c>
      <c r="I780" s="0" t="n">
        <v>4880965.71569345</v>
      </c>
      <c r="J780" s="0" t="n">
        <v>0</v>
      </c>
      <c r="K780" s="0" t="n">
        <v>0</v>
      </c>
      <c r="L780" s="0" t="n">
        <v>211171789.120023</v>
      </c>
      <c r="M780" s="0" t="n">
        <v>258098853.368917</v>
      </c>
      <c r="N780" s="0" t="n">
        <v>103239541.347567</v>
      </c>
      <c r="O780" s="0" t="n">
        <v>140781192.746682</v>
      </c>
      <c r="P780" s="0" t="n">
        <v>143010587.30201</v>
      </c>
      <c r="Q780" s="0" t="n">
        <v>163440671.202297</v>
      </c>
      <c r="R780" s="0" t="n">
        <v>180678099.585497</v>
      </c>
      <c r="S780" s="0" t="n">
        <v>0.744322289546263</v>
      </c>
      <c r="T780" s="0" t="n">
        <v>0</v>
      </c>
      <c r="U780" s="0" t="n">
        <v>48.545604</v>
      </c>
      <c r="V780" s="0" t="n">
        <v>25.24371408</v>
      </c>
      <c r="W780" s="0" t="n">
        <v>31.7020927662278</v>
      </c>
      <c r="X780" s="0" t="n">
        <v>105.491410846228</v>
      </c>
      <c r="Y780" s="0" t="n">
        <v>73.78931808</v>
      </c>
      <c r="Z780" s="0" t="s">
        <v>487</v>
      </c>
      <c r="AA780" s="0" t="n">
        <v>0.1482738095</v>
      </c>
      <c r="AB780" s="0" t="n">
        <v>0.2685714286</v>
      </c>
      <c r="AC780" s="0" t="n">
        <v>1</v>
      </c>
      <c r="AD780" s="0" t="n">
        <v>0.1202976191</v>
      </c>
      <c r="AE780" s="0" t="n">
        <v>0.7314285714</v>
      </c>
      <c r="AF780" s="0" t="n">
        <v>0</v>
      </c>
      <c r="AG780" s="0" t="n">
        <v>0.7314285714</v>
      </c>
      <c r="AH780" s="0" t="n">
        <v>0.110363501366786</v>
      </c>
      <c r="AI780" s="0" t="n">
        <v>0.199903700642263</v>
      </c>
      <c r="AJ780" s="0" t="n">
        <v>0.744322289546263</v>
      </c>
      <c r="AK780" s="5" t="s">
        <v>281</v>
      </c>
      <c r="AL780" s="5" t="s">
        <v>424</v>
      </c>
      <c r="AM780" s="5" t="s">
        <v>288</v>
      </c>
      <c r="AN780" s="5" t="s">
        <v>257</v>
      </c>
      <c r="AO780" s="5" t="s">
        <v>261</v>
      </c>
      <c r="AP780" s="5" t="s">
        <v>567</v>
      </c>
      <c r="AQ780" s="0" t="s">
        <v>155</v>
      </c>
    </row>
    <row r="781" customFormat="false" ht="15.8" hidden="true" customHeight="false" outlineLevel="0" collapsed="false">
      <c r="A781" s="0" t="s">
        <v>13</v>
      </c>
      <c r="B781" s="0" t="s">
        <v>170</v>
      </c>
      <c r="C781" s="0" t="s">
        <v>434</v>
      </c>
      <c r="D781" s="0" t="s">
        <v>151</v>
      </c>
      <c r="E781" s="0" t="s">
        <v>72</v>
      </c>
      <c r="F781" s="0" t="s">
        <v>241</v>
      </c>
      <c r="G781" s="0" t="n">
        <v>29046994.8168098</v>
      </c>
      <c r="H781" s="0" t="n">
        <v>4833296.98080324</v>
      </c>
      <c r="I781" s="0" t="n">
        <v>4880965.71569345</v>
      </c>
      <c r="J781" s="0" t="n">
        <v>71505293.6510047</v>
      </c>
      <c r="K781" s="0" t="n">
        <v>91935377.5512918</v>
      </c>
      <c r="L781" s="0" t="n">
        <v>375416513.991152</v>
      </c>
      <c r="M781" s="0" t="n">
        <v>516197706.737835</v>
      </c>
      <c r="N781" s="0" t="n">
        <v>117317660.622235</v>
      </c>
      <c r="O781" s="0" t="n">
        <v>150166605.596461</v>
      </c>
      <c r="P781" s="0" t="n">
        <v>163440671.202297</v>
      </c>
      <c r="Q781" s="0" t="n">
        <v>183870755.102584</v>
      </c>
      <c r="R781" s="0" t="n">
        <v>180678099.585497</v>
      </c>
      <c r="S781" s="0" t="n">
        <v>0.839233449524607</v>
      </c>
      <c r="T781" s="0" t="n">
        <v>16.9077828086548</v>
      </c>
      <c r="U781" s="0" t="n">
        <v>92.2366476000001</v>
      </c>
      <c r="V781" s="0" t="n">
        <v>27.6709942800001</v>
      </c>
      <c r="W781" s="0" t="n">
        <v>35.9290384683915</v>
      </c>
      <c r="X781" s="0" t="n">
        <v>172.744463157046</v>
      </c>
      <c r="Y781" s="0" t="n">
        <v>119.90764188</v>
      </c>
      <c r="Z781" s="0" t="s">
        <v>487</v>
      </c>
      <c r="AA781" s="0" t="n">
        <v>0.1482738095</v>
      </c>
      <c r="AB781" s="0" t="n">
        <v>0.2685714286</v>
      </c>
      <c r="AC781" s="0" t="n">
        <v>1</v>
      </c>
      <c r="AD781" s="0" t="n">
        <v>0.1202976191</v>
      </c>
      <c r="AE781" s="0" t="n">
        <v>0.7314285714</v>
      </c>
      <c r="AF781" s="0" t="n">
        <v>0.2438095238</v>
      </c>
      <c r="AG781" s="0" t="n">
        <v>0.4876190476</v>
      </c>
      <c r="AH781" s="0" t="n">
        <v>0.124436340620839</v>
      </c>
      <c r="AI781" s="0" t="n">
        <v>0.22539412646773</v>
      </c>
      <c r="AJ781" s="0" t="n">
        <v>0.839233449524607</v>
      </c>
      <c r="AK781" s="5" t="s">
        <v>281</v>
      </c>
      <c r="AL781" s="5" t="s">
        <v>424</v>
      </c>
      <c r="AM781" s="5" t="s">
        <v>288</v>
      </c>
      <c r="AN781" s="5" t="s">
        <v>257</v>
      </c>
      <c r="AO781" s="5" t="s">
        <v>261</v>
      </c>
      <c r="AP781" s="5" t="s">
        <v>567</v>
      </c>
      <c r="AQ781" s="0" t="s">
        <v>242</v>
      </c>
    </row>
    <row r="782" customFormat="false" ht="15.8" hidden="true" customHeight="false" outlineLevel="0" collapsed="false">
      <c r="A782" s="0" t="s">
        <v>13</v>
      </c>
      <c r="B782" s="0" t="s">
        <v>170</v>
      </c>
      <c r="C782" s="0" t="s">
        <v>436</v>
      </c>
      <c r="D782" s="0" t="s">
        <v>171</v>
      </c>
      <c r="E782" s="0" t="s">
        <v>72</v>
      </c>
      <c r="F782" s="0" t="s">
        <v>202</v>
      </c>
      <c r="G782" s="0" t="n">
        <v>163439660.015802</v>
      </c>
      <c r="H782" s="0" t="n">
        <v>3969620.04719762</v>
      </c>
      <c r="I782" s="0" t="n">
        <v>4255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163439660.015802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s">
        <v>487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  <c r="AJ782" s="0" t="n">
        <v>0</v>
      </c>
      <c r="AK782" s="5" t="s">
        <v>281</v>
      </c>
      <c r="AL782" s="5" t="s">
        <v>253</v>
      </c>
      <c r="AM782" s="5" t="s">
        <v>437</v>
      </c>
      <c r="AN782" s="5" t="s">
        <v>257</v>
      </c>
      <c r="AO782" s="5" t="s">
        <v>261</v>
      </c>
      <c r="AP782" s="5" t="s">
        <v>568</v>
      </c>
      <c r="AQ782" s="0" t="s">
        <v>237</v>
      </c>
    </row>
    <row r="783" customFormat="false" ht="15.8" hidden="true" customHeight="false" outlineLevel="0" collapsed="false">
      <c r="A783" s="0" t="s">
        <v>13</v>
      </c>
      <c r="B783" s="0" t="s">
        <v>170</v>
      </c>
      <c r="C783" s="0" t="s">
        <v>436</v>
      </c>
      <c r="D783" s="0" t="s">
        <v>171</v>
      </c>
      <c r="E783" s="0" t="s">
        <v>72</v>
      </c>
      <c r="F783" s="0" t="s">
        <v>238</v>
      </c>
      <c r="G783" s="0" t="n">
        <v>163439660.015802</v>
      </c>
      <c r="H783" s="0" t="n">
        <v>3969620.04719762</v>
      </c>
      <c r="I783" s="0" t="n">
        <v>5175997.36221964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163439660.015802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s">
        <v>487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5" t="s">
        <v>281</v>
      </c>
      <c r="AL783" s="5" t="s">
        <v>253</v>
      </c>
      <c r="AM783" s="5" t="s">
        <v>437</v>
      </c>
      <c r="AN783" s="5" t="s">
        <v>257</v>
      </c>
      <c r="AO783" s="5" t="s">
        <v>261</v>
      </c>
      <c r="AP783" s="5" t="s">
        <v>568</v>
      </c>
      <c r="AQ783" s="0" t="s">
        <v>239</v>
      </c>
    </row>
    <row r="784" customFormat="false" ht="15.8" hidden="true" customHeight="false" outlineLevel="0" collapsed="false">
      <c r="A784" s="0" t="s">
        <v>13</v>
      </c>
      <c r="B784" s="0" t="s">
        <v>170</v>
      </c>
      <c r="C784" s="0" t="s">
        <v>436</v>
      </c>
      <c r="D784" s="0" t="s">
        <v>171</v>
      </c>
      <c r="E784" s="0" t="s">
        <v>72</v>
      </c>
      <c r="F784" s="0" t="s">
        <v>240</v>
      </c>
      <c r="G784" s="0" t="n">
        <v>49537652.9325204</v>
      </c>
      <c r="H784" s="0" t="n">
        <v>3969620.04719762</v>
      </c>
      <c r="I784" s="0" t="n">
        <v>5175997.36221964</v>
      </c>
      <c r="J784" s="0" t="n">
        <v>0</v>
      </c>
      <c r="K784" s="0" t="n">
        <v>0</v>
      </c>
      <c r="L784" s="0" t="n">
        <v>222240346.403058</v>
      </c>
      <c r="M784" s="0" t="n">
        <v>271627090.048182</v>
      </c>
      <c r="N784" s="0" t="n">
        <v>126759308.543599</v>
      </c>
      <c r="O784" s="0" t="n">
        <v>172853602.559453</v>
      </c>
      <c r="P784" s="0" t="n">
        <v>118187540.649767</v>
      </c>
      <c r="Q784" s="0" t="n">
        <v>135071475.028305</v>
      </c>
      <c r="R784" s="0" t="n">
        <v>163439660.015802</v>
      </c>
      <c r="S784" s="0" t="n">
        <v>0.69690555567889</v>
      </c>
      <c r="T784" s="0" t="n">
        <v>0</v>
      </c>
      <c r="U784" s="0" t="n">
        <v>62.2058825000001</v>
      </c>
      <c r="V784" s="0" t="n">
        <v>37.7382353400001</v>
      </c>
      <c r="W784" s="0" t="n">
        <v>31.899654458978</v>
      </c>
      <c r="X784" s="0" t="n">
        <v>131.843772298978</v>
      </c>
      <c r="Y784" s="0" t="n">
        <v>99.9441178400002</v>
      </c>
      <c r="Z784" s="0" t="s">
        <v>487</v>
      </c>
      <c r="AA784" s="0" t="n">
        <v>0.1482738095</v>
      </c>
      <c r="AB784" s="0" t="n">
        <v>0.2685714286</v>
      </c>
      <c r="AC784" s="0" t="n">
        <v>1</v>
      </c>
      <c r="AD784" s="0" t="n">
        <v>0.1202976191</v>
      </c>
      <c r="AE784" s="0" t="n">
        <v>0.7314285714</v>
      </c>
      <c r="AF784" s="0" t="n">
        <v>0</v>
      </c>
      <c r="AG784" s="0" t="n">
        <v>0.7314285714</v>
      </c>
      <c r="AH784" s="0" t="n">
        <v>0.103332841602223</v>
      </c>
      <c r="AI784" s="0" t="n">
        <v>0.187168920687956</v>
      </c>
      <c r="AJ784" s="0" t="n">
        <v>0.69690555567889</v>
      </c>
      <c r="AK784" s="5" t="s">
        <v>281</v>
      </c>
      <c r="AL784" s="5" t="s">
        <v>253</v>
      </c>
      <c r="AM784" s="5" t="s">
        <v>437</v>
      </c>
      <c r="AN784" s="5" t="s">
        <v>257</v>
      </c>
      <c r="AO784" s="5" t="s">
        <v>261</v>
      </c>
      <c r="AP784" s="5" t="s">
        <v>568</v>
      </c>
      <c r="AQ784" s="0" t="s">
        <v>155</v>
      </c>
    </row>
    <row r="785" customFormat="false" ht="15.8" hidden="true" customHeight="false" outlineLevel="0" collapsed="false">
      <c r="A785" s="0" t="s">
        <v>13</v>
      </c>
      <c r="B785" s="0" t="s">
        <v>170</v>
      </c>
      <c r="C785" s="0" t="s">
        <v>436</v>
      </c>
      <c r="D785" s="0" t="s">
        <v>171</v>
      </c>
      <c r="E785" s="0" t="s">
        <v>72</v>
      </c>
      <c r="F785" s="0" t="s">
        <v>241</v>
      </c>
      <c r="G785" s="0" t="n">
        <v>31901126.2350791</v>
      </c>
      <c r="H785" s="0" t="n">
        <v>3969620.04719762</v>
      </c>
      <c r="I785" s="0" t="n">
        <v>5175997.36221964</v>
      </c>
      <c r="J785" s="0" t="n">
        <v>59093770.3248833</v>
      </c>
      <c r="K785" s="0" t="n">
        <v>75977704.7034214</v>
      </c>
      <c r="L785" s="0" t="n">
        <v>395093949.160991</v>
      </c>
      <c r="M785" s="0" t="n">
        <v>543254180.096364</v>
      </c>
      <c r="N785" s="0" t="n">
        <v>144044668.799544</v>
      </c>
      <c r="O785" s="0" t="n">
        <v>184377176.063417</v>
      </c>
      <c r="P785" s="0" t="n">
        <v>135071475.028305</v>
      </c>
      <c r="Q785" s="0" t="n">
        <v>151955409.406843</v>
      </c>
      <c r="R785" s="0" t="n">
        <v>163439660.015802</v>
      </c>
      <c r="S785" s="0" t="n">
        <v>0.804814044326849</v>
      </c>
      <c r="T785" s="0" t="n">
        <v>17.0131490447882</v>
      </c>
      <c r="U785" s="0" t="n">
        <v>118.19117675</v>
      </c>
      <c r="V785" s="0" t="n">
        <v>41.3669118150001</v>
      </c>
      <c r="W785" s="0" t="n">
        <v>36.1529417201751</v>
      </c>
      <c r="X785" s="0" t="n">
        <v>212.724179329964</v>
      </c>
      <c r="Y785" s="0" t="n">
        <v>159.558088565</v>
      </c>
      <c r="Z785" s="0" t="s">
        <v>487</v>
      </c>
      <c r="AA785" s="0" t="n">
        <v>0.1482738095</v>
      </c>
      <c r="AB785" s="0" t="n">
        <v>0.2685714286</v>
      </c>
      <c r="AC785" s="0" t="n">
        <v>1</v>
      </c>
      <c r="AD785" s="0" t="n">
        <v>0.1202976191</v>
      </c>
      <c r="AE785" s="0" t="n">
        <v>0.7314285714</v>
      </c>
      <c r="AF785" s="0" t="n">
        <v>0.2438095238</v>
      </c>
      <c r="AG785" s="0" t="n">
        <v>0.4876190476</v>
      </c>
      <c r="AH785" s="0" t="n">
        <v>0.119332844291444</v>
      </c>
      <c r="AI785" s="0" t="n">
        <v>0.216150057642206</v>
      </c>
      <c r="AJ785" s="0" t="n">
        <v>0.804814044326849</v>
      </c>
      <c r="AK785" s="5" t="s">
        <v>281</v>
      </c>
      <c r="AL785" s="5" t="s">
        <v>253</v>
      </c>
      <c r="AM785" s="5" t="s">
        <v>437</v>
      </c>
      <c r="AN785" s="5" t="s">
        <v>257</v>
      </c>
      <c r="AO785" s="5" t="s">
        <v>261</v>
      </c>
      <c r="AP785" s="5" t="s">
        <v>568</v>
      </c>
      <c r="AQ785" s="0" t="s">
        <v>242</v>
      </c>
    </row>
    <row r="786" customFormat="false" ht="15.8" hidden="true" customHeight="false" outlineLevel="0" collapsed="false">
      <c r="A786" s="0" t="s">
        <v>13</v>
      </c>
      <c r="B786" s="0" t="s">
        <v>170</v>
      </c>
      <c r="C786" s="0" t="s">
        <v>91</v>
      </c>
      <c r="D786" s="0" t="s">
        <v>160</v>
      </c>
      <c r="E786" s="0" t="s">
        <v>90</v>
      </c>
      <c r="F786" s="0" t="s">
        <v>202</v>
      </c>
      <c r="G786" s="0" t="n">
        <v>235331305.132139</v>
      </c>
      <c r="H786" s="0" t="n">
        <v>3662506.54902464</v>
      </c>
      <c r="I786" s="0" t="n">
        <v>6140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235331305.132139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s">
        <v>487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0</v>
      </c>
      <c r="AI786" s="0" t="n">
        <v>0</v>
      </c>
      <c r="AJ786" s="0" t="n">
        <v>0</v>
      </c>
      <c r="AK786" s="5" t="s">
        <v>234</v>
      </c>
      <c r="AL786" s="5" t="s">
        <v>233</v>
      </c>
      <c r="AM786" s="5" t="s">
        <v>248</v>
      </c>
      <c r="AN786" s="5" t="s">
        <v>257</v>
      </c>
      <c r="AO786" s="5" t="s">
        <v>261</v>
      </c>
      <c r="AP786" s="5" t="s">
        <v>569</v>
      </c>
      <c r="AQ786" s="0" t="s">
        <v>237</v>
      </c>
    </row>
    <row r="787" customFormat="false" ht="15.8" hidden="true" customHeight="false" outlineLevel="0" collapsed="false">
      <c r="A787" s="0" t="s">
        <v>13</v>
      </c>
      <c r="B787" s="0" t="s">
        <v>170</v>
      </c>
      <c r="C787" s="0" t="s">
        <v>91</v>
      </c>
      <c r="D787" s="0" t="s">
        <v>160</v>
      </c>
      <c r="E787" s="0" t="s">
        <v>90</v>
      </c>
      <c r="F787" s="0" t="s">
        <v>238</v>
      </c>
      <c r="G787" s="0" t="n">
        <v>235331305.132139</v>
      </c>
      <c r="H787" s="0" t="n">
        <v>3662506.54902464</v>
      </c>
      <c r="I787" s="0" t="n">
        <v>5587377.21898005</v>
      </c>
      <c r="J787" s="0" t="n">
        <v>0</v>
      </c>
      <c r="K787" s="0" t="n">
        <v>0</v>
      </c>
      <c r="L787" s="0" t="n">
        <v>229527383.853974</v>
      </c>
      <c r="M787" s="0" t="n">
        <v>286909229.817467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235331305.132139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s">
        <v>487</v>
      </c>
      <c r="AA787" s="0" t="n">
        <v>0.1482738095</v>
      </c>
      <c r="AB787" s="0" t="n">
        <v>0.2685714286</v>
      </c>
      <c r="AC787" s="0" t="n">
        <v>1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5" t="s">
        <v>234</v>
      </c>
      <c r="AL787" s="5" t="s">
        <v>233</v>
      </c>
      <c r="AM787" s="5" t="s">
        <v>248</v>
      </c>
      <c r="AN787" s="5" t="s">
        <v>257</v>
      </c>
      <c r="AO787" s="5" t="s">
        <v>261</v>
      </c>
      <c r="AP787" s="5" t="s">
        <v>569</v>
      </c>
      <c r="AQ787" s="0" t="s">
        <v>239</v>
      </c>
    </row>
    <row r="788" customFormat="false" ht="15.8" hidden="true" customHeight="false" outlineLevel="0" collapsed="false">
      <c r="A788" s="0" t="s">
        <v>13</v>
      </c>
      <c r="B788" s="0" t="s">
        <v>170</v>
      </c>
      <c r="C788" s="0" t="s">
        <v>91</v>
      </c>
      <c r="D788" s="0" t="s">
        <v>160</v>
      </c>
      <c r="E788" s="0" t="s">
        <v>90</v>
      </c>
      <c r="F788" s="0" t="s">
        <v>240</v>
      </c>
      <c r="G788" s="0" t="n">
        <v>76885546.2369417</v>
      </c>
      <c r="H788" s="0" t="n">
        <v>3662506.54902464</v>
      </c>
      <c r="I788" s="0" t="n">
        <v>5587377.21898005</v>
      </c>
      <c r="J788" s="0" t="n">
        <v>41216102.5798589</v>
      </c>
      <c r="K788" s="0" t="n">
        <v>52992131.88839</v>
      </c>
      <c r="L788" s="0" t="n">
        <v>229527383.853974</v>
      </c>
      <c r="M788" s="0" t="n">
        <v>286909229.817467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235331305.132139</v>
      </c>
      <c r="S788" s="0" t="n">
        <v>0.673288064272748</v>
      </c>
      <c r="T788" s="0" t="n">
        <v>12.8611694214359</v>
      </c>
      <c r="U788" s="0" t="n">
        <v>70.5031658999999</v>
      </c>
      <c r="V788" s="0" t="n">
        <v>0</v>
      </c>
      <c r="W788" s="0" t="n">
        <v>0</v>
      </c>
      <c r="X788" s="0" t="n">
        <v>83.3643353214358</v>
      </c>
      <c r="Y788" s="0" t="n">
        <v>0</v>
      </c>
      <c r="Z788" s="0" t="s">
        <v>487</v>
      </c>
      <c r="AA788" s="0" t="n">
        <v>0.1482738095</v>
      </c>
      <c r="AB788" s="0" t="n">
        <v>0</v>
      </c>
      <c r="AC788" s="0" t="n">
        <v>1</v>
      </c>
      <c r="AD788" s="0" t="n">
        <v>0</v>
      </c>
      <c r="AE788" s="0" t="n">
        <v>0.8517261905</v>
      </c>
      <c r="AF788" s="0" t="n">
        <v>0.8517261905</v>
      </c>
      <c r="AG788" s="0" t="n">
        <v>0</v>
      </c>
      <c r="AH788" s="0" t="n">
        <v>0.0998309861806011</v>
      </c>
      <c r="AI788" s="0" t="n">
        <v>0</v>
      </c>
      <c r="AJ788" s="0" t="n">
        <v>0.673288064272748</v>
      </c>
      <c r="AK788" s="5" t="s">
        <v>234</v>
      </c>
      <c r="AL788" s="5" t="s">
        <v>233</v>
      </c>
      <c r="AM788" s="5" t="s">
        <v>248</v>
      </c>
      <c r="AN788" s="5" t="s">
        <v>257</v>
      </c>
      <c r="AO788" s="5" t="s">
        <v>261</v>
      </c>
      <c r="AP788" s="5" t="s">
        <v>569</v>
      </c>
      <c r="AQ788" s="0" t="s">
        <v>155</v>
      </c>
    </row>
    <row r="789" customFormat="false" ht="15.8" hidden="true" customHeight="false" outlineLevel="0" collapsed="false">
      <c r="A789" s="0" t="s">
        <v>13</v>
      </c>
      <c r="B789" s="0" t="s">
        <v>170</v>
      </c>
      <c r="C789" s="0" t="s">
        <v>91</v>
      </c>
      <c r="D789" s="0" t="s">
        <v>160</v>
      </c>
      <c r="E789" s="0" t="s">
        <v>90</v>
      </c>
      <c r="F789" s="0" t="s">
        <v>241</v>
      </c>
      <c r="G789" s="0" t="n">
        <v>31211392.3480518</v>
      </c>
      <c r="H789" s="0" t="n">
        <v>3662506.54902464</v>
      </c>
      <c r="I789" s="0" t="n">
        <v>5587377.21898005</v>
      </c>
      <c r="J789" s="0" t="n">
        <v>41216102.5798589</v>
      </c>
      <c r="K789" s="0" t="n">
        <v>52992131.88839</v>
      </c>
      <c r="L789" s="0" t="n">
        <v>430363844.726202</v>
      </c>
      <c r="M789" s="0" t="n">
        <v>516436613.671442</v>
      </c>
      <c r="N789" s="0" t="n">
        <v>167363717.240918</v>
      </c>
      <c r="O789" s="0" t="n">
        <v>214225558.068376</v>
      </c>
      <c r="P789" s="0" t="n">
        <v>94208234.4682491</v>
      </c>
      <c r="Q789" s="0" t="n">
        <v>105984263.77678</v>
      </c>
      <c r="R789" s="0" t="n">
        <v>235331305.132139</v>
      </c>
      <c r="S789" s="0" t="n">
        <v>0.867372543867351</v>
      </c>
      <c r="T789" s="0" t="n">
        <v>12.8611694214359</v>
      </c>
      <c r="U789" s="0" t="n">
        <v>129.25580415</v>
      </c>
      <c r="V789" s="0" t="n">
        <v>52.0940058675001</v>
      </c>
      <c r="W789" s="0" t="n">
        <v>27.3299850205513</v>
      </c>
      <c r="X789" s="0" t="n">
        <v>221.540964459487</v>
      </c>
      <c r="Y789" s="0" t="n">
        <v>181.3498100175</v>
      </c>
      <c r="Z789" s="0" t="s">
        <v>487</v>
      </c>
      <c r="AA789" s="0" t="n">
        <v>0.1482738095</v>
      </c>
      <c r="AB789" s="0" t="n">
        <v>0.2685714286</v>
      </c>
      <c r="AC789" s="0" t="n">
        <v>1</v>
      </c>
      <c r="AD789" s="0" t="n">
        <v>0.1202976191</v>
      </c>
      <c r="AE789" s="0" t="n">
        <v>0.7314285714</v>
      </c>
      <c r="AF789" s="0" t="n">
        <v>0.2438095238</v>
      </c>
      <c r="AG789" s="0" t="n">
        <v>0.4876190476</v>
      </c>
      <c r="AH789" s="0" t="n">
        <v>0.128608631334918</v>
      </c>
      <c r="AI789" s="0" t="n">
        <v>0.232951483234871</v>
      </c>
      <c r="AJ789" s="0" t="n">
        <v>0.867372543867351</v>
      </c>
      <c r="AK789" s="5" t="s">
        <v>234</v>
      </c>
      <c r="AL789" s="5" t="s">
        <v>233</v>
      </c>
      <c r="AM789" s="5" t="s">
        <v>248</v>
      </c>
      <c r="AN789" s="5" t="s">
        <v>257</v>
      </c>
      <c r="AO789" s="5" t="s">
        <v>261</v>
      </c>
      <c r="AP789" s="5" t="s">
        <v>569</v>
      </c>
      <c r="AQ789" s="0" t="s">
        <v>242</v>
      </c>
    </row>
    <row r="790" customFormat="false" ht="15.8" hidden="true" customHeight="false" outlineLevel="0" collapsed="false">
      <c r="A790" s="0" t="s">
        <v>13</v>
      </c>
      <c r="B790" s="0" t="s">
        <v>170</v>
      </c>
      <c r="C790" s="0" t="s">
        <v>99</v>
      </c>
      <c r="D790" s="0" t="s">
        <v>99</v>
      </c>
      <c r="E790" s="0" t="s">
        <v>229</v>
      </c>
      <c r="F790" s="0" t="s">
        <v>202</v>
      </c>
      <c r="G790" s="0" t="n">
        <v>41438585.676097</v>
      </c>
      <c r="H790" s="0" t="n">
        <v>566346.550492277</v>
      </c>
      <c r="I790" s="0" t="n">
        <v>689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41438585.676097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s">
        <v>487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0</v>
      </c>
      <c r="AI790" s="0" t="n">
        <v>0</v>
      </c>
      <c r="AJ790" s="0" t="n">
        <v>0</v>
      </c>
      <c r="AK790" s="5" t="s">
        <v>231</v>
      </c>
      <c r="AL790" s="5" t="s">
        <v>232</v>
      </c>
      <c r="AM790" s="5" t="s">
        <v>233</v>
      </c>
      <c r="AN790" s="5" t="s">
        <v>257</v>
      </c>
      <c r="AO790" s="5" t="s">
        <v>261</v>
      </c>
      <c r="AP790" s="5" t="s">
        <v>570</v>
      </c>
      <c r="AQ790" s="0" t="s">
        <v>237</v>
      </c>
    </row>
    <row r="791" customFormat="false" ht="15.8" hidden="true" customHeight="false" outlineLevel="0" collapsed="false">
      <c r="A791" s="0" t="s">
        <v>13</v>
      </c>
      <c r="B791" s="0" t="s">
        <v>170</v>
      </c>
      <c r="C791" s="0" t="s">
        <v>99</v>
      </c>
      <c r="D791" s="0" t="s">
        <v>99</v>
      </c>
      <c r="E791" s="0" t="s">
        <v>229</v>
      </c>
      <c r="F791" s="0" t="s">
        <v>238</v>
      </c>
      <c r="G791" s="0" t="n">
        <v>41438585.676097</v>
      </c>
      <c r="H791" s="0" t="n">
        <v>566346.550492277</v>
      </c>
      <c r="I791" s="0" t="n">
        <v>1067358.79307081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41438585.676097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s">
        <v>487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0</v>
      </c>
      <c r="AI791" s="0" t="n">
        <v>0</v>
      </c>
      <c r="AJ791" s="0" t="n">
        <v>0</v>
      </c>
      <c r="AK791" s="5" t="s">
        <v>231</v>
      </c>
      <c r="AL791" s="5" t="s">
        <v>232</v>
      </c>
      <c r="AM791" s="5" t="s">
        <v>233</v>
      </c>
      <c r="AN791" s="5" t="s">
        <v>257</v>
      </c>
      <c r="AO791" s="5" t="s">
        <v>261</v>
      </c>
      <c r="AP791" s="5" t="s">
        <v>570</v>
      </c>
      <c r="AQ791" s="0" t="s">
        <v>239</v>
      </c>
    </row>
    <row r="792" customFormat="false" ht="15.8" hidden="true" customHeight="false" outlineLevel="0" collapsed="false">
      <c r="A792" s="0" t="s">
        <v>13</v>
      </c>
      <c r="B792" s="0" t="s">
        <v>170</v>
      </c>
      <c r="C792" s="0" t="s">
        <v>99</v>
      </c>
      <c r="D792" s="0" t="s">
        <v>99</v>
      </c>
      <c r="E792" s="0" t="s">
        <v>229</v>
      </c>
      <c r="F792" s="0" t="s">
        <v>240</v>
      </c>
      <c r="G792" s="0" t="n">
        <v>8713120.31254486</v>
      </c>
      <c r="H792" s="0" t="n">
        <v>566346.550492277</v>
      </c>
      <c r="I792" s="0" t="n">
        <v>1067358.79307081</v>
      </c>
      <c r="J792" s="0" t="n">
        <v>0</v>
      </c>
      <c r="K792" s="0" t="n">
        <v>0</v>
      </c>
      <c r="L792" s="0" t="n">
        <v>29143527.1532986</v>
      </c>
      <c r="M792" s="0" t="n">
        <v>35619866.5206982</v>
      </c>
      <c r="N792" s="0" t="n">
        <v>16622604.3763259</v>
      </c>
      <c r="O792" s="0" t="n">
        <v>22667187.7858989</v>
      </c>
      <c r="P792" s="0" t="n">
        <v>12466707.3499668</v>
      </c>
      <c r="Q792" s="0" t="n">
        <v>14247665.5428192</v>
      </c>
      <c r="R792" s="0" t="n">
        <v>41438585.676097</v>
      </c>
      <c r="S792" s="0" t="n">
        <v>0.789734128943237</v>
      </c>
      <c r="T792" s="0" t="n">
        <v>0</v>
      </c>
      <c r="U792" s="0" t="n">
        <v>57.1764705</v>
      </c>
      <c r="V792" s="0" t="n">
        <v>34.68705877</v>
      </c>
      <c r="W792" s="0" t="n">
        <v>23.5848288204152</v>
      </c>
      <c r="X792" s="0" t="n">
        <v>115.448358090415</v>
      </c>
      <c r="Y792" s="0" t="n">
        <v>91.86352927</v>
      </c>
      <c r="Z792" s="0" t="s">
        <v>487</v>
      </c>
      <c r="AA792" s="0" t="n">
        <v>0.1482738095</v>
      </c>
      <c r="AB792" s="0" t="n">
        <v>0.2685714286</v>
      </c>
      <c r="AC792" s="0" t="n">
        <v>1</v>
      </c>
      <c r="AD792" s="0" t="n">
        <v>0.1202976191</v>
      </c>
      <c r="AE792" s="0" t="n">
        <v>0.7314285714</v>
      </c>
      <c r="AF792" s="0" t="n">
        <v>0</v>
      </c>
      <c r="AG792" s="0" t="n">
        <v>0.7314285714</v>
      </c>
      <c r="AH792" s="0" t="n">
        <v>0.117096887790578</v>
      </c>
      <c r="AI792" s="0" t="n">
        <v>0.212100023224462</v>
      </c>
      <c r="AJ792" s="0" t="n">
        <v>0.789734128943237</v>
      </c>
      <c r="AK792" s="5" t="s">
        <v>231</v>
      </c>
      <c r="AL792" s="5" t="s">
        <v>232</v>
      </c>
      <c r="AM792" s="5" t="s">
        <v>233</v>
      </c>
      <c r="AN792" s="5" t="s">
        <v>257</v>
      </c>
      <c r="AO792" s="5" t="s">
        <v>261</v>
      </c>
      <c r="AP792" s="5" t="s">
        <v>570</v>
      </c>
      <c r="AQ792" s="0" t="s">
        <v>155</v>
      </c>
    </row>
    <row r="793" customFormat="false" ht="15.8" hidden="true" customHeight="false" outlineLevel="0" collapsed="false">
      <c r="A793" s="0" t="s">
        <v>13</v>
      </c>
      <c r="B793" s="0" t="s">
        <v>170</v>
      </c>
      <c r="C793" s="0" t="s">
        <v>99</v>
      </c>
      <c r="D793" s="0" t="s">
        <v>99</v>
      </c>
      <c r="E793" s="0" t="s">
        <v>229</v>
      </c>
      <c r="F793" s="0" t="s">
        <v>241</v>
      </c>
      <c r="G793" s="0" t="n">
        <v>5963737.0683144</v>
      </c>
      <c r="H793" s="0" t="n">
        <v>566346.550492277</v>
      </c>
      <c r="I793" s="0" t="n">
        <v>1067358.79307081</v>
      </c>
      <c r="J793" s="0" t="n">
        <v>8014311.8678358</v>
      </c>
      <c r="K793" s="0" t="n">
        <v>8014311.8678358</v>
      </c>
      <c r="L793" s="0" t="n">
        <v>51810714.9391975</v>
      </c>
      <c r="M793" s="0" t="n">
        <v>71239733.0413965</v>
      </c>
      <c r="N793" s="0" t="n">
        <v>18889323.1549158</v>
      </c>
      <c r="O793" s="0" t="n">
        <v>24178333.6382922</v>
      </c>
      <c r="P793" s="0" t="n">
        <v>14247665.5428192</v>
      </c>
      <c r="Q793" s="0" t="n">
        <v>16028623.7356716</v>
      </c>
      <c r="R793" s="0" t="n">
        <v>41438585.676097</v>
      </c>
      <c r="S793" s="0" t="n">
        <v>0.85608251413478</v>
      </c>
      <c r="T793" s="0" t="n">
        <v>14.1508972922491</v>
      </c>
      <c r="U793" s="0" t="n">
        <v>108.63529395</v>
      </c>
      <c r="V793" s="0" t="n">
        <v>38.0223528825</v>
      </c>
      <c r="W793" s="0" t="n">
        <v>26.7294726631372</v>
      </c>
      <c r="X793" s="0" t="n">
        <v>187.538016787886</v>
      </c>
      <c r="Y793" s="0" t="n">
        <v>146.6576468325</v>
      </c>
      <c r="Z793" s="0" t="s">
        <v>487</v>
      </c>
      <c r="AA793" s="0" t="n">
        <v>0.1482738095</v>
      </c>
      <c r="AB793" s="0" t="n">
        <v>0.2685714286</v>
      </c>
      <c r="AC793" s="0" t="n">
        <v>1</v>
      </c>
      <c r="AD793" s="0" t="n">
        <v>0.1202976191</v>
      </c>
      <c r="AE793" s="0" t="n">
        <v>0.7314285714</v>
      </c>
      <c r="AF793" s="0" t="n">
        <v>0.2438095238</v>
      </c>
      <c r="AG793" s="0" t="n">
        <v>0.4876190476</v>
      </c>
      <c r="AH793" s="0" t="n">
        <v>0.126934615617101</v>
      </c>
      <c r="AI793" s="0" t="n">
        <v>0.229919303820658</v>
      </c>
      <c r="AJ793" s="0" t="n">
        <v>0.85608251413478</v>
      </c>
      <c r="AK793" s="5" t="s">
        <v>231</v>
      </c>
      <c r="AL793" s="5" t="s">
        <v>232</v>
      </c>
      <c r="AM793" s="5" t="s">
        <v>233</v>
      </c>
      <c r="AN793" s="5" t="s">
        <v>257</v>
      </c>
      <c r="AO793" s="5" t="s">
        <v>261</v>
      </c>
      <c r="AP793" s="5" t="s">
        <v>570</v>
      </c>
      <c r="AQ793" s="0" t="s">
        <v>242</v>
      </c>
    </row>
    <row r="794" customFormat="false" ht="15.8" hidden="true" customHeight="false" outlineLevel="0" collapsed="false">
      <c r="A794" s="0" t="s">
        <v>13</v>
      </c>
      <c r="B794" s="0" t="s">
        <v>170</v>
      </c>
      <c r="C794" s="0" t="s">
        <v>101</v>
      </c>
      <c r="D794" s="0" t="s">
        <v>243</v>
      </c>
      <c r="E794" s="0" t="s">
        <v>229</v>
      </c>
      <c r="F794" s="0" t="s">
        <v>202</v>
      </c>
      <c r="G794" s="0" t="n">
        <v>828705260.430245</v>
      </c>
      <c r="H794" s="0" t="n">
        <v>7870093.92140168</v>
      </c>
      <c r="I794" s="0" t="n">
        <v>1906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828705260.430245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s">
        <v>479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5" t="s">
        <v>231</v>
      </c>
      <c r="AL794" s="5" t="s">
        <v>245</v>
      </c>
      <c r="AM794" s="5" t="s">
        <v>246</v>
      </c>
      <c r="AN794" s="5" t="s">
        <v>257</v>
      </c>
      <c r="AO794" s="5" t="s">
        <v>261</v>
      </c>
      <c r="AP794" s="5" t="s">
        <v>571</v>
      </c>
      <c r="AQ794" s="0" t="s">
        <v>237</v>
      </c>
    </row>
    <row r="795" customFormat="false" ht="15.8" hidden="true" customHeight="false" outlineLevel="0" collapsed="false">
      <c r="A795" s="0" t="s">
        <v>13</v>
      </c>
      <c r="B795" s="0" t="s">
        <v>170</v>
      </c>
      <c r="C795" s="0" t="s">
        <v>101</v>
      </c>
      <c r="D795" s="0" t="s">
        <v>243</v>
      </c>
      <c r="E795" s="0" t="s">
        <v>229</v>
      </c>
      <c r="F795" s="0" t="s">
        <v>238</v>
      </c>
      <c r="G795" s="0" t="n">
        <v>828705260.430245</v>
      </c>
      <c r="H795" s="0" t="n">
        <v>7870093.92140168</v>
      </c>
      <c r="I795" s="0" t="n">
        <v>6866991.45597569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828705260.430245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s">
        <v>479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5" t="s">
        <v>231</v>
      </c>
      <c r="AL795" s="5" t="s">
        <v>245</v>
      </c>
      <c r="AM795" s="5" t="s">
        <v>246</v>
      </c>
      <c r="AN795" s="5" t="s">
        <v>257</v>
      </c>
      <c r="AO795" s="5" t="s">
        <v>261</v>
      </c>
      <c r="AP795" s="5" t="s">
        <v>571</v>
      </c>
      <c r="AQ795" s="0" t="s">
        <v>239</v>
      </c>
    </row>
    <row r="796" customFormat="false" ht="15.8" hidden="true" customHeight="false" outlineLevel="0" collapsed="false">
      <c r="A796" s="0" t="s">
        <v>13</v>
      </c>
      <c r="B796" s="0" t="s">
        <v>170</v>
      </c>
      <c r="C796" s="0" t="s">
        <v>101</v>
      </c>
      <c r="D796" s="0" t="s">
        <v>243</v>
      </c>
      <c r="E796" s="0" t="s">
        <v>229</v>
      </c>
      <c r="F796" s="0" t="s">
        <v>240</v>
      </c>
      <c r="G796" s="0" t="n">
        <v>195896987.569911</v>
      </c>
      <c r="H796" s="0" t="n">
        <v>7870093.92140168</v>
      </c>
      <c r="I796" s="0" t="n">
        <v>6866991.45597569</v>
      </c>
      <c r="J796" s="0" t="n">
        <v>62864682.3409195</v>
      </c>
      <c r="K796" s="0" t="n">
        <v>80826020.1526108</v>
      </c>
      <c r="L796" s="0" t="n">
        <v>246802509.391764</v>
      </c>
      <c r="M796" s="0" t="n">
        <v>345523513.148471</v>
      </c>
      <c r="N796" s="0" t="n">
        <v>143145456.076831</v>
      </c>
      <c r="O796" s="0" t="n">
        <v>195198349.195678</v>
      </c>
      <c r="P796" s="0" t="n">
        <v>125729364.681839</v>
      </c>
      <c r="Q796" s="0" t="n">
        <v>143690702.493531</v>
      </c>
      <c r="R796" s="0" t="n">
        <v>828705260.430245</v>
      </c>
      <c r="S796" s="0" t="n">
        <v>0.763610783080819</v>
      </c>
      <c r="T796" s="0" t="n">
        <v>9.12890646087351</v>
      </c>
      <c r="U796" s="0" t="n">
        <v>37.6314455999999</v>
      </c>
      <c r="V796" s="0" t="n">
        <v>21.49553796</v>
      </c>
      <c r="W796" s="0" t="n">
        <v>17.1166996141379</v>
      </c>
      <c r="X796" s="0" t="n">
        <v>85.3725896350113</v>
      </c>
      <c r="Y796" s="0" t="n">
        <v>59.1269835599999</v>
      </c>
      <c r="Z796" s="0" t="s">
        <v>479</v>
      </c>
      <c r="AA796" s="0" t="n">
        <v>0.29952</v>
      </c>
      <c r="AB796" s="0" t="n">
        <v>0.4992</v>
      </c>
      <c r="AC796" s="0" t="n">
        <v>1</v>
      </c>
      <c r="AD796" s="0" t="n">
        <v>0.19968</v>
      </c>
      <c r="AE796" s="0" t="n">
        <v>0.5008</v>
      </c>
      <c r="AF796" s="0" t="n">
        <v>0.166933333333333</v>
      </c>
      <c r="AG796" s="0" t="n">
        <v>0.333866666666667</v>
      </c>
      <c r="AH796" s="0" t="n">
        <v>0.228716701748367</v>
      </c>
      <c r="AI796" s="0" t="n">
        <v>0.381194502913945</v>
      </c>
      <c r="AJ796" s="0" t="n">
        <v>0.763610783080819</v>
      </c>
      <c r="AK796" s="5" t="s">
        <v>231</v>
      </c>
      <c r="AL796" s="5" t="s">
        <v>245</v>
      </c>
      <c r="AM796" s="5" t="s">
        <v>246</v>
      </c>
      <c r="AN796" s="5" t="s">
        <v>257</v>
      </c>
      <c r="AO796" s="5" t="s">
        <v>261</v>
      </c>
      <c r="AP796" s="5" t="s">
        <v>571</v>
      </c>
      <c r="AQ796" s="0" t="s">
        <v>155</v>
      </c>
    </row>
    <row r="797" customFormat="false" ht="15.8" hidden="true" customHeight="false" outlineLevel="0" collapsed="false">
      <c r="A797" s="0" t="s">
        <v>13</v>
      </c>
      <c r="B797" s="0" t="s">
        <v>170</v>
      </c>
      <c r="C797" s="0" t="s">
        <v>101</v>
      </c>
      <c r="D797" s="0" t="s">
        <v>243</v>
      </c>
      <c r="E797" s="0" t="s">
        <v>229</v>
      </c>
      <c r="F797" s="0" t="s">
        <v>241</v>
      </c>
      <c r="G797" s="0" t="n">
        <v>185359602.964349</v>
      </c>
      <c r="H797" s="0" t="n">
        <v>7870093.92140168</v>
      </c>
      <c r="I797" s="0" t="n">
        <v>6866991.45597569</v>
      </c>
      <c r="J797" s="0" t="n">
        <v>62864682.3409195</v>
      </c>
      <c r="K797" s="0" t="n">
        <v>80826020.1526108</v>
      </c>
      <c r="L797" s="0" t="n">
        <v>394884015.026824</v>
      </c>
      <c r="M797" s="0" t="n">
        <v>542965520.661883</v>
      </c>
      <c r="N797" s="0" t="n">
        <v>162665290.996399</v>
      </c>
      <c r="O797" s="0" t="n">
        <v>208211572.47539</v>
      </c>
      <c r="P797" s="0" t="n">
        <v>143690702.493531</v>
      </c>
      <c r="Q797" s="0" t="n">
        <v>161652040.305222</v>
      </c>
      <c r="R797" s="0" t="n">
        <v>828705260.430245</v>
      </c>
      <c r="S797" s="0" t="n">
        <v>0.776326262405871</v>
      </c>
      <c r="T797" s="0" t="n">
        <v>9.12890646087351</v>
      </c>
      <c r="U797" s="0" t="n">
        <v>59.5831222</v>
      </c>
      <c r="V797" s="0" t="n">
        <v>23.56241661</v>
      </c>
      <c r="W797" s="0" t="n">
        <v>19.3989262293563</v>
      </c>
      <c r="X797" s="0" t="n">
        <v>111.67337150023</v>
      </c>
      <c r="Y797" s="0" t="n">
        <v>83.14553881</v>
      </c>
      <c r="Z797" s="0" t="s">
        <v>479</v>
      </c>
      <c r="AA797" s="0" t="n">
        <v>0.29952</v>
      </c>
      <c r="AB797" s="0" t="n">
        <v>0.4992</v>
      </c>
      <c r="AC797" s="0" t="n">
        <v>1</v>
      </c>
      <c r="AD797" s="0" t="n">
        <v>0.19968</v>
      </c>
      <c r="AE797" s="0" t="n">
        <v>0.5008</v>
      </c>
      <c r="AF797" s="0" t="n">
        <v>0.166933333333333</v>
      </c>
      <c r="AG797" s="0" t="n">
        <v>0.333866666666667</v>
      </c>
      <c r="AH797" s="0" t="n">
        <v>0.232525242115807</v>
      </c>
      <c r="AI797" s="0" t="n">
        <v>0.387542070193011</v>
      </c>
      <c r="AJ797" s="0" t="n">
        <v>0.776326262405871</v>
      </c>
      <c r="AK797" s="5" t="s">
        <v>231</v>
      </c>
      <c r="AL797" s="5" t="s">
        <v>245</v>
      </c>
      <c r="AM797" s="5" t="s">
        <v>246</v>
      </c>
      <c r="AN797" s="5" t="s">
        <v>257</v>
      </c>
      <c r="AO797" s="5" t="s">
        <v>261</v>
      </c>
      <c r="AP797" s="5" t="s">
        <v>571</v>
      </c>
      <c r="AQ797" s="0" t="s">
        <v>242</v>
      </c>
    </row>
    <row r="798" customFormat="false" ht="15.8" hidden="true" customHeight="false" outlineLevel="0" collapsed="false">
      <c r="A798" s="0" t="s">
        <v>13</v>
      </c>
      <c r="B798" s="0" t="s">
        <v>170</v>
      </c>
      <c r="C798" s="0" t="s">
        <v>82</v>
      </c>
      <c r="D798" s="0" t="s">
        <v>151</v>
      </c>
      <c r="E798" s="0" t="s">
        <v>72</v>
      </c>
      <c r="F798" s="0" t="s">
        <v>202</v>
      </c>
      <c r="G798" s="0" t="n">
        <v>3592553.37163507</v>
      </c>
      <c r="H798" s="0" t="n">
        <v>37934.1286375744</v>
      </c>
      <c r="I798" s="0" t="n">
        <v>90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3592553.37163507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s">
        <v>487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5" t="s">
        <v>281</v>
      </c>
      <c r="AL798" s="5" t="s">
        <v>424</v>
      </c>
      <c r="AM798" s="5" t="s">
        <v>439</v>
      </c>
      <c r="AN798" s="5" t="s">
        <v>257</v>
      </c>
      <c r="AO798" s="5" t="s">
        <v>261</v>
      </c>
      <c r="AP798" s="5" t="s">
        <v>572</v>
      </c>
      <c r="AQ798" s="0" t="s">
        <v>237</v>
      </c>
    </row>
    <row r="799" customFormat="false" ht="15.8" hidden="true" customHeight="false" outlineLevel="0" collapsed="false">
      <c r="A799" s="0" t="s">
        <v>13</v>
      </c>
      <c r="B799" s="0" t="s">
        <v>170</v>
      </c>
      <c r="C799" s="0" t="s">
        <v>82</v>
      </c>
      <c r="D799" s="0" t="s">
        <v>151</v>
      </c>
      <c r="E799" s="0" t="s">
        <v>72</v>
      </c>
      <c r="F799" s="0" t="s">
        <v>238</v>
      </c>
      <c r="G799" s="0" t="n">
        <v>3592553.37163507</v>
      </c>
      <c r="H799" s="0" t="n">
        <v>37934.1286375744</v>
      </c>
      <c r="I799" s="0" t="n">
        <v>36683.3371749434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3592553.37163507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s">
        <v>487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5" t="s">
        <v>281</v>
      </c>
      <c r="AL799" s="5" t="s">
        <v>424</v>
      </c>
      <c r="AM799" s="5" t="s">
        <v>439</v>
      </c>
      <c r="AN799" s="5" t="s">
        <v>257</v>
      </c>
      <c r="AO799" s="5" t="s">
        <v>261</v>
      </c>
      <c r="AP799" s="5" t="s">
        <v>572</v>
      </c>
      <c r="AQ799" s="0" t="s">
        <v>239</v>
      </c>
    </row>
    <row r="800" customFormat="false" ht="15.8" hidden="true" customHeight="false" outlineLevel="0" collapsed="false">
      <c r="A800" s="0" t="s">
        <v>13</v>
      </c>
      <c r="B800" s="0" t="s">
        <v>170</v>
      </c>
      <c r="C800" s="0" t="s">
        <v>82</v>
      </c>
      <c r="D800" s="0" t="s">
        <v>151</v>
      </c>
      <c r="E800" s="0" t="s">
        <v>72</v>
      </c>
      <c r="F800" s="0" t="s">
        <v>240</v>
      </c>
      <c r="G800" s="0" t="n">
        <v>733081.500396341</v>
      </c>
      <c r="H800" s="0" t="n">
        <v>37934.1286375744</v>
      </c>
      <c r="I800" s="0" t="n">
        <v>36683.3371749434</v>
      </c>
      <c r="J800" s="0" t="n">
        <v>0</v>
      </c>
      <c r="K800" s="0" t="n">
        <v>0</v>
      </c>
      <c r="L800" s="0" t="n">
        <v>1671333.0839593</v>
      </c>
      <c r="M800" s="0" t="n">
        <v>2042740.43595026</v>
      </c>
      <c r="N800" s="0" t="n">
        <v>817096.17020735</v>
      </c>
      <c r="O800" s="0" t="n">
        <v>1114222.05028275</v>
      </c>
      <c r="P800" s="0" t="n">
        <v>885129.668210069</v>
      </c>
      <c r="Q800" s="0" t="n">
        <v>1011576.76366865</v>
      </c>
      <c r="R800" s="0" t="n">
        <v>3592553.37163507</v>
      </c>
      <c r="S800" s="0" t="n">
        <v>0.795944158774545</v>
      </c>
      <c r="T800" s="0" t="n">
        <v>0</v>
      </c>
      <c r="U800" s="0" t="n">
        <v>48.9542485</v>
      </c>
      <c r="V800" s="0" t="n">
        <v>25.45620909</v>
      </c>
      <c r="W800" s="0" t="n">
        <v>25</v>
      </c>
      <c r="X800" s="0" t="n">
        <v>99.4104575899999</v>
      </c>
      <c r="Y800" s="0" t="n">
        <v>74.41045759</v>
      </c>
      <c r="Z800" s="0" t="s">
        <v>487</v>
      </c>
      <c r="AA800" s="0" t="n">
        <v>0.1482738095</v>
      </c>
      <c r="AB800" s="0" t="n">
        <v>0.2685714286</v>
      </c>
      <c r="AC800" s="0" t="n">
        <v>1</v>
      </c>
      <c r="AD800" s="0" t="n">
        <v>0.1202976191</v>
      </c>
      <c r="AE800" s="0" t="n">
        <v>0.7314285714</v>
      </c>
      <c r="AF800" s="0" t="n">
        <v>0</v>
      </c>
      <c r="AG800" s="0" t="n">
        <v>0.7314285714</v>
      </c>
      <c r="AH800" s="0" t="n">
        <v>0.118017672570775</v>
      </c>
      <c r="AI800" s="0" t="n">
        <v>0.213767859807905</v>
      </c>
      <c r="AJ800" s="0" t="n">
        <v>0.795944158774545</v>
      </c>
      <c r="AK800" s="5" t="s">
        <v>281</v>
      </c>
      <c r="AL800" s="5" t="s">
        <v>424</v>
      </c>
      <c r="AM800" s="5" t="s">
        <v>439</v>
      </c>
      <c r="AN800" s="5" t="s">
        <v>257</v>
      </c>
      <c r="AO800" s="5" t="s">
        <v>261</v>
      </c>
      <c r="AP800" s="5" t="s">
        <v>572</v>
      </c>
      <c r="AQ800" s="0" t="s">
        <v>155</v>
      </c>
    </row>
    <row r="801" customFormat="false" ht="15.8" hidden="true" customHeight="false" outlineLevel="0" collapsed="false">
      <c r="A801" s="0" t="s">
        <v>13</v>
      </c>
      <c r="B801" s="0" t="s">
        <v>170</v>
      </c>
      <c r="C801" s="0" t="s">
        <v>82</v>
      </c>
      <c r="D801" s="0" t="s">
        <v>151</v>
      </c>
      <c r="E801" s="0" t="s">
        <v>72</v>
      </c>
      <c r="F801" s="0" t="s">
        <v>241</v>
      </c>
      <c r="G801" s="0" t="n">
        <v>579102.306690418</v>
      </c>
      <c r="H801" s="0" t="n">
        <v>37934.1286375744</v>
      </c>
      <c r="I801" s="0" t="n">
        <v>36683.3371749434</v>
      </c>
      <c r="J801" s="0" t="n">
        <v>442564.834105034</v>
      </c>
      <c r="K801" s="0" t="n">
        <v>569011.929563615</v>
      </c>
      <c r="L801" s="0" t="n">
        <v>2971258.81592765</v>
      </c>
      <c r="M801" s="0" t="n">
        <v>4085480.87190052</v>
      </c>
      <c r="N801" s="0" t="n">
        <v>928518.375235625</v>
      </c>
      <c r="O801" s="0" t="n">
        <v>1188503.5203016</v>
      </c>
      <c r="P801" s="0" t="n">
        <v>1011576.76366865</v>
      </c>
      <c r="Q801" s="0" t="n">
        <v>1138023.85912723</v>
      </c>
      <c r="R801" s="0" t="n">
        <v>3592553.37163507</v>
      </c>
      <c r="S801" s="0" t="n">
        <v>0.838804814630533</v>
      </c>
      <c r="T801" s="0" t="n">
        <v>13.3333333333333</v>
      </c>
      <c r="U801" s="0" t="n">
        <v>93.0130721499999</v>
      </c>
      <c r="V801" s="0" t="n">
        <v>27.9039215025</v>
      </c>
      <c r="W801" s="0" t="n">
        <v>28.3333333333333</v>
      </c>
      <c r="X801" s="0" t="n">
        <v>162.583660319166</v>
      </c>
      <c r="Y801" s="0" t="n">
        <v>120.9169936525</v>
      </c>
      <c r="Z801" s="0" t="s">
        <v>487</v>
      </c>
      <c r="AA801" s="0" t="n">
        <v>0.1482738095</v>
      </c>
      <c r="AB801" s="0" t="n">
        <v>0.2685714286</v>
      </c>
      <c r="AC801" s="0" t="n">
        <v>1</v>
      </c>
      <c r="AD801" s="0" t="n">
        <v>0.1202976191</v>
      </c>
      <c r="AE801" s="0" t="n">
        <v>0.7314285714</v>
      </c>
      <c r="AF801" s="0" t="n">
        <v>0.2438095238</v>
      </c>
      <c r="AG801" s="0" t="n">
        <v>0.4876190476</v>
      </c>
      <c r="AH801" s="0" t="n">
        <v>0.124372785292211</v>
      </c>
      <c r="AI801" s="0" t="n">
        <v>0.225279007381881</v>
      </c>
      <c r="AJ801" s="0" t="n">
        <v>0.838804814630533</v>
      </c>
      <c r="AK801" s="5" t="s">
        <v>281</v>
      </c>
      <c r="AL801" s="5" t="s">
        <v>424</v>
      </c>
      <c r="AM801" s="5" t="s">
        <v>439</v>
      </c>
      <c r="AN801" s="5" t="s">
        <v>257</v>
      </c>
      <c r="AO801" s="5" t="s">
        <v>261</v>
      </c>
      <c r="AP801" s="5" t="s">
        <v>572</v>
      </c>
      <c r="AQ801" s="0" t="s">
        <v>242</v>
      </c>
    </row>
    <row r="802" customFormat="false" ht="15.8" hidden="true" customHeight="false" outlineLevel="0" collapsed="false">
      <c r="A802" s="0" t="s">
        <v>13</v>
      </c>
      <c r="B802" s="0" t="s">
        <v>170</v>
      </c>
      <c r="C802" s="0" t="s">
        <v>83</v>
      </c>
      <c r="D802" s="0" t="s">
        <v>151</v>
      </c>
      <c r="E802" s="0" t="s">
        <v>72</v>
      </c>
      <c r="F802" s="0" t="s">
        <v>202</v>
      </c>
      <c r="G802" s="0" t="n">
        <v>1771656.85891561</v>
      </c>
      <c r="H802" s="0" t="n">
        <v>21018.9242421708</v>
      </c>
      <c r="I802" s="0" t="n">
        <v>70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1771656.85891561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s">
        <v>487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5" t="s">
        <v>281</v>
      </c>
      <c r="AL802" s="5" t="s">
        <v>424</v>
      </c>
      <c r="AM802" s="5" t="s">
        <v>441</v>
      </c>
      <c r="AN802" s="5" t="s">
        <v>257</v>
      </c>
      <c r="AO802" s="5" t="s">
        <v>261</v>
      </c>
      <c r="AP802" s="5" t="s">
        <v>573</v>
      </c>
      <c r="AQ802" s="0" t="s">
        <v>237</v>
      </c>
    </row>
    <row r="803" customFormat="false" ht="15.8" hidden="true" customHeight="false" outlineLevel="0" collapsed="false">
      <c r="A803" s="0" t="s">
        <v>13</v>
      </c>
      <c r="B803" s="0" t="s">
        <v>170</v>
      </c>
      <c r="C803" s="0" t="s">
        <v>83</v>
      </c>
      <c r="D803" s="0" t="s">
        <v>151</v>
      </c>
      <c r="E803" s="0" t="s">
        <v>72</v>
      </c>
      <c r="F803" s="0" t="s">
        <v>238</v>
      </c>
      <c r="G803" s="0" t="n">
        <v>1771656.85891561</v>
      </c>
      <c r="H803" s="0" t="n">
        <v>21018.9242421708</v>
      </c>
      <c r="I803" s="0" t="n">
        <v>21415.6788477945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1771656.85891561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s">
        <v>487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0</v>
      </c>
      <c r="AJ803" s="0" t="n">
        <v>0</v>
      </c>
      <c r="AK803" s="5" t="s">
        <v>281</v>
      </c>
      <c r="AL803" s="5" t="s">
        <v>424</v>
      </c>
      <c r="AM803" s="5" t="s">
        <v>441</v>
      </c>
      <c r="AN803" s="5" t="s">
        <v>257</v>
      </c>
      <c r="AO803" s="5" t="s">
        <v>261</v>
      </c>
      <c r="AP803" s="5" t="s">
        <v>573</v>
      </c>
      <c r="AQ803" s="0" t="s">
        <v>239</v>
      </c>
    </row>
    <row r="804" customFormat="false" ht="15.8" hidden="true" customHeight="false" outlineLevel="0" collapsed="false">
      <c r="A804" s="0" t="s">
        <v>13</v>
      </c>
      <c r="B804" s="0" t="s">
        <v>170</v>
      </c>
      <c r="C804" s="0" t="s">
        <v>83</v>
      </c>
      <c r="D804" s="0" t="s">
        <v>151</v>
      </c>
      <c r="E804" s="0" t="s">
        <v>72</v>
      </c>
      <c r="F804" s="0" t="s">
        <v>240</v>
      </c>
      <c r="G804" s="0" t="n">
        <v>342323.712045018</v>
      </c>
      <c r="H804" s="0" t="n">
        <v>21018.9242421708</v>
      </c>
      <c r="I804" s="0" t="n">
        <v>21415.6788477945</v>
      </c>
      <c r="J804" s="0" t="n">
        <v>0</v>
      </c>
      <c r="K804" s="0" t="n">
        <v>0</v>
      </c>
      <c r="L804" s="0" t="n">
        <v>926069.076498508</v>
      </c>
      <c r="M804" s="0" t="n">
        <v>1131862.20460929</v>
      </c>
      <c r="N804" s="0" t="n">
        <v>452744.879531633</v>
      </c>
      <c r="O804" s="0" t="n">
        <v>617379.3811795</v>
      </c>
      <c r="P804" s="0" t="n">
        <v>490441.565650649</v>
      </c>
      <c r="Q804" s="0" t="n">
        <v>560504.646457885</v>
      </c>
      <c r="R804" s="0" t="n">
        <v>1771656.85891561</v>
      </c>
      <c r="S804" s="0" t="n">
        <v>0.806777644145748</v>
      </c>
      <c r="T804" s="0" t="n">
        <v>0</v>
      </c>
      <c r="U804" s="0" t="n">
        <v>48.9542484999997</v>
      </c>
      <c r="V804" s="0" t="n">
        <v>25.4562090899998</v>
      </c>
      <c r="W804" s="0" t="n">
        <v>24.9999999999999</v>
      </c>
      <c r="X804" s="0" t="n">
        <v>99.4104575899994</v>
      </c>
      <c r="Y804" s="0" t="n">
        <v>74.4104575899996</v>
      </c>
      <c r="Z804" s="0" t="s">
        <v>487</v>
      </c>
      <c r="AA804" s="0" t="n">
        <v>0.1482738095</v>
      </c>
      <c r="AB804" s="0" t="n">
        <v>0.2685714286</v>
      </c>
      <c r="AC804" s="0" t="n">
        <v>1</v>
      </c>
      <c r="AD804" s="0" t="n">
        <v>0.1202976191</v>
      </c>
      <c r="AE804" s="0" t="n">
        <v>0.7314285714</v>
      </c>
      <c r="AF804" s="0" t="n">
        <v>0</v>
      </c>
      <c r="AG804" s="0" t="n">
        <v>0.7314285714</v>
      </c>
      <c r="AH804" s="0" t="n">
        <v>0.119623994716925</v>
      </c>
      <c r="AI804" s="0" t="n">
        <v>0.216677424450766</v>
      </c>
      <c r="AJ804" s="0" t="n">
        <v>0.806777644145748</v>
      </c>
      <c r="AK804" s="5" t="s">
        <v>281</v>
      </c>
      <c r="AL804" s="5" t="s">
        <v>424</v>
      </c>
      <c r="AM804" s="5" t="s">
        <v>441</v>
      </c>
      <c r="AN804" s="5" t="s">
        <v>257</v>
      </c>
      <c r="AO804" s="5" t="s">
        <v>261</v>
      </c>
      <c r="AP804" s="5" t="s">
        <v>573</v>
      </c>
      <c r="AQ804" s="0" t="s">
        <v>155</v>
      </c>
    </row>
    <row r="805" customFormat="false" ht="15.8" hidden="true" customHeight="false" outlineLevel="0" collapsed="false">
      <c r="A805" s="0" t="s">
        <v>13</v>
      </c>
      <c r="B805" s="0" t="s">
        <v>170</v>
      </c>
      <c r="C805" s="0" t="s">
        <v>83</v>
      </c>
      <c r="D805" s="0" t="s">
        <v>151</v>
      </c>
      <c r="E805" s="0" t="s">
        <v>72</v>
      </c>
      <c r="F805" s="0" t="s">
        <v>241</v>
      </c>
      <c r="G805" s="0" t="n">
        <v>266433.191421363</v>
      </c>
      <c r="H805" s="0" t="n">
        <v>21018.9242421708</v>
      </c>
      <c r="I805" s="0" t="n">
        <v>21415.6788477945</v>
      </c>
      <c r="J805" s="0" t="n">
        <v>245220.782825324</v>
      </c>
      <c r="K805" s="0" t="n">
        <v>315283.86363256</v>
      </c>
      <c r="L805" s="0" t="n">
        <v>1646345.02488624</v>
      </c>
      <c r="M805" s="0" t="n">
        <v>2263724.40921858</v>
      </c>
      <c r="N805" s="0" t="n">
        <v>514482.817649584</v>
      </c>
      <c r="O805" s="0" t="n">
        <v>658538.006591467</v>
      </c>
      <c r="P805" s="0" t="n">
        <v>560504.646457885</v>
      </c>
      <c r="Q805" s="0" t="n">
        <v>630567.727265121</v>
      </c>
      <c r="R805" s="0" t="n">
        <v>1771656.85891561</v>
      </c>
      <c r="S805" s="0" t="n">
        <v>0.849613546731368</v>
      </c>
      <c r="T805" s="0" t="n">
        <v>13.3333333333332</v>
      </c>
      <c r="U805" s="0" t="n">
        <v>93.0130721499996</v>
      </c>
      <c r="V805" s="0" t="n">
        <v>27.9039215024999</v>
      </c>
      <c r="W805" s="0" t="n">
        <v>28.3333333333332</v>
      </c>
      <c r="X805" s="0" t="n">
        <v>162.583660319166</v>
      </c>
      <c r="Y805" s="0" t="n">
        <v>120.916993652499</v>
      </c>
      <c r="Z805" s="0" t="s">
        <v>487</v>
      </c>
      <c r="AA805" s="0" t="n">
        <v>0.1482738095</v>
      </c>
      <c r="AB805" s="0" t="n">
        <v>0.2685714286</v>
      </c>
      <c r="AC805" s="0" t="n">
        <v>1</v>
      </c>
      <c r="AD805" s="0" t="n">
        <v>0.1202976191</v>
      </c>
      <c r="AE805" s="0" t="n">
        <v>0.7314285714</v>
      </c>
      <c r="AF805" s="0" t="n">
        <v>0.2438095238</v>
      </c>
      <c r="AG805" s="0" t="n">
        <v>0.4876190476</v>
      </c>
      <c r="AH805" s="0" t="n">
        <v>0.125975437176666</v>
      </c>
      <c r="AI805" s="0" t="n">
        <v>0.228181924003556</v>
      </c>
      <c r="AJ805" s="0" t="n">
        <v>0.849613546731368</v>
      </c>
      <c r="AK805" s="5" t="s">
        <v>281</v>
      </c>
      <c r="AL805" s="5" t="s">
        <v>424</v>
      </c>
      <c r="AM805" s="5" t="s">
        <v>441</v>
      </c>
      <c r="AN805" s="5" t="s">
        <v>257</v>
      </c>
      <c r="AO805" s="5" t="s">
        <v>261</v>
      </c>
      <c r="AP805" s="5" t="s">
        <v>573</v>
      </c>
      <c r="AQ805" s="0" t="s">
        <v>242</v>
      </c>
    </row>
    <row r="806" customFormat="false" ht="15.8" hidden="true" customHeight="false" outlineLevel="0" collapsed="false">
      <c r="A806" s="0" t="s">
        <v>13</v>
      </c>
      <c r="B806" s="0" t="s">
        <v>170</v>
      </c>
      <c r="C806" s="0" t="s">
        <v>81</v>
      </c>
      <c r="D806" s="0" t="s">
        <v>151</v>
      </c>
      <c r="E806" s="0" t="s">
        <v>72</v>
      </c>
      <c r="F806" s="0" t="s">
        <v>202</v>
      </c>
      <c r="G806" s="0" t="n">
        <v>3264988.83003285</v>
      </c>
      <c r="H806" s="0" t="n">
        <v>36414.9912146362</v>
      </c>
      <c r="I806" s="0" t="n">
        <v>123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3264988.83003285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s">
        <v>487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5" t="s">
        <v>281</v>
      </c>
      <c r="AL806" s="5" t="s">
        <v>424</v>
      </c>
      <c r="AM806" s="5" t="s">
        <v>443</v>
      </c>
      <c r="AN806" s="5" t="s">
        <v>257</v>
      </c>
      <c r="AO806" s="5" t="s">
        <v>261</v>
      </c>
      <c r="AP806" s="5" t="s">
        <v>574</v>
      </c>
      <c r="AQ806" s="0" t="s">
        <v>237</v>
      </c>
    </row>
    <row r="807" customFormat="false" ht="15.8" hidden="true" customHeight="false" outlineLevel="0" collapsed="false">
      <c r="A807" s="0" t="s">
        <v>13</v>
      </c>
      <c r="B807" s="0" t="s">
        <v>170</v>
      </c>
      <c r="C807" s="0" t="s">
        <v>81</v>
      </c>
      <c r="D807" s="0" t="s">
        <v>151</v>
      </c>
      <c r="E807" s="0" t="s">
        <v>72</v>
      </c>
      <c r="F807" s="0" t="s">
        <v>238</v>
      </c>
      <c r="G807" s="0" t="n">
        <v>3264988.83003285</v>
      </c>
      <c r="H807" s="0" t="n">
        <v>36414.9912146362</v>
      </c>
      <c r="I807" s="0" t="n">
        <v>35843.0749017449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3264988.83003285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s">
        <v>487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5" t="s">
        <v>281</v>
      </c>
      <c r="AL807" s="5" t="s">
        <v>424</v>
      </c>
      <c r="AM807" s="5" t="s">
        <v>443</v>
      </c>
      <c r="AN807" s="5" t="s">
        <v>257</v>
      </c>
      <c r="AO807" s="5" t="s">
        <v>261</v>
      </c>
      <c r="AP807" s="5" t="s">
        <v>574</v>
      </c>
      <c r="AQ807" s="0" t="s">
        <v>239</v>
      </c>
    </row>
    <row r="808" customFormat="false" ht="15.8" hidden="true" customHeight="false" outlineLevel="0" collapsed="false">
      <c r="A808" s="0" t="s">
        <v>13</v>
      </c>
      <c r="B808" s="0" t="s">
        <v>170</v>
      </c>
      <c r="C808" s="0" t="s">
        <v>81</v>
      </c>
      <c r="D808" s="0" t="s">
        <v>151</v>
      </c>
      <c r="E808" s="0" t="s">
        <v>72</v>
      </c>
      <c r="F808" s="0" t="s">
        <v>240</v>
      </c>
      <c r="G808" s="0" t="n">
        <v>661907.125531878</v>
      </c>
      <c r="H808" s="0" t="n">
        <v>36414.9912146362</v>
      </c>
      <c r="I808" s="0" t="n">
        <v>35843.0749017449</v>
      </c>
      <c r="J808" s="0" t="n">
        <v>0</v>
      </c>
      <c r="K808" s="0" t="n">
        <v>0</v>
      </c>
      <c r="L808" s="0" t="n">
        <v>1604401.67614196</v>
      </c>
      <c r="M808" s="0" t="n">
        <v>1960935.38195128</v>
      </c>
      <c r="N808" s="0" t="n">
        <v>784374.148774864</v>
      </c>
      <c r="O808" s="0" t="n">
        <v>1069601.11196572</v>
      </c>
      <c r="P808" s="0" t="n">
        <v>849683.128341513</v>
      </c>
      <c r="Q808" s="0" t="n">
        <v>971066.432390302</v>
      </c>
      <c r="R808" s="0" t="n">
        <v>3264988.83003285</v>
      </c>
      <c r="S808" s="0" t="n">
        <v>0.797271243489915</v>
      </c>
      <c r="T808" s="0" t="n">
        <v>0</v>
      </c>
      <c r="U808" s="0" t="n">
        <v>48.9542485000001</v>
      </c>
      <c r="V808" s="0" t="n">
        <v>25.45620909</v>
      </c>
      <c r="W808" s="0" t="n">
        <v>25.0000000000001</v>
      </c>
      <c r="X808" s="0" t="n">
        <v>99.4104575900002</v>
      </c>
      <c r="Y808" s="0" t="n">
        <v>74.4104575900002</v>
      </c>
      <c r="Z808" s="0" t="s">
        <v>487</v>
      </c>
      <c r="AA808" s="0" t="n">
        <v>0.1482738095</v>
      </c>
      <c r="AB808" s="0" t="n">
        <v>0.2685714286</v>
      </c>
      <c r="AC808" s="0" t="n">
        <v>1</v>
      </c>
      <c r="AD808" s="0" t="n">
        <v>0.1202976191</v>
      </c>
      <c r="AE808" s="0" t="n">
        <v>0.7314285714</v>
      </c>
      <c r="AF808" s="0" t="n">
        <v>0</v>
      </c>
      <c r="AG808" s="0" t="n">
        <v>0.7314285714</v>
      </c>
      <c r="AH808" s="0" t="n">
        <v>0.118214444477052</v>
      </c>
      <c r="AI808" s="0" t="n">
        <v>0.214124276845785</v>
      </c>
      <c r="AJ808" s="0" t="n">
        <v>0.797271243489915</v>
      </c>
      <c r="AK808" s="5" t="s">
        <v>281</v>
      </c>
      <c r="AL808" s="5" t="s">
        <v>424</v>
      </c>
      <c r="AM808" s="5" t="s">
        <v>443</v>
      </c>
      <c r="AN808" s="5" t="s">
        <v>257</v>
      </c>
      <c r="AO808" s="5" t="s">
        <v>261</v>
      </c>
      <c r="AP808" s="5" t="s">
        <v>574</v>
      </c>
      <c r="AQ808" s="0" t="s">
        <v>155</v>
      </c>
    </row>
    <row r="809" customFormat="false" ht="15.8" hidden="true" customHeight="false" outlineLevel="0" collapsed="false">
      <c r="A809" s="0" t="s">
        <v>13</v>
      </c>
      <c r="B809" s="0" t="s">
        <v>170</v>
      </c>
      <c r="C809" s="0" t="s">
        <v>81</v>
      </c>
      <c r="D809" s="0" t="s">
        <v>151</v>
      </c>
      <c r="E809" s="0" t="s">
        <v>72</v>
      </c>
      <c r="F809" s="0" t="s">
        <v>241</v>
      </c>
      <c r="G809" s="0" t="n">
        <v>521685.710220685</v>
      </c>
      <c r="H809" s="0" t="n">
        <v>36414.9912146362</v>
      </c>
      <c r="I809" s="0" t="n">
        <v>35843.0749017449</v>
      </c>
      <c r="J809" s="0" t="n">
        <v>424841.564170756</v>
      </c>
      <c r="K809" s="0" t="n">
        <v>546224.868219544</v>
      </c>
      <c r="L809" s="0" t="n">
        <v>2852269.64647459</v>
      </c>
      <c r="M809" s="0" t="n">
        <v>3921870.76390256</v>
      </c>
      <c r="N809" s="0" t="n">
        <v>891334.259971437</v>
      </c>
      <c r="O809" s="0" t="n">
        <v>1140907.85276344</v>
      </c>
      <c r="P809" s="0" t="n">
        <v>971066.432390302</v>
      </c>
      <c r="Q809" s="0" t="n">
        <v>1092449.73643909</v>
      </c>
      <c r="R809" s="0" t="n">
        <v>3264988.83003285</v>
      </c>
      <c r="S809" s="0" t="n">
        <v>0.840218225121635</v>
      </c>
      <c r="T809" s="0" t="n">
        <v>13.3333333333333</v>
      </c>
      <c r="U809" s="0" t="n">
        <v>93.0130721500001</v>
      </c>
      <c r="V809" s="0" t="n">
        <v>27.9039215025001</v>
      </c>
      <c r="W809" s="0" t="n">
        <v>28.3333333333334</v>
      </c>
      <c r="X809" s="0" t="n">
        <v>162.583660319167</v>
      </c>
      <c r="Y809" s="0" t="n">
        <v>120.9169936525</v>
      </c>
      <c r="Z809" s="0" t="s">
        <v>487</v>
      </c>
      <c r="AA809" s="0" t="n">
        <v>0.1482738095</v>
      </c>
      <c r="AB809" s="0" t="n">
        <v>0.2685714286</v>
      </c>
      <c r="AC809" s="0" t="n">
        <v>1</v>
      </c>
      <c r="AD809" s="0" t="n">
        <v>0.1202976191</v>
      </c>
      <c r="AE809" s="0" t="n">
        <v>0.7314285714</v>
      </c>
      <c r="AF809" s="0" t="n">
        <v>0.2438095238</v>
      </c>
      <c r="AG809" s="0" t="n">
        <v>0.4876190476</v>
      </c>
      <c r="AH809" s="0" t="n">
        <v>0.124582357050113</v>
      </c>
      <c r="AI809" s="0" t="n">
        <v>0.225658609056674</v>
      </c>
      <c r="AJ809" s="0" t="n">
        <v>0.840218225121635</v>
      </c>
      <c r="AK809" s="5" t="s">
        <v>281</v>
      </c>
      <c r="AL809" s="5" t="s">
        <v>424</v>
      </c>
      <c r="AM809" s="5" t="s">
        <v>443</v>
      </c>
      <c r="AN809" s="5" t="s">
        <v>257</v>
      </c>
      <c r="AO809" s="5" t="s">
        <v>261</v>
      </c>
      <c r="AP809" s="5" t="s">
        <v>574</v>
      </c>
      <c r="AQ809" s="0" t="s">
        <v>242</v>
      </c>
    </row>
    <row r="810" customFormat="false" ht="15.8" hidden="true" customHeight="false" outlineLevel="0" collapsed="false">
      <c r="A810" s="0" t="s">
        <v>13</v>
      </c>
      <c r="B810" s="0" t="s">
        <v>170</v>
      </c>
      <c r="C810" s="0" t="s">
        <v>445</v>
      </c>
      <c r="D810" s="0" t="s">
        <v>151</v>
      </c>
      <c r="E810" s="0" t="s">
        <v>72</v>
      </c>
      <c r="F810" s="0" t="s">
        <v>202</v>
      </c>
      <c r="G810" s="0" t="n">
        <v>64368384.5714671</v>
      </c>
      <c r="H810" s="0" t="n">
        <v>1578047.06735546</v>
      </c>
      <c r="I810" s="0" t="n">
        <v>159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64368384.5714671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s">
        <v>487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0</v>
      </c>
      <c r="AK810" s="5" t="s">
        <v>281</v>
      </c>
      <c r="AL810" s="5" t="s">
        <v>424</v>
      </c>
      <c r="AM810" s="5" t="s">
        <v>446</v>
      </c>
      <c r="AN810" s="5" t="s">
        <v>257</v>
      </c>
      <c r="AO810" s="5" t="s">
        <v>261</v>
      </c>
      <c r="AP810" s="5" t="s">
        <v>575</v>
      </c>
      <c r="AQ810" s="0" t="s">
        <v>237</v>
      </c>
    </row>
    <row r="811" customFormat="false" ht="15.8" hidden="true" customHeight="false" outlineLevel="0" collapsed="false">
      <c r="A811" s="0" t="s">
        <v>13</v>
      </c>
      <c r="B811" s="0" t="s">
        <v>170</v>
      </c>
      <c r="C811" s="0" t="s">
        <v>445</v>
      </c>
      <c r="D811" s="0" t="s">
        <v>151</v>
      </c>
      <c r="E811" s="0" t="s">
        <v>72</v>
      </c>
      <c r="F811" s="0" t="s">
        <v>238</v>
      </c>
      <c r="G811" s="0" t="n">
        <v>64368384.5714671</v>
      </c>
      <c r="H811" s="0" t="n">
        <v>1578047.06735546</v>
      </c>
      <c r="I811" s="0" t="n">
        <v>1565795.57483356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64368384.5714671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s">
        <v>487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</v>
      </c>
      <c r="AF811" s="0" t="n">
        <v>0</v>
      </c>
      <c r="AG811" s="0" t="n">
        <v>0</v>
      </c>
      <c r="AH811" s="0" t="n">
        <v>0</v>
      </c>
      <c r="AI811" s="0" t="n">
        <v>0</v>
      </c>
      <c r="AJ811" s="0" t="n">
        <v>0</v>
      </c>
      <c r="AK811" s="5" t="s">
        <v>281</v>
      </c>
      <c r="AL811" s="5" t="s">
        <v>424</v>
      </c>
      <c r="AM811" s="5" t="s">
        <v>446</v>
      </c>
      <c r="AN811" s="5" t="s">
        <v>257</v>
      </c>
      <c r="AO811" s="5" t="s">
        <v>261</v>
      </c>
      <c r="AP811" s="5" t="s">
        <v>575</v>
      </c>
      <c r="AQ811" s="0" t="s">
        <v>239</v>
      </c>
    </row>
    <row r="812" customFormat="false" ht="15.8" hidden="true" customHeight="false" outlineLevel="0" collapsed="false">
      <c r="A812" s="0" t="s">
        <v>13</v>
      </c>
      <c r="B812" s="0" t="s">
        <v>170</v>
      </c>
      <c r="C812" s="0" t="s">
        <v>445</v>
      </c>
      <c r="D812" s="0" t="s">
        <v>151</v>
      </c>
      <c r="E812" s="0" t="s">
        <v>72</v>
      </c>
      <c r="F812" s="0" t="s">
        <v>240</v>
      </c>
      <c r="G812" s="0" t="n">
        <v>17449287.8207007</v>
      </c>
      <c r="H812" s="0" t="n">
        <v>1578047.06735546</v>
      </c>
      <c r="I812" s="0" t="n">
        <v>1565795.57483356</v>
      </c>
      <c r="J812" s="0" t="n">
        <v>0</v>
      </c>
      <c r="K812" s="0" t="n">
        <v>0</v>
      </c>
      <c r="L812" s="0" t="n">
        <v>68946523.2226797</v>
      </c>
      <c r="M812" s="0" t="n">
        <v>84267972.8277196</v>
      </c>
      <c r="N812" s="0" t="n">
        <v>33707189.1310878</v>
      </c>
      <c r="O812" s="0" t="n">
        <v>45964348.8151198</v>
      </c>
      <c r="P812" s="0" t="n">
        <v>49090581.6305789</v>
      </c>
      <c r="Q812" s="0" t="n">
        <v>56103521.8635188</v>
      </c>
      <c r="R812" s="0" t="n">
        <v>64368384.5714671</v>
      </c>
      <c r="S812" s="0" t="n">
        <v>0.728915244077205</v>
      </c>
      <c r="T812" s="0" t="n">
        <v>0</v>
      </c>
      <c r="U812" s="0" t="n">
        <v>48.5456040000001</v>
      </c>
      <c r="V812" s="0" t="n">
        <v>25.24371408</v>
      </c>
      <c r="W812" s="0" t="n">
        <v>33.3304708301208</v>
      </c>
      <c r="X812" s="0" t="n">
        <v>107.119788910121</v>
      </c>
      <c r="Y812" s="0" t="n">
        <v>73.7893180800001</v>
      </c>
      <c r="Z812" s="0" t="s">
        <v>487</v>
      </c>
      <c r="AA812" s="0" t="n">
        <v>0.1482738095</v>
      </c>
      <c r="AB812" s="0" t="n">
        <v>0.2685714286</v>
      </c>
      <c r="AC812" s="0" t="n">
        <v>1</v>
      </c>
      <c r="AD812" s="0" t="n">
        <v>0.1202976191</v>
      </c>
      <c r="AE812" s="0" t="n">
        <v>0.7314285714</v>
      </c>
      <c r="AF812" s="0" t="n">
        <v>0</v>
      </c>
      <c r="AG812" s="0" t="n">
        <v>0.7314285714</v>
      </c>
      <c r="AH812" s="0" t="n">
        <v>0.10807904004195</v>
      </c>
      <c r="AI812" s="0" t="n">
        <v>0.195765808430133</v>
      </c>
      <c r="AJ812" s="0" t="n">
        <v>0.728915244077205</v>
      </c>
      <c r="AK812" s="5" t="s">
        <v>281</v>
      </c>
      <c r="AL812" s="5" t="s">
        <v>424</v>
      </c>
      <c r="AM812" s="5" t="s">
        <v>446</v>
      </c>
      <c r="AN812" s="5" t="s">
        <v>257</v>
      </c>
      <c r="AO812" s="5" t="s">
        <v>261</v>
      </c>
      <c r="AP812" s="5" t="s">
        <v>575</v>
      </c>
      <c r="AQ812" s="0" t="s">
        <v>155</v>
      </c>
    </row>
    <row r="813" customFormat="false" ht="15.8" hidden="true" customHeight="false" outlineLevel="0" collapsed="false">
      <c r="A813" s="0" t="s">
        <v>13</v>
      </c>
      <c r="B813" s="0" t="s">
        <v>170</v>
      </c>
      <c r="C813" s="0" t="s">
        <v>445</v>
      </c>
      <c r="D813" s="0" t="s">
        <v>151</v>
      </c>
      <c r="E813" s="0" t="s">
        <v>72</v>
      </c>
      <c r="F813" s="0" t="s">
        <v>241</v>
      </c>
      <c r="G813" s="0" t="n">
        <v>11090644.5779053</v>
      </c>
      <c r="H813" s="0" t="n">
        <v>1578047.06735546</v>
      </c>
      <c r="I813" s="0" t="n">
        <v>1565795.57483356</v>
      </c>
      <c r="J813" s="0" t="n">
        <v>24545290.8152894</v>
      </c>
      <c r="K813" s="0" t="n">
        <v>31558231.0482292</v>
      </c>
      <c r="L813" s="0" t="n">
        <v>122571596.840319</v>
      </c>
      <c r="M813" s="0" t="n">
        <v>168535945.655439</v>
      </c>
      <c r="N813" s="0" t="n">
        <v>38303624.0125999</v>
      </c>
      <c r="O813" s="0" t="n">
        <v>49028638.7361277</v>
      </c>
      <c r="P813" s="0" t="n">
        <v>56103521.8635188</v>
      </c>
      <c r="Q813" s="0" t="n">
        <v>63116462.0964586</v>
      </c>
      <c r="R813" s="0" t="n">
        <v>64368384.5714671</v>
      </c>
      <c r="S813" s="0" t="n">
        <v>0.827700436297395</v>
      </c>
      <c r="T813" s="0" t="n">
        <v>17.7762511093977</v>
      </c>
      <c r="U813" s="0" t="n">
        <v>92.2366476</v>
      </c>
      <c r="V813" s="0" t="n">
        <v>27.67099428</v>
      </c>
      <c r="W813" s="0" t="n">
        <v>37.7745336074702</v>
      </c>
      <c r="X813" s="0" t="n">
        <v>175.458426596868</v>
      </c>
      <c r="Y813" s="0" t="n">
        <v>119.90764188</v>
      </c>
      <c r="Z813" s="0" t="s">
        <v>487</v>
      </c>
      <c r="AA813" s="0" t="n">
        <v>0.1482738095</v>
      </c>
      <c r="AB813" s="0" t="n">
        <v>0.2685714286</v>
      </c>
      <c r="AC813" s="0" t="n">
        <v>1</v>
      </c>
      <c r="AD813" s="0" t="n">
        <v>0.1202976191</v>
      </c>
      <c r="AE813" s="0" t="n">
        <v>0.7314285714</v>
      </c>
      <c r="AF813" s="0" t="n">
        <v>0.2438095238</v>
      </c>
      <c r="AG813" s="0" t="n">
        <v>0.4876190476</v>
      </c>
      <c r="AH813" s="0" t="n">
        <v>0.122726296814627</v>
      </c>
      <c r="AI813" s="0" t="n">
        <v>0.222296688629235</v>
      </c>
      <c r="AJ813" s="0" t="n">
        <v>0.827700436297395</v>
      </c>
      <c r="AK813" s="5" t="s">
        <v>281</v>
      </c>
      <c r="AL813" s="5" t="s">
        <v>424</v>
      </c>
      <c r="AM813" s="5" t="s">
        <v>446</v>
      </c>
      <c r="AN813" s="5" t="s">
        <v>257</v>
      </c>
      <c r="AO813" s="5" t="s">
        <v>261</v>
      </c>
      <c r="AP813" s="5" t="s">
        <v>575</v>
      </c>
      <c r="AQ813" s="0" t="s">
        <v>242</v>
      </c>
    </row>
    <row r="814" customFormat="false" ht="15.8" hidden="true" customHeight="false" outlineLevel="0" collapsed="false">
      <c r="A814" s="0" t="s">
        <v>13</v>
      </c>
      <c r="B814" s="0" t="s">
        <v>170</v>
      </c>
      <c r="C814" s="0" t="s">
        <v>448</v>
      </c>
      <c r="D814" s="0" t="s">
        <v>151</v>
      </c>
      <c r="E814" s="0" t="s">
        <v>72</v>
      </c>
      <c r="F814" s="0" t="s">
        <v>202</v>
      </c>
      <c r="G814" s="0" t="n">
        <v>46914963.5159789</v>
      </c>
      <c r="H814" s="0" t="n">
        <v>1158137.16500428</v>
      </c>
      <c r="I814" s="0" t="n">
        <v>152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46914963.5159789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s">
        <v>487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5" t="s">
        <v>281</v>
      </c>
      <c r="AL814" s="5" t="s">
        <v>424</v>
      </c>
      <c r="AM814" s="5" t="s">
        <v>449</v>
      </c>
      <c r="AN814" s="5" t="s">
        <v>257</v>
      </c>
      <c r="AO814" s="5" t="s">
        <v>261</v>
      </c>
      <c r="AP814" s="5" t="s">
        <v>576</v>
      </c>
      <c r="AQ814" s="0" t="s">
        <v>237</v>
      </c>
    </row>
    <row r="815" customFormat="false" ht="15.8" hidden="true" customHeight="false" outlineLevel="0" collapsed="false">
      <c r="A815" s="0" t="s">
        <v>13</v>
      </c>
      <c r="B815" s="0" t="s">
        <v>170</v>
      </c>
      <c r="C815" s="0" t="s">
        <v>448</v>
      </c>
      <c r="D815" s="0" t="s">
        <v>151</v>
      </c>
      <c r="E815" s="0" t="s">
        <v>72</v>
      </c>
      <c r="F815" s="0" t="s">
        <v>238</v>
      </c>
      <c r="G815" s="0" t="n">
        <v>46914963.5159789</v>
      </c>
      <c r="H815" s="0" t="n">
        <v>1158137.16500428</v>
      </c>
      <c r="I815" s="0" t="n">
        <v>1125056.22407215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46914963.5159789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s">
        <v>487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5" t="s">
        <v>281</v>
      </c>
      <c r="AL815" s="5" t="s">
        <v>424</v>
      </c>
      <c r="AM815" s="5" t="s">
        <v>449</v>
      </c>
      <c r="AN815" s="5" t="s">
        <v>257</v>
      </c>
      <c r="AO815" s="5" t="s">
        <v>261</v>
      </c>
      <c r="AP815" s="5" t="s">
        <v>576</v>
      </c>
      <c r="AQ815" s="0" t="s">
        <v>239</v>
      </c>
    </row>
    <row r="816" customFormat="false" ht="15.8" hidden="true" customHeight="false" outlineLevel="0" collapsed="false">
      <c r="A816" s="0" t="s">
        <v>13</v>
      </c>
      <c r="B816" s="0" t="s">
        <v>170</v>
      </c>
      <c r="C816" s="0" t="s">
        <v>448</v>
      </c>
      <c r="D816" s="0" t="s">
        <v>151</v>
      </c>
      <c r="E816" s="0" t="s">
        <v>72</v>
      </c>
      <c r="F816" s="0" t="s">
        <v>240</v>
      </c>
      <c r="G816" s="0" t="n">
        <v>12854294.8904405</v>
      </c>
      <c r="H816" s="0" t="n">
        <v>1158137.16500428</v>
      </c>
      <c r="I816" s="0" t="n">
        <v>1125056.22407215</v>
      </c>
      <c r="J816" s="0" t="n">
        <v>0</v>
      </c>
      <c r="K816" s="0" t="n">
        <v>0</v>
      </c>
      <c r="L816" s="0" t="n">
        <v>50600221.3709823</v>
      </c>
      <c r="M816" s="0" t="n">
        <v>61844715.0089783</v>
      </c>
      <c r="N816" s="0" t="n">
        <v>24737886.0035913</v>
      </c>
      <c r="O816" s="0" t="n">
        <v>33733480.9139882</v>
      </c>
      <c r="P816" s="0" t="n">
        <v>38019393.4445821</v>
      </c>
      <c r="Q816" s="0" t="n">
        <v>43450735.3652366</v>
      </c>
      <c r="R816" s="0" t="n">
        <v>46914963.5159789</v>
      </c>
      <c r="S816" s="0" t="n">
        <v>0.726008635047484</v>
      </c>
      <c r="T816" s="0" t="n">
        <v>0</v>
      </c>
      <c r="U816" s="0" t="n">
        <v>48.545604</v>
      </c>
      <c r="V816" s="0" t="n">
        <v>25.24371408</v>
      </c>
      <c r="W816" s="0" t="n">
        <v>35.1729187490144</v>
      </c>
      <c r="X816" s="0" t="n">
        <v>108.962236829014</v>
      </c>
      <c r="Y816" s="0" t="n">
        <v>73.78931808</v>
      </c>
      <c r="Z816" s="0" t="s">
        <v>487</v>
      </c>
      <c r="AA816" s="0" t="n">
        <v>0.1482738095</v>
      </c>
      <c r="AB816" s="0" t="n">
        <v>0.2685714286</v>
      </c>
      <c r="AC816" s="0" t="n">
        <v>1</v>
      </c>
      <c r="AD816" s="0" t="n">
        <v>0.1202976191</v>
      </c>
      <c r="AE816" s="0" t="n">
        <v>0.7314285714</v>
      </c>
      <c r="AF816" s="0" t="n">
        <v>0</v>
      </c>
      <c r="AG816" s="0" t="n">
        <v>0.7314285714</v>
      </c>
      <c r="AH816" s="0" t="n">
        <v>0.107648066048386</v>
      </c>
      <c r="AI816" s="0" t="n">
        <v>0.194985176290639</v>
      </c>
      <c r="AJ816" s="0" t="n">
        <v>0.726008635047484</v>
      </c>
      <c r="AK816" s="5" t="s">
        <v>281</v>
      </c>
      <c r="AL816" s="5" t="s">
        <v>424</v>
      </c>
      <c r="AM816" s="5" t="s">
        <v>449</v>
      </c>
      <c r="AN816" s="5" t="s">
        <v>257</v>
      </c>
      <c r="AO816" s="5" t="s">
        <v>261</v>
      </c>
      <c r="AP816" s="5" t="s">
        <v>576</v>
      </c>
      <c r="AQ816" s="0" t="s">
        <v>155</v>
      </c>
    </row>
    <row r="817" customFormat="false" ht="15.8" hidden="true" customHeight="false" outlineLevel="0" collapsed="false">
      <c r="A817" s="0" t="s">
        <v>13</v>
      </c>
      <c r="B817" s="0" t="s">
        <v>170</v>
      </c>
      <c r="C817" s="0" t="s">
        <v>448</v>
      </c>
      <c r="D817" s="0" t="s">
        <v>151</v>
      </c>
      <c r="E817" s="0" t="s">
        <v>72</v>
      </c>
      <c r="F817" s="0" t="s">
        <v>241</v>
      </c>
      <c r="G817" s="0" t="n">
        <v>8066072.79600857</v>
      </c>
      <c r="H817" s="0" t="n">
        <v>1158137.16500428</v>
      </c>
      <c r="I817" s="0" t="n">
        <v>1125056.22407215</v>
      </c>
      <c r="J817" s="0" t="n">
        <v>19009696.722291</v>
      </c>
      <c r="K817" s="0" t="n">
        <v>24441038.6429456</v>
      </c>
      <c r="L817" s="0" t="n">
        <v>89955949.1039685</v>
      </c>
      <c r="M817" s="0" t="n">
        <v>123689430.017957</v>
      </c>
      <c r="N817" s="0" t="n">
        <v>28111234.0949901</v>
      </c>
      <c r="O817" s="0" t="n">
        <v>35982379.6415874</v>
      </c>
      <c r="P817" s="0" t="n">
        <v>43450735.3652366</v>
      </c>
      <c r="Q817" s="0" t="n">
        <v>48882077.2858912</v>
      </c>
      <c r="R817" s="0" t="n">
        <v>46914963.5159789</v>
      </c>
      <c r="S817" s="0" t="n">
        <v>0.828070359827492</v>
      </c>
      <c r="T817" s="0" t="n">
        <v>18.7588899994744</v>
      </c>
      <c r="U817" s="0" t="n">
        <v>92.2366476</v>
      </c>
      <c r="V817" s="0" t="n">
        <v>27.67099428</v>
      </c>
      <c r="W817" s="0" t="n">
        <v>39.862641248883</v>
      </c>
      <c r="X817" s="0" t="n">
        <v>178.529173128357</v>
      </c>
      <c r="Y817" s="0" t="n">
        <v>119.90764188</v>
      </c>
      <c r="Z817" s="0" t="s">
        <v>487</v>
      </c>
      <c r="AA817" s="0" t="n">
        <v>0.1482738095</v>
      </c>
      <c r="AB817" s="0" t="n">
        <v>0.2685714286</v>
      </c>
      <c r="AC817" s="0" t="n">
        <v>1</v>
      </c>
      <c r="AD817" s="0" t="n">
        <v>0.1202976191</v>
      </c>
      <c r="AE817" s="0" t="n">
        <v>0.7314285714</v>
      </c>
      <c r="AF817" s="0" t="n">
        <v>0.2438095238</v>
      </c>
      <c r="AG817" s="0" t="n">
        <v>0.4876190476</v>
      </c>
      <c r="AH817" s="0" t="n">
        <v>0.122781146785658</v>
      </c>
      <c r="AI817" s="0" t="n">
        <v>0.222396039520186</v>
      </c>
      <c r="AJ817" s="0" t="n">
        <v>0.828070359827492</v>
      </c>
      <c r="AK817" s="5" t="s">
        <v>281</v>
      </c>
      <c r="AL817" s="5" t="s">
        <v>424</v>
      </c>
      <c r="AM817" s="5" t="s">
        <v>449</v>
      </c>
      <c r="AN817" s="5" t="s">
        <v>257</v>
      </c>
      <c r="AO817" s="5" t="s">
        <v>261</v>
      </c>
      <c r="AP817" s="5" t="s">
        <v>576</v>
      </c>
      <c r="AQ817" s="0" t="s">
        <v>242</v>
      </c>
    </row>
    <row r="818" customFormat="false" ht="15.8" hidden="true" customHeight="false" outlineLevel="0" collapsed="false">
      <c r="A818" s="0" t="s">
        <v>13</v>
      </c>
      <c r="B818" s="0" t="s">
        <v>170</v>
      </c>
      <c r="C818" s="0" t="s">
        <v>468</v>
      </c>
      <c r="D818" s="0" t="s">
        <v>468</v>
      </c>
      <c r="E818" s="0" t="s">
        <v>90</v>
      </c>
      <c r="F818" s="0" t="s">
        <v>202</v>
      </c>
      <c r="G818" s="0" t="n">
        <v>8382738.1802929</v>
      </c>
      <c r="H818" s="0" t="n">
        <v>187640</v>
      </c>
      <c r="I818" s="0" t="n">
        <v>266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8382738.1802929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s">
        <v>487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5" t="s">
        <v>234</v>
      </c>
      <c r="AL818" s="5" t="s">
        <v>265</v>
      </c>
      <c r="AM818" s="5" t="s">
        <v>469</v>
      </c>
      <c r="AN818" s="5" t="s">
        <v>257</v>
      </c>
      <c r="AO818" s="5" t="s">
        <v>261</v>
      </c>
      <c r="AP818" s="5" t="s">
        <v>577</v>
      </c>
      <c r="AQ818" s="0" t="s">
        <v>237</v>
      </c>
    </row>
    <row r="819" customFormat="false" ht="15.8" hidden="true" customHeight="false" outlineLevel="0" collapsed="false">
      <c r="A819" s="0" t="s">
        <v>13</v>
      </c>
      <c r="B819" s="0" t="s">
        <v>170</v>
      </c>
      <c r="C819" s="0" t="s">
        <v>468</v>
      </c>
      <c r="D819" s="0" t="s">
        <v>468</v>
      </c>
      <c r="E819" s="0" t="s">
        <v>90</v>
      </c>
      <c r="F819" s="0" t="s">
        <v>238</v>
      </c>
      <c r="G819" s="0" t="n">
        <v>8382738.1802929</v>
      </c>
      <c r="H819" s="0" t="n">
        <v>187640</v>
      </c>
      <c r="I819" s="0" t="n">
        <v>203492.687333333</v>
      </c>
      <c r="J819" s="0" t="n">
        <v>0</v>
      </c>
      <c r="K819" s="0" t="n">
        <v>0</v>
      </c>
      <c r="L819" s="0" t="n">
        <v>11759301.377312</v>
      </c>
      <c r="M819" s="0" t="n">
        <v>14699126.72164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8382738.1802929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s">
        <v>487</v>
      </c>
      <c r="AA819" s="0" t="n">
        <v>0.1482738095</v>
      </c>
      <c r="AB819" s="0" t="n">
        <v>0.2685714286</v>
      </c>
      <c r="AC819" s="0" t="n">
        <v>1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0</v>
      </c>
      <c r="AI819" s="0" t="n">
        <v>0</v>
      </c>
      <c r="AJ819" s="0" t="n">
        <v>0</v>
      </c>
      <c r="AK819" s="5" t="s">
        <v>234</v>
      </c>
      <c r="AL819" s="5" t="s">
        <v>265</v>
      </c>
      <c r="AM819" s="5" t="s">
        <v>469</v>
      </c>
      <c r="AN819" s="5" t="s">
        <v>257</v>
      </c>
      <c r="AO819" s="5" t="s">
        <v>261</v>
      </c>
      <c r="AP819" s="5" t="s">
        <v>577</v>
      </c>
      <c r="AQ819" s="0" t="s">
        <v>239</v>
      </c>
    </row>
    <row r="820" customFormat="false" ht="15.8" hidden="true" customHeight="false" outlineLevel="0" collapsed="false">
      <c r="A820" s="0" t="s">
        <v>13</v>
      </c>
      <c r="B820" s="0" t="s">
        <v>170</v>
      </c>
      <c r="C820" s="0" t="s">
        <v>468</v>
      </c>
      <c r="D820" s="0" t="s">
        <v>468</v>
      </c>
      <c r="E820" s="0" t="s">
        <v>90</v>
      </c>
      <c r="F820" s="0" t="s">
        <v>240</v>
      </c>
      <c r="G820" s="0" t="n">
        <v>3407531.47917207</v>
      </c>
      <c r="H820" s="0" t="n">
        <v>187640</v>
      </c>
      <c r="I820" s="0" t="n">
        <v>203492.687333333</v>
      </c>
      <c r="J820" s="0" t="n">
        <v>2102916.66666667</v>
      </c>
      <c r="K820" s="0" t="n">
        <v>2703749.99999999</v>
      </c>
      <c r="L820" s="0" t="n">
        <v>11759301.377312</v>
      </c>
      <c r="M820" s="0" t="n">
        <v>14699126.72164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8382738.1802929</v>
      </c>
      <c r="S820" s="0" t="n">
        <v>0.593506154446898</v>
      </c>
      <c r="T820" s="0" t="n">
        <v>12.8082143110921</v>
      </c>
      <c r="U820" s="0" t="n">
        <v>70.5031659</v>
      </c>
      <c r="V820" s="0" t="n">
        <v>0</v>
      </c>
      <c r="W820" s="0" t="n">
        <v>0</v>
      </c>
      <c r="X820" s="0" t="n">
        <v>83.3113802110921</v>
      </c>
      <c r="Y820" s="0" t="n">
        <v>0</v>
      </c>
      <c r="Z820" s="0" t="s">
        <v>487</v>
      </c>
      <c r="AA820" s="0" t="n">
        <v>0.1482738095</v>
      </c>
      <c r="AB820" s="0" t="n">
        <v>0</v>
      </c>
      <c r="AC820" s="0" t="n">
        <v>1</v>
      </c>
      <c r="AD820" s="0" t="n">
        <v>0</v>
      </c>
      <c r="AE820" s="0" t="n">
        <v>0.8517261905</v>
      </c>
      <c r="AF820" s="0" t="n">
        <v>0.8517261905</v>
      </c>
      <c r="AG820" s="0" t="n">
        <v>0</v>
      </c>
      <c r="AH820" s="0" t="n">
        <v>0.0880014184815369</v>
      </c>
      <c r="AI820" s="0" t="n">
        <v>0</v>
      </c>
      <c r="AJ820" s="0" t="n">
        <v>0.593506154446898</v>
      </c>
      <c r="AK820" s="5" t="s">
        <v>234</v>
      </c>
      <c r="AL820" s="5" t="s">
        <v>265</v>
      </c>
      <c r="AM820" s="5" t="s">
        <v>469</v>
      </c>
      <c r="AN820" s="5" t="s">
        <v>257</v>
      </c>
      <c r="AO820" s="5" t="s">
        <v>261</v>
      </c>
      <c r="AP820" s="5" t="s">
        <v>577</v>
      </c>
      <c r="AQ820" s="0" t="s">
        <v>155</v>
      </c>
    </row>
    <row r="821" customFormat="false" ht="15.8" hidden="true" customHeight="false" outlineLevel="0" collapsed="false">
      <c r="A821" s="0" t="s">
        <v>13</v>
      </c>
      <c r="B821" s="0" t="s">
        <v>170</v>
      </c>
      <c r="C821" s="0" t="s">
        <v>468</v>
      </c>
      <c r="D821" s="0" t="s">
        <v>468</v>
      </c>
      <c r="E821" s="0" t="s">
        <v>90</v>
      </c>
      <c r="F821" s="0" t="s">
        <v>241</v>
      </c>
      <c r="G821" s="0" t="n">
        <v>1117752.65992963</v>
      </c>
      <c r="H821" s="0" t="n">
        <v>187640</v>
      </c>
      <c r="I821" s="0" t="n">
        <v>203492.687333333</v>
      </c>
      <c r="J821" s="0" t="n">
        <v>2102916.66666667</v>
      </c>
      <c r="K821" s="0" t="n">
        <v>2703749.99999999</v>
      </c>
      <c r="L821" s="0" t="n">
        <v>22048690.08246</v>
      </c>
      <c r="M821" s="0" t="n">
        <v>26458428.0989519</v>
      </c>
      <c r="N821" s="0" t="n">
        <v>8574490.57980499</v>
      </c>
      <c r="O821" s="0" t="n">
        <v>10975347.9421504</v>
      </c>
      <c r="P821" s="0" t="n">
        <v>4806666.66666666</v>
      </c>
      <c r="Q821" s="0" t="n">
        <v>5407499.99999997</v>
      </c>
      <c r="R821" s="0" t="n">
        <v>8382738.1802929</v>
      </c>
      <c r="S821" s="0" t="n">
        <v>0.86666019671742</v>
      </c>
      <c r="T821" s="0" t="n">
        <v>12.8082143110921</v>
      </c>
      <c r="U821" s="0" t="n">
        <v>129.25580415</v>
      </c>
      <c r="V821" s="0" t="n">
        <v>52.0940058675</v>
      </c>
      <c r="W821" s="0" t="n">
        <v>27.2174554110708</v>
      </c>
      <c r="X821" s="0" t="n">
        <v>221.375479739662</v>
      </c>
      <c r="Y821" s="0" t="n">
        <v>181.3498100175</v>
      </c>
      <c r="Z821" s="0" t="s">
        <v>487</v>
      </c>
      <c r="AA821" s="0" t="n">
        <v>0.1482738095</v>
      </c>
      <c r="AB821" s="0" t="n">
        <v>0.2685714286</v>
      </c>
      <c r="AC821" s="0" t="n">
        <v>1</v>
      </c>
      <c r="AD821" s="0" t="n">
        <v>0.1202976191</v>
      </c>
      <c r="AE821" s="0" t="n">
        <v>0.7314285714</v>
      </c>
      <c r="AF821" s="0" t="n">
        <v>0.2438095238</v>
      </c>
      <c r="AG821" s="0" t="n">
        <v>0.4876190476</v>
      </c>
      <c r="AH821" s="0" t="n">
        <v>0.128503008909311</v>
      </c>
      <c r="AI821" s="0" t="n">
        <v>0.232760167143155</v>
      </c>
      <c r="AJ821" s="0" t="n">
        <v>0.86666019671742</v>
      </c>
      <c r="AK821" s="5" t="s">
        <v>234</v>
      </c>
      <c r="AL821" s="5" t="s">
        <v>265</v>
      </c>
      <c r="AM821" s="5" t="s">
        <v>469</v>
      </c>
      <c r="AN821" s="5" t="s">
        <v>257</v>
      </c>
      <c r="AO821" s="5" t="s">
        <v>261</v>
      </c>
      <c r="AP821" s="5" t="s">
        <v>577</v>
      </c>
      <c r="AQ821" s="0" t="s">
        <v>242</v>
      </c>
    </row>
    <row r="822" customFormat="false" ht="15.8" hidden="true" customHeight="false" outlineLevel="0" collapsed="false">
      <c r="A822" s="0" t="s">
        <v>13</v>
      </c>
      <c r="B822" s="0" t="s">
        <v>170</v>
      </c>
      <c r="C822" s="0" t="s">
        <v>471</v>
      </c>
      <c r="D822" s="0" t="s">
        <v>471</v>
      </c>
      <c r="E822" s="0" t="s">
        <v>90</v>
      </c>
      <c r="F822" s="0" t="s">
        <v>202</v>
      </c>
      <c r="G822" s="0" t="n">
        <v>118884666.962735</v>
      </c>
      <c r="H822" s="0" t="n">
        <v>2584679.99999999</v>
      </c>
      <c r="I822" s="0" t="n">
        <v>2573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118884666.962735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s">
        <v>479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5" t="s">
        <v>234</v>
      </c>
      <c r="AL822" s="5" t="s">
        <v>267</v>
      </c>
      <c r="AM822" s="5" t="s">
        <v>472</v>
      </c>
      <c r="AN822" s="5" t="s">
        <v>257</v>
      </c>
      <c r="AO822" s="5" t="s">
        <v>261</v>
      </c>
      <c r="AP822" s="5" t="s">
        <v>578</v>
      </c>
      <c r="AQ822" s="0" t="s">
        <v>237</v>
      </c>
    </row>
    <row r="823" customFormat="false" ht="15.8" hidden="true" customHeight="false" outlineLevel="0" collapsed="false">
      <c r="A823" s="0" t="s">
        <v>13</v>
      </c>
      <c r="B823" s="0" t="s">
        <v>170</v>
      </c>
      <c r="C823" s="0" t="s">
        <v>471</v>
      </c>
      <c r="D823" s="0" t="s">
        <v>471</v>
      </c>
      <c r="E823" s="0" t="s">
        <v>90</v>
      </c>
      <c r="F823" s="0" t="s">
        <v>238</v>
      </c>
      <c r="G823" s="0" t="n">
        <v>118884666.962735</v>
      </c>
      <c r="H823" s="0" t="n">
        <v>2584679.99999999</v>
      </c>
      <c r="I823" s="0" t="n">
        <v>3824048.15391919</v>
      </c>
      <c r="J823" s="0" t="n">
        <v>0</v>
      </c>
      <c r="K823" s="0" t="n">
        <v>0</v>
      </c>
      <c r="L823" s="0" t="n">
        <v>146488485.209808</v>
      </c>
      <c r="M823" s="0" t="n">
        <v>183110606.51226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118884666.962735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s">
        <v>479</v>
      </c>
      <c r="AA823" s="0" t="n">
        <v>0.29952</v>
      </c>
      <c r="AB823" s="0" t="n">
        <v>0.4992</v>
      </c>
      <c r="AC823" s="0" t="n">
        <v>1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5" t="s">
        <v>234</v>
      </c>
      <c r="AL823" s="5" t="s">
        <v>267</v>
      </c>
      <c r="AM823" s="5" t="s">
        <v>472</v>
      </c>
      <c r="AN823" s="5" t="s">
        <v>257</v>
      </c>
      <c r="AO823" s="5" t="s">
        <v>261</v>
      </c>
      <c r="AP823" s="5" t="s">
        <v>578</v>
      </c>
      <c r="AQ823" s="0" t="s">
        <v>239</v>
      </c>
    </row>
    <row r="824" customFormat="false" ht="15.8" hidden="true" customHeight="false" outlineLevel="0" collapsed="false">
      <c r="A824" s="0" t="s">
        <v>13</v>
      </c>
      <c r="B824" s="0" t="s">
        <v>170</v>
      </c>
      <c r="C824" s="0" t="s">
        <v>471</v>
      </c>
      <c r="D824" s="0" t="s">
        <v>471</v>
      </c>
      <c r="E824" s="0" t="s">
        <v>90</v>
      </c>
      <c r="F824" s="0" t="s">
        <v>240</v>
      </c>
      <c r="G824" s="0" t="n">
        <v>42964797.2833271</v>
      </c>
      <c r="H824" s="0" t="n">
        <v>2584679.99999999</v>
      </c>
      <c r="I824" s="0" t="n">
        <v>3824048.15391919</v>
      </c>
      <c r="J824" s="0" t="n">
        <v>23263773.75</v>
      </c>
      <c r="K824" s="0" t="n">
        <v>29910566.2499999</v>
      </c>
      <c r="L824" s="0" t="n">
        <v>146488485.209808</v>
      </c>
      <c r="M824" s="0" t="n">
        <v>183110606.51226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118884666.962735</v>
      </c>
      <c r="S824" s="0" t="n">
        <v>0.638601020796109</v>
      </c>
      <c r="T824" s="0" t="n">
        <v>10.2864455174335</v>
      </c>
      <c r="U824" s="0" t="n">
        <v>63.7601350500001</v>
      </c>
      <c r="V824" s="0" t="n">
        <v>0</v>
      </c>
      <c r="W824" s="0" t="n">
        <v>0</v>
      </c>
      <c r="X824" s="0" t="n">
        <v>74.0465805674336</v>
      </c>
      <c r="Y824" s="0" t="n">
        <v>0</v>
      </c>
      <c r="Z824" s="0" t="s">
        <v>479</v>
      </c>
      <c r="AA824" s="0" t="n">
        <v>0.29952</v>
      </c>
      <c r="AB824" s="0" t="n">
        <v>0</v>
      </c>
      <c r="AC824" s="0" t="n">
        <v>1</v>
      </c>
      <c r="AD824" s="0" t="n">
        <v>0</v>
      </c>
      <c r="AE824" s="0" t="n">
        <v>0.70048</v>
      </c>
      <c r="AF824" s="0" t="n">
        <v>0.70048</v>
      </c>
      <c r="AG824" s="0" t="n">
        <v>0</v>
      </c>
      <c r="AH824" s="0" t="n">
        <v>0.19127377774885</v>
      </c>
      <c r="AI824" s="0" t="n">
        <v>0</v>
      </c>
      <c r="AJ824" s="0" t="n">
        <v>0.638601020796109</v>
      </c>
      <c r="AK824" s="5" t="s">
        <v>234</v>
      </c>
      <c r="AL824" s="5" t="s">
        <v>267</v>
      </c>
      <c r="AM824" s="5" t="s">
        <v>472</v>
      </c>
      <c r="AN824" s="5" t="s">
        <v>257</v>
      </c>
      <c r="AO824" s="5" t="s">
        <v>261</v>
      </c>
      <c r="AP824" s="5" t="s">
        <v>578</v>
      </c>
      <c r="AQ824" s="0" t="s">
        <v>155</v>
      </c>
    </row>
    <row r="825" customFormat="false" ht="15.8" hidden="true" customHeight="false" outlineLevel="0" collapsed="false">
      <c r="A825" s="0" t="s">
        <v>13</v>
      </c>
      <c r="B825" s="0" t="s">
        <v>170</v>
      </c>
      <c r="C825" s="0" t="s">
        <v>471</v>
      </c>
      <c r="D825" s="0" t="s">
        <v>471</v>
      </c>
      <c r="E825" s="0" t="s">
        <v>90</v>
      </c>
      <c r="F825" s="0" t="s">
        <v>241</v>
      </c>
      <c r="G825" s="0" t="n">
        <v>17017052.0356633</v>
      </c>
      <c r="H825" s="0" t="n">
        <v>2584679.99999999</v>
      </c>
      <c r="I825" s="0" t="n">
        <v>3824048.15391919</v>
      </c>
      <c r="J825" s="0" t="n">
        <v>23263773.75</v>
      </c>
      <c r="K825" s="0" t="n">
        <v>29910566.2499999</v>
      </c>
      <c r="L825" s="0" t="n">
        <v>274665909.768389</v>
      </c>
      <c r="M825" s="0" t="n">
        <v>329599091.722067</v>
      </c>
      <c r="N825" s="0" t="n">
        <v>106814520.57318</v>
      </c>
      <c r="O825" s="0" t="n">
        <v>136722586.33367</v>
      </c>
      <c r="P825" s="0" t="n">
        <v>53174339.9999999</v>
      </c>
      <c r="Q825" s="0" t="n">
        <v>59821132.4999998</v>
      </c>
      <c r="R825" s="0" t="n">
        <v>118884666.962735</v>
      </c>
      <c r="S825" s="0" t="n">
        <v>0.856860834366493</v>
      </c>
      <c r="T825" s="0" t="n">
        <v>10.2864455174335</v>
      </c>
      <c r="U825" s="0" t="n">
        <v>116.893580925</v>
      </c>
      <c r="V825" s="0" t="n">
        <v>47.1116553900001</v>
      </c>
      <c r="W825" s="0" t="n">
        <v>21.8586967245462</v>
      </c>
      <c r="X825" s="0" t="n">
        <v>196.15037855698</v>
      </c>
      <c r="Y825" s="0" t="n">
        <v>164.005236315</v>
      </c>
      <c r="Z825" s="0" t="s">
        <v>479</v>
      </c>
      <c r="AA825" s="0" t="n">
        <v>0.29952</v>
      </c>
      <c r="AB825" s="0" t="n">
        <v>0.4992</v>
      </c>
      <c r="AC825" s="0" t="n">
        <v>1</v>
      </c>
      <c r="AD825" s="0" t="n">
        <v>0.19968</v>
      </c>
      <c r="AE825" s="0" t="n">
        <v>0.5008</v>
      </c>
      <c r="AF825" s="0" t="n">
        <v>0.166933333333333</v>
      </c>
      <c r="AG825" s="0" t="n">
        <v>0.333866666666667</v>
      </c>
      <c r="AH825" s="0" t="n">
        <v>0.256646957109452</v>
      </c>
      <c r="AI825" s="0" t="n">
        <v>0.427744928515753</v>
      </c>
      <c r="AJ825" s="0" t="n">
        <v>0.856860834366493</v>
      </c>
      <c r="AK825" s="5" t="s">
        <v>234</v>
      </c>
      <c r="AL825" s="5" t="s">
        <v>267</v>
      </c>
      <c r="AM825" s="5" t="s">
        <v>472</v>
      </c>
      <c r="AN825" s="5" t="s">
        <v>257</v>
      </c>
      <c r="AO825" s="5" t="s">
        <v>261</v>
      </c>
      <c r="AP825" s="5" t="s">
        <v>578</v>
      </c>
      <c r="AQ825" s="0" t="s">
        <v>242</v>
      </c>
    </row>
    <row r="826" customFormat="false" ht="15.8" hidden="true" customHeight="false" outlineLevel="0" collapsed="false">
      <c r="A826" s="0" t="s">
        <v>13</v>
      </c>
      <c r="B826" s="0" t="s">
        <v>170</v>
      </c>
      <c r="C826" s="0" t="s">
        <v>451</v>
      </c>
      <c r="D826" s="0" t="s">
        <v>171</v>
      </c>
      <c r="E826" s="0" t="s">
        <v>72</v>
      </c>
      <c r="F826" s="0" t="s">
        <v>202</v>
      </c>
      <c r="G826" s="0" t="n">
        <v>94684636.1965642</v>
      </c>
      <c r="H826" s="0" t="n">
        <v>2277264.46715065</v>
      </c>
      <c r="I826" s="0" t="n">
        <v>1949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94684636.1965642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s">
        <v>487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5" t="s">
        <v>281</v>
      </c>
      <c r="AL826" s="5" t="s">
        <v>253</v>
      </c>
      <c r="AM826" s="5" t="s">
        <v>452</v>
      </c>
      <c r="AN826" s="5" t="s">
        <v>257</v>
      </c>
      <c r="AO826" s="5" t="s">
        <v>261</v>
      </c>
      <c r="AP826" s="5" t="s">
        <v>579</v>
      </c>
      <c r="AQ826" s="0" t="s">
        <v>237</v>
      </c>
    </row>
    <row r="827" customFormat="false" ht="15.8" hidden="true" customHeight="false" outlineLevel="0" collapsed="false">
      <c r="A827" s="0" t="s">
        <v>13</v>
      </c>
      <c r="B827" s="0" t="s">
        <v>170</v>
      </c>
      <c r="C827" s="0" t="s">
        <v>451</v>
      </c>
      <c r="D827" s="0" t="s">
        <v>171</v>
      </c>
      <c r="E827" s="0" t="s">
        <v>72</v>
      </c>
      <c r="F827" s="0" t="s">
        <v>238</v>
      </c>
      <c r="G827" s="0" t="n">
        <v>94684636.1965642</v>
      </c>
      <c r="H827" s="0" t="n">
        <v>2277264.46715065</v>
      </c>
      <c r="I827" s="0" t="n">
        <v>3356427.02504978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94684636.1965642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s">
        <v>487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5" t="s">
        <v>281</v>
      </c>
      <c r="AL827" s="5" t="s">
        <v>253</v>
      </c>
      <c r="AM827" s="5" t="s">
        <v>452</v>
      </c>
      <c r="AN827" s="5" t="s">
        <v>257</v>
      </c>
      <c r="AO827" s="5" t="s">
        <v>261</v>
      </c>
      <c r="AP827" s="5" t="s">
        <v>579</v>
      </c>
      <c r="AQ827" s="0" t="s">
        <v>239</v>
      </c>
    </row>
    <row r="828" customFormat="false" ht="15.8" hidden="true" customHeight="false" outlineLevel="0" collapsed="false">
      <c r="A828" s="0" t="s">
        <v>13</v>
      </c>
      <c r="B828" s="0" t="s">
        <v>170</v>
      </c>
      <c r="C828" s="0" t="s">
        <v>451</v>
      </c>
      <c r="D828" s="0" t="s">
        <v>171</v>
      </c>
      <c r="E828" s="0" t="s">
        <v>72</v>
      </c>
      <c r="F828" s="0" t="s">
        <v>240</v>
      </c>
      <c r="G828" s="0" t="n">
        <v>28806018.2349629</v>
      </c>
      <c r="H828" s="0" t="n">
        <v>2277264.46715065</v>
      </c>
      <c r="I828" s="0" t="n">
        <v>3356427.02504978</v>
      </c>
      <c r="J828" s="0" t="n">
        <v>0</v>
      </c>
      <c r="K828" s="0" t="n">
        <v>0</v>
      </c>
      <c r="L828" s="0" t="n">
        <v>127493321.278499</v>
      </c>
      <c r="M828" s="0" t="n">
        <v>155825170.451499</v>
      </c>
      <c r="N828" s="0" t="n">
        <v>72718412.7938662</v>
      </c>
      <c r="O828" s="0" t="n">
        <v>99161471.9916358</v>
      </c>
      <c r="P828" s="0" t="n">
        <v>67906839.1057844</v>
      </c>
      <c r="Q828" s="0" t="n">
        <v>77607816.1208964</v>
      </c>
      <c r="R828" s="0" t="n">
        <v>94684636.1965642</v>
      </c>
      <c r="S828" s="0" t="n">
        <v>0.695768823833658</v>
      </c>
      <c r="T828" s="0" t="n">
        <v>0</v>
      </c>
      <c r="U828" s="0" t="n">
        <v>62.2058825000001</v>
      </c>
      <c r="V828" s="0" t="n">
        <v>37.73823534</v>
      </c>
      <c r="W828" s="0" t="n">
        <v>31.949441385864</v>
      </c>
      <c r="X828" s="0" t="n">
        <v>131.893559225864</v>
      </c>
      <c r="Y828" s="0" t="n">
        <v>99.9441178400002</v>
      </c>
      <c r="Z828" s="0" t="s">
        <v>487</v>
      </c>
      <c r="AA828" s="0" t="n">
        <v>0.1482738095</v>
      </c>
      <c r="AB828" s="0" t="n">
        <v>0.2685714286</v>
      </c>
      <c r="AC828" s="0" t="n">
        <v>1</v>
      </c>
      <c r="AD828" s="0" t="n">
        <v>0.1202976191</v>
      </c>
      <c r="AE828" s="0" t="n">
        <v>0.7314285714</v>
      </c>
      <c r="AF828" s="0" t="n">
        <v>0</v>
      </c>
      <c r="AG828" s="0" t="n">
        <v>0.7314285714</v>
      </c>
      <c r="AH828" s="0" t="n">
        <v>0.103164294041151</v>
      </c>
      <c r="AI828" s="0" t="n">
        <v>0.186863626992347</v>
      </c>
      <c r="AJ828" s="0" t="n">
        <v>0.695768823833658</v>
      </c>
      <c r="AK828" s="5" t="s">
        <v>281</v>
      </c>
      <c r="AL828" s="5" t="s">
        <v>253</v>
      </c>
      <c r="AM828" s="5" t="s">
        <v>452</v>
      </c>
      <c r="AN828" s="5" t="s">
        <v>257</v>
      </c>
      <c r="AO828" s="5" t="s">
        <v>261</v>
      </c>
      <c r="AP828" s="5" t="s">
        <v>579</v>
      </c>
      <c r="AQ828" s="0" t="s">
        <v>155</v>
      </c>
    </row>
    <row r="829" customFormat="false" ht="15.8" hidden="true" customHeight="false" outlineLevel="0" collapsed="false">
      <c r="A829" s="0" t="s">
        <v>13</v>
      </c>
      <c r="B829" s="0" t="s">
        <v>170</v>
      </c>
      <c r="C829" s="0" t="s">
        <v>451</v>
      </c>
      <c r="D829" s="0" t="s">
        <v>171</v>
      </c>
      <c r="E829" s="0" t="s">
        <v>72</v>
      </c>
      <c r="F829" s="0" t="s">
        <v>241</v>
      </c>
      <c r="G829" s="0" t="n">
        <v>18587577.1168773</v>
      </c>
      <c r="H829" s="0" t="n">
        <v>2277264.46715065</v>
      </c>
      <c r="I829" s="0" t="n">
        <v>3356427.02504978</v>
      </c>
      <c r="J829" s="0" t="n">
        <v>33953419.5528922</v>
      </c>
      <c r="K829" s="0" t="n">
        <v>43654396.5680041</v>
      </c>
      <c r="L829" s="0" t="n">
        <v>226654793.383997</v>
      </c>
      <c r="M829" s="0" t="n">
        <v>311650340.902996</v>
      </c>
      <c r="N829" s="0" t="n">
        <v>82634559.9930299</v>
      </c>
      <c r="O829" s="0" t="n">
        <v>105772236.791078</v>
      </c>
      <c r="P829" s="0" t="n">
        <v>77607816.1208964</v>
      </c>
      <c r="Q829" s="0" t="n">
        <v>87308793.1360085</v>
      </c>
      <c r="R829" s="0" t="n">
        <v>94684636.1965642</v>
      </c>
      <c r="S829" s="0" t="n">
        <v>0.803689617835255</v>
      </c>
      <c r="T829" s="0" t="n">
        <v>17.0397020724608</v>
      </c>
      <c r="U829" s="0" t="n">
        <v>118.19117675</v>
      </c>
      <c r="V829" s="0" t="n">
        <v>41.3669118150001</v>
      </c>
      <c r="W829" s="0" t="n">
        <v>36.2093669039792</v>
      </c>
      <c r="X829" s="0" t="n">
        <v>212.80715754144</v>
      </c>
      <c r="Y829" s="0" t="n">
        <v>159.558088565</v>
      </c>
      <c r="Z829" s="0" t="s">
        <v>487</v>
      </c>
      <c r="AA829" s="0" t="n">
        <v>0.1482738095</v>
      </c>
      <c r="AB829" s="0" t="n">
        <v>0.2685714286</v>
      </c>
      <c r="AC829" s="0" t="n">
        <v>1</v>
      </c>
      <c r="AD829" s="0" t="n">
        <v>0.1202976191</v>
      </c>
      <c r="AE829" s="0" t="n">
        <v>0.7314285714</v>
      </c>
      <c r="AF829" s="0" t="n">
        <v>0.2438095238</v>
      </c>
      <c r="AG829" s="0" t="n">
        <v>0.4876190476</v>
      </c>
      <c r="AH829" s="0" t="n">
        <v>0.119166121292032</v>
      </c>
      <c r="AI829" s="0" t="n">
        <v>0.215848068813003</v>
      </c>
      <c r="AJ829" s="0" t="n">
        <v>0.803689617835255</v>
      </c>
      <c r="AK829" s="5" t="s">
        <v>281</v>
      </c>
      <c r="AL829" s="5" t="s">
        <v>253</v>
      </c>
      <c r="AM829" s="5" t="s">
        <v>452</v>
      </c>
      <c r="AN829" s="5" t="s">
        <v>257</v>
      </c>
      <c r="AO829" s="5" t="s">
        <v>261</v>
      </c>
      <c r="AP829" s="5" t="s">
        <v>579</v>
      </c>
      <c r="AQ829" s="0" t="s">
        <v>242</v>
      </c>
    </row>
    <row r="830" customFormat="false" ht="15.8" hidden="true" customHeight="false" outlineLevel="0" collapsed="false">
      <c r="A830" s="0" t="s">
        <v>13</v>
      </c>
      <c r="B830" s="0" t="s">
        <v>170</v>
      </c>
      <c r="C830" s="0" t="s">
        <v>87</v>
      </c>
      <c r="D830" s="0" t="s">
        <v>454</v>
      </c>
      <c r="E830" s="0" t="s">
        <v>72</v>
      </c>
      <c r="F830" s="0" t="s">
        <v>202</v>
      </c>
      <c r="G830" s="0" t="n">
        <v>10373165.222444</v>
      </c>
      <c r="H830" s="0" t="n">
        <v>224098.037163196</v>
      </c>
      <c r="I830" s="0" t="n">
        <v>296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10373165.222444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s">
        <v>487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5" t="s">
        <v>281</v>
      </c>
      <c r="AL830" s="5" t="s">
        <v>437</v>
      </c>
      <c r="AM830" s="5" t="s">
        <v>455</v>
      </c>
      <c r="AN830" s="5" t="s">
        <v>257</v>
      </c>
      <c r="AO830" s="5" t="s">
        <v>261</v>
      </c>
      <c r="AP830" s="5" t="s">
        <v>580</v>
      </c>
      <c r="AQ830" s="0" t="s">
        <v>237</v>
      </c>
    </row>
    <row r="831" customFormat="false" ht="15.8" hidden="true" customHeight="false" outlineLevel="0" collapsed="false">
      <c r="A831" s="0" t="s">
        <v>13</v>
      </c>
      <c r="B831" s="0" t="s">
        <v>170</v>
      </c>
      <c r="C831" s="0" t="s">
        <v>87</v>
      </c>
      <c r="D831" s="0" t="s">
        <v>454</v>
      </c>
      <c r="E831" s="0" t="s">
        <v>72</v>
      </c>
      <c r="F831" s="0" t="s">
        <v>238</v>
      </c>
      <c r="G831" s="0" t="n">
        <v>10373165.222444</v>
      </c>
      <c r="H831" s="0" t="n">
        <v>224098.037163196</v>
      </c>
      <c r="I831" s="0" t="n">
        <v>745610.957202602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10373165.222444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s">
        <v>487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5" t="s">
        <v>281</v>
      </c>
      <c r="AL831" s="5" t="s">
        <v>437</v>
      </c>
      <c r="AM831" s="5" t="s">
        <v>455</v>
      </c>
      <c r="AN831" s="5" t="s">
        <v>257</v>
      </c>
      <c r="AO831" s="5" t="s">
        <v>261</v>
      </c>
      <c r="AP831" s="5" t="s">
        <v>580</v>
      </c>
      <c r="AQ831" s="0" t="s">
        <v>239</v>
      </c>
    </row>
    <row r="832" customFormat="false" ht="15.8" hidden="true" customHeight="false" outlineLevel="0" collapsed="false">
      <c r="A832" s="0" t="s">
        <v>13</v>
      </c>
      <c r="B832" s="0" t="s">
        <v>170</v>
      </c>
      <c r="C832" s="0" t="s">
        <v>87</v>
      </c>
      <c r="D832" s="0" t="s">
        <v>454</v>
      </c>
      <c r="E832" s="0" t="s">
        <v>72</v>
      </c>
      <c r="F832" s="0" t="s">
        <v>240</v>
      </c>
      <c r="G832" s="0" t="n">
        <v>2734761.69862083</v>
      </c>
      <c r="H832" s="0" t="n">
        <v>224098.037163196</v>
      </c>
      <c r="I832" s="0" t="n">
        <v>745610.957202602</v>
      </c>
      <c r="J832" s="0" t="n">
        <v>0</v>
      </c>
      <c r="K832" s="0" t="n">
        <v>0</v>
      </c>
      <c r="L832" s="0" t="n">
        <v>17143499.8429845</v>
      </c>
      <c r="M832" s="0" t="n">
        <v>20953166.4747589</v>
      </c>
      <c r="N832" s="0" t="n">
        <v>8381266.58990354</v>
      </c>
      <c r="O832" s="0" t="n">
        <v>11428999.895323</v>
      </c>
      <c r="P832" s="0" t="n">
        <v>0</v>
      </c>
      <c r="Q832" s="0" t="n">
        <v>0</v>
      </c>
      <c r="R832" s="0" t="n">
        <v>10373165.222444</v>
      </c>
      <c r="S832" s="0" t="n">
        <v>0.736361887622909</v>
      </c>
      <c r="T832" s="0" t="n">
        <v>0</v>
      </c>
      <c r="U832" s="0" t="n">
        <v>85.0000000000002</v>
      </c>
      <c r="V832" s="0" t="n">
        <v>44.2000000000001</v>
      </c>
      <c r="W832" s="0" t="n">
        <v>0</v>
      </c>
      <c r="X832" s="0" t="n">
        <v>0</v>
      </c>
      <c r="Y832" s="0" t="n">
        <v>129.2</v>
      </c>
      <c r="Z832" s="0" t="s">
        <v>487</v>
      </c>
      <c r="AA832" s="0" t="n">
        <v>0.552083333185949</v>
      </c>
      <c r="AB832" s="0" t="n">
        <v>1</v>
      </c>
      <c r="AC832" s="0" t="n">
        <v>0</v>
      </c>
      <c r="AD832" s="0" t="n">
        <v>0.447916666814051</v>
      </c>
      <c r="AE832" s="0" t="n">
        <v>0</v>
      </c>
      <c r="AF832" s="0" t="n">
        <v>0</v>
      </c>
      <c r="AG832" s="0" t="n">
        <v>0</v>
      </c>
      <c r="AH832" s="0" t="n">
        <v>0.406533125349953</v>
      </c>
      <c r="AI832" s="0" t="n">
        <v>0.736361887622909</v>
      </c>
      <c r="AJ832" s="0" t="n">
        <v>0</v>
      </c>
      <c r="AK832" s="5" t="s">
        <v>281</v>
      </c>
      <c r="AL832" s="5" t="s">
        <v>437</v>
      </c>
      <c r="AM832" s="5" t="s">
        <v>455</v>
      </c>
      <c r="AN832" s="5" t="s">
        <v>257</v>
      </c>
      <c r="AO832" s="5" t="s">
        <v>261</v>
      </c>
      <c r="AP832" s="5" t="s">
        <v>580</v>
      </c>
      <c r="AQ832" s="0" t="s">
        <v>155</v>
      </c>
    </row>
    <row r="833" customFormat="false" ht="15.8" hidden="true" customHeight="false" outlineLevel="0" collapsed="false">
      <c r="A833" s="0" t="s">
        <v>13</v>
      </c>
      <c r="B833" s="0" t="s">
        <v>170</v>
      </c>
      <c r="C833" s="0" t="s">
        <v>87</v>
      </c>
      <c r="D833" s="0" t="s">
        <v>454</v>
      </c>
      <c r="E833" s="0" t="s">
        <v>72</v>
      </c>
      <c r="F833" s="0" t="s">
        <v>241</v>
      </c>
      <c r="G833" s="0" t="n">
        <v>1205616.88906519</v>
      </c>
      <c r="H833" s="0" t="n">
        <v>224098.037163196</v>
      </c>
      <c r="I833" s="0" t="n">
        <v>745610.957202602</v>
      </c>
      <c r="J833" s="0" t="n">
        <v>3749977.24984211</v>
      </c>
      <c r="K833" s="0" t="n">
        <v>4821399.32122557</v>
      </c>
      <c r="L833" s="0" t="n">
        <v>30477333.0541947</v>
      </c>
      <c r="M833" s="0" t="n">
        <v>41906332.9495177</v>
      </c>
      <c r="N833" s="0" t="n">
        <v>9524166.57943585</v>
      </c>
      <c r="O833" s="0" t="n">
        <v>12190933.2216779</v>
      </c>
      <c r="P833" s="0" t="n">
        <v>8571376.57106769</v>
      </c>
      <c r="Q833" s="0" t="n">
        <v>9642798.64245116</v>
      </c>
      <c r="R833" s="0" t="n">
        <v>10373165.222444</v>
      </c>
      <c r="S833" s="0" t="n">
        <v>0.88377540864223</v>
      </c>
      <c r="T833" s="0" t="n">
        <v>19.1241669930953</v>
      </c>
      <c r="U833" s="0" t="n">
        <v>161.5</v>
      </c>
      <c r="V833" s="0" t="n">
        <v>48.4500000000001</v>
      </c>
      <c r="W833" s="0" t="n">
        <v>40.6388548603276</v>
      </c>
      <c r="X833" s="0" t="n">
        <v>269.713021853423</v>
      </c>
      <c r="Y833" s="0" t="n">
        <v>209.95</v>
      </c>
      <c r="Z833" s="0" t="s">
        <v>487</v>
      </c>
      <c r="AA833" s="0" t="n">
        <v>0.1482738095</v>
      </c>
      <c r="AB833" s="0" t="n">
        <v>0.2685714286</v>
      </c>
      <c r="AC833" s="0" t="n">
        <v>1</v>
      </c>
      <c r="AD833" s="0" t="n">
        <v>0.1202976191</v>
      </c>
      <c r="AE833" s="0" t="n">
        <v>0.7314285714</v>
      </c>
      <c r="AF833" s="0" t="n">
        <v>0.2438095238</v>
      </c>
      <c r="AG833" s="0" t="n">
        <v>0.4876190476</v>
      </c>
      <c r="AH833" s="0" t="n">
        <v>0.131040746581803</v>
      </c>
      <c r="AI833" s="0" t="n">
        <v>0.237356824060592</v>
      </c>
      <c r="AJ833" s="0" t="n">
        <v>0.88377540864223</v>
      </c>
      <c r="AK833" s="5" t="s">
        <v>281</v>
      </c>
      <c r="AL833" s="5" t="s">
        <v>437</v>
      </c>
      <c r="AM833" s="5" t="s">
        <v>455</v>
      </c>
      <c r="AN833" s="5" t="s">
        <v>257</v>
      </c>
      <c r="AO833" s="5" t="s">
        <v>261</v>
      </c>
      <c r="AP833" s="5" t="s">
        <v>580</v>
      </c>
      <c r="AQ833" s="0" t="s">
        <v>242</v>
      </c>
    </row>
    <row r="834" customFormat="false" ht="15.8" hidden="true" customHeight="false" outlineLevel="0" collapsed="false">
      <c r="A834" s="0" t="s">
        <v>13</v>
      </c>
      <c r="B834" s="0" t="s">
        <v>170</v>
      </c>
      <c r="C834" s="0" t="s">
        <v>88</v>
      </c>
      <c r="D834" s="0" t="s">
        <v>454</v>
      </c>
      <c r="E834" s="0" t="s">
        <v>72</v>
      </c>
      <c r="F834" s="0" t="s">
        <v>202</v>
      </c>
      <c r="G834" s="0" t="n">
        <v>38294653.2242525</v>
      </c>
      <c r="H834" s="0" t="n">
        <v>805926.380725631</v>
      </c>
      <c r="I834" s="0" t="n">
        <v>1181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38294653.2242525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s">
        <v>487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5" t="s">
        <v>281</v>
      </c>
      <c r="AL834" s="5" t="s">
        <v>437</v>
      </c>
      <c r="AM834" s="5" t="s">
        <v>457</v>
      </c>
      <c r="AN834" s="5" t="s">
        <v>257</v>
      </c>
      <c r="AO834" s="5" t="s">
        <v>261</v>
      </c>
      <c r="AP834" s="5" t="s">
        <v>581</v>
      </c>
      <c r="AQ834" s="0" t="s">
        <v>237</v>
      </c>
    </row>
    <row r="835" customFormat="false" ht="15.8" hidden="true" customHeight="false" outlineLevel="0" collapsed="false">
      <c r="A835" s="0" t="s">
        <v>13</v>
      </c>
      <c r="B835" s="0" t="s">
        <v>170</v>
      </c>
      <c r="C835" s="0" t="s">
        <v>88</v>
      </c>
      <c r="D835" s="0" t="s">
        <v>454</v>
      </c>
      <c r="E835" s="0" t="s">
        <v>72</v>
      </c>
      <c r="F835" s="0" t="s">
        <v>238</v>
      </c>
      <c r="G835" s="0" t="n">
        <v>38294653.2242525</v>
      </c>
      <c r="H835" s="0" t="n">
        <v>805926.380725631</v>
      </c>
      <c r="I835" s="0" t="n">
        <v>3111192.7132683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38294653.2242525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s">
        <v>487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5" t="s">
        <v>281</v>
      </c>
      <c r="AL835" s="5" t="s">
        <v>437</v>
      </c>
      <c r="AM835" s="5" t="s">
        <v>457</v>
      </c>
      <c r="AN835" s="5" t="s">
        <v>257</v>
      </c>
      <c r="AO835" s="5" t="s">
        <v>261</v>
      </c>
      <c r="AP835" s="5" t="s">
        <v>581</v>
      </c>
      <c r="AQ835" s="0" t="s">
        <v>239</v>
      </c>
    </row>
    <row r="836" customFormat="false" ht="15.8" hidden="true" customHeight="false" outlineLevel="0" collapsed="false">
      <c r="A836" s="0" t="s">
        <v>13</v>
      </c>
      <c r="B836" s="0" t="s">
        <v>170</v>
      </c>
      <c r="C836" s="0" t="s">
        <v>88</v>
      </c>
      <c r="D836" s="0" t="s">
        <v>454</v>
      </c>
      <c r="E836" s="0" t="s">
        <v>72</v>
      </c>
      <c r="F836" s="0" t="s">
        <v>240</v>
      </c>
      <c r="G836" s="0" t="n">
        <v>10183705.8693712</v>
      </c>
      <c r="H836" s="0" t="n">
        <v>805926.380725631</v>
      </c>
      <c r="I836" s="0" t="n">
        <v>3111192.7132683</v>
      </c>
      <c r="J836" s="0" t="n">
        <v>0</v>
      </c>
      <c r="K836" s="0" t="n">
        <v>0</v>
      </c>
      <c r="L836" s="0" t="n">
        <v>61653368.1255108</v>
      </c>
      <c r="M836" s="0" t="n">
        <v>75354116.5978465</v>
      </c>
      <c r="N836" s="0" t="n">
        <v>30141646.6391386</v>
      </c>
      <c r="O836" s="0" t="n">
        <v>41102245.4170072</v>
      </c>
      <c r="P836" s="0" t="n">
        <v>0</v>
      </c>
      <c r="Q836" s="0" t="n">
        <v>0</v>
      </c>
      <c r="R836" s="0" t="n">
        <v>38294653.2242525</v>
      </c>
      <c r="S836" s="0" t="n">
        <v>0.734069771836405</v>
      </c>
      <c r="T836" s="0" t="n">
        <v>0</v>
      </c>
      <c r="U836" s="0" t="n">
        <v>85</v>
      </c>
      <c r="V836" s="0" t="n">
        <v>44.2</v>
      </c>
      <c r="W836" s="0" t="n">
        <v>0</v>
      </c>
      <c r="X836" s="0" t="n">
        <v>0</v>
      </c>
      <c r="Y836" s="0" t="n">
        <v>129.2</v>
      </c>
      <c r="Z836" s="0" t="s">
        <v>487</v>
      </c>
      <c r="AA836" s="0" t="n">
        <v>0.552083333185949</v>
      </c>
      <c r="AB836" s="0" t="n">
        <v>1</v>
      </c>
      <c r="AC836" s="0" t="n">
        <v>0</v>
      </c>
      <c r="AD836" s="0" t="n">
        <v>0.447916666814051</v>
      </c>
      <c r="AE836" s="0" t="n">
        <v>0</v>
      </c>
      <c r="AF836" s="0" t="n">
        <v>0</v>
      </c>
      <c r="AG836" s="0" t="n">
        <v>0</v>
      </c>
      <c r="AH836" s="0" t="n">
        <v>0.405267686426491</v>
      </c>
      <c r="AI836" s="0" t="n">
        <v>0.734069771836405</v>
      </c>
      <c r="AJ836" s="0" t="n">
        <v>0</v>
      </c>
      <c r="AK836" s="5" t="s">
        <v>281</v>
      </c>
      <c r="AL836" s="5" t="s">
        <v>437</v>
      </c>
      <c r="AM836" s="5" t="s">
        <v>457</v>
      </c>
      <c r="AN836" s="5" t="s">
        <v>257</v>
      </c>
      <c r="AO836" s="5" t="s">
        <v>261</v>
      </c>
      <c r="AP836" s="5" t="s">
        <v>581</v>
      </c>
      <c r="AQ836" s="0" t="s">
        <v>155</v>
      </c>
    </row>
    <row r="837" customFormat="false" ht="15.8" hidden="true" customHeight="false" outlineLevel="0" collapsed="false">
      <c r="A837" s="0" t="s">
        <v>13</v>
      </c>
      <c r="B837" s="0" t="s">
        <v>170</v>
      </c>
      <c r="C837" s="0" t="s">
        <v>88</v>
      </c>
      <c r="D837" s="0" t="s">
        <v>454</v>
      </c>
      <c r="E837" s="0" t="s">
        <v>72</v>
      </c>
      <c r="F837" s="0" t="s">
        <v>241</v>
      </c>
      <c r="G837" s="0" t="n">
        <v>4542112.36958713</v>
      </c>
      <c r="H837" s="0" t="n">
        <v>805926.380725631</v>
      </c>
      <c r="I837" s="0" t="n">
        <v>3111192.7132683</v>
      </c>
      <c r="J837" s="0" t="n">
        <v>13292638.8732792</v>
      </c>
      <c r="K837" s="0" t="n">
        <v>17090535.6942162</v>
      </c>
      <c r="L837" s="0" t="n">
        <v>109605987.778686</v>
      </c>
      <c r="M837" s="0" t="n">
        <v>150708233.195693</v>
      </c>
      <c r="N837" s="0" t="n">
        <v>34251871.1808393</v>
      </c>
      <c r="O837" s="0" t="n">
        <v>43842395.1114744</v>
      </c>
      <c r="P837" s="0" t="n">
        <v>30383174.5674953</v>
      </c>
      <c r="Q837" s="0" t="n">
        <v>34181071.3884323</v>
      </c>
      <c r="R837" s="0" t="n">
        <v>38294653.2242525</v>
      </c>
      <c r="S837" s="0" t="n">
        <v>0.881390429546688</v>
      </c>
      <c r="T837" s="0" t="n">
        <v>18.8498449077566</v>
      </c>
      <c r="U837" s="0" t="n">
        <v>161.5</v>
      </c>
      <c r="V837" s="0" t="n">
        <v>48.45</v>
      </c>
      <c r="W837" s="0" t="n">
        <v>40.0559204289826</v>
      </c>
      <c r="X837" s="0" t="n">
        <v>268.855765336739</v>
      </c>
      <c r="Y837" s="0" t="n">
        <v>209.95</v>
      </c>
      <c r="Z837" s="0" t="s">
        <v>487</v>
      </c>
      <c r="AA837" s="0" t="n">
        <v>0.1482738095</v>
      </c>
      <c r="AB837" s="0" t="n">
        <v>0.2685714286</v>
      </c>
      <c r="AC837" s="0" t="n">
        <v>1</v>
      </c>
      <c r="AD837" s="0" t="n">
        <v>0.1202976191</v>
      </c>
      <c r="AE837" s="0" t="n">
        <v>0.7314285714</v>
      </c>
      <c r="AF837" s="0" t="n">
        <v>0.2438095238</v>
      </c>
      <c r="AG837" s="0" t="n">
        <v>0.4876190476</v>
      </c>
      <c r="AH837" s="0" t="n">
        <v>0.130687116645729</v>
      </c>
      <c r="AI837" s="0" t="n">
        <v>0.236716286817722</v>
      </c>
      <c r="AJ837" s="0" t="n">
        <v>0.881390429546688</v>
      </c>
      <c r="AK837" s="5" t="s">
        <v>281</v>
      </c>
      <c r="AL837" s="5" t="s">
        <v>437</v>
      </c>
      <c r="AM837" s="5" t="s">
        <v>457</v>
      </c>
      <c r="AN837" s="5" t="s">
        <v>257</v>
      </c>
      <c r="AO837" s="5" t="s">
        <v>261</v>
      </c>
      <c r="AP837" s="5" t="s">
        <v>581</v>
      </c>
      <c r="AQ837" s="0" t="s">
        <v>242</v>
      </c>
    </row>
    <row r="838" customFormat="false" ht="15.8" hidden="true" customHeight="false" outlineLevel="0" collapsed="false">
      <c r="A838" s="0" t="s">
        <v>13</v>
      </c>
      <c r="B838" s="0" t="s">
        <v>170</v>
      </c>
      <c r="C838" s="0" t="s">
        <v>459</v>
      </c>
      <c r="D838" s="0" t="s">
        <v>459</v>
      </c>
      <c r="E838" s="0" t="s">
        <v>90</v>
      </c>
      <c r="F838" s="0" t="s">
        <v>202</v>
      </c>
      <c r="G838" s="0" t="n">
        <v>45014559.7581679</v>
      </c>
      <c r="H838" s="0" t="n">
        <v>813353.837659828</v>
      </c>
      <c r="I838" s="0" t="n">
        <v>695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45014559.7581679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s">
        <v>479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5" t="s">
        <v>234</v>
      </c>
      <c r="AL838" s="5" t="s">
        <v>460</v>
      </c>
      <c r="AM838" s="5" t="s">
        <v>461</v>
      </c>
      <c r="AN838" s="5" t="s">
        <v>257</v>
      </c>
      <c r="AO838" s="5" t="s">
        <v>261</v>
      </c>
      <c r="AP838" s="5" t="s">
        <v>582</v>
      </c>
      <c r="AQ838" s="0" t="s">
        <v>237</v>
      </c>
    </row>
    <row r="839" customFormat="false" ht="15.8" hidden="true" customHeight="false" outlineLevel="0" collapsed="false">
      <c r="A839" s="0" t="s">
        <v>13</v>
      </c>
      <c r="B839" s="0" t="s">
        <v>170</v>
      </c>
      <c r="C839" s="0" t="s">
        <v>459</v>
      </c>
      <c r="D839" s="0" t="s">
        <v>459</v>
      </c>
      <c r="E839" s="0" t="s">
        <v>90</v>
      </c>
      <c r="F839" s="0" t="s">
        <v>238</v>
      </c>
      <c r="G839" s="0" t="n">
        <v>45014559.7581679</v>
      </c>
      <c r="H839" s="0" t="n">
        <v>813353.837659828</v>
      </c>
      <c r="I839" s="0" t="n">
        <v>4669300.00572991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45014559.7581679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s">
        <v>479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5" t="s">
        <v>234</v>
      </c>
      <c r="AL839" s="5" t="s">
        <v>460</v>
      </c>
      <c r="AM839" s="5" t="s">
        <v>461</v>
      </c>
      <c r="AN839" s="5" t="s">
        <v>257</v>
      </c>
      <c r="AO839" s="5" t="s">
        <v>261</v>
      </c>
      <c r="AP839" s="5" t="s">
        <v>582</v>
      </c>
      <c r="AQ839" s="0" t="s">
        <v>239</v>
      </c>
    </row>
    <row r="840" customFormat="false" ht="15.8" hidden="true" customHeight="false" outlineLevel="0" collapsed="false">
      <c r="A840" s="0" t="s">
        <v>13</v>
      </c>
      <c r="B840" s="0" t="s">
        <v>170</v>
      </c>
      <c r="C840" s="0" t="s">
        <v>459</v>
      </c>
      <c r="D840" s="0" t="s">
        <v>459</v>
      </c>
      <c r="E840" s="0" t="s">
        <v>90</v>
      </c>
      <c r="F840" s="0" t="s">
        <v>240</v>
      </c>
      <c r="G840" s="0" t="n">
        <v>12096321.4191701</v>
      </c>
      <c r="H840" s="0" t="n">
        <v>813353.837659828</v>
      </c>
      <c r="I840" s="0" t="n">
        <v>4669300.00572991</v>
      </c>
      <c r="J840" s="0" t="n">
        <v>0</v>
      </c>
      <c r="K840" s="0" t="n">
        <v>0</v>
      </c>
      <c r="L840" s="0" t="n">
        <v>51859550.5326264</v>
      </c>
      <c r="M840" s="0" t="n">
        <v>63383895.0954322</v>
      </c>
      <c r="N840" s="0" t="n">
        <v>29579151.074358</v>
      </c>
      <c r="O840" s="0" t="n">
        <v>40335206.0104883</v>
      </c>
      <c r="P840" s="0" t="n">
        <v>0</v>
      </c>
      <c r="Q840" s="0" t="n">
        <v>0</v>
      </c>
      <c r="R840" s="0" t="n">
        <v>45014559.7581679</v>
      </c>
      <c r="S840" s="0" t="n">
        <v>0.731279801820672</v>
      </c>
      <c r="T840" s="0" t="n">
        <v>0</v>
      </c>
      <c r="U840" s="0" t="n">
        <v>70.8445944999999</v>
      </c>
      <c r="V840" s="0" t="n">
        <v>42.97905404</v>
      </c>
      <c r="W840" s="0" t="n">
        <v>0</v>
      </c>
      <c r="X840" s="0" t="n">
        <v>0</v>
      </c>
      <c r="Y840" s="0" t="n">
        <v>113.82364854</v>
      </c>
      <c r="Z840" s="0" t="s">
        <v>479</v>
      </c>
      <c r="AA840" s="0" t="n">
        <v>0.6</v>
      </c>
      <c r="AB840" s="0" t="n">
        <v>1</v>
      </c>
      <c r="AC840" s="0" t="n">
        <v>0</v>
      </c>
      <c r="AD840" s="0" t="n">
        <v>0.4</v>
      </c>
      <c r="AE840" s="0" t="n">
        <v>0</v>
      </c>
      <c r="AF840" s="0" t="n">
        <v>0</v>
      </c>
      <c r="AG840" s="0" t="n">
        <v>0</v>
      </c>
      <c r="AH840" s="0" t="n">
        <v>0.438767881092403</v>
      </c>
      <c r="AI840" s="0" t="n">
        <v>0.731279801820672</v>
      </c>
      <c r="AJ840" s="0" t="n">
        <v>0</v>
      </c>
      <c r="AK840" s="5" t="s">
        <v>234</v>
      </c>
      <c r="AL840" s="5" t="s">
        <v>460</v>
      </c>
      <c r="AM840" s="5" t="s">
        <v>461</v>
      </c>
      <c r="AN840" s="5" t="s">
        <v>257</v>
      </c>
      <c r="AO840" s="5" t="s">
        <v>261</v>
      </c>
      <c r="AP840" s="5" t="s">
        <v>582</v>
      </c>
      <c r="AQ840" s="0" t="s">
        <v>155</v>
      </c>
    </row>
    <row r="841" customFormat="false" ht="15.8" hidden="true" customHeight="false" outlineLevel="0" collapsed="false">
      <c r="A841" s="0" t="s">
        <v>13</v>
      </c>
      <c r="B841" s="0" t="s">
        <v>170</v>
      </c>
      <c r="C841" s="0" t="s">
        <v>459</v>
      </c>
      <c r="D841" s="0" t="s">
        <v>459</v>
      </c>
      <c r="E841" s="0" t="s">
        <v>90</v>
      </c>
      <c r="F841" s="0" t="s">
        <v>241</v>
      </c>
      <c r="G841" s="0" t="n">
        <v>6491054.1072716</v>
      </c>
      <c r="H841" s="0" t="n">
        <v>813353.837659828</v>
      </c>
      <c r="I841" s="0" t="n">
        <v>4669300.00572991</v>
      </c>
      <c r="J841" s="0" t="n">
        <v>7116846.0795235</v>
      </c>
      <c r="K841" s="0" t="n">
        <v>9150230.67367307</v>
      </c>
      <c r="L841" s="0" t="n">
        <v>92194756.5024469</v>
      </c>
      <c r="M841" s="0" t="n">
        <v>126767790.190865</v>
      </c>
      <c r="N841" s="0" t="n">
        <v>33612671.6754069</v>
      </c>
      <c r="O841" s="0" t="n">
        <v>43024219.7445207</v>
      </c>
      <c r="P841" s="0" t="n">
        <v>16267076.7531966</v>
      </c>
      <c r="Q841" s="0" t="n">
        <v>18300461.3473461</v>
      </c>
      <c r="R841" s="0" t="n">
        <v>45014559.7581679</v>
      </c>
      <c r="S841" s="0" t="n">
        <v>0.855801008781525</v>
      </c>
      <c r="T841" s="0" t="n">
        <v>10</v>
      </c>
      <c r="U841" s="0" t="n">
        <v>134.60472955</v>
      </c>
      <c r="V841" s="0" t="n">
        <v>47.1116553899999</v>
      </c>
      <c r="W841" s="0" t="n">
        <v>21.25</v>
      </c>
      <c r="X841" s="0" t="n">
        <v>212.96638494</v>
      </c>
      <c r="Y841" s="0" t="n">
        <v>181.71638494</v>
      </c>
      <c r="Z841" s="0" t="s">
        <v>479</v>
      </c>
      <c r="AA841" s="0" t="n">
        <v>0.29952</v>
      </c>
      <c r="AB841" s="0" t="n">
        <v>0.4992</v>
      </c>
      <c r="AC841" s="0" t="n">
        <v>1</v>
      </c>
      <c r="AD841" s="0" t="n">
        <v>0.19968</v>
      </c>
      <c r="AE841" s="0" t="n">
        <v>0.5008</v>
      </c>
      <c r="AF841" s="0" t="n">
        <v>0.166933333333333</v>
      </c>
      <c r="AG841" s="0" t="n">
        <v>0.333866666666667</v>
      </c>
      <c r="AH841" s="0" t="n">
        <v>0.256329518150242</v>
      </c>
      <c r="AI841" s="0" t="n">
        <v>0.427215863583737</v>
      </c>
      <c r="AJ841" s="0" t="n">
        <v>0.855801008781525</v>
      </c>
      <c r="AK841" s="5" t="s">
        <v>234</v>
      </c>
      <c r="AL841" s="5" t="s">
        <v>460</v>
      </c>
      <c r="AM841" s="5" t="s">
        <v>461</v>
      </c>
      <c r="AN841" s="5" t="s">
        <v>257</v>
      </c>
      <c r="AO841" s="5" t="s">
        <v>261</v>
      </c>
      <c r="AP841" s="5" t="s">
        <v>582</v>
      </c>
      <c r="AQ841" s="0" t="s">
        <v>242</v>
      </c>
    </row>
    <row r="842" customFormat="false" ht="15.8" hidden="true" customHeight="false" outlineLevel="0" collapsed="false">
      <c r="A842" s="0" t="s">
        <v>13</v>
      </c>
      <c r="B842" s="0" t="s">
        <v>170</v>
      </c>
      <c r="C842" s="0" t="s">
        <v>463</v>
      </c>
      <c r="D842" s="0" t="s">
        <v>454</v>
      </c>
      <c r="E842" s="0" t="s">
        <v>72</v>
      </c>
      <c r="F842" s="0" t="s">
        <v>202</v>
      </c>
      <c r="G842" s="0" t="n">
        <v>292983295.431859</v>
      </c>
      <c r="H842" s="0" t="n">
        <v>5953505.80528746</v>
      </c>
      <c r="I842" s="0" t="n">
        <v>412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292983295.431859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</v>
      </c>
      <c r="Z842" s="0" t="s">
        <v>487</v>
      </c>
      <c r="AA842" s="0" t="n">
        <v>0</v>
      </c>
      <c r="AB842" s="0" t="n">
        <v>0</v>
      </c>
      <c r="AC842" s="0" t="n">
        <v>0</v>
      </c>
      <c r="AD842" s="0" t="n">
        <v>0</v>
      </c>
      <c r="AE842" s="0" t="n">
        <v>0</v>
      </c>
      <c r="AF842" s="0" t="n">
        <v>0</v>
      </c>
      <c r="AG842" s="0" t="n">
        <v>0</v>
      </c>
      <c r="AH842" s="0" t="n">
        <v>0</v>
      </c>
      <c r="AI842" s="0" t="n">
        <v>0</v>
      </c>
      <c r="AJ842" s="0" t="n">
        <v>0</v>
      </c>
      <c r="AK842" s="5" t="s">
        <v>281</v>
      </c>
      <c r="AL842" s="5" t="s">
        <v>437</v>
      </c>
      <c r="AM842" s="5" t="s">
        <v>464</v>
      </c>
      <c r="AN842" s="5" t="s">
        <v>257</v>
      </c>
      <c r="AO842" s="5" t="s">
        <v>261</v>
      </c>
      <c r="AP842" s="5" t="s">
        <v>583</v>
      </c>
      <c r="AQ842" s="0" t="s">
        <v>237</v>
      </c>
    </row>
    <row r="843" customFormat="false" ht="15.8" hidden="true" customHeight="false" outlineLevel="0" collapsed="false">
      <c r="A843" s="0" t="s">
        <v>13</v>
      </c>
      <c r="B843" s="0" t="s">
        <v>170</v>
      </c>
      <c r="C843" s="0" t="s">
        <v>463</v>
      </c>
      <c r="D843" s="0" t="s">
        <v>454</v>
      </c>
      <c r="E843" s="0" t="s">
        <v>72</v>
      </c>
      <c r="F843" s="0" t="s">
        <v>238</v>
      </c>
      <c r="G843" s="0" t="n">
        <v>292983295.431859</v>
      </c>
      <c r="H843" s="0" t="n">
        <v>5953505.80528746</v>
      </c>
      <c r="I843" s="0" t="n">
        <v>10669661.1524172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292983295.431859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s">
        <v>487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0</v>
      </c>
      <c r="AI843" s="0" t="n">
        <v>0</v>
      </c>
      <c r="AJ843" s="0" t="n">
        <v>0</v>
      </c>
      <c r="AK843" s="5" t="s">
        <v>281</v>
      </c>
      <c r="AL843" s="5" t="s">
        <v>437</v>
      </c>
      <c r="AM843" s="5" t="s">
        <v>464</v>
      </c>
      <c r="AN843" s="5" t="s">
        <v>257</v>
      </c>
      <c r="AO843" s="5" t="s">
        <v>261</v>
      </c>
      <c r="AP843" s="5" t="s">
        <v>583</v>
      </c>
      <c r="AQ843" s="0" t="s">
        <v>239</v>
      </c>
    </row>
    <row r="844" customFormat="false" ht="15.8" hidden="true" customHeight="false" outlineLevel="0" collapsed="false">
      <c r="A844" s="0" t="s">
        <v>13</v>
      </c>
      <c r="B844" s="0" t="s">
        <v>170</v>
      </c>
      <c r="C844" s="0" t="s">
        <v>463</v>
      </c>
      <c r="D844" s="0" t="s">
        <v>454</v>
      </c>
      <c r="E844" s="0" t="s">
        <v>72</v>
      </c>
      <c r="F844" s="0" t="s">
        <v>240</v>
      </c>
      <c r="G844" s="0" t="n">
        <v>88949441.7640916</v>
      </c>
      <c r="H844" s="0" t="n">
        <v>5953505.80528746</v>
      </c>
      <c r="I844" s="0" t="n">
        <v>10669661.1524172</v>
      </c>
      <c r="J844" s="0" t="n">
        <v>0</v>
      </c>
      <c r="K844" s="0" t="n">
        <v>0</v>
      </c>
      <c r="L844" s="0" t="n">
        <v>430285618.521213</v>
      </c>
      <c r="M844" s="0" t="n">
        <v>525904644.859261</v>
      </c>
      <c r="N844" s="0" t="n">
        <v>210361857.943704</v>
      </c>
      <c r="O844" s="0" t="n">
        <v>286857079.014141</v>
      </c>
      <c r="P844" s="0" t="n">
        <v>0</v>
      </c>
      <c r="Q844" s="0" t="n">
        <v>0</v>
      </c>
      <c r="R844" s="0" t="n">
        <v>292983295.431859</v>
      </c>
      <c r="S844" s="0" t="n">
        <v>0.696400978653135</v>
      </c>
      <c r="T844" s="0" t="n">
        <v>0</v>
      </c>
      <c r="U844" s="0" t="n">
        <v>80.3048065000002</v>
      </c>
      <c r="V844" s="0" t="n">
        <v>41.75849938</v>
      </c>
      <c r="W844" s="0" t="n">
        <v>0</v>
      </c>
      <c r="X844" s="0" t="n">
        <v>0</v>
      </c>
      <c r="Y844" s="0" t="n">
        <v>122.06330588</v>
      </c>
      <c r="Z844" s="0" t="s">
        <v>487</v>
      </c>
      <c r="AA844" s="0" t="n">
        <v>0.552083333185949</v>
      </c>
      <c r="AB844" s="0" t="n">
        <v>1</v>
      </c>
      <c r="AC844" s="0" t="n">
        <v>0</v>
      </c>
      <c r="AD844" s="0" t="n">
        <v>0.447916666814051</v>
      </c>
      <c r="AE844" s="0" t="n">
        <v>0</v>
      </c>
      <c r="AF844" s="0" t="n">
        <v>0</v>
      </c>
      <c r="AG844" s="0" t="n">
        <v>0</v>
      </c>
      <c r="AH844" s="0" t="n">
        <v>0.38447137352878</v>
      </c>
      <c r="AI844" s="0" t="n">
        <v>0.696400978653135</v>
      </c>
      <c r="AJ844" s="0" t="n">
        <v>0</v>
      </c>
      <c r="AK844" s="5" t="s">
        <v>281</v>
      </c>
      <c r="AL844" s="5" t="s">
        <v>437</v>
      </c>
      <c r="AM844" s="5" t="s">
        <v>464</v>
      </c>
      <c r="AN844" s="5" t="s">
        <v>257</v>
      </c>
      <c r="AO844" s="5" t="s">
        <v>261</v>
      </c>
      <c r="AP844" s="5" t="s">
        <v>583</v>
      </c>
      <c r="AQ844" s="0" t="s">
        <v>155</v>
      </c>
    </row>
    <row r="845" customFormat="false" ht="15.8" hidden="true" customHeight="false" outlineLevel="0" collapsed="false">
      <c r="A845" s="0" t="s">
        <v>13</v>
      </c>
      <c r="B845" s="0" t="s">
        <v>170</v>
      </c>
      <c r="C845" s="0" t="s">
        <v>463</v>
      </c>
      <c r="D845" s="0" t="s">
        <v>454</v>
      </c>
      <c r="E845" s="0" t="s">
        <v>72</v>
      </c>
      <c r="F845" s="0" t="s">
        <v>241</v>
      </c>
      <c r="G845" s="0" t="n">
        <v>48011056.3356627</v>
      </c>
      <c r="H845" s="0" t="n">
        <v>5953505.80528746</v>
      </c>
      <c r="I845" s="0" t="n">
        <v>10669661.1524172</v>
      </c>
      <c r="J845" s="0" t="n">
        <v>69457567.7283538</v>
      </c>
      <c r="K845" s="0" t="n">
        <v>89302587.079312</v>
      </c>
      <c r="L845" s="0" t="n">
        <v>764952210.704379</v>
      </c>
      <c r="M845" s="0" t="n">
        <v>1051809289.71852</v>
      </c>
      <c r="N845" s="0" t="n">
        <v>239047565.845118</v>
      </c>
      <c r="O845" s="0" t="n">
        <v>305980884.281751</v>
      </c>
      <c r="P845" s="0" t="n">
        <v>158760154.807666</v>
      </c>
      <c r="Q845" s="0" t="n">
        <v>178605174.158624</v>
      </c>
      <c r="R845" s="0" t="n">
        <v>292983295.431859</v>
      </c>
      <c r="S845" s="0" t="n">
        <v>0.836130396905755</v>
      </c>
      <c r="T845" s="0" t="n">
        <v>13.3333333333334</v>
      </c>
      <c r="U845" s="0" t="n">
        <v>152.57913235</v>
      </c>
      <c r="V845" s="0" t="n">
        <v>45.773739705</v>
      </c>
      <c r="W845" s="0" t="n">
        <v>28.3333333333334</v>
      </c>
      <c r="X845" s="0" t="n">
        <v>240.019538721667</v>
      </c>
      <c r="Y845" s="0" t="n">
        <v>198.352872055</v>
      </c>
      <c r="Z845" s="0" t="s">
        <v>487</v>
      </c>
      <c r="AA845" s="0" t="n">
        <v>0.1482738095</v>
      </c>
      <c r="AB845" s="0" t="n">
        <v>0.2685714286</v>
      </c>
      <c r="AC845" s="0" t="n">
        <v>1</v>
      </c>
      <c r="AD845" s="0" t="n">
        <v>0.1202976191</v>
      </c>
      <c r="AE845" s="0" t="n">
        <v>0.7314285714</v>
      </c>
      <c r="AF845" s="0" t="n">
        <v>0.2438095238</v>
      </c>
      <c r="AG845" s="0" t="n">
        <v>0.4876190476</v>
      </c>
      <c r="AH845" s="0" t="n">
        <v>0.123976239187963</v>
      </c>
      <c r="AI845" s="0" t="n">
        <v>0.224560735192864</v>
      </c>
      <c r="AJ845" s="0" t="n">
        <v>0.836130396905755</v>
      </c>
      <c r="AK845" s="5" t="s">
        <v>281</v>
      </c>
      <c r="AL845" s="5" t="s">
        <v>437</v>
      </c>
      <c r="AM845" s="5" t="s">
        <v>464</v>
      </c>
      <c r="AN845" s="5" t="s">
        <v>257</v>
      </c>
      <c r="AO845" s="5" t="s">
        <v>261</v>
      </c>
      <c r="AP845" s="5" t="s">
        <v>583</v>
      </c>
      <c r="AQ845" s="0" t="s">
        <v>242</v>
      </c>
    </row>
    <row r="846" customFormat="false" ht="15.8" hidden="true" customHeight="false" outlineLevel="0" collapsed="false">
      <c r="A846" s="0" t="s">
        <v>13</v>
      </c>
      <c r="B846" s="0" t="s">
        <v>170</v>
      </c>
      <c r="C846" s="0" t="s">
        <v>466</v>
      </c>
      <c r="D846" s="0" t="s">
        <v>454</v>
      </c>
      <c r="E846" s="0" t="s">
        <v>72</v>
      </c>
      <c r="F846" s="0" t="s">
        <v>202</v>
      </c>
      <c r="G846" s="0" t="n">
        <v>115156941.644122</v>
      </c>
      <c r="H846" s="0" t="n">
        <v>2309497.04370412</v>
      </c>
      <c r="I846" s="0" t="n">
        <v>854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115156941.644122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s">
        <v>487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5" t="s">
        <v>281</v>
      </c>
      <c r="AL846" s="5" t="s">
        <v>437</v>
      </c>
      <c r="AM846" s="5" t="s">
        <v>424</v>
      </c>
      <c r="AN846" s="5" t="s">
        <v>257</v>
      </c>
      <c r="AO846" s="5" t="s">
        <v>261</v>
      </c>
      <c r="AP846" s="5" t="s">
        <v>584</v>
      </c>
      <c r="AQ846" s="0" t="s">
        <v>237</v>
      </c>
    </row>
    <row r="847" customFormat="false" ht="15.8" hidden="true" customHeight="false" outlineLevel="0" collapsed="false">
      <c r="A847" s="0" t="s">
        <v>13</v>
      </c>
      <c r="B847" s="0" t="s">
        <v>170</v>
      </c>
      <c r="C847" s="0" t="s">
        <v>466</v>
      </c>
      <c r="D847" s="0" t="s">
        <v>454</v>
      </c>
      <c r="E847" s="0" t="s">
        <v>72</v>
      </c>
      <c r="F847" s="0" t="s">
        <v>238</v>
      </c>
      <c r="G847" s="0" t="n">
        <v>115156941.644122</v>
      </c>
      <c r="H847" s="0" t="n">
        <v>2309497.04370412</v>
      </c>
      <c r="I847" s="0" t="n">
        <v>4118130.70710961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115156941.644122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s">
        <v>487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5" t="s">
        <v>281</v>
      </c>
      <c r="AL847" s="5" t="s">
        <v>437</v>
      </c>
      <c r="AM847" s="5" t="s">
        <v>424</v>
      </c>
      <c r="AN847" s="5" t="s">
        <v>257</v>
      </c>
      <c r="AO847" s="5" t="s">
        <v>261</v>
      </c>
      <c r="AP847" s="5" t="s">
        <v>584</v>
      </c>
      <c r="AQ847" s="0" t="s">
        <v>239</v>
      </c>
    </row>
    <row r="848" customFormat="false" ht="15.8" hidden="true" customHeight="false" outlineLevel="0" collapsed="false">
      <c r="A848" s="0" t="s">
        <v>13</v>
      </c>
      <c r="B848" s="0" t="s">
        <v>170</v>
      </c>
      <c r="C848" s="0" t="s">
        <v>466</v>
      </c>
      <c r="D848" s="0" t="s">
        <v>454</v>
      </c>
      <c r="E848" s="0" t="s">
        <v>72</v>
      </c>
      <c r="F848" s="0" t="s">
        <v>240</v>
      </c>
      <c r="G848" s="0" t="n">
        <v>35125569.1579853</v>
      </c>
      <c r="H848" s="0" t="n">
        <v>2309497.04370412</v>
      </c>
      <c r="I848" s="0" t="n">
        <v>4118130.70710961</v>
      </c>
      <c r="J848" s="0" t="n">
        <v>0</v>
      </c>
      <c r="K848" s="0" t="n">
        <v>0</v>
      </c>
      <c r="L848" s="0" t="n">
        <v>166917341.886283</v>
      </c>
      <c r="M848" s="0" t="n">
        <v>204010084.527679</v>
      </c>
      <c r="N848" s="0" t="n">
        <v>81604033.8110718</v>
      </c>
      <c r="O848" s="0" t="n">
        <v>111278227.924189</v>
      </c>
      <c r="P848" s="0" t="n">
        <v>0</v>
      </c>
      <c r="Q848" s="0" t="n">
        <v>0</v>
      </c>
      <c r="R848" s="0" t="n">
        <v>115156941.644122</v>
      </c>
      <c r="S848" s="0" t="n">
        <v>0.694976536746379</v>
      </c>
      <c r="T848" s="0" t="n">
        <v>0</v>
      </c>
      <c r="U848" s="0" t="n">
        <v>80.3048064999999</v>
      </c>
      <c r="V848" s="0" t="n">
        <v>41.75849938</v>
      </c>
      <c r="W848" s="0" t="n">
        <v>0</v>
      </c>
      <c r="X848" s="0" t="n">
        <v>0</v>
      </c>
      <c r="Y848" s="0" t="n">
        <v>122.06330588</v>
      </c>
      <c r="Z848" s="0" t="s">
        <v>487</v>
      </c>
      <c r="AA848" s="0" t="n">
        <v>0.552083333185949</v>
      </c>
      <c r="AB848" s="0" t="n">
        <v>1</v>
      </c>
      <c r="AC848" s="0" t="n">
        <v>0</v>
      </c>
      <c r="AD848" s="0" t="n">
        <v>0.447916666814051</v>
      </c>
      <c r="AE848" s="0" t="n">
        <v>0</v>
      </c>
      <c r="AF848" s="0" t="n">
        <v>0</v>
      </c>
      <c r="AG848" s="0" t="n">
        <v>0</v>
      </c>
      <c r="AH848" s="0" t="n">
        <v>0.383684962892968</v>
      </c>
      <c r="AI848" s="0" t="n">
        <v>0.694976536746379</v>
      </c>
      <c r="AJ848" s="0" t="n">
        <v>0</v>
      </c>
      <c r="AK848" s="5" t="s">
        <v>281</v>
      </c>
      <c r="AL848" s="5" t="s">
        <v>437</v>
      </c>
      <c r="AM848" s="5" t="s">
        <v>424</v>
      </c>
      <c r="AN848" s="5" t="s">
        <v>257</v>
      </c>
      <c r="AO848" s="5" t="s">
        <v>261</v>
      </c>
      <c r="AP848" s="5" t="s">
        <v>584</v>
      </c>
      <c r="AQ848" s="0" t="s">
        <v>155</v>
      </c>
    </row>
    <row r="849" customFormat="false" ht="15.8" hidden="true" customHeight="false" outlineLevel="0" collapsed="false">
      <c r="A849" s="0" t="s">
        <v>13</v>
      </c>
      <c r="B849" s="0" t="s">
        <v>170</v>
      </c>
      <c r="C849" s="0" t="s">
        <v>466</v>
      </c>
      <c r="D849" s="0" t="s">
        <v>454</v>
      </c>
      <c r="E849" s="0" t="s">
        <v>72</v>
      </c>
      <c r="F849" s="0" t="s">
        <v>241</v>
      </c>
      <c r="G849" s="0" t="n">
        <v>19073337.9636452</v>
      </c>
      <c r="H849" s="0" t="n">
        <v>2309497.04370412</v>
      </c>
      <c r="I849" s="0" t="n">
        <v>4118130.70710961</v>
      </c>
      <c r="J849" s="0" t="n">
        <v>40416198.2648221</v>
      </c>
      <c r="K849" s="0" t="n">
        <v>51963683.4833427</v>
      </c>
      <c r="L849" s="0" t="n">
        <v>296741941.13117</v>
      </c>
      <c r="M849" s="0" t="n">
        <v>408020169.055359</v>
      </c>
      <c r="N849" s="0" t="n">
        <v>92731856.6034907</v>
      </c>
      <c r="O849" s="0" t="n">
        <v>118696776.452468</v>
      </c>
      <c r="P849" s="0" t="n">
        <v>92379881.7481648</v>
      </c>
      <c r="Q849" s="0" t="n">
        <v>103927366.966685</v>
      </c>
      <c r="R849" s="0" t="n">
        <v>115156941.644122</v>
      </c>
      <c r="S849" s="0" t="n">
        <v>0.834370922921964</v>
      </c>
      <c r="T849" s="0" t="n">
        <v>20</v>
      </c>
      <c r="U849" s="0" t="n">
        <v>152.57913235</v>
      </c>
      <c r="V849" s="0" t="n">
        <v>45.773739705</v>
      </c>
      <c r="W849" s="0" t="n">
        <v>42.5</v>
      </c>
      <c r="X849" s="0" t="n">
        <v>260.852872055</v>
      </c>
      <c r="Y849" s="0" t="n">
        <v>198.352872055</v>
      </c>
      <c r="Z849" s="0" t="s">
        <v>487</v>
      </c>
      <c r="AA849" s="0" t="n">
        <v>0.1482738095</v>
      </c>
      <c r="AB849" s="0" t="n">
        <v>0.2685714286</v>
      </c>
      <c r="AC849" s="0" t="n">
        <v>1</v>
      </c>
      <c r="AD849" s="0" t="n">
        <v>0.1202976191</v>
      </c>
      <c r="AE849" s="0" t="n">
        <v>0.7314285714</v>
      </c>
      <c r="AF849" s="0" t="n">
        <v>0.2438095238</v>
      </c>
      <c r="AG849" s="0" t="n">
        <v>0.4876190476</v>
      </c>
      <c r="AH849" s="0" t="n">
        <v>0.123715355277671</v>
      </c>
      <c r="AI849" s="0" t="n">
        <v>0.224088190751452</v>
      </c>
      <c r="AJ849" s="0" t="n">
        <v>0.834370922921964</v>
      </c>
      <c r="AK849" s="5" t="s">
        <v>281</v>
      </c>
      <c r="AL849" s="5" t="s">
        <v>437</v>
      </c>
      <c r="AM849" s="5" t="s">
        <v>424</v>
      </c>
      <c r="AN849" s="5" t="s">
        <v>257</v>
      </c>
      <c r="AO849" s="5" t="s">
        <v>261</v>
      </c>
      <c r="AP849" s="5" t="s">
        <v>584</v>
      </c>
      <c r="AQ849" s="0" t="s">
        <v>242</v>
      </c>
    </row>
    <row r="850" customFormat="false" ht="15.8" hidden="true" customHeight="false" outlineLevel="0" collapsed="false">
      <c r="A850" s="0" t="s">
        <v>8</v>
      </c>
      <c r="B850" s="0" t="s">
        <v>199</v>
      </c>
      <c r="C850" s="0" t="s">
        <v>100</v>
      </c>
      <c r="D850" s="0" t="s">
        <v>243</v>
      </c>
      <c r="E850" s="0" t="s">
        <v>229</v>
      </c>
      <c r="F850" s="0" t="s">
        <v>202</v>
      </c>
      <c r="G850" s="0" t="n">
        <v>442503915.354682</v>
      </c>
      <c r="H850" s="0" t="n">
        <v>3648043.82095588</v>
      </c>
      <c r="I850" s="0" t="n">
        <v>399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442503915.354682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s">
        <v>413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5" t="s">
        <v>231</v>
      </c>
      <c r="AL850" s="5" t="s">
        <v>245</v>
      </c>
      <c r="AM850" s="5" t="s">
        <v>409</v>
      </c>
      <c r="AN850" s="5" t="s">
        <v>235</v>
      </c>
      <c r="AO850" s="5" t="s">
        <v>252</v>
      </c>
      <c r="AP850" s="5" t="s">
        <v>585</v>
      </c>
      <c r="AQ850" s="0" t="s">
        <v>237</v>
      </c>
    </row>
    <row r="851" customFormat="false" ht="15.8" hidden="true" customHeight="false" outlineLevel="0" collapsed="false">
      <c r="A851" s="0" t="s">
        <v>8</v>
      </c>
      <c r="B851" s="0" t="s">
        <v>199</v>
      </c>
      <c r="C851" s="0" t="s">
        <v>100</v>
      </c>
      <c r="D851" s="0" t="s">
        <v>243</v>
      </c>
      <c r="E851" s="0" t="s">
        <v>229</v>
      </c>
      <c r="F851" s="0" t="s">
        <v>238</v>
      </c>
      <c r="G851" s="0" t="n">
        <v>403870773.541009</v>
      </c>
      <c r="H851" s="0" t="n">
        <v>3648043.82095588</v>
      </c>
      <c r="I851" s="0" t="n">
        <v>2652212.6529927</v>
      </c>
      <c r="J851" s="0" t="n">
        <v>0</v>
      </c>
      <c r="K851" s="0" t="n">
        <v>0</v>
      </c>
      <c r="L851" s="0" t="n">
        <v>71574065.2644936</v>
      </c>
      <c r="M851" s="0" t="n">
        <v>100203691.370291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442503915.354682</v>
      </c>
      <c r="S851" s="0" t="n">
        <v>0.0873057626681278</v>
      </c>
      <c r="T851" s="0" t="n">
        <v>0</v>
      </c>
      <c r="U851" s="0" t="n">
        <v>23.5438176</v>
      </c>
      <c r="V851" s="0" t="n">
        <v>0</v>
      </c>
      <c r="W851" s="0" t="n">
        <v>0</v>
      </c>
      <c r="X851" s="0" t="n">
        <v>0</v>
      </c>
      <c r="Y851" s="0" t="n">
        <v>0</v>
      </c>
      <c r="Z851" s="0" t="s">
        <v>413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0.0873057626681278</v>
      </c>
      <c r="AI851" s="0" t="n">
        <v>0</v>
      </c>
      <c r="AJ851" s="0" t="n">
        <v>0</v>
      </c>
      <c r="AK851" s="5" t="s">
        <v>231</v>
      </c>
      <c r="AL851" s="5" t="s">
        <v>245</v>
      </c>
      <c r="AM851" s="5" t="s">
        <v>409</v>
      </c>
      <c r="AN851" s="5" t="s">
        <v>235</v>
      </c>
      <c r="AO851" s="5" t="s">
        <v>252</v>
      </c>
      <c r="AP851" s="5" t="s">
        <v>585</v>
      </c>
      <c r="AQ851" s="0" t="s">
        <v>239</v>
      </c>
    </row>
    <row r="852" customFormat="false" ht="15.8" hidden="true" customHeight="false" outlineLevel="0" collapsed="false">
      <c r="A852" s="0" t="s">
        <v>8</v>
      </c>
      <c r="B852" s="0" t="s">
        <v>199</v>
      </c>
      <c r="C852" s="0" t="s">
        <v>100</v>
      </c>
      <c r="D852" s="0" t="s">
        <v>243</v>
      </c>
      <c r="E852" s="0" t="s">
        <v>229</v>
      </c>
      <c r="F852" s="0" t="s">
        <v>240</v>
      </c>
      <c r="G852" s="0" t="n">
        <v>103369909.94262</v>
      </c>
      <c r="H852" s="0" t="n">
        <v>3648043.82095588</v>
      </c>
      <c r="I852" s="0" t="n">
        <v>2652212.6529927</v>
      </c>
      <c r="J852" s="0" t="n">
        <v>0</v>
      </c>
      <c r="K852" s="0" t="n">
        <v>0</v>
      </c>
      <c r="L852" s="0" t="n">
        <v>64416658.7380441</v>
      </c>
      <c r="M852" s="0" t="n">
        <v>78731471.7909429</v>
      </c>
      <c r="N852" s="0" t="n">
        <v>18869526.1809287</v>
      </c>
      <c r="O852" s="0" t="n">
        <v>30191241.889486</v>
      </c>
      <c r="P852" s="0" t="n">
        <v>36412524.5416616</v>
      </c>
      <c r="Q852" s="0" t="n">
        <v>41614313.761899</v>
      </c>
      <c r="R852" s="0" t="n">
        <v>442503915.354682</v>
      </c>
      <c r="S852" s="0" t="n">
        <v>0.766397750718736</v>
      </c>
      <c r="T852" s="0" t="n">
        <v>0</v>
      </c>
      <c r="U852" s="0" t="n">
        <v>19.619848</v>
      </c>
      <c r="V852" s="0" t="n">
        <v>6.724256955</v>
      </c>
      <c r="W852" s="0" t="n">
        <v>10.694339505373</v>
      </c>
      <c r="X852" s="0" t="n">
        <v>37.0384444603729</v>
      </c>
      <c r="Y852" s="0" t="n">
        <v>26.344104955</v>
      </c>
      <c r="Z852" s="0" t="s">
        <v>413</v>
      </c>
      <c r="AA852" s="0" t="n">
        <v>0.6</v>
      </c>
      <c r="AB852" s="0" t="n">
        <v>0.84</v>
      </c>
      <c r="AC852" s="0" t="n">
        <v>1</v>
      </c>
      <c r="AD852" s="0" t="n">
        <v>0.24</v>
      </c>
      <c r="AE852" s="0" t="n">
        <v>0.16</v>
      </c>
      <c r="AF852" s="0" t="n">
        <v>0</v>
      </c>
      <c r="AG852" s="0" t="n">
        <v>0.16</v>
      </c>
      <c r="AH852" s="0" t="n">
        <v>0.459838650431242</v>
      </c>
      <c r="AI852" s="0" t="n">
        <v>0.643774110603738</v>
      </c>
      <c r="AJ852" s="0" t="n">
        <v>0.766397750718736</v>
      </c>
      <c r="AK852" s="5" t="s">
        <v>231</v>
      </c>
      <c r="AL852" s="5" t="s">
        <v>245</v>
      </c>
      <c r="AM852" s="5" t="s">
        <v>409</v>
      </c>
      <c r="AN852" s="5" t="s">
        <v>235</v>
      </c>
      <c r="AO852" s="5" t="s">
        <v>252</v>
      </c>
      <c r="AP852" s="5" t="s">
        <v>585</v>
      </c>
      <c r="AQ852" s="0" t="s">
        <v>155</v>
      </c>
    </row>
    <row r="853" customFormat="false" ht="15.8" hidden="true" customHeight="false" outlineLevel="0" collapsed="false">
      <c r="A853" s="0" t="s">
        <v>8</v>
      </c>
      <c r="B853" s="0" t="s">
        <v>199</v>
      </c>
      <c r="C853" s="0" t="s">
        <v>100</v>
      </c>
      <c r="D853" s="0" t="s">
        <v>243</v>
      </c>
      <c r="E853" s="0" t="s">
        <v>229</v>
      </c>
      <c r="F853" s="0" t="s">
        <v>241</v>
      </c>
      <c r="G853" s="0" t="n">
        <v>96263458.5232083</v>
      </c>
      <c r="H853" s="0" t="n">
        <v>3648043.82095588</v>
      </c>
      <c r="I853" s="0" t="n">
        <v>2652212.6529927</v>
      </c>
      <c r="J853" s="0" t="n">
        <v>18206262.2708308</v>
      </c>
      <c r="K853" s="0" t="n">
        <v>23408051.4910681</v>
      </c>
      <c r="L853" s="0" t="n">
        <v>114518504.42319</v>
      </c>
      <c r="M853" s="0" t="n">
        <v>157462943.581886</v>
      </c>
      <c r="N853" s="0" t="n">
        <v>47173815.4523217</v>
      </c>
      <c r="O853" s="0" t="n">
        <v>60382483.7789719</v>
      </c>
      <c r="P853" s="0" t="n">
        <v>41614313.761899</v>
      </c>
      <c r="Q853" s="0" t="n">
        <v>46816102.9821363</v>
      </c>
      <c r="R853" s="0" t="n">
        <v>442503915.354682</v>
      </c>
      <c r="S853" s="0" t="n">
        <v>0.782457385837931</v>
      </c>
      <c r="T853" s="0" t="n">
        <v>5.70364773619892</v>
      </c>
      <c r="U853" s="0" t="n">
        <v>37.2777112</v>
      </c>
      <c r="V853" s="0" t="n">
        <v>14.7416402475</v>
      </c>
      <c r="W853" s="0" t="n">
        <v>12.1202514394227</v>
      </c>
      <c r="X853" s="0" t="n">
        <v>69.8432506231216</v>
      </c>
      <c r="Y853" s="0" t="n">
        <v>52.0193514475</v>
      </c>
      <c r="Z853" s="0" t="s">
        <v>413</v>
      </c>
      <c r="AA853" s="0" t="n">
        <v>0.6</v>
      </c>
      <c r="AB853" s="0" t="n">
        <v>0.84</v>
      </c>
      <c r="AC853" s="0" t="n">
        <v>1</v>
      </c>
      <c r="AD853" s="0" t="n">
        <v>0.24</v>
      </c>
      <c r="AE853" s="0" t="n">
        <v>0.16</v>
      </c>
      <c r="AF853" s="0" t="n">
        <v>0.0533333333333334</v>
      </c>
      <c r="AG853" s="0" t="n">
        <v>0.106666666666667</v>
      </c>
      <c r="AH853" s="0" t="n">
        <v>0.469474431502759</v>
      </c>
      <c r="AI853" s="0" t="n">
        <v>0.657264204103862</v>
      </c>
      <c r="AJ853" s="0" t="n">
        <v>0.782457385837931</v>
      </c>
      <c r="AK853" s="5" t="s">
        <v>231</v>
      </c>
      <c r="AL853" s="5" t="s">
        <v>245</v>
      </c>
      <c r="AM853" s="5" t="s">
        <v>409</v>
      </c>
      <c r="AN853" s="5" t="s">
        <v>235</v>
      </c>
      <c r="AO853" s="5" t="s">
        <v>252</v>
      </c>
      <c r="AP853" s="5" t="s">
        <v>585</v>
      </c>
      <c r="AQ853" s="0" t="s">
        <v>242</v>
      </c>
    </row>
    <row r="854" customFormat="false" ht="15.8" hidden="true" customHeight="false" outlineLevel="0" collapsed="false">
      <c r="A854" s="0" t="s">
        <v>8</v>
      </c>
      <c r="B854" s="0" t="s">
        <v>197</v>
      </c>
      <c r="C854" s="0" t="s">
        <v>99</v>
      </c>
      <c r="D854" s="0" t="s">
        <v>99</v>
      </c>
      <c r="E854" s="0" t="s">
        <v>229</v>
      </c>
      <c r="F854" s="0" t="s">
        <v>202</v>
      </c>
      <c r="G854" s="0" t="n">
        <v>184794712.615073</v>
      </c>
      <c r="H854" s="0" t="n">
        <v>2124466.63175081</v>
      </c>
      <c r="I854" s="0" t="n">
        <v>2324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184794712.615073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s">
        <v>230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5" t="s">
        <v>231</v>
      </c>
      <c r="AL854" s="5" t="s">
        <v>232</v>
      </c>
      <c r="AM854" s="5" t="s">
        <v>233</v>
      </c>
      <c r="AN854" s="5" t="s">
        <v>261</v>
      </c>
      <c r="AO854" s="5" t="s">
        <v>252</v>
      </c>
      <c r="AP854" s="5" t="s">
        <v>586</v>
      </c>
      <c r="AQ854" s="0" t="s">
        <v>237</v>
      </c>
    </row>
    <row r="855" customFormat="false" ht="15.8" hidden="true" customHeight="false" outlineLevel="0" collapsed="false">
      <c r="A855" s="0" t="s">
        <v>8</v>
      </c>
      <c r="B855" s="0" t="s">
        <v>197</v>
      </c>
      <c r="C855" s="0" t="s">
        <v>99</v>
      </c>
      <c r="D855" s="0" t="s">
        <v>99</v>
      </c>
      <c r="E855" s="0" t="s">
        <v>229</v>
      </c>
      <c r="F855" s="0" t="s">
        <v>238</v>
      </c>
      <c r="G855" s="0" t="n">
        <v>184794712.615073</v>
      </c>
      <c r="H855" s="0" t="n">
        <v>2124466.63175081</v>
      </c>
      <c r="I855" s="0" t="n">
        <v>2915473.89425877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184794712.615073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s">
        <v>230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5" t="s">
        <v>231</v>
      </c>
      <c r="AL855" s="5" t="s">
        <v>232</v>
      </c>
      <c r="AM855" s="5" t="s">
        <v>233</v>
      </c>
      <c r="AN855" s="5" t="s">
        <v>261</v>
      </c>
      <c r="AO855" s="5" t="s">
        <v>252</v>
      </c>
      <c r="AP855" s="5" t="s">
        <v>586</v>
      </c>
      <c r="AQ855" s="0" t="s">
        <v>239</v>
      </c>
    </row>
    <row r="856" customFormat="false" ht="15.8" hidden="true" customHeight="false" outlineLevel="0" collapsed="false">
      <c r="A856" s="0" t="s">
        <v>8</v>
      </c>
      <c r="B856" s="0" t="s">
        <v>197</v>
      </c>
      <c r="C856" s="0" t="s">
        <v>99</v>
      </c>
      <c r="D856" s="0" t="s">
        <v>99</v>
      </c>
      <c r="E856" s="0" t="s">
        <v>229</v>
      </c>
      <c r="F856" s="0" t="s">
        <v>240</v>
      </c>
      <c r="G856" s="0" t="n">
        <v>33721315.0965313</v>
      </c>
      <c r="H856" s="0" t="n">
        <v>2124466.63175081</v>
      </c>
      <c r="I856" s="0" t="n">
        <v>2915473.89425877</v>
      </c>
      <c r="J856" s="0" t="n">
        <v>0</v>
      </c>
      <c r="K856" s="0" t="n">
        <v>0</v>
      </c>
      <c r="L856" s="0" t="n">
        <v>109322553.328681</v>
      </c>
      <c r="M856" s="0" t="n">
        <v>133616454.068388</v>
      </c>
      <c r="N856" s="0" t="n">
        <v>62354345.2319145</v>
      </c>
      <c r="O856" s="0" t="n">
        <v>85028652.5889743</v>
      </c>
      <c r="P856" s="0" t="n">
        <v>49623856.8057814</v>
      </c>
      <c r="Q856" s="0" t="n">
        <v>56712979.2066074</v>
      </c>
      <c r="R856" s="0" t="n">
        <v>184794712.615073</v>
      </c>
      <c r="S856" s="0" t="n">
        <v>0.81752013020647</v>
      </c>
      <c r="T856" s="0" t="n">
        <v>0</v>
      </c>
      <c r="U856" s="0" t="n">
        <v>57.1764705000001</v>
      </c>
      <c r="V856" s="0" t="n">
        <v>34.6870587700001</v>
      </c>
      <c r="W856" s="0" t="n">
        <v>25.0267136285297</v>
      </c>
      <c r="X856" s="0" t="n">
        <v>116.89024289853</v>
      </c>
      <c r="Y856" s="0" t="n">
        <v>91.8635292700002</v>
      </c>
      <c r="Z856" s="0" t="s">
        <v>230</v>
      </c>
      <c r="AA856" s="0" t="n">
        <v>0.1678571429</v>
      </c>
      <c r="AB856" s="0" t="n">
        <v>0.235</v>
      </c>
      <c r="AC856" s="0" t="n">
        <v>1</v>
      </c>
      <c r="AD856" s="0" t="n">
        <v>0.0671428571</v>
      </c>
      <c r="AE856" s="0" t="n">
        <v>0.765</v>
      </c>
      <c r="AF856" s="0" t="n">
        <v>0</v>
      </c>
      <c r="AG856" s="0" t="n">
        <v>0.765</v>
      </c>
      <c r="AH856" s="0" t="n">
        <v>0.137226593319694</v>
      </c>
      <c r="AI856" s="0" t="n">
        <v>0.19211723059852</v>
      </c>
      <c r="AJ856" s="0" t="n">
        <v>0.81752013020647</v>
      </c>
      <c r="AK856" s="5" t="s">
        <v>231</v>
      </c>
      <c r="AL856" s="5" t="s">
        <v>232</v>
      </c>
      <c r="AM856" s="5" t="s">
        <v>233</v>
      </c>
      <c r="AN856" s="5" t="s">
        <v>261</v>
      </c>
      <c r="AO856" s="5" t="s">
        <v>252</v>
      </c>
      <c r="AP856" s="5" t="s">
        <v>586</v>
      </c>
      <c r="AQ856" s="0" t="s">
        <v>155</v>
      </c>
    </row>
    <row r="857" customFormat="false" ht="15.8" hidden="true" customHeight="false" outlineLevel="0" collapsed="false">
      <c r="A857" s="0" t="s">
        <v>8</v>
      </c>
      <c r="B857" s="0" t="s">
        <v>197</v>
      </c>
      <c r="C857" s="0" t="s">
        <v>99</v>
      </c>
      <c r="D857" s="0" t="s">
        <v>99</v>
      </c>
      <c r="E857" s="0" t="s">
        <v>229</v>
      </c>
      <c r="F857" s="0" t="s">
        <v>241</v>
      </c>
      <c r="G857" s="0" t="n">
        <v>22878243.760032</v>
      </c>
      <c r="H857" s="0" t="n">
        <v>2124466.63175081</v>
      </c>
      <c r="I857" s="0" t="n">
        <v>2915473.89425877</v>
      </c>
      <c r="J857" s="0" t="n">
        <v>31901050.8037167</v>
      </c>
      <c r="K857" s="0" t="n">
        <v>31901050.8037167</v>
      </c>
      <c r="L857" s="0" t="n">
        <v>194351205.917655</v>
      </c>
      <c r="M857" s="0" t="n">
        <v>267232908.136776</v>
      </c>
      <c r="N857" s="0" t="n">
        <v>70857210.4908118</v>
      </c>
      <c r="O857" s="0" t="n">
        <v>90697229.4282391</v>
      </c>
      <c r="P857" s="0" t="n">
        <v>56712979.2066074</v>
      </c>
      <c r="Q857" s="0" t="n">
        <v>63802101.6074333</v>
      </c>
      <c r="R857" s="0" t="n">
        <v>184794712.615073</v>
      </c>
      <c r="S857" s="0" t="n">
        <v>0.876196437461458</v>
      </c>
      <c r="T857" s="0" t="n">
        <v>15.0160281771178</v>
      </c>
      <c r="U857" s="0" t="n">
        <v>108.63529395</v>
      </c>
      <c r="V857" s="0" t="n">
        <v>38.0223528825001</v>
      </c>
      <c r="W857" s="0" t="n">
        <v>28.3636087790003</v>
      </c>
      <c r="X857" s="0" t="n">
        <v>190.037283788618</v>
      </c>
      <c r="Y857" s="0" t="n">
        <v>146.6576468325</v>
      </c>
      <c r="Z857" s="0" t="s">
        <v>230</v>
      </c>
      <c r="AA857" s="0" t="n">
        <v>0.1678571429</v>
      </c>
      <c r="AB857" s="0" t="n">
        <v>0.235</v>
      </c>
      <c r="AC857" s="0" t="n">
        <v>1</v>
      </c>
      <c r="AD857" s="0" t="n">
        <v>0.0671428571</v>
      </c>
      <c r="AE857" s="0" t="n">
        <v>0.765</v>
      </c>
      <c r="AF857" s="0" t="n">
        <v>0.255</v>
      </c>
      <c r="AG857" s="0" t="n">
        <v>0.51</v>
      </c>
      <c r="AH857" s="0" t="n">
        <v>0.147075830611439</v>
      </c>
      <c r="AI857" s="0" t="n">
        <v>0.205906162803443</v>
      </c>
      <c r="AJ857" s="0" t="n">
        <v>0.876196437461458</v>
      </c>
      <c r="AK857" s="5" t="s">
        <v>231</v>
      </c>
      <c r="AL857" s="5" t="s">
        <v>232</v>
      </c>
      <c r="AM857" s="5" t="s">
        <v>233</v>
      </c>
      <c r="AN857" s="5" t="s">
        <v>261</v>
      </c>
      <c r="AO857" s="5" t="s">
        <v>252</v>
      </c>
      <c r="AP857" s="5" t="s">
        <v>586</v>
      </c>
      <c r="AQ857" s="0" t="s">
        <v>242</v>
      </c>
    </row>
    <row r="858" customFormat="false" ht="15.8" hidden="true" customHeight="false" outlineLevel="0" collapsed="false">
      <c r="A858" s="0" t="s">
        <v>8</v>
      </c>
      <c r="B858" s="0" t="s">
        <v>197</v>
      </c>
      <c r="C858" s="0" t="s">
        <v>101</v>
      </c>
      <c r="D858" s="0" t="s">
        <v>243</v>
      </c>
      <c r="E858" s="0" t="s">
        <v>229</v>
      </c>
      <c r="F858" s="0" t="s">
        <v>202</v>
      </c>
      <c r="G858" s="0" t="n">
        <v>1877483630.73256</v>
      </c>
      <c r="H858" s="0" t="n">
        <v>13549348.5286321</v>
      </c>
      <c r="I858" s="0" t="n">
        <v>1598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1877483630.73256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s">
        <v>244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0</v>
      </c>
      <c r="AF858" s="0" t="n">
        <v>0</v>
      </c>
      <c r="AG858" s="0" t="n">
        <v>0</v>
      </c>
      <c r="AH858" s="0" t="n">
        <v>0</v>
      </c>
      <c r="AI858" s="0" t="n">
        <v>0</v>
      </c>
      <c r="AJ858" s="0" t="n">
        <v>0</v>
      </c>
      <c r="AK858" s="5" t="s">
        <v>231</v>
      </c>
      <c r="AL858" s="5" t="s">
        <v>245</v>
      </c>
      <c r="AM858" s="5" t="s">
        <v>246</v>
      </c>
      <c r="AN858" s="5" t="s">
        <v>261</v>
      </c>
      <c r="AO858" s="5" t="s">
        <v>252</v>
      </c>
      <c r="AP858" s="5" t="s">
        <v>587</v>
      </c>
      <c r="AQ858" s="0" t="s">
        <v>237</v>
      </c>
    </row>
    <row r="859" customFormat="false" ht="15.8" hidden="true" customHeight="false" outlineLevel="0" collapsed="false">
      <c r="A859" s="0" t="s">
        <v>8</v>
      </c>
      <c r="B859" s="0" t="s">
        <v>197</v>
      </c>
      <c r="C859" s="0" t="s">
        <v>101</v>
      </c>
      <c r="D859" s="0" t="s">
        <v>243</v>
      </c>
      <c r="E859" s="0" t="s">
        <v>229</v>
      </c>
      <c r="F859" s="0" t="s">
        <v>238</v>
      </c>
      <c r="G859" s="0" t="n">
        <v>1314243573.9482</v>
      </c>
      <c r="H859" s="0" t="n">
        <v>13549348.5286321</v>
      </c>
      <c r="I859" s="0" t="n">
        <v>10358077.0851738</v>
      </c>
      <c r="J859" s="0" t="n">
        <v>0</v>
      </c>
      <c r="K859" s="0" t="n">
        <v>0</v>
      </c>
      <c r="L859" s="0" t="n">
        <v>424901310.058881</v>
      </c>
      <c r="M859" s="0" t="n">
        <v>594861834.082434</v>
      </c>
      <c r="N859" s="0" t="n">
        <v>224038873.561908</v>
      </c>
      <c r="O859" s="0" t="n">
        <v>313654422.986671</v>
      </c>
      <c r="P859" s="0" t="n">
        <v>0</v>
      </c>
      <c r="Q859" s="0" t="n">
        <v>0</v>
      </c>
      <c r="R859" s="0" t="n">
        <v>1877483630.73256</v>
      </c>
      <c r="S859" s="0" t="n">
        <v>0.299997319584936</v>
      </c>
      <c r="T859" s="0" t="n">
        <v>0</v>
      </c>
      <c r="U859" s="0" t="n">
        <v>37.6314455999999</v>
      </c>
      <c r="V859" s="0" t="n">
        <v>19.84203504</v>
      </c>
      <c r="W859" s="0" t="n">
        <v>0</v>
      </c>
      <c r="X859" s="0" t="n">
        <v>0</v>
      </c>
      <c r="Y859" s="0" t="n">
        <v>57.4734806399999</v>
      </c>
      <c r="Z859" s="0" t="s">
        <v>244</v>
      </c>
      <c r="AA859" s="0" t="n">
        <v>0.586363636363636</v>
      </c>
      <c r="AB859" s="0" t="n">
        <v>1</v>
      </c>
      <c r="AC859" s="0" t="n">
        <v>0</v>
      </c>
      <c r="AD859" s="0" t="n">
        <v>0.413636363636364</v>
      </c>
      <c r="AE859" s="0" t="n">
        <v>0</v>
      </c>
      <c r="AF859" s="0" t="n">
        <v>0</v>
      </c>
      <c r="AG859" s="0" t="n">
        <v>0</v>
      </c>
      <c r="AH859" s="0" t="n">
        <v>0.175907519211167</v>
      </c>
      <c r="AI859" s="0" t="n">
        <v>0.299997319584936</v>
      </c>
      <c r="AJ859" s="0" t="n">
        <v>0</v>
      </c>
      <c r="AK859" s="5" t="s">
        <v>231</v>
      </c>
      <c r="AL859" s="5" t="s">
        <v>245</v>
      </c>
      <c r="AM859" s="5" t="s">
        <v>246</v>
      </c>
      <c r="AN859" s="5" t="s">
        <v>261</v>
      </c>
      <c r="AO859" s="5" t="s">
        <v>252</v>
      </c>
      <c r="AP859" s="5" t="s">
        <v>587</v>
      </c>
      <c r="AQ859" s="0" t="s">
        <v>239</v>
      </c>
    </row>
    <row r="860" customFormat="false" ht="15.8" hidden="true" customHeight="false" outlineLevel="0" collapsed="false">
      <c r="A860" s="0" t="s">
        <v>8</v>
      </c>
      <c r="B860" s="0" t="s">
        <v>197</v>
      </c>
      <c r="C860" s="0" t="s">
        <v>101</v>
      </c>
      <c r="D860" s="0" t="s">
        <v>243</v>
      </c>
      <c r="E860" s="0" t="s">
        <v>229</v>
      </c>
      <c r="F860" s="0" t="s">
        <v>240</v>
      </c>
      <c r="G860" s="0" t="n">
        <v>452944705.73485</v>
      </c>
      <c r="H860" s="0" t="n">
        <v>13549348.5286321</v>
      </c>
      <c r="I860" s="0" t="n">
        <v>10358077.0851738</v>
      </c>
      <c r="J860" s="0" t="n">
        <v>0</v>
      </c>
      <c r="K860" s="0" t="n">
        <v>0</v>
      </c>
      <c r="L860" s="0" t="n">
        <v>382411179.052993</v>
      </c>
      <c r="M860" s="0" t="n">
        <v>467391441.06477</v>
      </c>
      <c r="N860" s="0" t="n">
        <v>246442760.918099</v>
      </c>
      <c r="O860" s="0" t="n">
        <v>336058310.342862</v>
      </c>
      <c r="P860" s="0" t="n">
        <v>239825622.844556</v>
      </c>
      <c r="Q860" s="0" t="n">
        <v>274086426.108065</v>
      </c>
      <c r="R860" s="0" t="n">
        <v>1877483630.73256</v>
      </c>
      <c r="S860" s="0" t="n">
        <v>0.758749052018036</v>
      </c>
      <c r="T860" s="0" t="n">
        <v>0</v>
      </c>
      <c r="U860" s="0" t="n">
        <v>31.359538</v>
      </c>
      <c r="V860" s="0" t="n">
        <v>21.49553796</v>
      </c>
      <c r="W860" s="0" t="n">
        <v>18.9644560351605</v>
      </c>
      <c r="X860" s="0" t="n">
        <v>71.8195319951605</v>
      </c>
      <c r="Y860" s="0" t="n">
        <v>52.8550759599999</v>
      </c>
      <c r="Z860" s="0" t="s">
        <v>244</v>
      </c>
      <c r="AA860" s="0" t="n">
        <v>0.258</v>
      </c>
      <c r="AB860" s="0" t="n">
        <v>0.44</v>
      </c>
      <c r="AC860" s="0" t="n">
        <v>1</v>
      </c>
      <c r="AD860" s="0" t="n">
        <v>0.182</v>
      </c>
      <c r="AE860" s="0" t="n">
        <v>0.56</v>
      </c>
      <c r="AF860" s="0" t="n">
        <v>0</v>
      </c>
      <c r="AG860" s="0" t="n">
        <v>0.56</v>
      </c>
      <c r="AH860" s="0" t="n">
        <v>0.195757255420653</v>
      </c>
      <c r="AI860" s="0" t="n">
        <v>0.333849582887936</v>
      </c>
      <c r="AJ860" s="0" t="n">
        <v>0.758749052018036</v>
      </c>
      <c r="AK860" s="5" t="s">
        <v>231</v>
      </c>
      <c r="AL860" s="5" t="s">
        <v>245</v>
      </c>
      <c r="AM860" s="5" t="s">
        <v>246</v>
      </c>
      <c r="AN860" s="5" t="s">
        <v>261</v>
      </c>
      <c r="AO860" s="5" t="s">
        <v>252</v>
      </c>
      <c r="AP860" s="5" t="s">
        <v>587</v>
      </c>
      <c r="AQ860" s="0" t="s">
        <v>155</v>
      </c>
    </row>
    <row r="861" customFormat="false" ht="15.8" hidden="true" customHeight="false" outlineLevel="0" collapsed="false">
      <c r="A861" s="0" t="s">
        <v>8</v>
      </c>
      <c r="B861" s="0" t="s">
        <v>197</v>
      </c>
      <c r="C861" s="0" t="s">
        <v>101</v>
      </c>
      <c r="D861" s="0" t="s">
        <v>243</v>
      </c>
      <c r="E861" s="0" t="s">
        <v>229</v>
      </c>
      <c r="F861" s="0" t="s">
        <v>241</v>
      </c>
      <c r="G861" s="0" t="n">
        <v>319035977.991179</v>
      </c>
      <c r="H861" s="0" t="n">
        <v>13549348.5286321</v>
      </c>
      <c r="I861" s="0" t="n">
        <v>10358077.0851738</v>
      </c>
      <c r="J861" s="0" t="n">
        <v>119912811.422278</v>
      </c>
      <c r="K861" s="0" t="n">
        <v>154173614.685786</v>
      </c>
      <c r="L861" s="0" t="n">
        <v>679842096.09421</v>
      </c>
      <c r="M861" s="0" t="n">
        <v>934782882.129539</v>
      </c>
      <c r="N861" s="0" t="n">
        <v>280048591.952385</v>
      </c>
      <c r="O861" s="0" t="n">
        <v>358462197.699053</v>
      </c>
      <c r="P861" s="0" t="n">
        <v>274086426.108065</v>
      </c>
      <c r="Q861" s="0" t="n">
        <v>308347229.371573</v>
      </c>
      <c r="R861" s="0" t="n">
        <v>1877483630.73256</v>
      </c>
      <c r="S861" s="0" t="n">
        <v>0.830072564804894</v>
      </c>
      <c r="T861" s="0" t="n">
        <v>10.1143765520856</v>
      </c>
      <c r="U861" s="0" t="n">
        <v>59.5831221999999</v>
      </c>
      <c r="V861" s="0" t="n">
        <v>23.56241661</v>
      </c>
      <c r="W861" s="0" t="n">
        <v>21.493050173182</v>
      </c>
      <c r="X861" s="0" t="n">
        <v>114.752965535268</v>
      </c>
      <c r="Y861" s="0" t="n">
        <v>83.1455388099999</v>
      </c>
      <c r="Z861" s="0" t="s">
        <v>244</v>
      </c>
      <c r="AA861" s="0" t="n">
        <v>0.258</v>
      </c>
      <c r="AB861" s="0" t="n">
        <v>0.44</v>
      </c>
      <c r="AC861" s="0" t="n">
        <v>1</v>
      </c>
      <c r="AD861" s="0" t="n">
        <v>0.182</v>
      </c>
      <c r="AE861" s="0" t="n">
        <v>0.56</v>
      </c>
      <c r="AF861" s="0" t="n">
        <v>0.186666666666667</v>
      </c>
      <c r="AG861" s="0" t="n">
        <v>0.373333333333333</v>
      </c>
      <c r="AH861" s="0" t="n">
        <v>0.214158721719663</v>
      </c>
      <c r="AI861" s="0" t="n">
        <v>0.365231928514153</v>
      </c>
      <c r="AJ861" s="0" t="n">
        <v>0.830072564804894</v>
      </c>
      <c r="AK861" s="5" t="s">
        <v>231</v>
      </c>
      <c r="AL861" s="5" t="s">
        <v>245</v>
      </c>
      <c r="AM861" s="5" t="s">
        <v>246</v>
      </c>
      <c r="AN861" s="5" t="s">
        <v>261</v>
      </c>
      <c r="AO861" s="5" t="s">
        <v>252</v>
      </c>
      <c r="AP861" s="5" t="s">
        <v>587</v>
      </c>
      <c r="AQ861" s="0" t="s">
        <v>242</v>
      </c>
    </row>
    <row r="862" customFormat="false" ht="15.8" hidden="true" customHeight="false" outlineLevel="0" collapsed="false">
      <c r="A862" s="0" t="s">
        <v>8</v>
      </c>
      <c r="B862" s="0" t="s">
        <v>152</v>
      </c>
      <c r="C862" s="0" t="s">
        <v>75</v>
      </c>
      <c r="D862" s="0" t="s">
        <v>151</v>
      </c>
      <c r="E862" s="0" t="s">
        <v>72</v>
      </c>
      <c r="F862" s="0" t="s">
        <v>202</v>
      </c>
      <c r="G862" s="0" t="n">
        <v>98256319.5731097</v>
      </c>
      <c r="H862" s="0" t="n">
        <v>319832.991216973</v>
      </c>
      <c r="I862" s="0" t="n">
        <v>831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98256319.5731097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s">
        <v>230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0</v>
      </c>
      <c r="AK862" s="5" t="s">
        <v>281</v>
      </c>
      <c r="AL862" s="5" t="s">
        <v>424</v>
      </c>
      <c r="AM862" s="5" t="s">
        <v>281</v>
      </c>
      <c r="AN862" s="5" t="s">
        <v>252</v>
      </c>
      <c r="AO862" s="5" t="s">
        <v>252</v>
      </c>
      <c r="AP862" s="5" t="s">
        <v>588</v>
      </c>
      <c r="AQ862" s="0" t="s">
        <v>237</v>
      </c>
    </row>
    <row r="863" customFormat="false" ht="15.8" hidden="true" customHeight="false" outlineLevel="0" collapsed="false">
      <c r="A863" s="0" t="s">
        <v>8</v>
      </c>
      <c r="B863" s="0" t="s">
        <v>152</v>
      </c>
      <c r="C863" s="0" t="s">
        <v>75</v>
      </c>
      <c r="D863" s="0" t="s">
        <v>151</v>
      </c>
      <c r="E863" s="0" t="s">
        <v>72</v>
      </c>
      <c r="F863" s="0" t="s">
        <v>238</v>
      </c>
      <c r="G863" s="0" t="n">
        <v>69835400.0235302</v>
      </c>
      <c r="H863" s="0" t="n">
        <v>319832.991216973</v>
      </c>
      <c r="I863" s="0" t="n">
        <v>453393.874043736</v>
      </c>
      <c r="J863" s="0" t="n">
        <v>9594989.73650923</v>
      </c>
      <c r="K863" s="0" t="n">
        <v>12793319.648679</v>
      </c>
      <c r="L863" s="0" t="n">
        <v>22124917.4818477</v>
      </c>
      <c r="M863" s="0" t="n">
        <v>30974884.4745869</v>
      </c>
      <c r="N863" s="0" t="n">
        <v>8849966.9927391</v>
      </c>
      <c r="O863" s="0" t="n">
        <v>12389953.7898348</v>
      </c>
      <c r="P863" s="0" t="n">
        <v>0</v>
      </c>
      <c r="Q863" s="0" t="n">
        <v>0</v>
      </c>
      <c r="R863" s="0" t="n">
        <v>98256319.5731097</v>
      </c>
      <c r="S863" s="0" t="n">
        <v>0.289252840662653</v>
      </c>
      <c r="T863" s="0" t="n">
        <v>35.0000000000001</v>
      </c>
      <c r="U863" s="0" t="n">
        <v>83.0117646000001</v>
      </c>
      <c r="V863" s="0" t="n">
        <v>33.2047058400001</v>
      </c>
      <c r="W863" s="0" t="n">
        <v>0</v>
      </c>
      <c r="X863" s="0" t="n">
        <v>151.21647044</v>
      </c>
      <c r="Y863" s="0" t="n">
        <v>116.21647044</v>
      </c>
      <c r="Z863" s="0" t="s">
        <v>230</v>
      </c>
      <c r="AA863" s="0" t="n">
        <v>0.1678571429</v>
      </c>
      <c r="AB863" s="0" t="n">
        <v>0.235</v>
      </c>
      <c r="AC863" s="0" t="n">
        <v>1</v>
      </c>
      <c r="AD863" s="0" t="n">
        <v>0.0671428571</v>
      </c>
      <c r="AE863" s="0" t="n">
        <v>0.765</v>
      </c>
      <c r="AF863" s="0" t="n">
        <v>0.765</v>
      </c>
      <c r="AG863" s="0" t="n">
        <v>0</v>
      </c>
      <c r="AH863" s="0" t="n">
        <v>0.0485531554093419</v>
      </c>
      <c r="AI863" s="0" t="n">
        <v>0.0679744175557236</v>
      </c>
      <c r="AJ863" s="0" t="n">
        <v>0.289252840662653</v>
      </c>
      <c r="AK863" s="5" t="s">
        <v>281</v>
      </c>
      <c r="AL863" s="5" t="s">
        <v>424</v>
      </c>
      <c r="AM863" s="5" t="s">
        <v>281</v>
      </c>
      <c r="AN863" s="5" t="s">
        <v>252</v>
      </c>
      <c r="AO863" s="5" t="s">
        <v>252</v>
      </c>
      <c r="AP863" s="5" t="s">
        <v>588</v>
      </c>
      <c r="AQ863" s="0" t="s">
        <v>239</v>
      </c>
    </row>
    <row r="864" customFormat="false" ht="15.8" hidden="true" customHeight="false" outlineLevel="0" collapsed="false">
      <c r="A864" s="0" t="s">
        <v>8</v>
      </c>
      <c r="B864" s="0" t="s">
        <v>152</v>
      </c>
      <c r="C864" s="0" t="s">
        <v>75</v>
      </c>
      <c r="D864" s="0" t="s">
        <v>151</v>
      </c>
      <c r="E864" s="0" t="s">
        <v>72</v>
      </c>
      <c r="F864" s="0" t="s">
        <v>240</v>
      </c>
      <c r="G864" s="0" t="n">
        <v>22164411.6378436</v>
      </c>
      <c r="H864" s="0" t="n">
        <v>319832.991216973</v>
      </c>
      <c r="I864" s="0" t="n">
        <v>453393.874043736</v>
      </c>
      <c r="J864" s="0" t="n">
        <v>11194154.6925941</v>
      </c>
      <c r="K864" s="0" t="n">
        <v>14392484.6047638</v>
      </c>
      <c r="L864" s="0" t="n">
        <v>19912425.733663</v>
      </c>
      <c r="M864" s="0" t="n">
        <v>24337409.2300325</v>
      </c>
      <c r="N864" s="0" t="n">
        <v>9734963.69201302</v>
      </c>
      <c r="O864" s="0" t="n">
        <v>13274950.4891087</v>
      </c>
      <c r="P864" s="0" t="n">
        <v>22388309.3851882</v>
      </c>
      <c r="Q864" s="0" t="n">
        <v>25586639.2973579</v>
      </c>
      <c r="R864" s="0" t="n">
        <v>98256319.5731097</v>
      </c>
      <c r="S864" s="0" t="n">
        <v>0.774422533490564</v>
      </c>
      <c r="T864" s="0" t="n">
        <v>40.0000000000001</v>
      </c>
      <c r="U864" s="0" t="n">
        <v>69.1764705000002</v>
      </c>
      <c r="V864" s="0" t="n">
        <v>35.9717646600001</v>
      </c>
      <c r="W864" s="0" t="n">
        <v>75.0000000000002</v>
      </c>
      <c r="X864" s="0" t="n">
        <v>220.148235160001</v>
      </c>
      <c r="Y864" s="0" t="n">
        <v>105.14823516</v>
      </c>
      <c r="Z864" s="0" t="s">
        <v>230</v>
      </c>
      <c r="AA864" s="0" t="n">
        <v>0.1678571429</v>
      </c>
      <c r="AB864" s="0" t="n">
        <v>0.235</v>
      </c>
      <c r="AC864" s="0" t="n">
        <v>1</v>
      </c>
      <c r="AD864" s="0" t="n">
        <v>0.0671428571</v>
      </c>
      <c r="AE864" s="0" t="n">
        <v>0.765</v>
      </c>
      <c r="AF864" s="0" t="n">
        <v>0.255</v>
      </c>
      <c r="AG864" s="0" t="n">
        <v>0.51</v>
      </c>
      <c r="AH864" s="0" t="n">
        <v>0.129992353869106</v>
      </c>
      <c r="AI864" s="0" t="n">
        <v>0.181989295370283</v>
      </c>
      <c r="AJ864" s="0" t="n">
        <v>0.774422533490564</v>
      </c>
      <c r="AK864" s="5" t="s">
        <v>281</v>
      </c>
      <c r="AL864" s="5" t="s">
        <v>424</v>
      </c>
      <c r="AM864" s="5" t="s">
        <v>281</v>
      </c>
      <c r="AN864" s="5" t="s">
        <v>252</v>
      </c>
      <c r="AO864" s="5" t="s">
        <v>252</v>
      </c>
      <c r="AP864" s="5" t="s">
        <v>588</v>
      </c>
      <c r="AQ864" s="0" t="s">
        <v>155</v>
      </c>
    </row>
    <row r="865" customFormat="false" ht="15.8" hidden="true" customHeight="false" outlineLevel="0" collapsed="false">
      <c r="A865" s="0" t="s">
        <v>8</v>
      </c>
      <c r="B865" s="0" t="s">
        <v>152</v>
      </c>
      <c r="C865" s="0" t="s">
        <v>75</v>
      </c>
      <c r="D865" s="0" t="s">
        <v>151</v>
      </c>
      <c r="E865" s="0" t="s">
        <v>72</v>
      </c>
      <c r="F865" s="0" t="s">
        <v>241</v>
      </c>
      <c r="G865" s="0" t="n">
        <v>20813934.5872703</v>
      </c>
      <c r="H865" s="0" t="n">
        <v>319832.991216973</v>
      </c>
      <c r="I865" s="0" t="n">
        <v>453393.874043736</v>
      </c>
      <c r="J865" s="0" t="n">
        <v>11194154.6925941</v>
      </c>
      <c r="K865" s="0" t="n">
        <v>14392484.6047638</v>
      </c>
      <c r="L865" s="0" t="n">
        <v>35399867.9709564</v>
      </c>
      <c r="M865" s="0" t="n">
        <v>48674818.460065</v>
      </c>
      <c r="N865" s="0" t="n">
        <v>11062458.7409239</v>
      </c>
      <c r="O865" s="0" t="n">
        <v>14159947.1883826</v>
      </c>
      <c r="P865" s="0" t="n">
        <v>25586639.2973579</v>
      </c>
      <c r="Q865" s="0" t="n">
        <v>28784969.2095276</v>
      </c>
      <c r="R865" s="0" t="n">
        <v>98256319.5731097</v>
      </c>
      <c r="S865" s="0" t="n">
        <v>0.788166962922082</v>
      </c>
      <c r="T865" s="0" t="n">
        <v>40.0000000000001</v>
      </c>
      <c r="U865" s="0" t="n">
        <v>131.43529395</v>
      </c>
      <c r="V865" s="0" t="n">
        <v>39.4305881850001</v>
      </c>
      <c r="W865" s="0" t="n">
        <v>85.0000000000001</v>
      </c>
      <c r="X865" s="0" t="n">
        <v>295.865882135001</v>
      </c>
      <c r="Y865" s="0" t="n">
        <v>170.865882135</v>
      </c>
      <c r="Z865" s="0" t="s">
        <v>230</v>
      </c>
      <c r="AA865" s="0" t="n">
        <v>0.1678571429</v>
      </c>
      <c r="AB865" s="0" t="n">
        <v>0.235</v>
      </c>
      <c r="AC865" s="0" t="n">
        <v>1</v>
      </c>
      <c r="AD865" s="0" t="n">
        <v>0.0671428571</v>
      </c>
      <c r="AE865" s="0" t="n">
        <v>0.765</v>
      </c>
      <c r="AF865" s="0" t="n">
        <v>0.255</v>
      </c>
      <c r="AG865" s="0" t="n">
        <v>0.51</v>
      </c>
      <c r="AH865" s="0" t="n">
        <v>0.132299454524271</v>
      </c>
      <c r="AI865" s="0" t="n">
        <v>0.185219236286689</v>
      </c>
      <c r="AJ865" s="0" t="n">
        <v>0.788166962922082</v>
      </c>
      <c r="AK865" s="5" t="s">
        <v>281</v>
      </c>
      <c r="AL865" s="5" t="s">
        <v>424</v>
      </c>
      <c r="AM865" s="5" t="s">
        <v>281</v>
      </c>
      <c r="AN865" s="5" t="s">
        <v>252</v>
      </c>
      <c r="AO865" s="5" t="s">
        <v>252</v>
      </c>
      <c r="AP865" s="5" t="s">
        <v>588</v>
      </c>
      <c r="AQ865" s="0" t="s">
        <v>242</v>
      </c>
    </row>
    <row r="866" customFormat="false" ht="15.8" hidden="true" customHeight="false" outlineLevel="0" collapsed="false">
      <c r="A866" s="0" t="s">
        <v>8</v>
      </c>
      <c r="B866" s="0" t="s">
        <v>152</v>
      </c>
      <c r="C866" s="0" t="s">
        <v>76</v>
      </c>
      <c r="D866" s="0" t="s">
        <v>151</v>
      </c>
      <c r="E866" s="0" t="s">
        <v>72</v>
      </c>
      <c r="F866" s="0" t="s">
        <v>202</v>
      </c>
      <c r="G866" s="0" t="n">
        <v>32431287.4487022</v>
      </c>
      <c r="H866" s="0" t="n">
        <v>105650.120435478</v>
      </c>
      <c r="I866" s="0" t="n">
        <v>882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32431287.4487022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s">
        <v>230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0</v>
      </c>
      <c r="AJ866" s="0" t="n">
        <v>0</v>
      </c>
      <c r="AK866" s="5" t="s">
        <v>281</v>
      </c>
      <c r="AL866" s="5" t="s">
        <v>424</v>
      </c>
      <c r="AM866" s="5" t="s">
        <v>234</v>
      </c>
      <c r="AN866" s="5" t="s">
        <v>252</v>
      </c>
      <c r="AO866" s="5" t="s">
        <v>252</v>
      </c>
      <c r="AP866" s="5" t="s">
        <v>589</v>
      </c>
      <c r="AQ866" s="0" t="s">
        <v>237</v>
      </c>
    </row>
    <row r="867" customFormat="false" ht="15.8" hidden="true" customHeight="false" outlineLevel="0" collapsed="false">
      <c r="A867" s="0" t="s">
        <v>8</v>
      </c>
      <c r="B867" s="0" t="s">
        <v>152</v>
      </c>
      <c r="C867" s="0" t="s">
        <v>76</v>
      </c>
      <c r="D867" s="0" t="s">
        <v>151</v>
      </c>
      <c r="E867" s="0" t="s">
        <v>72</v>
      </c>
      <c r="F867" s="0" t="s">
        <v>238</v>
      </c>
      <c r="G867" s="0" t="n">
        <v>23068400.9713347</v>
      </c>
      <c r="H867" s="0" t="n">
        <v>105650.120435478</v>
      </c>
      <c r="I867" s="0" t="n">
        <v>152631.202390836</v>
      </c>
      <c r="J867" s="0" t="n">
        <v>3169503.61306433</v>
      </c>
      <c r="K867" s="0" t="n">
        <v>4226004.8174191</v>
      </c>
      <c r="L867" s="0" t="n">
        <v>7308502.43962627</v>
      </c>
      <c r="M867" s="0" t="n">
        <v>10231903.4154768</v>
      </c>
      <c r="N867" s="0" t="n">
        <v>2923400.9758505</v>
      </c>
      <c r="O867" s="0" t="n">
        <v>4092761.36619071</v>
      </c>
      <c r="P867" s="0" t="n">
        <v>0</v>
      </c>
      <c r="Q867" s="0" t="n">
        <v>0</v>
      </c>
      <c r="R867" s="0" t="n">
        <v>32431287.4487022</v>
      </c>
      <c r="S867" s="0" t="n">
        <v>0.288699191858391</v>
      </c>
      <c r="T867" s="0" t="n">
        <v>35</v>
      </c>
      <c r="U867" s="0" t="n">
        <v>83.0117646000001</v>
      </c>
      <c r="V867" s="0" t="n">
        <v>33.20470584</v>
      </c>
      <c r="W867" s="0" t="n">
        <v>0</v>
      </c>
      <c r="X867" s="0" t="n">
        <v>151.21647044</v>
      </c>
      <c r="Y867" s="0" t="n">
        <v>116.21647044</v>
      </c>
      <c r="Z867" s="0" t="s">
        <v>230</v>
      </c>
      <c r="AA867" s="0" t="n">
        <v>0.1678571429</v>
      </c>
      <c r="AB867" s="0" t="n">
        <v>0.235</v>
      </c>
      <c r="AC867" s="0" t="n">
        <v>1</v>
      </c>
      <c r="AD867" s="0" t="n">
        <v>0.0671428571</v>
      </c>
      <c r="AE867" s="0" t="n">
        <v>0.765</v>
      </c>
      <c r="AF867" s="0" t="n">
        <v>0.765</v>
      </c>
      <c r="AG867" s="0" t="n">
        <v>0</v>
      </c>
      <c r="AH867" s="0" t="n">
        <v>0.0484602215028885</v>
      </c>
      <c r="AI867" s="0" t="n">
        <v>0.0678443100867219</v>
      </c>
      <c r="AJ867" s="0" t="n">
        <v>0.288699191858391</v>
      </c>
      <c r="AK867" s="5" t="s">
        <v>281</v>
      </c>
      <c r="AL867" s="5" t="s">
        <v>424</v>
      </c>
      <c r="AM867" s="5" t="s">
        <v>234</v>
      </c>
      <c r="AN867" s="5" t="s">
        <v>252</v>
      </c>
      <c r="AO867" s="5" t="s">
        <v>252</v>
      </c>
      <c r="AP867" s="5" t="s">
        <v>589</v>
      </c>
      <c r="AQ867" s="0" t="s">
        <v>239</v>
      </c>
    </row>
    <row r="868" customFormat="false" ht="15.8" hidden="true" customHeight="false" outlineLevel="0" collapsed="false">
      <c r="A868" s="0" t="s">
        <v>8</v>
      </c>
      <c r="B868" s="0" t="s">
        <v>152</v>
      </c>
      <c r="C868" s="0" t="s">
        <v>76</v>
      </c>
      <c r="D868" s="0" t="s">
        <v>151</v>
      </c>
      <c r="E868" s="0" t="s">
        <v>72</v>
      </c>
      <c r="F868" s="0" t="s">
        <v>240</v>
      </c>
      <c r="G868" s="0" t="n">
        <v>7292160.88058572</v>
      </c>
      <c r="H868" s="0" t="n">
        <v>105650.120435478</v>
      </c>
      <c r="I868" s="0" t="n">
        <v>152631.202390836</v>
      </c>
      <c r="J868" s="0" t="n">
        <v>3697754.21524171</v>
      </c>
      <c r="K868" s="0" t="n">
        <v>4754255.41959649</v>
      </c>
      <c r="L868" s="0" t="n">
        <v>6577652.19566365</v>
      </c>
      <c r="M868" s="0" t="n">
        <v>8039352.68358889</v>
      </c>
      <c r="N868" s="0" t="n">
        <v>3215741.07343555</v>
      </c>
      <c r="O868" s="0" t="n">
        <v>4385101.46377576</v>
      </c>
      <c r="P868" s="0" t="n">
        <v>7395508.43048344</v>
      </c>
      <c r="Q868" s="0" t="n">
        <v>8452009.63483821</v>
      </c>
      <c r="R868" s="0" t="n">
        <v>32431287.4487022</v>
      </c>
      <c r="S868" s="0" t="n">
        <v>0.775150434834879</v>
      </c>
      <c r="T868" s="0" t="n">
        <v>40</v>
      </c>
      <c r="U868" s="0" t="n">
        <v>69.1764705000001</v>
      </c>
      <c r="V868" s="0" t="n">
        <v>35.97176466</v>
      </c>
      <c r="W868" s="0" t="n">
        <v>75.0000000000001</v>
      </c>
      <c r="X868" s="0" t="n">
        <v>220.14823516</v>
      </c>
      <c r="Y868" s="0" t="n">
        <v>105.14823516</v>
      </c>
      <c r="Z868" s="0" t="s">
        <v>230</v>
      </c>
      <c r="AA868" s="0" t="n">
        <v>0.1678571429</v>
      </c>
      <c r="AB868" s="0" t="n">
        <v>0.235</v>
      </c>
      <c r="AC868" s="0" t="n">
        <v>1</v>
      </c>
      <c r="AD868" s="0" t="n">
        <v>0.0671428571</v>
      </c>
      <c r="AE868" s="0" t="n">
        <v>0.765</v>
      </c>
      <c r="AF868" s="0" t="n">
        <v>0.255</v>
      </c>
      <c r="AG868" s="0" t="n">
        <v>0.51</v>
      </c>
      <c r="AH868" s="0" t="n">
        <v>0.130114537309075</v>
      </c>
      <c r="AI868" s="0" t="n">
        <v>0.182160352186197</v>
      </c>
      <c r="AJ868" s="0" t="n">
        <v>0.775150434834879</v>
      </c>
      <c r="AK868" s="5" t="s">
        <v>281</v>
      </c>
      <c r="AL868" s="5" t="s">
        <v>424</v>
      </c>
      <c r="AM868" s="5" t="s">
        <v>234</v>
      </c>
      <c r="AN868" s="5" t="s">
        <v>252</v>
      </c>
      <c r="AO868" s="5" t="s">
        <v>252</v>
      </c>
      <c r="AP868" s="5" t="s">
        <v>589</v>
      </c>
      <c r="AQ868" s="0" t="s">
        <v>155</v>
      </c>
    </row>
    <row r="869" customFormat="false" ht="15.8" hidden="true" customHeight="false" outlineLevel="0" collapsed="false">
      <c r="A869" s="0" t="s">
        <v>8</v>
      </c>
      <c r="B869" s="0" t="s">
        <v>152</v>
      </c>
      <c r="C869" s="0" t="s">
        <v>76</v>
      </c>
      <c r="D869" s="0" t="s">
        <v>151</v>
      </c>
      <c r="E869" s="0" t="s">
        <v>72</v>
      </c>
      <c r="F869" s="0" t="s">
        <v>241</v>
      </c>
      <c r="G869" s="0" t="n">
        <v>6846881.44766594</v>
      </c>
      <c r="H869" s="0" t="n">
        <v>105650.120435478</v>
      </c>
      <c r="I869" s="0" t="n">
        <v>152631.202390836</v>
      </c>
      <c r="J869" s="0" t="n">
        <v>3697754.21524171</v>
      </c>
      <c r="K869" s="0" t="n">
        <v>4754255.41959649</v>
      </c>
      <c r="L869" s="0" t="n">
        <v>11693603.903402</v>
      </c>
      <c r="M869" s="0" t="n">
        <v>16078705.3671778</v>
      </c>
      <c r="N869" s="0" t="n">
        <v>3654251.21981312</v>
      </c>
      <c r="O869" s="0" t="n">
        <v>4677441.56136081</v>
      </c>
      <c r="P869" s="0" t="n">
        <v>8452009.63483821</v>
      </c>
      <c r="Q869" s="0" t="n">
        <v>9508510.83919299</v>
      </c>
      <c r="R869" s="0" t="n">
        <v>32431287.4487022</v>
      </c>
      <c r="S869" s="0" t="n">
        <v>0.788880368733559</v>
      </c>
      <c r="T869" s="0" t="n">
        <v>40</v>
      </c>
      <c r="U869" s="0" t="n">
        <v>131.43529395</v>
      </c>
      <c r="V869" s="0" t="n">
        <v>39.4305881849999</v>
      </c>
      <c r="W869" s="0" t="n">
        <v>85.0000000000001</v>
      </c>
      <c r="X869" s="0" t="n">
        <v>295.865882135</v>
      </c>
      <c r="Y869" s="0" t="n">
        <v>170.865882135</v>
      </c>
      <c r="Z869" s="0" t="s">
        <v>230</v>
      </c>
      <c r="AA869" s="0" t="n">
        <v>0.1678571429</v>
      </c>
      <c r="AB869" s="0" t="n">
        <v>0.235</v>
      </c>
      <c r="AC869" s="0" t="n">
        <v>1</v>
      </c>
      <c r="AD869" s="0" t="n">
        <v>0.0671428571</v>
      </c>
      <c r="AE869" s="0" t="n">
        <v>0.765</v>
      </c>
      <c r="AF869" s="0" t="n">
        <v>0.255</v>
      </c>
      <c r="AG869" s="0" t="n">
        <v>0.51</v>
      </c>
      <c r="AH869" s="0" t="n">
        <v>0.132419204785514</v>
      </c>
      <c r="AI869" s="0" t="n">
        <v>0.185386886652386</v>
      </c>
      <c r="AJ869" s="0" t="n">
        <v>0.788880368733559</v>
      </c>
      <c r="AK869" s="5" t="s">
        <v>281</v>
      </c>
      <c r="AL869" s="5" t="s">
        <v>424</v>
      </c>
      <c r="AM869" s="5" t="s">
        <v>234</v>
      </c>
      <c r="AN869" s="5" t="s">
        <v>252</v>
      </c>
      <c r="AO869" s="5" t="s">
        <v>252</v>
      </c>
      <c r="AP869" s="5" t="s">
        <v>589</v>
      </c>
      <c r="AQ869" s="0" t="s">
        <v>242</v>
      </c>
    </row>
    <row r="870" customFormat="false" ht="15.8" hidden="true" customHeight="false" outlineLevel="0" collapsed="false">
      <c r="A870" s="0" t="s">
        <v>8</v>
      </c>
      <c r="B870" s="0" t="s">
        <v>152</v>
      </c>
      <c r="C870" s="0" t="s">
        <v>427</v>
      </c>
      <c r="D870" s="0" t="s">
        <v>151</v>
      </c>
      <c r="E870" s="0" t="s">
        <v>72</v>
      </c>
      <c r="F870" s="0" t="s">
        <v>202</v>
      </c>
      <c r="G870" s="0" t="n">
        <v>256598539.125079</v>
      </c>
      <c r="H870" s="0" t="n">
        <v>833361.98136481</v>
      </c>
      <c r="I870" s="0" t="n">
        <v>3246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256598539.125079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s">
        <v>230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5" t="s">
        <v>281</v>
      </c>
      <c r="AL870" s="5" t="s">
        <v>424</v>
      </c>
      <c r="AM870" s="5" t="s">
        <v>261</v>
      </c>
      <c r="AN870" s="5" t="s">
        <v>252</v>
      </c>
      <c r="AO870" s="5" t="s">
        <v>252</v>
      </c>
      <c r="AP870" s="5" t="s">
        <v>590</v>
      </c>
      <c r="AQ870" s="0" t="s">
        <v>237</v>
      </c>
    </row>
    <row r="871" customFormat="false" ht="15.8" hidden="true" customHeight="false" outlineLevel="0" collapsed="false">
      <c r="A871" s="0" t="s">
        <v>8</v>
      </c>
      <c r="B871" s="0" t="s">
        <v>152</v>
      </c>
      <c r="C871" s="0" t="s">
        <v>427</v>
      </c>
      <c r="D871" s="0" t="s">
        <v>151</v>
      </c>
      <c r="E871" s="0" t="s">
        <v>72</v>
      </c>
      <c r="F871" s="0" t="s">
        <v>238</v>
      </c>
      <c r="G871" s="0" t="n">
        <v>182522128.357297</v>
      </c>
      <c r="H871" s="0" t="n">
        <v>833361.98136481</v>
      </c>
      <c r="I871" s="0" t="n">
        <v>1416714.89952582</v>
      </c>
      <c r="J871" s="0" t="n">
        <v>25000859.4409443</v>
      </c>
      <c r="K871" s="0" t="n">
        <v>33334479.2545924</v>
      </c>
      <c r="L871" s="0" t="n">
        <v>57649040.5197043</v>
      </c>
      <c r="M871" s="0" t="n">
        <v>80708656.727586</v>
      </c>
      <c r="N871" s="0" t="n">
        <v>23059616.2078817</v>
      </c>
      <c r="O871" s="0" t="n">
        <v>32283462.6910345</v>
      </c>
      <c r="P871" s="0" t="n">
        <v>0</v>
      </c>
      <c r="Q871" s="0" t="n">
        <v>0</v>
      </c>
      <c r="R871" s="0" t="n">
        <v>256598539.125079</v>
      </c>
      <c r="S871" s="0" t="n">
        <v>0.28868601910346</v>
      </c>
      <c r="T871" s="0" t="n">
        <v>35</v>
      </c>
      <c r="U871" s="0" t="n">
        <v>83.0117646</v>
      </c>
      <c r="V871" s="0" t="n">
        <v>33.20470584</v>
      </c>
      <c r="W871" s="0" t="n">
        <v>0</v>
      </c>
      <c r="X871" s="0" t="n">
        <v>151.21647044</v>
      </c>
      <c r="Y871" s="0" t="n">
        <v>116.21647044</v>
      </c>
      <c r="Z871" s="0" t="s">
        <v>230</v>
      </c>
      <c r="AA871" s="0" t="n">
        <v>0.1678571429</v>
      </c>
      <c r="AB871" s="0" t="n">
        <v>0.235</v>
      </c>
      <c r="AC871" s="0" t="n">
        <v>1</v>
      </c>
      <c r="AD871" s="0" t="n">
        <v>0.0671428571</v>
      </c>
      <c r="AE871" s="0" t="n">
        <v>0.765</v>
      </c>
      <c r="AF871" s="0" t="n">
        <v>0.765</v>
      </c>
      <c r="AG871" s="0" t="n">
        <v>0</v>
      </c>
      <c r="AH871" s="0" t="n">
        <v>0.0484580103618816</v>
      </c>
      <c r="AI871" s="0" t="n">
        <v>0.0678412144893131</v>
      </c>
      <c r="AJ871" s="0" t="n">
        <v>0.28868601910346</v>
      </c>
      <c r="AK871" s="5" t="s">
        <v>281</v>
      </c>
      <c r="AL871" s="5" t="s">
        <v>424</v>
      </c>
      <c r="AM871" s="5" t="s">
        <v>261</v>
      </c>
      <c r="AN871" s="5" t="s">
        <v>252</v>
      </c>
      <c r="AO871" s="5" t="s">
        <v>252</v>
      </c>
      <c r="AP871" s="5" t="s">
        <v>590</v>
      </c>
      <c r="AQ871" s="0" t="s">
        <v>239</v>
      </c>
    </row>
    <row r="872" customFormat="false" ht="15.8" hidden="true" customHeight="false" outlineLevel="0" collapsed="false">
      <c r="A872" s="0" t="s">
        <v>8</v>
      </c>
      <c r="B872" s="0" t="s">
        <v>152</v>
      </c>
      <c r="C872" s="0" t="s">
        <v>427</v>
      </c>
      <c r="D872" s="0" t="s">
        <v>151</v>
      </c>
      <c r="E872" s="0" t="s">
        <v>72</v>
      </c>
      <c r="F872" s="0" t="s">
        <v>240</v>
      </c>
      <c r="G872" s="0" t="n">
        <v>57627132.2789024</v>
      </c>
      <c r="H872" s="0" t="n">
        <v>833361.98136481</v>
      </c>
      <c r="I872" s="0" t="n">
        <v>1416714.89952582</v>
      </c>
      <c r="J872" s="0" t="n">
        <v>29167669.3477684</v>
      </c>
      <c r="K872" s="0" t="n">
        <v>37501289.1614164</v>
      </c>
      <c r="L872" s="0" t="n">
        <v>51884136.4677339</v>
      </c>
      <c r="M872" s="0" t="n">
        <v>63413944.5716747</v>
      </c>
      <c r="N872" s="0" t="n">
        <v>25365577.8286699</v>
      </c>
      <c r="O872" s="0" t="n">
        <v>34589424.3118226</v>
      </c>
      <c r="P872" s="0" t="n">
        <v>58335338.6955367</v>
      </c>
      <c r="Q872" s="0" t="n">
        <v>66668958.5091849</v>
      </c>
      <c r="R872" s="0" t="n">
        <v>256598539.125079</v>
      </c>
      <c r="S872" s="0" t="n">
        <v>0.775419094452397</v>
      </c>
      <c r="T872" s="0" t="n">
        <v>40</v>
      </c>
      <c r="U872" s="0" t="n">
        <v>69.1764705</v>
      </c>
      <c r="V872" s="0" t="n">
        <v>35.97176466</v>
      </c>
      <c r="W872" s="0" t="n">
        <v>75</v>
      </c>
      <c r="X872" s="0" t="n">
        <v>220.14823516</v>
      </c>
      <c r="Y872" s="0" t="n">
        <v>105.14823516</v>
      </c>
      <c r="Z872" s="0" t="s">
        <v>230</v>
      </c>
      <c r="AA872" s="0" t="n">
        <v>0.1678571429</v>
      </c>
      <c r="AB872" s="0" t="n">
        <v>0.235</v>
      </c>
      <c r="AC872" s="0" t="n">
        <v>1</v>
      </c>
      <c r="AD872" s="0" t="n">
        <v>0.0671428571</v>
      </c>
      <c r="AE872" s="0" t="n">
        <v>0.765</v>
      </c>
      <c r="AF872" s="0" t="n">
        <v>0.255</v>
      </c>
      <c r="AG872" s="0" t="n">
        <v>0.51</v>
      </c>
      <c r="AH872" s="0" t="n">
        <v>0.130159633744885</v>
      </c>
      <c r="AI872" s="0" t="n">
        <v>0.182223487196313</v>
      </c>
      <c r="AJ872" s="0" t="n">
        <v>0.775419094452397</v>
      </c>
      <c r="AK872" s="5" t="s">
        <v>281</v>
      </c>
      <c r="AL872" s="5" t="s">
        <v>424</v>
      </c>
      <c r="AM872" s="5" t="s">
        <v>261</v>
      </c>
      <c r="AN872" s="5" t="s">
        <v>252</v>
      </c>
      <c r="AO872" s="5" t="s">
        <v>252</v>
      </c>
      <c r="AP872" s="5" t="s">
        <v>590</v>
      </c>
      <c r="AQ872" s="0" t="s">
        <v>155</v>
      </c>
    </row>
    <row r="873" customFormat="false" ht="15.8" hidden="true" customHeight="false" outlineLevel="0" collapsed="false">
      <c r="A873" s="0" t="s">
        <v>8</v>
      </c>
      <c r="B873" s="0" t="s">
        <v>152</v>
      </c>
      <c r="C873" s="0" t="s">
        <v>427</v>
      </c>
      <c r="D873" s="0" t="s">
        <v>151</v>
      </c>
      <c r="E873" s="0" t="s">
        <v>72</v>
      </c>
      <c r="F873" s="0" t="s">
        <v>241</v>
      </c>
      <c r="G873" s="0" t="n">
        <v>54102635.5912942</v>
      </c>
      <c r="H873" s="0" t="n">
        <v>833361.98136481</v>
      </c>
      <c r="I873" s="0" t="n">
        <v>1416714.89952582</v>
      </c>
      <c r="J873" s="0" t="n">
        <v>29167669.3477684</v>
      </c>
      <c r="K873" s="0" t="n">
        <v>37501289.1614164</v>
      </c>
      <c r="L873" s="0" t="n">
        <v>92238464.8315269</v>
      </c>
      <c r="M873" s="0" t="n">
        <v>126827889.143349</v>
      </c>
      <c r="N873" s="0" t="n">
        <v>28824520.2598522</v>
      </c>
      <c r="O873" s="0" t="n">
        <v>36895385.9326107</v>
      </c>
      <c r="P873" s="0" t="n">
        <v>66668958.5091849</v>
      </c>
      <c r="Q873" s="0" t="n">
        <v>75002578.3228329</v>
      </c>
      <c r="R873" s="0" t="n">
        <v>256598539.125079</v>
      </c>
      <c r="S873" s="0" t="n">
        <v>0.789154545556778</v>
      </c>
      <c r="T873" s="0" t="n">
        <v>40</v>
      </c>
      <c r="U873" s="0" t="n">
        <v>131.43529395</v>
      </c>
      <c r="V873" s="0" t="n">
        <v>39.430588185</v>
      </c>
      <c r="W873" s="0" t="n">
        <v>85</v>
      </c>
      <c r="X873" s="0" t="n">
        <v>295.865882135</v>
      </c>
      <c r="Y873" s="0" t="n">
        <v>170.865882135</v>
      </c>
      <c r="Z873" s="0" t="s">
        <v>230</v>
      </c>
      <c r="AA873" s="0" t="n">
        <v>0.1678571429</v>
      </c>
      <c r="AB873" s="0" t="n">
        <v>0.235</v>
      </c>
      <c r="AC873" s="0" t="n">
        <v>1</v>
      </c>
      <c r="AD873" s="0" t="n">
        <v>0.0671428571</v>
      </c>
      <c r="AE873" s="0" t="n">
        <v>0.765</v>
      </c>
      <c r="AF873" s="0" t="n">
        <v>0.255</v>
      </c>
      <c r="AG873" s="0" t="n">
        <v>0.51</v>
      </c>
      <c r="AH873" s="0" t="n">
        <v>0.132465227323709</v>
      </c>
      <c r="AI873" s="0" t="n">
        <v>0.185451318205843</v>
      </c>
      <c r="AJ873" s="0" t="n">
        <v>0.789154545556778</v>
      </c>
      <c r="AK873" s="5" t="s">
        <v>281</v>
      </c>
      <c r="AL873" s="5" t="s">
        <v>424</v>
      </c>
      <c r="AM873" s="5" t="s">
        <v>261</v>
      </c>
      <c r="AN873" s="5" t="s">
        <v>252</v>
      </c>
      <c r="AO873" s="5" t="s">
        <v>252</v>
      </c>
      <c r="AP873" s="5" t="s">
        <v>590</v>
      </c>
      <c r="AQ873" s="0" t="s">
        <v>242</v>
      </c>
    </row>
    <row r="874" customFormat="false" ht="15.8" hidden="true" customHeight="false" outlineLevel="0" collapsed="false">
      <c r="A874" s="0" t="s">
        <v>8</v>
      </c>
      <c r="B874" s="0" t="s">
        <v>152</v>
      </c>
      <c r="C874" s="0" t="s">
        <v>429</v>
      </c>
      <c r="D874" s="0" t="s">
        <v>171</v>
      </c>
      <c r="E874" s="0" t="s">
        <v>72</v>
      </c>
      <c r="F874" s="0" t="s">
        <v>202</v>
      </c>
      <c r="G874" s="0" t="n">
        <v>158931834.405017</v>
      </c>
      <c r="H874" s="0" t="n">
        <v>540504.20695058</v>
      </c>
      <c r="I874" s="0" t="n">
        <v>5616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158931834.405017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s">
        <v>230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5" t="s">
        <v>281</v>
      </c>
      <c r="AL874" s="5" t="s">
        <v>253</v>
      </c>
      <c r="AM874" s="5" t="s">
        <v>231</v>
      </c>
      <c r="AN874" s="5" t="s">
        <v>252</v>
      </c>
      <c r="AO874" s="5" t="s">
        <v>252</v>
      </c>
      <c r="AP874" s="5" t="s">
        <v>591</v>
      </c>
      <c r="AQ874" s="0" t="s">
        <v>237</v>
      </c>
    </row>
    <row r="875" customFormat="false" ht="15.8" hidden="true" customHeight="false" outlineLevel="0" collapsed="false">
      <c r="A875" s="0" t="s">
        <v>8</v>
      </c>
      <c r="B875" s="0" t="s">
        <v>152</v>
      </c>
      <c r="C875" s="0" t="s">
        <v>429</v>
      </c>
      <c r="D875" s="0" t="s">
        <v>171</v>
      </c>
      <c r="E875" s="0" t="s">
        <v>72</v>
      </c>
      <c r="F875" s="0" t="s">
        <v>238</v>
      </c>
      <c r="G875" s="0" t="n">
        <v>117236001.43636</v>
      </c>
      <c r="H875" s="0" t="n">
        <v>540504.20695058</v>
      </c>
      <c r="I875" s="0" t="n">
        <v>2651157.65618024</v>
      </c>
      <c r="J875" s="0" t="n">
        <v>0</v>
      </c>
      <c r="K875" s="0" t="n">
        <v>0</v>
      </c>
      <c r="L875" s="0" t="n">
        <v>48073080.069384</v>
      </c>
      <c r="M875" s="0" t="n">
        <v>67302312.0971378</v>
      </c>
      <c r="N875" s="0" t="n">
        <v>19229232.0277537</v>
      </c>
      <c r="O875" s="0" t="n">
        <v>26920924.8388551</v>
      </c>
      <c r="P875" s="0" t="n">
        <v>0</v>
      </c>
      <c r="Q875" s="0" t="n">
        <v>0</v>
      </c>
      <c r="R875" s="0" t="n">
        <v>158931834.405017</v>
      </c>
      <c r="S875" s="0" t="n">
        <v>0.26235041660943</v>
      </c>
      <c r="T875" s="0" t="n">
        <v>0</v>
      </c>
      <c r="U875" s="0" t="n">
        <v>106.7294118</v>
      </c>
      <c r="V875" s="0" t="n">
        <v>42.6917647200001</v>
      </c>
      <c r="W875" s="0" t="n">
        <v>0</v>
      </c>
      <c r="X875" s="0" t="n">
        <v>0</v>
      </c>
      <c r="Y875" s="0" t="n">
        <v>149.42117652</v>
      </c>
      <c r="Z875" s="0" t="s">
        <v>230</v>
      </c>
      <c r="AA875" s="0" t="n">
        <v>0.714285714468085</v>
      </c>
      <c r="AB875" s="0" t="n">
        <v>1</v>
      </c>
      <c r="AC875" s="0" t="n">
        <v>0</v>
      </c>
      <c r="AD875" s="0" t="n">
        <v>0.285714285531915</v>
      </c>
      <c r="AE875" s="0" t="n">
        <v>0</v>
      </c>
      <c r="AF875" s="0" t="n">
        <v>0</v>
      </c>
      <c r="AG875" s="0" t="n">
        <v>0</v>
      </c>
      <c r="AH875" s="0" t="n">
        <v>0.187393154768866</v>
      </c>
      <c r="AI875" s="0" t="n">
        <v>0.26235041660943</v>
      </c>
      <c r="AJ875" s="0" t="n">
        <v>0</v>
      </c>
      <c r="AK875" s="5" t="s">
        <v>281</v>
      </c>
      <c r="AL875" s="5" t="s">
        <v>253</v>
      </c>
      <c r="AM875" s="5" t="s">
        <v>231</v>
      </c>
      <c r="AN875" s="5" t="s">
        <v>252</v>
      </c>
      <c r="AO875" s="5" t="s">
        <v>252</v>
      </c>
      <c r="AP875" s="5" t="s">
        <v>591</v>
      </c>
      <c r="AQ875" s="0" t="s">
        <v>239</v>
      </c>
    </row>
    <row r="876" customFormat="false" ht="15.8" hidden="true" customHeight="false" outlineLevel="0" collapsed="false">
      <c r="A876" s="0" t="s">
        <v>8</v>
      </c>
      <c r="B876" s="0" t="s">
        <v>152</v>
      </c>
      <c r="C876" s="0" t="s">
        <v>429</v>
      </c>
      <c r="D876" s="0" t="s">
        <v>171</v>
      </c>
      <c r="E876" s="0" t="s">
        <v>72</v>
      </c>
      <c r="F876" s="0" t="s">
        <v>240</v>
      </c>
      <c r="G876" s="0" t="n">
        <v>52209354.1954496</v>
      </c>
      <c r="H876" s="0" t="n">
        <v>540504.20695058</v>
      </c>
      <c r="I876" s="0" t="n">
        <v>2651157.65618024</v>
      </c>
      <c r="J876" s="0" t="n">
        <v>0</v>
      </c>
      <c r="K876" s="0" t="n">
        <v>0</v>
      </c>
      <c r="L876" s="0" t="n">
        <v>43265772.0624456</v>
      </c>
      <c r="M876" s="0" t="n">
        <v>52880388.0763224</v>
      </c>
      <c r="N876" s="0" t="n">
        <v>21152155.230529</v>
      </c>
      <c r="O876" s="0" t="n">
        <v>28843848.0416305</v>
      </c>
      <c r="P876" s="0" t="n">
        <v>37835294.4865406</v>
      </c>
      <c r="Q876" s="0" t="n">
        <v>43240336.5560463</v>
      </c>
      <c r="R876" s="0" t="n">
        <v>158931834.405017</v>
      </c>
      <c r="S876" s="0" t="n">
        <v>0.671498448432924</v>
      </c>
      <c r="T876" s="0" t="n">
        <v>0</v>
      </c>
      <c r="U876" s="0" t="n">
        <v>88.9411765</v>
      </c>
      <c r="V876" s="0" t="n">
        <v>46.2494117800001</v>
      </c>
      <c r="W876" s="0" t="n">
        <v>75</v>
      </c>
      <c r="X876" s="0" t="n">
        <v>210.19058828</v>
      </c>
      <c r="Y876" s="0" t="n">
        <v>135.19058828</v>
      </c>
      <c r="Z876" s="0" t="s">
        <v>230</v>
      </c>
      <c r="AA876" s="0" t="n">
        <v>0.1678571429</v>
      </c>
      <c r="AB876" s="0" t="n">
        <v>0.235</v>
      </c>
      <c r="AC876" s="0" t="n">
        <v>1</v>
      </c>
      <c r="AD876" s="0" t="n">
        <v>0.0671428571</v>
      </c>
      <c r="AE876" s="0" t="n">
        <v>0.765</v>
      </c>
      <c r="AF876" s="0" t="n">
        <v>0</v>
      </c>
      <c r="AG876" s="0" t="n">
        <v>0.765</v>
      </c>
      <c r="AH876" s="0" t="n">
        <v>0.112715811015734</v>
      </c>
      <c r="AI876" s="0" t="n">
        <v>0.157802135381737</v>
      </c>
      <c r="AJ876" s="0" t="n">
        <v>0.671498448432924</v>
      </c>
      <c r="AK876" s="5" t="s">
        <v>281</v>
      </c>
      <c r="AL876" s="5" t="s">
        <v>253</v>
      </c>
      <c r="AM876" s="5" t="s">
        <v>231</v>
      </c>
      <c r="AN876" s="5" t="s">
        <v>252</v>
      </c>
      <c r="AO876" s="5" t="s">
        <v>252</v>
      </c>
      <c r="AP876" s="5" t="s">
        <v>591</v>
      </c>
      <c r="AQ876" s="0" t="s">
        <v>155</v>
      </c>
    </row>
    <row r="877" customFormat="false" ht="15.8" hidden="true" customHeight="false" outlineLevel="0" collapsed="false">
      <c r="A877" s="0" t="s">
        <v>8</v>
      </c>
      <c r="B877" s="0" t="s">
        <v>152</v>
      </c>
      <c r="C877" s="0" t="s">
        <v>429</v>
      </c>
      <c r="D877" s="0" t="s">
        <v>171</v>
      </c>
      <c r="E877" s="0" t="s">
        <v>72</v>
      </c>
      <c r="F877" s="0" t="s">
        <v>241</v>
      </c>
      <c r="G877" s="0" t="n">
        <v>36576461.7490756</v>
      </c>
      <c r="H877" s="0" t="n">
        <v>540504.20695058</v>
      </c>
      <c r="I877" s="0" t="n">
        <v>2651157.65618024</v>
      </c>
      <c r="J877" s="0" t="n">
        <v>18917647.2432703</v>
      </c>
      <c r="K877" s="0" t="n">
        <v>24322689.3127762</v>
      </c>
      <c r="L877" s="0" t="n">
        <v>76916928.1110145</v>
      </c>
      <c r="M877" s="0" t="n">
        <v>105760776.152645</v>
      </c>
      <c r="N877" s="0" t="n">
        <v>24036540.0346921</v>
      </c>
      <c r="O877" s="0" t="n">
        <v>30766771.2444058</v>
      </c>
      <c r="P877" s="0" t="n">
        <v>43240336.5560463</v>
      </c>
      <c r="Q877" s="0" t="n">
        <v>48645378.6255522</v>
      </c>
      <c r="R877" s="0" t="n">
        <v>158931834.405017</v>
      </c>
      <c r="S877" s="0" t="n">
        <v>0.769860696027296</v>
      </c>
      <c r="T877" s="0" t="n">
        <v>40.0000000000001</v>
      </c>
      <c r="U877" s="0" t="n">
        <v>168.98823535</v>
      </c>
      <c r="V877" s="0" t="n">
        <v>50.6964706050001</v>
      </c>
      <c r="W877" s="0" t="n">
        <v>85</v>
      </c>
      <c r="X877" s="0" t="n">
        <v>344.684705955001</v>
      </c>
      <c r="Y877" s="0" t="n">
        <v>219.684705955</v>
      </c>
      <c r="Z877" s="0" t="s">
        <v>230</v>
      </c>
      <c r="AA877" s="0" t="n">
        <v>0.1678571429</v>
      </c>
      <c r="AB877" s="0" t="n">
        <v>0.235</v>
      </c>
      <c r="AC877" s="0" t="n">
        <v>1</v>
      </c>
      <c r="AD877" s="0" t="n">
        <v>0.0671428571</v>
      </c>
      <c r="AE877" s="0" t="n">
        <v>0.765</v>
      </c>
      <c r="AF877" s="0" t="n">
        <v>0.255</v>
      </c>
      <c r="AG877" s="0" t="n">
        <v>0.51</v>
      </c>
      <c r="AH877" s="0" t="n">
        <v>0.129226616866147</v>
      </c>
      <c r="AI877" s="0" t="n">
        <v>0.180917263566415</v>
      </c>
      <c r="AJ877" s="0" t="n">
        <v>0.769860696027296</v>
      </c>
      <c r="AK877" s="5" t="s">
        <v>281</v>
      </c>
      <c r="AL877" s="5" t="s">
        <v>253</v>
      </c>
      <c r="AM877" s="5" t="s">
        <v>231</v>
      </c>
      <c r="AN877" s="5" t="s">
        <v>252</v>
      </c>
      <c r="AO877" s="5" t="s">
        <v>252</v>
      </c>
      <c r="AP877" s="5" t="s">
        <v>591</v>
      </c>
      <c r="AQ877" s="0" t="s">
        <v>242</v>
      </c>
    </row>
    <row r="878" customFormat="false" ht="15.8" hidden="true" customHeight="false" outlineLevel="0" collapsed="false">
      <c r="A878" s="0" t="s">
        <v>8</v>
      </c>
      <c r="B878" s="0" t="s">
        <v>152</v>
      </c>
      <c r="C878" s="0" t="s">
        <v>431</v>
      </c>
      <c r="D878" s="0" t="s">
        <v>171</v>
      </c>
      <c r="E878" s="0" t="s">
        <v>72</v>
      </c>
      <c r="F878" s="0" t="s">
        <v>202</v>
      </c>
      <c r="G878" s="0" t="n">
        <v>266068187.144065</v>
      </c>
      <c r="H878" s="0" t="n">
        <v>910299.439714246</v>
      </c>
      <c r="I878" s="0" t="n">
        <v>12712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266068187.144065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s">
        <v>230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5" t="s">
        <v>281</v>
      </c>
      <c r="AL878" s="5" t="s">
        <v>253</v>
      </c>
      <c r="AM878" s="5" t="s">
        <v>252</v>
      </c>
      <c r="AN878" s="5" t="s">
        <v>252</v>
      </c>
      <c r="AO878" s="5" t="s">
        <v>252</v>
      </c>
      <c r="AP878" s="5" t="s">
        <v>592</v>
      </c>
      <c r="AQ878" s="0" t="s">
        <v>237</v>
      </c>
    </row>
    <row r="879" customFormat="false" ht="15.8" hidden="true" customHeight="false" outlineLevel="0" collapsed="false">
      <c r="A879" s="0" t="s">
        <v>8</v>
      </c>
      <c r="B879" s="0" t="s">
        <v>152</v>
      </c>
      <c r="C879" s="0" t="s">
        <v>431</v>
      </c>
      <c r="D879" s="0" t="s">
        <v>171</v>
      </c>
      <c r="E879" s="0" t="s">
        <v>72</v>
      </c>
      <c r="F879" s="0" t="s">
        <v>238</v>
      </c>
      <c r="G879" s="0" t="n">
        <v>196118733.146369</v>
      </c>
      <c r="H879" s="0" t="n">
        <v>910299.439714246</v>
      </c>
      <c r="I879" s="0" t="n">
        <v>3602390.71812784</v>
      </c>
      <c r="J879" s="0" t="n">
        <v>0</v>
      </c>
      <c r="K879" s="0" t="n">
        <v>0</v>
      </c>
      <c r="L879" s="0" t="n">
        <v>80963103.1354759</v>
      </c>
      <c r="M879" s="0" t="n">
        <v>113348344.389666</v>
      </c>
      <c r="N879" s="0" t="n">
        <v>32385241.2541904</v>
      </c>
      <c r="O879" s="0" t="n">
        <v>45339337.7558664</v>
      </c>
      <c r="P879" s="0" t="n">
        <v>0</v>
      </c>
      <c r="Q879" s="0" t="n">
        <v>0</v>
      </c>
      <c r="R879" s="0" t="n">
        <v>266068187.144065</v>
      </c>
      <c r="S879" s="0" t="n">
        <v>0.262900479566997</v>
      </c>
      <c r="T879" s="0" t="n">
        <v>0</v>
      </c>
      <c r="U879" s="0" t="n">
        <v>106.7294118</v>
      </c>
      <c r="V879" s="0" t="n">
        <v>42.69176472</v>
      </c>
      <c r="W879" s="0" t="n">
        <v>0</v>
      </c>
      <c r="X879" s="0" t="n">
        <v>0</v>
      </c>
      <c r="Y879" s="0" t="n">
        <v>149.42117652</v>
      </c>
      <c r="Z879" s="0" t="s">
        <v>230</v>
      </c>
      <c r="AA879" s="0" t="n">
        <v>0.714285714468085</v>
      </c>
      <c r="AB879" s="0" t="n">
        <v>1</v>
      </c>
      <c r="AC879" s="0" t="n">
        <v>0</v>
      </c>
      <c r="AD879" s="0" t="n">
        <v>0.285714285531915</v>
      </c>
      <c r="AE879" s="0" t="n">
        <v>0</v>
      </c>
      <c r="AF879" s="0" t="n">
        <v>0</v>
      </c>
      <c r="AG879" s="0" t="n">
        <v>0</v>
      </c>
      <c r="AH879" s="0" t="n">
        <v>0.187786056881515</v>
      </c>
      <c r="AI879" s="0" t="n">
        <v>0.262900479566997</v>
      </c>
      <c r="AJ879" s="0" t="n">
        <v>0</v>
      </c>
      <c r="AK879" s="5" t="s">
        <v>281</v>
      </c>
      <c r="AL879" s="5" t="s">
        <v>253</v>
      </c>
      <c r="AM879" s="5" t="s">
        <v>252</v>
      </c>
      <c r="AN879" s="5" t="s">
        <v>252</v>
      </c>
      <c r="AO879" s="5" t="s">
        <v>252</v>
      </c>
      <c r="AP879" s="5" t="s">
        <v>592</v>
      </c>
      <c r="AQ879" s="0" t="s">
        <v>239</v>
      </c>
    </row>
    <row r="880" customFormat="false" ht="15.8" hidden="true" customHeight="false" outlineLevel="0" collapsed="false">
      <c r="A880" s="0" t="s">
        <v>8</v>
      </c>
      <c r="B880" s="0" t="s">
        <v>152</v>
      </c>
      <c r="C880" s="0" t="s">
        <v>431</v>
      </c>
      <c r="D880" s="0" t="s">
        <v>171</v>
      </c>
      <c r="E880" s="0" t="s">
        <v>72</v>
      </c>
      <c r="F880" s="0" t="s">
        <v>240</v>
      </c>
      <c r="G880" s="0" t="n">
        <v>87349288.780495</v>
      </c>
      <c r="H880" s="0" t="n">
        <v>910299.439714246</v>
      </c>
      <c r="I880" s="0" t="n">
        <v>3602390.71812784</v>
      </c>
      <c r="J880" s="0" t="n">
        <v>0</v>
      </c>
      <c r="K880" s="0" t="n">
        <v>0</v>
      </c>
      <c r="L880" s="0" t="n">
        <v>72866792.8219282</v>
      </c>
      <c r="M880" s="0" t="n">
        <v>89059413.4490235</v>
      </c>
      <c r="N880" s="0" t="n">
        <v>35623765.3796093</v>
      </c>
      <c r="O880" s="0" t="n">
        <v>48577861.8812854</v>
      </c>
      <c r="P880" s="0" t="n">
        <v>63720960.7799972</v>
      </c>
      <c r="Q880" s="0" t="n">
        <v>72823955.1771397</v>
      </c>
      <c r="R880" s="0" t="n">
        <v>266068187.144065</v>
      </c>
      <c r="S880" s="0" t="n">
        <v>0.671703371537616</v>
      </c>
      <c r="T880" s="0" t="n">
        <v>0</v>
      </c>
      <c r="U880" s="0" t="n">
        <v>88.9411765</v>
      </c>
      <c r="V880" s="0" t="n">
        <v>46.2494117799999</v>
      </c>
      <c r="W880" s="0" t="n">
        <v>75</v>
      </c>
      <c r="X880" s="0" t="n">
        <v>210.19058828</v>
      </c>
      <c r="Y880" s="0" t="n">
        <v>135.19058828</v>
      </c>
      <c r="Z880" s="0" t="s">
        <v>230</v>
      </c>
      <c r="AA880" s="0" t="n">
        <v>0.1678571429</v>
      </c>
      <c r="AB880" s="0" t="n">
        <v>0.235</v>
      </c>
      <c r="AC880" s="0" t="n">
        <v>1</v>
      </c>
      <c r="AD880" s="0" t="n">
        <v>0.0671428571</v>
      </c>
      <c r="AE880" s="0" t="n">
        <v>0.765</v>
      </c>
      <c r="AF880" s="0" t="n">
        <v>0</v>
      </c>
      <c r="AG880" s="0" t="n">
        <v>0.765</v>
      </c>
      <c r="AH880" s="0" t="n">
        <v>0.112750208822601</v>
      </c>
      <c r="AI880" s="0" t="n">
        <v>0.15785029231134</v>
      </c>
      <c r="AJ880" s="0" t="n">
        <v>0.671703371537616</v>
      </c>
      <c r="AK880" s="5" t="s">
        <v>281</v>
      </c>
      <c r="AL880" s="5" t="s">
        <v>253</v>
      </c>
      <c r="AM880" s="5" t="s">
        <v>252</v>
      </c>
      <c r="AN880" s="5" t="s">
        <v>252</v>
      </c>
      <c r="AO880" s="5" t="s">
        <v>252</v>
      </c>
      <c r="AP880" s="5" t="s">
        <v>592</v>
      </c>
      <c r="AQ880" s="0" t="s">
        <v>155</v>
      </c>
    </row>
    <row r="881" customFormat="false" ht="15.8" hidden="true" customHeight="false" outlineLevel="0" collapsed="false">
      <c r="A881" s="0" t="s">
        <v>8</v>
      </c>
      <c r="B881" s="0" t="s">
        <v>152</v>
      </c>
      <c r="C881" s="0" t="s">
        <v>431</v>
      </c>
      <c r="D881" s="0" t="s">
        <v>171</v>
      </c>
      <c r="E881" s="0" t="s">
        <v>72</v>
      </c>
      <c r="F881" s="0" t="s">
        <v>241</v>
      </c>
      <c r="G881" s="0" t="n">
        <v>61138544.2415259</v>
      </c>
      <c r="H881" s="0" t="n">
        <v>910299.439714246</v>
      </c>
      <c r="I881" s="0" t="n">
        <v>3602390.71812784</v>
      </c>
      <c r="J881" s="0" t="n">
        <v>31860480.3899986</v>
      </c>
      <c r="K881" s="0" t="n">
        <v>40963474.787141</v>
      </c>
      <c r="L881" s="0" t="n">
        <v>129540965.016761</v>
      </c>
      <c r="M881" s="0" t="n">
        <v>178118826.898047</v>
      </c>
      <c r="N881" s="0" t="n">
        <v>40481551.5677379</v>
      </c>
      <c r="O881" s="0" t="n">
        <v>51816386.0067045</v>
      </c>
      <c r="P881" s="0" t="n">
        <v>72823955.1771397</v>
      </c>
      <c r="Q881" s="0" t="n">
        <v>81926949.5742821</v>
      </c>
      <c r="R881" s="0" t="n">
        <v>266068187.144065</v>
      </c>
      <c r="S881" s="0" t="n">
        <v>0.770214752474628</v>
      </c>
      <c r="T881" s="0" t="n">
        <v>40</v>
      </c>
      <c r="U881" s="0" t="n">
        <v>168.98823535</v>
      </c>
      <c r="V881" s="0" t="n">
        <v>50.6964706049999</v>
      </c>
      <c r="W881" s="0" t="n">
        <v>85</v>
      </c>
      <c r="X881" s="0" t="n">
        <v>344.684705955</v>
      </c>
      <c r="Y881" s="0" t="n">
        <v>219.684705955</v>
      </c>
      <c r="Z881" s="0" t="s">
        <v>230</v>
      </c>
      <c r="AA881" s="0" t="n">
        <v>0.1678571429</v>
      </c>
      <c r="AB881" s="0" t="n">
        <v>0.235</v>
      </c>
      <c r="AC881" s="0" t="n">
        <v>1</v>
      </c>
      <c r="AD881" s="0" t="n">
        <v>0.0671428571</v>
      </c>
      <c r="AE881" s="0" t="n">
        <v>0.765</v>
      </c>
      <c r="AF881" s="0" t="n">
        <v>0.255</v>
      </c>
      <c r="AG881" s="0" t="n">
        <v>0.51</v>
      </c>
      <c r="AH881" s="0" t="n">
        <v>0.129286047769822</v>
      </c>
      <c r="AI881" s="0" t="n">
        <v>0.181000466831538</v>
      </c>
      <c r="AJ881" s="0" t="n">
        <v>0.770214752474628</v>
      </c>
      <c r="AK881" s="5" t="s">
        <v>281</v>
      </c>
      <c r="AL881" s="5" t="s">
        <v>253</v>
      </c>
      <c r="AM881" s="5" t="s">
        <v>252</v>
      </c>
      <c r="AN881" s="5" t="s">
        <v>252</v>
      </c>
      <c r="AO881" s="5" t="s">
        <v>252</v>
      </c>
      <c r="AP881" s="5" t="s">
        <v>592</v>
      </c>
      <c r="AQ881" s="0" t="s">
        <v>242</v>
      </c>
    </row>
    <row r="882" customFormat="false" ht="15.8" hidden="true" customHeight="false" outlineLevel="0" collapsed="false">
      <c r="A882" s="0" t="s">
        <v>8</v>
      </c>
      <c r="B882" s="0" t="s">
        <v>152</v>
      </c>
      <c r="C882" s="0" t="s">
        <v>434</v>
      </c>
      <c r="D882" s="0" t="s">
        <v>151</v>
      </c>
      <c r="E882" s="0" t="s">
        <v>72</v>
      </c>
      <c r="F882" s="0" t="s">
        <v>202</v>
      </c>
      <c r="G882" s="0" t="n">
        <v>1632465085.87477</v>
      </c>
      <c r="H882" s="0" t="n">
        <v>20704755.9746545</v>
      </c>
      <c r="I882" s="0" t="n">
        <v>3337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1632465085.87477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s">
        <v>230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0</v>
      </c>
      <c r="AF882" s="0" t="n">
        <v>0</v>
      </c>
      <c r="AG882" s="0" t="n">
        <v>0</v>
      </c>
      <c r="AH882" s="0" t="n">
        <v>0</v>
      </c>
      <c r="AI882" s="0" t="n">
        <v>0</v>
      </c>
      <c r="AJ882" s="0" t="n">
        <v>0</v>
      </c>
      <c r="AK882" s="5" t="s">
        <v>281</v>
      </c>
      <c r="AL882" s="5" t="s">
        <v>424</v>
      </c>
      <c r="AM882" s="5" t="s">
        <v>288</v>
      </c>
      <c r="AN882" s="5" t="s">
        <v>252</v>
      </c>
      <c r="AO882" s="5" t="s">
        <v>252</v>
      </c>
      <c r="AP882" s="5" t="s">
        <v>593</v>
      </c>
      <c r="AQ882" s="0" t="s">
        <v>237</v>
      </c>
    </row>
    <row r="883" customFormat="false" ht="15.8" hidden="true" customHeight="false" outlineLevel="0" collapsed="false">
      <c r="A883" s="0" t="s">
        <v>8</v>
      </c>
      <c r="B883" s="0" t="s">
        <v>152</v>
      </c>
      <c r="C883" s="0" t="s">
        <v>434</v>
      </c>
      <c r="D883" s="0" t="s">
        <v>151</v>
      </c>
      <c r="E883" s="0" t="s">
        <v>72</v>
      </c>
      <c r="F883" s="0" t="s">
        <v>238</v>
      </c>
      <c r="G883" s="0" t="n">
        <v>599913452.341127</v>
      </c>
      <c r="H883" s="0" t="n">
        <v>20704755.9746545</v>
      </c>
      <c r="I883" s="0" t="n">
        <v>26892314.3783358</v>
      </c>
      <c r="J883" s="0" t="n">
        <v>260129381.770094</v>
      </c>
      <c r="K883" s="0" t="n">
        <v>346839175.693459</v>
      </c>
      <c r="L883" s="0" t="n">
        <v>1005124884.46221</v>
      </c>
      <c r="M883" s="0" t="n">
        <v>1407174838.2471</v>
      </c>
      <c r="N883" s="0" t="n">
        <v>402049953.784885</v>
      </c>
      <c r="O883" s="0" t="n">
        <v>562869935.298839</v>
      </c>
      <c r="P883" s="0" t="n">
        <v>0</v>
      </c>
      <c r="Q883" s="0" t="n">
        <v>0</v>
      </c>
      <c r="R883" s="0" t="n">
        <v>1632465085.87477</v>
      </c>
      <c r="S883" s="0" t="n">
        <v>0.632510699596581</v>
      </c>
      <c r="T883" s="0" t="n">
        <v>14.657708552725</v>
      </c>
      <c r="U883" s="0" t="n">
        <v>58.2547248000001</v>
      </c>
      <c r="V883" s="0" t="n">
        <v>23.30188992</v>
      </c>
      <c r="W883" s="0" t="n">
        <v>0</v>
      </c>
      <c r="X883" s="0" t="n">
        <v>96.2143232727252</v>
      </c>
      <c r="Y883" s="0" t="n">
        <v>81.5566147200002</v>
      </c>
      <c r="Z883" s="0" t="s">
        <v>230</v>
      </c>
      <c r="AA883" s="0" t="n">
        <v>0.1678571429</v>
      </c>
      <c r="AB883" s="0" t="n">
        <v>0.235</v>
      </c>
      <c r="AC883" s="0" t="n">
        <v>1</v>
      </c>
      <c r="AD883" s="0" t="n">
        <v>0.0671428571</v>
      </c>
      <c r="AE883" s="0" t="n">
        <v>0.765</v>
      </c>
      <c r="AF883" s="0" t="n">
        <v>0.765</v>
      </c>
      <c r="AG883" s="0" t="n">
        <v>0</v>
      </c>
      <c r="AH883" s="0" t="n">
        <v>0.106171438887962</v>
      </c>
      <c r="AI883" s="0" t="n">
        <v>0.148640014405197</v>
      </c>
      <c r="AJ883" s="0" t="n">
        <v>0.632510699596581</v>
      </c>
      <c r="AK883" s="5" t="s">
        <v>281</v>
      </c>
      <c r="AL883" s="5" t="s">
        <v>424</v>
      </c>
      <c r="AM883" s="5" t="s">
        <v>288</v>
      </c>
      <c r="AN883" s="5" t="s">
        <v>252</v>
      </c>
      <c r="AO883" s="5" t="s">
        <v>252</v>
      </c>
      <c r="AP883" s="5" t="s">
        <v>593</v>
      </c>
      <c r="AQ883" s="0" t="s">
        <v>239</v>
      </c>
    </row>
    <row r="884" customFormat="false" ht="15.8" hidden="true" customHeight="false" outlineLevel="0" collapsed="false">
      <c r="A884" s="0" t="s">
        <v>8</v>
      </c>
      <c r="B884" s="0" t="s">
        <v>152</v>
      </c>
      <c r="C884" s="0" t="s">
        <v>434</v>
      </c>
      <c r="D884" s="0" t="s">
        <v>151</v>
      </c>
      <c r="E884" s="0" t="s">
        <v>72</v>
      </c>
      <c r="F884" s="0" t="s">
        <v>240</v>
      </c>
      <c r="G884" s="0" t="n">
        <v>157206611.514336</v>
      </c>
      <c r="H884" s="0" t="n">
        <v>20704755.9746545</v>
      </c>
      <c r="I884" s="0" t="n">
        <v>26892314.3783358</v>
      </c>
      <c r="J884" s="0" t="n">
        <v>303484278.731777</v>
      </c>
      <c r="K884" s="0" t="n">
        <v>390194072.655142</v>
      </c>
      <c r="L884" s="0" t="n">
        <v>904612396.015992</v>
      </c>
      <c r="M884" s="0" t="n">
        <v>1105637372.90843</v>
      </c>
      <c r="N884" s="0" t="n">
        <v>442254949.163373</v>
      </c>
      <c r="O884" s="0" t="n">
        <v>603074930.677327</v>
      </c>
      <c r="P884" s="0" t="n">
        <v>606968557.463553</v>
      </c>
      <c r="Q884" s="0" t="n">
        <v>693678351.386919</v>
      </c>
      <c r="R884" s="0" t="n">
        <v>1632465085.87477</v>
      </c>
      <c r="S884" s="0" t="n">
        <v>0.903699862940655</v>
      </c>
      <c r="T884" s="0" t="n">
        <v>16.7516669174</v>
      </c>
      <c r="U884" s="0" t="n">
        <v>48.5456040000001</v>
      </c>
      <c r="V884" s="0" t="n">
        <v>25.24371408</v>
      </c>
      <c r="W884" s="0" t="n">
        <v>31.409375470125</v>
      </c>
      <c r="X884" s="0" t="n">
        <v>121.950360467525</v>
      </c>
      <c r="Y884" s="0" t="n">
        <v>73.7893180800002</v>
      </c>
      <c r="Z884" s="0" t="s">
        <v>230</v>
      </c>
      <c r="AA884" s="0" t="n">
        <v>0.1678571429</v>
      </c>
      <c r="AB884" s="0" t="n">
        <v>0.235</v>
      </c>
      <c r="AC884" s="0" t="n">
        <v>1</v>
      </c>
      <c r="AD884" s="0" t="n">
        <v>0.0671428571</v>
      </c>
      <c r="AE884" s="0" t="n">
        <v>0.765</v>
      </c>
      <c r="AF884" s="0" t="n">
        <v>0.255</v>
      </c>
      <c r="AG884" s="0" t="n">
        <v>0.51</v>
      </c>
      <c r="AH884" s="0" t="n">
        <v>0.15169247703234</v>
      </c>
      <c r="AI884" s="0" t="n">
        <v>0.212369467791054</v>
      </c>
      <c r="AJ884" s="0" t="n">
        <v>0.903699862940655</v>
      </c>
      <c r="AK884" s="5" t="s">
        <v>281</v>
      </c>
      <c r="AL884" s="5" t="s">
        <v>424</v>
      </c>
      <c r="AM884" s="5" t="s">
        <v>288</v>
      </c>
      <c r="AN884" s="5" t="s">
        <v>252</v>
      </c>
      <c r="AO884" s="5" t="s">
        <v>252</v>
      </c>
      <c r="AP884" s="5" t="s">
        <v>593</v>
      </c>
      <c r="AQ884" s="0" t="s">
        <v>155</v>
      </c>
    </row>
    <row r="885" customFormat="false" ht="15.8" hidden="true" customHeight="false" outlineLevel="0" collapsed="false">
      <c r="A885" s="0" t="s">
        <v>8</v>
      </c>
      <c r="B885" s="0" t="s">
        <v>152</v>
      </c>
      <c r="C885" s="0" t="s">
        <v>434</v>
      </c>
      <c r="D885" s="0" t="s">
        <v>151</v>
      </c>
      <c r="E885" s="0" t="s">
        <v>72</v>
      </c>
      <c r="F885" s="0" t="s">
        <v>241</v>
      </c>
      <c r="G885" s="0" t="n">
        <v>121384720.559933</v>
      </c>
      <c r="H885" s="0" t="n">
        <v>20704755.9746545</v>
      </c>
      <c r="I885" s="0" t="n">
        <v>26892314.3783358</v>
      </c>
      <c r="J885" s="0" t="n">
        <v>303484278.731777</v>
      </c>
      <c r="K885" s="0" t="n">
        <v>390194072.655142</v>
      </c>
      <c r="L885" s="0" t="n">
        <v>1608199815.13954</v>
      </c>
      <c r="M885" s="0" t="n">
        <v>2211274745.81687</v>
      </c>
      <c r="N885" s="0" t="n">
        <v>502562442.231106</v>
      </c>
      <c r="O885" s="0" t="n">
        <v>643279926.055817</v>
      </c>
      <c r="P885" s="0" t="n">
        <v>693678351.386919</v>
      </c>
      <c r="Q885" s="0" t="n">
        <v>780388145.310284</v>
      </c>
      <c r="R885" s="0" t="n">
        <v>1632465085.87477</v>
      </c>
      <c r="S885" s="0" t="n">
        <v>0.92564329760542</v>
      </c>
      <c r="T885" s="0" t="n">
        <v>16.7516669174</v>
      </c>
      <c r="U885" s="0" t="n">
        <v>92.2366476000002</v>
      </c>
      <c r="V885" s="0" t="n">
        <v>27.6709942800001</v>
      </c>
      <c r="W885" s="0" t="n">
        <v>35.597292199475</v>
      </c>
      <c r="X885" s="0" t="n">
        <v>172.256600996875</v>
      </c>
      <c r="Y885" s="0" t="n">
        <v>119.90764188</v>
      </c>
      <c r="Z885" s="0" t="s">
        <v>230</v>
      </c>
      <c r="AA885" s="0" t="n">
        <v>0.1678571429</v>
      </c>
      <c r="AB885" s="0" t="n">
        <v>0.235</v>
      </c>
      <c r="AC885" s="0" t="n">
        <v>1</v>
      </c>
      <c r="AD885" s="0" t="n">
        <v>0.0671428571</v>
      </c>
      <c r="AE885" s="0" t="n">
        <v>0.765</v>
      </c>
      <c r="AF885" s="0" t="n">
        <v>0.255</v>
      </c>
      <c r="AG885" s="0" t="n">
        <v>0.51</v>
      </c>
      <c r="AH885" s="0" t="n">
        <v>0.15537583928058</v>
      </c>
      <c r="AI885" s="0" t="n">
        <v>0.217526174937274</v>
      </c>
      <c r="AJ885" s="0" t="n">
        <v>0.92564329760542</v>
      </c>
      <c r="AK885" s="5" t="s">
        <v>281</v>
      </c>
      <c r="AL885" s="5" t="s">
        <v>424</v>
      </c>
      <c r="AM885" s="5" t="s">
        <v>288</v>
      </c>
      <c r="AN885" s="5" t="s">
        <v>252</v>
      </c>
      <c r="AO885" s="5" t="s">
        <v>252</v>
      </c>
      <c r="AP885" s="5" t="s">
        <v>593</v>
      </c>
      <c r="AQ885" s="0" t="s">
        <v>242</v>
      </c>
    </row>
    <row r="886" customFormat="false" ht="15.8" hidden="true" customHeight="false" outlineLevel="0" collapsed="false">
      <c r="A886" s="0" t="s">
        <v>8</v>
      </c>
      <c r="B886" s="0" t="s">
        <v>152</v>
      </c>
      <c r="C886" s="0" t="s">
        <v>436</v>
      </c>
      <c r="D886" s="0" t="s">
        <v>171</v>
      </c>
      <c r="E886" s="0" t="s">
        <v>72</v>
      </c>
      <c r="F886" s="0" t="s">
        <v>202</v>
      </c>
      <c r="G886" s="0" t="n">
        <v>1821443443.29401</v>
      </c>
      <c r="H886" s="0" t="n">
        <v>16284582.7811887</v>
      </c>
      <c r="I886" s="0" t="n">
        <v>18315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1821443443.29401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s">
        <v>230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5" t="s">
        <v>281</v>
      </c>
      <c r="AL886" s="5" t="s">
        <v>253</v>
      </c>
      <c r="AM886" s="5" t="s">
        <v>437</v>
      </c>
      <c r="AN886" s="5" t="s">
        <v>252</v>
      </c>
      <c r="AO886" s="5" t="s">
        <v>252</v>
      </c>
      <c r="AP886" s="5" t="s">
        <v>594</v>
      </c>
      <c r="AQ886" s="0" t="s">
        <v>237</v>
      </c>
    </row>
    <row r="887" customFormat="false" ht="15.8" hidden="true" customHeight="false" outlineLevel="0" collapsed="false">
      <c r="A887" s="0" t="s">
        <v>8</v>
      </c>
      <c r="B887" s="0" t="s">
        <v>152</v>
      </c>
      <c r="C887" s="0" t="s">
        <v>436</v>
      </c>
      <c r="D887" s="0" t="s">
        <v>171</v>
      </c>
      <c r="E887" s="0" t="s">
        <v>72</v>
      </c>
      <c r="F887" s="0" t="s">
        <v>238</v>
      </c>
      <c r="G887" s="0" t="n">
        <v>651518020.707193</v>
      </c>
      <c r="H887" s="0" t="n">
        <v>16284582.7811887</v>
      </c>
      <c r="I887" s="0" t="n">
        <v>44632483.6187772</v>
      </c>
      <c r="J887" s="0" t="n">
        <v>0</v>
      </c>
      <c r="K887" s="0" t="n">
        <v>0</v>
      </c>
      <c r="L887" s="0" t="n">
        <v>1012996843.04815</v>
      </c>
      <c r="M887" s="0" t="n">
        <v>1418195580.26741</v>
      </c>
      <c r="N887" s="0" t="n">
        <v>472731859.546314</v>
      </c>
      <c r="O887" s="0" t="n">
        <v>661824603.364842</v>
      </c>
      <c r="P887" s="0" t="n">
        <v>0</v>
      </c>
      <c r="Q887" s="0" t="n">
        <v>0</v>
      </c>
      <c r="R887" s="0" t="n">
        <v>1821443443.29401</v>
      </c>
      <c r="S887" s="0" t="n">
        <v>0.642306752314556</v>
      </c>
      <c r="T887" s="0" t="n">
        <v>0</v>
      </c>
      <c r="U887" s="0" t="n">
        <v>74.647059</v>
      </c>
      <c r="V887" s="0" t="n">
        <v>34.8352941599999</v>
      </c>
      <c r="W887" s="0" t="n">
        <v>0</v>
      </c>
      <c r="X887" s="0" t="n">
        <v>0</v>
      </c>
      <c r="Y887" s="0" t="n">
        <v>109.48235316</v>
      </c>
      <c r="Z887" s="0" t="s">
        <v>230</v>
      </c>
      <c r="AA887" s="0" t="n">
        <v>0.714285714468085</v>
      </c>
      <c r="AB887" s="0" t="n">
        <v>1</v>
      </c>
      <c r="AC887" s="0" t="n">
        <v>0</v>
      </c>
      <c r="AD887" s="0" t="n">
        <v>0.285714285531915</v>
      </c>
      <c r="AE887" s="0" t="n">
        <v>0</v>
      </c>
      <c r="AF887" s="0" t="n">
        <v>0</v>
      </c>
      <c r="AG887" s="0" t="n">
        <v>0</v>
      </c>
      <c r="AH887" s="0" t="n">
        <v>0.458790537484678</v>
      </c>
      <c r="AI887" s="0" t="n">
        <v>0.642306752314556</v>
      </c>
      <c r="AJ887" s="0" t="n">
        <v>0</v>
      </c>
      <c r="AK887" s="5" t="s">
        <v>281</v>
      </c>
      <c r="AL887" s="5" t="s">
        <v>253</v>
      </c>
      <c r="AM887" s="5" t="s">
        <v>437</v>
      </c>
      <c r="AN887" s="5" t="s">
        <v>252</v>
      </c>
      <c r="AO887" s="5" t="s">
        <v>252</v>
      </c>
      <c r="AP887" s="5" t="s">
        <v>594</v>
      </c>
      <c r="AQ887" s="0" t="s">
        <v>239</v>
      </c>
    </row>
    <row r="888" customFormat="false" ht="15.8" hidden="true" customHeight="false" outlineLevel="0" collapsed="false">
      <c r="A888" s="0" t="s">
        <v>8</v>
      </c>
      <c r="B888" s="0" t="s">
        <v>152</v>
      </c>
      <c r="C888" s="0" t="s">
        <v>436</v>
      </c>
      <c r="D888" s="0" t="s">
        <v>171</v>
      </c>
      <c r="E888" s="0" t="s">
        <v>72</v>
      </c>
      <c r="F888" s="0" t="s">
        <v>240</v>
      </c>
      <c r="G888" s="0" t="n">
        <v>342456472.451389</v>
      </c>
      <c r="H888" s="0" t="n">
        <v>16284582.7811887</v>
      </c>
      <c r="I888" s="0" t="n">
        <v>44632483.6187772</v>
      </c>
      <c r="J888" s="0" t="n">
        <v>0</v>
      </c>
      <c r="K888" s="0" t="n">
        <v>0</v>
      </c>
      <c r="L888" s="0" t="n">
        <v>911697158.743332</v>
      </c>
      <c r="M888" s="0" t="n">
        <v>1114296527.35296</v>
      </c>
      <c r="N888" s="0" t="n">
        <v>520005045.500947</v>
      </c>
      <c r="O888" s="0" t="n">
        <v>709097789.319474</v>
      </c>
      <c r="P888" s="0" t="n">
        <v>489170201.216127</v>
      </c>
      <c r="Q888" s="0" t="n">
        <v>559051658.532717</v>
      </c>
      <c r="R888" s="0" t="n">
        <v>1821443443.29401</v>
      </c>
      <c r="S888" s="0" t="n">
        <v>0.81198621691373</v>
      </c>
      <c r="T888" s="0" t="n">
        <v>0</v>
      </c>
      <c r="U888" s="0" t="n">
        <v>62.2058825</v>
      </c>
      <c r="V888" s="0" t="n">
        <v>37.73823534</v>
      </c>
      <c r="W888" s="0" t="n">
        <v>32.1844862049431</v>
      </c>
      <c r="X888" s="0" t="n">
        <v>132.128604044943</v>
      </c>
      <c r="Y888" s="0" t="n">
        <v>99.94411784</v>
      </c>
      <c r="Z888" s="0" t="s">
        <v>230</v>
      </c>
      <c r="AA888" s="0" t="n">
        <v>0.1678571429</v>
      </c>
      <c r="AB888" s="0" t="n">
        <v>0.235</v>
      </c>
      <c r="AC888" s="0" t="n">
        <v>1</v>
      </c>
      <c r="AD888" s="0" t="n">
        <v>0.0671428571</v>
      </c>
      <c r="AE888" s="0" t="n">
        <v>0.765</v>
      </c>
      <c r="AF888" s="0" t="n">
        <v>0</v>
      </c>
      <c r="AG888" s="0" t="n">
        <v>0.765</v>
      </c>
      <c r="AH888" s="0" t="n">
        <v>0.136297686445318</v>
      </c>
      <c r="AI888" s="0" t="n">
        <v>0.190816760974726</v>
      </c>
      <c r="AJ888" s="0" t="n">
        <v>0.81198621691373</v>
      </c>
      <c r="AK888" s="5" t="s">
        <v>281</v>
      </c>
      <c r="AL888" s="5" t="s">
        <v>253</v>
      </c>
      <c r="AM888" s="5" t="s">
        <v>437</v>
      </c>
      <c r="AN888" s="5" t="s">
        <v>252</v>
      </c>
      <c r="AO888" s="5" t="s">
        <v>252</v>
      </c>
      <c r="AP888" s="5" t="s">
        <v>594</v>
      </c>
      <c r="AQ888" s="0" t="s">
        <v>155</v>
      </c>
    </row>
    <row r="889" customFormat="false" ht="15.8" hidden="true" customHeight="false" outlineLevel="0" collapsed="false">
      <c r="A889" s="0" t="s">
        <v>8</v>
      </c>
      <c r="B889" s="0" t="s">
        <v>152</v>
      </c>
      <c r="C889" s="0" t="s">
        <v>436</v>
      </c>
      <c r="D889" s="0" t="s">
        <v>171</v>
      </c>
      <c r="E889" s="0" t="s">
        <v>72</v>
      </c>
      <c r="F889" s="0" t="s">
        <v>241</v>
      </c>
      <c r="G889" s="0" t="n">
        <v>157208402.151669</v>
      </c>
      <c r="H889" s="0" t="n">
        <v>16284582.7811887</v>
      </c>
      <c r="I889" s="0" t="n">
        <v>44632483.6187772</v>
      </c>
      <c r="J889" s="0" t="n">
        <v>244585100.608063</v>
      </c>
      <c r="K889" s="0" t="n">
        <v>314466557.924653</v>
      </c>
      <c r="L889" s="0" t="n">
        <v>1620794948.87703</v>
      </c>
      <c r="M889" s="0" t="n">
        <v>2228593054.70592</v>
      </c>
      <c r="N889" s="0" t="n">
        <v>590914824.432894</v>
      </c>
      <c r="O889" s="0" t="n">
        <v>756370975.274104</v>
      </c>
      <c r="P889" s="0" t="n">
        <v>559051658.532717</v>
      </c>
      <c r="Q889" s="0" t="n">
        <v>628933115.849308</v>
      </c>
      <c r="R889" s="0" t="n">
        <v>1821443443.29401</v>
      </c>
      <c r="S889" s="0" t="n">
        <v>0.9136902094158</v>
      </c>
      <c r="T889" s="0" t="n">
        <v>17.165059309303</v>
      </c>
      <c r="U889" s="0" t="n">
        <v>118.19117675</v>
      </c>
      <c r="V889" s="0" t="n">
        <v>41.3669118149999</v>
      </c>
      <c r="W889" s="0" t="n">
        <v>36.4757510322689</v>
      </c>
      <c r="X889" s="0" t="n">
        <v>213.198898906572</v>
      </c>
      <c r="Y889" s="0" t="n">
        <v>159.558088565</v>
      </c>
      <c r="Z889" s="0" t="s">
        <v>230</v>
      </c>
      <c r="AA889" s="0" t="n">
        <v>0.1678571429</v>
      </c>
      <c r="AB889" s="0" t="n">
        <v>0.235</v>
      </c>
      <c r="AC889" s="0" t="n">
        <v>1</v>
      </c>
      <c r="AD889" s="0" t="n">
        <v>0.0671428571</v>
      </c>
      <c r="AE889" s="0" t="n">
        <v>0.765</v>
      </c>
      <c r="AF889" s="0" t="n">
        <v>0.255</v>
      </c>
      <c r="AG889" s="0" t="n">
        <v>0.51</v>
      </c>
      <c r="AH889" s="0" t="n">
        <v>0.153369428048239</v>
      </c>
      <c r="AI889" s="0" t="n">
        <v>0.214717199212713</v>
      </c>
      <c r="AJ889" s="0" t="n">
        <v>0.9136902094158</v>
      </c>
      <c r="AK889" s="5" t="s">
        <v>281</v>
      </c>
      <c r="AL889" s="5" t="s">
        <v>253</v>
      </c>
      <c r="AM889" s="5" t="s">
        <v>437</v>
      </c>
      <c r="AN889" s="5" t="s">
        <v>252</v>
      </c>
      <c r="AO889" s="5" t="s">
        <v>252</v>
      </c>
      <c r="AP889" s="5" t="s">
        <v>594</v>
      </c>
      <c r="AQ889" s="0" t="s">
        <v>242</v>
      </c>
    </row>
    <row r="890" customFormat="false" ht="15.8" hidden="true" customHeight="false" outlineLevel="0" collapsed="false">
      <c r="A890" s="0" t="s">
        <v>8</v>
      </c>
      <c r="B890" s="0" t="s">
        <v>152</v>
      </c>
      <c r="C890" s="0" t="s">
        <v>82</v>
      </c>
      <c r="D890" s="0" t="s">
        <v>151</v>
      </c>
      <c r="E890" s="0" t="s">
        <v>72</v>
      </c>
      <c r="F890" s="0" t="s">
        <v>202</v>
      </c>
      <c r="G890" s="0" t="n">
        <v>18810958.9526845</v>
      </c>
      <c r="H890" s="0" t="n">
        <v>136536.863215553</v>
      </c>
      <c r="I890" s="0" t="n">
        <v>500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18810958.9526845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s">
        <v>230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0</v>
      </c>
      <c r="AK890" s="5" t="s">
        <v>281</v>
      </c>
      <c r="AL890" s="5" t="s">
        <v>424</v>
      </c>
      <c r="AM890" s="5" t="s">
        <v>439</v>
      </c>
      <c r="AN890" s="5" t="s">
        <v>252</v>
      </c>
      <c r="AO890" s="5" t="s">
        <v>252</v>
      </c>
      <c r="AP890" s="5" t="s">
        <v>595</v>
      </c>
      <c r="AQ890" s="0" t="s">
        <v>237</v>
      </c>
    </row>
    <row r="891" customFormat="false" ht="15.8" hidden="true" customHeight="false" outlineLevel="0" collapsed="false">
      <c r="A891" s="0" t="s">
        <v>8</v>
      </c>
      <c r="B891" s="0" t="s">
        <v>152</v>
      </c>
      <c r="C891" s="0" t="s">
        <v>82</v>
      </c>
      <c r="D891" s="0" t="s">
        <v>151</v>
      </c>
      <c r="E891" s="0" t="s">
        <v>72</v>
      </c>
      <c r="F891" s="0" t="s">
        <v>238</v>
      </c>
      <c r="G891" s="0" t="n">
        <v>11378292.4755704</v>
      </c>
      <c r="H891" s="0" t="n">
        <v>136536.863215553</v>
      </c>
      <c r="I891" s="0" t="n">
        <v>179476.359903397</v>
      </c>
      <c r="J891" s="0" t="n">
        <v>1365368.63215553</v>
      </c>
      <c r="K891" s="0" t="n">
        <v>1820491.50954071</v>
      </c>
      <c r="L891" s="0" t="n">
        <v>6684059.53126471</v>
      </c>
      <c r="M891" s="0" t="n">
        <v>9357683.34377059</v>
      </c>
      <c r="N891" s="0" t="n">
        <v>2673623.7988522</v>
      </c>
      <c r="O891" s="0" t="n">
        <v>3743073.31839307</v>
      </c>
      <c r="P891" s="0" t="n">
        <v>0</v>
      </c>
      <c r="Q891" s="0" t="n">
        <v>0</v>
      </c>
      <c r="R891" s="0" t="n">
        <v>18810958.9526845</v>
      </c>
      <c r="S891" s="0" t="n">
        <v>0.395124272814034</v>
      </c>
      <c r="T891" s="0" t="n">
        <v>11.6666666666667</v>
      </c>
      <c r="U891" s="0" t="n">
        <v>58.7450982</v>
      </c>
      <c r="V891" s="0" t="n">
        <v>23.49803916</v>
      </c>
      <c r="W891" s="0" t="n">
        <v>0</v>
      </c>
      <c r="X891" s="0" t="n">
        <v>93.9098040266667</v>
      </c>
      <c r="Y891" s="0" t="n">
        <v>82.24313736</v>
      </c>
      <c r="Z891" s="0" t="s">
        <v>230</v>
      </c>
      <c r="AA891" s="0" t="n">
        <v>0.1678571429</v>
      </c>
      <c r="AB891" s="0" t="n">
        <v>0.235</v>
      </c>
      <c r="AC891" s="0" t="n">
        <v>1</v>
      </c>
      <c r="AD891" s="0" t="n">
        <v>0.0671428571</v>
      </c>
      <c r="AE891" s="0" t="n">
        <v>0.765</v>
      </c>
      <c r="AF891" s="0" t="n">
        <v>0.765</v>
      </c>
      <c r="AG891" s="0" t="n">
        <v>0</v>
      </c>
      <c r="AH891" s="0" t="n">
        <v>0.0663244315250039</v>
      </c>
      <c r="AI891" s="0" t="n">
        <v>0.092854204111298</v>
      </c>
      <c r="AJ891" s="0" t="n">
        <v>0.395124272814034</v>
      </c>
      <c r="AK891" s="5" t="s">
        <v>281</v>
      </c>
      <c r="AL891" s="5" t="s">
        <v>424</v>
      </c>
      <c r="AM891" s="5" t="s">
        <v>439</v>
      </c>
      <c r="AN891" s="5" t="s">
        <v>252</v>
      </c>
      <c r="AO891" s="5" t="s">
        <v>252</v>
      </c>
      <c r="AP891" s="5" t="s">
        <v>595</v>
      </c>
      <c r="AQ891" s="0" t="s">
        <v>239</v>
      </c>
    </row>
    <row r="892" customFormat="false" ht="15.8" hidden="true" customHeight="false" outlineLevel="0" collapsed="false">
      <c r="A892" s="0" t="s">
        <v>8</v>
      </c>
      <c r="B892" s="0" t="s">
        <v>152</v>
      </c>
      <c r="C892" s="0" t="s">
        <v>82</v>
      </c>
      <c r="D892" s="0" t="s">
        <v>151</v>
      </c>
      <c r="E892" s="0" t="s">
        <v>72</v>
      </c>
      <c r="F892" s="0" t="s">
        <v>240</v>
      </c>
      <c r="G892" s="0" t="n">
        <v>2224339.42424775</v>
      </c>
      <c r="H892" s="0" t="n">
        <v>136536.863215553</v>
      </c>
      <c r="I892" s="0" t="n">
        <v>179476.359903397</v>
      </c>
      <c r="J892" s="0" t="n">
        <v>1592930.07084812</v>
      </c>
      <c r="K892" s="0" t="n">
        <v>2048052.9482333</v>
      </c>
      <c r="L892" s="0" t="n">
        <v>6015653.57813823</v>
      </c>
      <c r="M892" s="0" t="n">
        <v>7352465.48439118</v>
      </c>
      <c r="N892" s="0" t="n">
        <v>2940986.17873742</v>
      </c>
      <c r="O892" s="0" t="n">
        <v>4010435.69827829</v>
      </c>
      <c r="P892" s="0" t="n">
        <v>3185860.14169624</v>
      </c>
      <c r="Q892" s="0" t="n">
        <v>3640983.01908142</v>
      </c>
      <c r="R892" s="0" t="n">
        <v>18810958.9526845</v>
      </c>
      <c r="S892" s="0" t="n">
        <v>0.881753002074872</v>
      </c>
      <c r="T892" s="0" t="n">
        <v>13.3333333333333</v>
      </c>
      <c r="U892" s="0" t="n">
        <v>48.9542485</v>
      </c>
      <c r="V892" s="0" t="n">
        <v>25.45620909</v>
      </c>
      <c r="W892" s="0" t="n">
        <v>25</v>
      </c>
      <c r="X892" s="0" t="n">
        <v>112.743790923333</v>
      </c>
      <c r="Y892" s="0" t="n">
        <v>74.41045759</v>
      </c>
      <c r="Z892" s="0" t="s">
        <v>230</v>
      </c>
      <c r="AA892" s="0" t="n">
        <v>0.1678571429</v>
      </c>
      <c r="AB892" s="0" t="n">
        <v>0.235</v>
      </c>
      <c r="AC892" s="0" t="n">
        <v>1</v>
      </c>
      <c r="AD892" s="0" t="n">
        <v>0.0671428571</v>
      </c>
      <c r="AE892" s="0" t="n">
        <v>0.765</v>
      </c>
      <c r="AF892" s="0" t="n">
        <v>0.255</v>
      </c>
      <c r="AG892" s="0" t="n">
        <v>0.51</v>
      </c>
      <c r="AH892" s="0" t="n">
        <v>0.148008539671786</v>
      </c>
      <c r="AI892" s="0" t="n">
        <v>0.207211955487595</v>
      </c>
      <c r="AJ892" s="0" t="n">
        <v>0.881753002074872</v>
      </c>
      <c r="AK892" s="5" t="s">
        <v>281</v>
      </c>
      <c r="AL892" s="5" t="s">
        <v>424</v>
      </c>
      <c r="AM892" s="5" t="s">
        <v>439</v>
      </c>
      <c r="AN892" s="5" t="s">
        <v>252</v>
      </c>
      <c r="AO892" s="5" t="s">
        <v>252</v>
      </c>
      <c r="AP892" s="5" t="s">
        <v>595</v>
      </c>
      <c r="AQ892" s="0" t="s">
        <v>155</v>
      </c>
    </row>
    <row r="893" customFormat="false" ht="15.8" hidden="true" customHeight="false" outlineLevel="0" collapsed="false">
      <c r="A893" s="0" t="s">
        <v>8</v>
      </c>
      <c r="B893" s="0" t="s">
        <v>152</v>
      </c>
      <c r="C893" s="0" t="s">
        <v>82</v>
      </c>
      <c r="D893" s="0" t="s">
        <v>151</v>
      </c>
      <c r="E893" s="0" t="s">
        <v>72</v>
      </c>
      <c r="F893" s="0" t="s">
        <v>241</v>
      </c>
      <c r="G893" s="0" t="n">
        <v>1958750.18772591</v>
      </c>
      <c r="H893" s="0" t="n">
        <v>136536.863215553</v>
      </c>
      <c r="I893" s="0" t="n">
        <v>179476.359903397</v>
      </c>
      <c r="J893" s="0" t="n">
        <v>1592930.07084812</v>
      </c>
      <c r="K893" s="0" t="n">
        <v>2048052.9482333</v>
      </c>
      <c r="L893" s="0" t="n">
        <v>10694495.2500235</v>
      </c>
      <c r="M893" s="0" t="n">
        <v>14704930.9687824</v>
      </c>
      <c r="N893" s="0" t="n">
        <v>3342029.74856524</v>
      </c>
      <c r="O893" s="0" t="n">
        <v>4277798.07816351</v>
      </c>
      <c r="P893" s="0" t="n">
        <v>3640983.01908142</v>
      </c>
      <c r="Q893" s="0" t="n">
        <v>4096105.8964666</v>
      </c>
      <c r="R893" s="0" t="n">
        <v>18810958.9526845</v>
      </c>
      <c r="S893" s="0" t="n">
        <v>0.895871858917305</v>
      </c>
      <c r="T893" s="0" t="n">
        <v>13.3333333333333</v>
      </c>
      <c r="U893" s="0" t="n">
        <v>93.01307215</v>
      </c>
      <c r="V893" s="0" t="n">
        <v>27.9039215025</v>
      </c>
      <c r="W893" s="0" t="n">
        <v>28.3333333333333</v>
      </c>
      <c r="X893" s="0" t="n">
        <v>162.583660319167</v>
      </c>
      <c r="Y893" s="0" t="n">
        <v>120.9169936525</v>
      </c>
      <c r="Z893" s="0" t="s">
        <v>230</v>
      </c>
      <c r="AA893" s="0" t="n">
        <v>0.1678571429</v>
      </c>
      <c r="AB893" s="0" t="n">
        <v>0.235</v>
      </c>
      <c r="AC893" s="0" t="n">
        <v>1</v>
      </c>
      <c r="AD893" s="0" t="n">
        <v>0.0671428571</v>
      </c>
      <c r="AE893" s="0" t="n">
        <v>0.765</v>
      </c>
      <c r="AF893" s="0" t="n">
        <v>0.255</v>
      </c>
      <c r="AG893" s="0" t="n">
        <v>0.51</v>
      </c>
      <c r="AH893" s="0" t="n">
        <v>0.150378490642371</v>
      </c>
      <c r="AI893" s="0" t="n">
        <v>0.210529886845567</v>
      </c>
      <c r="AJ893" s="0" t="n">
        <v>0.895871858917305</v>
      </c>
      <c r="AK893" s="5" t="s">
        <v>281</v>
      </c>
      <c r="AL893" s="5" t="s">
        <v>424</v>
      </c>
      <c r="AM893" s="5" t="s">
        <v>439</v>
      </c>
      <c r="AN893" s="5" t="s">
        <v>252</v>
      </c>
      <c r="AO893" s="5" t="s">
        <v>252</v>
      </c>
      <c r="AP893" s="5" t="s">
        <v>595</v>
      </c>
      <c r="AQ893" s="0" t="s">
        <v>242</v>
      </c>
    </row>
    <row r="894" customFormat="false" ht="15.8" hidden="true" customHeight="false" outlineLevel="0" collapsed="false">
      <c r="A894" s="0" t="s">
        <v>8</v>
      </c>
      <c r="B894" s="0" t="s">
        <v>152</v>
      </c>
      <c r="C894" s="0" t="s">
        <v>83</v>
      </c>
      <c r="D894" s="0" t="s">
        <v>151</v>
      </c>
      <c r="E894" s="0" t="s">
        <v>72</v>
      </c>
      <c r="F894" s="0" t="s">
        <v>202</v>
      </c>
      <c r="G894" s="0" t="n">
        <v>10771821.4891267</v>
      </c>
      <c r="H894" s="0" t="n">
        <v>79545.5583957805</v>
      </c>
      <c r="I894" s="0" t="n">
        <v>347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10771821.4891267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s">
        <v>230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0</v>
      </c>
      <c r="AG894" s="0" t="n">
        <v>0</v>
      </c>
      <c r="AH894" s="0" t="n">
        <v>0</v>
      </c>
      <c r="AI894" s="0" t="n">
        <v>0</v>
      </c>
      <c r="AJ894" s="0" t="n">
        <v>0</v>
      </c>
      <c r="AK894" s="5" t="s">
        <v>281</v>
      </c>
      <c r="AL894" s="5" t="s">
        <v>424</v>
      </c>
      <c r="AM894" s="5" t="s">
        <v>441</v>
      </c>
      <c r="AN894" s="5" t="s">
        <v>252</v>
      </c>
      <c r="AO894" s="5" t="s">
        <v>252</v>
      </c>
      <c r="AP894" s="5" t="s">
        <v>596</v>
      </c>
      <c r="AQ894" s="0" t="s">
        <v>237</v>
      </c>
    </row>
    <row r="895" customFormat="false" ht="15.8" hidden="true" customHeight="false" outlineLevel="0" collapsed="false">
      <c r="A895" s="0" t="s">
        <v>8</v>
      </c>
      <c r="B895" s="0" t="s">
        <v>152</v>
      </c>
      <c r="C895" s="0" t="s">
        <v>83</v>
      </c>
      <c r="D895" s="0" t="s">
        <v>151</v>
      </c>
      <c r="E895" s="0" t="s">
        <v>72</v>
      </c>
      <c r="F895" s="0" t="s">
        <v>238</v>
      </c>
      <c r="G895" s="0" t="n">
        <v>6496817.43523693</v>
      </c>
      <c r="H895" s="0" t="n">
        <v>79545.5583957805</v>
      </c>
      <c r="I895" s="0" t="n">
        <v>94805.6556125228</v>
      </c>
      <c r="J895" s="0" t="n">
        <v>795455.583957805</v>
      </c>
      <c r="K895" s="0" t="n">
        <v>1060607.44527707</v>
      </c>
      <c r="L895" s="0" t="n">
        <v>3894093.03277831</v>
      </c>
      <c r="M895" s="0" t="n">
        <v>5451730.24588962</v>
      </c>
      <c r="N895" s="0" t="n">
        <v>1557637.20515676</v>
      </c>
      <c r="O895" s="0" t="n">
        <v>2180692.08721947</v>
      </c>
      <c r="P895" s="0" t="n">
        <v>0</v>
      </c>
      <c r="Q895" s="0" t="n">
        <v>0</v>
      </c>
      <c r="R895" s="0" t="n">
        <v>10771821.4891267</v>
      </c>
      <c r="S895" s="0" t="n">
        <v>0.396869188577347</v>
      </c>
      <c r="T895" s="0" t="n">
        <v>11.6666666666667</v>
      </c>
      <c r="U895" s="0" t="n">
        <v>58.7450982</v>
      </c>
      <c r="V895" s="0" t="n">
        <v>23.49803916</v>
      </c>
      <c r="W895" s="0" t="n">
        <v>0</v>
      </c>
      <c r="X895" s="0" t="n">
        <v>93.9098040266667</v>
      </c>
      <c r="Y895" s="0" t="n">
        <v>82.24313736</v>
      </c>
      <c r="Z895" s="0" t="s">
        <v>230</v>
      </c>
      <c r="AA895" s="0" t="n">
        <v>0.1678571429</v>
      </c>
      <c r="AB895" s="0" t="n">
        <v>0.235</v>
      </c>
      <c r="AC895" s="0" t="n">
        <v>1</v>
      </c>
      <c r="AD895" s="0" t="n">
        <v>0.0671428571</v>
      </c>
      <c r="AE895" s="0" t="n">
        <v>0.765</v>
      </c>
      <c r="AF895" s="0" t="n">
        <v>0.765</v>
      </c>
      <c r="AG895" s="0" t="n">
        <v>0</v>
      </c>
      <c r="AH895" s="0" t="n">
        <v>0.0666173280996347</v>
      </c>
      <c r="AI895" s="0" t="n">
        <v>0.0932642593156765</v>
      </c>
      <c r="AJ895" s="0" t="n">
        <v>0.396869188577347</v>
      </c>
      <c r="AK895" s="5" t="s">
        <v>281</v>
      </c>
      <c r="AL895" s="5" t="s">
        <v>424</v>
      </c>
      <c r="AM895" s="5" t="s">
        <v>441</v>
      </c>
      <c r="AN895" s="5" t="s">
        <v>252</v>
      </c>
      <c r="AO895" s="5" t="s">
        <v>252</v>
      </c>
      <c r="AP895" s="5" t="s">
        <v>596</v>
      </c>
      <c r="AQ895" s="0" t="s">
        <v>239</v>
      </c>
    </row>
    <row r="896" customFormat="false" ht="15.8" hidden="true" customHeight="false" outlineLevel="0" collapsed="false">
      <c r="A896" s="0" t="s">
        <v>8</v>
      </c>
      <c r="B896" s="0" t="s">
        <v>152</v>
      </c>
      <c r="C896" s="0" t="s">
        <v>83</v>
      </c>
      <c r="D896" s="0" t="s">
        <v>151</v>
      </c>
      <c r="E896" s="0" t="s">
        <v>72</v>
      </c>
      <c r="F896" s="0" t="s">
        <v>240</v>
      </c>
      <c r="G896" s="0" t="n">
        <v>1263163.48840459</v>
      </c>
      <c r="H896" s="0" t="n">
        <v>79545.5583957805</v>
      </c>
      <c r="I896" s="0" t="n">
        <v>94805.6556125228</v>
      </c>
      <c r="J896" s="0" t="n">
        <v>928031.514617439</v>
      </c>
      <c r="K896" s="0" t="n">
        <v>1193183.37593671</v>
      </c>
      <c r="L896" s="0" t="n">
        <v>3504683.72950047</v>
      </c>
      <c r="M896" s="0" t="n">
        <v>4283502.33605613</v>
      </c>
      <c r="N896" s="0" t="n">
        <v>1713400.92567244</v>
      </c>
      <c r="O896" s="0" t="n">
        <v>2336455.80773515</v>
      </c>
      <c r="P896" s="0" t="n">
        <v>1856063.02923488</v>
      </c>
      <c r="Q896" s="0" t="n">
        <v>2121214.89055415</v>
      </c>
      <c r="R896" s="0" t="n">
        <v>10771821.4891267</v>
      </c>
      <c r="S896" s="0" t="n">
        <v>0.882734457707115</v>
      </c>
      <c r="T896" s="0" t="n">
        <v>13.3333333333333</v>
      </c>
      <c r="U896" s="0" t="n">
        <v>48.9542485</v>
      </c>
      <c r="V896" s="0" t="n">
        <v>25.45620909</v>
      </c>
      <c r="W896" s="0" t="n">
        <v>25</v>
      </c>
      <c r="X896" s="0" t="n">
        <v>112.743790923333</v>
      </c>
      <c r="Y896" s="0" t="n">
        <v>74.41045759</v>
      </c>
      <c r="Z896" s="0" t="s">
        <v>230</v>
      </c>
      <c r="AA896" s="0" t="n">
        <v>0.1678571429</v>
      </c>
      <c r="AB896" s="0" t="n">
        <v>0.235</v>
      </c>
      <c r="AC896" s="0" t="n">
        <v>1</v>
      </c>
      <c r="AD896" s="0" t="n">
        <v>0.0671428571</v>
      </c>
      <c r="AE896" s="0" t="n">
        <v>0.765</v>
      </c>
      <c r="AF896" s="0" t="n">
        <v>0.255</v>
      </c>
      <c r="AG896" s="0" t="n">
        <v>0.51</v>
      </c>
      <c r="AH896" s="0" t="n">
        <v>0.148173284010097</v>
      </c>
      <c r="AI896" s="0" t="n">
        <v>0.207442597561172</v>
      </c>
      <c r="AJ896" s="0" t="n">
        <v>0.882734457707115</v>
      </c>
      <c r="AK896" s="5" t="s">
        <v>281</v>
      </c>
      <c r="AL896" s="5" t="s">
        <v>424</v>
      </c>
      <c r="AM896" s="5" t="s">
        <v>441</v>
      </c>
      <c r="AN896" s="5" t="s">
        <v>252</v>
      </c>
      <c r="AO896" s="5" t="s">
        <v>252</v>
      </c>
      <c r="AP896" s="5" t="s">
        <v>596</v>
      </c>
      <c r="AQ896" s="0" t="s">
        <v>155</v>
      </c>
    </row>
    <row r="897" customFormat="false" ht="15.8" hidden="true" customHeight="false" outlineLevel="0" collapsed="false">
      <c r="A897" s="0" t="s">
        <v>8</v>
      </c>
      <c r="B897" s="0" t="s">
        <v>152</v>
      </c>
      <c r="C897" s="0" t="s">
        <v>83</v>
      </c>
      <c r="D897" s="0" t="s">
        <v>151</v>
      </c>
      <c r="E897" s="0" t="s">
        <v>72</v>
      </c>
      <c r="F897" s="0" t="s">
        <v>241</v>
      </c>
      <c r="G897" s="0" t="n">
        <v>1110817.02317681</v>
      </c>
      <c r="H897" s="0" t="n">
        <v>79545.5583957805</v>
      </c>
      <c r="I897" s="0" t="n">
        <v>94805.6556125228</v>
      </c>
      <c r="J897" s="0" t="n">
        <v>928031.514617439</v>
      </c>
      <c r="K897" s="0" t="n">
        <v>1193183.37593671</v>
      </c>
      <c r="L897" s="0" t="n">
        <v>6230548.85244528</v>
      </c>
      <c r="M897" s="0" t="n">
        <v>8567004.67211226</v>
      </c>
      <c r="N897" s="0" t="n">
        <v>1947046.50644596</v>
      </c>
      <c r="O897" s="0" t="n">
        <v>2492219.52825082</v>
      </c>
      <c r="P897" s="0" t="n">
        <v>2121214.89055415</v>
      </c>
      <c r="Q897" s="0" t="n">
        <v>2386366.75187341</v>
      </c>
      <c r="R897" s="0" t="n">
        <v>10771821.4891267</v>
      </c>
      <c r="S897" s="0" t="n">
        <v>0.896877512842364</v>
      </c>
      <c r="T897" s="0" t="n">
        <v>13.3333333333333</v>
      </c>
      <c r="U897" s="0" t="n">
        <v>93.01307215</v>
      </c>
      <c r="V897" s="0" t="n">
        <v>27.9039215025</v>
      </c>
      <c r="W897" s="0" t="n">
        <v>28.3333333333333</v>
      </c>
      <c r="X897" s="0" t="n">
        <v>162.583660319167</v>
      </c>
      <c r="Y897" s="0" t="n">
        <v>120.9169936525</v>
      </c>
      <c r="Z897" s="0" t="s">
        <v>230</v>
      </c>
      <c r="AA897" s="0" t="n">
        <v>0.1678571429</v>
      </c>
      <c r="AB897" s="0" t="n">
        <v>0.235</v>
      </c>
      <c r="AC897" s="0" t="n">
        <v>1</v>
      </c>
      <c r="AD897" s="0" t="n">
        <v>0.0671428571</v>
      </c>
      <c r="AE897" s="0" t="n">
        <v>0.765</v>
      </c>
      <c r="AF897" s="0" t="n">
        <v>0.255</v>
      </c>
      <c r="AG897" s="0" t="n">
        <v>0.51</v>
      </c>
      <c r="AH897" s="0" t="n">
        <v>0.150547296836977</v>
      </c>
      <c r="AI897" s="0" t="n">
        <v>0.210766215517955</v>
      </c>
      <c r="AJ897" s="0" t="n">
        <v>0.896877512842364</v>
      </c>
      <c r="AK897" s="5" t="s">
        <v>281</v>
      </c>
      <c r="AL897" s="5" t="s">
        <v>424</v>
      </c>
      <c r="AM897" s="5" t="s">
        <v>441</v>
      </c>
      <c r="AN897" s="5" t="s">
        <v>252</v>
      </c>
      <c r="AO897" s="5" t="s">
        <v>252</v>
      </c>
      <c r="AP897" s="5" t="s">
        <v>596</v>
      </c>
      <c r="AQ897" s="0" t="s">
        <v>242</v>
      </c>
    </row>
    <row r="898" customFormat="false" ht="15.8" hidden="true" customHeight="false" outlineLevel="0" collapsed="false">
      <c r="A898" s="0" t="s">
        <v>8</v>
      </c>
      <c r="B898" s="0" t="s">
        <v>152</v>
      </c>
      <c r="C898" s="0" t="s">
        <v>81</v>
      </c>
      <c r="D898" s="0" t="s">
        <v>151</v>
      </c>
      <c r="E898" s="0" t="s">
        <v>72</v>
      </c>
      <c r="F898" s="0" t="s">
        <v>202</v>
      </c>
      <c r="G898" s="0" t="n">
        <v>3860493.91677572</v>
      </c>
      <c r="H898" s="0" t="n">
        <v>28473.4360521525</v>
      </c>
      <c r="I898" s="0" t="n">
        <v>361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3860493.91677572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s">
        <v>230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  <c r="AH898" s="0" t="n">
        <v>0</v>
      </c>
      <c r="AI898" s="0" t="n">
        <v>0</v>
      </c>
      <c r="AJ898" s="0" t="n">
        <v>0</v>
      </c>
      <c r="AK898" s="5" t="s">
        <v>281</v>
      </c>
      <c r="AL898" s="5" t="s">
        <v>424</v>
      </c>
      <c r="AM898" s="5" t="s">
        <v>443</v>
      </c>
      <c r="AN898" s="5" t="s">
        <v>252</v>
      </c>
      <c r="AO898" s="5" t="s">
        <v>252</v>
      </c>
      <c r="AP898" s="5" t="s">
        <v>597</v>
      </c>
      <c r="AQ898" s="0" t="s">
        <v>237</v>
      </c>
    </row>
    <row r="899" customFormat="false" ht="15.8" hidden="true" customHeight="false" outlineLevel="0" collapsed="false">
      <c r="A899" s="0" t="s">
        <v>8</v>
      </c>
      <c r="B899" s="0" t="s">
        <v>152</v>
      </c>
      <c r="C899" s="0" t="s">
        <v>81</v>
      </c>
      <c r="D899" s="0" t="s">
        <v>151</v>
      </c>
      <c r="E899" s="0" t="s">
        <v>72</v>
      </c>
      <c r="F899" s="0" t="s">
        <v>238</v>
      </c>
      <c r="G899" s="0" t="n">
        <v>2315262.92087062</v>
      </c>
      <c r="H899" s="0" t="n">
        <v>28473.4360521525</v>
      </c>
      <c r="I899" s="0" t="n">
        <v>29694.0155827808</v>
      </c>
      <c r="J899" s="0" t="n">
        <v>284734.360521523</v>
      </c>
      <c r="K899" s="0" t="n">
        <v>379645.814028697</v>
      </c>
      <c r="L899" s="0" t="n">
        <v>1393895.66414592</v>
      </c>
      <c r="M899" s="0" t="n">
        <v>1951453.92980429</v>
      </c>
      <c r="N899" s="0" t="n">
        <v>557558.262811026</v>
      </c>
      <c r="O899" s="0" t="n">
        <v>780581.567935434</v>
      </c>
      <c r="P899" s="0" t="n">
        <v>0</v>
      </c>
      <c r="Q899" s="0" t="n">
        <v>0</v>
      </c>
      <c r="R899" s="0" t="n">
        <v>3860493.91677572</v>
      </c>
      <c r="S899" s="0" t="n">
        <v>0.400267693517226</v>
      </c>
      <c r="T899" s="0" t="n">
        <v>11.6666666666666</v>
      </c>
      <c r="U899" s="0" t="n">
        <v>58.7450981999996</v>
      </c>
      <c r="V899" s="0" t="n">
        <v>23.4980391599998</v>
      </c>
      <c r="W899" s="0" t="n">
        <v>0</v>
      </c>
      <c r="X899" s="0" t="n">
        <v>93.909804026666</v>
      </c>
      <c r="Y899" s="0" t="n">
        <v>82.2431373599994</v>
      </c>
      <c r="Z899" s="0" t="s">
        <v>230</v>
      </c>
      <c r="AA899" s="0" t="n">
        <v>0.1678571429</v>
      </c>
      <c r="AB899" s="0" t="n">
        <v>0.235</v>
      </c>
      <c r="AC899" s="0" t="n">
        <v>1</v>
      </c>
      <c r="AD899" s="0" t="n">
        <v>0.0671428571</v>
      </c>
      <c r="AE899" s="0" t="n">
        <v>0.765</v>
      </c>
      <c r="AF899" s="0" t="n">
        <v>0.765</v>
      </c>
      <c r="AG899" s="0" t="n">
        <v>0</v>
      </c>
      <c r="AH899" s="0" t="n">
        <v>0.0671877914289745</v>
      </c>
      <c r="AI899" s="0" t="n">
        <v>0.0940629079765482</v>
      </c>
      <c r="AJ899" s="0" t="n">
        <v>0.400267693517226</v>
      </c>
      <c r="AK899" s="5" t="s">
        <v>281</v>
      </c>
      <c r="AL899" s="5" t="s">
        <v>424</v>
      </c>
      <c r="AM899" s="5" t="s">
        <v>443</v>
      </c>
      <c r="AN899" s="5" t="s">
        <v>252</v>
      </c>
      <c r="AO899" s="5" t="s">
        <v>252</v>
      </c>
      <c r="AP899" s="5" t="s">
        <v>597</v>
      </c>
      <c r="AQ899" s="0" t="s">
        <v>239</v>
      </c>
    </row>
    <row r="900" customFormat="false" ht="15.8" hidden="true" customHeight="false" outlineLevel="0" collapsed="false">
      <c r="A900" s="0" t="s">
        <v>8</v>
      </c>
      <c r="B900" s="0" t="s">
        <v>152</v>
      </c>
      <c r="C900" s="0" t="s">
        <v>81</v>
      </c>
      <c r="D900" s="0" t="s">
        <v>151</v>
      </c>
      <c r="E900" s="0" t="s">
        <v>72</v>
      </c>
      <c r="F900" s="0" t="s">
        <v>240</v>
      </c>
      <c r="G900" s="0" t="n">
        <v>449705.525693692</v>
      </c>
      <c r="H900" s="0" t="n">
        <v>28473.4360521525</v>
      </c>
      <c r="I900" s="0" t="n">
        <v>29694.0155827808</v>
      </c>
      <c r="J900" s="0" t="n">
        <v>332190.08727511</v>
      </c>
      <c r="K900" s="0" t="n">
        <v>427101.540782285</v>
      </c>
      <c r="L900" s="0" t="n">
        <v>1254506.09773133</v>
      </c>
      <c r="M900" s="0" t="n">
        <v>1533285.23056051</v>
      </c>
      <c r="N900" s="0" t="n">
        <v>613314.089092126</v>
      </c>
      <c r="O900" s="0" t="n">
        <v>836337.394216537</v>
      </c>
      <c r="P900" s="0" t="n">
        <v>664380.174550219</v>
      </c>
      <c r="Q900" s="0" t="n">
        <v>759291.628057393</v>
      </c>
      <c r="R900" s="0" t="n">
        <v>3860493.91677572</v>
      </c>
      <c r="S900" s="0" t="n">
        <v>0.883510883480608</v>
      </c>
      <c r="T900" s="0" t="n">
        <v>13.3333333333332</v>
      </c>
      <c r="U900" s="0" t="n">
        <v>48.9542484999996</v>
      </c>
      <c r="V900" s="0" t="n">
        <v>25.4562090899998</v>
      </c>
      <c r="W900" s="0" t="n">
        <v>24.9999999999998</v>
      </c>
      <c r="X900" s="0" t="n">
        <v>112.743790923332</v>
      </c>
      <c r="Y900" s="0" t="n">
        <v>74.4104575899994</v>
      </c>
      <c r="Z900" s="0" t="s">
        <v>230</v>
      </c>
      <c r="AA900" s="0" t="n">
        <v>0.1678571429</v>
      </c>
      <c r="AB900" s="0" t="n">
        <v>0.235</v>
      </c>
      <c r="AC900" s="0" t="n">
        <v>1</v>
      </c>
      <c r="AD900" s="0" t="n">
        <v>0.0671428571</v>
      </c>
      <c r="AE900" s="0" t="n">
        <v>0.765</v>
      </c>
      <c r="AF900" s="0" t="n">
        <v>0.255</v>
      </c>
      <c r="AG900" s="0" t="n">
        <v>0.51</v>
      </c>
      <c r="AH900" s="0" t="n">
        <v>0.14830361262211</v>
      </c>
      <c r="AI900" s="0" t="n">
        <v>0.207625057617943</v>
      </c>
      <c r="AJ900" s="0" t="n">
        <v>0.883510883480608</v>
      </c>
      <c r="AK900" s="5" t="s">
        <v>281</v>
      </c>
      <c r="AL900" s="5" t="s">
        <v>424</v>
      </c>
      <c r="AM900" s="5" t="s">
        <v>443</v>
      </c>
      <c r="AN900" s="5" t="s">
        <v>252</v>
      </c>
      <c r="AO900" s="5" t="s">
        <v>252</v>
      </c>
      <c r="AP900" s="5" t="s">
        <v>597</v>
      </c>
      <c r="AQ900" s="0" t="s">
        <v>155</v>
      </c>
    </row>
    <row r="901" customFormat="false" ht="15.8" hidden="true" customHeight="false" outlineLevel="0" collapsed="false">
      <c r="A901" s="0" t="s">
        <v>8</v>
      </c>
      <c r="B901" s="0" t="s">
        <v>152</v>
      </c>
      <c r="C901" s="0" t="s">
        <v>81</v>
      </c>
      <c r="D901" s="0" t="s">
        <v>151</v>
      </c>
      <c r="E901" s="0" t="s">
        <v>72</v>
      </c>
      <c r="F901" s="0" t="s">
        <v>241</v>
      </c>
      <c r="G901" s="0" t="n">
        <v>394727.067048353</v>
      </c>
      <c r="H901" s="0" t="n">
        <v>28473.4360521525</v>
      </c>
      <c r="I901" s="0" t="n">
        <v>29694.0155827808</v>
      </c>
      <c r="J901" s="0" t="n">
        <v>332190.08727511</v>
      </c>
      <c r="K901" s="0" t="n">
        <v>427101.540782285</v>
      </c>
      <c r="L901" s="0" t="n">
        <v>2230233.06263348</v>
      </c>
      <c r="M901" s="0" t="n">
        <v>3066570.46112103</v>
      </c>
      <c r="N901" s="0" t="n">
        <v>696947.82851378</v>
      </c>
      <c r="O901" s="0" t="n">
        <v>892093.22049764</v>
      </c>
      <c r="P901" s="0" t="n">
        <v>759291.628057393</v>
      </c>
      <c r="Q901" s="0" t="n">
        <v>854203.081564568</v>
      </c>
      <c r="R901" s="0" t="n">
        <v>3860493.91677572</v>
      </c>
      <c r="S901" s="0" t="n">
        <v>0.89775218519758</v>
      </c>
      <c r="T901" s="0" t="n">
        <v>13.3333333333332</v>
      </c>
      <c r="U901" s="0" t="n">
        <v>93.0130721499994</v>
      </c>
      <c r="V901" s="0" t="n">
        <v>27.9039215024998</v>
      </c>
      <c r="W901" s="0" t="n">
        <v>28.3333333333331</v>
      </c>
      <c r="X901" s="0" t="n">
        <v>162.583660319165</v>
      </c>
      <c r="Y901" s="0" t="n">
        <v>120.916993652499</v>
      </c>
      <c r="Z901" s="0" t="s">
        <v>230</v>
      </c>
      <c r="AA901" s="0" t="n">
        <v>0.1678571429</v>
      </c>
      <c r="AB901" s="0" t="n">
        <v>0.235</v>
      </c>
      <c r="AC901" s="0" t="n">
        <v>1</v>
      </c>
      <c r="AD901" s="0" t="n">
        <v>0.0671428571</v>
      </c>
      <c r="AE901" s="0" t="n">
        <v>0.765</v>
      </c>
      <c r="AF901" s="0" t="n">
        <v>0.255</v>
      </c>
      <c r="AG901" s="0" t="n">
        <v>0.51</v>
      </c>
      <c r="AH901" s="0" t="n">
        <v>0.150694116839497</v>
      </c>
      <c r="AI901" s="0" t="n">
        <v>0.210971763521431</v>
      </c>
      <c r="AJ901" s="0" t="n">
        <v>0.89775218519758</v>
      </c>
      <c r="AK901" s="5" t="s">
        <v>281</v>
      </c>
      <c r="AL901" s="5" t="s">
        <v>424</v>
      </c>
      <c r="AM901" s="5" t="s">
        <v>443</v>
      </c>
      <c r="AN901" s="5" t="s">
        <v>252</v>
      </c>
      <c r="AO901" s="5" t="s">
        <v>252</v>
      </c>
      <c r="AP901" s="5" t="s">
        <v>597</v>
      </c>
      <c r="AQ901" s="0" t="s">
        <v>242</v>
      </c>
    </row>
    <row r="902" customFormat="false" ht="15.8" hidden="true" customHeight="false" outlineLevel="0" collapsed="false">
      <c r="A902" s="0" t="s">
        <v>8</v>
      </c>
      <c r="B902" s="0" t="s">
        <v>152</v>
      </c>
      <c r="C902" s="0" t="s">
        <v>445</v>
      </c>
      <c r="D902" s="0" t="s">
        <v>151</v>
      </c>
      <c r="E902" s="0" t="s">
        <v>72</v>
      </c>
      <c r="F902" s="0" t="s">
        <v>202</v>
      </c>
      <c r="G902" s="0" t="n">
        <v>861980468.700236</v>
      </c>
      <c r="H902" s="0" t="n">
        <v>10780365.6847911</v>
      </c>
      <c r="I902" s="0" t="n">
        <v>1035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861980468.700236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s">
        <v>230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5" t="s">
        <v>281</v>
      </c>
      <c r="AL902" s="5" t="s">
        <v>424</v>
      </c>
      <c r="AM902" s="5" t="s">
        <v>446</v>
      </c>
      <c r="AN902" s="5" t="s">
        <v>252</v>
      </c>
      <c r="AO902" s="5" t="s">
        <v>252</v>
      </c>
      <c r="AP902" s="5" t="s">
        <v>598</v>
      </c>
      <c r="AQ902" s="0" t="s">
        <v>237</v>
      </c>
    </row>
    <row r="903" customFormat="false" ht="15.8" hidden="true" customHeight="false" outlineLevel="0" collapsed="false">
      <c r="A903" s="0" t="s">
        <v>8</v>
      </c>
      <c r="B903" s="0" t="s">
        <v>152</v>
      </c>
      <c r="C903" s="0" t="s">
        <v>445</v>
      </c>
      <c r="D903" s="0" t="s">
        <v>151</v>
      </c>
      <c r="E903" s="0" t="s">
        <v>72</v>
      </c>
      <c r="F903" s="0" t="s">
        <v>238</v>
      </c>
      <c r="G903" s="0" t="n">
        <v>318971593.868541</v>
      </c>
      <c r="H903" s="0" t="n">
        <v>10780365.6847911</v>
      </c>
      <c r="I903" s="0" t="n">
        <v>14061368.6728854</v>
      </c>
      <c r="J903" s="0" t="n">
        <v>138051712.872471</v>
      </c>
      <c r="K903" s="0" t="n">
        <v>184068950.496628</v>
      </c>
      <c r="L903" s="0" t="n">
        <v>523339363.509057</v>
      </c>
      <c r="M903" s="0" t="n">
        <v>732675108.912682</v>
      </c>
      <c r="N903" s="0" t="n">
        <v>209335745.403623</v>
      </c>
      <c r="O903" s="0" t="n">
        <v>293070043.565072</v>
      </c>
      <c r="P903" s="0" t="n">
        <v>0</v>
      </c>
      <c r="Q903" s="0" t="n">
        <v>0</v>
      </c>
      <c r="R903" s="0" t="n">
        <v>861980468.700236</v>
      </c>
      <c r="S903" s="0" t="n">
        <v>0.629954963655368</v>
      </c>
      <c r="T903" s="0" t="n">
        <v>14.9401547585508</v>
      </c>
      <c r="U903" s="0" t="n">
        <v>58.2547248</v>
      </c>
      <c r="V903" s="0" t="n">
        <v>23.30188992</v>
      </c>
      <c r="W903" s="0" t="n">
        <v>0</v>
      </c>
      <c r="X903" s="0" t="n">
        <v>96.4967694785507</v>
      </c>
      <c r="Y903" s="0" t="n">
        <v>81.5566147199999</v>
      </c>
      <c r="Z903" s="0" t="s">
        <v>230</v>
      </c>
      <c r="AA903" s="0" t="n">
        <v>0.1678571429</v>
      </c>
      <c r="AB903" s="0" t="n">
        <v>0.235</v>
      </c>
      <c r="AC903" s="0" t="n">
        <v>1</v>
      </c>
      <c r="AD903" s="0" t="n">
        <v>0.0671428571</v>
      </c>
      <c r="AE903" s="0" t="n">
        <v>0.765</v>
      </c>
      <c r="AF903" s="0" t="n">
        <v>0.765</v>
      </c>
      <c r="AG903" s="0" t="n">
        <v>0</v>
      </c>
      <c r="AH903" s="0" t="n">
        <v>0.105742440354863</v>
      </c>
      <c r="AI903" s="0" t="n">
        <v>0.148039416459012</v>
      </c>
      <c r="AJ903" s="0" t="n">
        <v>0.629954963655368</v>
      </c>
      <c r="AK903" s="5" t="s">
        <v>281</v>
      </c>
      <c r="AL903" s="5" t="s">
        <v>424</v>
      </c>
      <c r="AM903" s="5" t="s">
        <v>446</v>
      </c>
      <c r="AN903" s="5" t="s">
        <v>252</v>
      </c>
      <c r="AO903" s="5" t="s">
        <v>252</v>
      </c>
      <c r="AP903" s="5" t="s">
        <v>598</v>
      </c>
      <c r="AQ903" s="0" t="s">
        <v>239</v>
      </c>
    </row>
    <row r="904" customFormat="false" ht="15.8" hidden="true" customHeight="false" outlineLevel="0" collapsed="false">
      <c r="A904" s="0" t="s">
        <v>8</v>
      </c>
      <c r="B904" s="0" t="s">
        <v>152</v>
      </c>
      <c r="C904" s="0" t="s">
        <v>445</v>
      </c>
      <c r="D904" s="0" t="s">
        <v>151</v>
      </c>
      <c r="E904" s="0" t="s">
        <v>72</v>
      </c>
      <c r="F904" s="0" t="s">
        <v>240</v>
      </c>
      <c r="G904" s="0" t="n">
        <v>84863418.5819586</v>
      </c>
      <c r="H904" s="0" t="n">
        <v>10780365.6847911</v>
      </c>
      <c r="I904" s="0" t="n">
        <v>14061368.6728854</v>
      </c>
      <c r="J904" s="0" t="n">
        <v>161060331.684549</v>
      </c>
      <c r="K904" s="0" t="n">
        <v>207077569.308707</v>
      </c>
      <c r="L904" s="0" t="n">
        <v>471005427.158152</v>
      </c>
      <c r="M904" s="0" t="n">
        <v>575673299.859964</v>
      </c>
      <c r="N904" s="0" t="n">
        <v>230269319.943985</v>
      </c>
      <c r="O904" s="0" t="n">
        <v>314003618.105435</v>
      </c>
      <c r="P904" s="0" t="n">
        <v>322120663.3691</v>
      </c>
      <c r="Q904" s="0" t="n">
        <v>368137900.993257</v>
      </c>
      <c r="R904" s="0" t="n">
        <v>861980468.700236</v>
      </c>
      <c r="S904" s="0" t="n">
        <v>0.901548327759766</v>
      </c>
      <c r="T904" s="0" t="n">
        <v>17.0744625812009</v>
      </c>
      <c r="U904" s="0" t="n">
        <v>48.545604</v>
      </c>
      <c r="V904" s="0" t="n">
        <v>25.24371408</v>
      </c>
      <c r="W904" s="0" t="n">
        <v>32.0146173397518</v>
      </c>
      <c r="X904" s="0" t="n">
        <v>122.878398000953</v>
      </c>
      <c r="Y904" s="0" t="n">
        <v>73.7893180799999</v>
      </c>
      <c r="Z904" s="0" t="s">
        <v>230</v>
      </c>
      <c r="AA904" s="0" t="n">
        <v>0.1678571429</v>
      </c>
      <c r="AB904" s="0" t="n">
        <v>0.235</v>
      </c>
      <c r="AC904" s="0" t="n">
        <v>1</v>
      </c>
      <c r="AD904" s="0" t="n">
        <v>0.0671428571</v>
      </c>
      <c r="AE904" s="0" t="n">
        <v>0.765</v>
      </c>
      <c r="AF904" s="0" t="n">
        <v>0.255</v>
      </c>
      <c r="AG904" s="0" t="n">
        <v>0.51</v>
      </c>
      <c r="AH904" s="0" t="n">
        <v>0.151331326484027</v>
      </c>
      <c r="AI904" s="0" t="n">
        <v>0.211863857023545</v>
      </c>
      <c r="AJ904" s="0" t="n">
        <v>0.901548327759766</v>
      </c>
      <c r="AK904" s="5" t="s">
        <v>281</v>
      </c>
      <c r="AL904" s="5" t="s">
        <v>424</v>
      </c>
      <c r="AM904" s="5" t="s">
        <v>446</v>
      </c>
      <c r="AN904" s="5" t="s">
        <v>252</v>
      </c>
      <c r="AO904" s="5" t="s">
        <v>252</v>
      </c>
      <c r="AP904" s="5" t="s">
        <v>598</v>
      </c>
      <c r="AQ904" s="0" t="s">
        <v>155</v>
      </c>
    </row>
    <row r="905" customFormat="false" ht="15.8" hidden="true" customHeight="false" outlineLevel="0" collapsed="false">
      <c r="A905" s="0" t="s">
        <v>8</v>
      </c>
      <c r="B905" s="0" t="s">
        <v>152</v>
      </c>
      <c r="C905" s="0" t="s">
        <v>445</v>
      </c>
      <c r="D905" s="0" t="s">
        <v>151</v>
      </c>
      <c r="E905" s="0" t="s">
        <v>72</v>
      </c>
      <c r="F905" s="0" t="s">
        <v>241</v>
      </c>
      <c r="G905" s="0" t="n">
        <v>66060841.626501</v>
      </c>
      <c r="H905" s="0" t="n">
        <v>10780365.6847911</v>
      </c>
      <c r="I905" s="0" t="n">
        <v>14061368.6728854</v>
      </c>
      <c r="J905" s="0" t="n">
        <v>161060331.684549</v>
      </c>
      <c r="K905" s="0" t="n">
        <v>207077569.308707</v>
      </c>
      <c r="L905" s="0" t="n">
        <v>837342981.614494</v>
      </c>
      <c r="M905" s="0" t="n">
        <v>1151346599.71993</v>
      </c>
      <c r="N905" s="0" t="n">
        <v>261669681.754529</v>
      </c>
      <c r="O905" s="0" t="n">
        <v>334937192.645797</v>
      </c>
      <c r="P905" s="0" t="n">
        <v>368137900.993257</v>
      </c>
      <c r="Q905" s="0" t="n">
        <v>414155138.617415</v>
      </c>
      <c r="R905" s="0" t="n">
        <v>861980468.700236</v>
      </c>
      <c r="S905" s="0" t="n">
        <v>0.923361556293598</v>
      </c>
      <c r="T905" s="0" t="n">
        <v>17.0744625812009</v>
      </c>
      <c r="U905" s="0" t="n">
        <v>92.2366476000001</v>
      </c>
      <c r="V905" s="0" t="n">
        <v>27.67099428</v>
      </c>
      <c r="W905" s="0" t="n">
        <v>36.283232985052</v>
      </c>
      <c r="X905" s="0" t="n">
        <v>173.265337446253</v>
      </c>
      <c r="Y905" s="0" t="n">
        <v>119.90764188</v>
      </c>
      <c r="Z905" s="0" t="s">
        <v>230</v>
      </c>
      <c r="AA905" s="0" t="n">
        <v>0.1678571429</v>
      </c>
      <c r="AB905" s="0" t="n">
        <v>0.235</v>
      </c>
      <c r="AC905" s="0" t="n">
        <v>1</v>
      </c>
      <c r="AD905" s="0" t="n">
        <v>0.0671428571</v>
      </c>
      <c r="AE905" s="0" t="n">
        <v>0.765</v>
      </c>
      <c r="AF905" s="0" t="n">
        <v>0.255</v>
      </c>
      <c r="AG905" s="0" t="n">
        <v>0.51</v>
      </c>
      <c r="AH905" s="0" t="n">
        <v>0.154992832703141</v>
      </c>
      <c r="AI905" s="0" t="n">
        <v>0.216989965728996</v>
      </c>
      <c r="AJ905" s="0" t="n">
        <v>0.923361556293598</v>
      </c>
      <c r="AK905" s="5" t="s">
        <v>281</v>
      </c>
      <c r="AL905" s="5" t="s">
        <v>424</v>
      </c>
      <c r="AM905" s="5" t="s">
        <v>446</v>
      </c>
      <c r="AN905" s="5" t="s">
        <v>252</v>
      </c>
      <c r="AO905" s="5" t="s">
        <v>252</v>
      </c>
      <c r="AP905" s="5" t="s">
        <v>598</v>
      </c>
      <c r="AQ905" s="0" t="s">
        <v>242</v>
      </c>
    </row>
    <row r="906" customFormat="false" ht="15.8" hidden="true" customHeight="false" outlineLevel="0" collapsed="false">
      <c r="A906" s="0" t="s">
        <v>8</v>
      </c>
      <c r="B906" s="0" t="s">
        <v>152</v>
      </c>
      <c r="C906" s="0" t="s">
        <v>448</v>
      </c>
      <c r="D906" s="0" t="s">
        <v>151</v>
      </c>
      <c r="E906" s="0" t="s">
        <v>72</v>
      </c>
      <c r="F906" s="0" t="s">
        <v>202</v>
      </c>
      <c r="G906" s="0" t="n">
        <v>676859469.039845</v>
      </c>
      <c r="H906" s="0" t="n">
        <v>8490599.50151069</v>
      </c>
      <c r="I906" s="0" t="n">
        <v>1257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676859469.039845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s">
        <v>230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5" t="s">
        <v>281</v>
      </c>
      <c r="AL906" s="5" t="s">
        <v>424</v>
      </c>
      <c r="AM906" s="5" t="s">
        <v>449</v>
      </c>
      <c r="AN906" s="5" t="s">
        <v>252</v>
      </c>
      <c r="AO906" s="5" t="s">
        <v>252</v>
      </c>
      <c r="AP906" s="5" t="s">
        <v>599</v>
      </c>
      <c r="AQ906" s="0" t="s">
        <v>237</v>
      </c>
    </row>
    <row r="907" customFormat="false" ht="15.8" hidden="true" customHeight="false" outlineLevel="0" collapsed="false">
      <c r="A907" s="0" t="s">
        <v>8</v>
      </c>
      <c r="B907" s="0" t="s">
        <v>152</v>
      </c>
      <c r="C907" s="0" t="s">
        <v>448</v>
      </c>
      <c r="D907" s="0" t="s">
        <v>151</v>
      </c>
      <c r="E907" s="0" t="s">
        <v>72</v>
      </c>
      <c r="F907" s="0" t="s">
        <v>238</v>
      </c>
      <c r="G907" s="0" t="n">
        <v>250117935.490128</v>
      </c>
      <c r="H907" s="0" t="n">
        <v>8490599.50151069</v>
      </c>
      <c r="I907" s="0" t="n">
        <v>10823212.0460985</v>
      </c>
      <c r="J907" s="0" t="n">
        <v>109614923.424752</v>
      </c>
      <c r="K907" s="0" t="n">
        <v>146153231.233002</v>
      </c>
      <c r="L907" s="0" t="n">
        <v>412181281.122936</v>
      </c>
      <c r="M907" s="0" t="n">
        <v>577053793.572109</v>
      </c>
      <c r="N907" s="0" t="n">
        <v>164872512.449174</v>
      </c>
      <c r="O907" s="0" t="n">
        <v>230821517.428843</v>
      </c>
      <c r="P907" s="0" t="n">
        <v>0</v>
      </c>
      <c r="Q907" s="0" t="n">
        <v>0</v>
      </c>
      <c r="R907" s="0" t="n">
        <v>676859469.039845</v>
      </c>
      <c r="S907" s="0" t="n">
        <v>0.630472872241958</v>
      </c>
      <c r="T907" s="0" t="n">
        <v>15.0618430778796</v>
      </c>
      <c r="U907" s="0" t="n">
        <v>58.2547248</v>
      </c>
      <c r="V907" s="0" t="n">
        <v>23.30188992</v>
      </c>
      <c r="W907" s="0" t="n">
        <v>0</v>
      </c>
      <c r="X907" s="0" t="n">
        <v>96.6184577978796</v>
      </c>
      <c r="Y907" s="0" t="n">
        <v>81.55661472</v>
      </c>
      <c r="Z907" s="0" t="s">
        <v>230</v>
      </c>
      <c r="AA907" s="0" t="n">
        <v>0.1678571429</v>
      </c>
      <c r="AB907" s="0" t="n">
        <v>0.235</v>
      </c>
      <c r="AC907" s="0" t="n">
        <v>1</v>
      </c>
      <c r="AD907" s="0" t="n">
        <v>0.0671428571</v>
      </c>
      <c r="AE907" s="0" t="n">
        <v>0.765</v>
      </c>
      <c r="AF907" s="0" t="n">
        <v>0.765</v>
      </c>
      <c r="AG907" s="0" t="n">
        <v>0</v>
      </c>
      <c r="AH907" s="0" t="n">
        <v>0.105829375010492</v>
      </c>
      <c r="AI907" s="0" t="n">
        <v>0.14816112497686</v>
      </c>
      <c r="AJ907" s="0" t="n">
        <v>0.630472872241958</v>
      </c>
      <c r="AK907" s="5" t="s">
        <v>281</v>
      </c>
      <c r="AL907" s="5" t="s">
        <v>424</v>
      </c>
      <c r="AM907" s="5" t="s">
        <v>449</v>
      </c>
      <c r="AN907" s="5" t="s">
        <v>252</v>
      </c>
      <c r="AO907" s="5" t="s">
        <v>252</v>
      </c>
      <c r="AP907" s="5" t="s">
        <v>599</v>
      </c>
      <c r="AQ907" s="0" t="s">
        <v>239</v>
      </c>
    </row>
    <row r="908" customFormat="false" ht="15.8" hidden="true" customHeight="false" outlineLevel="0" collapsed="false">
      <c r="A908" s="0" t="s">
        <v>8</v>
      </c>
      <c r="B908" s="0" t="s">
        <v>152</v>
      </c>
      <c r="C908" s="0" t="s">
        <v>448</v>
      </c>
      <c r="D908" s="0" t="s">
        <v>151</v>
      </c>
      <c r="E908" s="0" t="s">
        <v>72</v>
      </c>
      <c r="F908" s="0" t="s">
        <v>240</v>
      </c>
      <c r="G908" s="0" t="n">
        <v>66210535.7086062</v>
      </c>
      <c r="H908" s="0" t="n">
        <v>8490599.50151069</v>
      </c>
      <c r="I908" s="0" t="n">
        <v>10823212.0460985</v>
      </c>
      <c r="J908" s="0" t="n">
        <v>127884077.328877</v>
      </c>
      <c r="K908" s="0" t="n">
        <v>164422385.137127</v>
      </c>
      <c r="L908" s="0" t="n">
        <v>370963153.010642</v>
      </c>
      <c r="M908" s="0" t="n">
        <v>453399409.235229</v>
      </c>
      <c r="N908" s="0" t="n">
        <v>181359763.694091</v>
      </c>
      <c r="O908" s="0" t="n">
        <v>247308768.673761</v>
      </c>
      <c r="P908" s="0" t="n">
        <v>255768154.657754</v>
      </c>
      <c r="Q908" s="0" t="n">
        <v>292306462.466004</v>
      </c>
      <c r="R908" s="0" t="n">
        <v>676859469.039845</v>
      </c>
      <c r="S908" s="0" t="n">
        <v>0.902179789546967</v>
      </c>
      <c r="T908" s="0" t="n">
        <v>17.2135349461481</v>
      </c>
      <c r="U908" s="0" t="n">
        <v>48.545604</v>
      </c>
      <c r="V908" s="0" t="n">
        <v>25.2437140799999</v>
      </c>
      <c r="W908" s="0" t="n">
        <v>32.2753780240277</v>
      </c>
      <c r="X908" s="0" t="n">
        <v>123.278231050176</v>
      </c>
      <c r="Y908" s="0" t="n">
        <v>73.78931808</v>
      </c>
      <c r="Z908" s="0" t="s">
        <v>230</v>
      </c>
      <c r="AA908" s="0" t="n">
        <v>0.1678571429</v>
      </c>
      <c r="AB908" s="0" t="n">
        <v>0.235</v>
      </c>
      <c r="AC908" s="0" t="n">
        <v>1</v>
      </c>
      <c r="AD908" s="0" t="n">
        <v>0.0671428571</v>
      </c>
      <c r="AE908" s="0" t="n">
        <v>0.765</v>
      </c>
      <c r="AF908" s="0" t="n">
        <v>0.255</v>
      </c>
      <c r="AG908" s="0" t="n">
        <v>0.51</v>
      </c>
      <c r="AH908" s="0" t="n">
        <v>0.151437321855477</v>
      </c>
      <c r="AI908" s="0" t="n">
        <v>0.212012250543537</v>
      </c>
      <c r="AJ908" s="0" t="n">
        <v>0.902179789546967</v>
      </c>
      <c r="AK908" s="5" t="s">
        <v>281</v>
      </c>
      <c r="AL908" s="5" t="s">
        <v>424</v>
      </c>
      <c r="AM908" s="5" t="s">
        <v>449</v>
      </c>
      <c r="AN908" s="5" t="s">
        <v>252</v>
      </c>
      <c r="AO908" s="5" t="s">
        <v>252</v>
      </c>
      <c r="AP908" s="5" t="s">
        <v>599</v>
      </c>
      <c r="AQ908" s="0" t="s">
        <v>155</v>
      </c>
    </row>
    <row r="909" customFormat="false" ht="15.8" hidden="true" customHeight="false" outlineLevel="0" collapsed="false">
      <c r="A909" s="0" t="s">
        <v>8</v>
      </c>
      <c r="B909" s="0" t="s">
        <v>152</v>
      </c>
      <c r="C909" s="0" t="s">
        <v>448</v>
      </c>
      <c r="D909" s="0" t="s">
        <v>151</v>
      </c>
      <c r="E909" s="0" t="s">
        <v>72</v>
      </c>
      <c r="F909" s="0" t="s">
        <v>241</v>
      </c>
      <c r="G909" s="0" t="n">
        <v>51392853.8690403</v>
      </c>
      <c r="H909" s="0" t="n">
        <v>8490599.50151069</v>
      </c>
      <c r="I909" s="0" t="n">
        <v>10823212.0460985</v>
      </c>
      <c r="J909" s="0" t="n">
        <v>127884077.328877</v>
      </c>
      <c r="K909" s="0" t="n">
        <v>164422385.137127</v>
      </c>
      <c r="L909" s="0" t="n">
        <v>659490049.796696</v>
      </c>
      <c r="M909" s="0" t="n">
        <v>906798818.470457</v>
      </c>
      <c r="N909" s="0" t="n">
        <v>206090640.561467</v>
      </c>
      <c r="O909" s="0" t="n">
        <v>263796019.918678</v>
      </c>
      <c r="P909" s="0" t="n">
        <v>292306462.466004</v>
      </c>
      <c r="Q909" s="0" t="n">
        <v>328844770.274254</v>
      </c>
      <c r="R909" s="0" t="n">
        <v>676859469.039845</v>
      </c>
      <c r="S909" s="0" t="n">
        <v>0.924071603900373</v>
      </c>
      <c r="T909" s="0" t="n">
        <v>17.2135349461481</v>
      </c>
      <c r="U909" s="0" t="n">
        <v>92.2366476</v>
      </c>
      <c r="V909" s="0" t="n">
        <v>27.6709942799999</v>
      </c>
      <c r="W909" s="0" t="n">
        <v>36.5787617605647</v>
      </c>
      <c r="X909" s="0" t="n">
        <v>173.699938586713</v>
      </c>
      <c r="Y909" s="0" t="n">
        <v>119.90764188</v>
      </c>
      <c r="Z909" s="0" t="s">
        <v>230</v>
      </c>
      <c r="AA909" s="0" t="n">
        <v>0.1678571429</v>
      </c>
      <c r="AB909" s="0" t="n">
        <v>0.235</v>
      </c>
      <c r="AC909" s="0" t="n">
        <v>1</v>
      </c>
      <c r="AD909" s="0" t="n">
        <v>0.0671428571</v>
      </c>
      <c r="AE909" s="0" t="n">
        <v>0.765</v>
      </c>
      <c r="AF909" s="0" t="n">
        <v>0.255</v>
      </c>
      <c r="AG909" s="0" t="n">
        <v>0.51</v>
      </c>
      <c r="AH909" s="0" t="n">
        <v>0.155112019265737</v>
      </c>
      <c r="AI909" s="0" t="n">
        <v>0.217156826916588</v>
      </c>
      <c r="AJ909" s="0" t="n">
        <v>0.924071603900373</v>
      </c>
      <c r="AK909" s="5" t="s">
        <v>281</v>
      </c>
      <c r="AL909" s="5" t="s">
        <v>424</v>
      </c>
      <c r="AM909" s="5" t="s">
        <v>449</v>
      </c>
      <c r="AN909" s="5" t="s">
        <v>252</v>
      </c>
      <c r="AO909" s="5" t="s">
        <v>252</v>
      </c>
      <c r="AP909" s="5" t="s">
        <v>599</v>
      </c>
      <c r="AQ909" s="0" t="s">
        <v>242</v>
      </c>
    </row>
    <row r="910" customFormat="false" ht="15.8" hidden="true" customHeight="false" outlineLevel="0" collapsed="false">
      <c r="A910" s="0" t="s">
        <v>8</v>
      </c>
      <c r="B910" s="0" t="s">
        <v>152</v>
      </c>
      <c r="C910" s="0" t="s">
        <v>451</v>
      </c>
      <c r="D910" s="0" t="s">
        <v>171</v>
      </c>
      <c r="E910" s="0" t="s">
        <v>72</v>
      </c>
      <c r="F910" s="0" t="s">
        <v>202</v>
      </c>
      <c r="G910" s="0" t="n">
        <v>1094475638.93301</v>
      </c>
      <c r="H910" s="0" t="n">
        <v>9711418.89847167</v>
      </c>
      <c r="I910" s="0" t="n">
        <v>8109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1094475638.93301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s">
        <v>230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5" t="s">
        <v>281</v>
      </c>
      <c r="AL910" s="5" t="s">
        <v>253</v>
      </c>
      <c r="AM910" s="5" t="s">
        <v>452</v>
      </c>
      <c r="AN910" s="5" t="s">
        <v>252</v>
      </c>
      <c r="AO910" s="5" t="s">
        <v>252</v>
      </c>
      <c r="AP910" s="5" t="s">
        <v>600</v>
      </c>
      <c r="AQ910" s="0" t="s">
        <v>237</v>
      </c>
    </row>
    <row r="911" customFormat="false" ht="15.8" hidden="true" customHeight="false" outlineLevel="0" collapsed="false">
      <c r="A911" s="0" t="s">
        <v>8</v>
      </c>
      <c r="B911" s="0" t="s">
        <v>152</v>
      </c>
      <c r="C911" s="0" t="s">
        <v>451</v>
      </c>
      <c r="D911" s="0" t="s">
        <v>171</v>
      </c>
      <c r="E911" s="0" t="s">
        <v>72</v>
      </c>
      <c r="F911" s="0" t="s">
        <v>238</v>
      </c>
      <c r="G911" s="0" t="n">
        <v>395760313.134395</v>
      </c>
      <c r="H911" s="0" t="n">
        <v>9711418.89847167</v>
      </c>
      <c r="I911" s="0" t="n">
        <v>32902369.9258406</v>
      </c>
      <c r="J911" s="0" t="n">
        <v>0</v>
      </c>
      <c r="K911" s="0" t="n">
        <v>0</v>
      </c>
      <c r="L911" s="0" t="n">
        <v>604107382.906608</v>
      </c>
      <c r="M911" s="0" t="n">
        <v>845750336.069251</v>
      </c>
      <c r="N911" s="0" t="n">
        <v>281916778.366036</v>
      </c>
      <c r="O911" s="0" t="n">
        <v>394683489.712451</v>
      </c>
      <c r="P911" s="0" t="n">
        <v>0</v>
      </c>
      <c r="Q911" s="0" t="n">
        <v>0</v>
      </c>
      <c r="R911" s="0" t="n">
        <v>1094475638.93301</v>
      </c>
      <c r="S911" s="0" t="n">
        <v>0.638401898538173</v>
      </c>
      <c r="T911" s="0" t="n">
        <v>0</v>
      </c>
      <c r="U911" s="0" t="n">
        <v>74.6470589999999</v>
      </c>
      <c r="V911" s="0" t="n">
        <v>34.8352941599999</v>
      </c>
      <c r="W911" s="0" t="n">
        <v>0</v>
      </c>
      <c r="X911" s="0" t="n">
        <v>0</v>
      </c>
      <c r="Y911" s="0" t="n">
        <v>109.48235316</v>
      </c>
      <c r="Z911" s="0" t="s">
        <v>230</v>
      </c>
      <c r="AA911" s="0" t="n">
        <v>0.714285714468085</v>
      </c>
      <c r="AB911" s="0" t="n">
        <v>1</v>
      </c>
      <c r="AC911" s="0" t="n">
        <v>0</v>
      </c>
      <c r="AD911" s="0" t="n">
        <v>0.285714285531915</v>
      </c>
      <c r="AE911" s="0" t="n">
        <v>0</v>
      </c>
      <c r="AF911" s="0" t="n">
        <v>0</v>
      </c>
      <c r="AG911" s="0" t="n">
        <v>0</v>
      </c>
      <c r="AH911" s="0" t="n">
        <v>0.456001356215121</v>
      </c>
      <c r="AI911" s="0" t="n">
        <v>0.638401898538173</v>
      </c>
      <c r="AJ911" s="0" t="n">
        <v>0</v>
      </c>
      <c r="AK911" s="5" t="s">
        <v>281</v>
      </c>
      <c r="AL911" s="5" t="s">
        <v>253</v>
      </c>
      <c r="AM911" s="5" t="s">
        <v>452</v>
      </c>
      <c r="AN911" s="5" t="s">
        <v>252</v>
      </c>
      <c r="AO911" s="5" t="s">
        <v>252</v>
      </c>
      <c r="AP911" s="5" t="s">
        <v>600</v>
      </c>
      <c r="AQ911" s="0" t="s">
        <v>239</v>
      </c>
    </row>
    <row r="912" customFormat="false" ht="15.8" hidden="true" customHeight="false" outlineLevel="0" collapsed="false">
      <c r="A912" s="0" t="s">
        <v>8</v>
      </c>
      <c r="B912" s="0" t="s">
        <v>152</v>
      </c>
      <c r="C912" s="0" t="s">
        <v>451</v>
      </c>
      <c r="D912" s="0" t="s">
        <v>171</v>
      </c>
      <c r="E912" s="0" t="s">
        <v>72</v>
      </c>
      <c r="F912" s="0" t="s">
        <v>240</v>
      </c>
      <c r="G912" s="0" t="n">
        <v>208580581.590142</v>
      </c>
      <c r="H912" s="0" t="n">
        <v>9711418.89847167</v>
      </c>
      <c r="I912" s="0" t="n">
        <v>32902369.9258406</v>
      </c>
      <c r="J912" s="0" t="n">
        <v>0</v>
      </c>
      <c r="K912" s="0" t="n">
        <v>0</v>
      </c>
      <c r="L912" s="0" t="n">
        <v>543696644.615947</v>
      </c>
      <c r="M912" s="0" t="n">
        <v>664518121.197269</v>
      </c>
      <c r="N912" s="0" t="n">
        <v>310108456.20264</v>
      </c>
      <c r="O912" s="0" t="n">
        <v>422875167.549055</v>
      </c>
      <c r="P912" s="0" t="n">
        <v>296590824.495834</v>
      </c>
      <c r="Q912" s="0" t="n">
        <v>338960942.280954</v>
      </c>
      <c r="R912" s="0" t="n">
        <v>1094475638.93301</v>
      </c>
      <c r="S912" s="0" t="n">
        <v>0.809424189839908</v>
      </c>
      <c r="T912" s="0" t="n">
        <v>0</v>
      </c>
      <c r="U912" s="0" t="n">
        <v>62.2058825</v>
      </c>
      <c r="V912" s="0" t="n">
        <v>37.73823534</v>
      </c>
      <c r="W912" s="0" t="n">
        <v>32.7218799549882</v>
      </c>
      <c r="X912" s="0" t="n">
        <v>132.665997794988</v>
      </c>
      <c r="Y912" s="0" t="n">
        <v>99.9441178399999</v>
      </c>
      <c r="Z912" s="0" t="s">
        <v>230</v>
      </c>
      <c r="AA912" s="0" t="n">
        <v>0.1678571429</v>
      </c>
      <c r="AB912" s="0" t="n">
        <v>0.235</v>
      </c>
      <c r="AC912" s="0" t="n">
        <v>1</v>
      </c>
      <c r="AD912" s="0" t="n">
        <v>0.0671428571</v>
      </c>
      <c r="AE912" s="0" t="n">
        <v>0.765</v>
      </c>
      <c r="AF912" s="0" t="n">
        <v>0</v>
      </c>
      <c r="AG912" s="0" t="n">
        <v>0.765</v>
      </c>
      <c r="AH912" s="0" t="n">
        <v>0.135867631900674</v>
      </c>
      <c r="AI912" s="0" t="n">
        <v>0.190214684612378</v>
      </c>
      <c r="AJ912" s="0" t="n">
        <v>0.809424189839908</v>
      </c>
      <c r="AK912" s="5" t="s">
        <v>281</v>
      </c>
      <c r="AL912" s="5" t="s">
        <v>253</v>
      </c>
      <c r="AM912" s="5" t="s">
        <v>452</v>
      </c>
      <c r="AN912" s="5" t="s">
        <v>252</v>
      </c>
      <c r="AO912" s="5" t="s">
        <v>252</v>
      </c>
      <c r="AP912" s="5" t="s">
        <v>600</v>
      </c>
      <c r="AQ912" s="0" t="s">
        <v>155</v>
      </c>
    </row>
    <row r="913" customFormat="false" ht="15.8" hidden="true" customHeight="false" outlineLevel="0" collapsed="false">
      <c r="A913" s="0" t="s">
        <v>8</v>
      </c>
      <c r="B913" s="0" t="s">
        <v>152</v>
      </c>
      <c r="C913" s="0" t="s">
        <v>451</v>
      </c>
      <c r="D913" s="0" t="s">
        <v>171</v>
      </c>
      <c r="E913" s="0" t="s">
        <v>72</v>
      </c>
      <c r="F913" s="0" t="s">
        <v>241</v>
      </c>
      <c r="G913" s="0" t="n">
        <v>95831582.9833676</v>
      </c>
      <c r="H913" s="0" t="n">
        <v>9711418.89847167</v>
      </c>
      <c r="I913" s="0" t="n">
        <v>32902369.9258406</v>
      </c>
      <c r="J913" s="0" t="n">
        <v>148295412.247917</v>
      </c>
      <c r="K913" s="0" t="n">
        <v>190665530.033036</v>
      </c>
      <c r="L913" s="0" t="n">
        <v>966571812.650573</v>
      </c>
      <c r="M913" s="0" t="n">
        <v>1329036242.39454</v>
      </c>
      <c r="N913" s="0" t="n">
        <v>352395972.957545</v>
      </c>
      <c r="O913" s="0" t="n">
        <v>451066845.385657</v>
      </c>
      <c r="P913" s="0" t="n">
        <v>338960942.280954</v>
      </c>
      <c r="Q913" s="0" t="n">
        <v>381331060.066073</v>
      </c>
      <c r="R913" s="0" t="n">
        <v>1094475638.93301</v>
      </c>
      <c r="S913" s="0" t="n">
        <v>0.912440643195318</v>
      </c>
      <c r="T913" s="0" t="n">
        <v>17.451669309327</v>
      </c>
      <c r="U913" s="0" t="n">
        <v>118.19117675</v>
      </c>
      <c r="V913" s="0" t="n">
        <v>41.3669118149999</v>
      </c>
      <c r="W913" s="0" t="n">
        <v>37.08479728232</v>
      </c>
      <c r="X913" s="0" t="n">
        <v>214.094555156647</v>
      </c>
      <c r="Y913" s="0" t="n">
        <v>159.558088565</v>
      </c>
      <c r="Z913" s="0" t="s">
        <v>230</v>
      </c>
      <c r="AA913" s="0" t="n">
        <v>0.1678571429</v>
      </c>
      <c r="AB913" s="0" t="n">
        <v>0.235</v>
      </c>
      <c r="AC913" s="0" t="n">
        <v>1</v>
      </c>
      <c r="AD913" s="0" t="n">
        <v>0.0671428571</v>
      </c>
      <c r="AE913" s="0" t="n">
        <v>0.765</v>
      </c>
      <c r="AF913" s="0" t="n">
        <v>0.255</v>
      </c>
      <c r="AG913" s="0" t="n">
        <v>0.51</v>
      </c>
      <c r="AH913" s="0" t="n">
        <v>0.153159679432604</v>
      </c>
      <c r="AI913" s="0" t="n">
        <v>0.2144235511509</v>
      </c>
      <c r="AJ913" s="0" t="n">
        <v>0.912440643195318</v>
      </c>
      <c r="AK913" s="5" t="s">
        <v>281</v>
      </c>
      <c r="AL913" s="5" t="s">
        <v>253</v>
      </c>
      <c r="AM913" s="5" t="s">
        <v>452</v>
      </c>
      <c r="AN913" s="5" t="s">
        <v>252</v>
      </c>
      <c r="AO913" s="5" t="s">
        <v>252</v>
      </c>
      <c r="AP913" s="5" t="s">
        <v>600</v>
      </c>
      <c r="AQ913" s="0" t="s">
        <v>242</v>
      </c>
    </row>
    <row r="914" customFormat="false" ht="15.8" hidden="true" customHeight="false" outlineLevel="0" collapsed="false">
      <c r="A914" s="0" t="s">
        <v>8</v>
      </c>
      <c r="B914" s="0" t="s">
        <v>152</v>
      </c>
      <c r="C914" s="0" t="s">
        <v>87</v>
      </c>
      <c r="D914" s="0" t="s">
        <v>454</v>
      </c>
      <c r="E914" s="0" t="s">
        <v>72</v>
      </c>
      <c r="F914" s="0" t="s">
        <v>202</v>
      </c>
      <c r="G914" s="0" t="n">
        <v>32264761.5220391</v>
      </c>
      <c r="H914" s="0" t="n">
        <v>255039.163388851</v>
      </c>
      <c r="I914" s="0" t="n">
        <v>240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32264761.5220391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s">
        <v>230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0</v>
      </c>
      <c r="AI914" s="0" t="n">
        <v>0</v>
      </c>
      <c r="AJ914" s="0" t="n">
        <v>0</v>
      </c>
      <c r="AK914" s="5" t="s">
        <v>281</v>
      </c>
      <c r="AL914" s="5" t="s">
        <v>437</v>
      </c>
      <c r="AM914" s="5" t="s">
        <v>455</v>
      </c>
      <c r="AN914" s="5" t="s">
        <v>252</v>
      </c>
      <c r="AO914" s="5" t="s">
        <v>252</v>
      </c>
      <c r="AP914" s="5" t="s">
        <v>601</v>
      </c>
      <c r="AQ914" s="0" t="s">
        <v>237</v>
      </c>
    </row>
    <row r="915" customFormat="false" ht="15.8" hidden="true" customHeight="false" outlineLevel="0" collapsed="false">
      <c r="A915" s="0" t="s">
        <v>8</v>
      </c>
      <c r="B915" s="0" t="s">
        <v>152</v>
      </c>
      <c r="C915" s="0" t="s">
        <v>87</v>
      </c>
      <c r="D915" s="0" t="s">
        <v>454</v>
      </c>
      <c r="E915" s="0" t="s">
        <v>72</v>
      </c>
      <c r="F915" s="0" t="s">
        <v>238</v>
      </c>
      <c r="G915" s="0" t="n">
        <v>8548497.62081269</v>
      </c>
      <c r="H915" s="0" t="n">
        <v>255039.163388851</v>
      </c>
      <c r="I915" s="0" t="n">
        <v>536982.210999676</v>
      </c>
      <c r="J915" s="0" t="n">
        <v>3786170.12186089</v>
      </c>
      <c r="K915" s="0" t="n">
        <v>5048226.82914785</v>
      </c>
      <c r="L915" s="0" t="n">
        <v>21678328.8880523</v>
      </c>
      <c r="M915" s="0" t="n">
        <v>30349660.4432733</v>
      </c>
      <c r="N915" s="0" t="n">
        <v>8671331.55522094</v>
      </c>
      <c r="O915" s="0" t="n">
        <v>12139864.1773093</v>
      </c>
      <c r="P915" s="0" t="n">
        <v>0</v>
      </c>
      <c r="Q915" s="0" t="n">
        <v>0</v>
      </c>
      <c r="R915" s="0" t="n">
        <v>32264761.5220391</v>
      </c>
      <c r="S915" s="0" t="n">
        <v>0.735051578950198</v>
      </c>
      <c r="T915" s="0" t="n">
        <v>17.3196869720341</v>
      </c>
      <c r="U915" s="0" t="n">
        <v>102</v>
      </c>
      <c r="V915" s="0" t="n">
        <v>40.8</v>
      </c>
      <c r="W915" s="0" t="n">
        <v>0</v>
      </c>
      <c r="X915" s="0" t="n">
        <v>160.119686972034</v>
      </c>
      <c r="Y915" s="0" t="n">
        <v>142.8</v>
      </c>
      <c r="Z915" s="0" t="s">
        <v>230</v>
      </c>
      <c r="AA915" s="0" t="n">
        <v>0.1678571429</v>
      </c>
      <c r="AB915" s="0" t="n">
        <v>0.235</v>
      </c>
      <c r="AC915" s="0" t="n">
        <v>1</v>
      </c>
      <c r="AD915" s="0" t="n">
        <v>0.0671428571</v>
      </c>
      <c r="AE915" s="0" t="n">
        <v>0.765</v>
      </c>
      <c r="AF915" s="0" t="n">
        <v>0.765</v>
      </c>
      <c r="AG915" s="0" t="n">
        <v>0</v>
      </c>
      <c r="AH915" s="0" t="n">
        <v>0.123383657926714</v>
      </c>
      <c r="AI915" s="0" t="n">
        <v>0.172737121053296</v>
      </c>
      <c r="AJ915" s="0" t="n">
        <v>0.735051578950198</v>
      </c>
      <c r="AK915" s="5" t="s">
        <v>281</v>
      </c>
      <c r="AL915" s="5" t="s">
        <v>437</v>
      </c>
      <c r="AM915" s="5" t="s">
        <v>455</v>
      </c>
      <c r="AN915" s="5" t="s">
        <v>252</v>
      </c>
      <c r="AO915" s="5" t="s">
        <v>252</v>
      </c>
      <c r="AP915" s="5" t="s">
        <v>601</v>
      </c>
      <c r="AQ915" s="0" t="s">
        <v>239</v>
      </c>
    </row>
    <row r="916" customFormat="false" ht="15.8" hidden="true" customHeight="false" outlineLevel="0" collapsed="false">
      <c r="A916" s="0" t="s">
        <v>8</v>
      </c>
      <c r="B916" s="0" t="s">
        <v>152</v>
      </c>
      <c r="C916" s="0" t="s">
        <v>87</v>
      </c>
      <c r="D916" s="0" t="s">
        <v>454</v>
      </c>
      <c r="E916" s="0" t="s">
        <v>72</v>
      </c>
      <c r="F916" s="0" t="s">
        <v>240</v>
      </c>
      <c r="G916" s="0" t="n">
        <v>2333790.6899603</v>
      </c>
      <c r="H916" s="0" t="n">
        <v>255039.163388851</v>
      </c>
      <c r="I916" s="0" t="n">
        <v>536982.210999676</v>
      </c>
      <c r="J916" s="0" t="n">
        <v>4417198.47550438</v>
      </c>
      <c r="K916" s="0" t="n">
        <v>5679255.18279133</v>
      </c>
      <c r="L916" s="0" t="n">
        <v>19510495.9992471</v>
      </c>
      <c r="M916" s="0" t="n">
        <v>23846161.7768576</v>
      </c>
      <c r="N916" s="0" t="n">
        <v>9538464.71074302</v>
      </c>
      <c r="O916" s="0" t="n">
        <v>13006997.3328314</v>
      </c>
      <c r="P916" s="0" t="n">
        <v>8834396.95100875</v>
      </c>
      <c r="Q916" s="0" t="n">
        <v>10096453.6582957</v>
      </c>
      <c r="R916" s="0" t="n">
        <v>32264761.5220391</v>
      </c>
      <c r="S916" s="0" t="n">
        <v>0.927667505356698</v>
      </c>
      <c r="T916" s="0" t="n">
        <v>19.793927968039</v>
      </c>
      <c r="U916" s="0" t="n">
        <v>85</v>
      </c>
      <c r="V916" s="0" t="n">
        <v>44.2</v>
      </c>
      <c r="W916" s="0" t="n">
        <v>37.1136149400732</v>
      </c>
      <c r="X916" s="0" t="n">
        <v>186.107542908112</v>
      </c>
      <c r="Y916" s="0" t="n">
        <v>129.2</v>
      </c>
      <c r="Z916" s="0" t="s">
        <v>230</v>
      </c>
      <c r="AA916" s="0" t="n">
        <v>0.1678571429</v>
      </c>
      <c r="AB916" s="0" t="n">
        <v>0.235</v>
      </c>
      <c r="AC916" s="0" t="n">
        <v>1</v>
      </c>
      <c r="AD916" s="0" t="n">
        <v>0.0671428571</v>
      </c>
      <c r="AE916" s="0" t="n">
        <v>0.765</v>
      </c>
      <c r="AF916" s="0" t="n">
        <v>0.255</v>
      </c>
      <c r="AG916" s="0" t="n">
        <v>0.51</v>
      </c>
      <c r="AH916" s="0" t="n">
        <v>0.155715617010346</v>
      </c>
      <c r="AI916" s="0" t="n">
        <v>0.218001863758824</v>
      </c>
      <c r="AJ916" s="0" t="n">
        <v>0.927667505356698</v>
      </c>
      <c r="AK916" s="5" t="s">
        <v>281</v>
      </c>
      <c r="AL916" s="5" t="s">
        <v>437</v>
      </c>
      <c r="AM916" s="5" t="s">
        <v>455</v>
      </c>
      <c r="AN916" s="5" t="s">
        <v>252</v>
      </c>
      <c r="AO916" s="5" t="s">
        <v>252</v>
      </c>
      <c r="AP916" s="5" t="s">
        <v>601</v>
      </c>
      <c r="AQ916" s="0" t="s">
        <v>155</v>
      </c>
    </row>
    <row r="917" customFormat="false" ht="15.8" hidden="true" customHeight="false" outlineLevel="0" collapsed="false">
      <c r="A917" s="0" t="s">
        <v>8</v>
      </c>
      <c r="B917" s="0" t="s">
        <v>152</v>
      </c>
      <c r="C917" s="0" t="s">
        <v>87</v>
      </c>
      <c r="D917" s="0" t="s">
        <v>454</v>
      </c>
      <c r="E917" s="0" t="s">
        <v>72</v>
      </c>
      <c r="F917" s="0" t="s">
        <v>241</v>
      </c>
      <c r="G917" s="0" t="n">
        <v>1688402.05053303</v>
      </c>
      <c r="H917" s="0" t="n">
        <v>255039.163388851</v>
      </c>
      <c r="I917" s="0" t="n">
        <v>536982.210999676</v>
      </c>
      <c r="J917" s="0" t="n">
        <v>4417198.47550438</v>
      </c>
      <c r="K917" s="0" t="n">
        <v>5679255.18279133</v>
      </c>
      <c r="L917" s="0" t="n">
        <v>34685326.2208837</v>
      </c>
      <c r="M917" s="0" t="n">
        <v>47692323.553715</v>
      </c>
      <c r="N917" s="0" t="n">
        <v>10839164.4440262</v>
      </c>
      <c r="O917" s="0" t="n">
        <v>13874130.4883535</v>
      </c>
      <c r="P917" s="0" t="n">
        <v>10096453.6582957</v>
      </c>
      <c r="Q917" s="0" t="n">
        <v>11358510.3655827</v>
      </c>
      <c r="R917" s="0" t="n">
        <v>32264761.5220391</v>
      </c>
      <c r="S917" s="0" t="n">
        <v>0.947670400434241</v>
      </c>
      <c r="T917" s="0" t="n">
        <v>19.793927968039</v>
      </c>
      <c r="U917" s="0" t="n">
        <v>161.5</v>
      </c>
      <c r="V917" s="0" t="n">
        <v>48.45</v>
      </c>
      <c r="W917" s="0" t="n">
        <v>42.062096932083</v>
      </c>
      <c r="X917" s="0" t="n">
        <v>271.806024900122</v>
      </c>
      <c r="Y917" s="0" t="n">
        <v>209.95</v>
      </c>
      <c r="Z917" s="0" t="s">
        <v>230</v>
      </c>
      <c r="AA917" s="0" t="n">
        <v>0.1678571429</v>
      </c>
      <c r="AB917" s="0" t="n">
        <v>0.235</v>
      </c>
      <c r="AC917" s="0" t="n">
        <v>1</v>
      </c>
      <c r="AD917" s="0" t="n">
        <v>0.0671428571</v>
      </c>
      <c r="AE917" s="0" t="n">
        <v>0.765</v>
      </c>
      <c r="AF917" s="0" t="n">
        <v>0.255</v>
      </c>
      <c r="AG917" s="0" t="n">
        <v>0.51</v>
      </c>
      <c r="AH917" s="0" t="n">
        <v>0.159073245827791</v>
      </c>
      <c r="AI917" s="0" t="n">
        <v>0.222702544102047</v>
      </c>
      <c r="AJ917" s="0" t="n">
        <v>0.947670400434241</v>
      </c>
      <c r="AK917" s="5" t="s">
        <v>281</v>
      </c>
      <c r="AL917" s="5" t="s">
        <v>437</v>
      </c>
      <c r="AM917" s="5" t="s">
        <v>455</v>
      </c>
      <c r="AN917" s="5" t="s">
        <v>252</v>
      </c>
      <c r="AO917" s="5" t="s">
        <v>252</v>
      </c>
      <c r="AP917" s="5" t="s">
        <v>601</v>
      </c>
      <c r="AQ917" s="0" t="s">
        <v>242</v>
      </c>
    </row>
    <row r="918" customFormat="false" ht="15.8" hidden="true" customHeight="false" outlineLevel="0" collapsed="false">
      <c r="A918" s="0" t="s">
        <v>8</v>
      </c>
      <c r="B918" s="0" t="s">
        <v>152</v>
      </c>
      <c r="C918" s="0" t="s">
        <v>88</v>
      </c>
      <c r="D918" s="0" t="s">
        <v>454</v>
      </c>
      <c r="E918" s="0" t="s">
        <v>72</v>
      </c>
      <c r="F918" s="0" t="s">
        <v>202</v>
      </c>
      <c r="G918" s="0" t="n">
        <v>113643082.035449</v>
      </c>
      <c r="H918" s="0" t="n">
        <v>924027.091290234</v>
      </c>
      <c r="I918" s="0" t="n">
        <v>1061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113643082.035449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s">
        <v>230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5" t="s">
        <v>281</v>
      </c>
      <c r="AL918" s="5" t="s">
        <v>437</v>
      </c>
      <c r="AM918" s="5" t="s">
        <v>457</v>
      </c>
      <c r="AN918" s="5" t="s">
        <v>252</v>
      </c>
      <c r="AO918" s="5" t="s">
        <v>252</v>
      </c>
      <c r="AP918" s="5" t="s">
        <v>602</v>
      </c>
      <c r="AQ918" s="0" t="s">
        <v>237</v>
      </c>
    </row>
    <row r="919" customFormat="false" ht="15.8" hidden="true" customHeight="false" outlineLevel="0" collapsed="false">
      <c r="A919" s="0" t="s">
        <v>8</v>
      </c>
      <c r="B919" s="0" t="s">
        <v>152</v>
      </c>
      <c r="C919" s="0" t="s">
        <v>88</v>
      </c>
      <c r="D919" s="0" t="s">
        <v>454</v>
      </c>
      <c r="E919" s="0" t="s">
        <v>72</v>
      </c>
      <c r="F919" s="0" t="s">
        <v>238</v>
      </c>
      <c r="G919" s="0" t="n">
        <v>29961987.4611406</v>
      </c>
      <c r="H919" s="0" t="n">
        <v>924027.091290234</v>
      </c>
      <c r="I919" s="0" t="n">
        <v>2285925.48670177</v>
      </c>
      <c r="J919" s="0" t="n">
        <v>13690553.6795851</v>
      </c>
      <c r="K919" s="0" t="n">
        <v>18254071.5727801</v>
      </c>
      <c r="L919" s="0" t="n">
        <v>78542302.7596699</v>
      </c>
      <c r="M919" s="0" t="n">
        <v>109959223.863538</v>
      </c>
      <c r="N919" s="0" t="n">
        <v>31416921.103868</v>
      </c>
      <c r="O919" s="0" t="n">
        <v>43983689.545415</v>
      </c>
      <c r="P919" s="0" t="n">
        <v>0</v>
      </c>
      <c r="Q919" s="0" t="n">
        <v>0</v>
      </c>
      <c r="R919" s="0" t="n">
        <v>113643082.035449</v>
      </c>
      <c r="S919" s="0" t="n">
        <v>0.736350097828265</v>
      </c>
      <c r="T919" s="0" t="n">
        <v>17.2855458208267</v>
      </c>
      <c r="U919" s="0" t="n">
        <v>102</v>
      </c>
      <c r="V919" s="0" t="n">
        <v>40.7999999999999</v>
      </c>
      <c r="W919" s="0" t="n">
        <v>0</v>
      </c>
      <c r="X919" s="0" t="n">
        <v>160.085545820827</v>
      </c>
      <c r="Y919" s="0" t="n">
        <v>142.8</v>
      </c>
      <c r="Z919" s="0" t="s">
        <v>230</v>
      </c>
      <c r="AA919" s="0" t="n">
        <v>0.1678571429</v>
      </c>
      <c r="AB919" s="0" t="n">
        <v>0.235</v>
      </c>
      <c r="AC919" s="0" t="n">
        <v>1</v>
      </c>
      <c r="AD919" s="0" t="n">
        <v>0.0671428571</v>
      </c>
      <c r="AE919" s="0" t="n">
        <v>0.765</v>
      </c>
      <c r="AF919" s="0" t="n">
        <v>0.765</v>
      </c>
      <c r="AG919" s="0" t="n">
        <v>0</v>
      </c>
      <c r="AH919" s="0" t="n">
        <v>0.123601623595588</v>
      </c>
      <c r="AI919" s="0" t="n">
        <v>0.173042272989642</v>
      </c>
      <c r="AJ919" s="0" t="n">
        <v>0.736350097828265</v>
      </c>
      <c r="AK919" s="5" t="s">
        <v>281</v>
      </c>
      <c r="AL919" s="5" t="s">
        <v>437</v>
      </c>
      <c r="AM919" s="5" t="s">
        <v>457</v>
      </c>
      <c r="AN919" s="5" t="s">
        <v>252</v>
      </c>
      <c r="AO919" s="5" t="s">
        <v>252</v>
      </c>
      <c r="AP919" s="5" t="s">
        <v>602</v>
      </c>
      <c r="AQ919" s="0" t="s">
        <v>239</v>
      </c>
    </row>
    <row r="920" customFormat="false" ht="15.8" hidden="true" customHeight="false" outlineLevel="0" collapsed="false">
      <c r="A920" s="0" t="s">
        <v>8</v>
      </c>
      <c r="B920" s="0" t="s">
        <v>152</v>
      </c>
      <c r="C920" s="0" t="s">
        <v>88</v>
      </c>
      <c r="D920" s="0" t="s">
        <v>454</v>
      </c>
      <c r="E920" s="0" t="s">
        <v>72</v>
      </c>
      <c r="F920" s="0" t="s">
        <v>240</v>
      </c>
      <c r="G920" s="0" t="n">
        <v>8238338.7171995</v>
      </c>
      <c r="H920" s="0" t="n">
        <v>924027.091290234</v>
      </c>
      <c r="I920" s="0" t="n">
        <v>2285925.48670177</v>
      </c>
      <c r="J920" s="0" t="n">
        <v>15972312.6261826</v>
      </c>
      <c r="K920" s="0" t="n">
        <v>20535830.5193776</v>
      </c>
      <c r="L920" s="0" t="n">
        <v>70688072.4837028</v>
      </c>
      <c r="M920" s="0" t="n">
        <v>86396533.0356368</v>
      </c>
      <c r="N920" s="0" t="n">
        <v>34558613.2142547</v>
      </c>
      <c r="O920" s="0" t="n">
        <v>47125381.6558018</v>
      </c>
      <c r="P920" s="0" t="n">
        <v>31944625.2523651</v>
      </c>
      <c r="Q920" s="0" t="n">
        <v>36508143.1455602</v>
      </c>
      <c r="R920" s="0" t="n">
        <v>113643082.035449</v>
      </c>
      <c r="S920" s="0" t="n">
        <v>0.927506905219011</v>
      </c>
      <c r="T920" s="0" t="n">
        <v>19.7549095095162</v>
      </c>
      <c r="U920" s="0" t="n">
        <v>84.9999999999999</v>
      </c>
      <c r="V920" s="0" t="n">
        <v>44.1999999999999</v>
      </c>
      <c r="W920" s="0" t="n">
        <v>37.0404553303429</v>
      </c>
      <c r="X920" s="0" t="n">
        <v>185.995364839859</v>
      </c>
      <c r="Y920" s="0" t="n">
        <v>129.2</v>
      </c>
      <c r="Z920" s="0" t="s">
        <v>230</v>
      </c>
      <c r="AA920" s="0" t="n">
        <v>0.1678571429</v>
      </c>
      <c r="AB920" s="0" t="n">
        <v>0.235</v>
      </c>
      <c r="AC920" s="0" t="n">
        <v>1</v>
      </c>
      <c r="AD920" s="0" t="n">
        <v>0.0671428571</v>
      </c>
      <c r="AE920" s="0" t="n">
        <v>0.765</v>
      </c>
      <c r="AF920" s="0" t="n">
        <v>0.255</v>
      </c>
      <c r="AG920" s="0" t="n">
        <v>0.51</v>
      </c>
      <c r="AH920" s="0" t="n">
        <v>0.155688659130084</v>
      </c>
      <c r="AI920" s="0" t="n">
        <v>0.217964122726468</v>
      </c>
      <c r="AJ920" s="0" t="n">
        <v>0.927506905219011</v>
      </c>
      <c r="AK920" s="5" t="s">
        <v>281</v>
      </c>
      <c r="AL920" s="5" t="s">
        <v>437</v>
      </c>
      <c r="AM920" s="5" t="s">
        <v>457</v>
      </c>
      <c r="AN920" s="5" t="s">
        <v>252</v>
      </c>
      <c r="AO920" s="5" t="s">
        <v>252</v>
      </c>
      <c r="AP920" s="5" t="s">
        <v>602</v>
      </c>
      <c r="AQ920" s="0" t="s">
        <v>155</v>
      </c>
    </row>
    <row r="921" customFormat="false" ht="15.8" hidden="true" customHeight="false" outlineLevel="0" collapsed="false">
      <c r="A921" s="0" t="s">
        <v>8</v>
      </c>
      <c r="B921" s="0" t="s">
        <v>152</v>
      </c>
      <c r="C921" s="0" t="s">
        <v>88</v>
      </c>
      <c r="D921" s="0" t="s">
        <v>454</v>
      </c>
      <c r="E921" s="0" t="s">
        <v>72</v>
      </c>
      <c r="F921" s="0" t="s">
        <v>241</v>
      </c>
      <c r="G921" s="0" t="n">
        <v>5977576.80057378</v>
      </c>
      <c r="H921" s="0" t="n">
        <v>924027.091290234</v>
      </c>
      <c r="I921" s="0" t="n">
        <v>2285925.48670177</v>
      </c>
      <c r="J921" s="0" t="n">
        <v>15972312.6261826</v>
      </c>
      <c r="K921" s="0" t="n">
        <v>20535830.5193776</v>
      </c>
      <c r="L921" s="0" t="n">
        <v>125667684.415472</v>
      </c>
      <c r="M921" s="0" t="n">
        <v>172793066.071274</v>
      </c>
      <c r="N921" s="0" t="n">
        <v>39271151.379835</v>
      </c>
      <c r="O921" s="0" t="n">
        <v>50267073.7661887</v>
      </c>
      <c r="P921" s="0" t="n">
        <v>36508143.1455602</v>
      </c>
      <c r="Q921" s="0" t="n">
        <v>41071661.0387552</v>
      </c>
      <c r="R921" s="0" t="n">
        <v>113643082.035449</v>
      </c>
      <c r="S921" s="0" t="n">
        <v>0.947400433941864</v>
      </c>
      <c r="T921" s="0" t="n">
        <v>19.7549095095162</v>
      </c>
      <c r="U921" s="0" t="n">
        <v>161.5</v>
      </c>
      <c r="V921" s="0" t="n">
        <v>48.45</v>
      </c>
      <c r="W921" s="0" t="n">
        <v>41.979182707722</v>
      </c>
      <c r="X921" s="0" t="n">
        <v>271.684092217238</v>
      </c>
      <c r="Y921" s="0" t="n">
        <v>209.95</v>
      </c>
      <c r="Z921" s="0" t="s">
        <v>230</v>
      </c>
      <c r="AA921" s="0" t="n">
        <v>0.1678571429</v>
      </c>
      <c r="AB921" s="0" t="n">
        <v>0.235</v>
      </c>
      <c r="AC921" s="0" t="n">
        <v>1</v>
      </c>
      <c r="AD921" s="0" t="n">
        <v>0.0671428571</v>
      </c>
      <c r="AE921" s="0" t="n">
        <v>0.765</v>
      </c>
      <c r="AF921" s="0" t="n">
        <v>0.255</v>
      </c>
      <c r="AG921" s="0" t="n">
        <v>0.51</v>
      </c>
      <c r="AH921" s="0" t="n">
        <v>0.159027930023701</v>
      </c>
      <c r="AI921" s="0" t="n">
        <v>0.222639101976338</v>
      </c>
      <c r="AJ921" s="0" t="n">
        <v>0.947400433941864</v>
      </c>
      <c r="AK921" s="5" t="s">
        <v>281</v>
      </c>
      <c r="AL921" s="5" t="s">
        <v>437</v>
      </c>
      <c r="AM921" s="5" t="s">
        <v>457</v>
      </c>
      <c r="AN921" s="5" t="s">
        <v>252</v>
      </c>
      <c r="AO921" s="5" t="s">
        <v>252</v>
      </c>
      <c r="AP921" s="5" t="s">
        <v>602</v>
      </c>
      <c r="AQ921" s="0" t="s">
        <v>242</v>
      </c>
    </row>
    <row r="922" customFormat="false" ht="15.8" hidden="true" customHeight="false" outlineLevel="0" collapsed="false">
      <c r="A922" s="0" t="s">
        <v>8</v>
      </c>
      <c r="B922" s="0" t="s">
        <v>152</v>
      </c>
      <c r="C922" s="0" t="s">
        <v>459</v>
      </c>
      <c r="D922" s="0" t="s">
        <v>459</v>
      </c>
      <c r="E922" s="0" t="s">
        <v>90</v>
      </c>
      <c r="F922" s="0" t="s">
        <v>202</v>
      </c>
      <c r="G922" s="0" t="n">
        <v>64758911.147299</v>
      </c>
      <c r="H922" s="0" t="n">
        <v>501015.024366315</v>
      </c>
      <c r="I922" s="0" t="n">
        <v>514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64758911.147299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s">
        <v>244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  <c r="AK922" s="5" t="s">
        <v>234</v>
      </c>
      <c r="AL922" s="5" t="s">
        <v>460</v>
      </c>
      <c r="AM922" s="5" t="s">
        <v>461</v>
      </c>
      <c r="AN922" s="5" t="s">
        <v>252</v>
      </c>
      <c r="AO922" s="5" t="s">
        <v>252</v>
      </c>
      <c r="AP922" s="5" t="s">
        <v>603</v>
      </c>
      <c r="AQ922" s="0" t="s">
        <v>237</v>
      </c>
    </row>
    <row r="923" customFormat="false" ht="15.8" hidden="true" customHeight="false" outlineLevel="0" collapsed="false">
      <c r="A923" s="0" t="s">
        <v>8</v>
      </c>
      <c r="B923" s="0" t="s">
        <v>152</v>
      </c>
      <c r="C923" s="0" t="s">
        <v>459</v>
      </c>
      <c r="D923" s="0" t="s">
        <v>459</v>
      </c>
      <c r="E923" s="0" t="s">
        <v>90</v>
      </c>
      <c r="F923" s="0" t="s">
        <v>238</v>
      </c>
      <c r="G923" s="0" t="n">
        <v>20445212.8331141</v>
      </c>
      <c r="H923" s="0" t="n">
        <v>501015.024366315</v>
      </c>
      <c r="I923" s="0" t="n">
        <v>1598903.77911185</v>
      </c>
      <c r="J923" s="0" t="n">
        <v>3757612.68274737</v>
      </c>
      <c r="K923" s="0" t="n">
        <v>5010150.24366315</v>
      </c>
      <c r="L923" s="0" t="n">
        <v>35494206.2396393</v>
      </c>
      <c r="M923" s="0" t="n">
        <v>49691888.7354949</v>
      </c>
      <c r="N923" s="0" t="n">
        <v>16563962.9285321</v>
      </c>
      <c r="O923" s="0" t="n">
        <v>23189548.0999449</v>
      </c>
      <c r="P923" s="0" t="n">
        <v>0</v>
      </c>
      <c r="Q923" s="0" t="n">
        <v>0</v>
      </c>
      <c r="R923" s="0" t="n">
        <v>64758911.147299</v>
      </c>
      <c r="S923" s="0" t="n">
        <v>0.684287266865714</v>
      </c>
      <c r="T923" s="0" t="n">
        <v>8.75</v>
      </c>
      <c r="U923" s="0" t="n">
        <v>85.0135134000001</v>
      </c>
      <c r="V923" s="0" t="n">
        <v>39.6729729599999</v>
      </c>
      <c r="W923" s="0" t="n">
        <v>0</v>
      </c>
      <c r="X923" s="0" t="n">
        <v>133.43648636</v>
      </c>
      <c r="Y923" s="0" t="n">
        <v>124.68648636</v>
      </c>
      <c r="Z923" s="0" t="s">
        <v>244</v>
      </c>
      <c r="AA923" s="0" t="n">
        <v>0.258</v>
      </c>
      <c r="AB923" s="0" t="n">
        <v>0.44</v>
      </c>
      <c r="AC923" s="0" t="n">
        <v>1</v>
      </c>
      <c r="AD923" s="0" t="n">
        <v>0.182</v>
      </c>
      <c r="AE923" s="0" t="n">
        <v>0.56</v>
      </c>
      <c r="AF923" s="0" t="n">
        <v>0.56</v>
      </c>
      <c r="AG923" s="0" t="n">
        <v>0</v>
      </c>
      <c r="AH923" s="0" t="n">
        <v>0.176546114851354</v>
      </c>
      <c r="AI923" s="0" t="n">
        <v>0.301086397420914</v>
      </c>
      <c r="AJ923" s="0" t="n">
        <v>0.684287266865714</v>
      </c>
      <c r="AK923" s="5" t="s">
        <v>234</v>
      </c>
      <c r="AL923" s="5" t="s">
        <v>460</v>
      </c>
      <c r="AM923" s="5" t="s">
        <v>461</v>
      </c>
      <c r="AN923" s="5" t="s">
        <v>252</v>
      </c>
      <c r="AO923" s="5" t="s">
        <v>252</v>
      </c>
      <c r="AP923" s="5" t="s">
        <v>603</v>
      </c>
      <c r="AQ923" s="0" t="s">
        <v>239</v>
      </c>
    </row>
    <row r="924" customFormat="false" ht="15.8" hidden="true" customHeight="false" outlineLevel="0" collapsed="false">
      <c r="A924" s="0" t="s">
        <v>8</v>
      </c>
      <c r="B924" s="0" t="s">
        <v>152</v>
      </c>
      <c r="C924" s="0" t="s">
        <v>459</v>
      </c>
      <c r="D924" s="0" t="s">
        <v>459</v>
      </c>
      <c r="E924" s="0" t="s">
        <v>90</v>
      </c>
      <c r="F924" s="0" t="s">
        <v>240</v>
      </c>
      <c r="G924" s="0" t="n">
        <v>6035295.01244617</v>
      </c>
      <c r="H924" s="0" t="n">
        <v>501015.024366315</v>
      </c>
      <c r="I924" s="0" t="n">
        <v>1598903.77911185</v>
      </c>
      <c r="J924" s="0" t="n">
        <v>4383881.46320526</v>
      </c>
      <c r="K924" s="0" t="n">
        <v>5636419.02412105</v>
      </c>
      <c r="L924" s="0" t="n">
        <v>31944785.6156753</v>
      </c>
      <c r="M924" s="0" t="n">
        <v>39043626.8636031</v>
      </c>
      <c r="N924" s="0" t="n">
        <v>18220359.2213853</v>
      </c>
      <c r="O924" s="0" t="n">
        <v>24845944.3927982</v>
      </c>
      <c r="P924" s="0" t="n">
        <v>8767762.92641051</v>
      </c>
      <c r="Q924" s="0" t="n">
        <v>10020300.4873263</v>
      </c>
      <c r="R924" s="0" t="n">
        <v>64758911.147299</v>
      </c>
      <c r="S924" s="0" t="n">
        <v>0.906803636665255</v>
      </c>
      <c r="T924" s="0" t="n">
        <v>10</v>
      </c>
      <c r="U924" s="0" t="n">
        <v>70.8445945</v>
      </c>
      <c r="V924" s="0" t="n">
        <v>42.97905404</v>
      </c>
      <c r="W924" s="0" t="n">
        <v>18.75</v>
      </c>
      <c r="X924" s="0" t="n">
        <v>142.57364854</v>
      </c>
      <c r="Y924" s="0" t="n">
        <v>113.82364854</v>
      </c>
      <c r="Z924" s="0" t="s">
        <v>244</v>
      </c>
      <c r="AA924" s="0" t="n">
        <v>0.258</v>
      </c>
      <c r="AB924" s="0" t="n">
        <v>0.44</v>
      </c>
      <c r="AC924" s="0" t="n">
        <v>1</v>
      </c>
      <c r="AD924" s="0" t="n">
        <v>0.182</v>
      </c>
      <c r="AE924" s="0" t="n">
        <v>0.56</v>
      </c>
      <c r="AF924" s="0" t="n">
        <v>0.186666666666667</v>
      </c>
      <c r="AG924" s="0" t="n">
        <v>0.373333333333333</v>
      </c>
      <c r="AH924" s="0" t="n">
        <v>0.233955338259636</v>
      </c>
      <c r="AI924" s="0" t="n">
        <v>0.398993600132712</v>
      </c>
      <c r="AJ924" s="0" t="n">
        <v>0.906803636665255</v>
      </c>
      <c r="AK924" s="5" t="s">
        <v>234</v>
      </c>
      <c r="AL924" s="5" t="s">
        <v>460</v>
      </c>
      <c r="AM924" s="5" t="s">
        <v>461</v>
      </c>
      <c r="AN924" s="5" t="s">
        <v>252</v>
      </c>
      <c r="AO924" s="5" t="s">
        <v>252</v>
      </c>
      <c r="AP924" s="5" t="s">
        <v>603</v>
      </c>
      <c r="AQ924" s="0" t="s">
        <v>155</v>
      </c>
    </row>
    <row r="925" customFormat="false" ht="15.8" hidden="true" customHeight="false" outlineLevel="0" collapsed="false">
      <c r="A925" s="0" t="s">
        <v>8</v>
      </c>
      <c r="B925" s="0" t="s">
        <v>152</v>
      </c>
      <c r="C925" s="0" t="s">
        <v>459</v>
      </c>
      <c r="D925" s="0" t="s">
        <v>459</v>
      </c>
      <c r="E925" s="0" t="s">
        <v>90</v>
      </c>
      <c r="F925" s="0" t="s">
        <v>241</v>
      </c>
      <c r="G925" s="0" t="n">
        <v>4426799.37931706</v>
      </c>
      <c r="H925" s="0" t="n">
        <v>501015.024366315</v>
      </c>
      <c r="I925" s="0" t="n">
        <v>1598903.77911185</v>
      </c>
      <c r="J925" s="0" t="n">
        <v>4383881.46320526</v>
      </c>
      <c r="K925" s="0" t="n">
        <v>5636419.02412105</v>
      </c>
      <c r="L925" s="0" t="n">
        <v>56790729.9834227</v>
      </c>
      <c r="M925" s="0" t="n">
        <v>78087253.7272063</v>
      </c>
      <c r="N925" s="0" t="n">
        <v>20704953.6606651</v>
      </c>
      <c r="O925" s="0" t="n">
        <v>26502340.6856514</v>
      </c>
      <c r="P925" s="0" t="n">
        <v>10020300.4873263</v>
      </c>
      <c r="Q925" s="0" t="n">
        <v>11272838.0482421</v>
      </c>
      <c r="R925" s="0" t="n">
        <v>64758911.147299</v>
      </c>
      <c r="S925" s="0" t="n">
        <v>0.931641849733267</v>
      </c>
      <c r="T925" s="0" t="n">
        <v>10</v>
      </c>
      <c r="U925" s="0" t="n">
        <v>134.60472955</v>
      </c>
      <c r="V925" s="0" t="n">
        <v>47.11165539</v>
      </c>
      <c r="W925" s="0" t="n">
        <v>21.25</v>
      </c>
      <c r="X925" s="0" t="n">
        <v>212.96638494</v>
      </c>
      <c r="Y925" s="0" t="n">
        <v>181.71638494</v>
      </c>
      <c r="Z925" s="0" t="s">
        <v>244</v>
      </c>
      <c r="AA925" s="0" t="n">
        <v>0.258</v>
      </c>
      <c r="AB925" s="0" t="n">
        <v>0.44</v>
      </c>
      <c r="AC925" s="0" t="n">
        <v>1</v>
      </c>
      <c r="AD925" s="0" t="n">
        <v>0.182</v>
      </c>
      <c r="AE925" s="0" t="n">
        <v>0.56</v>
      </c>
      <c r="AF925" s="0" t="n">
        <v>0.186666666666667</v>
      </c>
      <c r="AG925" s="0" t="n">
        <v>0.373333333333333</v>
      </c>
      <c r="AH925" s="0" t="n">
        <v>0.240363597231183</v>
      </c>
      <c r="AI925" s="0" t="n">
        <v>0.409922413882638</v>
      </c>
      <c r="AJ925" s="0" t="n">
        <v>0.931641849733267</v>
      </c>
      <c r="AK925" s="5" t="s">
        <v>234</v>
      </c>
      <c r="AL925" s="5" t="s">
        <v>460</v>
      </c>
      <c r="AM925" s="5" t="s">
        <v>461</v>
      </c>
      <c r="AN925" s="5" t="s">
        <v>252</v>
      </c>
      <c r="AO925" s="5" t="s">
        <v>252</v>
      </c>
      <c r="AP925" s="5" t="s">
        <v>603</v>
      </c>
      <c r="AQ925" s="0" t="s">
        <v>242</v>
      </c>
    </row>
    <row r="926" customFormat="false" ht="15.8" hidden="true" customHeight="false" outlineLevel="0" collapsed="false">
      <c r="A926" s="0" t="s">
        <v>8</v>
      </c>
      <c r="B926" s="0" t="s">
        <v>152</v>
      </c>
      <c r="C926" s="0" t="s">
        <v>463</v>
      </c>
      <c r="D926" s="0" t="s">
        <v>454</v>
      </c>
      <c r="E926" s="0" t="s">
        <v>72</v>
      </c>
      <c r="F926" s="0" t="s">
        <v>202</v>
      </c>
      <c r="G926" s="0" t="n">
        <v>455334383.755642</v>
      </c>
      <c r="H926" s="0" t="n">
        <v>4458396.49904939</v>
      </c>
      <c r="I926" s="0" t="n">
        <v>307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455334383.755642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s">
        <v>230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5" t="s">
        <v>281</v>
      </c>
      <c r="AL926" s="5" t="s">
        <v>437</v>
      </c>
      <c r="AM926" s="5" t="s">
        <v>464</v>
      </c>
      <c r="AN926" s="5" t="s">
        <v>252</v>
      </c>
      <c r="AO926" s="5" t="s">
        <v>252</v>
      </c>
      <c r="AP926" s="5" t="s">
        <v>604</v>
      </c>
      <c r="AQ926" s="0" t="s">
        <v>237</v>
      </c>
    </row>
    <row r="927" customFormat="false" ht="15.8" hidden="true" customHeight="false" outlineLevel="0" collapsed="false">
      <c r="A927" s="0" t="s">
        <v>8</v>
      </c>
      <c r="B927" s="0" t="s">
        <v>152</v>
      </c>
      <c r="C927" s="0" t="s">
        <v>463</v>
      </c>
      <c r="D927" s="0" t="s">
        <v>454</v>
      </c>
      <c r="E927" s="0" t="s">
        <v>72</v>
      </c>
      <c r="F927" s="0" t="s">
        <v>238</v>
      </c>
      <c r="G927" s="0" t="n">
        <v>156040145.507755</v>
      </c>
      <c r="H927" s="0" t="n">
        <v>4458396.49904939</v>
      </c>
      <c r="I927" s="0" t="n">
        <v>5277929.93891831</v>
      </c>
      <c r="J927" s="0" t="n">
        <v>44583964.9904939</v>
      </c>
      <c r="K927" s="0" t="n">
        <v>59445286.653992</v>
      </c>
      <c r="L927" s="0" t="n">
        <v>358030668.156439</v>
      </c>
      <c r="M927" s="0" t="n">
        <v>501242935.419015</v>
      </c>
      <c r="N927" s="0" t="n">
        <v>143212267.262576</v>
      </c>
      <c r="O927" s="0" t="n">
        <v>200497174.167606</v>
      </c>
      <c r="P927" s="0" t="n">
        <v>0</v>
      </c>
      <c r="Q927" s="0" t="n">
        <v>0</v>
      </c>
      <c r="R927" s="0" t="n">
        <v>455334383.755642</v>
      </c>
      <c r="S927" s="0" t="n">
        <v>0.65730647393522</v>
      </c>
      <c r="T927" s="0" t="n">
        <v>11.6666666666667</v>
      </c>
      <c r="U927" s="0" t="n">
        <v>96.3657678</v>
      </c>
      <c r="V927" s="0" t="n">
        <v>38.54630712</v>
      </c>
      <c r="W927" s="0" t="n">
        <v>0</v>
      </c>
      <c r="X927" s="0" t="n">
        <v>146.578741586667</v>
      </c>
      <c r="Y927" s="0" t="n">
        <v>134.91207492</v>
      </c>
      <c r="Z927" s="0" t="s">
        <v>230</v>
      </c>
      <c r="AA927" s="0" t="n">
        <v>0.1678571429</v>
      </c>
      <c r="AB927" s="0" t="n">
        <v>0.235</v>
      </c>
      <c r="AC927" s="0" t="n">
        <v>1</v>
      </c>
      <c r="AD927" s="0" t="n">
        <v>0.0671428571</v>
      </c>
      <c r="AE927" s="0" t="n">
        <v>0.765</v>
      </c>
      <c r="AF927" s="0" t="n">
        <v>0.765</v>
      </c>
      <c r="AG927" s="0" t="n">
        <v>0</v>
      </c>
      <c r="AH927" s="0" t="n">
        <v>0.110333586724439</v>
      </c>
      <c r="AI927" s="0" t="n">
        <v>0.154467021374777</v>
      </c>
      <c r="AJ927" s="0" t="n">
        <v>0.65730647393522</v>
      </c>
      <c r="AK927" s="5" t="s">
        <v>281</v>
      </c>
      <c r="AL927" s="5" t="s">
        <v>437</v>
      </c>
      <c r="AM927" s="5" t="s">
        <v>464</v>
      </c>
      <c r="AN927" s="5" t="s">
        <v>252</v>
      </c>
      <c r="AO927" s="5" t="s">
        <v>252</v>
      </c>
      <c r="AP927" s="5" t="s">
        <v>604</v>
      </c>
      <c r="AQ927" s="0" t="s">
        <v>239</v>
      </c>
    </row>
    <row r="928" customFormat="false" ht="15.8" hidden="true" customHeight="false" outlineLevel="0" collapsed="false">
      <c r="A928" s="0" t="s">
        <v>8</v>
      </c>
      <c r="B928" s="0" t="s">
        <v>152</v>
      </c>
      <c r="C928" s="0" t="s">
        <v>463</v>
      </c>
      <c r="D928" s="0" t="s">
        <v>454</v>
      </c>
      <c r="E928" s="0" t="s">
        <v>72</v>
      </c>
      <c r="F928" s="0" t="s">
        <v>240</v>
      </c>
      <c r="G928" s="0" t="n">
        <v>45674416.5303325</v>
      </c>
      <c r="H928" s="0" t="n">
        <v>4458396.49904939</v>
      </c>
      <c r="I928" s="0" t="n">
        <v>5277929.93891831</v>
      </c>
      <c r="J928" s="0" t="n">
        <v>52014625.822243</v>
      </c>
      <c r="K928" s="0" t="n">
        <v>66875947.4857409</v>
      </c>
      <c r="L928" s="0" t="n">
        <v>322227601.340795</v>
      </c>
      <c r="M928" s="0" t="n">
        <v>393833734.972083</v>
      </c>
      <c r="N928" s="0" t="n">
        <v>157533493.988832</v>
      </c>
      <c r="O928" s="0" t="n">
        <v>214818400.893863</v>
      </c>
      <c r="P928" s="0" t="n">
        <v>104029251.644486</v>
      </c>
      <c r="Q928" s="0" t="n">
        <v>118890573.307984</v>
      </c>
      <c r="R928" s="0" t="n">
        <v>455334383.755642</v>
      </c>
      <c r="S928" s="0" t="n">
        <v>0.899690385440244</v>
      </c>
      <c r="T928" s="0" t="n">
        <v>13.3333333333333</v>
      </c>
      <c r="U928" s="0" t="n">
        <v>80.3048065</v>
      </c>
      <c r="V928" s="0" t="n">
        <v>41.7584993799999</v>
      </c>
      <c r="W928" s="0" t="n">
        <v>25</v>
      </c>
      <c r="X928" s="0" t="n">
        <v>160.396639213333</v>
      </c>
      <c r="Y928" s="0" t="n">
        <v>122.06330588</v>
      </c>
      <c r="Z928" s="0" t="s">
        <v>230</v>
      </c>
      <c r="AA928" s="0" t="n">
        <v>0.1678571429</v>
      </c>
      <c r="AB928" s="0" t="n">
        <v>0.235</v>
      </c>
      <c r="AC928" s="0" t="n">
        <v>1</v>
      </c>
      <c r="AD928" s="0" t="n">
        <v>0.0671428571</v>
      </c>
      <c r="AE928" s="0" t="n">
        <v>0.765</v>
      </c>
      <c r="AF928" s="0" t="n">
        <v>0.255</v>
      </c>
      <c r="AG928" s="0" t="n">
        <v>0.51</v>
      </c>
      <c r="AH928" s="0" t="n">
        <v>0.151019457594599</v>
      </c>
      <c r="AI928" s="0" t="n">
        <v>0.211427240578457</v>
      </c>
      <c r="AJ928" s="0" t="n">
        <v>0.899690385440244</v>
      </c>
      <c r="AK928" s="5" t="s">
        <v>281</v>
      </c>
      <c r="AL928" s="5" t="s">
        <v>437</v>
      </c>
      <c r="AM928" s="5" t="s">
        <v>464</v>
      </c>
      <c r="AN928" s="5" t="s">
        <v>252</v>
      </c>
      <c r="AO928" s="5" t="s">
        <v>252</v>
      </c>
      <c r="AP928" s="5" t="s">
        <v>604</v>
      </c>
      <c r="AQ928" s="0" t="s">
        <v>155</v>
      </c>
    </row>
    <row r="929" customFormat="false" ht="15.8" hidden="true" customHeight="false" outlineLevel="0" collapsed="false">
      <c r="A929" s="0" t="s">
        <v>8</v>
      </c>
      <c r="B929" s="0" t="s">
        <v>152</v>
      </c>
      <c r="C929" s="0" t="s">
        <v>463</v>
      </c>
      <c r="D929" s="0" t="s">
        <v>454</v>
      </c>
      <c r="E929" s="0" t="s">
        <v>72</v>
      </c>
      <c r="F929" s="0" t="s">
        <v>241</v>
      </c>
      <c r="G929" s="0" t="n">
        <v>35739755.3780703</v>
      </c>
      <c r="H929" s="0" t="n">
        <v>4458396.49904939</v>
      </c>
      <c r="I929" s="0" t="n">
        <v>5277929.93891831</v>
      </c>
      <c r="J929" s="0" t="n">
        <v>52014625.822243</v>
      </c>
      <c r="K929" s="0" t="n">
        <v>66875947.4857409</v>
      </c>
      <c r="L929" s="0" t="n">
        <v>572849069.050303</v>
      </c>
      <c r="M929" s="0" t="n">
        <v>787667469.944167</v>
      </c>
      <c r="N929" s="0" t="n">
        <v>179015334.078219</v>
      </c>
      <c r="O929" s="0" t="n">
        <v>229139627.620121</v>
      </c>
      <c r="P929" s="0" t="n">
        <v>118890573.307984</v>
      </c>
      <c r="Q929" s="0" t="n">
        <v>133751894.971482</v>
      </c>
      <c r="R929" s="0" t="n">
        <v>455334383.755642</v>
      </c>
      <c r="S929" s="0" t="n">
        <v>0.921508771019475</v>
      </c>
      <c r="T929" s="0" t="n">
        <v>13.3333333333333</v>
      </c>
      <c r="U929" s="0" t="n">
        <v>152.57913235</v>
      </c>
      <c r="V929" s="0" t="n">
        <v>45.7737397049999</v>
      </c>
      <c r="W929" s="0" t="n">
        <v>28.3333333333334</v>
      </c>
      <c r="X929" s="0" t="n">
        <v>240.019538721667</v>
      </c>
      <c r="Y929" s="0" t="n">
        <v>198.352872055</v>
      </c>
      <c r="Z929" s="0" t="s">
        <v>230</v>
      </c>
      <c r="AA929" s="0" t="n">
        <v>0.1678571429</v>
      </c>
      <c r="AB929" s="0" t="n">
        <v>0.235</v>
      </c>
      <c r="AC929" s="0" t="n">
        <v>1</v>
      </c>
      <c r="AD929" s="0" t="n">
        <v>0.0671428571</v>
      </c>
      <c r="AE929" s="0" t="n">
        <v>0.765</v>
      </c>
      <c r="AF929" s="0" t="n">
        <v>0.255</v>
      </c>
      <c r="AG929" s="0" t="n">
        <v>0.51</v>
      </c>
      <c r="AH929" s="0" t="n">
        <v>0.154681829460619</v>
      </c>
      <c r="AI929" s="0" t="n">
        <v>0.216554561189577</v>
      </c>
      <c r="AJ929" s="0" t="n">
        <v>0.921508771019475</v>
      </c>
      <c r="AK929" s="5" t="s">
        <v>281</v>
      </c>
      <c r="AL929" s="5" t="s">
        <v>437</v>
      </c>
      <c r="AM929" s="5" t="s">
        <v>464</v>
      </c>
      <c r="AN929" s="5" t="s">
        <v>252</v>
      </c>
      <c r="AO929" s="5" t="s">
        <v>252</v>
      </c>
      <c r="AP929" s="5" t="s">
        <v>604</v>
      </c>
      <c r="AQ929" s="0" t="s">
        <v>242</v>
      </c>
    </row>
    <row r="930" customFormat="false" ht="15.8" hidden="true" customHeight="false" outlineLevel="0" collapsed="false">
      <c r="A930" s="0" t="s">
        <v>8</v>
      </c>
      <c r="B930" s="0" t="s">
        <v>152</v>
      </c>
      <c r="C930" s="0" t="s">
        <v>466</v>
      </c>
      <c r="D930" s="0" t="s">
        <v>454</v>
      </c>
      <c r="E930" s="0" t="s">
        <v>72</v>
      </c>
      <c r="F930" s="0" t="s">
        <v>202</v>
      </c>
      <c r="G930" s="0" t="n">
        <v>192040332.571627</v>
      </c>
      <c r="H930" s="0" t="n">
        <v>1834387.49946486</v>
      </c>
      <c r="I930" s="0" t="n">
        <v>612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192040332.571627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s">
        <v>230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5" t="s">
        <v>281</v>
      </c>
      <c r="AL930" s="5" t="s">
        <v>437</v>
      </c>
      <c r="AM930" s="5" t="s">
        <v>424</v>
      </c>
      <c r="AN930" s="5" t="s">
        <v>252</v>
      </c>
      <c r="AO930" s="5" t="s">
        <v>252</v>
      </c>
      <c r="AP930" s="5" t="s">
        <v>605</v>
      </c>
      <c r="AQ930" s="0" t="s">
        <v>237</v>
      </c>
    </row>
    <row r="931" customFormat="false" ht="15.8" hidden="true" customHeight="false" outlineLevel="0" collapsed="false">
      <c r="A931" s="0" t="s">
        <v>8</v>
      </c>
      <c r="B931" s="0" t="s">
        <v>152</v>
      </c>
      <c r="C931" s="0" t="s">
        <v>466</v>
      </c>
      <c r="D931" s="0" t="s">
        <v>454</v>
      </c>
      <c r="E931" s="0" t="s">
        <v>72</v>
      </c>
      <c r="F931" s="0" t="s">
        <v>238</v>
      </c>
      <c r="G931" s="0" t="n">
        <v>65685855.0423404</v>
      </c>
      <c r="H931" s="0" t="n">
        <v>1834387.49946486</v>
      </c>
      <c r="I931" s="0" t="n">
        <v>1861397.84340958</v>
      </c>
      <c r="J931" s="0" t="n">
        <v>27515812.4919729</v>
      </c>
      <c r="K931" s="0" t="n">
        <v>36687749.9892973</v>
      </c>
      <c r="L931" s="0" t="n">
        <v>147310133.190544</v>
      </c>
      <c r="M931" s="0" t="n">
        <v>206234186.466762</v>
      </c>
      <c r="N931" s="0" t="n">
        <v>58924053.2762179</v>
      </c>
      <c r="O931" s="0" t="n">
        <v>82493674.5867051</v>
      </c>
      <c r="P931" s="0" t="n">
        <v>0</v>
      </c>
      <c r="Q931" s="0" t="n">
        <v>0</v>
      </c>
      <c r="R931" s="0" t="n">
        <v>192040332.571627</v>
      </c>
      <c r="S931" s="0" t="n">
        <v>0.657958022865635</v>
      </c>
      <c r="T931" s="0" t="n">
        <v>17.5</v>
      </c>
      <c r="U931" s="0" t="n">
        <v>96.3657677999996</v>
      </c>
      <c r="V931" s="0" t="n">
        <v>38.54630712</v>
      </c>
      <c r="W931" s="0" t="n">
        <v>0</v>
      </c>
      <c r="X931" s="0" t="n">
        <v>152.41207492</v>
      </c>
      <c r="Y931" s="0" t="n">
        <v>134.91207492</v>
      </c>
      <c r="Z931" s="0" t="s">
        <v>230</v>
      </c>
      <c r="AA931" s="0" t="n">
        <v>0.1678571429</v>
      </c>
      <c r="AB931" s="0" t="n">
        <v>0.235</v>
      </c>
      <c r="AC931" s="0" t="n">
        <v>1</v>
      </c>
      <c r="AD931" s="0" t="n">
        <v>0.0671428571</v>
      </c>
      <c r="AE931" s="0" t="n">
        <v>0.765</v>
      </c>
      <c r="AF931" s="0" t="n">
        <v>0.765</v>
      </c>
      <c r="AG931" s="0" t="n">
        <v>0</v>
      </c>
      <c r="AH931" s="0" t="n">
        <v>0.110442953866358</v>
      </c>
      <c r="AI931" s="0" t="n">
        <v>0.154620135373424</v>
      </c>
      <c r="AJ931" s="0" t="n">
        <v>0.657958022865635</v>
      </c>
      <c r="AK931" s="5" t="s">
        <v>281</v>
      </c>
      <c r="AL931" s="5" t="s">
        <v>437</v>
      </c>
      <c r="AM931" s="5" t="s">
        <v>424</v>
      </c>
      <c r="AN931" s="5" t="s">
        <v>252</v>
      </c>
      <c r="AO931" s="5" t="s">
        <v>252</v>
      </c>
      <c r="AP931" s="5" t="s">
        <v>605</v>
      </c>
      <c r="AQ931" s="0" t="s">
        <v>239</v>
      </c>
    </row>
    <row r="932" customFormat="false" ht="15.8" hidden="true" customHeight="false" outlineLevel="0" collapsed="false">
      <c r="A932" s="0" t="s">
        <v>8</v>
      </c>
      <c r="B932" s="0" t="s">
        <v>152</v>
      </c>
      <c r="C932" s="0" t="s">
        <v>466</v>
      </c>
      <c r="D932" s="0" t="s">
        <v>454</v>
      </c>
      <c r="E932" s="0" t="s">
        <v>72</v>
      </c>
      <c r="F932" s="0" t="s">
        <v>240</v>
      </c>
      <c r="G932" s="0" t="n">
        <v>19639050.7266361</v>
      </c>
      <c r="H932" s="0" t="n">
        <v>1834387.49946486</v>
      </c>
      <c r="I932" s="0" t="n">
        <v>1861397.84340958</v>
      </c>
      <c r="J932" s="0" t="n">
        <v>32101781.2406351</v>
      </c>
      <c r="K932" s="0" t="n">
        <v>41273718.7379595</v>
      </c>
      <c r="L932" s="0" t="n">
        <v>132579119.87149</v>
      </c>
      <c r="M932" s="0" t="n">
        <v>162041146.509599</v>
      </c>
      <c r="N932" s="0" t="n">
        <v>64816458.6038397</v>
      </c>
      <c r="O932" s="0" t="n">
        <v>88386079.9143269</v>
      </c>
      <c r="P932" s="0" t="n">
        <v>64203562.4812702</v>
      </c>
      <c r="Q932" s="0" t="n">
        <v>73375499.9785947</v>
      </c>
      <c r="R932" s="0" t="n">
        <v>192040332.571627</v>
      </c>
      <c r="S932" s="0" t="n">
        <v>0.89773475986191</v>
      </c>
      <c r="T932" s="0" t="n">
        <v>20</v>
      </c>
      <c r="U932" s="0" t="n">
        <v>80.3048065</v>
      </c>
      <c r="V932" s="0" t="n">
        <v>41.75849938</v>
      </c>
      <c r="W932" s="0" t="n">
        <v>37.5</v>
      </c>
      <c r="X932" s="0" t="n">
        <v>179.56330588</v>
      </c>
      <c r="Y932" s="0" t="n">
        <v>122.06330588</v>
      </c>
      <c r="Z932" s="0" t="s">
        <v>230</v>
      </c>
      <c r="AA932" s="0" t="n">
        <v>0.1678571429</v>
      </c>
      <c r="AB932" s="0" t="n">
        <v>0.235</v>
      </c>
      <c r="AC932" s="0" t="n">
        <v>1</v>
      </c>
      <c r="AD932" s="0" t="n">
        <v>0.0671428571</v>
      </c>
      <c r="AE932" s="0" t="n">
        <v>0.765</v>
      </c>
      <c r="AF932" s="0" t="n">
        <v>0.255</v>
      </c>
      <c r="AG932" s="0" t="n">
        <v>0.51</v>
      </c>
      <c r="AH932" s="0" t="n">
        <v>0.150691191872438</v>
      </c>
      <c r="AI932" s="0" t="n">
        <v>0.210967668567549</v>
      </c>
      <c r="AJ932" s="0" t="n">
        <v>0.89773475986191</v>
      </c>
      <c r="AK932" s="5" t="s">
        <v>281</v>
      </c>
      <c r="AL932" s="5" t="s">
        <v>437</v>
      </c>
      <c r="AM932" s="5" t="s">
        <v>424</v>
      </c>
      <c r="AN932" s="5" t="s">
        <v>252</v>
      </c>
      <c r="AO932" s="5" t="s">
        <v>252</v>
      </c>
      <c r="AP932" s="5" t="s">
        <v>605</v>
      </c>
      <c r="AQ932" s="0" t="s">
        <v>155</v>
      </c>
    </row>
    <row r="933" customFormat="false" ht="15.8" hidden="true" customHeight="false" outlineLevel="0" collapsed="false">
      <c r="A933" s="0" t="s">
        <v>8</v>
      </c>
      <c r="B933" s="0" t="s">
        <v>152</v>
      </c>
      <c r="C933" s="0" t="s">
        <v>466</v>
      </c>
      <c r="D933" s="0" t="s">
        <v>454</v>
      </c>
      <c r="E933" s="0" t="s">
        <v>72</v>
      </c>
      <c r="F933" s="0" t="s">
        <v>241</v>
      </c>
      <c r="G933" s="0" t="n">
        <v>15412506.3584738</v>
      </c>
      <c r="H933" s="0" t="n">
        <v>1834387.49946486</v>
      </c>
      <c r="I933" s="0" t="n">
        <v>1861397.84340958</v>
      </c>
      <c r="J933" s="0" t="n">
        <v>32101781.2406351</v>
      </c>
      <c r="K933" s="0" t="n">
        <v>41273718.7379595</v>
      </c>
      <c r="L933" s="0" t="n">
        <v>235696213.104871</v>
      </c>
      <c r="M933" s="0" t="n">
        <v>324082293.019198</v>
      </c>
      <c r="N933" s="0" t="n">
        <v>73655066.5952724</v>
      </c>
      <c r="O933" s="0" t="n">
        <v>94278485.2419487</v>
      </c>
      <c r="P933" s="0" t="n">
        <v>73375499.9785947</v>
      </c>
      <c r="Q933" s="0" t="n">
        <v>82547437.4759189</v>
      </c>
      <c r="R933" s="0" t="n">
        <v>192040332.571627</v>
      </c>
      <c r="S933" s="0" t="n">
        <v>0.919743388526338</v>
      </c>
      <c r="T933" s="0" t="n">
        <v>20</v>
      </c>
      <c r="U933" s="0" t="n">
        <v>152.57913235</v>
      </c>
      <c r="V933" s="0" t="n">
        <v>45.773739705</v>
      </c>
      <c r="W933" s="0" t="n">
        <v>42.5000000000001</v>
      </c>
      <c r="X933" s="0" t="n">
        <v>260.852872055</v>
      </c>
      <c r="Y933" s="0" t="n">
        <v>198.352872055</v>
      </c>
      <c r="Z933" s="0" t="s">
        <v>230</v>
      </c>
      <c r="AA933" s="0" t="n">
        <v>0.1678571429</v>
      </c>
      <c r="AB933" s="0" t="n">
        <v>0.235</v>
      </c>
      <c r="AC933" s="0" t="n">
        <v>1</v>
      </c>
      <c r="AD933" s="0" t="n">
        <v>0.0671428571</v>
      </c>
      <c r="AE933" s="0" t="n">
        <v>0.765</v>
      </c>
      <c r="AF933" s="0" t="n">
        <v>0.255</v>
      </c>
      <c r="AG933" s="0" t="n">
        <v>0.51</v>
      </c>
      <c r="AH933" s="0" t="n">
        <v>0.154385497399196</v>
      </c>
      <c r="AI933" s="0" t="n">
        <v>0.21613969630369</v>
      </c>
      <c r="AJ933" s="0" t="n">
        <v>0.919743388526338</v>
      </c>
      <c r="AK933" s="5" t="s">
        <v>281</v>
      </c>
      <c r="AL933" s="5" t="s">
        <v>437</v>
      </c>
      <c r="AM933" s="5" t="s">
        <v>424</v>
      </c>
      <c r="AN933" s="5" t="s">
        <v>252</v>
      </c>
      <c r="AO933" s="5" t="s">
        <v>252</v>
      </c>
      <c r="AP933" s="5" t="s">
        <v>605</v>
      </c>
      <c r="AQ933" s="0" t="s">
        <v>242</v>
      </c>
    </row>
    <row r="934" customFormat="false" ht="15.8" hidden="true" customHeight="false" outlineLevel="0" collapsed="false">
      <c r="A934" s="0" t="s">
        <v>8</v>
      </c>
      <c r="B934" s="0" t="s">
        <v>194</v>
      </c>
      <c r="C934" s="0" t="s">
        <v>468</v>
      </c>
      <c r="D934" s="0" t="s">
        <v>468</v>
      </c>
      <c r="E934" s="0" t="s">
        <v>90</v>
      </c>
      <c r="F934" s="0" t="s">
        <v>202</v>
      </c>
      <c r="G934" s="0" t="n">
        <v>220155447.832467</v>
      </c>
      <c r="H934" s="0" t="n">
        <v>2662204.99999999</v>
      </c>
      <c r="I934" s="0" t="n">
        <v>2976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220155447.832467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s">
        <v>230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5" t="s">
        <v>234</v>
      </c>
      <c r="AL934" s="5" t="s">
        <v>265</v>
      </c>
      <c r="AM934" s="5" t="s">
        <v>469</v>
      </c>
      <c r="AN934" s="5" t="s">
        <v>281</v>
      </c>
      <c r="AO934" s="5" t="s">
        <v>252</v>
      </c>
      <c r="AP934" s="5" t="s">
        <v>606</v>
      </c>
      <c r="AQ934" s="0" t="s">
        <v>237</v>
      </c>
    </row>
    <row r="935" customFormat="false" ht="15.8" hidden="true" customHeight="false" outlineLevel="0" collapsed="false">
      <c r="A935" s="0" t="s">
        <v>8</v>
      </c>
      <c r="B935" s="0" t="s">
        <v>194</v>
      </c>
      <c r="C935" s="0" t="s">
        <v>468</v>
      </c>
      <c r="D935" s="0" t="s">
        <v>468</v>
      </c>
      <c r="E935" s="0" t="s">
        <v>90</v>
      </c>
      <c r="F935" s="0" t="s">
        <v>238</v>
      </c>
      <c r="G935" s="0" t="n">
        <v>220155447.832467</v>
      </c>
      <c r="H935" s="0" t="n">
        <v>2662204.99999999</v>
      </c>
      <c r="I935" s="0" t="n">
        <v>4388418.20562568</v>
      </c>
      <c r="J935" s="0" t="n">
        <v>0</v>
      </c>
      <c r="K935" s="0" t="n">
        <v>0</v>
      </c>
      <c r="L935" s="0" t="n">
        <v>166839005.133164</v>
      </c>
      <c r="M935" s="0" t="n">
        <v>208548756.416454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220155447.832467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s">
        <v>230</v>
      </c>
      <c r="AA935" s="0" t="n">
        <v>0.1678571429</v>
      </c>
      <c r="AB935" s="0" t="n">
        <v>0.235</v>
      </c>
      <c r="AC935" s="0" t="n">
        <v>1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5" t="s">
        <v>234</v>
      </c>
      <c r="AL935" s="5" t="s">
        <v>265</v>
      </c>
      <c r="AM935" s="5" t="s">
        <v>469</v>
      </c>
      <c r="AN935" s="5" t="s">
        <v>281</v>
      </c>
      <c r="AO935" s="5" t="s">
        <v>252</v>
      </c>
      <c r="AP935" s="5" t="s">
        <v>606</v>
      </c>
      <c r="AQ935" s="0" t="s">
        <v>239</v>
      </c>
    </row>
    <row r="936" customFormat="false" ht="15.8" hidden="true" customHeight="false" outlineLevel="0" collapsed="false">
      <c r="A936" s="0" t="s">
        <v>8</v>
      </c>
      <c r="B936" s="0" t="s">
        <v>194</v>
      </c>
      <c r="C936" s="0" t="s">
        <v>468</v>
      </c>
      <c r="D936" s="0" t="s">
        <v>468</v>
      </c>
      <c r="E936" s="0" t="s">
        <v>90</v>
      </c>
      <c r="F936" s="0" t="s">
        <v>240</v>
      </c>
      <c r="G936" s="0" t="n">
        <v>71207310.2758367</v>
      </c>
      <c r="H936" s="0" t="n">
        <v>2662204.99999999</v>
      </c>
      <c r="I936" s="0" t="n">
        <v>4388418.20562568</v>
      </c>
      <c r="J936" s="0" t="n">
        <v>0</v>
      </c>
      <c r="K936" s="0" t="n">
        <v>0</v>
      </c>
      <c r="L936" s="0" t="n">
        <v>166839005.133164</v>
      </c>
      <c r="M936" s="0" t="n">
        <v>208548756.416454</v>
      </c>
      <c r="N936" s="0" t="n">
        <v>107055028.196166</v>
      </c>
      <c r="O936" s="0" t="n">
        <v>145984129.358408</v>
      </c>
      <c r="P936" s="0" t="n">
        <v>59482476.6666666</v>
      </c>
      <c r="Q936" s="0" t="n">
        <v>67979973.3333333</v>
      </c>
      <c r="R936" s="0" t="n">
        <v>220155447.832467</v>
      </c>
      <c r="S936" s="0" t="n">
        <v>0.676558945159405</v>
      </c>
      <c r="T936" s="0" t="n">
        <v>0</v>
      </c>
      <c r="U936" s="0" t="n">
        <v>70.5031659</v>
      </c>
      <c r="V936" s="0" t="n">
        <v>47.5243562300001</v>
      </c>
      <c r="W936" s="0" t="n">
        <v>23.9392627539953</v>
      </c>
      <c r="X936" s="0" t="n">
        <v>141.966784883995</v>
      </c>
      <c r="Y936" s="0" t="n">
        <v>118.02752213</v>
      </c>
      <c r="Z936" s="0" t="s">
        <v>230</v>
      </c>
      <c r="AA936" s="0" t="n">
        <v>0.1678571429</v>
      </c>
      <c r="AB936" s="0" t="n">
        <v>0.235</v>
      </c>
      <c r="AC936" s="0" t="n">
        <v>1</v>
      </c>
      <c r="AD936" s="0" t="n">
        <v>0.0671428571</v>
      </c>
      <c r="AE936" s="0" t="n">
        <v>0.765</v>
      </c>
      <c r="AF936" s="0" t="n">
        <v>0</v>
      </c>
      <c r="AG936" s="0" t="n">
        <v>0.765</v>
      </c>
      <c r="AH936" s="0" t="n">
        <v>0.113565251537896</v>
      </c>
      <c r="AI936" s="0" t="n">
        <v>0.15899135211246</v>
      </c>
      <c r="AJ936" s="0" t="n">
        <v>0.676558945159405</v>
      </c>
      <c r="AK936" s="5" t="s">
        <v>234</v>
      </c>
      <c r="AL936" s="5" t="s">
        <v>265</v>
      </c>
      <c r="AM936" s="5" t="s">
        <v>469</v>
      </c>
      <c r="AN936" s="5" t="s">
        <v>281</v>
      </c>
      <c r="AO936" s="5" t="s">
        <v>252</v>
      </c>
      <c r="AP936" s="5" t="s">
        <v>606</v>
      </c>
      <c r="AQ936" s="0" t="s">
        <v>155</v>
      </c>
    </row>
    <row r="937" customFormat="false" ht="15.8" hidden="true" customHeight="false" outlineLevel="0" collapsed="false">
      <c r="A937" s="0" t="s">
        <v>8</v>
      </c>
      <c r="B937" s="0" t="s">
        <v>194</v>
      </c>
      <c r="C937" s="0" t="s">
        <v>468</v>
      </c>
      <c r="D937" s="0" t="s">
        <v>468</v>
      </c>
      <c r="E937" s="0" t="s">
        <v>90</v>
      </c>
      <c r="F937" s="0" t="s">
        <v>241</v>
      </c>
      <c r="G937" s="0" t="n">
        <v>24777079.2341653</v>
      </c>
      <c r="H937" s="0" t="n">
        <v>2662204.99999999</v>
      </c>
      <c r="I937" s="0" t="n">
        <v>4388418.20562568</v>
      </c>
      <c r="J937" s="0" t="n">
        <v>29741238.3333333</v>
      </c>
      <c r="K937" s="0" t="n">
        <v>38238735</v>
      </c>
      <c r="L937" s="0" t="n">
        <v>312823134.624682</v>
      </c>
      <c r="M937" s="0" t="n">
        <v>375387761.549618</v>
      </c>
      <c r="N937" s="0" t="n">
        <v>121653441.132007</v>
      </c>
      <c r="O937" s="0" t="n">
        <v>155716404.648969</v>
      </c>
      <c r="P937" s="0" t="n">
        <v>67979973.3333333</v>
      </c>
      <c r="Q937" s="0" t="n">
        <v>76477469.9999999</v>
      </c>
      <c r="R937" s="0" t="n">
        <v>220155447.832467</v>
      </c>
      <c r="S937" s="0" t="n">
        <v>0.887456433723956</v>
      </c>
      <c r="T937" s="0" t="n">
        <v>12.7676068021308</v>
      </c>
      <c r="U937" s="0" t="n">
        <v>129.25580415</v>
      </c>
      <c r="V937" s="0" t="n">
        <v>52.0940058675001</v>
      </c>
      <c r="W937" s="0" t="n">
        <v>27.131164454528</v>
      </c>
      <c r="X937" s="0" t="n">
        <v>221.248581274159</v>
      </c>
      <c r="Y937" s="0" t="n">
        <v>181.3498100175</v>
      </c>
      <c r="Z937" s="0" t="s">
        <v>230</v>
      </c>
      <c r="AA937" s="0" t="n">
        <v>0.1678571429</v>
      </c>
      <c r="AB937" s="0" t="n">
        <v>0.235</v>
      </c>
      <c r="AC937" s="0" t="n">
        <v>1</v>
      </c>
      <c r="AD937" s="0" t="n">
        <v>0.0671428571</v>
      </c>
      <c r="AE937" s="0" t="n">
        <v>0.765</v>
      </c>
      <c r="AF937" s="0" t="n">
        <v>0.255</v>
      </c>
      <c r="AG937" s="0" t="n">
        <v>0.51</v>
      </c>
      <c r="AH937" s="0" t="n">
        <v>0.148965901413127</v>
      </c>
      <c r="AI937" s="0" t="n">
        <v>0.20855226192513</v>
      </c>
      <c r="AJ937" s="0" t="n">
        <v>0.887456433723956</v>
      </c>
      <c r="AK937" s="5" t="s">
        <v>234</v>
      </c>
      <c r="AL937" s="5" t="s">
        <v>265</v>
      </c>
      <c r="AM937" s="5" t="s">
        <v>469</v>
      </c>
      <c r="AN937" s="5" t="s">
        <v>281</v>
      </c>
      <c r="AO937" s="5" t="s">
        <v>252</v>
      </c>
      <c r="AP937" s="5" t="s">
        <v>606</v>
      </c>
      <c r="AQ937" s="0" t="s">
        <v>242</v>
      </c>
    </row>
    <row r="938" customFormat="false" ht="15.8" hidden="true" customHeight="false" outlineLevel="0" collapsed="false">
      <c r="A938" s="0" t="s">
        <v>8</v>
      </c>
      <c r="B938" s="0" t="s">
        <v>194</v>
      </c>
      <c r="C938" s="0" t="s">
        <v>471</v>
      </c>
      <c r="D938" s="0" t="s">
        <v>471</v>
      </c>
      <c r="E938" s="0" t="s">
        <v>90</v>
      </c>
      <c r="F938" s="0" t="s">
        <v>202</v>
      </c>
      <c r="G938" s="0" t="n">
        <v>144905108.892472</v>
      </c>
      <c r="H938" s="0" t="n">
        <v>2020620</v>
      </c>
      <c r="I938" s="0" t="n">
        <v>1758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144905108.892472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s">
        <v>244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5" t="s">
        <v>234</v>
      </c>
      <c r="AL938" s="5" t="s">
        <v>267</v>
      </c>
      <c r="AM938" s="5" t="s">
        <v>472</v>
      </c>
      <c r="AN938" s="5" t="s">
        <v>281</v>
      </c>
      <c r="AO938" s="5" t="s">
        <v>252</v>
      </c>
      <c r="AP938" s="5" t="s">
        <v>607</v>
      </c>
      <c r="AQ938" s="0" t="s">
        <v>237</v>
      </c>
    </row>
    <row r="939" customFormat="false" ht="15.8" hidden="true" customHeight="false" outlineLevel="0" collapsed="false">
      <c r="A939" s="0" t="s">
        <v>8</v>
      </c>
      <c r="B939" s="0" t="s">
        <v>194</v>
      </c>
      <c r="C939" s="0" t="s">
        <v>471</v>
      </c>
      <c r="D939" s="0" t="s">
        <v>471</v>
      </c>
      <c r="E939" s="0" t="s">
        <v>90</v>
      </c>
      <c r="F939" s="0" t="s">
        <v>238</v>
      </c>
      <c r="G939" s="0" t="n">
        <v>144905108.892472</v>
      </c>
      <c r="H939" s="0" t="n">
        <v>2020620</v>
      </c>
      <c r="I939" s="0" t="n">
        <v>2809183.32283332</v>
      </c>
      <c r="J939" s="0" t="n">
        <v>0</v>
      </c>
      <c r="K939" s="0" t="n">
        <v>0</v>
      </c>
      <c r="L939" s="0" t="n">
        <v>114520003.630872</v>
      </c>
      <c r="M939" s="0" t="n">
        <v>143150004.53859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144905108.892472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s">
        <v>244</v>
      </c>
      <c r="AA939" s="0" t="n">
        <v>0.258</v>
      </c>
      <c r="AB939" s="0" t="n">
        <v>0.44</v>
      </c>
      <c r="AC939" s="0" t="n">
        <v>1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5" t="s">
        <v>234</v>
      </c>
      <c r="AL939" s="5" t="s">
        <v>267</v>
      </c>
      <c r="AM939" s="5" t="s">
        <v>472</v>
      </c>
      <c r="AN939" s="5" t="s">
        <v>281</v>
      </c>
      <c r="AO939" s="5" t="s">
        <v>252</v>
      </c>
      <c r="AP939" s="5" t="s">
        <v>607</v>
      </c>
      <c r="AQ939" s="0" t="s">
        <v>239</v>
      </c>
    </row>
    <row r="940" customFormat="false" ht="15.8" hidden="true" customHeight="false" outlineLevel="0" collapsed="false">
      <c r="A940" s="0" t="s">
        <v>8</v>
      </c>
      <c r="B940" s="0" t="s">
        <v>194</v>
      </c>
      <c r="C940" s="0" t="s">
        <v>471</v>
      </c>
      <c r="D940" s="0" t="s">
        <v>471</v>
      </c>
      <c r="E940" s="0" t="s">
        <v>90</v>
      </c>
      <c r="F940" s="0" t="s">
        <v>240</v>
      </c>
      <c r="G940" s="0" t="n">
        <v>41262467.8176125</v>
      </c>
      <c r="H940" s="0" t="n">
        <v>2020620</v>
      </c>
      <c r="I940" s="0" t="n">
        <v>2809183.32283332</v>
      </c>
      <c r="J940" s="0" t="n">
        <v>0</v>
      </c>
      <c r="K940" s="0" t="n">
        <v>0</v>
      </c>
      <c r="L940" s="0" t="n">
        <v>114520003.630872</v>
      </c>
      <c r="M940" s="0" t="n">
        <v>143150004.53859</v>
      </c>
      <c r="N940" s="0" t="n">
        <v>73483669.0705654</v>
      </c>
      <c r="O940" s="0" t="n">
        <v>100205003.278044</v>
      </c>
      <c r="P940" s="0" t="n">
        <v>35048684.9999999</v>
      </c>
      <c r="Q940" s="0" t="n">
        <v>40055639.9999998</v>
      </c>
      <c r="R940" s="0" t="n">
        <v>144905108.892472</v>
      </c>
      <c r="S940" s="0" t="n">
        <v>0.715244906594483</v>
      </c>
      <c r="T940" s="0" t="n">
        <v>0</v>
      </c>
      <c r="U940" s="0" t="n">
        <v>63.76013505</v>
      </c>
      <c r="V940" s="0" t="n">
        <v>42.97905404</v>
      </c>
      <c r="W940" s="0" t="n">
        <v>18.5844753095584</v>
      </c>
      <c r="X940" s="0" t="n">
        <v>125.323664399558</v>
      </c>
      <c r="Y940" s="0" t="n">
        <v>106.73918909</v>
      </c>
      <c r="Z940" s="0" t="s">
        <v>244</v>
      </c>
      <c r="AA940" s="0" t="n">
        <v>0.258</v>
      </c>
      <c r="AB940" s="0" t="n">
        <v>0.44</v>
      </c>
      <c r="AC940" s="0" t="n">
        <v>1</v>
      </c>
      <c r="AD940" s="0" t="n">
        <v>0.182</v>
      </c>
      <c r="AE940" s="0" t="n">
        <v>0.56</v>
      </c>
      <c r="AF940" s="0" t="n">
        <v>0</v>
      </c>
      <c r="AG940" s="0" t="n">
        <v>0.56</v>
      </c>
      <c r="AH940" s="0" t="n">
        <v>0.184533185901377</v>
      </c>
      <c r="AI940" s="0" t="n">
        <v>0.314707758901573</v>
      </c>
      <c r="AJ940" s="0" t="n">
        <v>0.715244906594483</v>
      </c>
      <c r="AK940" s="5" t="s">
        <v>234</v>
      </c>
      <c r="AL940" s="5" t="s">
        <v>267</v>
      </c>
      <c r="AM940" s="5" t="s">
        <v>472</v>
      </c>
      <c r="AN940" s="5" t="s">
        <v>281</v>
      </c>
      <c r="AO940" s="5" t="s">
        <v>252</v>
      </c>
      <c r="AP940" s="5" t="s">
        <v>607</v>
      </c>
      <c r="AQ940" s="0" t="s">
        <v>155</v>
      </c>
    </row>
    <row r="941" customFormat="false" ht="15.8" hidden="true" customHeight="false" outlineLevel="0" collapsed="false">
      <c r="A941" s="0" t="s">
        <v>8</v>
      </c>
      <c r="B941" s="0" t="s">
        <v>194</v>
      </c>
      <c r="C941" s="0" t="s">
        <v>471</v>
      </c>
      <c r="D941" s="0" t="s">
        <v>471</v>
      </c>
      <c r="E941" s="0" t="s">
        <v>90</v>
      </c>
      <c r="F941" s="0" t="s">
        <v>241</v>
      </c>
      <c r="G941" s="0" t="n">
        <v>16286438.369546</v>
      </c>
      <c r="H941" s="0" t="n">
        <v>2020620</v>
      </c>
      <c r="I941" s="0" t="n">
        <v>2809183.32283332</v>
      </c>
      <c r="J941" s="0" t="n">
        <v>17524342.5</v>
      </c>
      <c r="K941" s="0" t="n">
        <v>22531297.5</v>
      </c>
      <c r="L941" s="0" t="n">
        <v>214725006.807885</v>
      </c>
      <c r="M941" s="0" t="n">
        <v>257670008.169462</v>
      </c>
      <c r="N941" s="0" t="n">
        <v>83504169.3983699</v>
      </c>
      <c r="O941" s="0" t="n">
        <v>106885336.829913</v>
      </c>
      <c r="P941" s="0" t="n">
        <v>40055639.9999998</v>
      </c>
      <c r="Q941" s="0" t="n">
        <v>45062594.9999998</v>
      </c>
      <c r="R941" s="0" t="n">
        <v>144905108.892472</v>
      </c>
      <c r="S941" s="0" t="n">
        <v>0.887606182459506</v>
      </c>
      <c r="T941" s="0" t="n">
        <v>9.91172016509784</v>
      </c>
      <c r="U941" s="0" t="n">
        <v>116.893580925</v>
      </c>
      <c r="V941" s="0" t="n">
        <v>47.11165539</v>
      </c>
      <c r="W941" s="0" t="n">
        <v>21.0624053508328</v>
      </c>
      <c r="X941" s="0" t="n">
        <v>194.979361830931</v>
      </c>
      <c r="Y941" s="0" t="n">
        <v>164.005236315</v>
      </c>
      <c r="Z941" s="0" t="s">
        <v>244</v>
      </c>
      <c r="AA941" s="0" t="n">
        <v>0.258</v>
      </c>
      <c r="AB941" s="0" t="n">
        <v>0.44</v>
      </c>
      <c r="AC941" s="0" t="n">
        <v>1</v>
      </c>
      <c r="AD941" s="0" t="n">
        <v>0.182</v>
      </c>
      <c r="AE941" s="0" t="n">
        <v>0.56</v>
      </c>
      <c r="AF941" s="0" t="n">
        <v>0.186666666666667</v>
      </c>
      <c r="AG941" s="0" t="n">
        <v>0.373333333333333</v>
      </c>
      <c r="AH941" s="0" t="n">
        <v>0.229002395074553</v>
      </c>
      <c r="AI941" s="0" t="n">
        <v>0.390546720282183</v>
      </c>
      <c r="AJ941" s="0" t="n">
        <v>0.887606182459506</v>
      </c>
      <c r="AK941" s="5" t="s">
        <v>234</v>
      </c>
      <c r="AL941" s="5" t="s">
        <v>267</v>
      </c>
      <c r="AM941" s="5" t="s">
        <v>472</v>
      </c>
      <c r="AN941" s="5" t="s">
        <v>281</v>
      </c>
      <c r="AO941" s="5" t="s">
        <v>252</v>
      </c>
      <c r="AP941" s="5" t="s">
        <v>607</v>
      </c>
      <c r="AQ941" s="0" t="s">
        <v>242</v>
      </c>
    </row>
    <row r="942" customFormat="false" ht="15.8" hidden="true" customHeight="false" outlineLevel="0" collapsed="false">
      <c r="A942" s="0" t="s">
        <v>8</v>
      </c>
      <c r="B942" s="0" t="s">
        <v>198</v>
      </c>
      <c r="C942" s="0" t="s">
        <v>102</v>
      </c>
      <c r="D942" s="0" t="s">
        <v>243</v>
      </c>
      <c r="E942" s="0" t="s">
        <v>229</v>
      </c>
      <c r="F942" s="0" t="s">
        <v>202</v>
      </c>
      <c r="G942" s="0" t="n">
        <v>3232902894.44528</v>
      </c>
      <c r="H942" s="0" t="n">
        <v>18569550.3274846</v>
      </c>
      <c r="I942" s="0" t="n">
        <v>2336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3232902894.44528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s">
        <v>244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5" t="s">
        <v>231</v>
      </c>
      <c r="AL942" s="5" t="s">
        <v>245</v>
      </c>
      <c r="AM942" s="5" t="s">
        <v>608</v>
      </c>
      <c r="AN942" s="5" t="s">
        <v>248</v>
      </c>
      <c r="AO942" s="5" t="s">
        <v>252</v>
      </c>
      <c r="AP942" s="5" t="s">
        <v>609</v>
      </c>
      <c r="AQ942" s="0" t="s">
        <v>237</v>
      </c>
    </row>
    <row r="943" customFormat="false" ht="15.8" hidden="true" customHeight="false" outlineLevel="0" collapsed="false">
      <c r="A943" s="0" t="s">
        <v>8</v>
      </c>
      <c r="B943" s="0" t="s">
        <v>198</v>
      </c>
      <c r="C943" s="0" t="s">
        <v>102</v>
      </c>
      <c r="D943" s="0" t="s">
        <v>243</v>
      </c>
      <c r="E943" s="0" t="s">
        <v>229</v>
      </c>
      <c r="F943" s="0" t="s">
        <v>238</v>
      </c>
      <c r="G943" s="0" t="n">
        <v>2149877983.27805</v>
      </c>
      <c r="H943" s="0" t="n">
        <v>18569550.3274846</v>
      </c>
      <c r="I943" s="0" t="n">
        <v>16480220.3589858</v>
      </c>
      <c r="J943" s="0" t="n">
        <v>0</v>
      </c>
      <c r="K943" s="0" t="n">
        <v>0</v>
      </c>
      <c r="L943" s="0" t="n">
        <v>364331754.853598</v>
      </c>
      <c r="M943" s="0" t="n">
        <v>437198105.824318</v>
      </c>
      <c r="N943" s="0" t="n">
        <v>0</v>
      </c>
      <c r="O943" s="0" t="n">
        <v>0</v>
      </c>
      <c r="P943" s="0" t="n">
        <v>137012257.430827</v>
      </c>
      <c r="Q943" s="0" t="n">
        <v>176158616.696778</v>
      </c>
      <c r="R943" s="0" t="n">
        <v>3232902894.44528</v>
      </c>
      <c r="S943" s="0" t="n">
        <v>0.335000755212309</v>
      </c>
      <c r="T943" s="0" t="n">
        <v>0</v>
      </c>
      <c r="U943" s="0" t="n">
        <v>21.5818328</v>
      </c>
      <c r="V943" s="0" t="n">
        <v>0</v>
      </c>
      <c r="W943" s="0" t="n">
        <v>8.43237635281032</v>
      </c>
      <c r="X943" s="0" t="n">
        <v>30.0142091528103</v>
      </c>
      <c r="Y943" s="0" t="n">
        <v>0</v>
      </c>
      <c r="Z943" s="0" t="s">
        <v>244</v>
      </c>
      <c r="AA943" s="0" t="n">
        <v>0.258</v>
      </c>
      <c r="AB943" s="0" t="n">
        <v>0</v>
      </c>
      <c r="AC943" s="0" t="n">
        <v>1</v>
      </c>
      <c r="AD943" s="0" t="n">
        <v>0</v>
      </c>
      <c r="AE943" s="0" t="n">
        <v>0.742</v>
      </c>
      <c r="AF943" s="0" t="n">
        <v>0</v>
      </c>
      <c r="AG943" s="0" t="n">
        <v>0.742</v>
      </c>
      <c r="AH943" s="0" t="n">
        <v>0.0864301948447758</v>
      </c>
      <c r="AI943" s="0" t="n">
        <v>0</v>
      </c>
      <c r="AJ943" s="0" t="n">
        <v>0.335000755212309</v>
      </c>
      <c r="AK943" s="5" t="s">
        <v>231</v>
      </c>
      <c r="AL943" s="5" t="s">
        <v>245</v>
      </c>
      <c r="AM943" s="5" t="s">
        <v>608</v>
      </c>
      <c r="AN943" s="5" t="s">
        <v>248</v>
      </c>
      <c r="AO943" s="5" t="s">
        <v>252</v>
      </c>
      <c r="AP943" s="5" t="s">
        <v>609</v>
      </c>
      <c r="AQ943" s="0" t="s">
        <v>239</v>
      </c>
    </row>
    <row r="944" customFormat="false" ht="15.8" hidden="true" customHeight="false" outlineLevel="0" collapsed="false">
      <c r="A944" s="0" t="s">
        <v>8</v>
      </c>
      <c r="B944" s="0" t="s">
        <v>198</v>
      </c>
      <c r="C944" s="0" t="s">
        <v>102</v>
      </c>
      <c r="D944" s="0" t="s">
        <v>243</v>
      </c>
      <c r="E944" s="0" t="s">
        <v>229</v>
      </c>
      <c r="F944" s="0" t="s">
        <v>240</v>
      </c>
      <c r="G944" s="0" t="n">
        <v>587697592.223958</v>
      </c>
      <c r="H944" s="0" t="n">
        <v>18569550.3274846</v>
      </c>
      <c r="I944" s="0" t="n">
        <v>16480220.3589858</v>
      </c>
      <c r="J944" s="0" t="n">
        <v>0</v>
      </c>
      <c r="K944" s="0" t="n">
        <v>0</v>
      </c>
      <c r="L944" s="0" t="n">
        <v>364331754.853598</v>
      </c>
      <c r="M944" s="0" t="n">
        <v>437198105.824318</v>
      </c>
      <c r="N944" s="0" t="n">
        <v>96051098.4160085</v>
      </c>
      <c r="O944" s="0" t="n">
        <v>153681757.465614</v>
      </c>
      <c r="P944" s="0" t="n">
        <v>156585437.063803</v>
      </c>
      <c r="Q944" s="0" t="n">
        <v>195731796.329753</v>
      </c>
      <c r="R944" s="0" t="n">
        <v>3232902894.44528</v>
      </c>
      <c r="S944" s="0" t="n">
        <v>0.818213657690205</v>
      </c>
      <c r="T944" s="0" t="n">
        <v>0</v>
      </c>
      <c r="U944" s="0" t="n">
        <v>21.5818328</v>
      </c>
      <c r="V944" s="0" t="n">
        <v>6.724256955</v>
      </c>
      <c r="W944" s="0" t="n">
        <v>9.48642339691159</v>
      </c>
      <c r="X944" s="0" t="n">
        <v>37.7925131519116</v>
      </c>
      <c r="Y944" s="0" t="n">
        <v>28.306089755</v>
      </c>
      <c r="Z944" s="0" t="s">
        <v>244</v>
      </c>
      <c r="AA944" s="0" t="n">
        <v>0.258</v>
      </c>
      <c r="AB944" s="0" t="n">
        <v>0.44</v>
      </c>
      <c r="AC944" s="0" t="n">
        <v>1</v>
      </c>
      <c r="AD944" s="0" t="n">
        <v>0.182</v>
      </c>
      <c r="AE944" s="0" t="n">
        <v>0.56</v>
      </c>
      <c r="AF944" s="0" t="n">
        <v>0</v>
      </c>
      <c r="AG944" s="0" t="n">
        <v>0.56</v>
      </c>
      <c r="AH944" s="0" t="n">
        <v>0.211099123684073</v>
      </c>
      <c r="AI944" s="0" t="n">
        <v>0.36001400938369</v>
      </c>
      <c r="AJ944" s="0" t="n">
        <v>0.818213657690205</v>
      </c>
      <c r="AK944" s="5" t="s">
        <v>231</v>
      </c>
      <c r="AL944" s="5" t="s">
        <v>245</v>
      </c>
      <c r="AM944" s="5" t="s">
        <v>608</v>
      </c>
      <c r="AN944" s="5" t="s">
        <v>248</v>
      </c>
      <c r="AO944" s="5" t="s">
        <v>252</v>
      </c>
      <c r="AP944" s="5" t="s">
        <v>609</v>
      </c>
      <c r="AQ944" s="0" t="s">
        <v>155</v>
      </c>
    </row>
    <row r="945" customFormat="false" ht="15.8" hidden="true" customHeight="false" outlineLevel="0" collapsed="false">
      <c r="A945" s="0" t="s">
        <v>8</v>
      </c>
      <c r="B945" s="0" t="s">
        <v>198</v>
      </c>
      <c r="C945" s="0" t="s">
        <v>102</v>
      </c>
      <c r="D945" s="0" t="s">
        <v>243</v>
      </c>
      <c r="E945" s="0" t="s">
        <v>229</v>
      </c>
      <c r="F945" s="0" t="s">
        <v>241</v>
      </c>
      <c r="G945" s="0" t="n">
        <v>524205895.328547</v>
      </c>
      <c r="H945" s="0" t="n">
        <v>18569550.3274846</v>
      </c>
      <c r="I945" s="0" t="n">
        <v>16480220.3589858</v>
      </c>
      <c r="J945" s="0" t="n">
        <v>137012257.430827</v>
      </c>
      <c r="K945" s="0" t="n">
        <v>176158616.696778</v>
      </c>
      <c r="L945" s="0" t="n">
        <v>619363983.251117</v>
      </c>
      <c r="M945" s="0" t="n">
        <v>728663509.707197</v>
      </c>
      <c r="N945" s="0" t="n">
        <v>240127746.040021</v>
      </c>
      <c r="O945" s="0" t="n">
        <v>307363514.931227</v>
      </c>
      <c r="P945" s="0" t="n">
        <v>176158616.696778</v>
      </c>
      <c r="Q945" s="0" t="n">
        <v>215304975.962728</v>
      </c>
      <c r="R945" s="0" t="n">
        <v>3232902894.44528</v>
      </c>
      <c r="S945" s="0" t="n">
        <v>0.837852879457274</v>
      </c>
      <c r="T945" s="0" t="n">
        <v>8.43237635281032</v>
      </c>
      <c r="U945" s="0" t="n">
        <v>36.2967188</v>
      </c>
      <c r="V945" s="0" t="n">
        <v>14.7416402475</v>
      </c>
      <c r="W945" s="0" t="n">
        <v>10.5404704410129</v>
      </c>
      <c r="X945" s="0" t="n">
        <v>70.0112058413231</v>
      </c>
      <c r="Y945" s="0" t="n">
        <v>51.0383590474999</v>
      </c>
      <c r="Z945" s="0" t="s">
        <v>244</v>
      </c>
      <c r="AA945" s="0" t="n">
        <v>0.258</v>
      </c>
      <c r="AB945" s="0" t="n">
        <v>0.44</v>
      </c>
      <c r="AC945" s="0" t="n">
        <v>1</v>
      </c>
      <c r="AD945" s="0" t="n">
        <v>0.182</v>
      </c>
      <c r="AE945" s="0" t="n">
        <v>0.56</v>
      </c>
      <c r="AF945" s="0" t="n">
        <v>0.186666666666667</v>
      </c>
      <c r="AG945" s="0" t="n">
        <v>0.373333333333333</v>
      </c>
      <c r="AH945" s="0" t="n">
        <v>0.216166042899977</v>
      </c>
      <c r="AI945" s="0" t="n">
        <v>0.368655266961201</v>
      </c>
      <c r="AJ945" s="0" t="n">
        <v>0.837852879457274</v>
      </c>
      <c r="AK945" s="5" t="s">
        <v>231</v>
      </c>
      <c r="AL945" s="5" t="s">
        <v>245</v>
      </c>
      <c r="AM945" s="5" t="s">
        <v>608</v>
      </c>
      <c r="AN945" s="5" t="s">
        <v>248</v>
      </c>
      <c r="AO945" s="5" t="s">
        <v>252</v>
      </c>
      <c r="AP945" s="5" t="s">
        <v>609</v>
      </c>
      <c r="AQ945" s="0" t="s">
        <v>242</v>
      </c>
    </row>
    <row r="946" customFormat="false" ht="15.8" hidden="true" customHeight="false" outlineLevel="0" collapsed="false">
      <c r="A946" s="0" t="s">
        <v>8</v>
      </c>
      <c r="B946" s="0" t="s">
        <v>192</v>
      </c>
      <c r="C946" s="0" t="s">
        <v>99</v>
      </c>
      <c r="D946" s="0" t="s">
        <v>99</v>
      </c>
      <c r="E946" s="0" t="s">
        <v>229</v>
      </c>
      <c r="F946" s="0" t="s">
        <v>202</v>
      </c>
      <c r="G946" s="0" t="n">
        <v>45957439.7421241</v>
      </c>
      <c r="H946" s="0" t="n">
        <v>251589.695186375</v>
      </c>
      <c r="I946" s="0" t="n">
        <v>186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45957439.7421241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s">
        <v>230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5" t="s">
        <v>231</v>
      </c>
      <c r="AL946" s="5" t="s">
        <v>232</v>
      </c>
      <c r="AM946" s="5" t="s">
        <v>233</v>
      </c>
      <c r="AN946" s="5" t="s">
        <v>233</v>
      </c>
      <c r="AO946" s="5" t="s">
        <v>252</v>
      </c>
      <c r="AP946" s="5" t="s">
        <v>610</v>
      </c>
      <c r="AQ946" s="0" t="s">
        <v>237</v>
      </c>
    </row>
    <row r="947" customFormat="false" ht="15.8" hidden="true" customHeight="false" outlineLevel="0" collapsed="false">
      <c r="A947" s="0" t="s">
        <v>8</v>
      </c>
      <c r="B947" s="0" t="s">
        <v>192</v>
      </c>
      <c r="C947" s="0" t="s">
        <v>99</v>
      </c>
      <c r="D947" s="0" t="s">
        <v>99</v>
      </c>
      <c r="E947" s="0" t="s">
        <v>229</v>
      </c>
      <c r="F947" s="0" t="s">
        <v>238</v>
      </c>
      <c r="G947" s="0" t="n">
        <v>13519401.179038</v>
      </c>
      <c r="H947" s="0" t="n">
        <v>251589.695186375</v>
      </c>
      <c r="I947" s="0" t="n">
        <v>288990.803519531</v>
      </c>
      <c r="J947" s="0" t="n">
        <v>2449663.49102781</v>
      </c>
      <c r="K947" s="0" t="n">
        <v>3266217.98803708</v>
      </c>
      <c r="L947" s="0" t="n">
        <v>11508008.6279422</v>
      </c>
      <c r="M947" s="0" t="n">
        <v>14385010.7849278</v>
      </c>
      <c r="N947" s="0" t="n">
        <v>6713005.03296629</v>
      </c>
      <c r="O947" s="0" t="n">
        <v>9398207.0461528</v>
      </c>
      <c r="P947" s="0" t="n">
        <v>1633108.99401854</v>
      </c>
      <c r="Q947" s="0" t="n">
        <v>2449663.49102781</v>
      </c>
      <c r="R947" s="0" t="n">
        <v>45957439.7421241</v>
      </c>
      <c r="S947" s="0" t="n">
        <v>0.705827799483655</v>
      </c>
      <c r="T947" s="0" t="n">
        <v>11.35953019624</v>
      </c>
      <c r="U947" s="0" t="n">
        <v>51.45882345</v>
      </c>
      <c r="V947" s="0" t="n">
        <v>32.01882348</v>
      </c>
      <c r="W947" s="0" t="n">
        <v>8.11395014017142</v>
      </c>
      <c r="X947" s="0" t="n">
        <v>102.951127266411</v>
      </c>
      <c r="Y947" s="0" t="n">
        <v>83.47764693</v>
      </c>
      <c r="Z947" s="0" t="s">
        <v>230</v>
      </c>
      <c r="AA947" s="0" t="n">
        <v>0.1678571429</v>
      </c>
      <c r="AB947" s="0" t="n">
        <v>0.235</v>
      </c>
      <c r="AC947" s="0" t="n">
        <v>1</v>
      </c>
      <c r="AD947" s="0" t="n">
        <v>0.0671428571</v>
      </c>
      <c r="AE947" s="0" t="n">
        <v>0.765</v>
      </c>
      <c r="AF947" s="0" t="n">
        <v>0.255</v>
      </c>
      <c r="AG947" s="0" t="n">
        <v>0.51</v>
      </c>
      <c r="AH947" s="0" t="n">
        <v>0.11847823780072</v>
      </c>
      <c r="AI947" s="0" t="n">
        <v>0.165869532878659</v>
      </c>
      <c r="AJ947" s="0" t="n">
        <v>0.705827799483655</v>
      </c>
      <c r="AK947" s="5" t="s">
        <v>231</v>
      </c>
      <c r="AL947" s="5" t="s">
        <v>232</v>
      </c>
      <c r="AM947" s="5" t="s">
        <v>233</v>
      </c>
      <c r="AN947" s="5" t="s">
        <v>233</v>
      </c>
      <c r="AO947" s="5" t="s">
        <v>252</v>
      </c>
      <c r="AP947" s="5" t="s">
        <v>610</v>
      </c>
      <c r="AQ947" s="0" t="s">
        <v>239</v>
      </c>
    </row>
    <row r="948" customFormat="false" ht="15.8" hidden="true" customHeight="false" outlineLevel="0" collapsed="false">
      <c r="A948" s="0" t="s">
        <v>8</v>
      </c>
      <c r="B948" s="0" t="s">
        <v>192</v>
      </c>
      <c r="C948" s="0" t="s">
        <v>99</v>
      </c>
      <c r="D948" s="0" t="s">
        <v>99</v>
      </c>
      <c r="E948" s="0" t="s">
        <v>229</v>
      </c>
      <c r="F948" s="0" t="s">
        <v>240</v>
      </c>
      <c r="G948" s="0" t="n">
        <v>3764113.71675478</v>
      </c>
      <c r="H948" s="0" t="n">
        <v>251589.695186375</v>
      </c>
      <c r="I948" s="0" t="n">
        <v>288990.803519531</v>
      </c>
      <c r="J948" s="0" t="n">
        <v>2857940.73953244</v>
      </c>
      <c r="K948" s="0" t="n">
        <v>3674495.23654171</v>
      </c>
      <c r="L948" s="0" t="n">
        <v>11508008.6279422</v>
      </c>
      <c r="M948" s="0" t="n">
        <v>14385010.7849278</v>
      </c>
      <c r="N948" s="0" t="n">
        <v>7384305.53626292</v>
      </c>
      <c r="O948" s="0" t="n">
        <v>10069507.5494494</v>
      </c>
      <c r="P948" s="0" t="n">
        <v>2041386.24252317</v>
      </c>
      <c r="Q948" s="0" t="n">
        <v>2857940.73953244</v>
      </c>
      <c r="R948" s="0" t="n">
        <v>45957439.7421241</v>
      </c>
      <c r="S948" s="0" t="n">
        <v>0.918095661162242</v>
      </c>
      <c r="T948" s="0" t="n">
        <v>12.9823202242743</v>
      </c>
      <c r="U948" s="0" t="n">
        <v>51.45882345</v>
      </c>
      <c r="V948" s="0" t="n">
        <v>34.68705877</v>
      </c>
      <c r="W948" s="0" t="n">
        <v>9.73674016820569</v>
      </c>
      <c r="X948" s="0" t="n">
        <v>108.86494261248</v>
      </c>
      <c r="Y948" s="0" t="n">
        <v>86.14588222</v>
      </c>
      <c r="Z948" s="0" t="s">
        <v>230</v>
      </c>
      <c r="AA948" s="0" t="n">
        <v>0.1678571429</v>
      </c>
      <c r="AB948" s="0" t="n">
        <v>0.235</v>
      </c>
      <c r="AC948" s="0" t="n">
        <v>1</v>
      </c>
      <c r="AD948" s="0" t="n">
        <v>0.0671428571</v>
      </c>
      <c r="AE948" s="0" t="n">
        <v>0.765</v>
      </c>
      <c r="AF948" s="0" t="n">
        <v>0.255</v>
      </c>
      <c r="AG948" s="0" t="n">
        <v>0.51</v>
      </c>
      <c r="AH948" s="0" t="n">
        <v>0.15410891459158</v>
      </c>
      <c r="AI948" s="0" t="n">
        <v>0.215752480373127</v>
      </c>
      <c r="AJ948" s="0" t="n">
        <v>0.918095661162242</v>
      </c>
      <c r="AK948" s="5" t="s">
        <v>231</v>
      </c>
      <c r="AL948" s="5" t="s">
        <v>232</v>
      </c>
      <c r="AM948" s="5" t="s">
        <v>233</v>
      </c>
      <c r="AN948" s="5" t="s">
        <v>233</v>
      </c>
      <c r="AO948" s="5" t="s">
        <v>252</v>
      </c>
      <c r="AP948" s="5" t="s">
        <v>610</v>
      </c>
      <c r="AQ948" s="0" t="s">
        <v>155</v>
      </c>
    </row>
    <row r="949" customFormat="false" ht="15.8" hidden="true" customHeight="false" outlineLevel="0" collapsed="false">
      <c r="A949" s="0" t="s">
        <v>8</v>
      </c>
      <c r="B949" s="0" t="s">
        <v>192</v>
      </c>
      <c r="C949" s="0" t="s">
        <v>99</v>
      </c>
      <c r="D949" s="0" t="s">
        <v>99</v>
      </c>
      <c r="E949" s="0" t="s">
        <v>229</v>
      </c>
      <c r="F949" s="0" t="s">
        <v>241</v>
      </c>
      <c r="G949" s="0" t="n">
        <v>2997227.27527193</v>
      </c>
      <c r="H949" s="0" t="n">
        <v>251589.695186375</v>
      </c>
      <c r="I949" s="0" t="n">
        <v>288990.803519531</v>
      </c>
      <c r="J949" s="0" t="n">
        <v>2857940.73953244</v>
      </c>
      <c r="K949" s="0" t="n">
        <v>3674495.23654171</v>
      </c>
      <c r="L949" s="0" t="n">
        <v>21577516.1773916</v>
      </c>
      <c r="M949" s="0" t="n">
        <v>25893019.41287</v>
      </c>
      <c r="N949" s="0" t="n">
        <v>8391256.29120787</v>
      </c>
      <c r="O949" s="0" t="n">
        <v>10740808.0527461</v>
      </c>
      <c r="P949" s="0" t="n">
        <v>2449663.49102781</v>
      </c>
      <c r="Q949" s="0" t="n">
        <v>3266217.98803708</v>
      </c>
      <c r="R949" s="0" t="n">
        <v>45957439.7421241</v>
      </c>
      <c r="S949" s="0" t="n">
        <v>0.934782544630642</v>
      </c>
      <c r="T949" s="0" t="n">
        <v>12.9823202242743</v>
      </c>
      <c r="U949" s="0" t="n">
        <v>94.3411763249999</v>
      </c>
      <c r="V949" s="0" t="n">
        <v>38.0223528825</v>
      </c>
      <c r="W949" s="0" t="n">
        <v>11.35953019624</v>
      </c>
      <c r="X949" s="0" t="n">
        <v>156.705379628014</v>
      </c>
      <c r="Y949" s="0" t="n">
        <v>132.3635292075</v>
      </c>
      <c r="Z949" s="0" t="s">
        <v>230</v>
      </c>
      <c r="AA949" s="0" t="n">
        <v>0.1678571429</v>
      </c>
      <c r="AB949" s="0" t="n">
        <v>0.235</v>
      </c>
      <c r="AC949" s="0" t="n">
        <v>1</v>
      </c>
      <c r="AD949" s="0" t="n">
        <v>0.0671428571</v>
      </c>
      <c r="AE949" s="0" t="n">
        <v>0.765</v>
      </c>
      <c r="AF949" s="0" t="n">
        <v>0.255</v>
      </c>
      <c r="AG949" s="0" t="n">
        <v>0.51</v>
      </c>
      <c r="AH949" s="0" t="n">
        <v>0.156909927174491</v>
      </c>
      <c r="AI949" s="0" t="n">
        <v>0.219673897988201</v>
      </c>
      <c r="AJ949" s="0" t="n">
        <v>0.934782544630642</v>
      </c>
      <c r="AK949" s="5" t="s">
        <v>231</v>
      </c>
      <c r="AL949" s="5" t="s">
        <v>232</v>
      </c>
      <c r="AM949" s="5" t="s">
        <v>233</v>
      </c>
      <c r="AN949" s="5" t="s">
        <v>233</v>
      </c>
      <c r="AO949" s="5" t="s">
        <v>252</v>
      </c>
      <c r="AP949" s="5" t="s">
        <v>610</v>
      </c>
      <c r="AQ949" s="0" t="s">
        <v>242</v>
      </c>
    </row>
    <row r="950" customFormat="false" ht="15.8" hidden="true" customHeight="false" outlineLevel="0" collapsed="false">
      <c r="A950" s="0" t="s">
        <v>8</v>
      </c>
      <c r="B950" s="0" t="s">
        <v>195</v>
      </c>
      <c r="C950" s="0" t="s">
        <v>459</v>
      </c>
      <c r="D950" s="0" t="s">
        <v>459</v>
      </c>
      <c r="E950" s="0" t="s">
        <v>90</v>
      </c>
      <c r="F950" s="0" t="s">
        <v>202</v>
      </c>
      <c r="G950" s="0" t="n">
        <v>16255379.1914005</v>
      </c>
      <c r="H950" s="0" t="n">
        <v>92517.4039418983</v>
      </c>
      <c r="I950" s="0" t="n">
        <v>108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16255379.1914005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s">
        <v>244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5" t="s">
        <v>234</v>
      </c>
      <c r="AL950" s="5" t="s">
        <v>460</v>
      </c>
      <c r="AM950" s="5" t="s">
        <v>461</v>
      </c>
      <c r="AN950" s="5" t="s">
        <v>232</v>
      </c>
      <c r="AO950" s="5" t="s">
        <v>252</v>
      </c>
      <c r="AP950" s="5" t="s">
        <v>611</v>
      </c>
      <c r="AQ950" s="0" t="s">
        <v>237</v>
      </c>
    </row>
    <row r="951" customFormat="false" ht="15.8" hidden="true" customHeight="false" outlineLevel="0" collapsed="false">
      <c r="A951" s="0" t="s">
        <v>8</v>
      </c>
      <c r="B951" s="0" t="s">
        <v>195</v>
      </c>
      <c r="C951" s="0" t="s">
        <v>459</v>
      </c>
      <c r="D951" s="0" t="s">
        <v>459</v>
      </c>
      <c r="E951" s="0" t="s">
        <v>90</v>
      </c>
      <c r="F951" s="0" t="s">
        <v>238</v>
      </c>
      <c r="G951" s="0" t="n">
        <v>4415181.76169382</v>
      </c>
      <c r="H951" s="0" t="n">
        <v>92517.4039418983</v>
      </c>
      <c r="I951" s="0" t="n">
        <v>170069.803440659</v>
      </c>
      <c r="J951" s="0" t="n">
        <v>0</v>
      </c>
      <c r="K951" s="0" t="n">
        <v>0</v>
      </c>
      <c r="L951" s="0" t="n">
        <v>6554357.96645648</v>
      </c>
      <c r="M951" s="0" t="n">
        <v>9176101.15303907</v>
      </c>
      <c r="N951" s="0" t="n">
        <v>3058700.38743027</v>
      </c>
      <c r="O951" s="0" t="n">
        <v>4282180.54240237</v>
      </c>
      <c r="P951" s="0" t="n">
        <v>462587.019709491</v>
      </c>
      <c r="Q951" s="0" t="n">
        <v>693880.529564237</v>
      </c>
      <c r="R951" s="0" t="n">
        <v>16255379.1914005</v>
      </c>
      <c r="S951" s="0" t="n">
        <v>0.728386418446051</v>
      </c>
      <c r="T951" s="0" t="n">
        <v>0</v>
      </c>
      <c r="U951" s="0" t="n">
        <v>85.0135133999999</v>
      </c>
      <c r="V951" s="0" t="n">
        <v>39.6729729599999</v>
      </c>
      <c r="W951" s="0" t="n">
        <v>6.24999999999999</v>
      </c>
      <c r="X951" s="0" t="n">
        <v>130.93648636</v>
      </c>
      <c r="Y951" s="0" t="n">
        <v>124.68648636</v>
      </c>
      <c r="Z951" s="0" t="s">
        <v>244</v>
      </c>
      <c r="AA951" s="0" t="n">
        <v>0.258</v>
      </c>
      <c r="AB951" s="0" t="n">
        <v>0.44</v>
      </c>
      <c r="AC951" s="0" t="n">
        <v>1</v>
      </c>
      <c r="AD951" s="0" t="n">
        <v>0.182</v>
      </c>
      <c r="AE951" s="0" t="n">
        <v>0.56</v>
      </c>
      <c r="AF951" s="0" t="n">
        <v>0</v>
      </c>
      <c r="AG951" s="0" t="n">
        <v>0.56</v>
      </c>
      <c r="AH951" s="0" t="n">
        <v>0.187923695959081</v>
      </c>
      <c r="AI951" s="0" t="n">
        <v>0.320490024116263</v>
      </c>
      <c r="AJ951" s="0" t="n">
        <v>0.728386418446051</v>
      </c>
      <c r="AK951" s="5" t="s">
        <v>234</v>
      </c>
      <c r="AL951" s="5" t="s">
        <v>460</v>
      </c>
      <c r="AM951" s="5" t="s">
        <v>461</v>
      </c>
      <c r="AN951" s="5" t="s">
        <v>232</v>
      </c>
      <c r="AO951" s="5" t="s">
        <v>252</v>
      </c>
      <c r="AP951" s="5" t="s">
        <v>611</v>
      </c>
      <c r="AQ951" s="0" t="s">
        <v>239</v>
      </c>
    </row>
    <row r="952" customFormat="false" ht="15.8" hidden="true" customHeight="false" outlineLevel="0" collapsed="false">
      <c r="A952" s="0" t="s">
        <v>8</v>
      </c>
      <c r="B952" s="0" t="s">
        <v>195</v>
      </c>
      <c r="C952" s="0" t="s">
        <v>459</v>
      </c>
      <c r="D952" s="0" t="s">
        <v>459</v>
      </c>
      <c r="E952" s="0" t="s">
        <v>90</v>
      </c>
      <c r="F952" s="0" t="s">
        <v>240</v>
      </c>
      <c r="G952" s="0" t="n">
        <v>1174355.98489401</v>
      </c>
      <c r="H952" s="0" t="n">
        <v>92517.4039418983</v>
      </c>
      <c r="I952" s="0" t="n">
        <v>170069.803440659</v>
      </c>
      <c r="J952" s="0" t="n">
        <v>809527.284491609</v>
      </c>
      <c r="K952" s="0" t="n">
        <v>1040820.79434635</v>
      </c>
      <c r="L952" s="0" t="n">
        <v>5898922.16981083</v>
      </c>
      <c r="M952" s="0" t="n">
        <v>7209793.76310213</v>
      </c>
      <c r="N952" s="0" t="n">
        <v>3364570.4261733</v>
      </c>
      <c r="O952" s="0" t="n">
        <v>4588050.5811454</v>
      </c>
      <c r="P952" s="0" t="n">
        <v>578233.774636864</v>
      </c>
      <c r="Q952" s="0" t="n">
        <v>809527.284491609</v>
      </c>
      <c r="R952" s="0" t="n">
        <v>16255379.1914005</v>
      </c>
      <c r="S952" s="0" t="n">
        <v>0.927755854165785</v>
      </c>
      <c r="T952" s="0" t="n">
        <v>9.99999999999998</v>
      </c>
      <c r="U952" s="0" t="n">
        <v>70.8445944999999</v>
      </c>
      <c r="V952" s="0" t="n">
        <v>42.9790540399999</v>
      </c>
      <c r="W952" s="0" t="n">
        <v>7.49999999999999</v>
      </c>
      <c r="X952" s="0" t="n">
        <v>131.32364854</v>
      </c>
      <c r="Y952" s="0" t="n">
        <v>113.82364854</v>
      </c>
      <c r="Z952" s="0" t="s">
        <v>244</v>
      </c>
      <c r="AA952" s="0" t="n">
        <v>0.258</v>
      </c>
      <c r="AB952" s="0" t="n">
        <v>0.44</v>
      </c>
      <c r="AC952" s="0" t="n">
        <v>1</v>
      </c>
      <c r="AD952" s="0" t="n">
        <v>0.182</v>
      </c>
      <c r="AE952" s="0" t="n">
        <v>0.56</v>
      </c>
      <c r="AF952" s="0" t="n">
        <v>0.186666666666667</v>
      </c>
      <c r="AG952" s="0" t="n">
        <v>0.373333333333333</v>
      </c>
      <c r="AH952" s="0" t="n">
        <v>0.239361010374772</v>
      </c>
      <c r="AI952" s="0" t="n">
        <v>0.408212575832945</v>
      </c>
      <c r="AJ952" s="0" t="n">
        <v>0.927755854165785</v>
      </c>
      <c r="AK952" s="5" t="s">
        <v>234</v>
      </c>
      <c r="AL952" s="5" t="s">
        <v>460</v>
      </c>
      <c r="AM952" s="5" t="s">
        <v>461</v>
      </c>
      <c r="AN952" s="5" t="s">
        <v>232</v>
      </c>
      <c r="AO952" s="5" t="s">
        <v>252</v>
      </c>
      <c r="AP952" s="5" t="s">
        <v>611</v>
      </c>
      <c r="AQ952" s="0" t="s">
        <v>155</v>
      </c>
    </row>
    <row r="953" customFormat="false" ht="15.8" hidden="true" customHeight="false" outlineLevel="0" collapsed="false">
      <c r="A953" s="0" t="s">
        <v>8</v>
      </c>
      <c r="B953" s="0" t="s">
        <v>195</v>
      </c>
      <c r="C953" s="0" t="s">
        <v>459</v>
      </c>
      <c r="D953" s="0" t="s">
        <v>459</v>
      </c>
      <c r="E953" s="0" t="s">
        <v>90</v>
      </c>
      <c r="F953" s="0" t="s">
        <v>241</v>
      </c>
      <c r="G953" s="0" t="n">
        <v>885744.77966056</v>
      </c>
      <c r="H953" s="0" t="n">
        <v>92517.4039418983</v>
      </c>
      <c r="I953" s="0" t="n">
        <v>170069.803440659</v>
      </c>
      <c r="J953" s="0" t="n">
        <v>809527.284491609</v>
      </c>
      <c r="K953" s="0" t="n">
        <v>1040820.79434635</v>
      </c>
      <c r="L953" s="0" t="n">
        <v>10486972.7463304</v>
      </c>
      <c r="M953" s="0" t="n">
        <v>14419587.5262043</v>
      </c>
      <c r="N953" s="0" t="n">
        <v>3823375.48428784</v>
      </c>
      <c r="O953" s="0" t="n">
        <v>4893920.61988842</v>
      </c>
      <c r="P953" s="0" t="n">
        <v>693880.529564237</v>
      </c>
      <c r="Q953" s="0" t="n">
        <v>925174.039418983</v>
      </c>
      <c r="R953" s="0" t="n">
        <v>16255379.1914005</v>
      </c>
      <c r="S953" s="0" t="n">
        <v>0.945510666393489</v>
      </c>
      <c r="T953" s="0" t="n">
        <v>9.99999999999998</v>
      </c>
      <c r="U953" s="0" t="n">
        <v>134.60472955</v>
      </c>
      <c r="V953" s="0" t="n">
        <v>47.1116553899999</v>
      </c>
      <c r="W953" s="0" t="n">
        <v>8.74999999999999</v>
      </c>
      <c r="X953" s="0" t="n">
        <v>200.46638494</v>
      </c>
      <c r="Y953" s="0" t="n">
        <v>181.71638494</v>
      </c>
      <c r="Z953" s="0" t="s">
        <v>244</v>
      </c>
      <c r="AA953" s="0" t="n">
        <v>0.258</v>
      </c>
      <c r="AB953" s="0" t="n">
        <v>0.44</v>
      </c>
      <c r="AC953" s="0" t="n">
        <v>1</v>
      </c>
      <c r="AD953" s="0" t="n">
        <v>0.182</v>
      </c>
      <c r="AE953" s="0" t="n">
        <v>0.56</v>
      </c>
      <c r="AF953" s="0" t="n">
        <v>0.186666666666667</v>
      </c>
      <c r="AG953" s="0" t="n">
        <v>0.373333333333333</v>
      </c>
      <c r="AH953" s="0" t="n">
        <v>0.24394175192952</v>
      </c>
      <c r="AI953" s="0" t="n">
        <v>0.416024693213135</v>
      </c>
      <c r="AJ953" s="0" t="n">
        <v>0.945510666393489</v>
      </c>
      <c r="AK953" s="5" t="s">
        <v>234</v>
      </c>
      <c r="AL953" s="5" t="s">
        <v>460</v>
      </c>
      <c r="AM953" s="5" t="s">
        <v>461</v>
      </c>
      <c r="AN953" s="5" t="s">
        <v>232</v>
      </c>
      <c r="AO953" s="5" t="s">
        <v>252</v>
      </c>
      <c r="AP953" s="5" t="s">
        <v>611</v>
      </c>
      <c r="AQ953" s="0" t="s">
        <v>242</v>
      </c>
    </row>
    <row r="954" customFormat="false" ht="15.8" hidden="true" customHeight="false" outlineLevel="0" collapsed="false">
      <c r="A954" s="0" t="s">
        <v>8</v>
      </c>
      <c r="B954" s="0" t="s">
        <v>200</v>
      </c>
      <c r="C954" s="0" t="s">
        <v>468</v>
      </c>
      <c r="D954" s="0" t="s">
        <v>468</v>
      </c>
      <c r="E954" s="0" t="s">
        <v>90</v>
      </c>
      <c r="F954" s="0" t="s">
        <v>202</v>
      </c>
      <c r="G954" s="0" t="n">
        <v>365588277.711233</v>
      </c>
      <c r="H954" s="0" t="n">
        <v>2533054.99999999</v>
      </c>
      <c r="I954" s="0" t="n">
        <v>2781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365588277.711233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s">
        <v>230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v>0</v>
      </c>
      <c r="AF954" s="0" t="n">
        <v>0</v>
      </c>
      <c r="AG954" s="0" t="n">
        <v>0</v>
      </c>
      <c r="AH954" s="0" t="n">
        <v>0</v>
      </c>
      <c r="AI954" s="0" t="n">
        <v>0</v>
      </c>
      <c r="AJ954" s="0" t="n">
        <v>0</v>
      </c>
      <c r="AK954" s="5" t="s">
        <v>234</v>
      </c>
      <c r="AL954" s="5" t="s">
        <v>265</v>
      </c>
      <c r="AM954" s="5" t="s">
        <v>469</v>
      </c>
      <c r="AN954" s="5" t="s">
        <v>277</v>
      </c>
      <c r="AO954" s="5" t="s">
        <v>252</v>
      </c>
      <c r="AP954" s="5" t="s">
        <v>612</v>
      </c>
      <c r="AQ954" s="0" t="s">
        <v>237</v>
      </c>
    </row>
    <row r="955" customFormat="false" ht="15.8" hidden="true" customHeight="false" outlineLevel="0" collapsed="false">
      <c r="A955" s="0" t="s">
        <v>8</v>
      </c>
      <c r="B955" s="0" t="s">
        <v>200</v>
      </c>
      <c r="C955" s="0" t="s">
        <v>468</v>
      </c>
      <c r="D955" s="0" t="s">
        <v>468</v>
      </c>
      <c r="E955" s="0" t="s">
        <v>90</v>
      </c>
      <c r="F955" s="0" t="s">
        <v>238</v>
      </c>
      <c r="G955" s="0" t="n">
        <v>60360711.0303845</v>
      </c>
      <c r="H955" s="0" t="n">
        <v>2533054.99999999</v>
      </c>
      <c r="I955" s="0" t="n">
        <v>5264368.47411423</v>
      </c>
      <c r="J955" s="0" t="n">
        <v>24318149.9999999</v>
      </c>
      <c r="K955" s="0" t="n">
        <v>32424200</v>
      </c>
      <c r="L955" s="0" t="n">
        <v>158745241.687844</v>
      </c>
      <c r="M955" s="0" t="n">
        <v>198431552.109805</v>
      </c>
      <c r="N955" s="0" t="n">
        <v>92601390.9001404</v>
      </c>
      <c r="O955" s="0" t="n">
        <v>129641947.260197</v>
      </c>
      <c r="P955" s="0" t="n">
        <v>0</v>
      </c>
      <c r="Q955" s="0" t="n">
        <v>0</v>
      </c>
      <c r="R955" s="0" t="n">
        <v>365588277.711233</v>
      </c>
      <c r="S955" s="0" t="n">
        <v>0.834894293087642</v>
      </c>
      <c r="T955" s="0" t="n">
        <v>11.2003785942271</v>
      </c>
      <c r="U955" s="0" t="n">
        <v>70.5031659</v>
      </c>
      <c r="V955" s="0" t="n">
        <v>43.86863652</v>
      </c>
      <c r="W955" s="0" t="n">
        <v>0</v>
      </c>
      <c r="X955" s="0" t="n">
        <v>125.572181014227</v>
      </c>
      <c r="Y955" s="0" t="n">
        <v>114.37180242</v>
      </c>
      <c r="Z955" s="0" t="s">
        <v>230</v>
      </c>
      <c r="AA955" s="0" t="n">
        <v>0.1678571429</v>
      </c>
      <c r="AB955" s="0" t="n">
        <v>0.235</v>
      </c>
      <c r="AC955" s="0" t="n">
        <v>1</v>
      </c>
      <c r="AD955" s="0" t="n">
        <v>0.0671428571</v>
      </c>
      <c r="AE955" s="0" t="n">
        <v>0.765</v>
      </c>
      <c r="AF955" s="0" t="n">
        <v>0.765</v>
      </c>
      <c r="AG955" s="0" t="n">
        <v>0</v>
      </c>
      <c r="AH955" s="0" t="n">
        <v>0.140142970661207</v>
      </c>
      <c r="AI955" s="0" t="n">
        <v>0.196200158875596</v>
      </c>
      <c r="AJ955" s="0" t="n">
        <v>0.834894293087642</v>
      </c>
      <c r="AK955" s="5" t="s">
        <v>234</v>
      </c>
      <c r="AL955" s="5" t="s">
        <v>265</v>
      </c>
      <c r="AM955" s="5" t="s">
        <v>469</v>
      </c>
      <c r="AN955" s="5" t="s">
        <v>277</v>
      </c>
      <c r="AO955" s="5" t="s">
        <v>252</v>
      </c>
      <c r="AP955" s="5" t="s">
        <v>612</v>
      </c>
      <c r="AQ955" s="0" t="s">
        <v>239</v>
      </c>
    </row>
    <row r="956" customFormat="false" ht="15.8" hidden="true" customHeight="false" outlineLevel="0" collapsed="false">
      <c r="A956" s="0" t="s">
        <v>8</v>
      </c>
      <c r="B956" s="0" t="s">
        <v>200</v>
      </c>
      <c r="C956" s="0" t="s">
        <v>468</v>
      </c>
      <c r="D956" s="0" t="s">
        <v>468</v>
      </c>
      <c r="E956" s="0" t="s">
        <v>90</v>
      </c>
      <c r="F956" s="0" t="s">
        <v>240</v>
      </c>
      <c r="G956" s="0" t="n">
        <v>34340468.925863</v>
      </c>
      <c r="H956" s="0" t="n">
        <v>2533054.99999999</v>
      </c>
      <c r="I956" s="0" t="n">
        <v>5264368.47411423</v>
      </c>
      <c r="J956" s="0" t="n">
        <v>28371175</v>
      </c>
      <c r="K956" s="0" t="n">
        <v>36477224.9999999</v>
      </c>
      <c r="L956" s="0" t="n">
        <v>158745241.687844</v>
      </c>
      <c r="M956" s="0" t="n">
        <v>198431552.109805</v>
      </c>
      <c r="N956" s="0" t="n">
        <v>101861529.990154</v>
      </c>
      <c r="O956" s="0" t="n">
        <v>138902086.350211</v>
      </c>
      <c r="P956" s="0" t="n">
        <v>0</v>
      </c>
      <c r="Q956" s="0" t="n">
        <v>0</v>
      </c>
      <c r="R956" s="0" t="n">
        <v>365588277.711233</v>
      </c>
      <c r="S956" s="0" t="n">
        <v>0.906067915686871</v>
      </c>
      <c r="T956" s="0" t="n">
        <v>12.8004326791167</v>
      </c>
      <c r="U956" s="0" t="n">
        <v>70.5031659</v>
      </c>
      <c r="V956" s="0" t="n">
        <v>47.52435623</v>
      </c>
      <c r="W956" s="0" t="n">
        <v>0</v>
      </c>
      <c r="X956" s="0" t="n">
        <v>130.827954809117</v>
      </c>
      <c r="Y956" s="0" t="n">
        <v>118.02752213</v>
      </c>
      <c r="Z956" s="0" t="s">
        <v>230</v>
      </c>
      <c r="AA956" s="0" t="n">
        <v>0.1678571429</v>
      </c>
      <c r="AB956" s="0" t="n">
        <v>0.235</v>
      </c>
      <c r="AC956" s="0" t="n">
        <v>1</v>
      </c>
      <c r="AD956" s="0" t="n">
        <v>0.0671428571</v>
      </c>
      <c r="AE956" s="0" t="n">
        <v>0.765</v>
      </c>
      <c r="AF956" s="0" t="n">
        <v>0.765</v>
      </c>
      <c r="AG956" s="0" t="n">
        <v>0</v>
      </c>
      <c r="AH956" s="0" t="n">
        <v>0.152089971600556</v>
      </c>
      <c r="AI956" s="0" t="n">
        <v>0.212925960186415</v>
      </c>
      <c r="AJ956" s="0" t="n">
        <v>0.906067915686871</v>
      </c>
      <c r="AK956" s="5" t="s">
        <v>234</v>
      </c>
      <c r="AL956" s="5" t="s">
        <v>265</v>
      </c>
      <c r="AM956" s="5" t="s">
        <v>469</v>
      </c>
      <c r="AN956" s="5" t="s">
        <v>277</v>
      </c>
      <c r="AO956" s="5" t="s">
        <v>252</v>
      </c>
      <c r="AP956" s="5" t="s">
        <v>612</v>
      </c>
      <c r="AQ956" s="0" t="s">
        <v>155</v>
      </c>
    </row>
    <row r="957" customFormat="false" ht="15.8" hidden="true" customHeight="false" outlineLevel="0" collapsed="false">
      <c r="A957" s="0" t="s">
        <v>8</v>
      </c>
      <c r="B957" s="0" t="s">
        <v>200</v>
      </c>
      <c r="C957" s="0" t="s">
        <v>468</v>
      </c>
      <c r="D957" s="0" t="s">
        <v>468</v>
      </c>
      <c r="E957" s="0" t="s">
        <v>90</v>
      </c>
      <c r="F957" s="0" t="s">
        <v>241</v>
      </c>
      <c r="G957" s="0" t="n">
        <v>17517252.7975443</v>
      </c>
      <c r="H957" s="0" t="n">
        <v>2533054.99999999</v>
      </c>
      <c r="I957" s="0" t="n">
        <v>5264368.47411423</v>
      </c>
      <c r="J957" s="0" t="n">
        <v>28371175</v>
      </c>
      <c r="K957" s="0" t="n">
        <v>36477224.9999999</v>
      </c>
      <c r="L957" s="0" t="n">
        <v>297647328.164707</v>
      </c>
      <c r="M957" s="0" t="n">
        <v>357176793.797649</v>
      </c>
      <c r="N957" s="0" t="n">
        <v>115751738.625175</v>
      </c>
      <c r="O957" s="0" t="n">
        <v>148162225.440225</v>
      </c>
      <c r="P957" s="0" t="n">
        <v>64848399.9999999</v>
      </c>
      <c r="Q957" s="0" t="n">
        <v>72954449.9999998</v>
      </c>
      <c r="R957" s="0" t="n">
        <v>365588277.711233</v>
      </c>
      <c r="S957" s="0" t="n">
        <v>0.952084752533065</v>
      </c>
      <c r="T957" s="0" t="n">
        <v>12.8004326791167</v>
      </c>
      <c r="U957" s="0" t="n">
        <v>129.25580415</v>
      </c>
      <c r="V957" s="0" t="n">
        <v>52.0940058675</v>
      </c>
      <c r="W957" s="0" t="n">
        <v>27.200919443123</v>
      </c>
      <c r="X957" s="0" t="n">
        <v>221.35116213974</v>
      </c>
      <c r="Y957" s="0" t="n">
        <v>181.3498100175</v>
      </c>
      <c r="Z957" s="0" t="s">
        <v>230</v>
      </c>
      <c r="AA957" s="0" t="n">
        <v>0.1678571429</v>
      </c>
      <c r="AB957" s="0" t="n">
        <v>0.235</v>
      </c>
      <c r="AC957" s="0" t="n">
        <v>1</v>
      </c>
      <c r="AD957" s="0" t="n">
        <v>0.0671428571</v>
      </c>
      <c r="AE957" s="0" t="n">
        <v>0.765</v>
      </c>
      <c r="AF957" s="0" t="n">
        <v>0.255</v>
      </c>
      <c r="AG957" s="0" t="n">
        <v>0.51</v>
      </c>
      <c r="AH957" s="0" t="n">
        <v>0.159814226358854</v>
      </c>
      <c r="AI957" s="0" t="n">
        <v>0.22373991684527</v>
      </c>
      <c r="AJ957" s="0" t="n">
        <v>0.952084752533065</v>
      </c>
      <c r="AK957" s="5" t="s">
        <v>234</v>
      </c>
      <c r="AL957" s="5" t="s">
        <v>265</v>
      </c>
      <c r="AM957" s="5" t="s">
        <v>469</v>
      </c>
      <c r="AN957" s="5" t="s">
        <v>277</v>
      </c>
      <c r="AO957" s="5" t="s">
        <v>252</v>
      </c>
      <c r="AP957" s="5" t="s">
        <v>612</v>
      </c>
      <c r="AQ957" s="0" t="s">
        <v>242</v>
      </c>
    </row>
    <row r="958" customFormat="false" ht="15.8" hidden="true" customHeight="false" outlineLevel="0" collapsed="false">
      <c r="A958" s="0" t="s">
        <v>8</v>
      </c>
      <c r="B958" s="0" t="s">
        <v>200</v>
      </c>
      <c r="C958" s="0" t="s">
        <v>471</v>
      </c>
      <c r="D958" s="0" t="s">
        <v>471</v>
      </c>
      <c r="E958" s="0" t="s">
        <v>90</v>
      </c>
      <c r="F958" s="0" t="s">
        <v>202</v>
      </c>
      <c r="G958" s="0" t="n">
        <v>1266355378.29987</v>
      </c>
      <c r="H958" s="0" t="n">
        <v>9947199.99999999</v>
      </c>
      <c r="I958" s="0" t="n">
        <v>7793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1266355378.29987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s">
        <v>244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5" t="s">
        <v>234</v>
      </c>
      <c r="AL958" s="5" t="s">
        <v>267</v>
      </c>
      <c r="AM958" s="5" t="s">
        <v>472</v>
      </c>
      <c r="AN958" s="5" t="s">
        <v>277</v>
      </c>
      <c r="AO958" s="5" t="s">
        <v>252</v>
      </c>
      <c r="AP958" s="5" t="s">
        <v>613</v>
      </c>
      <c r="AQ958" s="0" t="s">
        <v>237</v>
      </c>
    </row>
    <row r="959" customFormat="false" ht="15.8" hidden="true" customHeight="false" outlineLevel="0" collapsed="false">
      <c r="A959" s="0" t="s">
        <v>8</v>
      </c>
      <c r="B959" s="0" t="s">
        <v>200</v>
      </c>
      <c r="C959" s="0" t="s">
        <v>471</v>
      </c>
      <c r="D959" s="0" t="s">
        <v>471</v>
      </c>
      <c r="E959" s="0" t="s">
        <v>90</v>
      </c>
      <c r="F959" s="0" t="s">
        <v>238</v>
      </c>
      <c r="G959" s="0" t="n">
        <v>278402800.921944</v>
      </c>
      <c r="H959" s="0" t="n">
        <v>9947199.99999999</v>
      </c>
      <c r="I959" s="0" t="n">
        <v>17125461.4155988</v>
      </c>
      <c r="J959" s="0" t="n">
        <v>75003832.4999999</v>
      </c>
      <c r="K959" s="0" t="n">
        <v>100005110</v>
      </c>
      <c r="L959" s="0" t="n">
        <v>563764280.328318</v>
      </c>
      <c r="M959" s="0" t="n">
        <v>704705350.410399</v>
      </c>
      <c r="N959" s="0" t="n">
        <v>328862497.189759</v>
      </c>
      <c r="O959" s="0" t="n">
        <v>460407496.065663</v>
      </c>
      <c r="P959" s="0" t="n">
        <v>0</v>
      </c>
      <c r="Q959" s="0" t="n">
        <v>0</v>
      </c>
      <c r="R959" s="0" t="n">
        <v>1266355378.29987</v>
      </c>
      <c r="S959" s="0" t="n">
        <v>0.780154287104059</v>
      </c>
      <c r="T959" s="0" t="n">
        <v>8.79689472917002</v>
      </c>
      <c r="U959" s="0" t="n">
        <v>63.76013505</v>
      </c>
      <c r="V959" s="0" t="n">
        <v>39.6729729599999</v>
      </c>
      <c r="W959" s="0" t="n">
        <v>0</v>
      </c>
      <c r="X959" s="0" t="n">
        <v>112.23000273917</v>
      </c>
      <c r="Y959" s="0" t="n">
        <v>103.43310801</v>
      </c>
      <c r="Z959" s="0" t="s">
        <v>244</v>
      </c>
      <c r="AA959" s="0" t="n">
        <v>0.258</v>
      </c>
      <c r="AB959" s="0" t="n">
        <v>0.44</v>
      </c>
      <c r="AC959" s="0" t="n">
        <v>1</v>
      </c>
      <c r="AD959" s="0" t="n">
        <v>0.182</v>
      </c>
      <c r="AE959" s="0" t="n">
        <v>0.56</v>
      </c>
      <c r="AF959" s="0" t="n">
        <v>0.56</v>
      </c>
      <c r="AG959" s="0" t="n">
        <v>0</v>
      </c>
      <c r="AH959" s="0" t="n">
        <v>0.201279806072847</v>
      </c>
      <c r="AI959" s="0" t="n">
        <v>0.343267886325786</v>
      </c>
      <c r="AJ959" s="0" t="n">
        <v>0.780154287104059</v>
      </c>
      <c r="AK959" s="5" t="s">
        <v>234</v>
      </c>
      <c r="AL959" s="5" t="s">
        <v>267</v>
      </c>
      <c r="AM959" s="5" t="s">
        <v>472</v>
      </c>
      <c r="AN959" s="5" t="s">
        <v>277</v>
      </c>
      <c r="AO959" s="5" t="s">
        <v>252</v>
      </c>
      <c r="AP959" s="5" t="s">
        <v>613</v>
      </c>
      <c r="AQ959" s="0" t="s">
        <v>239</v>
      </c>
    </row>
    <row r="960" customFormat="false" ht="15.8" hidden="true" customHeight="false" outlineLevel="0" collapsed="false">
      <c r="A960" s="0" t="s">
        <v>8</v>
      </c>
      <c r="B960" s="0" t="s">
        <v>200</v>
      </c>
      <c r="C960" s="0" t="s">
        <v>471</v>
      </c>
      <c r="D960" s="0" t="s">
        <v>471</v>
      </c>
      <c r="E960" s="0" t="s">
        <v>90</v>
      </c>
      <c r="F960" s="0" t="s">
        <v>240</v>
      </c>
      <c r="G960" s="0" t="n">
        <v>121752706.41746</v>
      </c>
      <c r="H960" s="0" t="n">
        <v>9947199.99999999</v>
      </c>
      <c r="I960" s="0" t="n">
        <v>17125461.4155988</v>
      </c>
      <c r="J960" s="0" t="n">
        <v>87504471.2499998</v>
      </c>
      <c r="K960" s="0" t="n">
        <v>112505748.75</v>
      </c>
      <c r="L960" s="0" t="n">
        <v>563764280.328318</v>
      </c>
      <c r="M960" s="0" t="n">
        <v>704705350.410399</v>
      </c>
      <c r="N960" s="0" t="n">
        <v>361748746.908734</v>
      </c>
      <c r="O960" s="0" t="n">
        <v>493293745.784639</v>
      </c>
      <c r="P960" s="0" t="n">
        <v>0</v>
      </c>
      <c r="Q960" s="0" t="n">
        <v>0</v>
      </c>
      <c r="R960" s="0" t="n">
        <v>1266355378.29987</v>
      </c>
      <c r="S960" s="0" t="n">
        <v>0.903855814486359</v>
      </c>
      <c r="T960" s="0" t="n">
        <v>10.0535939761943</v>
      </c>
      <c r="U960" s="0" t="n">
        <v>63.76013505</v>
      </c>
      <c r="V960" s="0" t="n">
        <v>42.9790540399999</v>
      </c>
      <c r="W960" s="0" t="n">
        <v>0</v>
      </c>
      <c r="X960" s="0" t="n">
        <v>116.792783066194</v>
      </c>
      <c r="Y960" s="0" t="n">
        <v>106.73918909</v>
      </c>
      <c r="Z960" s="0" t="s">
        <v>244</v>
      </c>
      <c r="AA960" s="0" t="n">
        <v>0.258</v>
      </c>
      <c r="AB960" s="0" t="n">
        <v>0.44</v>
      </c>
      <c r="AC960" s="0" t="n">
        <v>1</v>
      </c>
      <c r="AD960" s="0" t="n">
        <v>0.182</v>
      </c>
      <c r="AE960" s="0" t="n">
        <v>0.56</v>
      </c>
      <c r="AF960" s="0" t="n">
        <v>0.56</v>
      </c>
      <c r="AG960" s="0" t="n">
        <v>0</v>
      </c>
      <c r="AH960" s="0" t="n">
        <v>0.233194800137481</v>
      </c>
      <c r="AI960" s="0" t="n">
        <v>0.397696558373998</v>
      </c>
      <c r="AJ960" s="0" t="n">
        <v>0.903855814486359</v>
      </c>
      <c r="AK960" s="5" t="s">
        <v>234</v>
      </c>
      <c r="AL960" s="5" t="s">
        <v>267</v>
      </c>
      <c r="AM960" s="5" t="s">
        <v>472</v>
      </c>
      <c r="AN960" s="5" t="s">
        <v>277</v>
      </c>
      <c r="AO960" s="5" t="s">
        <v>252</v>
      </c>
      <c r="AP960" s="5" t="s">
        <v>613</v>
      </c>
      <c r="AQ960" s="0" t="s">
        <v>155</v>
      </c>
    </row>
    <row r="961" customFormat="false" ht="15.8" hidden="true" customHeight="false" outlineLevel="0" collapsed="false">
      <c r="A961" s="0" t="s">
        <v>8</v>
      </c>
      <c r="B961" s="0" t="s">
        <v>200</v>
      </c>
      <c r="C961" s="0" t="s">
        <v>471</v>
      </c>
      <c r="D961" s="0" t="s">
        <v>471</v>
      </c>
      <c r="E961" s="0" t="s">
        <v>90</v>
      </c>
      <c r="F961" s="0" t="s">
        <v>241</v>
      </c>
      <c r="G961" s="0" t="n">
        <v>69930039.4351708</v>
      </c>
      <c r="H961" s="0" t="n">
        <v>9947199.99999999</v>
      </c>
      <c r="I961" s="0" t="n">
        <v>17125461.4155988</v>
      </c>
      <c r="J961" s="0" t="n">
        <v>87504471.2499998</v>
      </c>
      <c r="K961" s="0" t="n">
        <v>112505748.75</v>
      </c>
      <c r="L961" s="0" t="n">
        <v>1057058025.6156</v>
      </c>
      <c r="M961" s="0" t="n">
        <v>1268469630.73872</v>
      </c>
      <c r="N961" s="0" t="n">
        <v>411078121.487199</v>
      </c>
      <c r="O961" s="0" t="n">
        <v>526179995.503614</v>
      </c>
      <c r="P961" s="0" t="n">
        <v>200010220</v>
      </c>
      <c r="Q961" s="0" t="n">
        <v>225011497.5</v>
      </c>
      <c r="R961" s="0" t="n">
        <v>1266355378.29987</v>
      </c>
      <c r="S961" s="0" t="n">
        <v>0.944778503227858</v>
      </c>
      <c r="T961" s="0" t="n">
        <v>10.0535939761943</v>
      </c>
      <c r="U961" s="0" t="n">
        <v>116.893580925</v>
      </c>
      <c r="V961" s="0" t="n">
        <v>47.1116553899999</v>
      </c>
      <c r="W961" s="0" t="n">
        <v>21.3638871994129</v>
      </c>
      <c r="X961" s="0" t="n">
        <v>195.422717490607</v>
      </c>
      <c r="Y961" s="0" t="n">
        <v>164.005236315</v>
      </c>
      <c r="Z961" s="0" t="s">
        <v>244</v>
      </c>
      <c r="AA961" s="0" t="n">
        <v>0.258</v>
      </c>
      <c r="AB961" s="0" t="n">
        <v>0.44</v>
      </c>
      <c r="AC961" s="0" t="n">
        <v>1</v>
      </c>
      <c r="AD961" s="0" t="n">
        <v>0.182</v>
      </c>
      <c r="AE961" s="0" t="n">
        <v>0.56</v>
      </c>
      <c r="AF961" s="0" t="n">
        <v>0.186666666666667</v>
      </c>
      <c r="AG961" s="0" t="n">
        <v>0.373333333333333</v>
      </c>
      <c r="AH961" s="0" t="n">
        <v>0.243752853832787</v>
      </c>
      <c r="AI961" s="0" t="n">
        <v>0.415702541420257</v>
      </c>
      <c r="AJ961" s="0" t="n">
        <v>0.944778503227858</v>
      </c>
      <c r="AK961" s="5" t="s">
        <v>234</v>
      </c>
      <c r="AL961" s="5" t="s">
        <v>267</v>
      </c>
      <c r="AM961" s="5" t="s">
        <v>472</v>
      </c>
      <c r="AN961" s="5" t="s">
        <v>277</v>
      </c>
      <c r="AO961" s="5" t="s">
        <v>252</v>
      </c>
      <c r="AP961" s="5" t="s">
        <v>613</v>
      </c>
      <c r="AQ961" s="0" t="s">
        <v>242</v>
      </c>
    </row>
    <row r="962" customFormat="false" ht="15.8" hidden="true" customHeight="false" outlineLevel="0" collapsed="false">
      <c r="A962" s="0" t="s">
        <v>8</v>
      </c>
      <c r="B962" s="0" t="s">
        <v>8</v>
      </c>
      <c r="C962" s="0" t="s">
        <v>422</v>
      </c>
      <c r="D962" s="0" t="s">
        <v>422</v>
      </c>
      <c r="E962" s="0" t="s">
        <v>229</v>
      </c>
      <c r="F962" s="0" t="s">
        <v>202</v>
      </c>
      <c r="G962" s="0" t="n">
        <v>845982510.096704</v>
      </c>
      <c r="H962" s="0" t="n">
        <v>7320035.22995415</v>
      </c>
      <c r="I962" s="0" t="n">
        <v>66923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845982510.096704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s">
        <v>244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5" t="s">
        <v>231</v>
      </c>
      <c r="AL962" s="5" t="s">
        <v>252</v>
      </c>
      <c r="AM962" s="5" t="s">
        <v>235</v>
      </c>
      <c r="AN962" s="5" t="s">
        <v>245</v>
      </c>
      <c r="AO962" s="5" t="s">
        <v>252</v>
      </c>
      <c r="AP962" s="5" t="s">
        <v>614</v>
      </c>
      <c r="AQ962" s="0" t="s">
        <v>237</v>
      </c>
    </row>
    <row r="963" customFormat="false" ht="15.8" hidden="true" customHeight="false" outlineLevel="0" collapsed="false">
      <c r="A963" s="0" t="s">
        <v>8</v>
      </c>
      <c r="B963" s="0" t="s">
        <v>8</v>
      </c>
      <c r="C963" s="0" t="s">
        <v>422</v>
      </c>
      <c r="D963" s="0" t="s">
        <v>422</v>
      </c>
      <c r="E963" s="0" t="s">
        <v>229</v>
      </c>
      <c r="F963" s="0" t="s">
        <v>238</v>
      </c>
      <c r="G963" s="0" t="n">
        <v>300729016.767736</v>
      </c>
      <c r="H963" s="0" t="n">
        <v>7320035.22995415</v>
      </c>
      <c r="I963" s="0" t="n">
        <v>243973555.637768</v>
      </c>
      <c r="J963" s="0" t="n">
        <v>0</v>
      </c>
      <c r="K963" s="0" t="n">
        <v>0</v>
      </c>
      <c r="L963" s="0" t="n">
        <v>279022520.386963</v>
      </c>
      <c r="M963" s="0" t="n">
        <v>418533780.580445</v>
      </c>
      <c r="N963" s="0" t="n">
        <v>56967097.6561372</v>
      </c>
      <c r="O963" s="0" t="n">
        <v>73243411.2721763</v>
      </c>
      <c r="P963" s="0" t="n">
        <v>86979308.0550277</v>
      </c>
      <c r="Q963" s="0" t="n">
        <v>108724135.068785</v>
      </c>
      <c r="R963" s="0" t="n">
        <v>845982510.096704</v>
      </c>
      <c r="S963" s="0" t="n">
        <v>0.644520999927812</v>
      </c>
      <c r="T963" s="0" t="n">
        <v>0</v>
      </c>
      <c r="U963" s="0" t="n">
        <v>47.647059</v>
      </c>
      <c r="V963" s="0" t="n">
        <v>8.89411764000002</v>
      </c>
      <c r="W963" s="0" t="n">
        <v>13.3676571885186</v>
      </c>
      <c r="X963" s="0" t="n">
        <v>69.9088338285187</v>
      </c>
      <c r="Y963" s="0" t="n">
        <v>56.5411766400001</v>
      </c>
      <c r="Z963" s="0" t="s">
        <v>244</v>
      </c>
      <c r="AA963" s="0" t="n">
        <v>0.258</v>
      </c>
      <c r="AB963" s="0" t="n">
        <v>0.44</v>
      </c>
      <c r="AC963" s="0" t="n">
        <v>1</v>
      </c>
      <c r="AD963" s="0" t="n">
        <v>0.182</v>
      </c>
      <c r="AE963" s="0" t="n">
        <v>0.56</v>
      </c>
      <c r="AF963" s="0" t="n">
        <v>0</v>
      </c>
      <c r="AG963" s="0" t="n">
        <v>0.56</v>
      </c>
      <c r="AH963" s="0" t="n">
        <v>0.166286417981375</v>
      </c>
      <c r="AI963" s="0" t="n">
        <v>0.283589239968237</v>
      </c>
      <c r="AJ963" s="0" t="n">
        <v>0.644520999927812</v>
      </c>
      <c r="AK963" s="5" t="s">
        <v>231</v>
      </c>
      <c r="AL963" s="5" t="s">
        <v>252</v>
      </c>
      <c r="AM963" s="5" t="s">
        <v>235</v>
      </c>
      <c r="AN963" s="5" t="s">
        <v>245</v>
      </c>
      <c r="AO963" s="5" t="s">
        <v>252</v>
      </c>
      <c r="AP963" s="5" t="s">
        <v>614</v>
      </c>
      <c r="AQ963" s="0" t="s">
        <v>239</v>
      </c>
    </row>
    <row r="964" customFormat="false" ht="15.8" hidden="true" customHeight="false" outlineLevel="0" collapsed="false">
      <c r="A964" s="0" t="s">
        <v>8</v>
      </c>
      <c r="B964" s="0" t="s">
        <v>8</v>
      </c>
      <c r="C964" s="0" t="s">
        <v>422</v>
      </c>
      <c r="D964" s="0" t="s">
        <v>422</v>
      </c>
      <c r="E964" s="0" t="s">
        <v>229</v>
      </c>
      <c r="F964" s="0" t="s">
        <v>240</v>
      </c>
      <c r="G964" s="0" t="n">
        <v>118299236.071758</v>
      </c>
      <c r="H964" s="0" t="n">
        <v>7320035.22995415</v>
      </c>
      <c r="I964" s="0" t="n">
        <v>243973555.637768</v>
      </c>
      <c r="J964" s="0" t="n">
        <v>0</v>
      </c>
      <c r="K964" s="0" t="n">
        <v>0</v>
      </c>
      <c r="L964" s="0" t="n">
        <v>279022520.386963</v>
      </c>
      <c r="M964" s="0" t="n">
        <v>418533780.580445</v>
      </c>
      <c r="N964" s="0" t="n">
        <v>81381568.0801959</v>
      </c>
      <c r="O964" s="0" t="n">
        <v>81381568.0801959</v>
      </c>
      <c r="P964" s="0" t="n">
        <v>119596548.575663</v>
      </c>
      <c r="Q964" s="0" t="n">
        <v>119596548.575663</v>
      </c>
      <c r="R964" s="0" t="n">
        <v>845982510.096704</v>
      </c>
      <c r="S964" s="0" t="n">
        <v>0.86016349669187</v>
      </c>
      <c r="T964" s="0" t="n">
        <v>0</v>
      </c>
      <c r="U964" s="0" t="n">
        <v>47.647059</v>
      </c>
      <c r="V964" s="0" t="n">
        <v>11.11764705</v>
      </c>
      <c r="W964" s="0" t="n">
        <v>16.3382476748561</v>
      </c>
      <c r="X964" s="0" t="n">
        <v>75.1029537248562</v>
      </c>
      <c r="Y964" s="0" t="n">
        <v>58.7647060500001</v>
      </c>
      <c r="Z964" s="0" t="s">
        <v>244</v>
      </c>
      <c r="AA964" s="0" t="n">
        <v>0.258</v>
      </c>
      <c r="AB964" s="0" t="n">
        <v>0.44</v>
      </c>
      <c r="AC964" s="0" t="n">
        <v>1</v>
      </c>
      <c r="AD964" s="0" t="n">
        <v>0.182</v>
      </c>
      <c r="AE964" s="0" t="n">
        <v>0.56</v>
      </c>
      <c r="AF964" s="0" t="n">
        <v>0</v>
      </c>
      <c r="AG964" s="0" t="n">
        <v>0.56</v>
      </c>
      <c r="AH964" s="0" t="n">
        <v>0.221922182146503</v>
      </c>
      <c r="AI964" s="0" t="n">
        <v>0.378471938544423</v>
      </c>
      <c r="AJ964" s="0" t="n">
        <v>0.86016349669187</v>
      </c>
      <c r="AK964" s="5" t="s">
        <v>231</v>
      </c>
      <c r="AL964" s="5" t="s">
        <v>252</v>
      </c>
      <c r="AM964" s="5" t="s">
        <v>235</v>
      </c>
      <c r="AN964" s="5" t="s">
        <v>245</v>
      </c>
      <c r="AO964" s="5" t="s">
        <v>252</v>
      </c>
      <c r="AP964" s="5" t="s">
        <v>614</v>
      </c>
      <c r="AQ964" s="0" t="s">
        <v>155</v>
      </c>
    </row>
    <row r="965" customFormat="false" ht="15.8" hidden="true" customHeight="false" outlineLevel="0" collapsed="false">
      <c r="A965" s="0" t="s">
        <v>8</v>
      </c>
      <c r="B965" s="0" t="s">
        <v>8</v>
      </c>
      <c r="C965" s="0" t="s">
        <v>422</v>
      </c>
      <c r="D965" s="0" t="s">
        <v>422</v>
      </c>
      <c r="E965" s="0" t="s">
        <v>229</v>
      </c>
      <c r="F965" s="0" t="s">
        <v>241</v>
      </c>
      <c r="G965" s="0" t="n">
        <v>53941997.2825354</v>
      </c>
      <c r="H965" s="0" t="n">
        <v>7320035.22995415</v>
      </c>
      <c r="I965" s="0" t="n">
        <v>243973555.637768</v>
      </c>
      <c r="J965" s="0" t="n">
        <v>0</v>
      </c>
      <c r="K965" s="0" t="n">
        <v>0</v>
      </c>
      <c r="L965" s="0" t="n">
        <v>627800670.870667</v>
      </c>
      <c r="M965" s="0" t="n">
        <v>837067561.160889</v>
      </c>
      <c r="N965" s="0" t="n">
        <v>65105254.4641568</v>
      </c>
      <c r="O965" s="0" t="n">
        <v>81381568.0801959</v>
      </c>
      <c r="P965" s="0" t="n">
        <v>97851721.5619062</v>
      </c>
      <c r="Q965" s="0" t="n">
        <v>119596548.575663</v>
      </c>
      <c r="R965" s="0" t="n">
        <v>845982510.096704</v>
      </c>
      <c r="S965" s="0" t="n">
        <v>0.936237455693535</v>
      </c>
      <c r="T965" s="0" t="n">
        <v>0</v>
      </c>
      <c r="U965" s="0" t="n">
        <v>100.0588239</v>
      </c>
      <c r="V965" s="0" t="n">
        <v>10.005882345</v>
      </c>
      <c r="W965" s="0" t="n">
        <v>14.8529524316874</v>
      </c>
      <c r="X965" s="0" t="n">
        <v>124.917658676687</v>
      </c>
      <c r="Y965" s="0" t="n">
        <v>110.064706245</v>
      </c>
      <c r="Z965" s="0" t="s">
        <v>244</v>
      </c>
      <c r="AA965" s="0" t="n">
        <v>0.258</v>
      </c>
      <c r="AB965" s="0" t="n">
        <v>0.44</v>
      </c>
      <c r="AC965" s="0" t="n">
        <v>1</v>
      </c>
      <c r="AD965" s="0" t="n">
        <v>0.182</v>
      </c>
      <c r="AE965" s="0" t="n">
        <v>0.56</v>
      </c>
      <c r="AF965" s="0" t="n">
        <v>0</v>
      </c>
      <c r="AG965" s="0" t="n">
        <v>0.56</v>
      </c>
      <c r="AH965" s="0" t="n">
        <v>0.241549263568932</v>
      </c>
      <c r="AI965" s="0" t="n">
        <v>0.411944480505155</v>
      </c>
      <c r="AJ965" s="0" t="n">
        <v>0.936237455693535</v>
      </c>
      <c r="AK965" s="5" t="s">
        <v>231</v>
      </c>
      <c r="AL965" s="5" t="s">
        <v>252</v>
      </c>
      <c r="AM965" s="5" t="s">
        <v>235</v>
      </c>
      <c r="AN965" s="5" t="s">
        <v>245</v>
      </c>
      <c r="AO965" s="5" t="s">
        <v>252</v>
      </c>
      <c r="AP965" s="5" t="s">
        <v>614</v>
      </c>
      <c r="AQ965" s="0" t="s">
        <v>242</v>
      </c>
    </row>
    <row r="966" customFormat="false" ht="15.8" hidden="true" customHeight="false" outlineLevel="0" collapsed="false">
      <c r="A966" s="0" t="s">
        <v>8</v>
      </c>
      <c r="B966" s="0" t="s">
        <v>8</v>
      </c>
      <c r="C966" s="0" t="s">
        <v>98</v>
      </c>
      <c r="D966" s="0" t="s">
        <v>98</v>
      </c>
      <c r="E966" s="0" t="s">
        <v>229</v>
      </c>
      <c r="F966" s="0" t="s">
        <v>202</v>
      </c>
      <c r="G966" s="0" t="n">
        <v>1647829705.9509</v>
      </c>
      <c r="H966" s="0" t="n">
        <v>12976773.6279335</v>
      </c>
      <c r="I966" s="0" t="n">
        <v>11916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1647829705.9509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s">
        <v>244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5" t="s">
        <v>231</v>
      </c>
      <c r="AL966" s="5" t="s">
        <v>234</v>
      </c>
      <c r="AM966" s="5" t="s">
        <v>254</v>
      </c>
      <c r="AN966" s="5" t="s">
        <v>245</v>
      </c>
      <c r="AO966" s="5" t="s">
        <v>252</v>
      </c>
      <c r="AP966" s="5" t="s">
        <v>615</v>
      </c>
      <c r="AQ966" s="0" t="s">
        <v>237</v>
      </c>
    </row>
    <row r="967" customFormat="false" ht="15.8" hidden="true" customHeight="false" outlineLevel="0" collapsed="false">
      <c r="A967" s="0" t="s">
        <v>8</v>
      </c>
      <c r="B967" s="0" t="s">
        <v>8</v>
      </c>
      <c r="C967" s="0" t="s">
        <v>98</v>
      </c>
      <c r="D967" s="0" t="s">
        <v>98</v>
      </c>
      <c r="E967" s="0" t="s">
        <v>229</v>
      </c>
      <c r="F967" s="0" t="s">
        <v>238</v>
      </c>
      <c r="G967" s="0" t="n">
        <v>421691273.06321</v>
      </c>
      <c r="H967" s="0" t="n">
        <v>12976773.6279335</v>
      </c>
      <c r="I967" s="0" t="n">
        <v>35605975.1336487</v>
      </c>
      <c r="J967" s="0" t="n">
        <v>119814999.052007</v>
      </c>
      <c r="K967" s="0" t="n">
        <v>159753332.069343</v>
      </c>
      <c r="L967" s="0" t="n">
        <v>642620024.608627</v>
      </c>
      <c r="M967" s="0" t="n">
        <v>803275030.760783</v>
      </c>
      <c r="N967" s="0" t="n">
        <v>374861681.886817</v>
      </c>
      <c r="O967" s="0" t="n">
        <v>524806354.641544</v>
      </c>
      <c r="P967" s="0" t="n">
        <v>0</v>
      </c>
      <c r="Q967" s="0" t="n">
        <v>0</v>
      </c>
      <c r="R967" s="0" t="n">
        <v>1647829705.9509</v>
      </c>
      <c r="S967" s="0" t="n">
        <v>0.74409292929947</v>
      </c>
      <c r="T967" s="0" t="n">
        <v>10.7718736234852</v>
      </c>
      <c r="U967" s="0" t="n">
        <v>55.7108838</v>
      </c>
      <c r="V967" s="0" t="n">
        <v>34.66455</v>
      </c>
      <c r="W967" s="0" t="n">
        <v>0</v>
      </c>
      <c r="X967" s="0" t="n">
        <v>101.147307423485</v>
      </c>
      <c r="Y967" s="0" t="n">
        <v>90.3754338</v>
      </c>
      <c r="Z967" s="0" t="s">
        <v>244</v>
      </c>
      <c r="AA967" s="0" t="n">
        <v>0.258</v>
      </c>
      <c r="AB967" s="0" t="n">
        <v>0.44</v>
      </c>
      <c r="AC967" s="0" t="n">
        <v>1</v>
      </c>
      <c r="AD967" s="0" t="n">
        <v>0.182</v>
      </c>
      <c r="AE967" s="0" t="n">
        <v>0.56</v>
      </c>
      <c r="AF967" s="0" t="n">
        <v>0.56</v>
      </c>
      <c r="AG967" s="0" t="n">
        <v>0</v>
      </c>
      <c r="AH967" s="0" t="n">
        <v>0.191975975759263</v>
      </c>
      <c r="AI967" s="0" t="n">
        <v>0.327400888891767</v>
      </c>
      <c r="AJ967" s="0" t="n">
        <v>0.74409292929947</v>
      </c>
      <c r="AK967" s="5" t="s">
        <v>231</v>
      </c>
      <c r="AL967" s="5" t="s">
        <v>234</v>
      </c>
      <c r="AM967" s="5" t="s">
        <v>254</v>
      </c>
      <c r="AN967" s="5" t="s">
        <v>245</v>
      </c>
      <c r="AO967" s="5" t="s">
        <v>252</v>
      </c>
      <c r="AP967" s="5" t="s">
        <v>615</v>
      </c>
      <c r="AQ967" s="0" t="s">
        <v>239</v>
      </c>
    </row>
    <row r="968" customFormat="false" ht="15.8" hidden="true" customHeight="false" outlineLevel="0" collapsed="false">
      <c r="A968" s="0" t="s">
        <v>8</v>
      </c>
      <c r="B968" s="0" t="s">
        <v>8</v>
      </c>
      <c r="C968" s="0" t="s">
        <v>98</v>
      </c>
      <c r="D968" s="0" t="s">
        <v>98</v>
      </c>
      <c r="E968" s="0" t="s">
        <v>229</v>
      </c>
      <c r="F968" s="0" t="s">
        <v>240</v>
      </c>
      <c r="G968" s="0" t="n">
        <v>124615545.364273</v>
      </c>
      <c r="H968" s="0" t="n">
        <v>12976773.6279335</v>
      </c>
      <c r="I968" s="0" t="n">
        <v>35605975.1336487</v>
      </c>
      <c r="J968" s="0" t="n">
        <v>139784165.560675</v>
      </c>
      <c r="K968" s="0" t="n">
        <v>179722498.578011</v>
      </c>
      <c r="L968" s="0" t="n">
        <v>642620024.608627</v>
      </c>
      <c r="M968" s="0" t="n">
        <v>803275030.760783</v>
      </c>
      <c r="N968" s="0" t="n">
        <v>412347850.075499</v>
      </c>
      <c r="O968" s="0" t="n">
        <v>562292522.830225</v>
      </c>
      <c r="P968" s="0" t="n">
        <v>0</v>
      </c>
      <c r="Q968" s="0" t="n">
        <v>0</v>
      </c>
      <c r="R968" s="0" t="n">
        <v>1647829705.9509</v>
      </c>
      <c r="S968" s="0" t="n">
        <v>0.924375956499484</v>
      </c>
      <c r="T968" s="0" t="n">
        <v>12.3107127125545</v>
      </c>
      <c r="U968" s="0" t="n">
        <v>55.7108838</v>
      </c>
      <c r="V968" s="0" t="n">
        <v>37.5532625</v>
      </c>
      <c r="W968" s="0" t="n">
        <v>0</v>
      </c>
      <c r="X968" s="0" t="n">
        <v>105.574859012555</v>
      </c>
      <c r="Y968" s="0" t="n">
        <v>93.2641463</v>
      </c>
      <c r="Z968" s="0" t="s">
        <v>244</v>
      </c>
      <c r="AA968" s="0" t="n">
        <v>0.258</v>
      </c>
      <c r="AB968" s="0" t="n">
        <v>0.44</v>
      </c>
      <c r="AC968" s="0" t="n">
        <v>1</v>
      </c>
      <c r="AD968" s="0" t="n">
        <v>0.182</v>
      </c>
      <c r="AE968" s="0" t="n">
        <v>0.56</v>
      </c>
      <c r="AF968" s="0" t="n">
        <v>0.56</v>
      </c>
      <c r="AG968" s="0" t="n">
        <v>0</v>
      </c>
      <c r="AH968" s="0" t="n">
        <v>0.238488996776867</v>
      </c>
      <c r="AI968" s="0" t="n">
        <v>0.406725420859773</v>
      </c>
      <c r="AJ968" s="0" t="n">
        <v>0.924375956499484</v>
      </c>
      <c r="AK968" s="5" t="s">
        <v>231</v>
      </c>
      <c r="AL968" s="5" t="s">
        <v>234</v>
      </c>
      <c r="AM968" s="5" t="s">
        <v>254</v>
      </c>
      <c r="AN968" s="5" t="s">
        <v>245</v>
      </c>
      <c r="AO968" s="5" t="s">
        <v>252</v>
      </c>
      <c r="AP968" s="5" t="s">
        <v>615</v>
      </c>
      <c r="AQ968" s="0" t="s">
        <v>155</v>
      </c>
    </row>
    <row r="969" customFormat="false" ht="15.8" hidden="true" customHeight="false" outlineLevel="0" collapsed="false">
      <c r="A969" s="0" t="s">
        <v>8</v>
      </c>
      <c r="B969" s="0" t="s">
        <v>8</v>
      </c>
      <c r="C969" s="0" t="s">
        <v>98</v>
      </c>
      <c r="D969" s="0" t="s">
        <v>98</v>
      </c>
      <c r="E969" s="0" t="s">
        <v>229</v>
      </c>
      <c r="F969" s="0" t="s">
        <v>241</v>
      </c>
      <c r="G969" s="0" t="n">
        <v>65492837.7538998</v>
      </c>
      <c r="H969" s="0" t="n">
        <v>12976773.6279335</v>
      </c>
      <c r="I969" s="0" t="n">
        <v>35605975.1336487</v>
      </c>
      <c r="J969" s="0" t="n">
        <v>139784165.560675</v>
      </c>
      <c r="K969" s="0" t="n">
        <v>179722498.578011</v>
      </c>
      <c r="L969" s="0" t="n">
        <v>1204912546.14118</v>
      </c>
      <c r="M969" s="0" t="n">
        <v>1445895055.36941</v>
      </c>
      <c r="N969" s="0" t="n">
        <v>468577102.35852</v>
      </c>
      <c r="O969" s="0" t="n">
        <v>599778691.018907</v>
      </c>
      <c r="P969" s="0" t="n">
        <v>319506664.138685</v>
      </c>
      <c r="Q969" s="0" t="n">
        <v>359444997.156022</v>
      </c>
      <c r="R969" s="0" t="n">
        <v>1647829705.9509</v>
      </c>
      <c r="S969" s="0" t="n">
        <v>0.960255093401107</v>
      </c>
      <c r="T969" s="0" t="n">
        <v>12.3107127125545</v>
      </c>
      <c r="U969" s="0" t="n">
        <v>102.1366203</v>
      </c>
      <c r="V969" s="0" t="n">
        <v>41.1641531249999</v>
      </c>
      <c r="W969" s="0" t="n">
        <v>26.1602645141784</v>
      </c>
      <c r="X969" s="0" t="n">
        <v>181.771750651733</v>
      </c>
      <c r="Y969" s="0" t="n">
        <v>143.300773425</v>
      </c>
      <c r="Z969" s="0" t="s">
        <v>244</v>
      </c>
      <c r="AA969" s="0" t="n">
        <v>0.258</v>
      </c>
      <c r="AB969" s="0" t="n">
        <v>0.44</v>
      </c>
      <c r="AC969" s="0" t="n">
        <v>1</v>
      </c>
      <c r="AD969" s="0" t="n">
        <v>0.182</v>
      </c>
      <c r="AE969" s="0" t="n">
        <v>0.56</v>
      </c>
      <c r="AF969" s="0" t="n">
        <v>0.186666666666667</v>
      </c>
      <c r="AG969" s="0" t="n">
        <v>0.373333333333333</v>
      </c>
      <c r="AH969" s="0" t="n">
        <v>0.247745814097486</v>
      </c>
      <c r="AI969" s="0" t="n">
        <v>0.422512241096487</v>
      </c>
      <c r="AJ969" s="0" t="n">
        <v>0.960255093401107</v>
      </c>
      <c r="AK969" s="5" t="s">
        <v>231</v>
      </c>
      <c r="AL969" s="5" t="s">
        <v>234</v>
      </c>
      <c r="AM969" s="5" t="s">
        <v>254</v>
      </c>
      <c r="AN969" s="5" t="s">
        <v>245</v>
      </c>
      <c r="AO969" s="5" t="s">
        <v>252</v>
      </c>
      <c r="AP969" s="5" t="s">
        <v>615</v>
      </c>
      <c r="AQ969" s="0" t="s">
        <v>242</v>
      </c>
    </row>
    <row r="970" customFormat="false" ht="15.8" hidden="true" customHeight="false" outlineLevel="0" collapsed="false">
      <c r="A970" s="0" t="s">
        <v>8</v>
      </c>
      <c r="B970" s="0" t="s">
        <v>8</v>
      </c>
      <c r="C970" s="0" t="s">
        <v>53</v>
      </c>
      <c r="D970" s="0" t="s">
        <v>250</v>
      </c>
      <c r="E970" s="0" t="s">
        <v>52</v>
      </c>
      <c r="F970" s="0" t="s">
        <v>202</v>
      </c>
      <c r="G970" s="0" t="n">
        <v>112224925.100204</v>
      </c>
      <c r="H970" s="0" t="n">
        <v>1931442.36041173</v>
      </c>
      <c r="I970" s="0" t="n">
        <v>729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112224925.100204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s">
        <v>251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0</v>
      </c>
      <c r="AK970" s="5" t="s">
        <v>252</v>
      </c>
      <c r="AL970" s="5" t="s">
        <v>231</v>
      </c>
      <c r="AM970" s="5" t="s">
        <v>253</v>
      </c>
      <c r="AN970" s="5" t="s">
        <v>245</v>
      </c>
      <c r="AO970" s="5" t="s">
        <v>252</v>
      </c>
      <c r="AP970" s="5" t="s">
        <v>616</v>
      </c>
      <c r="AQ970" s="0" t="s">
        <v>237</v>
      </c>
    </row>
    <row r="971" customFormat="false" ht="15.8" hidden="true" customHeight="false" outlineLevel="0" collapsed="false">
      <c r="A971" s="0" t="s">
        <v>8</v>
      </c>
      <c r="B971" s="0" t="s">
        <v>8</v>
      </c>
      <c r="C971" s="0" t="s">
        <v>53</v>
      </c>
      <c r="D971" s="0" t="s">
        <v>250</v>
      </c>
      <c r="E971" s="0" t="s">
        <v>52</v>
      </c>
      <c r="F971" s="0" t="s">
        <v>238</v>
      </c>
      <c r="G971" s="0" t="n">
        <v>92980621.7090187</v>
      </c>
      <c r="H971" s="0" t="n">
        <v>1931442.36041173</v>
      </c>
      <c r="I971" s="0" t="n">
        <v>1023109.02293393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54724200.2116655</v>
      </c>
      <c r="Q971" s="0" t="n">
        <v>61162341.4130379</v>
      </c>
      <c r="R971" s="0" t="n">
        <v>112224925.100204</v>
      </c>
      <c r="S971" s="0" t="n">
        <v>0.171479761505764</v>
      </c>
      <c r="T971" s="0" t="n">
        <v>0</v>
      </c>
      <c r="U971" s="0" t="n">
        <v>0</v>
      </c>
      <c r="V971" s="0" t="n">
        <v>0</v>
      </c>
      <c r="W971" s="0" t="n">
        <v>30</v>
      </c>
      <c r="X971" s="0" t="n">
        <v>30</v>
      </c>
      <c r="Y971" s="0" t="n">
        <v>0</v>
      </c>
      <c r="Z971" s="0" t="s">
        <v>251</v>
      </c>
      <c r="AA971" s="0" t="n">
        <v>0</v>
      </c>
      <c r="AB971" s="0" t="n">
        <v>0</v>
      </c>
      <c r="AC971" s="0" t="n">
        <v>1</v>
      </c>
      <c r="AD971" s="0" t="n">
        <v>0</v>
      </c>
      <c r="AE971" s="0" t="n">
        <v>1</v>
      </c>
      <c r="AF971" s="0" t="n">
        <v>0</v>
      </c>
      <c r="AG971" s="0" t="n">
        <v>1</v>
      </c>
      <c r="AH971" s="0" t="n">
        <v>0</v>
      </c>
      <c r="AI971" s="0" t="n">
        <v>0</v>
      </c>
      <c r="AJ971" s="0" t="n">
        <v>0.171479761505764</v>
      </c>
      <c r="AK971" s="5" t="s">
        <v>252</v>
      </c>
      <c r="AL971" s="5" t="s">
        <v>231</v>
      </c>
      <c r="AM971" s="5" t="s">
        <v>253</v>
      </c>
      <c r="AN971" s="5" t="s">
        <v>245</v>
      </c>
      <c r="AO971" s="5" t="s">
        <v>252</v>
      </c>
      <c r="AP971" s="5" t="s">
        <v>616</v>
      </c>
      <c r="AQ971" s="0" t="s">
        <v>239</v>
      </c>
    </row>
    <row r="972" customFormat="false" ht="15.8" hidden="true" customHeight="false" outlineLevel="0" collapsed="false">
      <c r="A972" s="0" t="s">
        <v>8</v>
      </c>
      <c r="B972" s="0" t="s">
        <v>8</v>
      </c>
      <c r="C972" s="0" t="s">
        <v>53</v>
      </c>
      <c r="D972" s="0" t="s">
        <v>250</v>
      </c>
      <c r="E972" s="0" t="s">
        <v>52</v>
      </c>
      <c r="F972" s="0" t="s">
        <v>240</v>
      </c>
      <c r="G972" s="0" t="n">
        <v>39078715.8017097</v>
      </c>
      <c r="H972" s="0" t="n">
        <v>1931442.36041173</v>
      </c>
      <c r="I972" s="0" t="n">
        <v>1023109.02293393</v>
      </c>
      <c r="J972" s="0" t="n">
        <v>0</v>
      </c>
      <c r="K972" s="0" t="n">
        <v>0</v>
      </c>
      <c r="L972" s="0" t="n">
        <v>40560288.9892135</v>
      </c>
      <c r="M972" s="0" t="n">
        <v>49573686.5423719</v>
      </c>
      <c r="N972" s="0" t="n">
        <v>49251780.1325556</v>
      </c>
      <c r="O972" s="0" t="n">
        <v>54724200.147284</v>
      </c>
      <c r="P972" s="0" t="n">
        <v>64381412.0137242</v>
      </c>
      <c r="Q972" s="0" t="n">
        <v>70819553.2150965</v>
      </c>
      <c r="R972" s="0" t="n">
        <v>112224925.100204</v>
      </c>
      <c r="S972" s="0" t="n">
        <v>0.651782206432155</v>
      </c>
      <c r="T972" s="0" t="n">
        <v>0</v>
      </c>
      <c r="U972" s="0" t="n">
        <v>23.3333329999999</v>
      </c>
      <c r="V972" s="0" t="n">
        <v>26.9166666349999</v>
      </c>
      <c r="W972" s="0" t="n">
        <v>35</v>
      </c>
      <c r="X972" s="0" t="n">
        <v>85.2499996349998</v>
      </c>
      <c r="Y972" s="0" t="n">
        <v>50.2499996349999</v>
      </c>
      <c r="Z972" s="0" t="s">
        <v>251</v>
      </c>
      <c r="AA972" s="0" t="n">
        <v>0.12</v>
      </c>
      <c r="AB972" s="0" t="n">
        <v>0.25</v>
      </c>
      <c r="AC972" s="0" t="n">
        <v>1</v>
      </c>
      <c r="AD972" s="0" t="n">
        <v>0.13</v>
      </c>
      <c r="AE972" s="0" t="n">
        <v>0.75</v>
      </c>
      <c r="AF972" s="0" t="n">
        <v>0</v>
      </c>
      <c r="AG972" s="0" t="n">
        <v>0.75</v>
      </c>
      <c r="AH972" s="0" t="n">
        <v>0.0782138647718586</v>
      </c>
      <c r="AI972" s="0" t="n">
        <v>0.162945551608039</v>
      </c>
      <c r="AJ972" s="0" t="n">
        <v>0.651782206432155</v>
      </c>
      <c r="AK972" s="5" t="s">
        <v>252</v>
      </c>
      <c r="AL972" s="5" t="s">
        <v>231</v>
      </c>
      <c r="AM972" s="5" t="s">
        <v>253</v>
      </c>
      <c r="AN972" s="5" t="s">
        <v>245</v>
      </c>
      <c r="AO972" s="5" t="s">
        <v>252</v>
      </c>
      <c r="AP972" s="5" t="s">
        <v>616</v>
      </c>
      <c r="AQ972" s="0" t="s">
        <v>155</v>
      </c>
    </row>
    <row r="973" customFormat="false" ht="15.8" hidden="true" customHeight="false" outlineLevel="0" collapsed="false">
      <c r="A973" s="0" t="s">
        <v>8</v>
      </c>
      <c r="B973" s="0" t="s">
        <v>8</v>
      </c>
      <c r="C973" s="0" t="s">
        <v>53</v>
      </c>
      <c r="D973" s="0" t="s">
        <v>250</v>
      </c>
      <c r="E973" s="0" t="s">
        <v>52</v>
      </c>
      <c r="F973" s="0" t="s">
        <v>241</v>
      </c>
      <c r="G973" s="0" t="n">
        <v>19762883.9909647</v>
      </c>
      <c r="H973" s="0" t="n">
        <v>1931442.36041173</v>
      </c>
      <c r="I973" s="0" t="n">
        <v>1023109.02293393</v>
      </c>
      <c r="J973" s="0" t="n">
        <v>22533494.2048035</v>
      </c>
      <c r="K973" s="0" t="n">
        <v>28971635.4061759</v>
      </c>
      <c r="L973" s="0" t="n">
        <v>49573686.5423719</v>
      </c>
      <c r="M973" s="0" t="n">
        <v>60840433.4838202</v>
      </c>
      <c r="N973" s="0" t="n">
        <v>51987990.1399199</v>
      </c>
      <c r="O973" s="0" t="n">
        <v>57460410.1546483</v>
      </c>
      <c r="P973" s="0" t="n">
        <v>70819553.2150965</v>
      </c>
      <c r="Q973" s="0" t="n">
        <v>77257694.416469</v>
      </c>
      <c r="R973" s="0" t="n">
        <v>112224925.100204</v>
      </c>
      <c r="S973" s="0" t="n">
        <v>0.823899334543385</v>
      </c>
      <c r="T973" s="0" t="n">
        <v>13.3333333333333</v>
      </c>
      <c r="U973" s="0" t="n">
        <v>28.5833329249999</v>
      </c>
      <c r="V973" s="0" t="n">
        <v>28.3333333</v>
      </c>
      <c r="W973" s="0" t="n">
        <v>38.3333333333333</v>
      </c>
      <c r="X973" s="0" t="n">
        <v>108.583332891667</v>
      </c>
      <c r="Y973" s="0" t="n">
        <v>56.9166662249999</v>
      </c>
      <c r="Z973" s="0" t="s">
        <v>251</v>
      </c>
      <c r="AA973" s="0" t="n">
        <v>0.12</v>
      </c>
      <c r="AB973" s="0" t="n">
        <v>0.25</v>
      </c>
      <c r="AC973" s="0" t="n">
        <v>1</v>
      </c>
      <c r="AD973" s="0" t="n">
        <v>0.13</v>
      </c>
      <c r="AE973" s="0" t="n">
        <v>0.75</v>
      </c>
      <c r="AF973" s="0" t="n">
        <v>0.25</v>
      </c>
      <c r="AG973" s="0" t="n">
        <v>0.5</v>
      </c>
      <c r="AH973" s="0" t="n">
        <v>0.0988679201452062</v>
      </c>
      <c r="AI973" s="0" t="n">
        <v>0.205974833635846</v>
      </c>
      <c r="AJ973" s="0" t="n">
        <v>0.823899334543385</v>
      </c>
      <c r="AK973" s="5" t="s">
        <v>252</v>
      </c>
      <c r="AL973" s="5" t="s">
        <v>231</v>
      </c>
      <c r="AM973" s="5" t="s">
        <v>253</v>
      </c>
      <c r="AN973" s="5" t="s">
        <v>245</v>
      </c>
      <c r="AO973" s="5" t="s">
        <v>252</v>
      </c>
      <c r="AP973" s="5" t="s">
        <v>616</v>
      </c>
      <c r="AQ973" s="0" t="s">
        <v>242</v>
      </c>
    </row>
    <row r="974" customFormat="false" ht="15.8" hidden="true" customHeight="false" outlineLevel="0" collapsed="false">
      <c r="A974" s="0" t="s">
        <v>8</v>
      </c>
      <c r="B974" s="0" t="s">
        <v>8</v>
      </c>
      <c r="C974" s="0" t="s">
        <v>256</v>
      </c>
      <c r="D974" s="0" t="s">
        <v>256</v>
      </c>
      <c r="E974" s="0" t="s">
        <v>52</v>
      </c>
      <c r="F974" s="0" t="s">
        <v>202</v>
      </c>
      <c r="G974" s="0" t="n">
        <v>316303769.25</v>
      </c>
      <c r="H974" s="0" t="n">
        <v>5067300</v>
      </c>
      <c r="I974" s="0" t="n">
        <v>3399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316303769.25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s">
        <v>251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5" t="s">
        <v>252</v>
      </c>
      <c r="AL974" s="5" t="s">
        <v>257</v>
      </c>
      <c r="AM974" s="5" t="s">
        <v>257</v>
      </c>
      <c r="AN974" s="5" t="s">
        <v>245</v>
      </c>
      <c r="AO974" s="5" t="s">
        <v>252</v>
      </c>
      <c r="AP974" s="5" t="s">
        <v>617</v>
      </c>
      <c r="AQ974" s="0" t="s">
        <v>237</v>
      </c>
    </row>
    <row r="975" customFormat="false" ht="15.8" hidden="true" customHeight="false" outlineLevel="0" collapsed="false">
      <c r="A975" s="0" t="s">
        <v>8</v>
      </c>
      <c r="B975" s="0" t="s">
        <v>8</v>
      </c>
      <c r="C975" s="0" t="s">
        <v>256</v>
      </c>
      <c r="D975" s="0" t="s">
        <v>256</v>
      </c>
      <c r="E975" s="0" t="s">
        <v>52</v>
      </c>
      <c r="F975" s="0" t="s">
        <v>238</v>
      </c>
      <c r="G975" s="0" t="n">
        <v>227853645.45</v>
      </c>
      <c r="H975" s="0" t="n">
        <v>5067300</v>
      </c>
      <c r="I975" s="0" t="n">
        <v>8189742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456057000</v>
      </c>
      <c r="Q975" s="0" t="n">
        <v>506730000</v>
      </c>
      <c r="R975" s="0" t="n">
        <v>316303769.25</v>
      </c>
      <c r="S975" s="0" t="n">
        <v>0.27963664173123</v>
      </c>
      <c r="T975" s="0" t="n">
        <v>0</v>
      </c>
      <c r="U975" s="0" t="n">
        <v>0</v>
      </c>
      <c r="V975" s="0" t="n">
        <v>0</v>
      </c>
      <c r="W975" s="0" t="n">
        <v>95</v>
      </c>
      <c r="X975" s="0" t="n">
        <v>95</v>
      </c>
      <c r="Y975" s="0" t="n">
        <v>0</v>
      </c>
      <c r="Z975" s="0" t="s">
        <v>251</v>
      </c>
      <c r="AA975" s="0" t="n">
        <v>0</v>
      </c>
      <c r="AB975" s="0" t="n">
        <v>0</v>
      </c>
      <c r="AC975" s="0" t="n">
        <v>1</v>
      </c>
      <c r="AD975" s="0" t="n">
        <v>0</v>
      </c>
      <c r="AE975" s="0" t="n">
        <v>1</v>
      </c>
      <c r="AF975" s="0" t="n">
        <v>0</v>
      </c>
      <c r="AG975" s="0" t="n">
        <v>1</v>
      </c>
      <c r="AH975" s="0" t="n">
        <v>0</v>
      </c>
      <c r="AI975" s="0" t="n">
        <v>0</v>
      </c>
      <c r="AJ975" s="0" t="n">
        <v>0.27963664173123</v>
      </c>
      <c r="AK975" s="5" t="s">
        <v>252</v>
      </c>
      <c r="AL975" s="5" t="s">
        <v>257</v>
      </c>
      <c r="AM975" s="5" t="s">
        <v>257</v>
      </c>
      <c r="AN975" s="5" t="s">
        <v>245</v>
      </c>
      <c r="AO975" s="5" t="s">
        <v>252</v>
      </c>
      <c r="AP975" s="5" t="s">
        <v>617</v>
      </c>
      <c r="AQ975" s="0" t="s">
        <v>239</v>
      </c>
    </row>
    <row r="976" customFormat="false" ht="15.8" hidden="true" customHeight="false" outlineLevel="0" collapsed="false">
      <c r="A976" s="0" t="s">
        <v>8</v>
      </c>
      <c r="B976" s="0" t="s">
        <v>8</v>
      </c>
      <c r="C976" s="0" t="s">
        <v>256</v>
      </c>
      <c r="D976" s="0" t="s">
        <v>256</v>
      </c>
      <c r="E976" s="0" t="s">
        <v>52</v>
      </c>
      <c r="F976" s="0" t="s">
        <v>240</v>
      </c>
      <c r="G976" s="0" t="n">
        <v>172591571.4</v>
      </c>
      <c r="H976" s="0" t="n">
        <v>5067300</v>
      </c>
      <c r="I976" s="0" t="n">
        <v>8189742</v>
      </c>
      <c r="J976" s="0" t="n">
        <v>0</v>
      </c>
      <c r="K976" s="0" t="n">
        <v>0</v>
      </c>
      <c r="L976" s="0" t="n">
        <v>16046448.395355</v>
      </c>
      <c r="M976" s="0" t="n">
        <v>19424648.057535</v>
      </c>
      <c r="N976" s="0" t="n">
        <v>101092635</v>
      </c>
      <c r="O976" s="0" t="n">
        <v>111733965</v>
      </c>
      <c r="P976" s="0" t="n">
        <v>557403000</v>
      </c>
      <c r="Q976" s="0" t="n">
        <v>608076000</v>
      </c>
      <c r="R976" s="0" t="n">
        <v>316303769.25</v>
      </c>
      <c r="S976" s="0" t="n">
        <v>0.454348673083351</v>
      </c>
      <c r="T976" s="0" t="n">
        <v>0</v>
      </c>
      <c r="U976" s="0" t="n">
        <v>3.49999965</v>
      </c>
      <c r="V976" s="0" t="n">
        <v>21</v>
      </c>
      <c r="W976" s="0" t="n">
        <v>115</v>
      </c>
      <c r="X976" s="0" t="n">
        <v>139.49999965</v>
      </c>
      <c r="Y976" s="0" t="n">
        <v>24.49999965</v>
      </c>
      <c r="Z976" s="0" t="s">
        <v>251</v>
      </c>
      <c r="AA976" s="0" t="n">
        <v>0.12</v>
      </c>
      <c r="AB976" s="0" t="n">
        <v>0.25</v>
      </c>
      <c r="AC976" s="0" t="n">
        <v>1</v>
      </c>
      <c r="AD976" s="0" t="n">
        <v>0.13</v>
      </c>
      <c r="AE976" s="0" t="n">
        <v>0.75</v>
      </c>
      <c r="AF976" s="0" t="n">
        <v>0</v>
      </c>
      <c r="AG976" s="0" t="n">
        <v>0.75</v>
      </c>
      <c r="AH976" s="0" t="n">
        <v>0.0545218407700021</v>
      </c>
      <c r="AI976" s="0" t="n">
        <v>0.113587168270838</v>
      </c>
      <c r="AJ976" s="0" t="n">
        <v>0.454348673083351</v>
      </c>
      <c r="AK976" s="5" t="s">
        <v>252</v>
      </c>
      <c r="AL976" s="5" t="s">
        <v>257</v>
      </c>
      <c r="AM976" s="5" t="s">
        <v>257</v>
      </c>
      <c r="AN976" s="5" t="s">
        <v>245</v>
      </c>
      <c r="AO976" s="5" t="s">
        <v>252</v>
      </c>
      <c r="AP976" s="5" t="s">
        <v>617</v>
      </c>
      <c r="AQ976" s="0" t="s">
        <v>155</v>
      </c>
    </row>
    <row r="977" customFormat="false" ht="15.8" hidden="true" customHeight="false" outlineLevel="0" collapsed="false">
      <c r="A977" s="0" t="s">
        <v>8</v>
      </c>
      <c r="B977" s="0" t="s">
        <v>8</v>
      </c>
      <c r="C977" s="0" t="s">
        <v>256</v>
      </c>
      <c r="D977" s="0" t="s">
        <v>256</v>
      </c>
      <c r="E977" s="0" t="s">
        <v>52</v>
      </c>
      <c r="F977" s="0" t="s">
        <v>241</v>
      </c>
      <c r="G977" s="0" t="n">
        <v>80614266</v>
      </c>
      <c r="H977" s="0" t="n">
        <v>5067300</v>
      </c>
      <c r="I977" s="0" t="n">
        <v>8189742</v>
      </c>
      <c r="J977" s="0" t="n">
        <v>177355500</v>
      </c>
      <c r="K977" s="0" t="n">
        <v>228028500</v>
      </c>
      <c r="L977" s="0" t="n">
        <v>19424648.057535</v>
      </c>
      <c r="M977" s="0" t="n">
        <v>23647397.63526</v>
      </c>
      <c r="N977" s="0" t="n">
        <v>117054630</v>
      </c>
      <c r="O977" s="0" t="n">
        <v>127695960</v>
      </c>
      <c r="P977" s="0" t="n">
        <v>608076000</v>
      </c>
      <c r="Q977" s="0" t="n">
        <v>658749000</v>
      </c>
      <c r="R977" s="0" t="n">
        <v>316303769.25</v>
      </c>
      <c r="S977" s="0" t="n">
        <v>0.745136562263714</v>
      </c>
      <c r="T977" s="0" t="n">
        <v>40</v>
      </c>
      <c r="U977" s="0" t="n">
        <v>4.249999575</v>
      </c>
      <c r="V977" s="0" t="n">
        <v>24.15</v>
      </c>
      <c r="W977" s="0" t="n">
        <v>125</v>
      </c>
      <c r="X977" s="0" t="n">
        <v>193.399999575</v>
      </c>
      <c r="Y977" s="0" t="n">
        <v>28.399999575</v>
      </c>
      <c r="Z977" s="0" t="s">
        <v>251</v>
      </c>
      <c r="AA977" s="0" t="n">
        <v>0.12</v>
      </c>
      <c r="AB977" s="0" t="n">
        <v>0.25</v>
      </c>
      <c r="AC977" s="0" t="n">
        <v>1</v>
      </c>
      <c r="AD977" s="0" t="n">
        <v>0.13</v>
      </c>
      <c r="AE977" s="0" t="n">
        <v>0.75</v>
      </c>
      <c r="AF977" s="0" t="n">
        <v>0.25</v>
      </c>
      <c r="AG977" s="0" t="n">
        <v>0.5</v>
      </c>
      <c r="AH977" s="0" t="n">
        <v>0.0894163874716457</v>
      </c>
      <c r="AI977" s="0" t="n">
        <v>0.186284140565928</v>
      </c>
      <c r="AJ977" s="0" t="n">
        <v>0.745136562263714</v>
      </c>
      <c r="AK977" s="5" t="s">
        <v>252</v>
      </c>
      <c r="AL977" s="5" t="s">
        <v>257</v>
      </c>
      <c r="AM977" s="5" t="s">
        <v>257</v>
      </c>
      <c r="AN977" s="5" t="s">
        <v>245</v>
      </c>
      <c r="AO977" s="5" t="s">
        <v>252</v>
      </c>
      <c r="AP977" s="5" t="s">
        <v>617</v>
      </c>
      <c r="AQ977" s="0" t="s">
        <v>242</v>
      </c>
    </row>
    <row r="978" customFormat="false" ht="15.8" hidden="true" customHeight="false" outlineLevel="0" collapsed="false">
      <c r="A978" s="0" t="s">
        <v>8</v>
      </c>
      <c r="B978" s="0" t="s">
        <v>8</v>
      </c>
      <c r="C978" s="0" t="s">
        <v>91</v>
      </c>
      <c r="D978" s="0" t="s">
        <v>160</v>
      </c>
      <c r="E978" s="0" t="s">
        <v>90</v>
      </c>
      <c r="F978" s="0" t="s">
        <v>202</v>
      </c>
      <c r="G978" s="0" t="n">
        <v>1346506798.55897</v>
      </c>
      <c r="H978" s="0" t="n">
        <v>8648363.99444198</v>
      </c>
      <c r="I978" s="0" t="n">
        <v>11826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1346506798.55897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s">
        <v>230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5" t="s">
        <v>234</v>
      </c>
      <c r="AL978" s="5" t="s">
        <v>233</v>
      </c>
      <c r="AM978" s="5" t="s">
        <v>248</v>
      </c>
      <c r="AN978" s="5" t="s">
        <v>245</v>
      </c>
      <c r="AO978" s="5" t="s">
        <v>252</v>
      </c>
      <c r="AP978" s="5" t="s">
        <v>618</v>
      </c>
      <c r="AQ978" s="0" t="s">
        <v>237</v>
      </c>
    </row>
    <row r="979" customFormat="false" ht="15.8" hidden="true" customHeight="false" outlineLevel="0" collapsed="false">
      <c r="A979" s="0" t="s">
        <v>8</v>
      </c>
      <c r="B979" s="0" t="s">
        <v>8</v>
      </c>
      <c r="C979" s="0" t="s">
        <v>91</v>
      </c>
      <c r="D979" s="0" t="s">
        <v>160</v>
      </c>
      <c r="E979" s="0" t="s">
        <v>90</v>
      </c>
      <c r="F979" s="0" t="s">
        <v>238</v>
      </c>
      <c r="G979" s="0" t="n">
        <v>372934612.163563</v>
      </c>
      <c r="H979" s="0" t="n">
        <v>8648363.99444198</v>
      </c>
      <c r="I979" s="0" t="n">
        <v>24446956.740026</v>
      </c>
      <c r="J979" s="0" t="n">
        <v>82843131.2401613</v>
      </c>
      <c r="K979" s="0" t="n">
        <v>110457508.320215</v>
      </c>
      <c r="L979" s="0" t="n">
        <v>541988481.301093</v>
      </c>
      <c r="M979" s="0" t="n">
        <v>677485601.626366</v>
      </c>
      <c r="N979" s="0" t="n">
        <v>316159947.137359</v>
      </c>
      <c r="O979" s="0" t="n">
        <v>442623925.992302</v>
      </c>
      <c r="P979" s="0" t="n">
        <v>0</v>
      </c>
      <c r="Q979" s="0" t="n">
        <v>0</v>
      </c>
      <c r="R979" s="0" t="n">
        <v>1346506798.55897</v>
      </c>
      <c r="S979" s="0" t="n">
        <v>0.723035477754232</v>
      </c>
      <c r="T979" s="0" t="n">
        <v>11.1755610474192</v>
      </c>
      <c r="U979" s="0" t="n">
        <v>70.5031659</v>
      </c>
      <c r="V979" s="0" t="n">
        <v>43.86863652</v>
      </c>
      <c r="W979" s="0" t="n">
        <v>0</v>
      </c>
      <c r="X979" s="0" t="n">
        <v>125.547363467419</v>
      </c>
      <c r="Y979" s="0" t="n">
        <v>114.37180242</v>
      </c>
      <c r="Z979" s="0" t="s">
        <v>230</v>
      </c>
      <c r="AA979" s="0" t="n">
        <v>0.1678571429</v>
      </c>
      <c r="AB979" s="0" t="n">
        <v>0.235</v>
      </c>
      <c r="AC979" s="0" t="n">
        <v>1</v>
      </c>
      <c r="AD979" s="0" t="n">
        <v>0.0671428571</v>
      </c>
      <c r="AE979" s="0" t="n">
        <v>0.765</v>
      </c>
      <c r="AF979" s="0" t="n">
        <v>0.765</v>
      </c>
      <c r="AG979" s="0" t="n">
        <v>0</v>
      </c>
      <c r="AH979" s="0" t="n">
        <v>0.121366669511162</v>
      </c>
      <c r="AI979" s="0" t="n">
        <v>0.169913337272245</v>
      </c>
      <c r="AJ979" s="0" t="n">
        <v>0.723035477754232</v>
      </c>
      <c r="AK979" s="5" t="s">
        <v>234</v>
      </c>
      <c r="AL979" s="5" t="s">
        <v>233</v>
      </c>
      <c r="AM979" s="5" t="s">
        <v>248</v>
      </c>
      <c r="AN979" s="5" t="s">
        <v>245</v>
      </c>
      <c r="AO979" s="5" t="s">
        <v>252</v>
      </c>
      <c r="AP979" s="5" t="s">
        <v>618</v>
      </c>
      <c r="AQ979" s="0" t="s">
        <v>239</v>
      </c>
    </row>
    <row r="980" customFormat="false" ht="15.8" hidden="true" customHeight="false" outlineLevel="0" collapsed="false">
      <c r="A980" s="0" t="s">
        <v>8</v>
      </c>
      <c r="B980" s="0" t="s">
        <v>8</v>
      </c>
      <c r="C980" s="0" t="s">
        <v>91</v>
      </c>
      <c r="D980" s="0" t="s">
        <v>160</v>
      </c>
      <c r="E980" s="0" t="s">
        <v>90</v>
      </c>
      <c r="F980" s="0" t="s">
        <v>240</v>
      </c>
      <c r="G980" s="0" t="n">
        <v>137054330.859185</v>
      </c>
      <c r="H980" s="0" t="n">
        <v>8648363.99444198</v>
      </c>
      <c r="I980" s="0" t="n">
        <v>24446956.740026</v>
      </c>
      <c r="J980" s="0" t="n">
        <v>96650319.7801883</v>
      </c>
      <c r="K980" s="0" t="n">
        <v>124264696.860242</v>
      </c>
      <c r="L980" s="0" t="n">
        <v>541988481.301093</v>
      </c>
      <c r="M980" s="0" t="n">
        <v>677485601.626366</v>
      </c>
      <c r="N980" s="0" t="n">
        <v>347775941.851094</v>
      </c>
      <c r="O980" s="0" t="n">
        <v>474239920.706037</v>
      </c>
      <c r="P980" s="0" t="n">
        <v>0</v>
      </c>
      <c r="Q980" s="0" t="n">
        <v>0</v>
      </c>
      <c r="R980" s="0" t="n">
        <v>1346506798.55897</v>
      </c>
      <c r="S980" s="0" t="n">
        <v>0.898214898724714</v>
      </c>
      <c r="T980" s="0" t="n">
        <v>12.772069768479</v>
      </c>
      <c r="U980" s="0" t="n">
        <v>70.5031659</v>
      </c>
      <c r="V980" s="0" t="n">
        <v>47.5243562299999</v>
      </c>
      <c r="W980" s="0" t="n">
        <v>0</v>
      </c>
      <c r="X980" s="0" t="n">
        <v>130.799591898479</v>
      </c>
      <c r="Y980" s="0" t="n">
        <v>118.02752213</v>
      </c>
      <c r="Z980" s="0" t="s">
        <v>230</v>
      </c>
      <c r="AA980" s="0" t="n">
        <v>0.1678571429</v>
      </c>
      <c r="AB980" s="0" t="n">
        <v>0.235</v>
      </c>
      <c r="AC980" s="0" t="n">
        <v>1</v>
      </c>
      <c r="AD980" s="0" t="n">
        <v>0.0671428571</v>
      </c>
      <c r="AE980" s="0" t="n">
        <v>0.765</v>
      </c>
      <c r="AF980" s="0" t="n">
        <v>0.765</v>
      </c>
      <c r="AG980" s="0" t="n">
        <v>0</v>
      </c>
      <c r="AH980" s="0" t="n">
        <v>0.150771786610143</v>
      </c>
      <c r="AI980" s="0" t="n">
        <v>0.211080501200308</v>
      </c>
      <c r="AJ980" s="0" t="n">
        <v>0.898214898724714</v>
      </c>
      <c r="AK980" s="5" t="s">
        <v>234</v>
      </c>
      <c r="AL980" s="5" t="s">
        <v>233</v>
      </c>
      <c r="AM980" s="5" t="s">
        <v>248</v>
      </c>
      <c r="AN980" s="5" t="s">
        <v>245</v>
      </c>
      <c r="AO980" s="5" t="s">
        <v>252</v>
      </c>
      <c r="AP980" s="5" t="s">
        <v>618</v>
      </c>
      <c r="AQ980" s="0" t="s">
        <v>155</v>
      </c>
    </row>
    <row r="981" customFormat="false" ht="15.8" hidden="true" customHeight="false" outlineLevel="0" collapsed="false">
      <c r="A981" s="0" t="s">
        <v>8</v>
      </c>
      <c r="B981" s="0" t="s">
        <v>8</v>
      </c>
      <c r="C981" s="0" t="s">
        <v>91</v>
      </c>
      <c r="D981" s="0" t="s">
        <v>160</v>
      </c>
      <c r="E981" s="0" t="s">
        <v>90</v>
      </c>
      <c r="F981" s="0" t="s">
        <v>241</v>
      </c>
      <c r="G981" s="0" t="n">
        <v>80049957.0240323</v>
      </c>
      <c r="H981" s="0" t="n">
        <v>8648363.99444198</v>
      </c>
      <c r="I981" s="0" t="n">
        <v>24446956.740026</v>
      </c>
      <c r="J981" s="0" t="n">
        <v>96650319.7801883</v>
      </c>
      <c r="K981" s="0" t="n">
        <v>124264696.860242</v>
      </c>
      <c r="L981" s="0" t="n">
        <v>1016228402.43955</v>
      </c>
      <c r="M981" s="0" t="n">
        <v>1219474082.92746</v>
      </c>
      <c r="N981" s="0" t="n">
        <v>395199933.921698</v>
      </c>
      <c r="O981" s="0" t="n">
        <v>505855915.419774</v>
      </c>
      <c r="P981" s="0" t="n">
        <v>220915016.64043</v>
      </c>
      <c r="Q981" s="0" t="n">
        <v>248529393.720484</v>
      </c>
      <c r="R981" s="0" t="n">
        <v>1346506798.55897</v>
      </c>
      <c r="S981" s="0" t="n">
        <v>0.940549905050831</v>
      </c>
      <c r="T981" s="0" t="n">
        <v>12.772069768479</v>
      </c>
      <c r="U981" s="0" t="n">
        <v>129.25580415</v>
      </c>
      <c r="V981" s="0" t="n">
        <v>52.0940058675</v>
      </c>
      <c r="W981" s="0" t="n">
        <v>27.140648258018</v>
      </c>
      <c r="X981" s="0" t="n">
        <v>221.262528043997</v>
      </c>
      <c r="Y981" s="0" t="n">
        <v>181.3498100175</v>
      </c>
      <c r="Z981" s="0" t="s">
        <v>230</v>
      </c>
      <c r="AA981" s="0" t="n">
        <v>0.1678571429</v>
      </c>
      <c r="AB981" s="0" t="n">
        <v>0.235</v>
      </c>
      <c r="AC981" s="0" t="n">
        <v>1</v>
      </c>
      <c r="AD981" s="0" t="n">
        <v>0.0671428571</v>
      </c>
      <c r="AE981" s="0" t="n">
        <v>0.765</v>
      </c>
      <c r="AF981" s="0" t="n">
        <v>0.255</v>
      </c>
      <c r="AG981" s="0" t="n">
        <v>0.51</v>
      </c>
      <c r="AH981" s="0" t="n">
        <v>0.157878019816699</v>
      </c>
      <c r="AI981" s="0" t="n">
        <v>0.221029227686945</v>
      </c>
      <c r="AJ981" s="0" t="n">
        <v>0.940549905050831</v>
      </c>
      <c r="AK981" s="5" t="s">
        <v>234</v>
      </c>
      <c r="AL981" s="5" t="s">
        <v>233</v>
      </c>
      <c r="AM981" s="5" t="s">
        <v>248</v>
      </c>
      <c r="AN981" s="5" t="s">
        <v>245</v>
      </c>
      <c r="AO981" s="5" t="s">
        <v>252</v>
      </c>
      <c r="AP981" s="5" t="s">
        <v>618</v>
      </c>
      <c r="AQ981" s="0" t="s">
        <v>242</v>
      </c>
    </row>
    <row r="982" customFormat="false" ht="15.8" hidden="true" customHeight="false" outlineLevel="0" collapsed="false">
      <c r="A982" s="0" t="s">
        <v>8</v>
      </c>
      <c r="B982" s="0" t="s">
        <v>8</v>
      </c>
      <c r="C982" s="0" t="s">
        <v>23</v>
      </c>
      <c r="D982" s="0" t="s">
        <v>259</v>
      </c>
      <c r="E982" s="0" t="s">
        <v>260</v>
      </c>
      <c r="F982" s="0" t="s">
        <v>202</v>
      </c>
      <c r="G982" s="0" t="n">
        <v>114848753.107112</v>
      </c>
      <c r="H982" s="0" t="n">
        <v>1609779.77642871</v>
      </c>
      <c r="I982" s="0" t="n">
        <v>1177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114848753.107112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s">
        <v>244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5" t="s">
        <v>261</v>
      </c>
      <c r="AL982" s="5" t="s">
        <v>262</v>
      </c>
      <c r="AM982" s="5" t="s">
        <v>263</v>
      </c>
      <c r="AN982" s="5" t="s">
        <v>245</v>
      </c>
      <c r="AO982" s="5" t="s">
        <v>252</v>
      </c>
      <c r="AP982" s="5" t="s">
        <v>619</v>
      </c>
      <c r="AQ982" s="0" t="s">
        <v>237</v>
      </c>
    </row>
    <row r="983" customFormat="false" ht="15.8" hidden="true" customHeight="false" outlineLevel="0" collapsed="false">
      <c r="A983" s="0" t="s">
        <v>8</v>
      </c>
      <c r="B983" s="0" t="s">
        <v>8</v>
      </c>
      <c r="C983" s="0" t="s">
        <v>23</v>
      </c>
      <c r="D983" s="0" t="s">
        <v>259</v>
      </c>
      <c r="E983" s="0" t="s">
        <v>260</v>
      </c>
      <c r="F983" s="0" t="s">
        <v>238</v>
      </c>
      <c r="G983" s="0" t="n">
        <v>84025828.3108434</v>
      </c>
      <c r="H983" s="0" t="n">
        <v>1609779.77642871</v>
      </c>
      <c r="I983" s="0" t="n">
        <v>1034598.8238424</v>
      </c>
      <c r="J983" s="0" t="n">
        <v>0</v>
      </c>
      <c r="K983" s="0" t="n">
        <v>0</v>
      </c>
      <c r="L983" s="0" t="n">
        <v>278909251.539179</v>
      </c>
      <c r="M983" s="0" t="n">
        <v>325394126.795708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114848753.107112</v>
      </c>
      <c r="S983" s="0" t="n">
        <v>0.268378401701256</v>
      </c>
      <c r="T983" s="0" t="n">
        <v>0</v>
      </c>
      <c r="U983" s="0" t="n">
        <v>187.6975308</v>
      </c>
      <c r="V983" s="0" t="n">
        <v>0</v>
      </c>
      <c r="W983" s="0" t="n">
        <v>0</v>
      </c>
      <c r="X983" s="0" t="n">
        <v>0</v>
      </c>
      <c r="Y983" s="0" t="n">
        <v>0</v>
      </c>
      <c r="Z983" s="0" t="s">
        <v>244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0.268378401701256</v>
      </c>
      <c r="AI983" s="0" t="n">
        <v>0</v>
      </c>
      <c r="AJ983" s="0" t="n">
        <v>0</v>
      </c>
      <c r="AK983" s="5" t="s">
        <v>261</v>
      </c>
      <c r="AL983" s="5" t="s">
        <v>262</v>
      </c>
      <c r="AM983" s="5" t="s">
        <v>263</v>
      </c>
      <c r="AN983" s="5" t="s">
        <v>245</v>
      </c>
      <c r="AO983" s="5" t="s">
        <v>252</v>
      </c>
      <c r="AP983" s="5" t="s">
        <v>619</v>
      </c>
      <c r="AQ983" s="0" t="s">
        <v>239</v>
      </c>
    </row>
    <row r="984" customFormat="false" ht="15.8" hidden="true" customHeight="false" outlineLevel="0" collapsed="false">
      <c r="A984" s="0" t="s">
        <v>8</v>
      </c>
      <c r="B984" s="0" t="s">
        <v>8</v>
      </c>
      <c r="C984" s="0" t="s">
        <v>23</v>
      </c>
      <c r="D984" s="0" t="s">
        <v>259</v>
      </c>
      <c r="E984" s="0" t="s">
        <v>260</v>
      </c>
      <c r="F984" s="0" t="s">
        <v>240</v>
      </c>
      <c r="G984" s="0" t="n">
        <v>23778317.4428803</v>
      </c>
      <c r="H984" s="0" t="n">
        <v>1609779.77642871</v>
      </c>
      <c r="I984" s="0" t="n">
        <v>1034598.8238424</v>
      </c>
      <c r="J984" s="0" t="n">
        <v>0</v>
      </c>
      <c r="K984" s="0" t="n">
        <v>0</v>
      </c>
      <c r="L984" s="0" t="n">
        <v>278909251.539179</v>
      </c>
      <c r="M984" s="0" t="n">
        <v>325394126.795708</v>
      </c>
      <c r="N984" s="0" t="n">
        <v>76750722.3909145</v>
      </c>
      <c r="O984" s="0" t="n">
        <v>93806438.4777846</v>
      </c>
      <c r="P984" s="0" t="n">
        <v>32195595.5285741</v>
      </c>
      <c r="Q984" s="0" t="n">
        <v>36220044.9696458</v>
      </c>
      <c r="R984" s="0" t="n">
        <v>114848753.107112</v>
      </c>
      <c r="S984" s="0" t="n">
        <v>0.792959724859149</v>
      </c>
      <c r="T984" s="0" t="n">
        <v>0</v>
      </c>
      <c r="U984" s="0" t="n">
        <v>187.6975308</v>
      </c>
      <c r="V984" s="0" t="n">
        <v>52.9753085999999</v>
      </c>
      <c r="W984" s="0" t="n">
        <v>21.25</v>
      </c>
      <c r="X984" s="0" t="n">
        <v>261.922839399999</v>
      </c>
      <c r="Y984" s="0" t="n">
        <v>240.6728394</v>
      </c>
      <c r="Z984" s="0" t="s">
        <v>244</v>
      </c>
      <c r="AA984" s="0" t="n">
        <v>0.258</v>
      </c>
      <c r="AB984" s="0" t="n">
        <v>0.44</v>
      </c>
      <c r="AC984" s="0" t="n">
        <v>1</v>
      </c>
      <c r="AD984" s="0" t="n">
        <v>0.182</v>
      </c>
      <c r="AE984" s="0" t="n">
        <v>0.56</v>
      </c>
      <c r="AF984" s="0" t="n">
        <v>0</v>
      </c>
      <c r="AG984" s="0" t="n">
        <v>0.56</v>
      </c>
      <c r="AH984" s="0" t="n">
        <v>0.20458360901366</v>
      </c>
      <c r="AI984" s="0" t="n">
        <v>0.348902278938025</v>
      </c>
      <c r="AJ984" s="0" t="n">
        <v>0.792959724859149</v>
      </c>
      <c r="AK984" s="5" t="s">
        <v>261</v>
      </c>
      <c r="AL984" s="5" t="s">
        <v>262</v>
      </c>
      <c r="AM984" s="5" t="s">
        <v>263</v>
      </c>
      <c r="AN984" s="5" t="s">
        <v>245</v>
      </c>
      <c r="AO984" s="5" t="s">
        <v>252</v>
      </c>
      <c r="AP984" s="5" t="s">
        <v>619</v>
      </c>
      <c r="AQ984" s="0" t="s">
        <v>155</v>
      </c>
    </row>
    <row r="985" customFormat="false" ht="15.8" hidden="true" customHeight="false" outlineLevel="0" collapsed="false">
      <c r="A985" s="0" t="s">
        <v>8</v>
      </c>
      <c r="B985" s="0" t="s">
        <v>8</v>
      </c>
      <c r="C985" s="0" t="s">
        <v>23</v>
      </c>
      <c r="D985" s="0" t="s">
        <v>259</v>
      </c>
      <c r="E985" s="0" t="s">
        <v>260</v>
      </c>
      <c r="F985" s="0" t="s">
        <v>241</v>
      </c>
      <c r="G985" s="0" t="n">
        <v>17534807.7192035</v>
      </c>
      <c r="H985" s="0" t="n">
        <v>1609779.77642871</v>
      </c>
      <c r="I985" s="0" t="n">
        <v>1034598.8238424</v>
      </c>
      <c r="J985" s="0" t="n">
        <v>20122247.2053588</v>
      </c>
      <c r="K985" s="0" t="n">
        <v>22134471.9258947</v>
      </c>
      <c r="L985" s="0" t="n">
        <v>278909251.539179</v>
      </c>
      <c r="M985" s="0" t="n">
        <v>325394126.795708</v>
      </c>
      <c r="N985" s="0" t="n">
        <v>102334296.52122</v>
      </c>
      <c r="O985" s="0" t="n">
        <v>119390012.60809</v>
      </c>
      <c r="P985" s="0" t="n">
        <v>40244494.4107175</v>
      </c>
      <c r="Q985" s="0" t="n">
        <v>44268943.8517892</v>
      </c>
      <c r="R985" s="0" t="n">
        <v>114848753.107112</v>
      </c>
      <c r="S985" s="0" t="n">
        <v>0.847322611305585</v>
      </c>
      <c r="T985" s="0" t="n">
        <v>13.125</v>
      </c>
      <c r="U985" s="0" t="n">
        <v>187.6975308</v>
      </c>
      <c r="V985" s="0" t="n">
        <v>68.86790118</v>
      </c>
      <c r="W985" s="0" t="n">
        <v>26.2499999999999</v>
      </c>
      <c r="X985" s="0" t="n">
        <v>295.940431979999</v>
      </c>
      <c r="Y985" s="0" t="n">
        <v>256.56543198</v>
      </c>
      <c r="Z985" s="0" t="s">
        <v>244</v>
      </c>
      <c r="AA985" s="0" t="n">
        <v>0.258</v>
      </c>
      <c r="AB985" s="0" t="n">
        <v>0.44</v>
      </c>
      <c r="AC985" s="0" t="n">
        <v>1</v>
      </c>
      <c r="AD985" s="0" t="n">
        <v>0.182</v>
      </c>
      <c r="AE985" s="0" t="n">
        <v>0.56</v>
      </c>
      <c r="AF985" s="0" t="n">
        <v>0.186666666666667</v>
      </c>
      <c r="AG985" s="0" t="n">
        <v>0.373333333333333</v>
      </c>
      <c r="AH985" s="0" t="n">
        <v>0.218609233716841</v>
      </c>
      <c r="AI985" s="0" t="n">
        <v>0.372821948974458</v>
      </c>
      <c r="AJ985" s="0" t="n">
        <v>0.847322611305585</v>
      </c>
      <c r="AK985" s="5" t="s">
        <v>261</v>
      </c>
      <c r="AL985" s="5" t="s">
        <v>262</v>
      </c>
      <c r="AM985" s="5" t="s">
        <v>263</v>
      </c>
      <c r="AN985" s="5" t="s">
        <v>245</v>
      </c>
      <c r="AO985" s="5" t="s">
        <v>252</v>
      </c>
      <c r="AP985" s="5" t="s">
        <v>619</v>
      </c>
      <c r="AQ985" s="0" t="s">
        <v>242</v>
      </c>
    </row>
    <row r="986" customFormat="false" ht="15.8" hidden="true" customHeight="false" outlineLevel="0" collapsed="false">
      <c r="A986" s="0" t="s">
        <v>8</v>
      </c>
      <c r="B986" s="0" t="s">
        <v>8</v>
      </c>
      <c r="C986" s="0" t="s">
        <v>24</v>
      </c>
      <c r="D986" s="0" t="s">
        <v>259</v>
      </c>
      <c r="E986" s="0" t="s">
        <v>260</v>
      </c>
      <c r="F986" s="0" t="s">
        <v>202</v>
      </c>
      <c r="G986" s="0" t="n">
        <v>53304891.4582762</v>
      </c>
      <c r="H986" s="0" t="n">
        <v>791855.484535523</v>
      </c>
      <c r="I986" s="0" t="n">
        <v>381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53304891.4582762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s">
        <v>244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5" t="s">
        <v>261</v>
      </c>
      <c r="AL986" s="5" t="s">
        <v>262</v>
      </c>
      <c r="AM986" s="5" t="s">
        <v>265</v>
      </c>
      <c r="AN986" s="5" t="s">
        <v>245</v>
      </c>
      <c r="AO986" s="5" t="s">
        <v>252</v>
      </c>
      <c r="AP986" s="5" t="s">
        <v>620</v>
      </c>
      <c r="AQ986" s="0" t="s">
        <v>237</v>
      </c>
    </row>
    <row r="987" customFormat="false" ht="15.8" hidden="true" customHeight="false" outlineLevel="0" collapsed="false">
      <c r="A987" s="0" t="s">
        <v>8</v>
      </c>
      <c r="B987" s="0" t="s">
        <v>8</v>
      </c>
      <c r="C987" s="0" t="s">
        <v>24</v>
      </c>
      <c r="D987" s="0" t="s">
        <v>259</v>
      </c>
      <c r="E987" s="0" t="s">
        <v>260</v>
      </c>
      <c r="F987" s="0" t="s">
        <v>238</v>
      </c>
      <c r="G987" s="0" t="n">
        <v>39096499.1104108</v>
      </c>
      <c r="H987" s="0" t="n">
        <v>791855.484535523</v>
      </c>
      <c r="I987" s="0" t="n">
        <v>467300.218648407</v>
      </c>
      <c r="J987" s="0" t="n">
        <v>0</v>
      </c>
      <c r="K987" s="0" t="n">
        <v>0</v>
      </c>
      <c r="L987" s="0" t="n">
        <v>126581109.204071</v>
      </c>
      <c r="M987" s="0" t="n">
        <v>147677960.738083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53304891.4582762</v>
      </c>
      <c r="S987" s="0" t="n">
        <v>0.266549503416339</v>
      </c>
      <c r="T987" s="0" t="n">
        <v>0</v>
      </c>
      <c r="U987" s="0" t="n">
        <v>173.1749513</v>
      </c>
      <c r="V987" s="0" t="n">
        <v>0</v>
      </c>
      <c r="W987" s="0" t="n">
        <v>0</v>
      </c>
      <c r="X987" s="0" t="n">
        <v>0</v>
      </c>
      <c r="Y987" s="0" t="n">
        <v>0</v>
      </c>
      <c r="Z987" s="0" t="s">
        <v>244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0.266549503416339</v>
      </c>
      <c r="AI987" s="0" t="n">
        <v>0</v>
      </c>
      <c r="AJ987" s="0" t="n">
        <v>0</v>
      </c>
      <c r="AK987" s="5" t="s">
        <v>261</v>
      </c>
      <c r="AL987" s="5" t="s">
        <v>262</v>
      </c>
      <c r="AM987" s="5" t="s">
        <v>265</v>
      </c>
      <c r="AN987" s="5" t="s">
        <v>245</v>
      </c>
      <c r="AO987" s="5" t="s">
        <v>252</v>
      </c>
      <c r="AP987" s="5" t="s">
        <v>620</v>
      </c>
      <c r="AQ987" s="0" t="s">
        <v>239</v>
      </c>
    </row>
    <row r="988" customFormat="false" ht="15.8" hidden="true" customHeight="false" outlineLevel="0" collapsed="false">
      <c r="A988" s="0" t="s">
        <v>8</v>
      </c>
      <c r="B988" s="0" t="s">
        <v>8</v>
      </c>
      <c r="C988" s="0" t="s">
        <v>24</v>
      </c>
      <c r="D988" s="0" t="s">
        <v>259</v>
      </c>
      <c r="E988" s="0" t="s">
        <v>260</v>
      </c>
      <c r="F988" s="0" t="s">
        <v>240</v>
      </c>
      <c r="G988" s="0" t="n">
        <v>11027908.9604867</v>
      </c>
      <c r="H988" s="0" t="n">
        <v>791855.484535523</v>
      </c>
      <c r="I988" s="0" t="n">
        <v>467300.218648407</v>
      </c>
      <c r="J988" s="0" t="n">
        <v>0</v>
      </c>
      <c r="K988" s="0" t="n">
        <v>0</v>
      </c>
      <c r="L988" s="0" t="n">
        <v>126581109.204071</v>
      </c>
      <c r="M988" s="0" t="n">
        <v>147677960.738083</v>
      </c>
      <c r="N988" s="0" t="n">
        <v>34740922.8924297</v>
      </c>
      <c r="O988" s="0" t="n">
        <v>42461127.9796364</v>
      </c>
      <c r="P988" s="0" t="n">
        <v>15837109.6907105</v>
      </c>
      <c r="Q988" s="0" t="n">
        <v>17816748.4020493</v>
      </c>
      <c r="R988" s="0" t="n">
        <v>53304891.4582762</v>
      </c>
      <c r="S988" s="0" t="n">
        <v>0.793116379026517</v>
      </c>
      <c r="T988" s="0" t="n">
        <v>0</v>
      </c>
      <c r="U988" s="0" t="n">
        <v>173.1749513</v>
      </c>
      <c r="V988" s="0" t="n">
        <v>48.7475633999999</v>
      </c>
      <c r="W988" s="0" t="n">
        <v>21.25</v>
      </c>
      <c r="X988" s="0" t="n">
        <v>243.1725147</v>
      </c>
      <c r="Y988" s="0" t="n">
        <v>221.9225147</v>
      </c>
      <c r="Z988" s="0" t="s">
        <v>244</v>
      </c>
      <c r="AA988" s="0" t="n">
        <v>0.258</v>
      </c>
      <c r="AB988" s="0" t="n">
        <v>0.44</v>
      </c>
      <c r="AC988" s="0" t="n">
        <v>1</v>
      </c>
      <c r="AD988" s="0" t="n">
        <v>0.182</v>
      </c>
      <c r="AE988" s="0" t="n">
        <v>0.56</v>
      </c>
      <c r="AF988" s="0" t="n">
        <v>0</v>
      </c>
      <c r="AG988" s="0" t="n">
        <v>0.56</v>
      </c>
      <c r="AH988" s="0" t="n">
        <v>0.204624025788841</v>
      </c>
      <c r="AI988" s="0" t="n">
        <v>0.348971206771667</v>
      </c>
      <c r="AJ988" s="0" t="n">
        <v>0.793116379026517</v>
      </c>
      <c r="AK988" s="5" t="s">
        <v>261</v>
      </c>
      <c r="AL988" s="5" t="s">
        <v>262</v>
      </c>
      <c r="AM988" s="5" t="s">
        <v>265</v>
      </c>
      <c r="AN988" s="5" t="s">
        <v>245</v>
      </c>
      <c r="AO988" s="5" t="s">
        <v>252</v>
      </c>
      <c r="AP988" s="5" t="s">
        <v>620</v>
      </c>
      <c r="AQ988" s="0" t="s">
        <v>155</v>
      </c>
    </row>
    <row r="989" customFormat="false" ht="15.8" hidden="true" customHeight="false" outlineLevel="0" collapsed="false">
      <c r="A989" s="0" t="s">
        <v>8</v>
      </c>
      <c r="B989" s="0" t="s">
        <v>8</v>
      </c>
      <c r="C989" s="0" t="s">
        <v>24</v>
      </c>
      <c r="D989" s="0" t="s">
        <v>259</v>
      </c>
      <c r="E989" s="0" t="s">
        <v>260</v>
      </c>
      <c r="F989" s="0" t="s">
        <v>241</v>
      </c>
      <c r="G989" s="0" t="n">
        <v>8029274.4656202</v>
      </c>
      <c r="H989" s="0" t="n">
        <v>791855.484535523</v>
      </c>
      <c r="I989" s="0" t="n">
        <v>467300.218648407</v>
      </c>
      <c r="J989" s="0" t="n">
        <v>9898193.55669404</v>
      </c>
      <c r="K989" s="0" t="n">
        <v>10888012.9123634</v>
      </c>
      <c r="L989" s="0" t="n">
        <v>126581109.204071</v>
      </c>
      <c r="M989" s="0" t="n">
        <v>147677960.738083</v>
      </c>
      <c r="N989" s="0" t="n">
        <v>46321230.5232396</v>
      </c>
      <c r="O989" s="0" t="n">
        <v>54041435.6104463</v>
      </c>
      <c r="P989" s="0" t="n">
        <v>19796387.1133881</v>
      </c>
      <c r="Q989" s="0" t="n">
        <v>21776025.8247269</v>
      </c>
      <c r="R989" s="0" t="n">
        <v>53304891.4582762</v>
      </c>
      <c r="S989" s="0" t="n">
        <v>0.849370775439905</v>
      </c>
      <c r="T989" s="0" t="n">
        <v>13.125</v>
      </c>
      <c r="U989" s="0" t="n">
        <v>173.1749513</v>
      </c>
      <c r="V989" s="0" t="n">
        <v>63.3718324199999</v>
      </c>
      <c r="W989" s="0" t="n">
        <v>26.25</v>
      </c>
      <c r="X989" s="0" t="n">
        <v>275.92178372</v>
      </c>
      <c r="Y989" s="0" t="n">
        <v>236.54678372</v>
      </c>
      <c r="Z989" s="0" t="s">
        <v>244</v>
      </c>
      <c r="AA989" s="0" t="n">
        <v>0.258</v>
      </c>
      <c r="AB989" s="0" t="n">
        <v>0.44</v>
      </c>
      <c r="AC989" s="0" t="n">
        <v>1</v>
      </c>
      <c r="AD989" s="0" t="n">
        <v>0.182</v>
      </c>
      <c r="AE989" s="0" t="n">
        <v>0.56</v>
      </c>
      <c r="AF989" s="0" t="n">
        <v>0.186666666666667</v>
      </c>
      <c r="AG989" s="0" t="n">
        <v>0.373333333333333</v>
      </c>
      <c r="AH989" s="0" t="n">
        <v>0.219137660063495</v>
      </c>
      <c r="AI989" s="0" t="n">
        <v>0.373723141193558</v>
      </c>
      <c r="AJ989" s="0" t="n">
        <v>0.849370775439905</v>
      </c>
      <c r="AK989" s="5" t="s">
        <v>261</v>
      </c>
      <c r="AL989" s="5" t="s">
        <v>262</v>
      </c>
      <c r="AM989" s="5" t="s">
        <v>265</v>
      </c>
      <c r="AN989" s="5" t="s">
        <v>245</v>
      </c>
      <c r="AO989" s="5" t="s">
        <v>252</v>
      </c>
      <c r="AP989" s="5" t="s">
        <v>620</v>
      </c>
      <c r="AQ989" s="0" t="s">
        <v>242</v>
      </c>
    </row>
    <row r="990" customFormat="false" ht="15.8" hidden="true" customHeight="false" outlineLevel="0" collapsed="false">
      <c r="A990" s="0" t="s">
        <v>8</v>
      </c>
      <c r="B990" s="0" t="s">
        <v>8</v>
      </c>
      <c r="C990" s="0" t="s">
        <v>25</v>
      </c>
      <c r="D990" s="0" t="s">
        <v>259</v>
      </c>
      <c r="E990" s="0" t="s">
        <v>260</v>
      </c>
      <c r="F990" s="0" t="s">
        <v>202</v>
      </c>
      <c r="G990" s="0" t="n">
        <v>227364906.266768</v>
      </c>
      <c r="H990" s="0" t="n">
        <v>2340937.15016637</v>
      </c>
      <c r="I990" s="0" t="n">
        <v>768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227364906.266768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s">
        <v>244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5" t="s">
        <v>261</v>
      </c>
      <c r="AL990" s="5" t="s">
        <v>262</v>
      </c>
      <c r="AM990" s="5" t="s">
        <v>267</v>
      </c>
      <c r="AN990" s="5" t="s">
        <v>245</v>
      </c>
      <c r="AO990" s="5" t="s">
        <v>252</v>
      </c>
      <c r="AP990" s="5" t="s">
        <v>621</v>
      </c>
      <c r="AQ990" s="0" t="s">
        <v>237</v>
      </c>
    </row>
    <row r="991" customFormat="false" ht="15.8" hidden="true" customHeight="false" outlineLevel="0" collapsed="false">
      <c r="A991" s="0" t="s">
        <v>8</v>
      </c>
      <c r="B991" s="0" t="s">
        <v>8</v>
      </c>
      <c r="C991" s="0" t="s">
        <v>25</v>
      </c>
      <c r="D991" s="0" t="s">
        <v>259</v>
      </c>
      <c r="E991" s="0" t="s">
        <v>260</v>
      </c>
      <c r="F991" s="0" t="s">
        <v>238</v>
      </c>
      <c r="G991" s="0" t="n">
        <v>227364906.266768</v>
      </c>
      <c r="H991" s="0" t="n">
        <v>2340937.15016637</v>
      </c>
      <c r="I991" s="0" t="n">
        <v>1993562.83376062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227364906.266768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s">
        <v>244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5" t="s">
        <v>261</v>
      </c>
      <c r="AL991" s="5" t="s">
        <v>262</v>
      </c>
      <c r="AM991" s="5" t="s">
        <v>267</v>
      </c>
      <c r="AN991" s="5" t="s">
        <v>245</v>
      </c>
      <c r="AO991" s="5" t="s">
        <v>252</v>
      </c>
      <c r="AP991" s="5" t="s">
        <v>621</v>
      </c>
      <c r="AQ991" s="0" t="s">
        <v>239</v>
      </c>
    </row>
    <row r="992" customFormat="false" ht="15.8" hidden="true" customHeight="false" outlineLevel="0" collapsed="false">
      <c r="A992" s="0" t="s">
        <v>8</v>
      </c>
      <c r="B992" s="0" t="s">
        <v>8</v>
      </c>
      <c r="C992" s="0" t="s">
        <v>25</v>
      </c>
      <c r="D992" s="0" t="s">
        <v>259</v>
      </c>
      <c r="E992" s="0" t="s">
        <v>260</v>
      </c>
      <c r="F992" s="0" t="s">
        <v>240</v>
      </c>
      <c r="G992" s="0" t="n">
        <v>158279571.333512</v>
      </c>
      <c r="H992" s="0" t="n">
        <v>2340937.15016637</v>
      </c>
      <c r="I992" s="0" t="n">
        <v>1993562.83376062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227364906.266768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s">
        <v>244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5" t="s">
        <v>261</v>
      </c>
      <c r="AL992" s="5" t="s">
        <v>262</v>
      </c>
      <c r="AM992" s="5" t="s">
        <v>267</v>
      </c>
      <c r="AN992" s="5" t="s">
        <v>245</v>
      </c>
      <c r="AO992" s="5" t="s">
        <v>252</v>
      </c>
      <c r="AP992" s="5" t="s">
        <v>621</v>
      </c>
      <c r="AQ992" s="0" t="s">
        <v>155</v>
      </c>
    </row>
    <row r="993" customFormat="false" ht="15.8" hidden="true" customHeight="false" outlineLevel="0" collapsed="false">
      <c r="A993" s="0" t="s">
        <v>8</v>
      </c>
      <c r="B993" s="0" t="s">
        <v>8</v>
      </c>
      <c r="C993" s="0" t="s">
        <v>25</v>
      </c>
      <c r="D993" s="0" t="s">
        <v>259</v>
      </c>
      <c r="E993" s="0" t="s">
        <v>260</v>
      </c>
      <c r="F993" s="0" t="s">
        <v>241</v>
      </c>
      <c r="G993" s="0" t="n">
        <v>95653765.1532684</v>
      </c>
      <c r="H993" s="0" t="n">
        <v>2340937.15016637</v>
      </c>
      <c r="I993" s="0" t="n">
        <v>1993562.83376062</v>
      </c>
      <c r="J993" s="0" t="n">
        <v>0</v>
      </c>
      <c r="K993" s="0" t="n">
        <v>0</v>
      </c>
      <c r="L993" s="0" t="n">
        <v>697187437.635934</v>
      </c>
      <c r="M993" s="0" t="n">
        <v>846584745.700778</v>
      </c>
      <c r="N993" s="0" t="n">
        <v>0</v>
      </c>
      <c r="O993" s="0" t="n">
        <v>0</v>
      </c>
      <c r="P993" s="0" t="n">
        <v>23409371.5016637</v>
      </c>
      <c r="Q993" s="0" t="n">
        <v>29261714.3770795</v>
      </c>
      <c r="R993" s="0" t="n">
        <v>227364906.266768</v>
      </c>
      <c r="S993" s="0" t="n">
        <v>0.579294066424493</v>
      </c>
      <c r="T993" s="0" t="n">
        <v>0</v>
      </c>
      <c r="U993" s="0" t="n">
        <v>329.73379555</v>
      </c>
      <c r="V993" s="0" t="n">
        <v>0</v>
      </c>
      <c r="W993" s="0" t="n">
        <v>11.25</v>
      </c>
      <c r="X993" s="0" t="n">
        <v>340.98379555</v>
      </c>
      <c r="Y993" s="0" t="n">
        <v>0</v>
      </c>
      <c r="Z993" s="0" t="s">
        <v>244</v>
      </c>
      <c r="AA993" s="0" t="n">
        <v>0.258</v>
      </c>
      <c r="AB993" s="0" t="n">
        <v>0</v>
      </c>
      <c r="AC993" s="0" t="n">
        <v>1</v>
      </c>
      <c r="AD993" s="0" t="n">
        <v>0</v>
      </c>
      <c r="AE993" s="0" t="n">
        <v>0.742</v>
      </c>
      <c r="AF993" s="0" t="n">
        <v>0</v>
      </c>
      <c r="AG993" s="0" t="n">
        <v>0.742</v>
      </c>
      <c r="AH993" s="0" t="n">
        <v>0.149457869137519</v>
      </c>
      <c r="AI993" s="0" t="n">
        <v>0</v>
      </c>
      <c r="AJ993" s="0" t="n">
        <v>0.579294066424493</v>
      </c>
      <c r="AK993" s="5" t="s">
        <v>261</v>
      </c>
      <c r="AL993" s="5" t="s">
        <v>262</v>
      </c>
      <c r="AM993" s="5" t="s">
        <v>267</v>
      </c>
      <c r="AN993" s="5" t="s">
        <v>245</v>
      </c>
      <c r="AO993" s="5" t="s">
        <v>252</v>
      </c>
      <c r="AP993" s="5" t="s">
        <v>621</v>
      </c>
      <c r="AQ993" s="0" t="s">
        <v>242</v>
      </c>
    </row>
    <row r="994" customFormat="false" ht="15.8" hidden="true" customHeight="false" outlineLevel="0" collapsed="false">
      <c r="A994" s="0" t="s">
        <v>8</v>
      </c>
      <c r="B994" s="0" t="s">
        <v>8</v>
      </c>
      <c r="C994" s="0" t="s">
        <v>26</v>
      </c>
      <c r="D994" s="0" t="s">
        <v>269</v>
      </c>
      <c r="E994" s="0" t="s">
        <v>260</v>
      </c>
      <c r="F994" s="0" t="s">
        <v>202</v>
      </c>
      <c r="G994" s="0" t="n">
        <v>89708375.6980943</v>
      </c>
      <c r="H994" s="0" t="n">
        <v>1192885.30503637</v>
      </c>
      <c r="I994" s="0" t="n">
        <v>1221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89708375.6980943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s">
        <v>244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5" t="s">
        <v>261</v>
      </c>
      <c r="AL994" s="5" t="s">
        <v>270</v>
      </c>
      <c r="AM994" s="5" t="s">
        <v>271</v>
      </c>
      <c r="AN994" s="5" t="s">
        <v>245</v>
      </c>
      <c r="AO994" s="5" t="s">
        <v>252</v>
      </c>
      <c r="AP994" s="5" t="s">
        <v>622</v>
      </c>
      <c r="AQ994" s="0" t="s">
        <v>237</v>
      </c>
    </row>
    <row r="995" customFormat="false" ht="15.8" hidden="true" customHeight="false" outlineLevel="0" collapsed="false">
      <c r="A995" s="0" t="s">
        <v>8</v>
      </c>
      <c r="B995" s="0" t="s">
        <v>8</v>
      </c>
      <c r="C995" s="0" t="s">
        <v>26</v>
      </c>
      <c r="D995" s="0" t="s">
        <v>269</v>
      </c>
      <c r="E995" s="0" t="s">
        <v>260</v>
      </c>
      <c r="F995" s="0" t="s">
        <v>238</v>
      </c>
      <c r="G995" s="0" t="n">
        <v>66846826.8245248</v>
      </c>
      <c r="H995" s="0" t="n">
        <v>1192885.30503637</v>
      </c>
      <c r="I995" s="0" t="n">
        <v>1894772.41076142</v>
      </c>
      <c r="J995" s="0" t="n">
        <v>0</v>
      </c>
      <c r="K995" s="0" t="n">
        <v>0</v>
      </c>
      <c r="L995" s="0" t="n">
        <v>206678424.261167</v>
      </c>
      <c r="M995" s="0" t="n">
        <v>241124828.304695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89708375.6980943</v>
      </c>
      <c r="S995" s="0" t="n">
        <v>0.254842969741287</v>
      </c>
      <c r="T995" s="0" t="n">
        <v>0</v>
      </c>
      <c r="U995" s="0" t="n">
        <v>187.6975308</v>
      </c>
      <c r="V995" s="0" t="n">
        <v>0</v>
      </c>
      <c r="W995" s="0" t="n">
        <v>0</v>
      </c>
      <c r="X995" s="0" t="n">
        <v>0</v>
      </c>
      <c r="Y995" s="0" t="n">
        <v>0</v>
      </c>
      <c r="Z995" s="0" t="s">
        <v>244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0.254842969741287</v>
      </c>
      <c r="AI995" s="0" t="n">
        <v>0</v>
      </c>
      <c r="AJ995" s="0" t="n">
        <v>0</v>
      </c>
      <c r="AK995" s="5" t="s">
        <v>261</v>
      </c>
      <c r="AL995" s="5" t="s">
        <v>270</v>
      </c>
      <c r="AM995" s="5" t="s">
        <v>271</v>
      </c>
      <c r="AN995" s="5" t="s">
        <v>245</v>
      </c>
      <c r="AO995" s="5" t="s">
        <v>252</v>
      </c>
      <c r="AP995" s="5" t="s">
        <v>622</v>
      </c>
      <c r="AQ995" s="0" t="s">
        <v>239</v>
      </c>
    </row>
    <row r="996" customFormat="false" ht="15.8" hidden="true" customHeight="false" outlineLevel="0" collapsed="false">
      <c r="A996" s="0" t="s">
        <v>8</v>
      </c>
      <c r="B996" s="0" t="s">
        <v>8</v>
      </c>
      <c r="C996" s="0" t="s">
        <v>26</v>
      </c>
      <c r="D996" s="0" t="s">
        <v>269</v>
      </c>
      <c r="E996" s="0" t="s">
        <v>260</v>
      </c>
      <c r="F996" s="0" t="s">
        <v>240</v>
      </c>
      <c r="G996" s="0" t="n">
        <v>18932797.6472226</v>
      </c>
      <c r="H996" s="0" t="n">
        <v>1192885.30503637</v>
      </c>
      <c r="I996" s="0" t="n">
        <v>1894772.41076142</v>
      </c>
      <c r="J996" s="0" t="n">
        <v>0</v>
      </c>
      <c r="K996" s="0" t="n">
        <v>0</v>
      </c>
      <c r="L996" s="0" t="n">
        <v>206678424.261167</v>
      </c>
      <c r="M996" s="0" t="n">
        <v>241124828.304695</v>
      </c>
      <c r="N996" s="0" t="n">
        <v>56874120.442836</v>
      </c>
      <c r="O996" s="0" t="n">
        <v>69512813.8745773</v>
      </c>
      <c r="P996" s="0" t="n">
        <v>23857706.1007273</v>
      </c>
      <c r="Q996" s="0" t="n">
        <v>26839919.3633182</v>
      </c>
      <c r="R996" s="0" t="n">
        <v>89708375.6980943</v>
      </c>
      <c r="S996" s="0" t="n">
        <v>0.788951728309748</v>
      </c>
      <c r="T996" s="0" t="n">
        <v>0</v>
      </c>
      <c r="U996" s="0" t="n">
        <v>187.6975308</v>
      </c>
      <c r="V996" s="0" t="n">
        <v>52.9753085999999</v>
      </c>
      <c r="W996" s="0" t="n">
        <v>21.25</v>
      </c>
      <c r="X996" s="0" t="n">
        <v>261.9228394</v>
      </c>
      <c r="Y996" s="0" t="n">
        <v>240.6728394</v>
      </c>
      <c r="Z996" s="0" t="s">
        <v>244</v>
      </c>
      <c r="AA996" s="0" t="n">
        <v>0.258</v>
      </c>
      <c r="AB996" s="0" t="n">
        <v>0.44</v>
      </c>
      <c r="AC996" s="0" t="n">
        <v>1</v>
      </c>
      <c r="AD996" s="0" t="n">
        <v>0.182</v>
      </c>
      <c r="AE996" s="0" t="n">
        <v>0.56</v>
      </c>
      <c r="AF996" s="0" t="n">
        <v>0</v>
      </c>
      <c r="AG996" s="0" t="n">
        <v>0.56</v>
      </c>
      <c r="AH996" s="0" t="n">
        <v>0.203549545903915</v>
      </c>
      <c r="AI996" s="0" t="n">
        <v>0.347138760456289</v>
      </c>
      <c r="AJ996" s="0" t="n">
        <v>0.788951728309748</v>
      </c>
      <c r="AK996" s="5" t="s">
        <v>261</v>
      </c>
      <c r="AL996" s="5" t="s">
        <v>270</v>
      </c>
      <c r="AM996" s="5" t="s">
        <v>271</v>
      </c>
      <c r="AN996" s="5" t="s">
        <v>245</v>
      </c>
      <c r="AO996" s="5" t="s">
        <v>252</v>
      </c>
      <c r="AP996" s="5" t="s">
        <v>622</v>
      </c>
      <c r="AQ996" s="0" t="s">
        <v>155</v>
      </c>
    </row>
    <row r="997" customFormat="false" ht="15.8" hidden="true" customHeight="false" outlineLevel="0" collapsed="false">
      <c r="A997" s="0" t="s">
        <v>8</v>
      </c>
      <c r="B997" s="0" t="s">
        <v>8</v>
      </c>
      <c r="C997" s="0" t="s">
        <v>26</v>
      </c>
      <c r="D997" s="0" t="s">
        <v>269</v>
      </c>
      <c r="E997" s="0" t="s">
        <v>260</v>
      </c>
      <c r="F997" s="0" t="s">
        <v>241</v>
      </c>
      <c r="G997" s="0" t="n">
        <v>14325615.9855577</v>
      </c>
      <c r="H997" s="0" t="n">
        <v>1192885.30503637</v>
      </c>
      <c r="I997" s="0" t="n">
        <v>1894772.41076142</v>
      </c>
      <c r="J997" s="0" t="n">
        <v>14911066.3129546</v>
      </c>
      <c r="K997" s="0" t="n">
        <v>16402172.9442501</v>
      </c>
      <c r="L997" s="0" t="n">
        <v>206678424.261167</v>
      </c>
      <c r="M997" s="0" t="n">
        <v>241124828.304695</v>
      </c>
      <c r="N997" s="0" t="n">
        <v>75832160.590448</v>
      </c>
      <c r="O997" s="0" t="n">
        <v>88470854.0221894</v>
      </c>
      <c r="P997" s="0" t="n">
        <v>29822132.6259092</v>
      </c>
      <c r="Q997" s="0" t="n">
        <v>32804345.8885</v>
      </c>
      <c r="R997" s="0" t="n">
        <v>89708375.6980943</v>
      </c>
      <c r="S997" s="0" t="n">
        <v>0.840309047242486</v>
      </c>
      <c r="T997" s="0" t="n">
        <v>13.125</v>
      </c>
      <c r="U997" s="0" t="n">
        <v>187.6975308</v>
      </c>
      <c r="V997" s="0" t="n">
        <v>68.86790118</v>
      </c>
      <c r="W997" s="0" t="n">
        <v>26.25</v>
      </c>
      <c r="X997" s="0" t="n">
        <v>295.94043198</v>
      </c>
      <c r="Y997" s="0" t="n">
        <v>256.56543198</v>
      </c>
      <c r="Z997" s="0" t="s">
        <v>244</v>
      </c>
      <c r="AA997" s="0" t="n">
        <v>0.258</v>
      </c>
      <c r="AB997" s="0" t="n">
        <v>0.44</v>
      </c>
      <c r="AC997" s="0" t="n">
        <v>1</v>
      </c>
      <c r="AD997" s="0" t="n">
        <v>0.182</v>
      </c>
      <c r="AE997" s="0" t="n">
        <v>0.56</v>
      </c>
      <c r="AF997" s="0" t="n">
        <v>0.186666666666667</v>
      </c>
      <c r="AG997" s="0" t="n">
        <v>0.373333333333333</v>
      </c>
      <c r="AH997" s="0" t="n">
        <v>0.216799734188561</v>
      </c>
      <c r="AI997" s="0" t="n">
        <v>0.369735980786694</v>
      </c>
      <c r="AJ997" s="0" t="n">
        <v>0.840309047242486</v>
      </c>
      <c r="AK997" s="5" t="s">
        <v>261</v>
      </c>
      <c r="AL997" s="5" t="s">
        <v>270</v>
      </c>
      <c r="AM997" s="5" t="s">
        <v>271</v>
      </c>
      <c r="AN997" s="5" t="s">
        <v>245</v>
      </c>
      <c r="AO997" s="5" t="s">
        <v>252</v>
      </c>
      <c r="AP997" s="5" t="s">
        <v>622</v>
      </c>
      <c r="AQ997" s="0" t="s">
        <v>242</v>
      </c>
    </row>
    <row r="998" customFormat="false" ht="15.8" hidden="true" customHeight="false" outlineLevel="0" collapsed="false">
      <c r="A998" s="0" t="s">
        <v>8</v>
      </c>
      <c r="B998" s="0" t="s">
        <v>8</v>
      </c>
      <c r="C998" s="0" t="s">
        <v>27</v>
      </c>
      <c r="D998" s="0" t="s">
        <v>269</v>
      </c>
      <c r="E998" s="0" t="s">
        <v>260</v>
      </c>
      <c r="F998" s="0" t="s">
        <v>202</v>
      </c>
      <c r="G998" s="0" t="n">
        <v>8599378.26129125</v>
      </c>
      <c r="H998" s="0" t="n">
        <v>121041.954166667</v>
      </c>
      <c r="I998" s="0" t="n">
        <v>79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8599378.26129125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s">
        <v>244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5" t="s">
        <v>261</v>
      </c>
      <c r="AL998" s="5" t="s">
        <v>270</v>
      </c>
      <c r="AM998" s="5" t="s">
        <v>273</v>
      </c>
      <c r="AN998" s="5" t="s">
        <v>245</v>
      </c>
      <c r="AO998" s="5" t="s">
        <v>252</v>
      </c>
      <c r="AP998" s="5" t="s">
        <v>623</v>
      </c>
      <c r="AQ998" s="0" t="s">
        <v>237</v>
      </c>
    </row>
    <row r="999" customFormat="false" ht="15.8" hidden="true" customHeight="false" outlineLevel="0" collapsed="false">
      <c r="A999" s="0" t="s">
        <v>8</v>
      </c>
      <c r="B999" s="0" t="s">
        <v>8</v>
      </c>
      <c r="C999" s="0" t="s">
        <v>27</v>
      </c>
      <c r="D999" s="0" t="s">
        <v>269</v>
      </c>
      <c r="E999" s="0" t="s">
        <v>260</v>
      </c>
      <c r="F999" s="0" t="s">
        <v>238</v>
      </c>
      <c r="G999" s="0" t="n">
        <v>6449198.58656237</v>
      </c>
      <c r="H999" s="0" t="n">
        <v>121041.954166667</v>
      </c>
      <c r="I999" s="0" t="n">
        <v>75659.0619791666</v>
      </c>
      <c r="J999" s="0" t="n">
        <v>0</v>
      </c>
      <c r="K999" s="0" t="n">
        <v>0</v>
      </c>
      <c r="L999" s="0" t="n">
        <v>19349016.4782178</v>
      </c>
      <c r="M999" s="0" t="n">
        <v>22573852.5579208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8599378.26129125</v>
      </c>
      <c r="S999" s="0" t="n">
        <v>0.250038969027282</v>
      </c>
      <c r="T999" s="0" t="n">
        <v>0</v>
      </c>
      <c r="U999" s="0" t="n">
        <v>173.1749513</v>
      </c>
      <c r="V999" s="0" t="n">
        <v>0</v>
      </c>
      <c r="W999" s="0" t="n">
        <v>0</v>
      </c>
      <c r="X999" s="0" t="n">
        <v>0</v>
      </c>
      <c r="Y999" s="0" t="n">
        <v>0</v>
      </c>
      <c r="Z999" s="0" t="s">
        <v>244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0.250038969027282</v>
      </c>
      <c r="AI999" s="0" t="n">
        <v>0</v>
      </c>
      <c r="AJ999" s="0" t="n">
        <v>0</v>
      </c>
      <c r="AK999" s="5" t="s">
        <v>261</v>
      </c>
      <c r="AL999" s="5" t="s">
        <v>270</v>
      </c>
      <c r="AM999" s="5" t="s">
        <v>273</v>
      </c>
      <c r="AN999" s="5" t="s">
        <v>245</v>
      </c>
      <c r="AO999" s="5" t="s">
        <v>252</v>
      </c>
      <c r="AP999" s="5" t="s">
        <v>623</v>
      </c>
      <c r="AQ999" s="0" t="s">
        <v>239</v>
      </c>
    </row>
    <row r="1000" customFormat="false" ht="15.8" hidden="true" customHeight="false" outlineLevel="0" collapsed="false">
      <c r="A1000" s="0" t="s">
        <v>8</v>
      </c>
      <c r="B1000" s="0" t="s">
        <v>8</v>
      </c>
      <c r="C1000" s="0" t="s">
        <v>27</v>
      </c>
      <c r="D1000" s="0" t="s">
        <v>269</v>
      </c>
      <c r="E1000" s="0" t="s">
        <v>260</v>
      </c>
      <c r="F1000" s="0" t="s">
        <v>240</v>
      </c>
      <c r="G1000" s="0" t="n">
        <v>1814511.50133609</v>
      </c>
      <c r="H1000" s="0" t="n">
        <v>121041.954166667</v>
      </c>
      <c r="I1000" s="0" t="n">
        <v>75659.0619791666</v>
      </c>
      <c r="J1000" s="0" t="n">
        <v>0</v>
      </c>
      <c r="K1000" s="0" t="n">
        <v>0</v>
      </c>
      <c r="L1000" s="0" t="n">
        <v>19349016.4782178</v>
      </c>
      <c r="M1000" s="0" t="n">
        <v>22573852.5579208</v>
      </c>
      <c r="N1000" s="0" t="n">
        <v>5310450.30131951</v>
      </c>
      <c r="O1000" s="0" t="n">
        <v>6490550.36827942</v>
      </c>
      <c r="P1000" s="0" t="n">
        <v>2420839.08333333</v>
      </c>
      <c r="Q1000" s="0" t="n">
        <v>2723443.96875</v>
      </c>
      <c r="R1000" s="0" t="n">
        <v>8599378.26129125</v>
      </c>
      <c r="S1000" s="0" t="n">
        <v>0.788995035896511</v>
      </c>
      <c r="T1000" s="0" t="n">
        <v>0</v>
      </c>
      <c r="U1000" s="0" t="n">
        <v>173.1749513</v>
      </c>
      <c r="V1000" s="0" t="n">
        <v>48.7475633999999</v>
      </c>
      <c r="W1000" s="0" t="n">
        <v>21.25</v>
      </c>
      <c r="X1000" s="0" t="n">
        <v>243.1725147</v>
      </c>
      <c r="Y1000" s="0" t="n">
        <v>221.9225147</v>
      </c>
      <c r="Z1000" s="0" t="s">
        <v>244</v>
      </c>
      <c r="AA1000" s="0" t="n">
        <v>0.258</v>
      </c>
      <c r="AB1000" s="0" t="n">
        <v>0.44</v>
      </c>
      <c r="AC1000" s="0" t="n">
        <v>1</v>
      </c>
      <c r="AD1000" s="0" t="n">
        <v>0.182</v>
      </c>
      <c r="AE1000" s="0" t="n">
        <v>0.56</v>
      </c>
      <c r="AF1000" s="0" t="n">
        <v>0</v>
      </c>
      <c r="AG1000" s="0" t="n">
        <v>0.56</v>
      </c>
      <c r="AH1000" s="0" t="n">
        <v>0.2035607192613</v>
      </c>
      <c r="AI1000" s="0" t="n">
        <v>0.347157815794465</v>
      </c>
      <c r="AJ1000" s="0" t="n">
        <v>0.788995035896511</v>
      </c>
      <c r="AK1000" s="5" t="s">
        <v>261</v>
      </c>
      <c r="AL1000" s="5" t="s">
        <v>270</v>
      </c>
      <c r="AM1000" s="5" t="s">
        <v>273</v>
      </c>
      <c r="AN1000" s="5" t="s">
        <v>245</v>
      </c>
      <c r="AO1000" s="5" t="s">
        <v>252</v>
      </c>
      <c r="AP1000" s="5" t="s">
        <v>623</v>
      </c>
      <c r="AQ1000" s="0" t="s">
        <v>155</v>
      </c>
    </row>
    <row r="1001" customFormat="false" ht="15.8" hidden="true" customHeight="false" outlineLevel="0" collapsed="false">
      <c r="A1001" s="0" t="s">
        <v>8</v>
      </c>
      <c r="B1001" s="0" t="s">
        <v>8</v>
      </c>
      <c r="C1001" s="0" t="s">
        <v>27</v>
      </c>
      <c r="D1001" s="0" t="s">
        <v>269</v>
      </c>
      <c r="E1001" s="0" t="s">
        <v>260</v>
      </c>
      <c r="F1001" s="0" t="s">
        <v>241</v>
      </c>
      <c r="G1001" s="0" t="n">
        <v>1360356.93235247</v>
      </c>
      <c r="H1001" s="0" t="n">
        <v>121041.954166667</v>
      </c>
      <c r="I1001" s="0" t="n">
        <v>75659.0619791666</v>
      </c>
      <c r="J1001" s="0" t="n">
        <v>1513024.42708333</v>
      </c>
      <c r="K1001" s="0" t="n">
        <v>1664326.86979167</v>
      </c>
      <c r="L1001" s="0" t="n">
        <v>19349016.4782178</v>
      </c>
      <c r="M1001" s="0" t="n">
        <v>22573852.5579208</v>
      </c>
      <c r="N1001" s="0" t="n">
        <v>7080600.40175937</v>
      </c>
      <c r="O1001" s="0" t="n">
        <v>8260700.46871925</v>
      </c>
      <c r="P1001" s="0" t="n">
        <v>3026048.85416667</v>
      </c>
      <c r="Q1001" s="0" t="n">
        <v>3328653.73958333</v>
      </c>
      <c r="R1001" s="0" t="n">
        <v>8599378.26129125</v>
      </c>
      <c r="S1001" s="0" t="n">
        <v>0.841807524797938</v>
      </c>
      <c r="T1001" s="0" t="n">
        <v>13.125</v>
      </c>
      <c r="U1001" s="0" t="n">
        <v>173.1749513</v>
      </c>
      <c r="V1001" s="0" t="n">
        <v>63.3718324199999</v>
      </c>
      <c r="W1001" s="0" t="n">
        <v>26.25</v>
      </c>
      <c r="X1001" s="0" t="n">
        <v>275.92178372</v>
      </c>
      <c r="Y1001" s="0" t="n">
        <v>236.54678372</v>
      </c>
      <c r="Z1001" s="0" t="s">
        <v>244</v>
      </c>
      <c r="AA1001" s="0" t="n">
        <v>0.258</v>
      </c>
      <c r="AB1001" s="0" t="n">
        <v>0.44</v>
      </c>
      <c r="AC1001" s="0" t="n">
        <v>1</v>
      </c>
      <c r="AD1001" s="0" t="n">
        <v>0.182</v>
      </c>
      <c r="AE1001" s="0" t="n">
        <v>0.56</v>
      </c>
      <c r="AF1001" s="0" t="n">
        <v>0.186666666666667</v>
      </c>
      <c r="AG1001" s="0" t="n">
        <v>0.373333333333333</v>
      </c>
      <c r="AH1001" s="0" t="n">
        <v>0.217186341397868</v>
      </c>
      <c r="AI1001" s="0" t="n">
        <v>0.370395310911093</v>
      </c>
      <c r="AJ1001" s="0" t="n">
        <v>0.841807524797938</v>
      </c>
      <c r="AK1001" s="5" t="s">
        <v>261</v>
      </c>
      <c r="AL1001" s="5" t="s">
        <v>270</v>
      </c>
      <c r="AM1001" s="5" t="s">
        <v>273</v>
      </c>
      <c r="AN1001" s="5" t="s">
        <v>245</v>
      </c>
      <c r="AO1001" s="5" t="s">
        <v>252</v>
      </c>
      <c r="AP1001" s="5" t="s">
        <v>623</v>
      </c>
      <c r="AQ1001" s="0" t="s">
        <v>242</v>
      </c>
    </row>
    <row r="1002" customFormat="false" ht="15.8" hidden="true" customHeight="false" outlineLevel="0" collapsed="false">
      <c r="A1002" s="0" t="s">
        <v>8</v>
      </c>
      <c r="B1002" s="0" t="s">
        <v>8</v>
      </c>
      <c r="C1002" s="0" t="s">
        <v>28</v>
      </c>
      <c r="D1002" s="0" t="s">
        <v>269</v>
      </c>
      <c r="E1002" s="0" t="s">
        <v>260</v>
      </c>
      <c r="F1002" s="0" t="s">
        <v>202</v>
      </c>
      <c r="G1002" s="0" t="n">
        <v>1907732.01073564</v>
      </c>
      <c r="H1002" s="0" t="n">
        <v>21599</v>
      </c>
      <c r="I1002" s="0" t="n">
        <v>9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1907732.01073564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s">
        <v>244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5" t="s">
        <v>261</v>
      </c>
      <c r="AL1002" s="5" t="s">
        <v>270</v>
      </c>
      <c r="AM1002" s="5" t="s">
        <v>460</v>
      </c>
      <c r="AN1002" s="5" t="s">
        <v>245</v>
      </c>
      <c r="AO1002" s="5" t="s">
        <v>252</v>
      </c>
      <c r="AP1002" s="5" t="s">
        <v>624</v>
      </c>
      <c r="AQ1002" s="0" t="s">
        <v>237</v>
      </c>
    </row>
    <row r="1003" customFormat="false" ht="15.8" hidden="true" customHeight="false" outlineLevel="0" collapsed="false">
      <c r="A1003" s="0" t="s">
        <v>8</v>
      </c>
      <c r="B1003" s="0" t="s">
        <v>8</v>
      </c>
      <c r="C1003" s="0" t="s">
        <v>28</v>
      </c>
      <c r="D1003" s="0" t="s">
        <v>269</v>
      </c>
      <c r="E1003" s="0" t="s">
        <v>260</v>
      </c>
      <c r="F1003" s="0" t="s">
        <v>238</v>
      </c>
      <c r="G1003" s="0" t="n">
        <v>1907732.01073564</v>
      </c>
      <c r="H1003" s="0" t="n">
        <v>21599</v>
      </c>
      <c r="I1003" s="0" t="n">
        <v>9313.38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1907732.01073564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s">
        <v>244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0</v>
      </c>
      <c r="AK1003" s="5" t="s">
        <v>261</v>
      </c>
      <c r="AL1003" s="5" t="s">
        <v>270</v>
      </c>
      <c r="AM1003" s="5" t="s">
        <v>460</v>
      </c>
      <c r="AN1003" s="5" t="s">
        <v>245</v>
      </c>
      <c r="AO1003" s="5" t="s">
        <v>252</v>
      </c>
      <c r="AP1003" s="5" t="s">
        <v>624</v>
      </c>
      <c r="AQ1003" s="0" t="s">
        <v>239</v>
      </c>
    </row>
    <row r="1004" customFormat="false" ht="15.8" hidden="true" customHeight="false" outlineLevel="0" collapsed="false">
      <c r="A1004" s="0" t="s">
        <v>8</v>
      </c>
      <c r="B1004" s="0" t="s">
        <v>8</v>
      </c>
      <c r="C1004" s="0" t="s">
        <v>28</v>
      </c>
      <c r="D1004" s="0" t="s">
        <v>269</v>
      </c>
      <c r="E1004" s="0" t="s">
        <v>260</v>
      </c>
      <c r="F1004" s="0" t="s">
        <v>240</v>
      </c>
      <c r="G1004" s="0" t="n">
        <v>1266204.21755927</v>
      </c>
      <c r="H1004" s="0" t="n">
        <v>21599</v>
      </c>
      <c r="I1004" s="0" t="n">
        <v>9313.38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1907732.01073564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s">
        <v>244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5" t="s">
        <v>261</v>
      </c>
      <c r="AL1004" s="5" t="s">
        <v>270</v>
      </c>
      <c r="AM1004" s="5" t="s">
        <v>460</v>
      </c>
      <c r="AN1004" s="5" t="s">
        <v>245</v>
      </c>
      <c r="AO1004" s="5" t="s">
        <v>252</v>
      </c>
      <c r="AP1004" s="5" t="s">
        <v>624</v>
      </c>
      <c r="AQ1004" s="0" t="s">
        <v>155</v>
      </c>
    </row>
    <row r="1005" customFormat="false" ht="15.8" hidden="true" customHeight="false" outlineLevel="0" collapsed="false">
      <c r="A1005" s="0" t="s">
        <v>8</v>
      </c>
      <c r="B1005" s="0" t="s">
        <v>8</v>
      </c>
      <c r="C1005" s="0" t="s">
        <v>28</v>
      </c>
      <c r="D1005" s="0" t="s">
        <v>269</v>
      </c>
      <c r="E1005" s="0" t="s">
        <v>260</v>
      </c>
      <c r="F1005" s="0" t="s">
        <v>241</v>
      </c>
      <c r="G1005" s="0" t="n">
        <v>741830.982829535</v>
      </c>
      <c r="H1005" s="0" t="n">
        <v>21599</v>
      </c>
      <c r="I1005" s="0" t="n">
        <v>9313.38</v>
      </c>
      <c r="J1005" s="0" t="n">
        <v>0</v>
      </c>
      <c r="K1005" s="0" t="n">
        <v>0</v>
      </c>
      <c r="L1005" s="0" t="n">
        <v>6432702.1613666</v>
      </c>
      <c r="M1005" s="0" t="n">
        <v>7811138.3388023</v>
      </c>
      <c r="N1005" s="0" t="n">
        <v>0</v>
      </c>
      <c r="O1005" s="0" t="n">
        <v>0</v>
      </c>
      <c r="P1005" s="0" t="n">
        <v>215990</v>
      </c>
      <c r="Q1005" s="0" t="n">
        <v>269987.5</v>
      </c>
      <c r="R1005" s="0" t="n">
        <v>1907732.01073564</v>
      </c>
      <c r="S1005" s="0" t="n">
        <v>0.611145077686526</v>
      </c>
      <c r="T1005" s="0" t="n">
        <v>0</v>
      </c>
      <c r="U1005" s="0" t="n">
        <v>329.73379555</v>
      </c>
      <c r="V1005" s="0" t="n">
        <v>0</v>
      </c>
      <c r="W1005" s="0" t="n">
        <v>11.25</v>
      </c>
      <c r="X1005" s="0" t="n">
        <v>340.98379555</v>
      </c>
      <c r="Y1005" s="0" t="n">
        <v>0</v>
      </c>
      <c r="Z1005" s="0" t="s">
        <v>244</v>
      </c>
      <c r="AA1005" s="0" t="n">
        <v>0.258</v>
      </c>
      <c r="AB1005" s="0" t="n">
        <v>0</v>
      </c>
      <c r="AC1005" s="0" t="n">
        <v>1</v>
      </c>
      <c r="AD1005" s="0" t="n">
        <v>0</v>
      </c>
      <c r="AE1005" s="0" t="n">
        <v>0.742</v>
      </c>
      <c r="AF1005" s="0" t="n">
        <v>0</v>
      </c>
      <c r="AG1005" s="0" t="n">
        <v>0.742</v>
      </c>
      <c r="AH1005" s="0" t="n">
        <v>0.157675430043124</v>
      </c>
      <c r="AI1005" s="0" t="n">
        <v>0</v>
      </c>
      <c r="AJ1005" s="0" t="n">
        <v>0.611145077686526</v>
      </c>
      <c r="AK1005" s="5" t="s">
        <v>261</v>
      </c>
      <c r="AL1005" s="5" t="s">
        <v>270</v>
      </c>
      <c r="AM1005" s="5" t="s">
        <v>460</v>
      </c>
      <c r="AN1005" s="5" t="s">
        <v>245</v>
      </c>
      <c r="AO1005" s="5" t="s">
        <v>252</v>
      </c>
      <c r="AP1005" s="5" t="s">
        <v>624</v>
      </c>
      <c r="AQ1005" s="0" t="s">
        <v>242</v>
      </c>
    </row>
    <row r="1006" customFormat="false" ht="15.8" hidden="true" customHeight="false" outlineLevel="0" collapsed="false">
      <c r="A1006" s="0" t="s">
        <v>8</v>
      </c>
      <c r="B1006" s="0" t="s">
        <v>8</v>
      </c>
      <c r="C1006" s="0" t="s">
        <v>59</v>
      </c>
      <c r="D1006" s="0" t="s">
        <v>250</v>
      </c>
      <c r="E1006" s="0" t="s">
        <v>52</v>
      </c>
      <c r="F1006" s="0" t="s">
        <v>202</v>
      </c>
      <c r="G1006" s="0" t="n">
        <v>75144137.4980818</v>
      </c>
      <c r="H1006" s="0" t="n">
        <v>984892.017609408</v>
      </c>
      <c r="I1006" s="0" t="n">
        <v>1524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75144137.4980818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s">
        <v>251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5" t="s">
        <v>252</v>
      </c>
      <c r="AL1006" s="5" t="s">
        <v>231</v>
      </c>
      <c r="AM1006" s="5" t="s">
        <v>275</v>
      </c>
      <c r="AN1006" s="5" t="s">
        <v>245</v>
      </c>
      <c r="AO1006" s="5" t="s">
        <v>252</v>
      </c>
      <c r="AP1006" s="5" t="s">
        <v>625</v>
      </c>
      <c r="AQ1006" s="0" t="s">
        <v>237</v>
      </c>
    </row>
    <row r="1007" customFormat="false" ht="15.8" hidden="true" customHeight="false" outlineLevel="0" collapsed="false">
      <c r="A1007" s="0" t="s">
        <v>8</v>
      </c>
      <c r="B1007" s="0" t="s">
        <v>8</v>
      </c>
      <c r="C1007" s="0" t="s">
        <v>59</v>
      </c>
      <c r="D1007" s="0" t="s">
        <v>250</v>
      </c>
      <c r="E1007" s="0" t="s">
        <v>52</v>
      </c>
      <c r="F1007" s="0" t="s">
        <v>238</v>
      </c>
      <c r="G1007" s="0" t="n">
        <v>44549014.9496591</v>
      </c>
      <c r="H1007" s="0" t="n">
        <v>984892.017609408</v>
      </c>
      <c r="I1007" s="0" t="n">
        <v>1031658.09465461</v>
      </c>
      <c r="J1007" s="0" t="n">
        <v>0</v>
      </c>
      <c r="K1007" s="0" t="n">
        <v>0</v>
      </c>
      <c r="L1007" s="0" t="n">
        <v>78463064.2008684</v>
      </c>
      <c r="M1007" s="0" t="n">
        <v>117694596.301303</v>
      </c>
      <c r="N1007" s="0" t="n">
        <v>10370092.1905887</v>
      </c>
      <c r="O1007" s="0" t="n">
        <v>13332975.673614</v>
      </c>
      <c r="P1007" s="0" t="n">
        <v>3282973.39203136</v>
      </c>
      <c r="Q1007" s="0" t="n">
        <v>6565946.78406271</v>
      </c>
      <c r="R1007" s="0" t="n">
        <v>75144137.4980818</v>
      </c>
      <c r="S1007" s="0" t="n">
        <v>0.407152488099337</v>
      </c>
      <c r="T1007" s="0" t="n">
        <v>0</v>
      </c>
      <c r="U1007" s="0" t="n">
        <v>99.5833335</v>
      </c>
      <c r="V1007" s="0" t="n">
        <v>12.03333332</v>
      </c>
      <c r="W1007" s="0" t="n">
        <v>4.99999999999999</v>
      </c>
      <c r="X1007" s="0" t="n">
        <v>116.61666682</v>
      </c>
      <c r="Y1007" s="0" t="n">
        <v>111.61666682</v>
      </c>
      <c r="Z1007" s="0" t="s">
        <v>251</v>
      </c>
      <c r="AA1007" s="0" t="n">
        <v>0.12</v>
      </c>
      <c r="AB1007" s="0" t="n">
        <v>0.25</v>
      </c>
      <c r="AC1007" s="0" t="n">
        <v>1</v>
      </c>
      <c r="AD1007" s="0" t="n">
        <v>0.13</v>
      </c>
      <c r="AE1007" s="0" t="n">
        <v>0.75</v>
      </c>
      <c r="AF1007" s="0" t="n">
        <v>0</v>
      </c>
      <c r="AG1007" s="0" t="n">
        <v>0.75</v>
      </c>
      <c r="AH1007" s="0" t="n">
        <v>0.0488582985719204</v>
      </c>
      <c r="AI1007" s="0" t="n">
        <v>0.101788122024834</v>
      </c>
      <c r="AJ1007" s="0" t="n">
        <v>0.407152488099337</v>
      </c>
      <c r="AK1007" s="5" t="s">
        <v>252</v>
      </c>
      <c r="AL1007" s="5" t="s">
        <v>231</v>
      </c>
      <c r="AM1007" s="5" t="s">
        <v>275</v>
      </c>
      <c r="AN1007" s="5" t="s">
        <v>245</v>
      </c>
      <c r="AO1007" s="5" t="s">
        <v>252</v>
      </c>
      <c r="AP1007" s="5" t="s">
        <v>625</v>
      </c>
      <c r="AQ1007" s="0" t="s">
        <v>239</v>
      </c>
    </row>
    <row r="1008" customFormat="false" ht="15.8" hidden="true" customHeight="false" outlineLevel="0" collapsed="false">
      <c r="A1008" s="0" t="s">
        <v>8</v>
      </c>
      <c r="B1008" s="0" t="s">
        <v>8</v>
      </c>
      <c r="C1008" s="0" t="s">
        <v>59</v>
      </c>
      <c r="D1008" s="0" t="s">
        <v>250</v>
      </c>
      <c r="E1008" s="0" t="s">
        <v>52</v>
      </c>
      <c r="F1008" s="0" t="s">
        <v>240</v>
      </c>
      <c r="G1008" s="0" t="n">
        <v>23394630.0870323</v>
      </c>
      <c r="H1008" s="0" t="n">
        <v>984892.017609408</v>
      </c>
      <c r="I1008" s="0" t="n">
        <v>1031658.09465461</v>
      </c>
      <c r="J1008" s="0" t="n">
        <v>0</v>
      </c>
      <c r="K1008" s="0" t="n">
        <v>0</v>
      </c>
      <c r="L1008" s="0" t="n">
        <v>78463064.2008684</v>
      </c>
      <c r="M1008" s="0" t="n">
        <v>117694596.301303</v>
      </c>
      <c r="N1008" s="0" t="n">
        <v>11851533.9321013</v>
      </c>
      <c r="O1008" s="0" t="n">
        <v>14814417.4151267</v>
      </c>
      <c r="P1008" s="0" t="n">
        <v>4924460.08804703</v>
      </c>
      <c r="Q1008" s="0" t="n">
        <v>8207433.48007841</v>
      </c>
      <c r="R1008" s="0" t="n">
        <v>75144137.4980818</v>
      </c>
      <c r="S1008" s="0" t="n">
        <v>0.688669923350581</v>
      </c>
      <c r="T1008" s="0" t="n">
        <v>0</v>
      </c>
      <c r="U1008" s="0" t="n">
        <v>99.5833335</v>
      </c>
      <c r="V1008" s="0" t="n">
        <v>13.537499985</v>
      </c>
      <c r="W1008" s="0" t="n">
        <v>6.66666666666666</v>
      </c>
      <c r="X1008" s="0" t="n">
        <v>119.787500151667</v>
      </c>
      <c r="Y1008" s="0" t="n">
        <v>113.120833485</v>
      </c>
      <c r="Z1008" s="0" t="s">
        <v>251</v>
      </c>
      <c r="AA1008" s="0" t="n">
        <v>0.12</v>
      </c>
      <c r="AB1008" s="0" t="n">
        <v>0.25</v>
      </c>
      <c r="AC1008" s="0" t="n">
        <v>1</v>
      </c>
      <c r="AD1008" s="0" t="n">
        <v>0.13</v>
      </c>
      <c r="AE1008" s="0" t="n">
        <v>0.75</v>
      </c>
      <c r="AF1008" s="0" t="n">
        <v>0</v>
      </c>
      <c r="AG1008" s="0" t="n">
        <v>0.75</v>
      </c>
      <c r="AH1008" s="0" t="n">
        <v>0.0826403908020698</v>
      </c>
      <c r="AI1008" s="0" t="n">
        <v>0.172167480837645</v>
      </c>
      <c r="AJ1008" s="0" t="n">
        <v>0.688669923350581</v>
      </c>
      <c r="AK1008" s="5" t="s">
        <v>252</v>
      </c>
      <c r="AL1008" s="5" t="s">
        <v>231</v>
      </c>
      <c r="AM1008" s="5" t="s">
        <v>275</v>
      </c>
      <c r="AN1008" s="5" t="s">
        <v>245</v>
      </c>
      <c r="AO1008" s="5" t="s">
        <v>252</v>
      </c>
      <c r="AP1008" s="5" t="s">
        <v>625</v>
      </c>
      <c r="AQ1008" s="0" t="s">
        <v>155</v>
      </c>
    </row>
    <row r="1009" customFormat="false" ht="15.8" hidden="true" customHeight="false" outlineLevel="0" collapsed="false">
      <c r="A1009" s="0" t="s">
        <v>8</v>
      </c>
      <c r="B1009" s="0" t="s">
        <v>8</v>
      </c>
      <c r="C1009" s="0" t="s">
        <v>59</v>
      </c>
      <c r="D1009" s="0" t="s">
        <v>250</v>
      </c>
      <c r="E1009" s="0" t="s">
        <v>52</v>
      </c>
      <c r="F1009" s="0" t="s">
        <v>241</v>
      </c>
      <c r="G1009" s="0" t="n">
        <v>10945025.6783984</v>
      </c>
      <c r="H1009" s="0" t="n">
        <v>984892.017609408</v>
      </c>
      <c r="I1009" s="0" t="n">
        <v>1031658.09465461</v>
      </c>
      <c r="J1009" s="0" t="n">
        <v>13131893.5681254</v>
      </c>
      <c r="K1009" s="0" t="n">
        <v>19697840.3521882</v>
      </c>
      <c r="L1009" s="0" t="n">
        <v>176541894.451954</v>
      </c>
      <c r="M1009" s="0" t="n">
        <v>235389192.602606</v>
      </c>
      <c r="N1009" s="0" t="n">
        <v>11851533.9321013</v>
      </c>
      <c r="O1009" s="0" t="n">
        <v>14814417.4151267</v>
      </c>
      <c r="P1009" s="0" t="n">
        <v>4924460.08804703</v>
      </c>
      <c r="Q1009" s="0" t="n">
        <v>8207433.48007841</v>
      </c>
      <c r="R1009" s="0" t="n">
        <v>75144137.4980818</v>
      </c>
      <c r="S1009" s="0" t="n">
        <v>0.854346246522853</v>
      </c>
      <c r="T1009" s="0" t="n">
        <v>16.6666666666667</v>
      </c>
      <c r="U1009" s="0" t="n">
        <v>209.12500035</v>
      </c>
      <c r="V1009" s="0" t="n">
        <v>13.537499985</v>
      </c>
      <c r="W1009" s="0" t="n">
        <v>6.66666666666666</v>
      </c>
      <c r="X1009" s="0" t="n">
        <v>245.995833668334</v>
      </c>
      <c r="Y1009" s="0" t="n">
        <v>222.662500335</v>
      </c>
      <c r="Z1009" s="0" t="s">
        <v>251</v>
      </c>
      <c r="AA1009" s="0" t="n">
        <v>0.12</v>
      </c>
      <c r="AB1009" s="0" t="n">
        <v>0.25</v>
      </c>
      <c r="AC1009" s="0" t="n">
        <v>1</v>
      </c>
      <c r="AD1009" s="0" t="n">
        <v>0.13</v>
      </c>
      <c r="AE1009" s="0" t="n">
        <v>0.75</v>
      </c>
      <c r="AF1009" s="0" t="n">
        <v>0.25</v>
      </c>
      <c r="AG1009" s="0" t="n">
        <v>0.5</v>
      </c>
      <c r="AH1009" s="0" t="n">
        <v>0.102521549582742</v>
      </c>
      <c r="AI1009" s="0" t="n">
        <v>0.213586561630713</v>
      </c>
      <c r="AJ1009" s="0" t="n">
        <v>0.854346246522853</v>
      </c>
      <c r="AK1009" s="5" t="s">
        <v>252</v>
      </c>
      <c r="AL1009" s="5" t="s">
        <v>231</v>
      </c>
      <c r="AM1009" s="5" t="s">
        <v>275</v>
      </c>
      <c r="AN1009" s="5" t="s">
        <v>245</v>
      </c>
      <c r="AO1009" s="5" t="s">
        <v>252</v>
      </c>
      <c r="AP1009" s="5" t="s">
        <v>625</v>
      </c>
      <c r="AQ1009" s="0" t="s">
        <v>242</v>
      </c>
    </row>
    <row r="1010" customFormat="false" ht="15.8" hidden="true" customHeight="false" outlineLevel="0" collapsed="false">
      <c r="A1010" s="0" t="s">
        <v>8</v>
      </c>
      <c r="B1010" s="0" t="s">
        <v>8</v>
      </c>
      <c r="C1010" s="0" t="s">
        <v>55</v>
      </c>
      <c r="D1010" s="0" t="s">
        <v>169</v>
      </c>
      <c r="E1010" s="0" t="s">
        <v>52</v>
      </c>
      <c r="F1010" s="0" t="s">
        <v>202</v>
      </c>
      <c r="G1010" s="0" t="n">
        <v>26812883.6958765</v>
      </c>
      <c r="H1010" s="0" t="n">
        <v>308103.597138999</v>
      </c>
      <c r="I1010" s="0" t="n">
        <v>174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26812883.6958765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s">
        <v>251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0</v>
      </c>
      <c r="AI1010" s="0" t="n">
        <v>0</v>
      </c>
      <c r="AJ1010" s="0" t="n">
        <v>0</v>
      </c>
      <c r="AK1010" s="5" t="s">
        <v>252</v>
      </c>
      <c r="AL1010" s="5" t="s">
        <v>277</v>
      </c>
      <c r="AM1010" s="5" t="s">
        <v>232</v>
      </c>
      <c r="AN1010" s="5" t="s">
        <v>245</v>
      </c>
      <c r="AO1010" s="5" t="s">
        <v>252</v>
      </c>
      <c r="AP1010" s="5" t="s">
        <v>626</v>
      </c>
      <c r="AQ1010" s="0" t="s">
        <v>237</v>
      </c>
    </row>
    <row r="1011" customFormat="false" ht="15.8" hidden="true" customHeight="false" outlineLevel="0" collapsed="false">
      <c r="A1011" s="0" t="s">
        <v>8</v>
      </c>
      <c r="B1011" s="0" t="s">
        <v>8</v>
      </c>
      <c r="C1011" s="0" t="s">
        <v>55</v>
      </c>
      <c r="D1011" s="0" t="s">
        <v>169</v>
      </c>
      <c r="E1011" s="0" t="s">
        <v>52</v>
      </c>
      <c r="F1011" s="0" t="s">
        <v>238</v>
      </c>
      <c r="G1011" s="0" t="n">
        <v>16146863.4071193</v>
      </c>
      <c r="H1011" s="0" t="n">
        <v>308103.597138999</v>
      </c>
      <c r="I1011" s="0" t="n">
        <v>214716.836393822</v>
      </c>
      <c r="J1011" s="0" t="n">
        <v>0</v>
      </c>
      <c r="K1011" s="0" t="n">
        <v>0</v>
      </c>
      <c r="L1011" s="0" t="n">
        <v>24545586.6131541</v>
      </c>
      <c r="M1011" s="0" t="n">
        <v>36818379.9197311</v>
      </c>
      <c r="N1011" s="0" t="n">
        <v>3244074.1212815</v>
      </c>
      <c r="O1011" s="0" t="n">
        <v>4170952.44164765</v>
      </c>
      <c r="P1011" s="0" t="n">
        <v>1027011.99046333</v>
      </c>
      <c r="Q1011" s="0" t="n">
        <v>2054023.98092666</v>
      </c>
      <c r="R1011" s="0" t="n">
        <v>26812883.6958765</v>
      </c>
      <c r="S1011" s="0" t="n">
        <v>0.397794597915534</v>
      </c>
      <c r="T1011" s="0" t="n">
        <v>0</v>
      </c>
      <c r="U1011" s="0" t="n">
        <v>99.5833335000003</v>
      </c>
      <c r="V1011" s="0" t="n">
        <v>12.03333332</v>
      </c>
      <c r="W1011" s="0" t="n">
        <v>5</v>
      </c>
      <c r="X1011" s="0" t="n">
        <v>116.61666682</v>
      </c>
      <c r="Y1011" s="0" t="n">
        <v>111.61666682</v>
      </c>
      <c r="Z1011" s="0" t="s">
        <v>251</v>
      </c>
      <c r="AA1011" s="0" t="n">
        <v>0.12</v>
      </c>
      <c r="AB1011" s="0" t="n">
        <v>0.25</v>
      </c>
      <c r="AC1011" s="0" t="n">
        <v>1</v>
      </c>
      <c r="AD1011" s="0" t="n">
        <v>0.13</v>
      </c>
      <c r="AE1011" s="0" t="n">
        <v>0.75</v>
      </c>
      <c r="AF1011" s="0" t="n">
        <v>0</v>
      </c>
      <c r="AG1011" s="0" t="n">
        <v>0.75</v>
      </c>
      <c r="AH1011" s="0" t="n">
        <v>0.0477353517498641</v>
      </c>
      <c r="AI1011" s="0" t="n">
        <v>0.0994486494788835</v>
      </c>
      <c r="AJ1011" s="0" t="n">
        <v>0.397794597915534</v>
      </c>
      <c r="AK1011" s="5" t="s">
        <v>252</v>
      </c>
      <c r="AL1011" s="5" t="s">
        <v>277</v>
      </c>
      <c r="AM1011" s="5" t="s">
        <v>232</v>
      </c>
      <c r="AN1011" s="5" t="s">
        <v>245</v>
      </c>
      <c r="AO1011" s="5" t="s">
        <v>252</v>
      </c>
      <c r="AP1011" s="5" t="s">
        <v>626</v>
      </c>
      <c r="AQ1011" s="0" t="s">
        <v>239</v>
      </c>
    </row>
    <row r="1012" customFormat="false" ht="15.8" hidden="true" customHeight="false" outlineLevel="0" collapsed="false">
      <c r="A1012" s="0" t="s">
        <v>8</v>
      </c>
      <c r="B1012" s="0" t="s">
        <v>8</v>
      </c>
      <c r="C1012" s="0" t="s">
        <v>55</v>
      </c>
      <c r="D1012" s="0" t="s">
        <v>169</v>
      </c>
      <c r="E1012" s="0" t="s">
        <v>52</v>
      </c>
      <c r="F1012" s="0" t="s">
        <v>240</v>
      </c>
      <c r="G1012" s="0" t="n">
        <v>8816133.9977845</v>
      </c>
      <c r="H1012" s="0" t="n">
        <v>308103.597138999</v>
      </c>
      <c r="I1012" s="0" t="n">
        <v>214716.836393822</v>
      </c>
      <c r="J1012" s="0" t="n">
        <v>0</v>
      </c>
      <c r="K1012" s="0" t="n">
        <v>0</v>
      </c>
      <c r="L1012" s="0" t="n">
        <v>24545586.6131541</v>
      </c>
      <c r="M1012" s="0" t="n">
        <v>36818379.9197311</v>
      </c>
      <c r="N1012" s="0" t="n">
        <v>3707513.28146457</v>
      </c>
      <c r="O1012" s="0" t="n">
        <v>4634391.60183072</v>
      </c>
      <c r="P1012" s="0" t="n">
        <v>1540517.985695</v>
      </c>
      <c r="Q1012" s="0" t="n">
        <v>2567529.97615832</v>
      </c>
      <c r="R1012" s="0" t="n">
        <v>26812883.6958765</v>
      </c>
      <c r="S1012" s="0" t="n">
        <v>0.67119784288102</v>
      </c>
      <c r="T1012" s="0" t="n">
        <v>0</v>
      </c>
      <c r="U1012" s="0" t="n">
        <v>99.5833335000003</v>
      </c>
      <c r="V1012" s="0" t="n">
        <v>13.537499985</v>
      </c>
      <c r="W1012" s="0" t="n">
        <v>6.66666666666667</v>
      </c>
      <c r="X1012" s="0" t="n">
        <v>119.787500151667</v>
      </c>
      <c r="Y1012" s="0" t="n">
        <v>113.120833485</v>
      </c>
      <c r="Z1012" s="0" t="s">
        <v>251</v>
      </c>
      <c r="AA1012" s="0" t="n">
        <v>0.12</v>
      </c>
      <c r="AB1012" s="0" t="n">
        <v>0.25</v>
      </c>
      <c r="AC1012" s="0" t="n">
        <v>1</v>
      </c>
      <c r="AD1012" s="0" t="n">
        <v>0.13</v>
      </c>
      <c r="AE1012" s="0" t="n">
        <v>0.75</v>
      </c>
      <c r="AF1012" s="0" t="n">
        <v>0</v>
      </c>
      <c r="AG1012" s="0" t="n">
        <v>0.75</v>
      </c>
      <c r="AH1012" s="0" t="n">
        <v>0.0805437411457224</v>
      </c>
      <c r="AI1012" s="0" t="n">
        <v>0.167799460720255</v>
      </c>
      <c r="AJ1012" s="0" t="n">
        <v>0.67119784288102</v>
      </c>
      <c r="AK1012" s="5" t="s">
        <v>252</v>
      </c>
      <c r="AL1012" s="5" t="s">
        <v>277</v>
      </c>
      <c r="AM1012" s="5" t="s">
        <v>232</v>
      </c>
      <c r="AN1012" s="5" t="s">
        <v>245</v>
      </c>
      <c r="AO1012" s="5" t="s">
        <v>252</v>
      </c>
      <c r="AP1012" s="5" t="s">
        <v>626</v>
      </c>
      <c r="AQ1012" s="0" t="s">
        <v>155</v>
      </c>
    </row>
    <row r="1013" customFormat="false" ht="15.8" hidden="true" customHeight="false" outlineLevel="0" collapsed="false">
      <c r="A1013" s="0" t="s">
        <v>8</v>
      </c>
      <c r="B1013" s="0" t="s">
        <v>8</v>
      </c>
      <c r="C1013" s="0" t="s">
        <v>55</v>
      </c>
      <c r="D1013" s="0" t="s">
        <v>169</v>
      </c>
      <c r="E1013" s="0" t="s">
        <v>52</v>
      </c>
      <c r="F1013" s="0" t="s">
        <v>241</v>
      </c>
      <c r="G1013" s="0" t="n">
        <v>4322580.8197513</v>
      </c>
      <c r="H1013" s="0" t="n">
        <v>308103.597138999</v>
      </c>
      <c r="I1013" s="0" t="n">
        <v>214716.836393822</v>
      </c>
      <c r="J1013" s="0" t="n">
        <v>4108047.96185332</v>
      </c>
      <c r="K1013" s="0" t="n">
        <v>6162071.94277997</v>
      </c>
      <c r="L1013" s="0" t="n">
        <v>55227569.8795967</v>
      </c>
      <c r="M1013" s="0" t="n">
        <v>73636759.8394623</v>
      </c>
      <c r="N1013" s="0" t="n">
        <v>3707513.28146457</v>
      </c>
      <c r="O1013" s="0" t="n">
        <v>4634391.60183072</v>
      </c>
      <c r="P1013" s="0" t="n">
        <v>1540517.985695</v>
      </c>
      <c r="Q1013" s="0" t="n">
        <v>2567529.97615832</v>
      </c>
      <c r="R1013" s="0" t="n">
        <v>26812883.6958765</v>
      </c>
      <c r="S1013" s="0" t="n">
        <v>0.838787171541117</v>
      </c>
      <c r="T1013" s="0" t="n">
        <v>16.6666666666667</v>
      </c>
      <c r="U1013" s="0" t="n">
        <v>209.12500035</v>
      </c>
      <c r="V1013" s="0" t="n">
        <v>13.537499985</v>
      </c>
      <c r="W1013" s="0" t="n">
        <v>6.66666666666667</v>
      </c>
      <c r="X1013" s="0" t="n">
        <v>245.995833668334</v>
      </c>
      <c r="Y1013" s="0" t="n">
        <v>222.662500335</v>
      </c>
      <c r="Z1013" s="0" t="s">
        <v>251</v>
      </c>
      <c r="AA1013" s="0" t="n">
        <v>0.12</v>
      </c>
      <c r="AB1013" s="0" t="n">
        <v>0.25</v>
      </c>
      <c r="AC1013" s="0" t="n">
        <v>1</v>
      </c>
      <c r="AD1013" s="0" t="n">
        <v>0.13</v>
      </c>
      <c r="AE1013" s="0" t="n">
        <v>0.75</v>
      </c>
      <c r="AF1013" s="0" t="n">
        <v>0.25</v>
      </c>
      <c r="AG1013" s="0" t="n">
        <v>0.5</v>
      </c>
      <c r="AH1013" s="0" t="n">
        <v>0.100654460584934</v>
      </c>
      <c r="AI1013" s="0" t="n">
        <v>0.209696792885279</v>
      </c>
      <c r="AJ1013" s="0" t="n">
        <v>0.838787171541117</v>
      </c>
      <c r="AK1013" s="5" t="s">
        <v>252</v>
      </c>
      <c r="AL1013" s="5" t="s">
        <v>277</v>
      </c>
      <c r="AM1013" s="5" t="s">
        <v>232</v>
      </c>
      <c r="AN1013" s="5" t="s">
        <v>245</v>
      </c>
      <c r="AO1013" s="5" t="s">
        <v>252</v>
      </c>
      <c r="AP1013" s="5" t="s">
        <v>626</v>
      </c>
      <c r="AQ1013" s="0" t="s">
        <v>242</v>
      </c>
    </row>
    <row r="1014" customFormat="false" ht="15.8" hidden="true" customHeight="false" outlineLevel="0" collapsed="false">
      <c r="A1014" s="0" t="s">
        <v>8</v>
      </c>
      <c r="B1014" s="0" t="s">
        <v>8</v>
      </c>
      <c r="C1014" s="0" t="s">
        <v>279</v>
      </c>
      <c r="D1014" s="0" t="s">
        <v>280</v>
      </c>
      <c r="E1014" s="0" t="s">
        <v>260</v>
      </c>
      <c r="F1014" s="0" t="s">
        <v>202</v>
      </c>
      <c r="G1014" s="0" t="n">
        <v>149269203.812569</v>
      </c>
      <c r="H1014" s="0" t="n">
        <v>1601650</v>
      </c>
      <c r="I1014" s="0" t="n">
        <v>3266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149269203.812569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s">
        <v>230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0</v>
      </c>
      <c r="AK1014" s="5" t="s">
        <v>261</v>
      </c>
      <c r="AL1014" s="5" t="s">
        <v>281</v>
      </c>
      <c r="AM1014" s="5" t="s">
        <v>277</v>
      </c>
      <c r="AN1014" s="5" t="s">
        <v>245</v>
      </c>
      <c r="AO1014" s="5" t="s">
        <v>252</v>
      </c>
      <c r="AP1014" s="5" t="s">
        <v>627</v>
      </c>
      <c r="AQ1014" s="0" t="s">
        <v>237</v>
      </c>
    </row>
    <row r="1015" customFormat="false" ht="15.8" hidden="true" customHeight="false" outlineLevel="0" collapsed="false">
      <c r="A1015" s="0" t="s">
        <v>8</v>
      </c>
      <c r="B1015" s="0" t="s">
        <v>8</v>
      </c>
      <c r="C1015" s="0" t="s">
        <v>279</v>
      </c>
      <c r="D1015" s="0" t="s">
        <v>280</v>
      </c>
      <c r="E1015" s="0" t="s">
        <v>260</v>
      </c>
      <c r="F1015" s="0" t="s">
        <v>238</v>
      </c>
      <c r="G1015" s="0" t="n">
        <v>89847843.6413926</v>
      </c>
      <c r="H1015" s="0" t="n">
        <v>1601650</v>
      </c>
      <c r="I1015" s="0" t="n">
        <v>1753531.25</v>
      </c>
      <c r="J1015" s="0" t="n">
        <v>64066000</v>
      </c>
      <c r="K1015" s="0" t="n">
        <v>80082500</v>
      </c>
      <c r="L1015" s="0" t="n">
        <v>205411612.5</v>
      </c>
      <c r="M1015" s="0" t="n">
        <v>248656162.5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149269203.812569</v>
      </c>
      <c r="S1015" s="0" t="n">
        <v>0.398081845775699</v>
      </c>
      <c r="T1015" s="0" t="n">
        <v>45</v>
      </c>
      <c r="U1015" s="0" t="n">
        <v>141.75</v>
      </c>
      <c r="V1015" s="0" t="n">
        <v>0</v>
      </c>
      <c r="W1015" s="0" t="n">
        <v>0</v>
      </c>
      <c r="X1015" s="0" t="n">
        <v>186.75</v>
      </c>
      <c r="Y1015" s="0" t="n">
        <v>0</v>
      </c>
      <c r="Z1015" s="0" t="s">
        <v>230</v>
      </c>
      <c r="AA1015" s="0" t="n">
        <v>0.1678571429</v>
      </c>
      <c r="AB1015" s="0" t="n">
        <v>0</v>
      </c>
      <c r="AC1015" s="0" t="n">
        <v>1</v>
      </c>
      <c r="AD1015" s="0" t="n">
        <v>0</v>
      </c>
      <c r="AE1015" s="0" t="n">
        <v>0.8321428571</v>
      </c>
      <c r="AF1015" s="0" t="n">
        <v>0.8321428571</v>
      </c>
      <c r="AG1015" s="0" t="n">
        <v>0</v>
      </c>
      <c r="AH1015" s="0" t="n">
        <v>0.0668208812722674</v>
      </c>
      <c r="AI1015" s="0" t="n">
        <v>0</v>
      </c>
      <c r="AJ1015" s="0" t="n">
        <v>0.398081845775699</v>
      </c>
      <c r="AK1015" s="5" t="s">
        <v>261</v>
      </c>
      <c r="AL1015" s="5" t="s">
        <v>281</v>
      </c>
      <c r="AM1015" s="5" t="s">
        <v>277</v>
      </c>
      <c r="AN1015" s="5" t="s">
        <v>245</v>
      </c>
      <c r="AO1015" s="5" t="s">
        <v>252</v>
      </c>
      <c r="AP1015" s="5" t="s">
        <v>627</v>
      </c>
      <c r="AQ1015" s="0" t="s">
        <v>239</v>
      </c>
    </row>
    <row r="1016" customFormat="false" ht="15.8" hidden="true" customHeight="false" outlineLevel="0" collapsed="false">
      <c r="A1016" s="0" t="s">
        <v>8</v>
      </c>
      <c r="B1016" s="0" t="s">
        <v>8</v>
      </c>
      <c r="C1016" s="0" t="s">
        <v>279</v>
      </c>
      <c r="D1016" s="0" t="s">
        <v>280</v>
      </c>
      <c r="E1016" s="0" t="s">
        <v>260</v>
      </c>
      <c r="F1016" s="0" t="s">
        <v>240</v>
      </c>
      <c r="G1016" s="0" t="n">
        <v>17138662.6804312</v>
      </c>
      <c r="H1016" s="0" t="n">
        <v>1601650</v>
      </c>
      <c r="I1016" s="0" t="n">
        <v>1753531.25</v>
      </c>
      <c r="J1016" s="0" t="n">
        <v>72074250</v>
      </c>
      <c r="K1016" s="0" t="n">
        <v>88090750</v>
      </c>
      <c r="L1016" s="0" t="n">
        <v>205411612.5</v>
      </c>
      <c r="M1016" s="0" t="n">
        <v>248656162.5</v>
      </c>
      <c r="N1016" s="0" t="n">
        <v>10811137.5</v>
      </c>
      <c r="O1016" s="0" t="n">
        <v>17297820</v>
      </c>
      <c r="P1016" s="0" t="n">
        <v>0</v>
      </c>
      <c r="Q1016" s="0" t="n">
        <v>0</v>
      </c>
      <c r="R1016" s="0" t="n">
        <v>149269203.812569</v>
      </c>
      <c r="S1016" s="0" t="n">
        <v>0.885182862622142</v>
      </c>
      <c r="T1016" s="0" t="n">
        <v>50</v>
      </c>
      <c r="U1016" s="0" t="n">
        <v>141.75</v>
      </c>
      <c r="V1016" s="0" t="n">
        <v>8.775</v>
      </c>
      <c r="W1016" s="0" t="n">
        <v>0</v>
      </c>
      <c r="X1016" s="0" t="n">
        <v>200.525</v>
      </c>
      <c r="Y1016" s="0" t="n">
        <v>150.525</v>
      </c>
      <c r="Z1016" s="0" t="s">
        <v>230</v>
      </c>
      <c r="AA1016" s="0" t="n">
        <v>0.1678571429</v>
      </c>
      <c r="AB1016" s="0" t="n">
        <v>0.235</v>
      </c>
      <c r="AC1016" s="0" t="n">
        <v>1</v>
      </c>
      <c r="AD1016" s="0" t="n">
        <v>0.0671428571</v>
      </c>
      <c r="AE1016" s="0" t="n">
        <v>0.765</v>
      </c>
      <c r="AF1016" s="0" t="n">
        <v>0.765</v>
      </c>
      <c r="AG1016" s="0" t="n">
        <v>0</v>
      </c>
      <c r="AH1016" s="0" t="n">
        <v>0.148584266263796</v>
      </c>
      <c r="AI1016" s="0" t="n">
        <v>0.208017972716203</v>
      </c>
      <c r="AJ1016" s="0" t="n">
        <v>0.885182862622142</v>
      </c>
      <c r="AK1016" s="5" t="s">
        <v>261</v>
      </c>
      <c r="AL1016" s="5" t="s">
        <v>281</v>
      </c>
      <c r="AM1016" s="5" t="s">
        <v>277</v>
      </c>
      <c r="AN1016" s="5" t="s">
        <v>245</v>
      </c>
      <c r="AO1016" s="5" t="s">
        <v>252</v>
      </c>
      <c r="AP1016" s="5" t="s">
        <v>627</v>
      </c>
      <c r="AQ1016" s="0" t="s">
        <v>155</v>
      </c>
    </row>
    <row r="1017" customFormat="false" ht="15.8" hidden="true" customHeight="false" outlineLevel="0" collapsed="false">
      <c r="A1017" s="0" t="s">
        <v>8</v>
      </c>
      <c r="B1017" s="0" t="s">
        <v>8</v>
      </c>
      <c r="C1017" s="0" t="s">
        <v>279</v>
      </c>
      <c r="D1017" s="0" t="s">
        <v>280</v>
      </c>
      <c r="E1017" s="0" t="s">
        <v>260</v>
      </c>
      <c r="F1017" s="0" t="s">
        <v>241</v>
      </c>
      <c r="G1017" s="0" t="n">
        <v>13779396.1018445</v>
      </c>
      <c r="H1017" s="0" t="n">
        <v>1601650</v>
      </c>
      <c r="I1017" s="0" t="n">
        <v>1753531.25</v>
      </c>
      <c r="J1017" s="0" t="n">
        <v>72074250</v>
      </c>
      <c r="K1017" s="0" t="n">
        <v>88090750</v>
      </c>
      <c r="L1017" s="0" t="n">
        <v>248656162.5</v>
      </c>
      <c r="M1017" s="0" t="n">
        <v>302711850</v>
      </c>
      <c r="N1017" s="0" t="n">
        <v>12973365</v>
      </c>
      <c r="O1017" s="0" t="n">
        <v>19460047.5</v>
      </c>
      <c r="P1017" s="0" t="n">
        <v>0</v>
      </c>
      <c r="Q1017" s="0" t="n">
        <v>0</v>
      </c>
      <c r="R1017" s="0" t="n">
        <v>149269203.812569</v>
      </c>
      <c r="S1017" s="0" t="n">
        <v>0.907687615731195</v>
      </c>
      <c r="T1017" s="0" t="n">
        <v>50</v>
      </c>
      <c r="U1017" s="0" t="n">
        <v>172.125</v>
      </c>
      <c r="V1017" s="0" t="n">
        <v>10.125</v>
      </c>
      <c r="W1017" s="0" t="n">
        <v>0</v>
      </c>
      <c r="X1017" s="0" t="n">
        <v>232.25</v>
      </c>
      <c r="Y1017" s="0" t="n">
        <v>182.25</v>
      </c>
      <c r="Z1017" s="0" t="s">
        <v>230</v>
      </c>
      <c r="AA1017" s="0" t="n">
        <v>0.1678571429</v>
      </c>
      <c r="AB1017" s="0" t="n">
        <v>0.235</v>
      </c>
      <c r="AC1017" s="0" t="n">
        <v>1</v>
      </c>
      <c r="AD1017" s="0" t="n">
        <v>0.0671428571</v>
      </c>
      <c r="AE1017" s="0" t="n">
        <v>0.765</v>
      </c>
      <c r="AF1017" s="0" t="n">
        <v>0.765</v>
      </c>
      <c r="AG1017" s="0" t="n">
        <v>0</v>
      </c>
      <c r="AH1017" s="0" t="n">
        <v>0.152361849822351</v>
      </c>
      <c r="AI1017" s="0" t="n">
        <v>0.213306589696831</v>
      </c>
      <c r="AJ1017" s="0" t="n">
        <v>0.907687615731195</v>
      </c>
      <c r="AK1017" s="5" t="s">
        <v>261</v>
      </c>
      <c r="AL1017" s="5" t="s">
        <v>281</v>
      </c>
      <c r="AM1017" s="5" t="s">
        <v>277</v>
      </c>
      <c r="AN1017" s="5" t="s">
        <v>245</v>
      </c>
      <c r="AO1017" s="5" t="s">
        <v>252</v>
      </c>
      <c r="AP1017" s="5" t="s">
        <v>627</v>
      </c>
      <c r="AQ1017" s="0" t="s">
        <v>242</v>
      </c>
    </row>
    <row r="1018" customFormat="false" ht="15.8" hidden="true" customHeight="false" outlineLevel="0" collapsed="false">
      <c r="A1018" s="0" t="s">
        <v>8</v>
      </c>
      <c r="B1018" s="0" t="s">
        <v>8</v>
      </c>
      <c r="C1018" s="0" t="s">
        <v>279</v>
      </c>
      <c r="D1018" s="0" t="s">
        <v>179</v>
      </c>
      <c r="E1018" s="0" t="s">
        <v>103</v>
      </c>
      <c r="F1018" s="0" t="s">
        <v>202</v>
      </c>
      <c r="G1018" s="0" t="n">
        <v>54167419.7991237</v>
      </c>
      <c r="H1018" s="0" t="n">
        <v>521075.0000419</v>
      </c>
      <c r="I1018" s="0" t="n">
        <v>1479.000000153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54167419.7991237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s">
        <v>230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5" t="s">
        <v>254</v>
      </c>
      <c r="AL1018" s="5" t="s">
        <v>263</v>
      </c>
      <c r="AM1018" s="5" t="s">
        <v>277</v>
      </c>
      <c r="AN1018" s="5" t="s">
        <v>245</v>
      </c>
      <c r="AO1018" s="5" t="s">
        <v>252</v>
      </c>
      <c r="AP1018" s="5" t="s">
        <v>628</v>
      </c>
      <c r="AQ1018" s="0" t="s">
        <v>237</v>
      </c>
    </row>
    <row r="1019" customFormat="false" ht="15.8" hidden="true" customHeight="false" outlineLevel="0" collapsed="false">
      <c r="A1019" s="0" t="s">
        <v>8</v>
      </c>
      <c r="B1019" s="0" t="s">
        <v>8</v>
      </c>
      <c r="C1019" s="0" t="s">
        <v>279</v>
      </c>
      <c r="D1019" s="0" t="s">
        <v>179</v>
      </c>
      <c r="E1019" s="0" t="s">
        <v>103</v>
      </c>
      <c r="F1019" s="0" t="s">
        <v>238</v>
      </c>
      <c r="G1019" s="0" t="n">
        <v>31961432.8876227</v>
      </c>
      <c r="H1019" s="0" t="n">
        <v>521075.0000419</v>
      </c>
      <c r="I1019" s="0" t="n">
        <v>468528.210413641</v>
      </c>
      <c r="J1019" s="0" t="n">
        <v>20843000.001676</v>
      </c>
      <c r="K1019" s="0" t="n">
        <v>26053750.002095</v>
      </c>
      <c r="L1019" s="0" t="n">
        <v>66827868.7553736</v>
      </c>
      <c r="M1019" s="0" t="n">
        <v>80896893.7565049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54167419.7991237</v>
      </c>
      <c r="S1019" s="0" t="n">
        <v>0.409950981491281</v>
      </c>
      <c r="T1019" s="0" t="n">
        <v>45</v>
      </c>
      <c r="U1019" s="0" t="n">
        <v>141.75</v>
      </c>
      <c r="V1019" s="0" t="n">
        <v>0</v>
      </c>
      <c r="W1019" s="0" t="n">
        <v>0</v>
      </c>
      <c r="X1019" s="0" t="n">
        <v>186.75</v>
      </c>
      <c r="Y1019" s="0" t="n">
        <v>0</v>
      </c>
      <c r="Z1019" s="0" t="s">
        <v>230</v>
      </c>
      <c r="AA1019" s="0" t="n">
        <v>0.1678571429</v>
      </c>
      <c r="AB1019" s="0" t="n">
        <v>0</v>
      </c>
      <c r="AC1019" s="0" t="n">
        <v>1</v>
      </c>
      <c r="AD1019" s="0" t="n">
        <v>0</v>
      </c>
      <c r="AE1019" s="0" t="n">
        <v>0.8321428571</v>
      </c>
      <c r="AF1019" s="0" t="n">
        <v>0.8321428571</v>
      </c>
      <c r="AG1019" s="0" t="n">
        <v>0</v>
      </c>
      <c r="AH1019" s="0" t="n">
        <v>0.0688132004821772</v>
      </c>
      <c r="AI1019" s="0" t="n">
        <v>0</v>
      </c>
      <c r="AJ1019" s="0" t="n">
        <v>0.409950981491281</v>
      </c>
      <c r="AK1019" s="5" t="s">
        <v>254</v>
      </c>
      <c r="AL1019" s="5" t="s">
        <v>263</v>
      </c>
      <c r="AM1019" s="5" t="s">
        <v>277</v>
      </c>
      <c r="AN1019" s="5" t="s">
        <v>245</v>
      </c>
      <c r="AO1019" s="5" t="s">
        <v>252</v>
      </c>
      <c r="AP1019" s="5" t="s">
        <v>628</v>
      </c>
      <c r="AQ1019" s="0" t="s">
        <v>239</v>
      </c>
    </row>
    <row r="1020" customFormat="false" ht="15.8" hidden="true" customHeight="false" outlineLevel="0" collapsed="false">
      <c r="A1020" s="0" t="s">
        <v>8</v>
      </c>
      <c r="B1020" s="0" t="s">
        <v>8</v>
      </c>
      <c r="C1020" s="0" t="s">
        <v>279</v>
      </c>
      <c r="D1020" s="0" t="s">
        <v>179</v>
      </c>
      <c r="E1020" s="0" t="s">
        <v>103</v>
      </c>
      <c r="F1020" s="0" t="s">
        <v>240</v>
      </c>
      <c r="G1020" s="0" t="n">
        <v>6350499.48182094</v>
      </c>
      <c r="H1020" s="0" t="n">
        <v>521075.0000419</v>
      </c>
      <c r="I1020" s="0" t="n">
        <v>468528.210413641</v>
      </c>
      <c r="J1020" s="0" t="n">
        <v>23448375.0018855</v>
      </c>
      <c r="K1020" s="0" t="n">
        <v>28659125.0023045</v>
      </c>
      <c r="L1020" s="0" t="n">
        <v>66827868.7553736</v>
      </c>
      <c r="M1020" s="0" t="n">
        <v>80896893.7565049</v>
      </c>
      <c r="N1020" s="0" t="n">
        <v>3517256.25028282</v>
      </c>
      <c r="O1020" s="0" t="n">
        <v>5627610.00045252</v>
      </c>
      <c r="P1020" s="0" t="n">
        <v>0</v>
      </c>
      <c r="Q1020" s="0" t="n">
        <v>0</v>
      </c>
      <c r="R1020" s="0" t="n">
        <v>54167419.7991237</v>
      </c>
      <c r="S1020" s="0" t="n">
        <v>0.882761639646648</v>
      </c>
      <c r="T1020" s="0" t="n">
        <v>50</v>
      </c>
      <c r="U1020" s="0" t="n">
        <v>141.75</v>
      </c>
      <c r="V1020" s="0" t="n">
        <v>8.775</v>
      </c>
      <c r="W1020" s="0" t="n">
        <v>0</v>
      </c>
      <c r="X1020" s="0" t="n">
        <v>200.525</v>
      </c>
      <c r="Y1020" s="0" t="n">
        <v>150.525</v>
      </c>
      <c r="Z1020" s="0" t="s">
        <v>230</v>
      </c>
      <c r="AA1020" s="0" t="n">
        <v>0.1678571429</v>
      </c>
      <c r="AB1020" s="0" t="n">
        <v>0.235</v>
      </c>
      <c r="AC1020" s="0" t="n">
        <v>1</v>
      </c>
      <c r="AD1020" s="0" t="n">
        <v>0.0671428571</v>
      </c>
      <c r="AE1020" s="0" t="n">
        <v>0.765</v>
      </c>
      <c r="AF1020" s="0" t="n">
        <v>0.765</v>
      </c>
      <c r="AG1020" s="0" t="n">
        <v>0</v>
      </c>
      <c r="AH1020" s="0" t="n">
        <v>0.148177846692806</v>
      </c>
      <c r="AI1020" s="0" t="n">
        <v>0.207448985316962</v>
      </c>
      <c r="AJ1020" s="0" t="n">
        <v>0.882761639646648</v>
      </c>
      <c r="AK1020" s="5" t="s">
        <v>254</v>
      </c>
      <c r="AL1020" s="5" t="s">
        <v>263</v>
      </c>
      <c r="AM1020" s="5" t="s">
        <v>277</v>
      </c>
      <c r="AN1020" s="5" t="s">
        <v>245</v>
      </c>
      <c r="AO1020" s="5" t="s">
        <v>252</v>
      </c>
      <c r="AP1020" s="5" t="s">
        <v>628</v>
      </c>
      <c r="AQ1020" s="0" t="s">
        <v>155</v>
      </c>
    </row>
    <row r="1021" customFormat="false" ht="15.8" hidden="true" customHeight="false" outlineLevel="0" collapsed="false">
      <c r="A1021" s="0" t="s">
        <v>8</v>
      </c>
      <c r="B1021" s="0" t="s">
        <v>8</v>
      </c>
      <c r="C1021" s="0" t="s">
        <v>279</v>
      </c>
      <c r="D1021" s="0" t="s">
        <v>179</v>
      </c>
      <c r="E1021" s="0" t="s">
        <v>103</v>
      </c>
      <c r="F1021" s="0" t="s">
        <v>241</v>
      </c>
      <c r="G1021" s="0" t="n">
        <v>5098031.62640883</v>
      </c>
      <c r="H1021" s="0" t="n">
        <v>521075.0000419</v>
      </c>
      <c r="I1021" s="0" t="n">
        <v>468528.210413641</v>
      </c>
      <c r="J1021" s="0" t="n">
        <v>23448375.0018855</v>
      </c>
      <c r="K1021" s="0" t="n">
        <v>28659125.0023045</v>
      </c>
      <c r="L1021" s="0" t="n">
        <v>80896893.7565049</v>
      </c>
      <c r="M1021" s="0" t="n">
        <v>98483175.0079191</v>
      </c>
      <c r="N1021" s="0" t="n">
        <v>4220707.50033939</v>
      </c>
      <c r="O1021" s="0" t="n">
        <v>6331061.25050908</v>
      </c>
      <c r="P1021" s="0" t="n">
        <v>0</v>
      </c>
      <c r="Q1021" s="0" t="n">
        <v>0</v>
      </c>
      <c r="R1021" s="0" t="n">
        <v>54167419.7991237</v>
      </c>
      <c r="S1021" s="0" t="n">
        <v>0.905883801641013</v>
      </c>
      <c r="T1021" s="0" t="n">
        <v>50</v>
      </c>
      <c r="U1021" s="0" t="n">
        <v>172.125</v>
      </c>
      <c r="V1021" s="0" t="n">
        <v>10.125</v>
      </c>
      <c r="W1021" s="0" t="n">
        <v>0</v>
      </c>
      <c r="X1021" s="0" t="n">
        <v>232.25</v>
      </c>
      <c r="Y1021" s="0" t="n">
        <v>182.25</v>
      </c>
      <c r="Z1021" s="0" t="s">
        <v>230</v>
      </c>
      <c r="AA1021" s="0" t="n">
        <v>0.1678571429</v>
      </c>
      <c r="AB1021" s="0" t="n">
        <v>0.235</v>
      </c>
      <c r="AC1021" s="0" t="n">
        <v>1</v>
      </c>
      <c r="AD1021" s="0" t="n">
        <v>0.0671428571</v>
      </c>
      <c r="AE1021" s="0" t="n">
        <v>0.765</v>
      </c>
      <c r="AF1021" s="0" t="n">
        <v>0.765</v>
      </c>
      <c r="AG1021" s="0" t="n">
        <v>0</v>
      </c>
      <c r="AH1021" s="0" t="n">
        <v>0.152059066742851</v>
      </c>
      <c r="AI1021" s="0" t="n">
        <v>0.212882693385638</v>
      </c>
      <c r="AJ1021" s="0" t="n">
        <v>0.905883801641013</v>
      </c>
      <c r="AK1021" s="5" t="s">
        <v>254</v>
      </c>
      <c r="AL1021" s="5" t="s">
        <v>263</v>
      </c>
      <c r="AM1021" s="5" t="s">
        <v>277</v>
      </c>
      <c r="AN1021" s="5" t="s">
        <v>245</v>
      </c>
      <c r="AO1021" s="5" t="s">
        <v>252</v>
      </c>
      <c r="AP1021" s="5" t="s">
        <v>628</v>
      </c>
      <c r="AQ1021" s="0" t="s">
        <v>242</v>
      </c>
    </row>
    <row r="1022" customFormat="false" ht="15.8" hidden="true" customHeight="false" outlineLevel="0" collapsed="false">
      <c r="A1022" s="0" t="s">
        <v>8</v>
      </c>
      <c r="B1022" s="0" t="s">
        <v>8</v>
      </c>
      <c r="C1022" s="0" t="s">
        <v>279</v>
      </c>
      <c r="D1022" s="0" t="s">
        <v>177</v>
      </c>
      <c r="E1022" s="0" t="s">
        <v>103</v>
      </c>
      <c r="F1022" s="0" t="s">
        <v>202</v>
      </c>
      <c r="G1022" s="0" t="n">
        <v>5717005.95621659</v>
      </c>
      <c r="H1022" s="0" t="n">
        <v>50577.9900007428</v>
      </c>
      <c r="I1022" s="0" t="n">
        <v>267.000000016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5717005.95621659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s">
        <v>230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5" t="s">
        <v>254</v>
      </c>
      <c r="AL1022" s="5" t="s">
        <v>284</v>
      </c>
      <c r="AM1022" s="5" t="s">
        <v>277</v>
      </c>
      <c r="AN1022" s="5" t="s">
        <v>245</v>
      </c>
      <c r="AO1022" s="5" t="s">
        <v>252</v>
      </c>
      <c r="AP1022" s="5" t="s">
        <v>629</v>
      </c>
      <c r="AQ1022" s="0" t="s">
        <v>237</v>
      </c>
    </row>
    <row r="1023" customFormat="false" ht="15.8" hidden="true" customHeight="false" outlineLevel="0" collapsed="false">
      <c r="A1023" s="0" t="s">
        <v>8</v>
      </c>
      <c r="B1023" s="0" t="s">
        <v>8</v>
      </c>
      <c r="C1023" s="0" t="s">
        <v>279</v>
      </c>
      <c r="D1023" s="0" t="s">
        <v>177</v>
      </c>
      <c r="E1023" s="0" t="s">
        <v>103</v>
      </c>
      <c r="F1023" s="0" t="s">
        <v>238</v>
      </c>
      <c r="G1023" s="0" t="n">
        <v>3419356.07289575</v>
      </c>
      <c r="H1023" s="0" t="n">
        <v>50577.9900007428</v>
      </c>
      <c r="I1023" s="0" t="n">
        <v>43412.1400464165</v>
      </c>
      <c r="J1023" s="0" t="n">
        <v>2023119.60002971</v>
      </c>
      <c r="K1023" s="0" t="n">
        <v>2528899.50003714</v>
      </c>
      <c r="L1023" s="0" t="n">
        <v>6486627.21759526</v>
      </c>
      <c r="M1023" s="0" t="n">
        <v>7852232.94761531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5717005.95621659</v>
      </c>
      <c r="S1023" s="0" t="n">
        <v>0.40189740939878</v>
      </c>
      <c r="T1023" s="0" t="n">
        <v>45</v>
      </c>
      <c r="U1023" s="0" t="n">
        <v>141.75</v>
      </c>
      <c r="V1023" s="0" t="n">
        <v>0</v>
      </c>
      <c r="W1023" s="0" t="n">
        <v>0</v>
      </c>
      <c r="X1023" s="0" t="n">
        <v>186.75</v>
      </c>
      <c r="Y1023" s="0" t="n">
        <v>0</v>
      </c>
      <c r="Z1023" s="0" t="s">
        <v>230</v>
      </c>
      <c r="AA1023" s="0" t="n">
        <v>0.1678571429</v>
      </c>
      <c r="AB1023" s="0" t="n">
        <v>0</v>
      </c>
      <c r="AC1023" s="0" t="n">
        <v>1</v>
      </c>
      <c r="AD1023" s="0" t="n">
        <v>0</v>
      </c>
      <c r="AE1023" s="0" t="n">
        <v>0.8321428571</v>
      </c>
      <c r="AF1023" s="0" t="n">
        <v>0.8321428571</v>
      </c>
      <c r="AG1023" s="0" t="n">
        <v>0</v>
      </c>
      <c r="AH1023" s="0" t="n">
        <v>0.0674613508805909</v>
      </c>
      <c r="AI1023" s="0" t="n">
        <v>0</v>
      </c>
      <c r="AJ1023" s="0" t="n">
        <v>0.40189740939878</v>
      </c>
      <c r="AK1023" s="5" t="s">
        <v>254</v>
      </c>
      <c r="AL1023" s="5" t="s">
        <v>284</v>
      </c>
      <c r="AM1023" s="5" t="s">
        <v>277</v>
      </c>
      <c r="AN1023" s="5" t="s">
        <v>245</v>
      </c>
      <c r="AO1023" s="5" t="s">
        <v>252</v>
      </c>
      <c r="AP1023" s="5" t="s">
        <v>629</v>
      </c>
      <c r="AQ1023" s="0" t="s">
        <v>239</v>
      </c>
    </row>
    <row r="1024" customFormat="false" ht="15.8" hidden="true" customHeight="false" outlineLevel="0" collapsed="false">
      <c r="A1024" s="0" t="s">
        <v>8</v>
      </c>
      <c r="B1024" s="0" t="s">
        <v>8</v>
      </c>
      <c r="C1024" s="0" t="s">
        <v>279</v>
      </c>
      <c r="D1024" s="0" t="s">
        <v>177</v>
      </c>
      <c r="E1024" s="0" t="s">
        <v>103</v>
      </c>
      <c r="F1024" s="0" t="s">
        <v>240</v>
      </c>
      <c r="G1024" s="0" t="n">
        <v>705124.311701913</v>
      </c>
      <c r="H1024" s="0" t="n">
        <v>50577.9900007428</v>
      </c>
      <c r="I1024" s="0" t="n">
        <v>43412.1400464165</v>
      </c>
      <c r="J1024" s="0" t="n">
        <v>2276009.55003343</v>
      </c>
      <c r="K1024" s="0" t="n">
        <v>2781789.45004085</v>
      </c>
      <c r="L1024" s="0" t="n">
        <v>6486627.21759526</v>
      </c>
      <c r="M1024" s="0" t="n">
        <v>7852232.94761531</v>
      </c>
      <c r="N1024" s="0" t="n">
        <v>341401.432505014</v>
      </c>
      <c r="O1024" s="0" t="n">
        <v>546242.292008022</v>
      </c>
      <c r="P1024" s="0" t="n">
        <v>0</v>
      </c>
      <c r="Q1024" s="0" t="n">
        <v>0</v>
      </c>
      <c r="R1024" s="0" t="n">
        <v>5717005.95621659</v>
      </c>
      <c r="S1024" s="0" t="n">
        <v>0.876661959581279</v>
      </c>
      <c r="T1024" s="0" t="n">
        <v>50</v>
      </c>
      <c r="U1024" s="0" t="n">
        <v>141.75</v>
      </c>
      <c r="V1024" s="0" t="n">
        <v>8.775</v>
      </c>
      <c r="W1024" s="0" t="n">
        <v>0</v>
      </c>
      <c r="X1024" s="0" t="n">
        <v>200.525</v>
      </c>
      <c r="Y1024" s="0" t="n">
        <v>150.525</v>
      </c>
      <c r="Z1024" s="0" t="s">
        <v>230</v>
      </c>
      <c r="AA1024" s="0" t="n">
        <v>0.1678571429</v>
      </c>
      <c r="AB1024" s="0" t="n">
        <v>0.235</v>
      </c>
      <c r="AC1024" s="0" t="n">
        <v>1</v>
      </c>
      <c r="AD1024" s="0" t="n">
        <v>0.0671428571</v>
      </c>
      <c r="AE1024" s="0" t="n">
        <v>0.765</v>
      </c>
      <c r="AF1024" s="0" t="n">
        <v>0.765</v>
      </c>
      <c r="AG1024" s="0" t="n">
        <v>0</v>
      </c>
      <c r="AH1024" s="0" t="n">
        <v>0.147153971824429</v>
      </c>
      <c r="AI1024" s="0" t="n">
        <v>0.2060155605016</v>
      </c>
      <c r="AJ1024" s="0" t="n">
        <v>0.876661959581279</v>
      </c>
      <c r="AK1024" s="5" t="s">
        <v>254</v>
      </c>
      <c r="AL1024" s="5" t="s">
        <v>284</v>
      </c>
      <c r="AM1024" s="5" t="s">
        <v>277</v>
      </c>
      <c r="AN1024" s="5" t="s">
        <v>245</v>
      </c>
      <c r="AO1024" s="5" t="s">
        <v>252</v>
      </c>
      <c r="AP1024" s="5" t="s">
        <v>629</v>
      </c>
      <c r="AQ1024" s="0" t="s">
        <v>155</v>
      </c>
    </row>
    <row r="1025" customFormat="false" ht="15.8" hidden="true" customHeight="false" outlineLevel="0" collapsed="false">
      <c r="A1025" s="0" t="s">
        <v>8</v>
      </c>
      <c r="B1025" s="0" t="s">
        <v>8</v>
      </c>
      <c r="C1025" s="0" t="s">
        <v>279</v>
      </c>
      <c r="D1025" s="0" t="s">
        <v>177</v>
      </c>
      <c r="E1025" s="0" t="s">
        <v>103</v>
      </c>
      <c r="F1025" s="0" t="s">
        <v>241</v>
      </c>
      <c r="G1025" s="0" t="n">
        <v>567092.138920729</v>
      </c>
      <c r="H1025" s="0" t="n">
        <v>50577.9900007428</v>
      </c>
      <c r="I1025" s="0" t="n">
        <v>43412.1400464165</v>
      </c>
      <c r="J1025" s="0" t="n">
        <v>2276009.55003343</v>
      </c>
      <c r="K1025" s="0" t="n">
        <v>2781789.45004085</v>
      </c>
      <c r="L1025" s="0" t="n">
        <v>7852232.94761531</v>
      </c>
      <c r="M1025" s="0" t="n">
        <v>9559240.11014038</v>
      </c>
      <c r="N1025" s="0" t="n">
        <v>409681.719006016</v>
      </c>
      <c r="O1025" s="0" t="n">
        <v>614522.578509025</v>
      </c>
      <c r="P1025" s="0" t="n">
        <v>0</v>
      </c>
      <c r="Q1025" s="0" t="n">
        <v>0</v>
      </c>
      <c r="R1025" s="0" t="n">
        <v>5717005.95621659</v>
      </c>
      <c r="S1025" s="0" t="n">
        <v>0.90080609618675</v>
      </c>
      <c r="T1025" s="0" t="n">
        <v>50</v>
      </c>
      <c r="U1025" s="0" t="n">
        <v>172.125</v>
      </c>
      <c r="V1025" s="0" t="n">
        <v>10.125</v>
      </c>
      <c r="W1025" s="0" t="n">
        <v>0</v>
      </c>
      <c r="X1025" s="0" t="n">
        <v>232.25</v>
      </c>
      <c r="Y1025" s="0" t="n">
        <v>182.25</v>
      </c>
      <c r="Z1025" s="0" t="s">
        <v>230</v>
      </c>
      <c r="AA1025" s="0" t="n">
        <v>0.1678571429</v>
      </c>
      <c r="AB1025" s="0" t="n">
        <v>0.235</v>
      </c>
      <c r="AC1025" s="0" t="n">
        <v>1</v>
      </c>
      <c r="AD1025" s="0" t="n">
        <v>0.0671428571</v>
      </c>
      <c r="AE1025" s="0" t="n">
        <v>0.765</v>
      </c>
      <c r="AF1025" s="0" t="n">
        <v>0.765</v>
      </c>
      <c r="AG1025" s="0" t="n">
        <v>0</v>
      </c>
      <c r="AH1025" s="0" t="n">
        <v>0.15120673761281</v>
      </c>
      <c r="AI1025" s="0" t="n">
        <v>0.211689432603886</v>
      </c>
      <c r="AJ1025" s="0" t="n">
        <v>0.90080609618675</v>
      </c>
      <c r="AK1025" s="5" t="s">
        <v>254</v>
      </c>
      <c r="AL1025" s="5" t="s">
        <v>284</v>
      </c>
      <c r="AM1025" s="5" t="s">
        <v>277</v>
      </c>
      <c r="AN1025" s="5" t="s">
        <v>245</v>
      </c>
      <c r="AO1025" s="5" t="s">
        <v>252</v>
      </c>
      <c r="AP1025" s="5" t="s">
        <v>629</v>
      </c>
      <c r="AQ1025" s="0" t="s">
        <v>242</v>
      </c>
    </row>
    <row r="1026" customFormat="false" ht="15.8" hidden="true" customHeight="false" outlineLevel="0" collapsed="false">
      <c r="A1026" s="0" t="s">
        <v>8</v>
      </c>
      <c r="B1026" s="0" t="s">
        <v>8</v>
      </c>
      <c r="C1026" s="0" t="s">
        <v>56</v>
      </c>
      <c r="D1026" s="0" t="s">
        <v>250</v>
      </c>
      <c r="E1026" s="0" t="s">
        <v>52</v>
      </c>
      <c r="F1026" s="0" t="s">
        <v>202</v>
      </c>
      <c r="G1026" s="0" t="n">
        <v>1393246153.52029</v>
      </c>
      <c r="H1026" s="0" t="n">
        <v>12103029.6102498</v>
      </c>
      <c r="I1026" s="0" t="n">
        <v>11097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1393246153.52029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s">
        <v>251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  <c r="AI1026" s="0" t="n">
        <v>0</v>
      </c>
      <c r="AJ1026" s="0" t="n">
        <v>0</v>
      </c>
      <c r="AK1026" s="5" t="s">
        <v>252</v>
      </c>
      <c r="AL1026" s="5" t="s">
        <v>231</v>
      </c>
      <c r="AM1026" s="5" t="s">
        <v>245</v>
      </c>
      <c r="AN1026" s="5" t="s">
        <v>245</v>
      </c>
      <c r="AO1026" s="5" t="s">
        <v>252</v>
      </c>
      <c r="AP1026" s="5" t="s">
        <v>630</v>
      </c>
      <c r="AQ1026" s="0" t="s">
        <v>237</v>
      </c>
    </row>
    <row r="1027" customFormat="false" ht="15.8" hidden="true" customHeight="false" outlineLevel="0" collapsed="false">
      <c r="A1027" s="0" t="s">
        <v>8</v>
      </c>
      <c r="B1027" s="0" t="s">
        <v>8</v>
      </c>
      <c r="C1027" s="0" t="s">
        <v>56</v>
      </c>
      <c r="D1027" s="0" t="s">
        <v>250</v>
      </c>
      <c r="E1027" s="0" t="s">
        <v>52</v>
      </c>
      <c r="F1027" s="0" t="s">
        <v>238</v>
      </c>
      <c r="G1027" s="0" t="n">
        <v>1004008734.5051</v>
      </c>
      <c r="H1027" s="0" t="n">
        <v>12103029.6102498</v>
      </c>
      <c r="I1027" s="0" t="n">
        <v>7438801.23004684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1028757516.87123</v>
      </c>
      <c r="Q1027" s="0" t="n">
        <v>1149787812.97373</v>
      </c>
      <c r="R1027" s="0" t="n">
        <v>1393246153.52029</v>
      </c>
      <c r="S1027" s="0" t="n">
        <v>0.279374479543127</v>
      </c>
      <c r="T1027" s="0" t="n">
        <v>0</v>
      </c>
      <c r="U1027" s="0" t="n">
        <v>0</v>
      </c>
      <c r="V1027" s="0" t="n">
        <v>0</v>
      </c>
      <c r="W1027" s="0" t="n">
        <v>90.0000000000001</v>
      </c>
      <c r="X1027" s="0" t="n">
        <v>90.0000000000001</v>
      </c>
      <c r="Y1027" s="0" t="n">
        <v>0</v>
      </c>
      <c r="Z1027" s="0" t="s">
        <v>251</v>
      </c>
      <c r="AA1027" s="0" t="n">
        <v>0</v>
      </c>
      <c r="AB1027" s="0" t="n">
        <v>0</v>
      </c>
      <c r="AC1027" s="0" t="n">
        <v>1</v>
      </c>
      <c r="AD1027" s="0" t="n">
        <v>0</v>
      </c>
      <c r="AE1027" s="0" t="n">
        <v>1</v>
      </c>
      <c r="AF1027" s="0" t="n">
        <v>0</v>
      </c>
      <c r="AG1027" s="0" t="n">
        <v>1</v>
      </c>
      <c r="AH1027" s="0" t="n">
        <v>0</v>
      </c>
      <c r="AI1027" s="0" t="n">
        <v>0</v>
      </c>
      <c r="AJ1027" s="0" t="n">
        <v>0.279374479543127</v>
      </c>
      <c r="AK1027" s="5" t="s">
        <v>252</v>
      </c>
      <c r="AL1027" s="5" t="s">
        <v>231</v>
      </c>
      <c r="AM1027" s="5" t="s">
        <v>245</v>
      </c>
      <c r="AN1027" s="5" t="s">
        <v>245</v>
      </c>
      <c r="AO1027" s="5" t="s">
        <v>252</v>
      </c>
      <c r="AP1027" s="5" t="s">
        <v>630</v>
      </c>
      <c r="AQ1027" s="0" t="s">
        <v>239</v>
      </c>
    </row>
    <row r="1028" customFormat="false" ht="15.8" hidden="true" customHeight="false" outlineLevel="0" collapsed="false">
      <c r="A1028" s="0" t="s">
        <v>8</v>
      </c>
      <c r="B1028" s="0" t="s">
        <v>8</v>
      </c>
      <c r="C1028" s="0" t="s">
        <v>56</v>
      </c>
      <c r="D1028" s="0" t="s">
        <v>250</v>
      </c>
      <c r="E1028" s="0" t="s">
        <v>52</v>
      </c>
      <c r="F1028" s="0" t="s">
        <v>240</v>
      </c>
      <c r="G1028" s="0" t="n">
        <v>567978556.585778</v>
      </c>
      <c r="H1028" s="0" t="n">
        <v>12103029.6102498</v>
      </c>
      <c r="I1028" s="0" t="n">
        <v>7438801.23004684</v>
      </c>
      <c r="J1028" s="0" t="n">
        <v>0</v>
      </c>
      <c r="K1028" s="0" t="n">
        <v>0</v>
      </c>
      <c r="L1028" s="0" t="n">
        <v>308627251.43046</v>
      </c>
      <c r="M1028" s="0" t="n">
        <v>377211085.081672</v>
      </c>
      <c r="N1028" s="0" t="n">
        <v>303180891.373665</v>
      </c>
      <c r="O1028" s="0" t="n">
        <v>336867657.08185</v>
      </c>
      <c r="P1028" s="0" t="n">
        <v>1210302961.02498</v>
      </c>
      <c r="Q1028" s="0" t="n">
        <v>1331333257.12747</v>
      </c>
      <c r="R1028" s="0" t="n">
        <v>1393246153.52029</v>
      </c>
      <c r="S1028" s="0" t="n">
        <v>0.592334380288309</v>
      </c>
      <c r="T1028" s="0" t="n">
        <v>0</v>
      </c>
      <c r="U1028" s="0" t="n">
        <v>28.3333329999999</v>
      </c>
      <c r="V1028" s="0" t="n">
        <v>26.441666635</v>
      </c>
      <c r="W1028" s="0" t="n">
        <v>105</v>
      </c>
      <c r="X1028" s="0" t="n">
        <v>159.774999635</v>
      </c>
      <c r="Y1028" s="0" t="n">
        <v>54.7749996349999</v>
      </c>
      <c r="Z1028" s="0" t="s">
        <v>251</v>
      </c>
      <c r="AA1028" s="0" t="n">
        <v>0.12</v>
      </c>
      <c r="AB1028" s="0" t="n">
        <v>0.25</v>
      </c>
      <c r="AC1028" s="0" t="n">
        <v>1</v>
      </c>
      <c r="AD1028" s="0" t="n">
        <v>0.13</v>
      </c>
      <c r="AE1028" s="0" t="n">
        <v>0.75</v>
      </c>
      <c r="AF1028" s="0" t="n">
        <v>0</v>
      </c>
      <c r="AG1028" s="0" t="n">
        <v>0.75</v>
      </c>
      <c r="AH1028" s="0" t="n">
        <v>0.0710801256345971</v>
      </c>
      <c r="AI1028" s="0" t="n">
        <v>0.148083595072077</v>
      </c>
      <c r="AJ1028" s="0" t="n">
        <v>0.592334380288309</v>
      </c>
      <c r="AK1028" s="5" t="s">
        <v>252</v>
      </c>
      <c r="AL1028" s="5" t="s">
        <v>231</v>
      </c>
      <c r="AM1028" s="5" t="s">
        <v>245</v>
      </c>
      <c r="AN1028" s="5" t="s">
        <v>245</v>
      </c>
      <c r="AO1028" s="5" t="s">
        <v>252</v>
      </c>
      <c r="AP1028" s="5" t="s">
        <v>630</v>
      </c>
      <c r="AQ1028" s="0" t="s">
        <v>155</v>
      </c>
    </row>
    <row r="1029" customFormat="false" ht="15.8" hidden="true" customHeight="false" outlineLevel="0" collapsed="false">
      <c r="A1029" s="0" t="s">
        <v>8</v>
      </c>
      <c r="B1029" s="0" t="s">
        <v>8</v>
      </c>
      <c r="C1029" s="0" t="s">
        <v>56</v>
      </c>
      <c r="D1029" s="0" t="s">
        <v>250</v>
      </c>
      <c r="E1029" s="0" t="s">
        <v>52</v>
      </c>
      <c r="F1029" s="0" t="s">
        <v>241</v>
      </c>
      <c r="G1029" s="0" t="n">
        <v>218161239.337759</v>
      </c>
      <c r="H1029" s="0" t="n">
        <v>12103029.6102498</v>
      </c>
      <c r="I1029" s="0" t="n">
        <v>7438801.23004684</v>
      </c>
      <c r="J1029" s="0" t="n">
        <v>423606036.358741</v>
      </c>
      <c r="K1029" s="0" t="n">
        <v>544636332.461239</v>
      </c>
      <c r="L1029" s="0" t="n">
        <v>377211085.081672</v>
      </c>
      <c r="M1029" s="0" t="n">
        <v>462940877.14569</v>
      </c>
      <c r="N1029" s="0" t="n">
        <v>320024274.227757</v>
      </c>
      <c r="O1029" s="0" t="n">
        <v>353711039.935942</v>
      </c>
      <c r="P1029" s="0" t="n">
        <v>1331333257.12747</v>
      </c>
      <c r="Q1029" s="0" t="n">
        <v>1452363553.22997</v>
      </c>
      <c r="R1029" s="0" t="n">
        <v>1393246153.52029</v>
      </c>
      <c r="S1029" s="0" t="n">
        <v>0.843415150448085</v>
      </c>
      <c r="T1029" s="0" t="n">
        <v>40</v>
      </c>
      <c r="U1029" s="0" t="n">
        <v>34.708332925</v>
      </c>
      <c r="V1029" s="0" t="n">
        <v>27.8333333</v>
      </c>
      <c r="W1029" s="0" t="n">
        <v>115</v>
      </c>
      <c r="X1029" s="0" t="n">
        <v>217.541666225</v>
      </c>
      <c r="Y1029" s="0" t="n">
        <v>62.5416662249999</v>
      </c>
      <c r="Z1029" s="0" t="s">
        <v>251</v>
      </c>
      <c r="AA1029" s="0" t="n">
        <v>0.12</v>
      </c>
      <c r="AB1029" s="0" t="n">
        <v>0.25</v>
      </c>
      <c r="AC1029" s="0" t="n">
        <v>1</v>
      </c>
      <c r="AD1029" s="0" t="n">
        <v>0.13</v>
      </c>
      <c r="AE1029" s="0" t="n">
        <v>0.75</v>
      </c>
      <c r="AF1029" s="0" t="n">
        <v>0.25</v>
      </c>
      <c r="AG1029" s="0" t="n">
        <v>0.5</v>
      </c>
      <c r="AH1029" s="0" t="n">
        <v>0.10120981805377</v>
      </c>
      <c r="AI1029" s="0" t="n">
        <v>0.210853787612021</v>
      </c>
      <c r="AJ1029" s="0" t="n">
        <v>0.843415150448085</v>
      </c>
      <c r="AK1029" s="5" t="s">
        <v>252</v>
      </c>
      <c r="AL1029" s="5" t="s">
        <v>231</v>
      </c>
      <c r="AM1029" s="5" t="s">
        <v>245</v>
      </c>
      <c r="AN1029" s="5" t="s">
        <v>245</v>
      </c>
      <c r="AO1029" s="5" t="s">
        <v>252</v>
      </c>
      <c r="AP1029" s="5" t="s">
        <v>630</v>
      </c>
      <c r="AQ1029" s="0" t="s">
        <v>242</v>
      </c>
    </row>
    <row r="1030" customFormat="false" ht="15.8" hidden="true" customHeight="false" outlineLevel="0" collapsed="false">
      <c r="A1030" s="0" t="s">
        <v>8</v>
      </c>
      <c r="B1030" s="0" t="s">
        <v>8</v>
      </c>
      <c r="C1030" s="0" t="s">
        <v>287</v>
      </c>
      <c r="D1030" s="0" t="s">
        <v>178</v>
      </c>
      <c r="E1030" s="0" t="s">
        <v>103</v>
      </c>
      <c r="F1030" s="0" t="s">
        <v>202</v>
      </c>
      <c r="G1030" s="0" t="n">
        <v>195362211.247786</v>
      </c>
      <c r="H1030" s="0" t="n">
        <v>2889090.43943969</v>
      </c>
      <c r="I1030" s="0" t="n">
        <v>495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195362211.247786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s">
        <v>251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5" t="s">
        <v>254</v>
      </c>
      <c r="AL1030" s="5" t="s">
        <v>288</v>
      </c>
      <c r="AM1030" s="5" t="s">
        <v>262</v>
      </c>
      <c r="AN1030" s="5" t="s">
        <v>245</v>
      </c>
      <c r="AO1030" s="5" t="s">
        <v>252</v>
      </c>
      <c r="AP1030" s="5" t="s">
        <v>631</v>
      </c>
      <c r="AQ1030" s="0" t="s">
        <v>237</v>
      </c>
    </row>
    <row r="1031" customFormat="false" ht="15.8" hidden="true" customHeight="false" outlineLevel="0" collapsed="false">
      <c r="A1031" s="0" t="s">
        <v>8</v>
      </c>
      <c r="B1031" s="0" t="s">
        <v>8</v>
      </c>
      <c r="C1031" s="0" t="s">
        <v>287</v>
      </c>
      <c r="D1031" s="0" t="s">
        <v>178</v>
      </c>
      <c r="E1031" s="0" t="s">
        <v>103</v>
      </c>
      <c r="F1031" s="0" t="s">
        <v>238</v>
      </c>
      <c r="G1031" s="0" t="n">
        <v>125874199.872184</v>
      </c>
      <c r="H1031" s="0" t="n">
        <v>2889090.43943969</v>
      </c>
      <c r="I1031" s="0" t="n">
        <v>10414044.4916603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74757817.5777622</v>
      </c>
      <c r="Q1031" s="0" t="n">
        <v>83064241.7530691</v>
      </c>
      <c r="R1031" s="0" t="n">
        <v>195362211.247786</v>
      </c>
      <c r="S1031" s="0" t="n">
        <v>0.355688087945868</v>
      </c>
      <c r="T1031" s="0" t="n">
        <v>0</v>
      </c>
      <c r="U1031" s="0" t="n">
        <v>0</v>
      </c>
      <c r="V1031" s="0" t="n">
        <v>0</v>
      </c>
      <c r="W1031" s="0" t="n">
        <v>27.3134508315079</v>
      </c>
      <c r="X1031" s="0" t="n">
        <v>27.3134508315079</v>
      </c>
      <c r="Y1031" s="0" t="n">
        <v>0</v>
      </c>
      <c r="Z1031" s="0" t="s">
        <v>251</v>
      </c>
      <c r="AA1031" s="0" t="n">
        <v>0</v>
      </c>
      <c r="AB1031" s="0" t="n">
        <v>0</v>
      </c>
      <c r="AC1031" s="0" t="n">
        <v>1</v>
      </c>
      <c r="AD1031" s="0" t="n">
        <v>0</v>
      </c>
      <c r="AE1031" s="0" t="n">
        <v>1</v>
      </c>
      <c r="AF1031" s="0" t="n">
        <v>0</v>
      </c>
      <c r="AG1031" s="0" t="n">
        <v>1</v>
      </c>
      <c r="AH1031" s="0" t="n">
        <v>0</v>
      </c>
      <c r="AI1031" s="0" t="n">
        <v>0</v>
      </c>
      <c r="AJ1031" s="0" t="n">
        <v>0.355688087945868</v>
      </c>
      <c r="AK1031" s="5" t="s">
        <v>254</v>
      </c>
      <c r="AL1031" s="5" t="s">
        <v>288</v>
      </c>
      <c r="AM1031" s="5" t="s">
        <v>262</v>
      </c>
      <c r="AN1031" s="5" t="s">
        <v>245</v>
      </c>
      <c r="AO1031" s="5" t="s">
        <v>252</v>
      </c>
      <c r="AP1031" s="5" t="s">
        <v>631</v>
      </c>
      <c r="AQ1031" s="0" t="s">
        <v>239</v>
      </c>
    </row>
    <row r="1032" customFormat="false" ht="15.8" hidden="true" customHeight="false" outlineLevel="0" collapsed="false">
      <c r="A1032" s="0" t="s">
        <v>8</v>
      </c>
      <c r="B1032" s="0" t="s">
        <v>8</v>
      </c>
      <c r="C1032" s="0" t="s">
        <v>287</v>
      </c>
      <c r="D1032" s="0" t="s">
        <v>178</v>
      </c>
      <c r="E1032" s="0" t="s">
        <v>103</v>
      </c>
      <c r="F1032" s="0" t="s">
        <v>240</v>
      </c>
      <c r="G1032" s="0" t="n">
        <v>38577209.1818688</v>
      </c>
      <c r="H1032" s="0" t="n">
        <v>2889090.43943969</v>
      </c>
      <c r="I1032" s="0" t="n">
        <v>10414044.4916603</v>
      </c>
      <c r="J1032" s="0" t="n">
        <v>0</v>
      </c>
      <c r="K1032" s="0" t="n">
        <v>0</v>
      </c>
      <c r="L1032" s="0" t="n">
        <v>395227572.11535</v>
      </c>
      <c r="M1032" s="0" t="n">
        <v>478433376.771212</v>
      </c>
      <c r="N1032" s="0" t="n">
        <v>92219766.8269148</v>
      </c>
      <c r="O1032" s="0" t="n">
        <v>101927110.703432</v>
      </c>
      <c r="P1032" s="0" t="n">
        <v>91370665.9283759</v>
      </c>
      <c r="Q1032" s="0" t="n">
        <v>99677090.103683</v>
      </c>
      <c r="R1032" s="0" t="n">
        <v>195362211.247786</v>
      </c>
      <c r="S1032" s="0" t="n">
        <v>0.802534948107545</v>
      </c>
      <c r="T1032" s="0" t="n">
        <v>0</v>
      </c>
      <c r="U1032" s="0" t="n">
        <v>151.2</v>
      </c>
      <c r="V1032" s="0" t="n">
        <v>33.5999999999999</v>
      </c>
      <c r="W1032" s="0" t="n">
        <v>33.0636510065622</v>
      </c>
      <c r="X1032" s="0" t="n">
        <v>217.863651006562</v>
      </c>
      <c r="Y1032" s="0" t="n">
        <v>184.8</v>
      </c>
      <c r="Z1032" s="0" t="s">
        <v>251</v>
      </c>
      <c r="AA1032" s="0" t="n">
        <v>0.12</v>
      </c>
      <c r="AB1032" s="0" t="n">
        <v>0.25</v>
      </c>
      <c r="AC1032" s="0" t="n">
        <v>1</v>
      </c>
      <c r="AD1032" s="0" t="n">
        <v>0.13</v>
      </c>
      <c r="AE1032" s="0" t="n">
        <v>0.75</v>
      </c>
      <c r="AF1032" s="0" t="n">
        <v>0</v>
      </c>
      <c r="AG1032" s="0" t="n">
        <v>0.75</v>
      </c>
      <c r="AH1032" s="0" t="n">
        <v>0.0963041937729054</v>
      </c>
      <c r="AI1032" s="0" t="n">
        <v>0.200633737026886</v>
      </c>
      <c r="AJ1032" s="0" t="n">
        <v>0.802534948107545</v>
      </c>
      <c r="AK1032" s="5" t="s">
        <v>254</v>
      </c>
      <c r="AL1032" s="5" t="s">
        <v>288</v>
      </c>
      <c r="AM1032" s="5" t="s">
        <v>262</v>
      </c>
      <c r="AN1032" s="5" t="s">
        <v>245</v>
      </c>
      <c r="AO1032" s="5" t="s">
        <v>252</v>
      </c>
      <c r="AP1032" s="5" t="s">
        <v>631</v>
      </c>
      <c r="AQ1032" s="0" t="s">
        <v>155</v>
      </c>
    </row>
    <row r="1033" customFormat="false" ht="15.8" hidden="true" customHeight="false" outlineLevel="0" collapsed="false">
      <c r="A1033" s="0" t="s">
        <v>8</v>
      </c>
      <c r="B1033" s="0" t="s">
        <v>8</v>
      </c>
      <c r="C1033" s="0" t="s">
        <v>287</v>
      </c>
      <c r="D1033" s="0" t="s">
        <v>178</v>
      </c>
      <c r="E1033" s="0" t="s">
        <v>103</v>
      </c>
      <c r="F1033" s="0" t="s">
        <v>241</v>
      </c>
      <c r="G1033" s="0" t="n">
        <v>16361705.8560542</v>
      </c>
      <c r="H1033" s="0" t="n">
        <v>2889090.43943969</v>
      </c>
      <c r="I1033" s="0" t="n">
        <v>10414044.4916603</v>
      </c>
      <c r="J1033" s="0" t="n">
        <v>29072484.6135742</v>
      </c>
      <c r="K1033" s="0" t="n">
        <v>37378908.7888811</v>
      </c>
      <c r="L1033" s="0" t="n">
        <v>478433376.771212</v>
      </c>
      <c r="M1033" s="0" t="n">
        <v>582440632.591041</v>
      </c>
      <c r="N1033" s="0" t="n">
        <v>106780782.641691</v>
      </c>
      <c r="O1033" s="0" t="n">
        <v>116488126.518208</v>
      </c>
      <c r="P1033" s="0" t="n">
        <v>99677090.103683</v>
      </c>
      <c r="Q1033" s="0" t="n">
        <v>107983514.27899</v>
      </c>
      <c r="R1033" s="0" t="n">
        <v>195362211.247786</v>
      </c>
      <c r="S1033" s="0" t="n">
        <v>0.916249382357257</v>
      </c>
      <c r="T1033" s="0" t="n">
        <v>11.5004003501086</v>
      </c>
      <c r="U1033" s="0" t="n">
        <v>183.6</v>
      </c>
      <c r="V1033" s="0" t="n">
        <v>38.64</v>
      </c>
      <c r="W1033" s="0" t="n">
        <v>35.9387510940894</v>
      </c>
      <c r="X1033" s="0" t="n">
        <v>269.679151444197</v>
      </c>
      <c r="Y1033" s="0" t="n">
        <v>222.239999999999</v>
      </c>
      <c r="Z1033" s="0" t="s">
        <v>251</v>
      </c>
      <c r="AA1033" s="0" t="n">
        <v>0.12</v>
      </c>
      <c r="AB1033" s="0" t="n">
        <v>0.25</v>
      </c>
      <c r="AC1033" s="0" t="n">
        <v>1</v>
      </c>
      <c r="AD1033" s="0" t="n">
        <v>0.13</v>
      </c>
      <c r="AE1033" s="0" t="n">
        <v>0.75</v>
      </c>
      <c r="AF1033" s="0" t="n">
        <v>0.25</v>
      </c>
      <c r="AG1033" s="0" t="n">
        <v>0.5</v>
      </c>
      <c r="AH1033" s="0" t="n">
        <v>0.109949925882871</v>
      </c>
      <c r="AI1033" s="0" t="n">
        <v>0.229062345589314</v>
      </c>
      <c r="AJ1033" s="0" t="n">
        <v>0.916249382357257</v>
      </c>
      <c r="AK1033" s="5" t="s">
        <v>254</v>
      </c>
      <c r="AL1033" s="5" t="s">
        <v>288</v>
      </c>
      <c r="AM1033" s="5" t="s">
        <v>262</v>
      </c>
      <c r="AN1033" s="5" t="s">
        <v>245</v>
      </c>
      <c r="AO1033" s="5" t="s">
        <v>252</v>
      </c>
      <c r="AP1033" s="5" t="s">
        <v>631</v>
      </c>
      <c r="AQ1033" s="0" t="s">
        <v>242</v>
      </c>
    </row>
    <row r="1034" customFormat="false" ht="15.8" hidden="true" customHeight="false" outlineLevel="0" collapsed="false">
      <c r="A1034" s="0" t="s">
        <v>8</v>
      </c>
      <c r="B1034" s="0" t="s">
        <v>8</v>
      </c>
      <c r="C1034" s="0" t="s">
        <v>57</v>
      </c>
      <c r="D1034" s="0" t="s">
        <v>183</v>
      </c>
      <c r="E1034" s="0" t="s">
        <v>52</v>
      </c>
      <c r="F1034" s="0" t="s">
        <v>202</v>
      </c>
      <c r="G1034" s="0" t="n">
        <v>1098407158.94836</v>
      </c>
      <c r="H1034" s="0" t="n">
        <v>13004922.8375</v>
      </c>
      <c r="I1034" s="0" t="n">
        <v>1830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1098407158.94836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s">
        <v>251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5" t="s">
        <v>252</v>
      </c>
      <c r="AL1034" s="5" t="s">
        <v>254</v>
      </c>
      <c r="AM1034" s="5" t="s">
        <v>270</v>
      </c>
      <c r="AN1034" s="5" t="s">
        <v>245</v>
      </c>
      <c r="AO1034" s="5" t="s">
        <v>252</v>
      </c>
      <c r="AP1034" s="5" t="s">
        <v>632</v>
      </c>
      <c r="AQ1034" s="0" t="s">
        <v>237</v>
      </c>
    </row>
    <row r="1035" customFormat="false" ht="15.8" hidden="true" customHeight="false" outlineLevel="0" collapsed="false">
      <c r="A1035" s="0" t="s">
        <v>8</v>
      </c>
      <c r="B1035" s="0" t="s">
        <v>8</v>
      </c>
      <c r="C1035" s="0" t="s">
        <v>57</v>
      </c>
      <c r="D1035" s="0" t="s">
        <v>183</v>
      </c>
      <c r="E1035" s="0" t="s">
        <v>52</v>
      </c>
      <c r="F1035" s="0" t="s">
        <v>238</v>
      </c>
      <c r="G1035" s="0" t="n">
        <v>848846035.215978</v>
      </c>
      <c r="H1035" s="0" t="n">
        <v>13004922.8375</v>
      </c>
      <c r="I1035" s="0" t="n">
        <v>8991489.71471036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1170443055.375</v>
      </c>
      <c r="Q1035" s="0" t="n">
        <v>1300492283.75</v>
      </c>
      <c r="R1035" s="0" t="n">
        <v>1098407158.94836</v>
      </c>
      <c r="S1035" s="0" t="n">
        <v>0.227202746904269</v>
      </c>
      <c r="T1035" s="0" t="n">
        <v>0</v>
      </c>
      <c r="U1035" s="0" t="n">
        <v>0</v>
      </c>
      <c r="V1035" s="0" t="n">
        <v>0</v>
      </c>
      <c r="W1035" s="0" t="n">
        <v>95</v>
      </c>
      <c r="X1035" s="0" t="n">
        <v>95</v>
      </c>
      <c r="Y1035" s="0" t="n">
        <v>0</v>
      </c>
      <c r="Z1035" s="0" t="s">
        <v>251</v>
      </c>
      <c r="AA1035" s="0" t="n">
        <v>0</v>
      </c>
      <c r="AB1035" s="0" t="n">
        <v>0</v>
      </c>
      <c r="AC1035" s="0" t="n">
        <v>1</v>
      </c>
      <c r="AD1035" s="0" t="n">
        <v>0</v>
      </c>
      <c r="AE1035" s="0" t="n">
        <v>1</v>
      </c>
      <c r="AF1035" s="0" t="n">
        <v>0</v>
      </c>
      <c r="AG1035" s="0" t="n">
        <v>1</v>
      </c>
      <c r="AH1035" s="0" t="n">
        <v>0</v>
      </c>
      <c r="AI1035" s="0" t="n">
        <v>0</v>
      </c>
      <c r="AJ1035" s="0" t="n">
        <v>0.227202746904269</v>
      </c>
      <c r="AK1035" s="5" t="s">
        <v>252</v>
      </c>
      <c r="AL1035" s="5" t="s">
        <v>254</v>
      </c>
      <c r="AM1035" s="5" t="s">
        <v>270</v>
      </c>
      <c r="AN1035" s="5" t="s">
        <v>245</v>
      </c>
      <c r="AO1035" s="5" t="s">
        <v>252</v>
      </c>
      <c r="AP1035" s="5" t="s">
        <v>632</v>
      </c>
      <c r="AQ1035" s="0" t="s">
        <v>239</v>
      </c>
    </row>
    <row r="1036" customFormat="false" ht="15.8" hidden="true" customHeight="false" outlineLevel="0" collapsed="false">
      <c r="A1036" s="0" t="s">
        <v>8</v>
      </c>
      <c r="B1036" s="0" t="s">
        <v>8</v>
      </c>
      <c r="C1036" s="0" t="s">
        <v>57</v>
      </c>
      <c r="D1036" s="0" t="s">
        <v>183</v>
      </c>
      <c r="E1036" s="0" t="s">
        <v>52</v>
      </c>
      <c r="F1036" s="0" t="s">
        <v>240</v>
      </c>
      <c r="G1036" s="0" t="n">
        <v>461137751.981474</v>
      </c>
      <c r="H1036" s="0" t="n">
        <v>13004922.8375</v>
      </c>
      <c r="I1036" s="0" t="n">
        <v>8991489.71471036</v>
      </c>
      <c r="J1036" s="0" t="n">
        <v>0</v>
      </c>
      <c r="K1036" s="0" t="n">
        <v>0</v>
      </c>
      <c r="L1036" s="0" t="n">
        <v>425206793.725985</v>
      </c>
      <c r="M1036" s="0" t="n">
        <v>514724013.457771</v>
      </c>
      <c r="N1036" s="0" t="n">
        <v>418720584.754378</v>
      </c>
      <c r="O1036" s="0" t="n">
        <v>462796435.781155</v>
      </c>
      <c r="P1036" s="0" t="n">
        <v>1430541512.125</v>
      </c>
      <c r="Q1036" s="0" t="n">
        <v>1560590740.5</v>
      </c>
      <c r="R1036" s="0" t="n">
        <v>1098407158.94836</v>
      </c>
      <c r="S1036" s="0" t="n">
        <v>0.580175940929793</v>
      </c>
      <c r="T1036" s="0" t="n">
        <v>0</v>
      </c>
      <c r="U1036" s="0" t="n">
        <v>36.13750035</v>
      </c>
      <c r="V1036" s="0" t="n">
        <v>33.8916666999999</v>
      </c>
      <c r="W1036" s="0" t="n">
        <v>115</v>
      </c>
      <c r="X1036" s="0" t="n">
        <v>185.02916705</v>
      </c>
      <c r="Y1036" s="0" t="n">
        <v>70.0291670499999</v>
      </c>
      <c r="Z1036" s="0" t="s">
        <v>251</v>
      </c>
      <c r="AA1036" s="0" t="n">
        <v>0.12</v>
      </c>
      <c r="AB1036" s="0" t="n">
        <v>0.25</v>
      </c>
      <c r="AC1036" s="0" t="n">
        <v>1</v>
      </c>
      <c r="AD1036" s="0" t="n">
        <v>0.13</v>
      </c>
      <c r="AE1036" s="0" t="n">
        <v>0.75</v>
      </c>
      <c r="AF1036" s="0" t="n">
        <v>0</v>
      </c>
      <c r="AG1036" s="0" t="n">
        <v>0.75</v>
      </c>
      <c r="AH1036" s="0" t="n">
        <v>0.0696211129115752</v>
      </c>
      <c r="AI1036" s="0" t="n">
        <v>0.145043985232448</v>
      </c>
      <c r="AJ1036" s="0" t="n">
        <v>0.580175940929793</v>
      </c>
      <c r="AK1036" s="5" t="s">
        <v>252</v>
      </c>
      <c r="AL1036" s="5" t="s">
        <v>254</v>
      </c>
      <c r="AM1036" s="5" t="s">
        <v>270</v>
      </c>
      <c r="AN1036" s="5" t="s">
        <v>245</v>
      </c>
      <c r="AO1036" s="5" t="s">
        <v>252</v>
      </c>
      <c r="AP1036" s="5" t="s">
        <v>632</v>
      </c>
      <c r="AQ1036" s="0" t="s">
        <v>155</v>
      </c>
    </row>
    <row r="1037" customFormat="false" ht="15.8" hidden="true" customHeight="false" outlineLevel="0" collapsed="false">
      <c r="A1037" s="0" t="s">
        <v>8</v>
      </c>
      <c r="B1037" s="0" t="s">
        <v>8</v>
      </c>
      <c r="C1037" s="0" t="s">
        <v>57</v>
      </c>
      <c r="D1037" s="0" t="s">
        <v>183</v>
      </c>
      <c r="E1037" s="0" t="s">
        <v>52</v>
      </c>
      <c r="F1037" s="0" t="s">
        <v>241</v>
      </c>
      <c r="G1037" s="0" t="n">
        <v>187700151.067155</v>
      </c>
      <c r="H1037" s="0" t="n">
        <v>13004922.8375</v>
      </c>
      <c r="I1037" s="0" t="n">
        <v>8991489.71471036</v>
      </c>
      <c r="J1037" s="0" t="n">
        <v>455172299.312498</v>
      </c>
      <c r="K1037" s="0" t="n">
        <v>585221527.687498</v>
      </c>
      <c r="L1037" s="0" t="n">
        <v>514724013.457771</v>
      </c>
      <c r="M1037" s="0" t="n">
        <v>626620538.122504</v>
      </c>
      <c r="N1037" s="0" t="n">
        <v>484834361.294543</v>
      </c>
      <c r="O1037" s="0" t="n">
        <v>528910212.32132</v>
      </c>
      <c r="P1037" s="0" t="n">
        <v>1560590740.5</v>
      </c>
      <c r="Q1037" s="0" t="n">
        <v>1690639968.875</v>
      </c>
      <c r="R1037" s="0" t="n">
        <v>1098407158.94836</v>
      </c>
      <c r="S1037" s="0" t="n">
        <v>0.829116052696831</v>
      </c>
      <c r="T1037" s="0" t="n">
        <v>39.9999999999999</v>
      </c>
      <c r="U1037" s="0" t="n">
        <v>43.8812504249999</v>
      </c>
      <c r="V1037" s="0" t="n">
        <v>38.9754167049999</v>
      </c>
      <c r="W1037" s="0" t="n">
        <v>125</v>
      </c>
      <c r="X1037" s="0" t="n">
        <v>247.85666713</v>
      </c>
      <c r="Y1037" s="0" t="n">
        <v>82.8566671299999</v>
      </c>
      <c r="Z1037" s="0" t="s">
        <v>251</v>
      </c>
      <c r="AA1037" s="0" t="n">
        <v>0.12</v>
      </c>
      <c r="AB1037" s="0" t="n">
        <v>0.25</v>
      </c>
      <c r="AC1037" s="0" t="n">
        <v>1</v>
      </c>
      <c r="AD1037" s="0" t="n">
        <v>0.13</v>
      </c>
      <c r="AE1037" s="0" t="n">
        <v>0.75</v>
      </c>
      <c r="AF1037" s="0" t="n">
        <v>0.25</v>
      </c>
      <c r="AG1037" s="0" t="n">
        <v>0.5</v>
      </c>
      <c r="AH1037" s="0" t="n">
        <v>0.0994939263236197</v>
      </c>
      <c r="AI1037" s="0" t="n">
        <v>0.207279013174208</v>
      </c>
      <c r="AJ1037" s="0" t="n">
        <v>0.829116052696831</v>
      </c>
      <c r="AK1037" s="5" t="s">
        <v>252</v>
      </c>
      <c r="AL1037" s="5" t="s">
        <v>254</v>
      </c>
      <c r="AM1037" s="5" t="s">
        <v>270</v>
      </c>
      <c r="AN1037" s="5" t="s">
        <v>245</v>
      </c>
      <c r="AO1037" s="5" t="s">
        <v>252</v>
      </c>
      <c r="AP1037" s="5" t="s">
        <v>632</v>
      </c>
      <c r="AQ1037" s="0" t="s">
        <v>242</v>
      </c>
    </row>
    <row r="1038" customFormat="false" ht="15.8" hidden="true" customHeight="false" outlineLevel="0" collapsed="false">
      <c r="A1038" s="0" t="s">
        <v>8</v>
      </c>
      <c r="B1038" s="0" t="s">
        <v>8</v>
      </c>
      <c r="C1038" s="0" t="s">
        <v>58</v>
      </c>
      <c r="D1038" s="0" t="s">
        <v>250</v>
      </c>
      <c r="E1038" s="0" t="s">
        <v>52</v>
      </c>
      <c r="F1038" s="0" t="s">
        <v>202</v>
      </c>
      <c r="G1038" s="0" t="n">
        <v>210625193.61104</v>
      </c>
      <c r="H1038" s="0" t="n">
        <v>2844905.39257009</v>
      </c>
      <c r="I1038" s="0" t="n">
        <v>3191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210625193.61104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s">
        <v>251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0</v>
      </c>
      <c r="AI1038" s="0" t="n">
        <v>0</v>
      </c>
      <c r="AJ1038" s="0" t="n">
        <v>0</v>
      </c>
      <c r="AK1038" s="5" t="s">
        <v>252</v>
      </c>
      <c r="AL1038" s="5" t="s">
        <v>231</v>
      </c>
      <c r="AM1038" s="5" t="s">
        <v>291</v>
      </c>
      <c r="AN1038" s="5" t="s">
        <v>245</v>
      </c>
      <c r="AO1038" s="5" t="s">
        <v>252</v>
      </c>
      <c r="AP1038" s="5" t="s">
        <v>633</v>
      </c>
      <c r="AQ1038" s="0" t="s">
        <v>237</v>
      </c>
    </row>
    <row r="1039" customFormat="false" ht="15.8" hidden="true" customHeight="false" outlineLevel="0" collapsed="false">
      <c r="A1039" s="0" t="s">
        <v>8</v>
      </c>
      <c r="B1039" s="0" t="s">
        <v>8</v>
      </c>
      <c r="C1039" s="0" t="s">
        <v>58</v>
      </c>
      <c r="D1039" s="0" t="s">
        <v>250</v>
      </c>
      <c r="E1039" s="0" t="s">
        <v>52</v>
      </c>
      <c r="F1039" s="0" t="s">
        <v>238</v>
      </c>
      <c r="G1039" s="0" t="n">
        <v>124021672.088325</v>
      </c>
      <c r="H1039" s="0" t="n">
        <v>2844905.39257009</v>
      </c>
      <c r="I1039" s="0" t="n">
        <v>2195968.74528948</v>
      </c>
      <c r="J1039" s="0" t="n">
        <v>0</v>
      </c>
      <c r="K1039" s="0" t="n">
        <v>0</v>
      </c>
      <c r="L1039" s="0" t="n">
        <v>226644129.987404</v>
      </c>
      <c r="M1039" s="0" t="n">
        <v>339966194.981106</v>
      </c>
      <c r="N1039" s="0" t="n">
        <v>29954482.9960786</v>
      </c>
      <c r="O1039" s="0" t="n">
        <v>38512906.7092438</v>
      </c>
      <c r="P1039" s="0" t="n">
        <v>9483017.97523362</v>
      </c>
      <c r="Q1039" s="0" t="n">
        <v>18966035.9504673</v>
      </c>
      <c r="R1039" s="0" t="n">
        <v>210625193.61104</v>
      </c>
      <c r="S1039" s="0" t="n">
        <v>0.411173611465707</v>
      </c>
      <c r="T1039" s="0" t="n">
        <v>0</v>
      </c>
      <c r="U1039" s="0" t="n">
        <v>99.5833334999999</v>
      </c>
      <c r="V1039" s="0" t="n">
        <v>12.03333332</v>
      </c>
      <c r="W1039" s="0" t="n">
        <v>5</v>
      </c>
      <c r="X1039" s="0" t="n">
        <v>116.61666682</v>
      </c>
      <c r="Y1039" s="0" t="n">
        <v>111.61666682</v>
      </c>
      <c r="Z1039" s="0" t="s">
        <v>251</v>
      </c>
      <c r="AA1039" s="0" t="n">
        <v>0.12</v>
      </c>
      <c r="AB1039" s="0" t="n">
        <v>0.25</v>
      </c>
      <c r="AC1039" s="0" t="n">
        <v>1</v>
      </c>
      <c r="AD1039" s="0" t="n">
        <v>0.13</v>
      </c>
      <c r="AE1039" s="0" t="n">
        <v>0.75</v>
      </c>
      <c r="AF1039" s="0" t="n">
        <v>0</v>
      </c>
      <c r="AG1039" s="0" t="n">
        <v>0.75</v>
      </c>
      <c r="AH1039" s="0" t="n">
        <v>0.0493408333758848</v>
      </c>
      <c r="AI1039" s="0" t="n">
        <v>0.102793402866427</v>
      </c>
      <c r="AJ1039" s="0" t="n">
        <v>0.411173611465707</v>
      </c>
      <c r="AK1039" s="5" t="s">
        <v>252</v>
      </c>
      <c r="AL1039" s="5" t="s">
        <v>231</v>
      </c>
      <c r="AM1039" s="5" t="s">
        <v>291</v>
      </c>
      <c r="AN1039" s="5" t="s">
        <v>245</v>
      </c>
      <c r="AO1039" s="5" t="s">
        <v>252</v>
      </c>
      <c r="AP1039" s="5" t="s">
        <v>633</v>
      </c>
      <c r="AQ1039" s="0" t="s">
        <v>239</v>
      </c>
    </row>
    <row r="1040" customFormat="false" ht="15.8" hidden="true" customHeight="false" outlineLevel="0" collapsed="false">
      <c r="A1040" s="0" t="s">
        <v>8</v>
      </c>
      <c r="B1040" s="0" t="s">
        <v>8</v>
      </c>
      <c r="C1040" s="0" t="s">
        <v>58</v>
      </c>
      <c r="D1040" s="0" t="s">
        <v>250</v>
      </c>
      <c r="E1040" s="0" t="s">
        <v>52</v>
      </c>
      <c r="F1040" s="0" t="s">
        <v>240</v>
      </c>
      <c r="G1040" s="0" t="n">
        <v>64677327.7318253</v>
      </c>
      <c r="H1040" s="0" t="n">
        <v>2844905.39257009</v>
      </c>
      <c r="I1040" s="0" t="n">
        <v>2195968.74528948</v>
      </c>
      <c r="J1040" s="0" t="n">
        <v>0</v>
      </c>
      <c r="K1040" s="0" t="n">
        <v>0</v>
      </c>
      <c r="L1040" s="0" t="n">
        <v>226644129.987404</v>
      </c>
      <c r="M1040" s="0" t="n">
        <v>339966194.981106</v>
      </c>
      <c r="N1040" s="0" t="n">
        <v>34233694.8526613</v>
      </c>
      <c r="O1040" s="0" t="n">
        <v>42792118.5658265</v>
      </c>
      <c r="P1040" s="0" t="n">
        <v>14224526.9628504</v>
      </c>
      <c r="Q1040" s="0" t="n">
        <v>23707544.9380841</v>
      </c>
      <c r="R1040" s="0" t="n">
        <v>210625193.61104</v>
      </c>
      <c r="S1040" s="0" t="n">
        <v>0.69292691618238</v>
      </c>
      <c r="T1040" s="0" t="n">
        <v>0</v>
      </c>
      <c r="U1040" s="0" t="n">
        <v>99.5833334999999</v>
      </c>
      <c r="V1040" s="0" t="n">
        <v>13.537499985</v>
      </c>
      <c r="W1040" s="0" t="n">
        <v>6.66666666666667</v>
      </c>
      <c r="X1040" s="0" t="n">
        <v>119.787500151666</v>
      </c>
      <c r="Y1040" s="0" t="n">
        <v>113.120833485</v>
      </c>
      <c r="Z1040" s="0" t="s">
        <v>251</v>
      </c>
      <c r="AA1040" s="0" t="n">
        <v>0.12</v>
      </c>
      <c r="AB1040" s="0" t="n">
        <v>0.25</v>
      </c>
      <c r="AC1040" s="0" t="n">
        <v>1</v>
      </c>
      <c r="AD1040" s="0" t="n">
        <v>0.13</v>
      </c>
      <c r="AE1040" s="0" t="n">
        <v>0.75</v>
      </c>
      <c r="AF1040" s="0" t="n">
        <v>0</v>
      </c>
      <c r="AG1040" s="0" t="n">
        <v>0.75</v>
      </c>
      <c r="AH1040" s="0" t="n">
        <v>0.0831512299418856</v>
      </c>
      <c r="AI1040" s="0" t="n">
        <v>0.173231729045595</v>
      </c>
      <c r="AJ1040" s="0" t="n">
        <v>0.69292691618238</v>
      </c>
      <c r="AK1040" s="5" t="s">
        <v>252</v>
      </c>
      <c r="AL1040" s="5" t="s">
        <v>231</v>
      </c>
      <c r="AM1040" s="5" t="s">
        <v>291</v>
      </c>
      <c r="AN1040" s="5" t="s">
        <v>245</v>
      </c>
      <c r="AO1040" s="5" t="s">
        <v>252</v>
      </c>
      <c r="AP1040" s="5" t="s">
        <v>633</v>
      </c>
      <c r="AQ1040" s="0" t="s">
        <v>155</v>
      </c>
    </row>
    <row r="1041" customFormat="false" ht="15.8" hidden="true" customHeight="false" outlineLevel="0" collapsed="false">
      <c r="A1041" s="0" t="s">
        <v>8</v>
      </c>
      <c r="B1041" s="0" t="s">
        <v>8</v>
      </c>
      <c r="C1041" s="0" t="s">
        <v>58</v>
      </c>
      <c r="D1041" s="0" t="s">
        <v>250</v>
      </c>
      <c r="E1041" s="0" t="s">
        <v>52</v>
      </c>
      <c r="F1041" s="0" t="s">
        <v>241</v>
      </c>
      <c r="G1041" s="0" t="n">
        <v>30105192.2182851</v>
      </c>
      <c r="H1041" s="0" t="n">
        <v>2844905.39257009</v>
      </c>
      <c r="I1041" s="0" t="n">
        <v>2195968.74528948</v>
      </c>
      <c r="J1041" s="0" t="n">
        <v>37932071.9009343</v>
      </c>
      <c r="K1041" s="0" t="n">
        <v>56898107.8514015</v>
      </c>
      <c r="L1041" s="0" t="n">
        <v>509949292.471659</v>
      </c>
      <c r="M1041" s="0" t="n">
        <v>679932389.962212</v>
      </c>
      <c r="N1041" s="0" t="n">
        <v>34233694.8526613</v>
      </c>
      <c r="O1041" s="0" t="n">
        <v>42792118.5658265</v>
      </c>
      <c r="P1041" s="0" t="n">
        <v>14224526.9628504</v>
      </c>
      <c r="Q1041" s="0" t="n">
        <v>23707544.9380841</v>
      </c>
      <c r="R1041" s="0" t="n">
        <v>210625193.61104</v>
      </c>
      <c r="S1041" s="0" t="n">
        <v>0.857067468035756</v>
      </c>
      <c r="T1041" s="0" t="n">
        <v>16.6666666666666</v>
      </c>
      <c r="U1041" s="0" t="n">
        <v>209.12500035</v>
      </c>
      <c r="V1041" s="0" t="n">
        <v>13.537499985</v>
      </c>
      <c r="W1041" s="0" t="n">
        <v>6.66666666666667</v>
      </c>
      <c r="X1041" s="0" t="n">
        <v>245.995833668333</v>
      </c>
      <c r="Y1041" s="0" t="n">
        <v>222.662500335</v>
      </c>
      <c r="Z1041" s="0" t="s">
        <v>251</v>
      </c>
      <c r="AA1041" s="0" t="n">
        <v>0.12</v>
      </c>
      <c r="AB1041" s="0" t="n">
        <v>0.25</v>
      </c>
      <c r="AC1041" s="0" t="n">
        <v>1</v>
      </c>
      <c r="AD1041" s="0" t="n">
        <v>0.13</v>
      </c>
      <c r="AE1041" s="0" t="n">
        <v>0.75</v>
      </c>
      <c r="AF1041" s="0" t="n">
        <v>0.25</v>
      </c>
      <c r="AG1041" s="0" t="n">
        <v>0.5</v>
      </c>
      <c r="AH1041" s="0" t="n">
        <v>0.102848096164291</v>
      </c>
      <c r="AI1041" s="0" t="n">
        <v>0.214266867008939</v>
      </c>
      <c r="AJ1041" s="0" t="n">
        <v>0.857067468035756</v>
      </c>
      <c r="AK1041" s="5" t="s">
        <v>252</v>
      </c>
      <c r="AL1041" s="5" t="s">
        <v>231</v>
      </c>
      <c r="AM1041" s="5" t="s">
        <v>291</v>
      </c>
      <c r="AN1041" s="5" t="s">
        <v>245</v>
      </c>
      <c r="AO1041" s="5" t="s">
        <v>252</v>
      </c>
      <c r="AP1041" s="5" t="s">
        <v>633</v>
      </c>
      <c r="AQ1041" s="0" t="s">
        <v>242</v>
      </c>
    </row>
    <row r="1042" customFormat="false" ht="15.8" hidden="true" customHeight="false" outlineLevel="0" collapsed="false">
      <c r="A1042" s="0" t="s">
        <v>8</v>
      </c>
      <c r="B1042" s="0" t="s">
        <v>8</v>
      </c>
      <c r="C1042" s="0" t="s">
        <v>58</v>
      </c>
      <c r="D1042" s="0" t="s">
        <v>161</v>
      </c>
      <c r="E1042" s="0" t="s">
        <v>52</v>
      </c>
      <c r="F1042" s="0" t="s">
        <v>202</v>
      </c>
      <c r="G1042" s="0" t="n">
        <v>127675423.035383</v>
      </c>
      <c r="H1042" s="0" t="n">
        <v>1611353.00811793</v>
      </c>
      <c r="I1042" s="0" t="n">
        <v>8163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127675423.035383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s">
        <v>251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5" t="s">
        <v>252</v>
      </c>
      <c r="AL1042" s="5" t="s">
        <v>273</v>
      </c>
      <c r="AM1042" s="5" t="s">
        <v>291</v>
      </c>
      <c r="AN1042" s="5" t="s">
        <v>245</v>
      </c>
      <c r="AO1042" s="5" t="s">
        <v>252</v>
      </c>
      <c r="AP1042" s="5" t="s">
        <v>634</v>
      </c>
      <c r="AQ1042" s="0" t="s">
        <v>237</v>
      </c>
    </row>
    <row r="1043" customFormat="false" ht="15.8" hidden="true" customHeight="false" outlineLevel="0" collapsed="false">
      <c r="A1043" s="0" t="s">
        <v>8</v>
      </c>
      <c r="B1043" s="0" t="s">
        <v>8</v>
      </c>
      <c r="C1043" s="0" t="s">
        <v>58</v>
      </c>
      <c r="D1043" s="0" t="s">
        <v>161</v>
      </c>
      <c r="E1043" s="0" t="s">
        <v>52</v>
      </c>
      <c r="F1043" s="0" t="s">
        <v>238</v>
      </c>
      <c r="G1043" s="0" t="n">
        <v>75987857.7293344</v>
      </c>
      <c r="H1043" s="0" t="n">
        <v>1611353.00811793</v>
      </c>
      <c r="I1043" s="0" t="n">
        <v>1667494.58956729</v>
      </c>
      <c r="J1043" s="0" t="n">
        <v>0</v>
      </c>
      <c r="K1043" s="0" t="n">
        <v>0</v>
      </c>
      <c r="L1043" s="0" t="n">
        <v>128371123.194909</v>
      </c>
      <c r="M1043" s="0" t="n">
        <v>192556684.792363</v>
      </c>
      <c r="N1043" s="0" t="n">
        <v>16966204.3625092</v>
      </c>
      <c r="O1043" s="0" t="n">
        <v>21813691.3232262</v>
      </c>
      <c r="P1043" s="0" t="n">
        <v>5371176.69372641</v>
      </c>
      <c r="Q1043" s="0" t="n">
        <v>10742353.3874529</v>
      </c>
      <c r="R1043" s="0" t="n">
        <v>127675423.035383</v>
      </c>
      <c r="S1043" s="0" t="n">
        <v>0.404835669052173</v>
      </c>
      <c r="T1043" s="0" t="n">
        <v>0</v>
      </c>
      <c r="U1043" s="0" t="n">
        <v>99.5833335</v>
      </c>
      <c r="V1043" s="0" t="n">
        <v>12.03333332</v>
      </c>
      <c r="W1043" s="0" t="n">
        <v>4.99999999999999</v>
      </c>
      <c r="X1043" s="0" t="n">
        <v>116.61666682</v>
      </c>
      <c r="Y1043" s="0" t="n">
        <v>111.61666682</v>
      </c>
      <c r="Z1043" s="0" t="s">
        <v>251</v>
      </c>
      <c r="AA1043" s="0" t="n">
        <v>0.12</v>
      </c>
      <c r="AB1043" s="0" t="n">
        <v>0.25</v>
      </c>
      <c r="AC1043" s="0" t="n">
        <v>1</v>
      </c>
      <c r="AD1043" s="0" t="n">
        <v>0.13</v>
      </c>
      <c r="AE1043" s="0" t="n">
        <v>0.75</v>
      </c>
      <c r="AF1043" s="0" t="n">
        <v>0</v>
      </c>
      <c r="AG1043" s="0" t="n">
        <v>0.75</v>
      </c>
      <c r="AH1043" s="0" t="n">
        <v>0.0485802802862608</v>
      </c>
      <c r="AI1043" s="0" t="n">
        <v>0.101208917263043</v>
      </c>
      <c r="AJ1043" s="0" t="n">
        <v>0.404835669052173</v>
      </c>
      <c r="AK1043" s="5" t="s">
        <v>252</v>
      </c>
      <c r="AL1043" s="5" t="s">
        <v>273</v>
      </c>
      <c r="AM1043" s="5" t="s">
        <v>291</v>
      </c>
      <c r="AN1043" s="5" t="s">
        <v>245</v>
      </c>
      <c r="AO1043" s="5" t="s">
        <v>252</v>
      </c>
      <c r="AP1043" s="5" t="s">
        <v>634</v>
      </c>
      <c r="AQ1043" s="0" t="s">
        <v>239</v>
      </c>
    </row>
    <row r="1044" customFormat="false" ht="15.8" hidden="true" customHeight="false" outlineLevel="0" collapsed="false">
      <c r="A1044" s="0" t="s">
        <v>8</v>
      </c>
      <c r="B1044" s="0" t="s">
        <v>8</v>
      </c>
      <c r="C1044" s="0" t="s">
        <v>58</v>
      </c>
      <c r="D1044" s="0" t="s">
        <v>161</v>
      </c>
      <c r="E1044" s="0" t="s">
        <v>52</v>
      </c>
      <c r="F1044" s="0" t="s">
        <v>240</v>
      </c>
      <c r="G1044" s="0" t="n">
        <v>40222142.4391345</v>
      </c>
      <c r="H1044" s="0" t="n">
        <v>1611353.00811793</v>
      </c>
      <c r="I1044" s="0" t="n">
        <v>1667494.58956729</v>
      </c>
      <c r="J1044" s="0" t="n">
        <v>0</v>
      </c>
      <c r="K1044" s="0" t="n">
        <v>0</v>
      </c>
      <c r="L1044" s="0" t="n">
        <v>128371123.194909</v>
      </c>
      <c r="M1044" s="0" t="n">
        <v>192556684.792363</v>
      </c>
      <c r="N1044" s="0" t="n">
        <v>19389947.8428677</v>
      </c>
      <c r="O1044" s="0" t="n">
        <v>24237434.8035846</v>
      </c>
      <c r="P1044" s="0" t="n">
        <v>8056765.04058964</v>
      </c>
      <c r="Q1044" s="0" t="n">
        <v>13427941.7343161</v>
      </c>
      <c r="R1044" s="0" t="n">
        <v>127675423.035383</v>
      </c>
      <c r="S1044" s="0" t="n">
        <v>0.68496566149628</v>
      </c>
      <c r="T1044" s="0" t="n">
        <v>0</v>
      </c>
      <c r="U1044" s="0" t="n">
        <v>99.5833335</v>
      </c>
      <c r="V1044" s="0" t="n">
        <v>13.537499985</v>
      </c>
      <c r="W1044" s="0" t="n">
        <v>6.66666666666667</v>
      </c>
      <c r="X1044" s="0" t="n">
        <v>119.787500151667</v>
      </c>
      <c r="Y1044" s="0" t="n">
        <v>113.120833485</v>
      </c>
      <c r="Z1044" s="0" t="s">
        <v>251</v>
      </c>
      <c r="AA1044" s="0" t="n">
        <v>0.12</v>
      </c>
      <c r="AB1044" s="0" t="n">
        <v>0.25</v>
      </c>
      <c r="AC1044" s="0" t="n">
        <v>1</v>
      </c>
      <c r="AD1044" s="0" t="n">
        <v>0.13</v>
      </c>
      <c r="AE1044" s="0" t="n">
        <v>0.75</v>
      </c>
      <c r="AF1044" s="0" t="n">
        <v>0</v>
      </c>
      <c r="AG1044" s="0" t="n">
        <v>0.75</v>
      </c>
      <c r="AH1044" s="0" t="n">
        <v>0.0821958793795535</v>
      </c>
      <c r="AI1044" s="0" t="n">
        <v>0.17124141537407</v>
      </c>
      <c r="AJ1044" s="0" t="n">
        <v>0.68496566149628</v>
      </c>
      <c r="AK1044" s="5" t="s">
        <v>252</v>
      </c>
      <c r="AL1044" s="5" t="s">
        <v>273</v>
      </c>
      <c r="AM1044" s="5" t="s">
        <v>291</v>
      </c>
      <c r="AN1044" s="5" t="s">
        <v>245</v>
      </c>
      <c r="AO1044" s="5" t="s">
        <v>252</v>
      </c>
      <c r="AP1044" s="5" t="s">
        <v>634</v>
      </c>
      <c r="AQ1044" s="0" t="s">
        <v>155</v>
      </c>
    </row>
    <row r="1045" customFormat="false" ht="15.8" hidden="true" customHeight="false" outlineLevel="0" collapsed="false">
      <c r="A1045" s="0" t="s">
        <v>8</v>
      </c>
      <c r="B1045" s="0" t="s">
        <v>8</v>
      </c>
      <c r="C1045" s="0" t="s">
        <v>58</v>
      </c>
      <c r="D1045" s="0" t="s">
        <v>161</v>
      </c>
      <c r="E1045" s="0" t="s">
        <v>52</v>
      </c>
      <c r="F1045" s="0" t="s">
        <v>241</v>
      </c>
      <c r="G1045" s="0" t="n">
        <v>19083735.0873835</v>
      </c>
      <c r="H1045" s="0" t="n">
        <v>1611353.00811793</v>
      </c>
      <c r="I1045" s="0" t="n">
        <v>1667494.58956729</v>
      </c>
      <c r="J1045" s="0" t="n">
        <v>21484706.7749057</v>
      </c>
      <c r="K1045" s="0" t="n">
        <v>32227060.1623585</v>
      </c>
      <c r="L1045" s="0" t="n">
        <v>288835027.188545</v>
      </c>
      <c r="M1045" s="0" t="n">
        <v>385113369.584726</v>
      </c>
      <c r="N1045" s="0" t="n">
        <v>19389947.8428677</v>
      </c>
      <c r="O1045" s="0" t="n">
        <v>24237434.8035846</v>
      </c>
      <c r="P1045" s="0" t="n">
        <v>8056765.04058964</v>
      </c>
      <c r="Q1045" s="0" t="n">
        <v>13427941.7343161</v>
      </c>
      <c r="R1045" s="0" t="n">
        <v>127675423.035383</v>
      </c>
      <c r="S1045" s="0" t="n">
        <v>0.850529298171232</v>
      </c>
      <c r="T1045" s="0" t="n">
        <v>16.6666666666667</v>
      </c>
      <c r="U1045" s="0" t="n">
        <v>209.12500035</v>
      </c>
      <c r="V1045" s="0" t="n">
        <v>13.537499985</v>
      </c>
      <c r="W1045" s="0" t="n">
        <v>6.66666666666667</v>
      </c>
      <c r="X1045" s="0" t="n">
        <v>245.995833668333</v>
      </c>
      <c r="Y1045" s="0" t="n">
        <v>222.662500335</v>
      </c>
      <c r="Z1045" s="0" t="s">
        <v>251</v>
      </c>
      <c r="AA1045" s="0" t="n">
        <v>0.12</v>
      </c>
      <c r="AB1045" s="0" t="n">
        <v>0.25</v>
      </c>
      <c r="AC1045" s="0" t="n">
        <v>1</v>
      </c>
      <c r="AD1045" s="0" t="n">
        <v>0.13</v>
      </c>
      <c r="AE1045" s="0" t="n">
        <v>0.75</v>
      </c>
      <c r="AF1045" s="0" t="n">
        <v>0.25</v>
      </c>
      <c r="AG1045" s="0" t="n">
        <v>0.5</v>
      </c>
      <c r="AH1045" s="0" t="n">
        <v>0.102063515780548</v>
      </c>
      <c r="AI1045" s="0" t="n">
        <v>0.212632324542808</v>
      </c>
      <c r="AJ1045" s="0" t="n">
        <v>0.850529298171232</v>
      </c>
      <c r="AK1045" s="5" t="s">
        <v>252</v>
      </c>
      <c r="AL1045" s="5" t="s">
        <v>273</v>
      </c>
      <c r="AM1045" s="5" t="s">
        <v>291</v>
      </c>
      <c r="AN1045" s="5" t="s">
        <v>245</v>
      </c>
      <c r="AO1045" s="5" t="s">
        <v>252</v>
      </c>
      <c r="AP1045" s="5" t="s">
        <v>634</v>
      </c>
      <c r="AQ1045" s="0" t="s">
        <v>242</v>
      </c>
    </row>
    <row r="1046" customFormat="false" ht="15.8" hidden="true" customHeight="false" outlineLevel="0" collapsed="false">
      <c r="A1046" s="0" t="s">
        <v>8</v>
      </c>
      <c r="B1046" s="0" t="s">
        <v>8</v>
      </c>
      <c r="C1046" s="0" t="s">
        <v>60</v>
      </c>
      <c r="D1046" s="0" t="s">
        <v>161</v>
      </c>
      <c r="E1046" s="0" t="s">
        <v>52</v>
      </c>
      <c r="F1046" s="0" t="s">
        <v>202</v>
      </c>
      <c r="G1046" s="0" t="n">
        <v>499361317.804889</v>
      </c>
      <c r="H1046" s="0" t="n">
        <v>4882587.62979346</v>
      </c>
      <c r="I1046" s="0" t="n">
        <v>3534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499361317.804889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s">
        <v>251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5" t="s">
        <v>252</v>
      </c>
      <c r="AL1046" s="5" t="s">
        <v>273</v>
      </c>
      <c r="AM1046" s="5" t="s">
        <v>294</v>
      </c>
      <c r="AN1046" s="5" t="s">
        <v>245</v>
      </c>
      <c r="AO1046" s="5" t="s">
        <v>252</v>
      </c>
      <c r="AP1046" s="5" t="s">
        <v>635</v>
      </c>
      <c r="AQ1046" s="0" t="s">
        <v>237</v>
      </c>
    </row>
    <row r="1047" customFormat="false" ht="15.8" hidden="true" customHeight="false" outlineLevel="0" collapsed="false">
      <c r="A1047" s="0" t="s">
        <v>8</v>
      </c>
      <c r="B1047" s="0" t="s">
        <v>8</v>
      </c>
      <c r="C1047" s="0" t="s">
        <v>60</v>
      </c>
      <c r="D1047" s="0" t="s">
        <v>161</v>
      </c>
      <c r="E1047" s="0" t="s">
        <v>52</v>
      </c>
      <c r="F1047" s="0" t="s">
        <v>238</v>
      </c>
      <c r="G1047" s="0" t="n">
        <v>307341062.87184</v>
      </c>
      <c r="H1047" s="0" t="n">
        <v>4882587.62979346</v>
      </c>
      <c r="I1047" s="0" t="n">
        <v>3474999.65251103</v>
      </c>
      <c r="J1047" s="0" t="n">
        <v>0</v>
      </c>
      <c r="K1047" s="0" t="n">
        <v>0</v>
      </c>
      <c r="L1047" s="0" t="n">
        <v>388979481.824557</v>
      </c>
      <c r="M1047" s="0" t="n">
        <v>583469222.736837</v>
      </c>
      <c r="N1047" s="0" t="n">
        <v>51409578.8617369</v>
      </c>
      <c r="O1047" s="0" t="n">
        <v>66098029.9650903</v>
      </c>
      <c r="P1047" s="0" t="n">
        <v>16275292.0993116</v>
      </c>
      <c r="Q1047" s="0" t="n">
        <v>32550584.1986231</v>
      </c>
      <c r="R1047" s="0" t="n">
        <v>499361317.804889</v>
      </c>
      <c r="S1047" s="0" t="n">
        <v>0.384531696962709</v>
      </c>
      <c r="T1047" s="0" t="n">
        <v>0</v>
      </c>
      <c r="U1047" s="0" t="n">
        <v>99.5833335000001</v>
      </c>
      <c r="V1047" s="0" t="n">
        <v>12.03333332</v>
      </c>
      <c r="W1047" s="0" t="n">
        <v>5.00000000000001</v>
      </c>
      <c r="X1047" s="0" t="n">
        <v>116.61666682</v>
      </c>
      <c r="Y1047" s="0" t="n">
        <v>111.61666682</v>
      </c>
      <c r="Z1047" s="0" t="s">
        <v>251</v>
      </c>
      <c r="AA1047" s="0" t="n">
        <v>0.12</v>
      </c>
      <c r="AB1047" s="0" t="n">
        <v>0.25</v>
      </c>
      <c r="AC1047" s="0" t="n">
        <v>1</v>
      </c>
      <c r="AD1047" s="0" t="n">
        <v>0.13</v>
      </c>
      <c r="AE1047" s="0" t="n">
        <v>0.75</v>
      </c>
      <c r="AF1047" s="0" t="n">
        <v>0</v>
      </c>
      <c r="AG1047" s="0" t="n">
        <v>0.75</v>
      </c>
      <c r="AH1047" s="0" t="n">
        <v>0.0461438036355251</v>
      </c>
      <c r="AI1047" s="0" t="n">
        <v>0.0961329242406772</v>
      </c>
      <c r="AJ1047" s="0" t="n">
        <v>0.384531696962709</v>
      </c>
      <c r="AK1047" s="5" t="s">
        <v>252</v>
      </c>
      <c r="AL1047" s="5" t="s">
        <v>273</v>
      </c>
      <c r="AM1047" s="5" t="s">
        <v>294</v>
      </c>
      <c r="AN1047" s="5" t="s">
        <v>245</v>
      </c>
      <c r="AO1047" s="5" t="s">
        <v>252</v>
      </c>
      <c r="AP1047" s="5" t="s">
        <v>635</v>
      </c>
      <c r="AQ1047" s="0" t="s">
        <v>239</v>
      </c>
    </row>
    <row r="1048" customFormat="false" ht="15.8" hidden="true" customHeight="false" outlineLevel="0" collapsed="false">
      <c r="A1048" s="0" t="s">
        <v>8</v>
      </c>
      <c r="B1048" s="0" t="s">
        <v>8</v>
      </c>
      <c r="C1048" s="0" t="s">
        <v>60</v>
      </c>
      <c r="D1048" s="0" t="s">
        <v>161</v>
      </c>
      <c r="E1048" s="0" t="s">
        <v>52</v>
      </c>
      <c r="F1048" s="0" t="s">
        <v>240</v>
      </c>
      <c r="G1048" s="0" t="n">
        <v>170786416.465251</v>
      </c>
      <c r="H1048" s="0" t="n">
        <v>4882587.62979346</v>
      </c>
      <c r="I1048" s="0" t="n">
        <v>3474999.65251103</v>
      </c>
      <c r="J1048" s="0" t="n">
        <v>0</v>
      </c>
      <c r="K1048" s="0" t="n">
        <v>0</v>
      </c>
      <c r="L1048" s="0" t="n">
        <v>388979481.824557</v>
      </c>
      <c r="M1048" s="0" t="n">
        <v>583469222.736837</v>
      </c>
      <c r="N1048" s="0" t="n">
        <v>58753804.4134136</v>
      </c>
      <c r="O1048" s="0" t="n">
        <v>73442255.516767</v>
      </c>
      <c r="P1048" s="0" t="n">
        <v>24412938.1489674</v>
      </c>
      <c r="Q1048" s="0" t="n">
        <v>40688230.2482789</v>
      </c>
      <c r="R1048" s="0" t="n">
        <v>499361317.804889</v>
      </c>
      <c r="S1048" s="0" t="n">
        <v>0.657990296052565</v>
      </c>
      <c r="T1048" s="0" t="n">
        <v>0</v>
      </c>
      <c r="U1048" s="0" t="n">
        <v>99.5833335000001</v>
      </c>
      <c r="V1048" s="0" t="n">
        <v>13.537499985</v>
      </c>
      <c r="W1048" s="0" t="n">
        <v>6.66666666666667</v>
      </c>
      <c r="X1048" s="0" t="n">
        <v>119.787500151667</v>
      </c>
      <c r="Y1048" s="0" t="n">
        <v>113.120833485</v>
      </c>
      <c r="Z1048" s="0" t="s">
        <v>251</v>
      </c>
      <c r="AA1048" s="0" t="n">
        <v>0.12</v>
      </c>
      <c r="AB1048" s="0" t="n">
        <v>0.25</v>
      </c>
      <c r="AC1048" s="0" t="n">
        <v>1</v>
      </c>
      <c r="AD1048" s="0" t="n">
        <v>0.13</v>
      </c>
      <c r="AE1048" s="0" t="n">
        <v>0.75</v>
      </c>
      <c r="AF1048" s="0" t="n">
        <v>0</v>
      </c>
      <c r="AG1048" s="0" t="n">
        <v>0.75</v>
      </c>
      <c r="AH1048" s="0" t="n">
        <v>0.0789588355263078</v>
      </c>
      <c r="AI1048" s="0" t="n">
        <v>0.164497574013141</v>
      </c>
      <c r="AJ1048" s="0" t="n">
        <v>0.657990296052565</v>
      </c>
      <c r="AK1048" s="5" t="s">
        <v>252</v>
      </c>
      <c r="AL1048" s="5" t="s">
        <v>273</v>
      </c>
      <c r="AM1048" s="5" t="s">
        <v>294</v>
      </c>
      <c r="AN1048" s="5" t="s">
        <v>245</v>
      </c>
      <c r="AO1048" s="5" t="s">
        <v>252</v>
      </c>
      <c r="AP1048" s="5" t="s">
        <v>635</v>
      </c>
      <c r="AQ1048" s="0" t="s">
        <v>155</v>
      </c>
    </row>
    <row r="1049" customFormat="false" ht="15.8" hidden="true" customHeight="false" outlineLevel="0" collapsed="false">
      <c r="A1049" s="0" t="s">
        <v>8</v>
      </c>
      <c r="B1049" s="0" t="s">
        <v>8</v>
      </c>
      <c r="C1049" s="0" t="s">
        <v>60</v>
      </c>
      <c r="D1049" s="0" t="s">
        <v>161</v>
      </c>
      <c r="E1049" s="0" t="s">
        <v>52</v>
      </c>
      <c r="F1049" s="0" t="s">
        <v>241</v>
      </c>
      <c r="G1049" s="0" t="n">
        <v>86372766.7101722</v>
      </c>
      <c r="H1049" s="0" t="n">
        <v>4882587.62979346</v>
      </c>
      <c r="I1049" s="0" t="n">
        <v>3474999.65251103</v>
      </c>
      <c r="J1049" s="0" t="n">
        <v>65101168.3972462</v>
      </c>
      <c r="K1049" s="0" t="n">
        <v>97651752.5958696</v>
      </c>
      <c r="L1049" s="0" t="n">
        <v>875203834.105257</v>
      </c>
      <c r="M1049" s="0" t="n">
        <v>1166938445.47368</v>
      </c>
      <c r="N1049" s="0" t="n">
        <v>58753804.4134136</v>
      </c>
      <c r="O1049" s="0" t="n">
        <v>73442255.516767</v>
      </c>
      <c r="P1049" s="0" t="n">
        <v>24412938.1489674</v>
      </c>
      <c r="Q1049" s="0" t="n">
        <v>40688230.2482789</v>
      </c>
      <c r="R1049" s="0" t="n">
        <v>499361317.804889</v>
      </c>
      <c r="S1049" s="0" t="n">
        <v>0.827033525364254</v>
      </c>
      <c r="T1049" s="0" t="n">
        <v>16.6666666666667</v>
      </c>
      <c r="U1049" s="0" t="n">
        <v>209.12500035</v>
      </c>
      <c r="V1049" s="0" t="n">
        <v>13.537499985</v>
      </c>
      <c r="W1049" s="0" t="n">
        <v>6.66666666666667</v>
      </c>
      <c r="X1049" s="0" t="n">
        <v>245.995833668334</v>
      </c>
      <c r="Y1049" s="0" t="n">
        <v>222.662500335</v>
      </c>
      <c r="Z1049" s="0" t="s">
        <v>251</v>
      </c>
      <c r="AA1049" s="0" t="n">
        <v>0.12</v>
      </c>
      <c r="AB1049" s="0" t="n">
        <v>0.25</v>
      </c>
      <c r="AC1049" s="0" t="n">
        <v>1</v>
      </c>
      <c r="AD1049" s="0" t="n">
        <v>0.13</v>
      </c>
      <c r="AE1049" s="0" t="n">
        <v>0.75</v>
      </c>
      <c r="AF1049" s="0" t="n">
        <v>0.25</v>
      </c>
      <c r="AG1049" s="0" t="n">
        <v>0.5</v>
      </c>
      <c r="AH1049" s="0" t="n">
        <v>0.0992440230437104</v>
      </c>
      <c r="AI1049" s="0" t="n">
        <v>0.206758381341063</v>
      </c>
      <c r="AJ1049" s="0" t="n">
        <v>0.827033525364254</v>
      </c>
      <c r="AK1049" s="5" t="s">
        <v>252</v>
      </c>
      <c r="AL1049" s="5" t="s">
        <v>273</v>
      </c>
      <c r="AM1049" s="5" t="s">
        <v>294</v>
      </c>
      <c r="AN1049" s="5" t="s">
        <v>245</v>
      </c>
      <c r="AO1049" s="5" t="s">
        <v>252</v>
      </c>
      <c r="AP1049" s="5" t="s">
        <v>635</v>
      </c>
      <c r="AQ1049" s="0" t="s">
        <v>242</v>
      </c>
    </row>
    <row r="1050" customFormat="false" ht="15.8" hidden="true" customHeight="false" outlineLevel="0" collapsed="false">
      <c r="A1050" s="0" t="s">
        <v>8</v>
      </c>
      <c r="B1050" s="0" t="s">
        <v>8</v>
      </c>
      <c r="C1050" s="0" t="s">
        <v>29</v>
      </c>
      <c r="D1050" s="0" t="s">
        <v>168</v>
      </c>
      <c r="E1050" s="0" t="s">
        <v>260</v>
      </c>
      <c r="F1050" s="0" t="s">
        <v>202</v>
      </c>
      <c r="G1050" s="0" t="n">
        <v>428425458.630543</v>
      </c>
      <c r="H1050" s="0" t="n">
        <v>2557600</v>
      </c>
      <c r="I1050" s="0" t="n">
        <v>6550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428425458.630543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s">
        <v>230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5" t="s">
        <v>261</v>
      </c>
      <c r="AL1050" s="5" t="s">
        <v>291</v>
      </c>
      <c r="AM1050" s="5" t="s">
        <v>284</v>
      </c>
      <c r="AN1050" s="5" t="s">
        <v>245</v>
      </c>
      <c r="AO1050" s="5" t="s">
        <v>252</v>
      </c>
      <c r="AP1050" s="5" t="s">
        <v>636</v>
      </c>
      <c r="AQ1050" s="0" t="s">
        <v>237</v>
      </c>
    </row>
    <row r="1051" customFormat="false" ht="15.8" hidden="true" customHeight="false" outlineLevel="0" collapsed="false">
      <c r="A1051" s="0" t="s">
        <v>8</v>
      </c>
      <c r="B1051" s="0" t="s">
        <v>8</v>
      </c>
      <c r="C1051" s="0" t="s">
        <v>29</v>
      </c>
      <c r="D1051" s="0" t="s">
        <v>168</v>
      </c>
      <c r="E1051" s="0" t="s">
        <v>260</v>
      </c>
      <c r="F1051" s="0" t="s">
        <v>238</v>
      </c>
      <c r="G1051" s="0" t="n">
        <v>368471285.021858</v>
      </c>
      <c r="H1051" s="0" t="n">
        <v>2557600</v>
      </c>
      <c r="I1051" s="0" t="n">
        <v>5145826.05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230184000</v>
      </c>
      <c r="Q1051" s="0" t="n">
        <v>255760000</v>
      </c>
      <c r="R1051" s="0" t="n">
        <v>428425458.630543</v>
      </c>
      <c r="S1051" s="0" t="n">
        <v>0.139940735082195</v>
      </c>
      <c r="T1051" s="0" t="n">
        <v>0</v>
      </c>
      <c r="U1051" s="0" t="n">
        <v>0</v>
      </c>
      <c r="V1051" s="0" t="n">
        <v>0</v>
      </c>
      <c r="W1051" s="0" t="n">
        <v>95</v>
      </c>
      <c r="X1051" s="0" t="n">
        <v>95</v>
      </c>
      <c r="Y1051" s="0" t="n">
        <v>0</v>
      </c>
      <c r="Z1051" s="0" t="s">
        <v>230</v>
      </c>
      <c r="AA1051" s="0" t="n">
        <v>0</v>
      </c>
      <c r="AB1051" s="0" t="n">
        <v>0</v>
      </c>
      <c r="AC1051" s="0" t="n">
        <v>1</v>
      </c>
      <c r="AD1051" s="0" t="n">
        <v>0</v>
      </c>
      <c r="AE1051" s="0" t="n">
        <v>1</v>
      </c>
      <c r="AF1051" s="0" t="n">
        <v>0</v>
      </c>
      <c r="AG1051" s="0" t="n">
        <v>1</v>
      </c>
      <c r="AH1051" s="0" t="n">
        <v>0</v>
      </c>
      <c r="AI1051" s="0" t="n">
        <v>0</v>
      </c>
      <c r="AJ1051" s="0" t="n">
        <v>0.139940735082195</v>
      </c>
      <c r="AK1051" s="5" t="s">
        <v>261</v>
      </c>
      <c r="AL1051" s="5" t="s">
        <v>291</v>
      </c>
      <c r="AM1051" s="5" t="s">
        <v>284</v>
      </c>
      <c r="AN1051" s="5" t="s">
        <v>245</v>
      </c>
      <c r="AO1051" s="5" t="s">
        <v>252</v>
      </c>
      <c r="AP1051" s="5" t="s">
        <v>636</v>
      </c>
      <c r="AQ1051" s="0" t="s">
        <v>239</v>
      </c>
    </row>
    <row r="1052" customFormat="false" ht="15.8" hidden="true" customHeight="false" outlineLevel="0" collapsed="false">
      <c r="A1052" s="0" t="s">
        <v>8</v>
      </c>
      <c r="B1052" s="0" t="s">
        <v>8</v>
      </c>
      <c r="C1052" s="0" t="s">
        <v>29</v>
      </c>
      <c r="D1052" s="0" t="s">
        <v>168</v>
      </c>
      <c r="E1052" s="0" t="s">
        <v>260</v>
      </c>
      <c r="F1052" s="0" t="s">
        <v>240</v>
      </c>
      <c r="G1052" s="0" t="n">
        <v>161952060.151959</v>
      </c>
      <c r="H1052" s="0" t="n">
        <v>2557600</v>
      </c>
      <c r="I1052" s="0" t="n">
        <v>5145826.05</v>
      </c>
      <c r="J1052" s="0" t="n">
        <v>0</v>
      </c>
      <c r="K1052" s="0" t="n">
        <v>0</v>
      </c>
      <c r="L1052" s="0" t="n">
        <v>612289440</v>
      </c>
      <c r="M1052" s="0" t="n">
        <v>741192480</v>
      </c>
      <c r="N1052" s="0" t="n">
        <v>84554256</v>
      </c>
      <c r="O1052" s="0" t="n">
        <v>93454704</v>
      </c>
      <c r="P1052" s="0" t="n">
        <v>281336000</v>
      </c>
      <c r="Q1052" s="0" t="n">
        <v>306912000</v>
      </c>
      <c r="R1052" s="0" t="n">
        <v>428425458.630543</v>
      </c>
      <c r="S1052" s="0" t="n">
        <v>0.621983108404349</v>
      </c>
      <c r="T1052" s="0" t="n">
        <v>0</v>
      </c>
      <c r="U1052" s="0" t="n">
        <v>264.6</v>
      </c>
      <c r="V1052" s="0" t="n">
        <v>34.8</v>
      </c>
      <c r="W1052" s="0" t="n">
        <v>115</v>
      </c>
      <c r="X1052" s="0" t="n">
        <v>414.4</v>
      </c>
      <c r="Y1052" s="0" t="n">
        <v>299.4</v>
      </c>
      <c r="Z1052" s="0" t="s">
        <v>230</v>
      </c>
      <c r="AA1052" s="0" t="n">
        <v>0.1678571429</v>
      </c>
      <c r="AB1052" s="0" t="n">
        <v>0.235</v>
      </c>
      <c r="AC1052" s="0" t="n">
        <v>1</v>
      </c>
      <c r="AD1052" s="0" t="n">
        <v>0.0671428571</v>
      </c>
      <c r="AE1052" s="0" t="n">
        <v>0.765</v>
      </c>
      <c r="AF1052" s="0" t="n">
        <v>0</v>
      </c>
      <c r="AG1052" s="0" t="n">
        <v>0.765</v>
      </c>
      <c r="AH1052" s="0" t="n">
        <v>0.104404307508815</v>
      </c>
      <c r="AI1052" s="0" t="n">
        <v>0.146166030475022</v>
      </c>
      <c r="AJ1052" s="0" t="n">
        <v>0.621983108404349</v>
      </c>
      <c r="AK1052" s="5" t="s">
        <v>261</v>
      </c>
      <c r="AL1052" s="5" t="s">
        <v>291</v>
      </c>
      <c r="AM1052" s="5" t="s">
        <v>284</v>
      </c>
      <c r="AN1052" s="5" t="s">
        <v>245</v>
      </c>
      <c r="AO1052" s="5" t="s">
        <v>252</v>
      </c>
      <c r="AP1052" s="5" t="s">
        <v>636</v>
      </c>
      <c r="AQ1052" s="0" t="s">
        <v>155</v>
      </c>
    </row>
    <row r="1053" customFormat="false" ht="15.8" hidden="true" customHeight="false" outlineLevel="0" collapsed="false">
      <c r="A1053" s="0" t="s">
        <v>8</v>
      </c>
      <c r="B1053" s="0" t="s">
        <v>8</v>
      </c>
      <c r="C1053" s="0" t="s">
        <v>29</v>
      </c>
      <c r="D1053" s="0" t="s">
        <v>168</v>
      </c>
      <c r="E1053" s="0" t="s">
        <v>260</v>
      </c>
      <c r="F1053" s="0" t="s">
        <v>241</v>
      </c>
      <c r="G1053" s="0" t="n">
        <v>88081019.2169997</v>
      </c>
      <c r="H1053" s="0" t="n">
        <v>2557600</v>
      </c>
      <c r="I1053" s="0" t="n">
        <v>5145826.05</v>
      </c>
      <c r="J1053" s="0" t="n">
        <v>89516000</v>
      </c>
      <c r="K1053" s="0" t="n">
        <v>115092000</v>
      </c>
      <c r="L1053" s="0" t="n">
        <v>741192480</v>
      </c>
      <c r="M1053" s="0" t="n">
        <v>902321280</v>
      </c>
      <c r="N1053" s="0" t="n">
        <v>97904928</v>
      </c>
      <c r="O1053" s="0" t="n">
        <v>106805376</v>
      </c>
      <c r="P1053" s="0" t="n">
        <v>306912000</v>
      </c>
      <c r="Q1053" s="0" t="n">
        <v>332488000</v>
      </c>
      <c r="R1053" s="0" t="n">
        <v>428425458.630543</v>
      </c>
      <c r="S1053" s="0" t="n">
        <v>0.794407597768467</v>
      </c>
      <c r="T1053" s="0" t="n">
        <v>40</v>
      </c>
      <c r="U1053" s="0" t="n">
        <v>321.3</v>
      </c>
      <c r="V1053" s="0" t="n">
        <v>40.02</v>
      </c>
      <c r="W1053" s="0" t="n">
        <v>125</v>
      </c>
      <c r="X1053" s="0" t="n">
        <v>526.32</v>
      </c>
      <c r="Y1053" s="0" t="n">
        <v>361.32</v>
      </c>
      <c r="Z1053" s="0" t="s">
        <v>230</v>
      </c>
      <c r="AA1053" s="0" t="n">
        <v>0.1678571429</v>
      </c>
      <c r="AB1053" s="0" t="n">
        <v>0.235</v>
      </c>
      <c r="AC1053" s="0" t="n">
        <v>1</v>
      </c>
      <c r="AD1053" s="0" t="n">
        <v>0.0671428571</v>
      </c>
      <c r="AE1053" s="0" t="n">
        <v>0.765</v>
      </c>
      <c r="AF1053" s="0" t="n">
        <v>0.255</v>
      </c>
      <c r="AG1053" s="0" t="n">
        <v>0.51</v>
      </c>
      <c r="AH1053" s="0" t="n">
        <v>0.133346989659467</v>
      </c>
      <c r="AI1053" s="0" t="n">
        <v>0.18668578547559</v>
      </c>
      <c r="AJ1053" s="0" t="n">
        <v>0.794407597768467</v>
      </c>
      <c r="AK1053" s="5" t="s">
        <v>261</v>
      </c>
      <c r="AL1053" s="5" t="s">
        <v>291</v>
      </c>
      <c r="AM1053" s="5" t="s">
        <v>284</v>
      </c>
      <c r="AN1053" s="5" t="s">
        <v>245</v>
      </c>
      <c r="AO1053" s="5" t="s">
        <v>252</v>
      </c>
      <c r="AP1053" s="5" t="s">
        <v>636</v>
      </c>
      <c r="AQ1053" s="0" t="s">
        <v>242</v>
      </c>
    </row>
    <row r="1054" customFormat="false" ht="15.8" hidden="true" customHeight="false" outlineLevel="0" collapsed="false">
      <c r="A1054" s="0" t="s">
        <v>8</v>
      </c>
      <c r="B1054" s="0" t="s">
        <v>8</v>
      </c>
      <c r="C1054" s="0" t="s">
        <v>30</v>
      </c>
      <c r="D1054" s="0" t="s">
        <v>168</v>
      </c>
      <c r="E1054" s="0" t="s">
        <v>260</v>
      </c>
      <c r="F1054" s="0" t="s">
        <v>202</v>
      </c>
      <c r="G1054" s="0" t="n">
        <v>1090876014.48826</v>
      </c>
      <c r="H1054" s="0" t="n">
        <v>10460450</v>
      </c>
      <c r="I1054" s="0" t="n">
        <v>26610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1090876014.48826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s">
        <v>230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  <c r="AI1054" s="0" t="n">
        <v>0</v>
      </c>
      <c r="AJ1054" s="0" t="n">
        <v>0</v>
      </c>
      <c r="AK1054" s="5" t="s">
        <v>261</v>
      </c>
      <c r="AL1054" s="5" t="s">
        <v>291</v>
      </c>
      <c r="AM1054" s="5" t="s">
        <v>297</v>
      </c>
      <c r="AN1054" s="5" t="s">
        <v>245</v>
      </c>
      <c r="AO1054" s="5" t="s">
        <v>252</v>
      </c>
      <c r="AP1054" s="5" t="s">
        <v>637</v>
      </c>
      <c r="AQ1054" s="0" t="s">
        <v>237</v>
      </c>
    </row>
    <row r="1055" customFormat="false" ht="15.8" hidden="true" customHeight="false" outlineLevel="0" collapsed="false">
      <c r="A1055" s="0" t="s">
        <v>8</v>
      </c>
      <c r="B1055" s="0" t="s">
        <v>8</v>
      </c>
      <c r="C1055" s="0" t="s">
        <v>30</v>
      </c>
      <c r="D1055" s="0" t="s">
        <v>168</v>
      </c>
      <c r="E1055" s="0" t="s">
        <v>260</v>
      </c>
      <c r="F1055" s="0" t="s">
        <v>238</v>
      </c>
      <c r="G1055" s="0" t="n">
        <v>999534188.194176</v>
      </c>
      <c r="H1055" s="0" t="n">
        <v>10460450</v>
      </c>
      <c r="I1055" s="0" t="n">
        <v>59333742.6199998</v>
      </c>
      <c r="J1055" s="0" t="n">
        <v>0</v>
      </c>
      <c r="K1055" s="0" t="n">
        <v>0</v>
      </c>
      <c r="L1055" s="0" t="n">
        <v>577416839.999997</v>
      </c>
      <c r="M1055" s="0" t="n">
        <v>866125259.999997</v>
      </c>
      <c r="N1055" s="0" t="n">
        <v>59310751.4999997</v>
      </c>
      <c r="O1055" s="0" t="n">
        <v>76256680.4999997</v>
      </c>
      <c r="P1055" s="0" t="n">
        <v>0</v>
      </c>
      <c r="Q1055" s="0" t="n">
        <v>0</v>
      </c>
      <c r="R1055" s="0" t="n">
        <v>1090876014.48826</v>
      </c>
      <c r="S1055" s="0" t="n">
        <v>0.0837325462114364</v>
      </c>
      <c r="T1055" s="0" t="n">
        <v>0</v>
      </c>
      <c r="U1055" s="0" t="n">
        <v>68.9999999999999</v>
      </c>
      <c r="V1055" s="0" t="n">
        <v>6.47999999999999</v>
      </c>
      <c r="W1055" s="0" t="n">
        <v>0</v>
      </c>
      <c r="X1055" s="0" t="n">
        <v>0</v>
      </c>
      <c r="Y1055" s="0" t="n">
        <v>75.4799999999999</v>
      </c>
      <c r="Z1055" s="0" t="s">
        <v>230</v>
      </c>
      <c r="AA1055" s="0" t="n">
        <v>0.714285714468085</v>
      </c>
      <c r="AB1055" s="0" t="n">
        <v>1</v>
      </c>
      <c r="AC1055" s="0" t="n">
        <v>0</v>
      </c>
      <c r="AD1055" s="0" t="n">
        <v>0.285714285531915</v>
      </c>
      <c r="AE1055" s="0" t="n">
        <v>0</v>
      </c>
      <c r="AF1055" s="0" t="n">
        <v>0</v>
      </c>
      <c r="AG1055" s="0" t="n">
        <v>0</v>
      </c>
      <c r="AH1055" s="0" t="n">
        <v>0.0598089615948678</v>
      </c>
      <c r="AI1055" s="0" t="n">
        <v>0.0837325462114364</v>
      </c>
      <c r="AJ1055" s="0" t="n">
        <v>0</v>
      </c>
      <c r="AK1055" s="5" t="s">
        <v>261</v>
      </c>
      <c r="AL1055" s="5" t="s">
        <v>291</v>
      </c>
      <c r="AM1055" s="5" t="s">
        <v>297</v>
      </c>
      <c r="AN1055" s="5" t="s">
        <v>245</v>
      </c>
      <c r="AO1055" s="5" t="s">
        <v>252</v>
      </c>
      <c r="AP1055" s="5" t="s">
        <v>637</v>
      </c>
      <c r="AQ1055" s="0" t="s">
        <v>239</v>
      </c>
    </row>
    <row r="1056" customFormat="false" ht="15.8" hidden="true" customHeight="false" outlineLevel="0" collapsed="false">
      <c r="A1056" s="0" t="s">
        <v>8</v>
      </c>
      <c r="B1056" s="0" t="s">
        <v>8</v>
      </c>
      <c r="C1056" s="0" t="s">
        <v>30</v>
      </c>
      <c r="D1056" s="0" t="s">
        <v>168</v>
      </c>
      <c r="E1056" s="0" t="s">
        <v>260</v>
      </c>
      <c r="F1056" s="0" t="s">
        <v>240</v>
      </c>
      <c r="G1056" s="0" t="n">
        <v>550926622.176059</v>
      </c>
      <c r="H1056" s="0" t="n">
        <v>10460450</v>
      </c>
      <c r="I1056" s="0" t="n">
        <v>59333742.6199998</v>
      </c>
      <c r="J1056" s="0" t="n">
        <v>0</v>
      </c>
      <c r="K1056" s="0" t="n">
        <v>0</v>
      </c>
      <c r="L1056" s="0" t="n">
        <v>577416839.999997</v>
      </c>
      <c r="M1056" s="0" t="n">
        <v>866125259.999997</v>
      </c>
      <c r="N1056" s="0" t="n">
        <v>67783715.9999997</v>
      </c>
      <c r="O1056" s="0" t="n">
        <v>84729644.9999997</v>
      </c>
      <c r="P1056" s="0" t="n">
        <v>0</v>
      </c>
      <c r="Q1056" s="0" t="n">
        <v>0</v>
      </c>
      <c r="R1056" s="0" t="n">
        <v>1090876014.48826</v>
      </c>
      <c r="S1056" s="0" t="n">
        <v>0.494968617093939</v>
      </c>
      <c r="T1056" s="0" t="n">
        <v>0</v>
      </c>
      <c r="U1056" s="0" t="n">
        <v>68.9999999999999</v>
      </c>
      <c r="V1056" s="0" t="n">
        <v>7.28999999999999</v>
      </c>
      <c r="W1056" s="0" t="n">
        <v>0</v>
      </c>
      <c r="X1056" s="0" t="n">
        <v>0</v>
      </c>
      <c r="Y1056" s="0" t="n">
        <v>76.2899999999999</v>
      </c>
      <c r="Z1056" s="0" t="s">
        <v>230</v>
      </c>
      <c r="AA1056" s="0" t="n">
        <v>0.714285714468085</v>
      </c>
      <c r="AB1056" s="0" t="n">
        <v>1</v>
      </c>
      <c r="AC1056" s="0" t="n">
        <v>0</v>
      </c>
      <c r="AD1056" s="0" t="n">
        <v>0.285714285531915</v>
      </c>
      <c r="AE1056" s="0" t="n">
        <v>0</v>
      </c>
      <c r="AF1056" s="0" t="n">
        <v>0</v>
      </c>
      <c r="AG1056" s="0" t="n">
        <v>0</v>
      </c>
      <c r="AH1056" s="0" t="n">
        <v>0.353549012300224</v>
      </c>
      <c r="AI1056" s="0" t="n">
        <v>0.494968617093939</v>
      </c>
      <c r="AJ1056" s="0" t="n">
        <v>0</v>
      </c>
      <c r="AK1056" s="5" t="s">
        <v>261</v>
      </c>
      <c r="AL1056" s="5" t="s">
        <v>291</v>
      </c>
      <c r="AM1056" s="5" t="s">
        <v>297</v>
      </c>
      <c r="AN1056" s="5" t="s">
        <v>245</v>
      </c>
      <c r="AO1056" s="5" t="s">
        <v>252</v>
      </c>
      <c r="AP1056" s="5" t="s">
        <v>637</v>
      </c>
      <c r="AQ1056" s="0" t="s">
        <v>155</v>
      </c>
    </row>
    <row r="1057" customFormat="false" ht="15.8" hidden="true" customHeight="false" outlineLevel="0" collapsed="false">
      <c r="A1057" s="0" t="s">
        <v>8</v>
      </c>
      <c r="B1057" s="0" t="s">
        <v>8</v>
      </c>
      <c r="C1057" s="0" t="s">
        <v>30</v>
      </c>
      <c r="D1057" s="0" t="s">
        <v>168</v>
      </c>
      <c r="E1057" s="0" t="s">
        <v>260</v>
      </c>
      <c r="F1057" s="0" t="s">
        <v>241</v>
      </c>
      <c r="G1057" s="0" t="n">
        <v>264628396.419154</v>
      </c>
      <c r="H1057" s="0" t="n">
        <v>10460450</v>
      </c>
      <c r="I1057" s="0" t="n">
        <v>59333742.6199998</v>
      </c>
      <c r="J1057" s="0" t="n">
        <v>418417999.999998</v>
      </c>
      <c r="K1057" s="0" t="n">
        <v>627626999.999997</v>
      </c>
      <c r="L1057" s="0" t="n">
        <v>1299187890</v>
      </c>
      <c r="M1057" s="0" t="n">
        <v>1732250520</v>
      </c>
      <c r="N1057" s="0" t="n">
        <v>67783715.9999997</v>
      </c>
      <c r="O1057" s="0" t="n">
        <v>84729644.9999997</v>
      </c>
      <c r="P1057" s="0" t="n">
        <v>0</v>
      </c>
      <c r="Q1057" s="0" t="n">
        <v>0</v>
      </c>
      <c r="R1057" s="0" t="n">
        <v>1090876014.48826</v>
      </c>
      <c r="S1057" s="0" t="n">
        <v>0.757416614808152</v>
      </c>
      <c r="T1057" s="0" t="n">
        <v>49.9999999999999</v>
      </c>
      <c r="U1057" s="0" t="n">
        <v>144.9</v>
      </c>
      <c r="V1057" s="0" t="n">
        <v>7.28999999999999</v>
      </c>
      <c r="W1057" s="0" t="n">
        <v>0</v>
      </c>
      <c r="X1057" s="0" t="n">
        <v>202.19</v>
      </c>
      <c r="Y1057" s="0" t="n">
        <v>152.19</v>
      </c>
      <c r="Z1057" s="0" t="s">
        <v>230</v>
      </c>
      <c r="AA1057" s="0" t="n">
        <v>0.1678571429</v>
      </c>
      <c r="AB1057" s="0" t="n">
        <v>0.235</v>
      </c>
      <c r="AC1057" s="0" t="n">
        <v>1</v>
      </c>
      <c r="AD1057" s="0" t="n">
        <v>0.0671428571</v>
      </c>
      <c r="AE1057" s="0" t="n">
        <v>0.765</v>
      </c>
      <c r="AF1057" s="0" t="n">
        <v>0.765</v>
      </c>
      <c r="AG1057" s="0" t="n">
        <v>0</v>
      </c>
      <c r="AH1057" s="0" t="n">
        <v>0.127137788946686</v>
      </c>
      <c r="AI1057" s="0" t="n">
        <v>0.177992904479916</v>
      </c>
      <c r="AJ1057" s="0" t="n">
        <v>0.757416614808152</v>
      </c>
      <c r="AK1057" s="5" t="s">
        <v>261</v>
      </c>
      <c r="AL1057" s="5" t="s">
        <v>291</v>
      </c>
      <c r="AM1057" s="5" t="s">
        <v>297</v>
      </c>
      <c r="AN1057" s="5" t="s">
        <v>245</v>
      </c>
      <c r="AO1057" s="5" t="s">
        <v>252</v>
      </c>
      <c r="AP1057" s="5" t="s">
        <v>637</v>
      </c>
      <c r="AQ1057" s="0" t="s">
        <v>242</v>
      </c>
    </row>
    <row r="1058" customFormat="false" ht="15.8" hidden="true" customHeight="false" outlineLevel="0" collapsed="false">
      <c r="A1058" s="0" t="s">
        <v>8</v>
      </c>
      <c r="B1058" s="0" t="s">
        <v>8</v>
      </c>
      <c r="C1058" s="0" t="s">
        <v>31</v>
      </c>
      <c r="D1058" s="0" t="s">
        <v>280</v>
      </c>
      <c r="E1058" s="0" t="s">
        <v>260</v>
      </c>
      <c r="F1058" s="0" t="s">
        <v>202</v>
      </c>
      <c r="G1058" s="0" t="n">
        <v>22957378.0601949</v>
      </c>
      <c r="H1058" s="0" t="n">
        <v>257450</v>
      </c>
      <c r="I1058" s="0" t="n">
        <v>515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22957378.0601949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s">
        <v>230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5" t="s">
        <v>261</v>
      </c>
      <c r="AL1058" s="5" t="s">
        <v>281</v>
      </c>
      <c r="AM1058" s="5" t="s">
        <v>299</v>
      </c>
      <c r="AN1058" s="5" t="s">
        <v>245</v>
      </c>
      <c r="AO1058" s="5" t="s">
        <v>252</v>
      </c>
      <c r="AP1058" s="5" t="s">
        <v>638</v>
      </c>
      <c r="AQ1058" s="0" t="s">
        <v>237</v>
      </c>
    </row>
    <row r="1059" customFormat="false" ht="15.8" hidden="true" customHeight="false" outlineLevel="0" collapsed="false">
      <c r="A1059" s="0" t="s">
        <v>8</v>
      </c>
      <c r="B1059" s="0" t="s">
        <v>8</v>
      </c>
      <c r="C1059" s="0" t="s">
        <v>31</v>
      </c>
      <c r="D1059" s="0" t="s">
        <v>280</v>
      </c>
      <c r="E1059" s="0" t="s">
        <v>260</v>
      </c>
      <c r="F1059" s="0" t="s">
        <v>238</v>
      </c>
      <c r="G1059" s="0" t="n">
        <v>20724133.7542539</v>
      </c>
      <c r="H1059" s="0" t="n">
        <v>257450</v>
      </c>
      <c r="I1059" s="0" t="n">
        <v>160138</v>
      </c>
      <c r="J1059" s="0" t="n">
        <v>0</v>
      </c>
      <c r="K1059" s="0" t="n">
        <v>0</v>
      </c>
      <c r="L1059" s="0" t="n">
        <v>14211240</v>
      </c>
      <c r="M1059" s="0" t="n">
        <v>21316860</v>
      </c>
      <c r="N1059" s="0" t="n">
        <v>1459741.5</v>
      </c>
      <c r="O1059" s="0" t="n">
        <v>1876810.5</v>
      </c>
      <c r="P1059" s="0" t="n">
        <v>0</v>
      </c>
      <c r="Q1059" s="0" t="n">
        <v>0</v>
      </c>
      <c r="R1059" s="0" t="n">
        <v>22957378.0601949</v>
      </c>
      <c r="S1059" s="0" t="n">
        <v>0.0972778468031217</v>
      </c>
      <c r="T1059" s="0" t="n">
        <v>0</v>
      </c>
      <c r="U1059" s="0" t="n">
        <v>69</v>
      </c>
      <c r="V1059" s="0" t="n">
        <v>6.48</v>
      </c>
      <c r="W1059" s="0" t="n">
        <v>0</v>
      </c>
      <c r="X1059" s="0" t="n">
        <v>0</v>
      </c>
      <c r="Y1059" s="0" t="n">
        <v>75.48</v>
      </c>
      <c r="Z1059" s="0" t="s">
        <v>230</v>
      </c>
      <c r="AA1059" s="0" t="n">
        <v>0.714285714468085</v>
      </c>
      <c r="AB1059" s="0" t="n">
        <v>1</v>
      </c>
      <c r="AC1059" s="0" t="n">
        <v>0</v>
      </c>
      <c r="AD1059" s="0" t="n">
        <v>0.285714285531915</v>
      </c>
      <c r="AE1059" s="0" t="n">
        <v>0</v>
      </c>
      <c r="AF1059" s="0" t="n">
        <v>0</v>
      </c>
      <c r="AG1059" s="0" t="n">
        <v>0</v>
      </c>
      <c r="AH1059" s="0" t="n">
        <v>0.0694841763056847</v>
      </c>
      <c r="AI1059" s="0" t="n">
        <v>0.0972778468031217</v>
      </c>
      <c r="AJ1059" s="0" t="n">
        <v>0</v>
      </c>
      <c r="AK1059" s="5" t="s">
        <v>261</v>
      </c>
      <c r="AL1059" s="5" t="s">
        <v>281</v>
      </c>
      <c r="AM1059" s="5" t="s">
        <v>299</v>
      </c>
      <c r="AN1059" s="5" t="s">
        <v>245</v>
      </c>
      <c r="AO1059" s="5" t="s">
        <v>252</v>
      </c>
      <c r="AP1059" s="5" t="s">
        <v>638</v>
      </c>
      <c r="AQ1059" s="0" t="s">
        <v>239</v>
      </c>
    </row>
    <row r="1060" customFormat="false" ht="15.8" hidden="true" customHeight="false" outlineLevel="0" collapsed="false">
      <c r="A1060" s="0" t="s">
        <v>8</v>
      </c>
      <c r="B1060" s="0" t="s">
        <v>8</v>
      </c>
      <c r="C1060" s="0" t="s">
        <v>31</v>
      </c>
      <c r="D1060" s="0" t="s">
        <v>280</v>
      </c>
      <c r="E1060" s="0" t="s">
        <v>260</v>
      </c>
      <c r="F1060" s="0" t="s">
        <v>240</v>
      </c>
      <c r="G1060" s="0" t="n">
        <v>12836687.018006</v>
      </c>
      <c r="H1060" s="0" t="n">
        <v>257450</v>
      </c>
      <c r="I1060" s="0" t="n">
        <v>160138</v>
      </c>
      <c r="J1060" s="0" t="n">
        <v>0</v>
      </c>
      <c r="K1060" s="0" t="n">
        <v>0</v>
      </c>
      <c r="L1060" s="0" t="n">
        <v>14211240</v>
      </c>
      <c r="M1060" s="0" t="n">
        <v>21316860</v>
      </c>
      <c r="N1060" s="0" t="n">
        <v>1668276</v>
      </c>
      <c r="O1060" s="0" t="n">
        <v>2085345</v>
      </c>
      <c r="P1060" s="0" t="n">
        <v>0</v>
      </c>
      <c r="Q1060" s="0" t="n">
        <v>0</v>
      </c>
      <c r="R1060" s="0" t="n">
        <v>22957378.0601949</v>
      </c>
      <c r="S1060" s="0" t="n">
        <v>0.440846991135143</v>
      </c>
      <c r="T1060" s="0" t="n">
        <v>0</v>
      </c>
      <c r="U1060" s="0" t="n">
        <v>69</v>
      </c>
      <c r="V1060" s="0" t="n">
        <v>7.29</v>
      </c>
      <c r="W1060" s="0" t="n">
        <v>0</v>
      </c>
      <c r="X1060" s="0" t="n">
        <v>0</v>
      </c>
      <c r="Y1060" s="0" t="n">
        <v>76.29</v>
      </c>
      <c r="Z1060" s="0" t="s">
        <v>230</v>
      </c>
      <c r="AA1060" s="0" t="n">
        <v>0.714285714468085</v>
      </c>
      <c r="AB1060" s="0" t="n">
        <v>1</v>
      </c>
      <c r="AC1060" s="0" t="n">
        <v>0</v>
      </c>
      <c r="AD1060" s="0" t="n">
        <v>0.285714285531915</v>
      </c>
      <c r="AE1060" s="0" t="n">
        <v>0</v>
      </c>
      <c r="AF1060" s="0" t="n">
        <v>0</v>
      </c>
      <c r="AG1060" s="0" t="n">
        <v>0</v>
      </c>
      <c r="AH1060" s="0" t="n">
        <v>0.314890708034071</v>
      </c>
      <c r="AI1060" s="0" t="n">
        <v>0.440846991135143</v>
      </c>
      <c r="AJ1060" s="0" t="n">
        <v>0</v>
      </c>
      <c r="AK1060" s="5" t="s">
        <v>261</v>
      </c>
      <c r="AL1060" s="5" t="s">
        <v>281</v>
      </c>
      <c r="AM1060" s="5" t="s">
        <v>299</v>
      </c>
      <c r="AN1060" s="5" t="s">
        <v>245</v>
      </c>
      <c r="AO1060" s="5" t="s">
        <v>252</v>
      </c>
      <c r="AP1060" s="5" t="s">
        <v>638</v>
      </c>
      <c r="AQ1060" s="0" t="s">
        <v>155</v>
      </c>
    </row>
    <row r="1061" customFormat="false" ht="15.8" hidden="true" customHeight="false" outlineLevel="0" collapsed="false">
      <c r="A1061" s="0" t="s">
        <v>8</v>
      </c>
      <c r="B1061" s="0" t="s">
        <v>8</v>
      </c>
      <c r="C1061" s="0" t="s">
        <v>31</v>
      </c>
      <c r="D1061" s="0" t="s">
        <v>280</v>
      </c>
      <c r="E1061" s="0" t="s">
        <v>260</v>
      </c>
      <c r="F1061" s="0" t="s">
        <v>241</v>
      </c>
      <c r="G1061" s="0" t="n">
        <v>6528556.69724414</v>
      </c>
      <c r="H1061" s="0" t="n">
        <v>257450</v>
      </c>
      <c r="I1061" s="0" t="n">
        <v>160138</v>
      </c>
      <c r="J1061" s="0" t="n">
        <v>10298000</v>
      </c>
      <c r="K1061" s="0" t="n">
        <v>15447000</v>
      </c>
      <c r="L1061" s="0" t="n">
        <v>31975290</v>
      </c>
      <c r="M1061" s="0" t="n">
        <v>42633720</v>
      </c>
      <c r="N1061" s="0" t="n">
        <v>1668276</v>
      </c>
      <c r="O1061" s="0" t="n">
        <v>2085345</v>
      </c>
      <c r="P1061" s="0" t="n">
        <v>0</v>
      </c>
      <c r="Q1061" s="0" t="n">
        <v>0</v>
      </c>
      <c r="R1061" s="0" t="n">
        <v>22957378.0601949</v>
      </c>
      <c r="S1061" s="0" t="n">
        <v>0.715622721369745</v>
      </c>
      <c r="T1061" s="0" t="n">
        <v>50</v>
      </c>
      <c r="U1061" s="0" t="n">
        <v>144.9</v>
      </c>
      <c r="V1061" s="0" t="n">
        <v>7.29</v>
      </c>
      <c r="W1061" s="0" t="n">
        <v>0</v>
      </c>
      <c r="X1061" s="0" t="n">
        <v>202.19</v>
      </c>
      <c r="Y1061" s="0" t="n">
        <v>152.19</v>
      </c>
      <c r="Z1061" s="0" t="s">
        <v>230</v>
      </c>
      <c r="AA1061" s="0" t="n">
        <v>0.1678571429</v>
      </c>
      <c r="AB1061" s="0" t="n">
        <v>0.235</v>
      </c>
      <c r="AC1061" s="0" t="n">
        <v>1</v>
      </c>
      <c r="AD1061" s="0" t="n">
        <v>0.0671428571</v>
      </c>
      <c r="AE1061" s="0" t="n">
        <v>0.765</v>
      </c>
      <c r="AF1061" s="0" t="n">
        <v>0.765</v>
      </c>
      <c r="AG1061" s="0" t="n">
        <v>0</v>
      </c>
      <c r="AH1061" s="0" t="n">
        <v>0.120122385403448</v>
      </c>
      <c r="AI1061" s="0" t="n">
        <v>0.16817133952189</v>
      </c>
      <c r="AJ1061" s="0" t="n">
        <v>0.715622721369745</v>
      </c>
      <c r="AK1061" s="5" t="s">
        <v>261</v>
      </c>
      <c r="AL1061" s="5" t="s">
        <v>281</v>
      </c>
      <c r="AM1061" s="5" t="s">
        <v>299</v>
      </c>
      <c r="AN1061" s="5" t="s">
        <v>245</v>
      </c>
      <c r="AO1061" s="5" t="s">
        <v>252</v>
      </c>
      <c r="AP1061" s="5" t="s">
        <v>638</v>
      </c>
      <c r="AQ1061" s="0" t="s">
        <v>242</v>
      </c>
    </row>
    <row r="1062" customFormat="false" ht="15.8" hidden="true" customHeight="false" outlineLevel="0" collapsed="false">
      <c r="A1062" s="0" t="s">
        <v>8</v>
      </c>
      <c r="B1062" s="0" t="s">
        <v>8</v>
      </c>
      <c r="C1062" s="0" t="s">
        <v>105</v>
      </c>
      <c r="D1062" s="0" t="s">
        <v>178</v>
      </c>
      <c r="E1062" s="0" t="s">
        <v>103</v>
      </c>
      <c r="F1062" s="0" t="s">
        <v>202</v>
      </c>
      <c r="G1062" s="0" t="n">
        <v>57361386.514254</v>
      </c>
      <c r="H1062" s="0" t="n">
        <v>1248122.125581</v>
      </c>
      <c r="I1062" s="0" t="n">
        <v>74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57361386.514254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s">
        <v>251</v>
      </c>
      <c r="AA1062" s="0" t="n">
        <v>0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0</v>
      </c>
      <c r="AI1062" s="0" t="n">
        <v>0</v>
      </c>
      <c r="AJ1062" s="0" t="n">
        <v>0</v>
      </c>
      <c r="AK1062" s="5" t="s">
        <v>254</v>
      </c>
      <c r="AL1062" s="5" t="s">
        <v>288</v>
      </c>
      <c r="AM1062" s="5" t="s">
        <v>301</v>
      </c>
      <c r="AN1062" s="5" t="s">
        <v>245</v>
      </c>
      <c r="AO1062" s="5" t="s">
        <v>252</v>
      </c>
      <c r="AP1062" s="5" t="s">
        <v>639</v>
      </c>
      <c r="AQ1062" s="0" t="s">
        <v>237</v>
      </c>
    </row>
    <row r="1063" customFormat="false" ht="15.8" hidden="true" customHeight="false" outlineLevel="0" collapsed="false">
      <c r="A1063" s="0" t="s">
        <v>8</v>
      </c>
      <c r="B1063" s="0" t="s">
        <v>8</v>
      </c>
      <c r="C1063" s="0" t="s">
        <v>105</v>
      </c>
      <c r="D1063" s="0" t="s">
        <v>178</v>
      </c>
      <c r="E1063" s="0" t="s">
        <v>103</v>
      </c>
      <c r="F1063" s="0" t="s">
        <v>238</v>
      </c>
      <c r="G1063" s="0" t="n">
        <v>44125427.6080291</v>
      </c>
      <c r="H1063" s="0" t="n">
        <v>1248122.125581</v>
      </c>
      <c r="I1063" s="0" t="n">
        <v>756680.182785908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56165495.651145</v>
      </c>
      <c r="Q1063" s="0" t="n">
        <v>62406106.27905</v>
      </c>
      <c r="R1063" s="0" t="n">
        <v>57361386.514254</v>
      </c>
      <c r="S1063" s="0" t="n">
        <v>0.230746844010402</v>
      </c>
      <c r="T1063" s="0" t="n">
        <v>0</v>
      </c>
      <c r="U1063" s="0" t="n">
        <v>0</v>
      </c>
      <c r="V1063" s="0" t="n">
        <v>0</v>
      </c>
      <c r="W1063" s="0" t="n">
        <v>47.5</v>
      </c>
      <c r="X1063" s="0" t="n">
        <v>47.5</v>
      </c>
      <c r="Y1063" s="0" t="n">
        <v>0</v>
      </c>
      <c r="Z1063" s="0" t="s">
        <v>251</v>
      </c>
      <c r="AA1063" s="0" t="n">
        <v>0</v>
      </c>
      <c r="AB1063" s="0" t="n">
        <v>0</v>
      </c>
      <c r="AC1063" s="0" t="n">
        <v>1</v>
      </c>
      <c r="AD1063" s="0" t="n">
        <v>0</v>
      </c>
      <c r="AE1063" s="0" t="n">
        <v>1</v>
      </c>
      <c r="AF1063" s="0" t="n">
        <v>0</v>
      </c>
      <c r="AG1063" s="0" t="n">
        <v>1</v>
      </c>
      <c r="AH1063" s="0" t="n">
        <v>0</v>
      </c>
      <c r="AI1063" s="0" t="n">
        <v>0</v>
      </c>
      <c r="AJ1063" s="0" t="n">
        <v>0.230746844010402</v>
      </c>
      <c r="AK1063" s="5" t="s">
        <v>254</v>
      </c>
      <c r="AL1063" s="5" t="s">
        <v>288</v>
      </c>
      <c r="AM1063" s="5" t="s">
        <v>301</v>
      </c>
      <c r="AN1063" s="5" t="s">
        <v>245</v>
      </c>
      <c r="AO1063" s="5" t="s">
        <v>252</v>
      </c>
      <c r="AP1063" s="5" t="s">
        <v>639</v>
      </c>
      <c r="AQ1063" s="0" t="s">
        <v>239</v>
      </c>
    </row>
    <row r="1064" customFormat="false" ht="15.8" hidden="true" customHeight="false" outlineLevel="0" collapsed="false">
      <c r="A1064" s="0" t="s">
        <v>8</v>
      </c>
      <c r="B1064" s="0" t="s">
        <v>8</v>
      </c>
      <c r="C1064" s="0" t="s">
        <v>105</v>
      </c>
      <c r="D1064" s="0" t="s">
        <v>178</v>
      </c>
      <c r="E1064" s="0" t="s">
        <v>103</v>
      </c>
      <c r="F1064" s="0" t="s">
        <v>240</v>
      </c>
      <c r="G1064" s="0" t="n">
        <v>23824815.2458027</v>
      </c>
      <c r="H1064" s="0" t="n">
        <v>1248122.125581</v>
      </c>
      <c r="I1064" s="0" t="n">
        <v>756680.182785908</v>
      </c>
      <c r="J1064" s="0" t="n">
        <v>0</v>
      </c>
      <c r="K1064" s="0" t="n">
        <v>0</v>
      </c>
      <c r="L1064" s="0" t="n">
        <v>56025081.9120171</v>
      </c>
      <c r="M1064" s="0" t="n">
        <v>67819835.9987575</v>
      </c>
      <c r="N1064" s="0" t="n">
        <v>31747546.4168096</v>
      </c>
      <c r="O1064" s="0" t="n">
        <v>35089393.4080528</v>
      </c>
      <c r="P1064" s="0" t="n">
        <v>68646716.906955</v>
      </c>
      <c r="Q1064" s="0" t="n">
        <v>74887327.53486</v>
      </c>
      <c r="R1064" s="0" t="n">
        <v>57361386.514254</v>
      </c>
      <c r="S1064" s="0" t="n">
        <v>0.584654125473722</v>
      </c>
      <c r="T1064" s="0" t="n">
        <v>0</v>
      </c>
      <c r="U1064" s="0" t="n">
        <v>49.6124999999999</v>
      </c>
      <c r="V1064" s="0" t="n">
        <v>26.775</v>
      </c>
      <c r="W1064" s="0" t="n">
        <v>57.5</v>
      </c>
      <c r="X1064" s="0" t="n">
        <v>133.8875</v>
      </c>
      <c r="Y1064" s="0" t="n">
        <v>76.3874999999999</v>
      </c>
      <c r="Z1064" s="0" t="s">
        <v>251</v>
      </c>
      <c r="AA1064" s="0" t="n">
        <v>0.12</v>
      </c>
      <c r="AB1064" s="0" t="n">
        <v>0.25</v>
      </c>
      <c r="AC1064" s="0" t="n">
        <v>1</v>
      </c>
      <c r="AD1064" s="0" t="n">
        <v>0.13</v>
      </c>
      <c r="AE1064" s="0" t="n">
        <v>0.75</v>
      </c>
      <c r="AF1064" s="0" t="n">
        <v>0</v>
      </c>
      <c r="AG1064" s="0" t="n">
        <v>0.75</v>
      </c>
      <c r="AH1064" s="0" t="n">
        <v>0.0701584950568467</v>
      </c>
      <c r="AI1064" s="0" t="n">
        <v>0.146163531368431</v>
      </c>
      <c r="AJ1064" s="0" t="n">
        <v>0.584654125473722</v>
      </c>
      <c r="AK1064" s="5" t="s">
        <v>254</v>
      </c>
      <c r="AL1064" s="5" t="s">
        <v>288</v>
      </c>
      <c r="AM1064" s="5" t="s">
        <v>301</v>
      </c>
      <c r="AN1064" s="5" t="s">
        <v>245</v>
      </c>
      <c r="AO1064" s="5" t="s">
        <v>252</v>
      </c>
      <c r="AP1064" s="5" t="s">
        <v>639</v>
      </c>
      <c r="AQ1064" s="0" t="s">
        <v>155</v>
      </c>
    </row>
    <row r="1065" customFormat="false" ht="15.8" hidden="true" customHeight="false" outlineLevel="0" collapsed="false">
      <c r="A1065" s="0" t="s">
        <v>8</v>
      </c>
      <c r="B1065" s="0" t="s">
        <v>8</v>
      </c>
      <c r="C1065" s="0" t="s">
        <v>105</v>
      </c>
      <c r="D1065" s="0" t="s">
        <v>178</v>
      </c>
      <c r="E1065" s="0" t="s">
        <v>103</v>
      </c>
      <c r="F1065" s="0" t="s">
        <v>241</v>
      </c>
      <c r="G1065" s="0" t="n">
        <v>5905599.15429819</v>
      </c>
      <c r="H1065" s="0" t="n">
        <v>1248122.125581</v>
      </c>
      <c r="I1065" s="0" t="n">
        <v>756680.182785908</v>
      </c>
      <c r="J1065" s="0" t="n">
        <v>21842137.1976675</v>
      </c>
      <c r="K1065" s="0" t="n">
        <v>28082747.8255725</v>
      </c>
      <c r="L1065" s="0" t="n">
        <v>67819835.9987575</v>
      </c>
      <c r="M1065" s="0" t="n">
        <v>82563278.6071831</v>
      </c>
      <c r="N1065" s="0" t="n">
        <v>36760316.9036743</v>
      </c>
      <c r="O1065" s="0" t="n">
        <v>40102163.8949175</v>
      </c>
      <c r="P1065" s="0" t="n">
        <v>74887327.53486</v>
      </c>
      <c r="Q1065" s="0" t="n">
        <v>81127938.162765</v>
      </c>
      <c r="R1065" s="0" t="n">
        <v>57361386.514254</v>
      </c>
      <c r="S1065" s="0" t="n">
        <v>0.897045739073433</v>
      </c>
      <c r="T1065" s="0" t="n">
        <v>20</v>
      </c>
      <c r="U1065" s="0" t="n">
        <v>60.2437499999999</v>
      </c>
      <c r="V1065" s="0" t="n">
        <v>30.7912499999999</v>
      </c>
      <c r="W1065" s="0" t="n">
        <v>62.5</v>
      </c>
      <c r="X1065" s="0" t="n">
        <v>173.535</v>
      </c>
      <c r="Y1065" s="0" t="n">
        <v>91.0349999999999</v>
      </c>
      <c r="Z1065" s="0" t="s">
        <v>251</v>
      </c>
      <c r="AA1065" s="0" t="n">
        <v>0.12</v>
      </c>
      <c r="AB1065" s="0" t="n">
        <v>0.25</v>
      </c>
      <c r="AC1065" s="0" t="n">
        <v>1</v>
      </c>
      <c r="AD1065" s="0" t="n">
        <v>0.13</v>
      </c>
      <c r="AE1065" s="0" t="n">
        <v>0.75</v>
      </c>
      <c r="AF1065" s="0" t="n">
        <v>0.25</v>
      </c>
      <c r="AG1065" s="0" t="n">
        <v>0.5</v>
      </c>
      <c r="AH1065" s="0" t="n">
        <v>0.107645488688812</v>
      </c>
      <c r="AI1065" s="0" t="n">
        <v>0.224261434768358</v>
      </c>
      <c r="AJ1065" s="0" t="n">
        <v>0.897045739073433</v>
      </c>
      <c r="AK1065" s="5" t="s">
        <v>254</v>
      </c>
      <c r="AL1065" s="5" t="s">
        <v>288</v>
      </c>
      <c r="AM1065" s="5" t="s">
        <v>301</v>
      </c>
      <c r="AN1065" s="5" t="s">
        <v>245</v>
      </c>
      <c r="AO1065" s="5" t="s">
        <v>252</v>
      </c>
      <c r="AP1065" s="5" t="s">
        <v>639</v>
      </c>
      <c r="AQ1065" s="0" t="s">
        <v>242</v>
      </c>
    </row>
    <row r="1066" customFormat="false" ht="15.8" hidden="true" customHeight="false" outlineLevel="0" collapsed="false">
      <c r="A1066" s="0" t="s">
        <v>8</v>
      </c>
      <c r="B1066" s="0" t="s">
        <v>8</v>
      </c>
      <c r="C1066" s="0" t="s">
        <v>106</v>
      </c>
      <c r="D1066" s="0" t="s">
        <v>177</v>
      </c>
      <c r="E1066" s="0" t="s">
        <v>103</v>
      </c>
      <c r="F1066" s="0" t="s">
        <v>202</v>
      </c>
      <c r="G1066" s="0" t="n">
        <v>248016466.433774</v>
      </c>
      <c r="H1066" s="0" t="n">
        <v>3485255.23</v>
      </c>
      <c r="I1066" s="0" t="n">
        <v>1925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248016466.433774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s">
        <v>251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5" t="s">
        <v>254</v>
      </c>
      <c r="AL1066" s="5" t="s">
        <v>284</v>
      </c>
      <c r="AM1066" s="5" t="s">
        <v>303</v>
      </c>
      <c r="AN1066" s="5" t="s">
        <v>245</v>
      </c>
      <c r="AO1066" s="5" t="s">
        <v>252</v>
      </c>
      <c r="AP1066" s="5" t="s">
        <v>640</v>
      </c>
      <c r="AQ1066" s="0" t="s">
        <v>237</v>
      </c>
    </row>
    <row r="1067" customFormat="false" ht="15.8" hidden="true" customHeight="false" outlineLevel="0" collapsed="false">
      <c r="A1067" s="0" t="s">
        <v>8</v>
      </c>
      <c r="B1067" s="0" t="s">
        <v>8</v>
      </c>
      <c r="C1067" s="0" t="s">
        <v>106</v>
      </c>
      <c r="D1067" s="0" t="s">
        <v>177</v>
      </c>
      <c r="E1067" s="0" t="s">
        <v>103</v>
      </c>
      <c r="F1067" s="0" t="s">
        <v>238</v>
      </c>
      <c r="G1067" s="0" t="n">
        <v>87438460.5793687</v>
      </c>
      <c r="H1067" s="0" t="n">
        <v>3485255.23</v>
      </c>
      <c r="I1067" s="0" t="n">
        <v>3189226.8148775</v>
      </c>
      <c r="J1067" s="0" t="n">
        <v>0</v>
      </c>
      <c r="K1067" s="0" t="n">
        <v>0</v>
      </c>
      <c r="L1067" s="0" t="n">
        <v>30432951.7246143</v>
      </c>
      <c r="M1067" s="0" t="n">
        <v>45649427.5869216</v>
      </c>
      <c r="N1067" s="0" t="n">
        <v>245999695.663152</v>
      </c>
      <c r="O1067" s="0" t="n">
        <v>344399573.928415</v>
      </c>
      <c r="P1067" s="0" t="n">
        <v>70046296.755</v>
      </c>
      <c r="Q1067" s="0" t="n">
        <v>81720679.5475</v>
      </c>
      <c r="R1067" s="0" t="n">
        <v>248016466.433774</v>
      </c>
      <c r="S1067" s="0" t="n">
        <v>0.647448970479077</v>
      </c>
      <c r="T1067" s="0" t="n">
        <v>0</v>
      </c>
      <c r="U1067" s="0" t="n">
        <v>10.9148935</v>
      </c>
      <c r="V1067" s="0" t="n">
        <v>84.6995744399998</v>
      </c>
      <c r="W1067" s="0" t="n">
        <v>21.7727205451321</v>
      </c>
      <c r="X1067" s="0" t="n">
        <v>117.387188485132</v>
      </c>
      <c r="Y1067" s="0" t="n">
        <v>95.6144679399998</v>
      </c>
      <c r="Z1067" s="0" t="s">
        <v>251</v>
      </c>
      <c r="AA1067" s="0" t="n">
        <v>0.12</v>
      </c>
      <c r="AB1067" s="0" t="n">
        <v>0.25</v>
      </c>
      <c r="AC1067" s="0" t="n">
        <v>1</v>
      </c>
      <c r="AD1067" s="0" t="n">
        <v>0.13</v>
      </c>
      <c r="AE1067" s="0" t="n">
        <v>0.75</v>
      </c>
      <c r="AF1067" s="0" t="n">
        <v>0</v>
      </c>
      <c r="AG1067" s="0" t="n">
        <v>0.75</v>
      </c>
      <c r="AH1067" s="0" t="n">
        <v>0.0776938764574892</v>
      </c>
      <c r="AI1067" s="0" t="n">
        <v>0.161862242619769</v>
      </c>
      <c r="AJ1067" s="0" t="n">
        <v>0.647448970479077</v>
      </c>
      <c r="AK1067" s="5" t="s">
        <v>254</v>
      </c>
      <c r="AL1067" s="5" t="s">
        <v>284</v>
      </c>
      <c r="AM1067" s="5" t="s">
        <v>303</v>
      </c>
      <c r="AN1067" s="5" t="s">
        <v>245</v>
      </c>
      <c r="AO1067" s="5" t="s">
        <v>252</v>
      </c>
      <c r="AP1067" s="5" t="s">
        <v>640</v>
      </c>
      <c r="AQ1067" s="0" t="s">
        <v>239</v>
      </c>
    </row>
    <row r="1068" customFormat="false" ht="15.8" hidden="true" customHeight="false" outlineLevel="0" collapsed="false">
      <c r="A1068" s="0" t="s">
        <v>8</v>
      </c>
      <c r="B1068" s="0" t="s">
        <v>8</v>
      </c>
      <c r="C1068" s="0" t="s">
        <v>106</v>
      </c>
      <c r="D1068" s="0" t="s">
        <v>177</v>
      </c>
      <c r="E1068" s="0" t="s">
        <v>103</v>
      </c>
      <c r="F1068" s="0" t="s">
        <v>240</v>
      </c>
      <c r="G1068" s="0" t="n">
        <v>51513911.3621285</v>
      </c>
      <c r="H1068" s="0" t="n">
        <v>3485255.23</v>
      </c>
      <c r="I1068" s="0" t="n">
        <v>3189226.8148775</v>
      </c>
      <c r="J1068" s="0" t="n">
        <v>0</v>
      </c>
      <c r="K1068" s="0" t="n">
        <v>0</v>
      </c>
      <c r="L1068" s="0" t="n">
        <v>30432951.7246143</v>
      </c>
      <c r="M1068" s="0" t="n">
        <v>45649427.5869216</v>
      </c>
      <c r="N1068" s="0" t="n">
        <v>270599665.229468</v>
      </c>
      <c r="O1068" s="0" t="n">
        <v>368999543.494729</v>
      </c>
      <c r="P1068" s="0" t="n">
        <v>81720679.5475</v>
      </c>
      <c r="Q1068" s="0" t="n">
        <v>93395062.3399999</v>
      </c>
      <c r="R1068" s="0" t="n">
        <v>248016466.433774</v>
      </c>
      <c r="S1068" s="0" t="n">
        <v>0.792296406352181</v>
      </c>
      <c r="T1068" s="0" t="n">
        <v>0</v>
      </c>
      <c r="U1068" s="0" t="n">
        <v>10.9148935</v>
      </c>
      <c r="V1068" s="0" t="n">
        <v>91.7578723099997</v>
      </c>
      <c r="W1068" s="0" t="n">
        <v>25.1223698597678</v>
      </c>
      <c r="X1068" s="0" t="n">
        <v>127.795135669767</v>
      </c>
      <c r="Y1068" s="0" t="n">
        <v>102.67276581</v>
      </c>
      <c r="Z1068" s="0" t="s">
        <v>251</v>
      </c>
      <c r="AA1068" s="0" t="n">
        <v>0.12</v>
      </c>
      <c r="AB1068" s="0" t="n">
        <v>0.25</v>
      </c>
      <c r="AC1068" s="0" t="n">
        <v>1</v>
      </c>
      <c r="AD1068" s="0" t="n">
        <v>0.13</v>
      </c>
      <c r="AE1068" s="0" t="n">
        <v>0.75</v>
      </c>
      <c r="AF1068" s="0" t="n">
        <v>0</v>
      </c>
      <c r="AG1068" s="0" t="n">
        <v>0.75</v>
      </c>
      <c r="AH1068" s="0" t="n">
        <v>0.0950755687622618</v>
      </c>
      <c r="AI1068" s="0" t="n">
        <v>0.198074101588045</v>
      </c>
      <c r="AJ1068" s="0" t="n">
        <v>0.792296406352181</v>
      </c>
      <c r="AK1068" s="5" t="s">
        <v>254</v>
      </c>
      <c r="AL1068" s="5" t="s">
        <v>284</v>
      </c>
      <c r="AM1068" s="5" t="s">
        <v>303</v>
      </c>
      <c r="AN1068" s="5" t="s">
        <v>245</v>
      </c>
      <c r="AO1068" s="5" t="s">
        <v>252</v>
      </c>
      <c r="AP1068" s="5" t="s">
        <v>640</v>
      </c>
      <c r="AQ1068" s="0" t="s">
        <v>155</v>
      </c>
    </row>
    <row r="1069" customFormat="false" ht="15.8" hidden="true" customHeight="false" outlineLevel="0" collapsed="false">
      <c r="A1069" s="0" t="s">
        <v>8</v>
      </c>
      <c r="B1069" s="0" t="s">
        <v>8</v>
      </c>
      <c r="C1069" s="0" t="s">
        <v>106</v>
      </c>
      <c r="D1069" s="0" t="s">
        <v>177</v>
      </c>
      <c r="E1069" s="0" t="s">
        <v>103</v>
      </c>
      <c r="F1069" s="0" t="s">
        <v>241</v>
      </c>
      <c r="G1069" s="0" t="n">
        <v>7551931.42997604</v>
      </c>
      <c r="H1069" s="0" t="n">
        <v>3485255.23</v>
      </c>
      <c r="I1069" s="0" t="n">
        <v>3189226.8148775</v>
      </c>
      <c r="J1069" s="0" t="n">
        <v>40860339.7737499</v>
      </c>
      <c r="K1069" s="0" t="n">
        <v>52534722.56625</v>
      </c>
      <c r="L1069" s="0" t="n">
        <v>53257665.5180752</v>
      </c>
      <c r="M1069" s="0" t="n">
        <v>76082379.3115359</v>
      </c>
      <c r="N1069" s="0" t="n">
        <v>307499619.578941</v>
      </c>
      <c r="O1069" s="0" t="n">
        <v>393599513.061045</v>
      </c>
      <c r="P1069" s="0" t="n">
        <v>93395062.3399999</v>
      </c>
      <c r="Q1069" s="0" t="n">
        <v>105069445.1325</v>
      </c>
      <c r="R1069" s="0" t="n">
        <v>248016466.433774</v>
      </c>
      <c r="S1069" s="0" t="n">
        <v>0.969550685329224</v>
      </c>
      <c r="T1069" s="0" t="n">
        <v>13.3985972585428</v>
      </c>
      <c r="U1069" s="0" t="n">
        <v>18.55531895</v>
      </c>
      <c r="V1069" s="0" t="n">
        <v>100.5807446475</v>
      </c>
      <c r="W1069" s="0" t="n">
        <v>28.4720191744035</v>
      </c>
      <c r="X1069" s="0" t="n">
        <v>161.006680030446</v>
      </c>
      <c r="Y1069" s="0" t="n">
        <v>119.1360635975</v>
      </c>
      <c r="Z1069" s="0" t="s">
        <v>251</v>
      </c>
      <c r="AA1069" s="0" t="n">
        <v>0.12</v>
      </c>
      <c r="AB1069" s="0" t="n">
        <v>0.25</v>
      </c>
      <c r="AC1069" s="0" t="n">
        <v>1</v>
      </c>
      <c r="AD1069" s="0" t="n">
        <v>0.13</v>
      </c>
      <c r="AE1069" s="0" t="n">
        <v>0.75</v>
      </c>
      <c r="AF1069" s="0" t="n">
        <v>0.25</v>
      </c>
      <c r="AG1069" s="0" t="n">
        <v>0.5</v>
      </c>
      <c r="AH1069" s="0" t="n">
        <v>0.116346082239507</v>
      </c>
      <c r="AI1069" s="0" t="n">
        <v>0.242387671332306</v>
      </c>
      <c r="AJ1069" s="0" t="n">
        <v>0.969550685329224</v>
      </c>
      <c r="AK1069" s="5" t="s">
        <v>254</v>
      </c>
      <c r="AL1069" s="5" t="s">
        <v>284</v>
      </c>
      <c r="AM1069" s="5" t="s">
        <v>303</v>
      </c>
      <c r="AN1069" s="5" t="s">
        <v>245</v>
      </c>
      <c r="AO1069" s="5" t="s">
        <v>252</v>
      </c>
      <c r="AP1069" s="5" t="s">
        <v>640</v>
      </c>
      <c r="AQ1069" s="0" t="s">
        <v>242</v>
      </c>
    </row>
    <row r="1070" customFormat="false" ht="15.8" hidden="true" customHeight="false" outlineLevel="0" collapsed="false">
      <c r="A1070" s="0" t="s">
        <v>8</v>
      </c>
      <c r="B1070" s="0" t="s">
        <v>8</v>
      </c>
      <c r="C1070" s="0" t="s">
        <v>32</v>
      </c>
      <c r="D1070" s="0" t="s">
        <v>259</v>
      </c>
      <c r="E1070" s="0" t="s">
        <v>260</v>
      </c>
      <c r="F1070" s="0" t="s">
        <v>202</v>
      </c>
      <c r="G1070" s="0" t="n">
        <v>23564205.8548526</v>
      </c>
      <c r="H1070" s="0" t="n">
        <v>247497</v>
      </c>
      <c r="I1070" s="0" t="n">
        <v>51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23564205.8548526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s">
        <v>244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5" t="s">
        <v>261</v>
      </c>
      <c r="AL1070" s="5" t="s">
        <v>262</v>
      </c>
      <c r="AM1070" s="5" t="s">
        <v>641</v>
      </c>
      <c r="AN1070" s="5" t="s">
        <v>245</v>
      </c>
      <c r="AO1070" s="5" t="s">
        <v>252</v>
      </c>
      <c r="AP1070" s="5" t="s">
        <v>642</v>
      </c>
      <c r="AQ1070" s="0" t="s">
        <v>237</v>
      </c>
    </row>
    <row r="1071" customFormat="false" ht="15.8" hidden="true" customHeight="false" outlineLevel="0" collapsed="false">
      <c r="A1071" s="0" t="s">
        <v>8</v>
      </c>
      <c r="B1071" s="0" t="s">
        <v>8</v>
      </c>
      <c r="C1071" s="0" t="s">
        <v>32</v>
      </c>
      <c r="D1071" s="0" t="s">
        <v>259</v>
      </c>
      <c r="E1071" s="0" t="s">
        <v>260</v>
      </c>
      <c r="F1071" s="0" t="s">
        <v>238</v>
      </c>
      <c r="G1071" s="0" t="n">
        <v>23564205.8548526</v>
      </c>
      <c r="H1071" s="0" t="n">
        <v>247497</v>
      </c>
      <c r="I1071" s="0" t="n">
        <v>139772.859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23564205.8548526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s">
        <v>244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0</v>
      </c>
      <c r="AF1071" s="0" t="n">
        <v>0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5" t="s">
        <v>261</v>
      </c>
      <c r="AL1071" s="5" t="s">
        <v>262</v>
      </c>
      <c r="AM1071" s="5" t="s">
        <v>641</v>
      </c>
      <c r="AN1071" s="5" t="s">
        <v>245</v>
      </c>
      <c r="AO1071" s="5" t="s">
        <v>252</v>
      </c>
      <c r="AP1071" s="5" t="s">
        <v>642</v>
      </c>
      <c r="AQ1071" s="0" t="s">
        <v>239</v>
      </c>
    </row>
    <row r="1072" customFormat="false" ht="15.8" hidden="true" customHeight="false" outlineLevel="0" collapsed="false">
      <c r="A1072" s="0" t="s">
        <v>8</v>
      </c>
      <c r="B1072" s="0" t="s">
        <v>8</v>
      </c>
      <c r="C1072" s="0" t="s">
        <v>32</v>
      </c>
      <c r="D1072" s="0" t="s">
        <v>259</v>
      </c>
      <c r="E1072" s="0" t="s">
        <v>260</v>
      </c>
      <c r="F1072" s="0" t="s">
        <v>240</v>
      </c>
      <c r="G1072" s="0" t="n">
        <v>6848681.93783599</v>
      </c>
      <c r="H1072" s="0" t="n">
        <v>247497</v>
      </c>
      <c r="I1072" s="0" t="n">
        <v>139772.859</v>
      </c>
      <c r="J1072" s="0" t="n">
        <v>0</v>
      </c>
      <c r="K1072" s="0" t="n">
        <v>0</v>
      </c>
      <c r="L1072" s="0" t="n">
        <v>150669527.810556</v>
      </c>
      <c r="M1072" s="0" t="n">
        <v>182389428.402252</v>
      </c>
      <c r="N1072" s="0" t="n">
        <v>26588740.1327092</v>
      </c>
      <c r="O1072" s="0" t="n">
        <v>32186369.6343322</v>
      </c>
      <c r="P1072" s="0" t="n">
        <v>4331197.5</v>
      </c>
      <c r="Q1072" s="0" t="n">
        <v>4949939.99999999</v>
      </c>
      <c r="R1072" s="0" t="n">
        <v>23564205.8548526</v>
      </c>
      <c r="S1072" s="0" t="n">
        <v>0.709360800019254</v>
      </c>
      <c r="T1072" s="0" t="n">
        <v>0</v>
      </c>
      <c r="U1072" s="0" t="n">
        <v>672.854532</v>
      </c>
      <c r="V1072" s="0" t="n">
        <v>118.73903475</v>
      </c>
      <c r="W1072" s="0" t="n">
        <v>18.75</v>
      </c>
      <c r="X1072" s="0" t="n">
        <v>810.34356675</v>
      </c>
      <c r="Y1072" s="0" t="n">
        <v>791.59356675</v>
      </c>
      <c r="Z1072" s="0" t="s">
        <v>244</v>
      </c>
      <c r="AA1072" s="0" t="n">
        <v>0.258</v>
      </c>
      <c r="AB1072" s="0" t="n">
        <v>0.44</v>
      </c>
      <c r="AC1072" s="0" t="n">
        <v>1</v>
      </c>
      <c r="AD1072" s="0" t="n">
        <v>0.182</v>
      </c>
      <c r="AE1072" s="0" t="n">
        <v>0.56</v>
      </c>
      <c r="AF1072" s="0" t="n">
        <v>0</v>
      </c>
      <c r="AG1072" s="0" t="n">
        <v>0.56</v>
      </c>
      <c r="AH1072" s="0" t="n">
        <v>0.183015086404967</v>
      </c>
      <c r="AI1072" s="0" t="n">
        <v>0.312118752008472</v>
      </c>
      <c r="AJ1072" s="0" t="n">
        <v>0.709360800019254</v>
      </c>
      <c r="AK1072" s="5" t="s">
        <v>261</v>
      </c>
      <c r="AL1072" s="5" t="s">
        <v>262</v>
      </c>
      <c r="AM1072" s="5" t="s">
        <v>641</v>
      </c>
      <c r="AN1072" s="5" t="s">
        <v>245</v>
      </c>
      <c r="AO1072" s="5" t="s">
        <v>252</v>
      </c>
      <c r="AP1072" s="5" t="s">
        <v>642</v>
      </c>
      <c r="AQ1072" s="0" t="s">
        <v>155</v>
      </c>
    </row>
    <row r="1073" customFormat="false" ht="15.8" hidden="true" customHeight="false" outlineLevel="0" collapsed="false">
      <c r="A1073" s="0" t="s">
        <v>8</v>
      </c>
      <c r="B1073" s="0" t="s">
        <v>8</v>
      </c>
      <c r="C1073" s="0" t="s">
        <v>32</v>
      </c>
      <c r="D1073" s="0" t="s">
        <v>259</v>
      </c>
      <c r="E1073" s="0" t="s">
        <v>260</v>
      </c>
      <c r="F1073" s="0" t="s">
        <v>241</v>
      </c>
      <c r="G1073" s="0" t="n">
        <v>2589554.30807087</v>
      </c>
      <c r="H1073" s="0" t="n">
        <v>247497</v>
      </c>
      <c r="I1073" s="0" t="n">
        <v>139772.859</v>
      </c>
      <c r="J1073" s="0" t="n">
        <v>0</v>
      </c>
      <c r="K1073" s="0" t="n">
        <v>0</v>
      </c>
      <c r="L1073" s="0" t="n">
        <v>182389428.402252</v>
      </c>
      <c r="M1073" s="0" t="n">
        <v>222039304.141872</v>
      </c>
      <c r="N1073" s="0" t="n">
        <v>32186369.6343322</v>
      </c>
      <c r="O1073" s="0" t="n">
        <v>39183406.511361</v>
      </c>
      <c r="P1073" s="0" t="n">
        <v>4949939.99999999</v>
      </c>
      <c r="Q1073" s="0" t="n">
        <v>5568682.5</v>
      </c>
      <c r="R1073" s="0" t="n">
        <v>23564205.8548526</v>
      </c>
      <c r="S1073" s="0" t="n">
        <v>0.890106446870239</v>
      </c>
      <c r="T1073" s="0" t="n">
        <v>0</v>
      </c>
      <c r="U1073" s="0" t="n">
        <v>817.037646</v>
      </c>
      <c r="V1073" s="0" t="n">
        <v>144.183113625</v>
      </c>
      <c r="W1073" s="0" t="n">
        <v>21.25</v>
      </c>
      <c r="X1073" s="0" t="n">
        <v>982.470759625</v>
      </c>
      <c r="Y1073" s="0" t="n">
        <v>961.220759625</v>
      </c>
      <c r="Z1073" s="0" t="s">
        <v>244</v>
      </c>
      <c r="AA1073" s="0" t="n">
        <v>0.258</v>
      </c>
      <c r="AB1073" s="0" t="n">
        <v>0.44</v>
      </c>
      <c r="AC1073" s="0" t="n">
        <v>1</v>
      </c>
      <c r="AD1073" s="0" t="n">
        <v>0.182</v>
      </c>
      <c r="AE1073" s="0" t="n">
        <v>0.56</v>
      </c>
      <c r="AF1073" s="0" t="n">
        <v>0</v>
      </c>
      <c r="AG1073" s="0" t="n">
        <v>0.56</v>
      </c>
      <c r="AH1073" s="0" t="n">
        <v>0.229647463292522</v>
      </c>
      <c r="AI1073" s="0" t="n">
        <v>0.391646836622905</v>
      </c>
      <c r="AJ1073" s="0" t="n">
        <v>0.890106446870239</v>
      </c>
      <c r="AK1073" s="5" t="s">
        <v>261</v>
      </c>
      <c r="AL1073" s="5" t="s">
        <v>262</v>
      </c>
      <c r="AM1073" s="5" t="s">
        <v>641</v>
      </c>
      <c r="AN1073" s="5" t="s">
        <v>245</v>
      </c>
      <c r="AO1073" s="5" t="s">
        <v>252</v>
      </c>
      <c r="AP1073" s="5" t="s">
        <v>642</v>
      </c>
      <c r="AQ1073" s="0" t="s">
        <v>242</v>
      </c>
    </row>
    <row r="1074" customFormat="false" ht="15.8" hidden="true" customHeight="false" outlineLevel="0" collapsed="false">
      <c r="A1074" s="0" t="s">
        <v>8</v>
      </c>
      <c r="B1074" s="0" t="s">
        <v>8</v>
      </c>
      <c r="C1074" s="0" t="s">
        <v>33</v>
      </c>
      <c r="D1074" s="0" t="s">
        <v>259</v>
      </c>
      <c r="E1074" s="0" t="s">
        <v>260</v>
      </c>
      <c r="F1074" s="0" t="s">
        <v>202</v>
      </c>
      <c r="G1074" s="0" t="n">
        <v>114763357.596667</v>
      </c>
      <c r="H1074" s="0" t="n">
        <v>1830897.99511499</v>
      </c>
      <c r="I1074" s="0" t="n">
        <v>283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114763357.596667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s">
        <v>244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  <c r="AF1074" s="0" t="n">
        <v>0</v>
      </c>
      <c r="AG1074" s="0" t="n">
        <v>0</v>
      </c>
      <c r="AH1074" s="0" t="n">
        <v>0</v>
      </c>
      <c r="AI1074" s="0" t="n">
        <v>0</v>
      </c>
      <c r="AJ1074" s="0" t="n">
        <v>0</v>
      </c>
      <c r="AK1074" s="5" t="s">
        <v>261</v>
      </c>
      <c r="AL1074" s="5" t="s">
        <v>262</v>
      </c>
      <c r="AM1074" s="5" t="s">
        <v>305</v>
      </c>
      <c r="AN1074" s="5" t="s">
        <v>245</v>
      </c>
      <c r="AO1074" s="5" t="s">
        <v>252</v>
      </c>
      <c r="AP1074" s="5" t="s">
        <v>643</v>
      </c>
      <c r="AQ1074" s="0" t="s">
        <v>237</v>
      </c>
    </row>
    <row r="1075" customFormat="false" ht="15.8" hidden="true" customHeight="false" outlineLevel="0" collapsed="false">
      <c r="A1075" s="0" t="s">
        <v>8</v>
      </c>
      <c r="B1075" s="0" t="s">
        <v>8</v>
      </c>
      <c r="C1075" s="0" t="s">
        <v>33</v>
      </c>
      <c r="D1075" s="0" t="s">
        <v>259</v>
      </c>
      <c r="E1075" s="0" t="s">
        <v>260</v>
      </c>
      <c r="F1075" s="0" t="s">
        <v>238</v>
      </c>
      <c r="G1075" s="0" t="n">
        <v>114763357.596667</v>
      </c>
      <c r="H1075" s="0" t="n">
        <v>1830897.99511499</v>
      </c>
      <c r="I1075" s="0" t="n">
        <v>1721945.02218437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114763357.596667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s">
        <v>244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5" t="s">
        <v>261</v>
      </c>
      <c r="AL1075" s="5" t="s">
        <v>262</v>
      </c>
      <c r="AM1075" s="5" t="s">
        <v>305</v>
      </c>
      <c r="AN1075" s="5" t="s">
        <v>245</v>
      </c>
      <c r="AO1075" s="5" t="s">
        <v>252</v>
      </c>
      <c r="AP1075" s="5" t="s">
        <v>643</v>
      </c>
      <c r="AQ1075" s="0" t="s">
        <v>239</v>
      </c>
    </row>
    <row r="1076" customFormat="false" ht="15.8" hidden="true" customHeight="false" outlineLevel="0" collapsed="false">
      <c r="A1076" s="0" t="s">
        <v>8</v>
      </c>
      <c r="B1076" s="0" t="s">
        <v>8</v>
      </c>
      <c r="C1076" s="0" t="s">
        <v>33</v>
      </c>
      <c r="D1076" s="0" t="s">
        <v>259</v>
      </c>
      <c r="E1076" s="0" t="s">
        <v>260</v>
      </c>
      <c r="F1076" s="0" t="s">
        <v>240</v>
      </c>
      <c r="G1076" s="0" t="n">
        <v>30611324.5226934</v>
      </c>
      <c r="H1076" s="0" t="n">
        <v>1830897.99511499</v>
      </c>
      <c r="I1076" s="0" t="n">
        <v>1721945.02218437</v>
      </c>
      <c r="J1076" s="0" t="n">
        <v>0</v>
      </c>
      <c r="K1076" s="0" t="n">
        <v>0</v>
      </c>
      <c r="L1076" s="0" t="n">
        <v>872696257.721355</v>
      </c>
      <c r="M1076" s="0" t="n">
        <v>1056421785.66269</v>
      </c>
      <c r="N1076" s="0" t="n">
        <v>154005222.564717</v>
      </c>
      <c r="O1076" s="0" t="n">
        <v>186427374.683605</v>
      </c>
      <c r="P1076" s="0" t="n">
        <v>32040714.9145122</v>
      </c>
      <c r="Q1076" s="0" t="n">
        <v>36617959.9022997</v>
      </c>
      <c r="R1076" s="0" t="n">
        <v>114763357.596667</v>
      </c>
      <c r="S1076" s="0" t="n">
        <v>0.733265694174998</v>
      </c>
      <c r="T1076" s="0" t="n">
        <v>0</v>
      </c>
      <c r="U1076" s="0" t="n">
        <v>526.82291655</v>
      </c>
      <c r="V1076" s="0" t="n">
        <v>92.96875035</v>
      </c>
      <c r="W1076" s="0" t="n">
        <v>18.7499999999999</v>
      </c>
      <c r="X1076" s="0" t="n">
        <v>638.5416669</v>
      </c>
      <c r="Y1076" s="0" t="n">
        <v>619.7916669</v>
      </c>
      <c r="Z1076" s="0" t="s">
        <v>244</v>
      </c>
      <c r="AA1076" s="0" t="n">
        <v>0.258</v>
      </c>
      <c r="AB1076" s="0" t="n">
        <v>0.44</v>
      </c>
      <c r="AC1076" s="0" t="n">
        <v>1</v>
      </c>
      <c r="AD1076" s="0" t="n">
        <v>0.182</v>
      </c>
      <c r="AE1076" s="0" t="n">
        <v>0.56</v>
      </c>
      <c r="AF1076" s="0" t="n">
        <v>0</v>
      </c>
      <c r="AG1076" s="0" t="n">
        <v>0.56</v>
      </c>
      <c r="AH1076" s="0" t="n">
        <v>0.18918254909715</v>
      </c>
      <c r="AI1076" s="0" t="n">
        <v>0.322636905436999</v>
      </c>
      <c r="AJ1076" s="0" t="n">
        <v>0.733265694174998</v>
      </c>
      <c r="AK1076" s="5" t="s">
        <v>261</v>
      </c>
      <c r="AL1076" s="5" t="s">
        <v>262</v>
      </c>
      <c r="AM1076" s="5" t="s">
        <v>305</v>
      </c>
      <c r="AN1076" s="5" t="s">
        <v>245</v>
      </c>
      <c r="AO1076" s="5" t="s">
        <v>252</v>
      </c>
      <c r="AP1076" s="5" t="s">
        <v>643</v>
      </c>
      <c r="AQ1076" s="0" t="s">
        <v>155</v>
      </c>
    </row>
    <row r="1077" customFormat="false" ht="15.8" hidden="true" customHeight="false" outlineLevel="0" collapsed="false">
      <c r="A1077" s="0" t="s">
        <v>8</v>
      </c>
      <c r="B1077" s="0" t="s">
        <v>8</v>
      </c>
      <c r="C1077" s="0" t="s">
        <v>33</v>
      </c>
      <c r="D1077" s="0" t="s">
        <v>259</v>
      </c>
      <c r="E1077" s="0" t="s">
        <v>260</v>
      </c>
      <c r="F1077" s="0" t="s">
        <v>241</v>
      </c>
      <c r="G1077" s="0" t="n">
        <v>11166276.7484192</v>
      </c>
      <c r="H1077" s="0" t="n">
        <v>1830897.99511499</v>
      </c>
      <c r="I1077" s="0" t="n">
        <v>1721945.02218437</v>
      </c>
      <c r="J1077" s="0" t="n">
        <v>0</v>
      </c>
      <c r="K1077" s="0" t="n">
        <v>0</v>
      </c>
      <c r="L1077" s="0" t="n">
        <v>1056421785.66269</v>
      </c>
      <c r="M1077" s="0" t="n">
        <v>1286078695.58937</v>
      </c>
      <c r="N1077" s="0" t="n">
        <v>186427374.683605</v>
      </c>
      <c r="O1077" s="0" t="n">
        <v>0</v>
      </c>
      <c r="P1077" s="0" t="n">
        <v>36617959.9022997</v>
      </c>
      <c r="Q1077" s="0" t="n">
        <v>41195204.8900872</v>
      </c>
      <c r="R1077" s="0" t="n">
        <v>114763357.596667</v>
      </c>
      <c r="S1077" s="0" t="n">
        <v>0.902701724816532</v>
      </c>
      <c r="T1077" s="0" t="n">
        <v>0</v>
      </c>
      <c r="U1077" s="0" t="n">
        <v>639.713541525</v>
      </c>
      <c r="V1077" s="0" t="n">
        <v>50.911458525</v>
      </c>
      <c r="W1077" s="0" t="n">
        <v>21.25</v>
      </c>
      <c r="X1077" s="0" t="n">
        <v>711.87500005</v>
      </c>
      <c r="Y1077" s="0" t="n">
        <v>690.62500005</v>
      </c>
      <c r="Z1077" s="0" t="s">
        <v>244</v>
      </c>
      <c r="AA1077" s="0" t="n">
        <v>0.258</v>
      </c>
      <c r="AB1077" s="0" t="n">
        <v>0.44</v>
      </c>
      <c r="AC1077" s="0" t="n">
        <v>1</v>
      </c>
      <c r="AD1077" s="0" t="n">
        <v>0.182</v>
      </c>
      <c r="AE1077" s="0" t="n">
        <v>0.56</v>
      </c>
      <c r="AF1077" s="0" t="n">
        <v>0</v>
      </c>
      <c r="AG1077" s="0" t="n">
        <v>0.56</v>
      </c>
      <c r="AH1077" s="0" t="n">
        <v>0.232897045002665</v>
      </c>
      <c r="AI1077" s="0" t="n">
        <v>0.397188758919274</v>
      </c>
      <c r="AJ1077" s="0" t="n">
        <v>0.902701724816532</v>
      </c>
      <c r="AK1077" s="5" t="s">
        <v>261</v>
      </c>
      <c r="AL1077" s="5" t="s">
        <v>262</v>
      </c>
      <c r="AM1077" s="5" t="s">
        <v>305</v>
      </c>
      <c r="AN1077" s="5" t="s">
        <v>245</v>
      </c>
      <c r="AO1077" s="5" t="s">
        <v>252</v>
      </c>
      <c r="AP1077" s="5" t="s">
        <v>643</v>
      </c>
      <c r="AQ1077" s="0" t="s">
        <v>242</v>
      </c>
    </row>
    <row r="1078" customFormat="false" ht="15.8" hidden="true" customHeight="false" outlineLevel="0" collapsed="false">
      <c r="A1078" s="0" t="s">
        <v>8</v>
      </c>
      <c r="B1078" s="0" t="s">
        <v>8</v>
      </c>
      <c r="C1078" s="0" t="s">
        <v>34</v>
      </c>
      <c r="D1078" s="0" t="s">
        <v>269</v>
      </c>
      <c r="E1078" s="0" t="s">
        <v>260</v>
      </c>
      <c r="F1078" s="0" t="s">
        <v>202</v>
      </c>
      <c r="G1078" s="0" t="n">
        <v>3275520.69751909</v>
      </c>
      <c r="H1078" s="0" t="n">
        <v>40383</v>
      </c>
      <c r="I1078" s="0" t="n">
        <v>10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3275520.69751909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s">
        <v>244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0</v>
      </c>
      <c r="AI1078" s="0" t="n">
        <v>0</v>
      </c>
      <c r="AJ1078" s="0" t="n">
        <v>0</v>
      </c>
      <c r="AK1078" s="5" t="s">
        <v>261</v>
      </c>
      <c r="AL1078" s="5" t="s">
        <v>270</v>
      </c>
      <c r="AM1078" s="5" t="s">
        <v>644</v>
      </c>
      <c r="AN1078" s="5" t="s">
        <v>245</v>
      </c>
      <c r="AO1078" s="5" t="s">
        <v>252</v>
      </c>
      <c r="AP1078" s="5" t="s">
        <v>645</v>
      </c>
      <c r="AQ1078" s="0" t="s">
        <v>237</v>
      </c>
    </row>
    <row r="1079" customFormat="false" ht="15.8" hidden="true" customHeight="false" outlineLevel="0" collapsed="false">
      <c r="A1079" s="0" t="s">
        <v>8</v>
      </c>
      <c r="B1079" s="0" t="s">
        <v>8</v>
      </c>
      <c r="C1079" s="0" t="s">
        <v>34</v>
      </c>
      <c r="D1079" s="0" t="s">
        <v>269</v>
      </c>
      <c r="E1079" s="0" t="s">
        <v>260</v>
      </c>
      <c r="F1079" s="0" t="s">
        <v>238</v>
      </c>
      <c r="G1079" s="0" t="n">
        <v>3275520.69751909</v>
      </c>
      <c r="H1079" s="0" t="n">
        <v>40383</v>
      </c>
      <c r="I1079" s="0" t="n">
        <v>18373.845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3275520.69751909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s">
        <v>244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v>0</v>
      </c>
      <c r="AF1079" s="0" t="n">
        <v>0</v>
      </c>
      <c r="AG1079" s="0" t="n">
        <v>0</v>
      </c>
      <c r="AH1079" s="0" t="n">
        <v>0</v>
      </c>
      <c r="AI1079" s="0" t="n">
        <v>0</v>
      </c>
      <c r="AJ1079" s="0" t="n">
        <v>0</v>
      </c>
      <c r="AK1079" s="5" t="s">
        <v>261</v>
      </c>
      <c r="AL1079" s="5" t="s">
        <v>270</v>
      </c>
      <c r="AM1079" s="5" t="s">
        <v>644</v>
      </c>
      <c r="AN1079" s="5" t="s">
        <v>245</v>
      </c>
      <c r="AO1079" s="5" t="s">
        <v>252</v>
      </c>
      <c r="AP1079" s="5" t="s">
        <v>645</v>
      </c>
      <c r="AQ1079" s="0" t="s">
        <v>239</v>
      </c>
    </row>
    <row r="1080" customFormat="false" ht="15.8" hidden="true" customHeight="false" outlineLevel="0" collapsed="false">
      <c r="A1080" s="0" t="s">
        <v>8</v>
      </c>
      <c r="B1080" s="0" t="s">
        <v>8</v>
      </c>
      <c r="C1080" s="0" t="s">
        <v>34</v>
      </c>
      <c r="D1080" s="0" t="s">
        <v>269</v>
      </c>
      <c r="E1080" s="0" t="s">
        <v>260</v>
      </c>
      <c r="F1080" s="0" t="s">
        <v>240</v>
      </c>
      <c r="G1080" s="0" t="n">
        <v>868577.622447763</v>
      </c>
      <c r="H1080" s="0" t="n">
        <v>40383</v>
      </c>
      <c r="I1080" s="0" t="n">
        <v>18373.845</v>
      </c>
      <c r="J1080" s="0" t="n">
        <v>0</v>
      </c>
      <c r="K1080" s="0" t="n">
        <v>0</v>
      </c>
      <c r="L1080" s="0" t="n">
        <v>24584086.035684</v>
      </c>
      <c r="M1080" s="0" t="n">
        <v>29759683.095828</v>
      </c>
      <c r="N1080" s="0" t="n">
        <v>4338368.11266074</v>
      </c>
      <c r="O1080" s="0" t="n">
        <v>5251708.76795774</v>
      </c>
      <c r="P1080" s="0" t="n">
        <v>706702.5</v>
      </c>
      <c r="Q1080" s="0" t="n">
        <v>807660</v>
      </c>
      <c r="R1080" s="0" t="n">
        <v>3275520.69751909</v>
      </c>
      <c r="S1080" s="0" t="n">
        <v>0.734827618978066</v>
      </c>
      <c r="T1080" s="0" t="n">
        <v>0</v>
      </c>
      <c r="U1080" s="0" t="n">
        <v>672.854532</v>
      </c>
      <c r="V1080" s="0" t="n">
        <v>118.73903475</v>
      </c>
      <c r="W1080" s="0" t="n">
        <v>18.75</v>
      </c>
      <c r="X1080" s="0" t="n">
        <v>810.34356675</v>
      </c>
      <c r="Y1080" s="0" t="n">
        <v>791.59356675</v>
      </c>
      <c r="Z1080" s="0" t="s">
        <v>244</v>
      </c>
      <c r="AA1080" s="0" t="n">
        <v>0.258</v>
      </c>
      <c r="AB1080" s="0" t="n">
        <v>0.44</v>
      </c>
      <c r="AC1080" s="0" t="n">
        <v>1</v>
      </c>
      <c r="AD1080" s="0" t="n">
        <v>0.182</v>
      </c>
      <c r="AE1080" s="0" t="n">
        <v>0.56</v>
      </c>
      <c r="AF1080" s="0" t="n">
        <v>0</v>
      </c>
      <c r="AG1080" s="0" t="n">
        <v>0.56</v>
      </c>
      <c r="AH1080" s="0" t="n">
        <v>0.189585525696341</v>
      </c>
      <c r="AI1080" s="0" t="n">
        <v>0.323324152350349</v>
      </c>
      <c r="AJ1080" s="0" t="n">
        <v>0.734827618978066</v>
      </c>
      <c r="AK1080" s="5" t="s">
        <v>261</v>
      </c>
      <c r="AL1080" s="5" t="s">
        <v>270</v>
      </c>
      <c r="AM1080" s="5" t="s">
        <v>644</v>
      </c>
      <c r="AN1080" s="5" t="s">
        <v>245</v>
      </c>
      <c r="AO1080" s="5" t="s">
        <v>252</v>
      </c>
      <c r="AP1080" s="5" t="s">
        <v>645</v>
      </c>
      <c r="AQ1080" s="0" t="s">
        <v>155</v>
      </c>
    </row>
    <row r="1081" customFormat="false" ht="15.8" hidden="true" customHeight="false" outlineLevel="0" collapsed="false">
      <c r="A1081" s="0" t="s">
        <v>8</v>
      </c>
      <c r="B1081" s="0" t="s">
        <v>8</v>
      </c>
      <c r="C1081" s="0" t="s">
        <v>34</v>
      </c>
      <c r="D1081" s="0" t="s">
        <v>269</v>
      </c>
      <c r="E1081" s="0" t="s">
        <v>260</v>
      </c>
      <c r="F1081" s="0" t="s">
        <v>241</v>
      </c>
      <c r="G1081" s="0" t="n">
        <v>321186.311911939</v>
      </c>
      <c r="H1081" s="0" t="n">
        <v>40383</v>
      </c>
      <c r="I1081" s="0" t="n">
        <v>18373.845</v>
      </c>
      <c r="J1081" s="0" t="n">
        <v>0</v>
      </c>
      <c r="K1081" s="0" t="n">
        <v>0</v>
      </c>
      <c r="L1081" s="0" t="n">
        <v>29759683.095828</v>
      </c>
      <c r="M1081" s="0" t="n">
        <v>36229179.421008</v>
      </c>
      <c r="N1081" s="0" t="n">
        <v>5251708.76795774</v>
      </c>
      <c r="O1081" s="0" t="n">
        <v>6393384.587079</v>
      </c>
      <c r="P1081" s="0" t="n">
        <v>807660</v>
      </c>
      <c r="Q1081" s="0" t="n">
        <v>908617.5</v>
      </c>
      <c r="R1081" s="0" t="n">
        <v>3275520.69751909</v>
      </c>
      <c r="S1081" s="0" t="n">
        <v>0.901943433862223</v>
      </c>
      <c r="T1081" s="0" t="n">
        <v>0</v>
      </c>
      <c r="U1081" s="0" t="n">
        <v>817.037646</v>
      </c>
      <c r="V1081" s="0" t="n">
        <v>144.183113625</v>
      </c>
      <c r="W1081" s="0" t="n">
        <v>21.25</v>
      </c>
      <c r="X1081" s="0" t="n">
        <v>982.470759625</v>
      </c>
      <c r="Y1081" s="0" t="n">
        <v>961.220759625</v>
      </c>
      <c r="Z1081" s="0" t="s">
        <v>244</v>
      </c>
      <c r="AA1081" s="0" t="n">
        <v>0.258</v>
      </c>
      <c r="AB1081" s="0" t="n">
        <v>0.44</v>
      </c>
      <c r="AC1081" s="0" t="n">
        <v>1</v>
      </c>
      <c r="AD1081" s="0" t="n">
        <v>0.182</v>
      </c>
      <c r="AE1081" s="0" t="n">
        <v>0.56</v>
      </c>
      <c r="AF1081" s="0" t="n">
        <v>0</v>
      </c>
      <c r="AG1081" s="0" t="n">
        <v>0.56</v>
      </c>
      <c r="AH1081" s="0" t="n">
        <v>0.232701405936453</v>
      </c>
      <c r="AI1081" s="0" t="n">
        <v>0.396855110899378</v>
      </c>
      <c r="AJ1081" s="0" t="n">
        <v>0.901943433862223</v>
      </c>
      <c r="AK1081" s="5" t="s">
        <v>261</v>
      </c>
      <c r="AL1081" s="5" t="s">
        <v>270</v>
      </c>
      <c r="AM1081" s="5" t="s">
        <v>644</v>
      </c>
      <c r="AN1081" s="5" t="s">
        <v>245</v>
      </c>
      <c r="AO1081" s="5" t="s">
        <v>252</v>
      </c>
      <c r="AP1081" s="5" t="s">
        <v>645</v>
      </c>
      <c r="AQ1081" s="0" t="s">
        <v>242</v>
      </c>
    </row>
    <row r="1082" customFormat="false" ht="15.8" hidden="true" customHeight="false" outlineLevel="0" collapsed="false">
      <c r="A1082" s="0" t="s">
        <v>8</v>
      </c>
      <c r="B1082" s="0" t="s">
        <v>8</v>
      </c>
      <c r="C1082" s="0" t="s">
        <v>35</v>
      </c>
      <c r="D1082" s="0" t="s">
        <v>269</v>
      </c>
      <c r="E1082" s="0" t="s">
        <v>260</v>
      </c>
      <c r="F1082" s="0" t="s">
        <v>202</v>
      </c>
      <c r="G1082" s="0" t="n">
        <v>638965.215401661</v>
      </c>
      <c r="H1082" s="0" t="n">
        <v>8736</v>
      </c>
      <c r="I1082" s="0" t="n">
        <v>2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638965.215401661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s">
        <v>244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5" t="s">
        <v>261</v>
      </c>
      <c r="AL1082" s="5" t="s">
        <v>270</v>
      </c>
      <c r="AM1082" s="5" t="s">
        <v>646</v>
      </c>
      <c r="AN1082" s="5" t="s">
        <v>245</v>
      </c>
      <c r="AO1082" s="5" t="s">
        <v>252</v>
      </c>
      <c r="AP1082" s="5" t="s">
        <v>647</v>
      </c>
      <c r="AQ1082" s="0" t="s">
        <v>237</v>
      </c>
    </row>
    <row r="1083" customFormat="false" ht="15.8" hidden="true" customHeight="false" outlineLevel="0" collapsed="false">
      <c r="A1083" s="0" t="s">
        <v>8</v>
      </c>
      <c r="B1083" s="0" t="s">
        <v>8</v>
      </c>
      <c r="C1083" s="0" t="s">
        <v>35</v>
      </c>
      <c r="D1083" s="0" t="s">
        <v>269</v>
      </c>
      <c r="E1083" s="0" t="s">
        <v>260</v>
      </c>
      <c r="F1083" s="0" t="s">
        <v>238</v>
      </c>
      <c r="G1083" s="0" t="n">
        <v>638965.215401661</v>
      </c>
      <c r="H1083" s="0" t="n">
        <v>8736</v>
      </c>
      <c r="I1083" s="0" t="n">
        <v>5197.92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638965.215401661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s">
        <v>244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5" t="s">
        <v>261</v>
      </c>
      <c r="AL1083" s="5" t="s">
        <v>270</v>
      </c>
      <c r="AM1083" s="5" t="s">
        <v>646</v>
      </c>
      <c r="AN1083" s="5" t="s">
        <v>245</v>
      </c>
      <c r="AO1083" s="5" t="s">
        <v>252</v>
      </c>
      <c r="AP1083" s="5" t="s">
        <v>647</v>
      </c>
      <c r="AQ1083" s="0" t="s">
        <v>239</v>
      </c>
    </row>
    <row r="1084" customFormat="false" ht="15.8" hidden="true" customHeight="false" outlineLevel="0" collapsed="false">
      <c r="A1084" s="0" t="s">
        <v>8</v>
      </c>
      <c r="B1084" s="0" t="s">
        <v>8</v>
      </c>
      <c r="C1084" s="0" t="s">
        <v>35</v>
      </c>
      <c r="D1084" s="0" t="s">
        <v>269</v>
      </c>
      <c r="E1084" s="0" t="s">
        <v>260</v>
      </c>
      <c r="F1084" s="0" t="s">
        <v>240</v>
      </c>
      <c r="G1084" s="0" t="n">
        <v>192596.942692391</v>
      </c>
      <c r="H1084" s="0" t="n">
        <v>8736</v>
      </c>
      <c r="I1084" s="0" t="n">
        <v>5197.92</v>
      </c>
      <c r="J1084" s="0" t="n">
        <v>0</v>
      </c>
      <c r="K1084" s="0" t="n">
        <v>0</v>
      </c>
      <c r="L1084" s="0" t="n">
        <v>4164008.3324112</v>
      </c>
      <c r="M1084" s="0" t="n">
        <v>5040641.6655504</v>
      </c>
      <c r="N1084" s="0" t="n">
        <v>734825.0027664</v>
      </c>
      <c r="O1084" s="0" t="n">
        <v>889525.0033488</v>
      </c>
      <c r="P1084" s="0" t="n">
        <v>152880</v>
      </c>
      <c r="Q1084" s="0" t="n">
        <v>174720</v>
      </c>
      <c r="R1084" s="0" t="n">
        <v>638965.215401661</v>
      </c>
      <c r="S1084" s="0" t="n">
        <v>0.698579925714231</v>
      </c>
      <c r="T1084" s="0" t="n">
        <v>0</v>
      </c>
      <c r="U1084" s="0" t="n">
        <v>526.82291655</v>
      </c>
      <c r="V1084" s="0" t="n">
        <v>92.96875035</v>
      </c>
      <c r="W1084" s="0" t="n">
        <v>18.75</v>
      </c>
      <c r="X1084" s="0" t="n">
        <v>638.5416669</v>
      </c>
      <c r="Y1084" s="0" t="n">
        <v>619.7916669</v>
      </c>
      <c r="Z1084" s="0" t="s">
        <v>244</v>
      </c>
      <c r="AA1084" s="0" t="n">
        <v>0.258</v>
      </c>
      <c r="AB1084" s="0" t="n">
        <v>0.44</v>
      </c>
      <c r="AC1084" s="0" t="n">
        <v>1</v>
      </c>
      <c r="AD1084" s="0" t="n">
        <v>0.182</v>
      </c>
      <c r="AE1084" s="0" t="n">
        <v>0.56</v>
      </c>
      <c r="AF1084" s="0" t="n">
        <v>0</v>
      </c>
      <c r="AG1084" s="0" t="n">
        <v>0.56</v>
      </c>
      <c r="AH1084" s="0" t="n">
        <v>0.180233620834272</v>
      </c>
      <c r="AI1084" s="0" t="n">
        <v>0.307375167314262</v>
      </c>
      <c r="AJ1084" s="0" t="n">
        <v>0.698579925714231</v>
      </c>
      <c r="AK1084" s="5" t="s">
        <v>261</v>
      </c>
      <c r="AL1084" s="5" t="s">
        <v>270</v>
      </c>
      <c r="AM1084" s="5" t="s">
        <v>646</v>
      </c>
      <c r="AN1084" s="5" t="s">
        <v>245</v>
      </c>
      <c r="AO1084" s="5" t="s">
        <v>252</v>
      </c>
      <c r="AP1084" s="5" t="s">
        <v>647</v>
      </c>
      <c r="AQ1084" s="0" t="s">
        <v>155</v>
      </c>
    </row>
    <row r="1085" customFormat="false" ht="15.8" hidden="true" customHeight="false" outlineLevel="0" collapsed="false">
      <c r="A1085" s="0" t="s">
        <v>8</v>
      </c>
      <c r="B1085" s="0" t="s">
        <v>8</v>
      </c>
      <c r="C1085" s="0" t="s">
        <v>35</v>
      </c>
      <c r="D1085" s="0" t="s">
        <v>269</v>
      </c>
      <c r="E1085" s="0" t="s">
        <v>260</v>
      </c>
      <c r="F1085" s="0" t="s">
        <v>241</v>
      </c>
      <c r="G1085" s="0" t="n">
        <v>76526.2311889418</v>
      </c>
      <c r="H1085" s="0" t="n">
        <v>8736</v>
      </c>
      <c r="I1085" s="0" t="n">
        <v>5197.92</v>
      </c>
      <c r="J1085" s="0" t="n">
        <v>0</v>
      </c>
      <c r="K1085" s="0" t="n">
        <v>0</v>
      </c>
      <c r="L1085" s="0" t="n">
        <v>5040641.6655504</v>
      </c>
      <c r="M1085" s="0" t="n">
        <v>6136433.3319744</v>
      </c>
      <c r="N1085" s="0" t="n">
        <v>889525.0033488</v>
      </c>
      <c r="O1085" s="0" t="n">
        <v>0</v>
      </c>
      <c r="P1085" s="0" t="n">
        <v>174720</v>
      </c>
      <c r="Q1085" s="0" t="n">
        <v>196560</v>
      </c>
      <c r="R1085" s="0" t="n">
        <v>638965.215401661</v>
      </c>
      <c r="S1085" s="0" t="n">
        <v>0.880234120192542</v>
      </c>
      <c r="T1085" s="0" t="n">
        <v>0</v>
      </c>
      <c r="U1085" s="0" t="n">
        <v>639.713541525</v>
      </c>
      <c r="V1085" s="0" t="n">
        <v>50.911458525</v>
      </c>
      <c r="W1085" s="0" t="n">
        <v>21.25</v>
      </c>
      <c r="X1085" s="0" t="n">
        <v>711.87500005</v>
      </c>
      <c r="Y1085" s="0" t="n">
        <v>690.62500005</v>
      </c>
      <c r="Z1085" s="0" t="s">
        <v>244</v>
      </c>
      <c r="AA1085" s="0" t="n">
        <v>0.258</v>
      </c>
      <c r="AB1085" s="0" t="n">
        <v>0.44</v>
      </c>
      <c r="AC1085" s="0" t="n">
        <v>1</v>
      </c>
      <c r="AD1085" s="0" t="n">
        <v>0.182</v>
      </c>
      <c r="AE1085" s="0" t="n">
        <v>0.56</v>
      </c>
      <c r="AF1085" s="0" t="n">
        <v>0</v>
      </c>
      <c r="AG1085" s="0" t="n">
        <v>0.56</v>
      </c>
      <c r="AH1085" s="0" t="n">
        <v>0.227100403009676</v>
      </c>
      <c r="AI1085" s="0" t="n">
        <v>0.387303012884719</v>
      </c>
      <c r="AJ1085" s="0" t="n">
        <v>0.880234120192542</v>
      </c>
      <c r="AK1085" s="5" t="s">
        <v>261</v>
      </c>
      <c r="AL1085" s="5" t="s">
        <v>270</v>
      </c>
      <c r="AM1085" s="5" t="s">
        <v>646</v>
      </c>
      <c r="AN1085" s="5" t="s">
        <v>245</v>
      </c>
      <c r="AO1085" s="5" t="s">
        <v>252</v>
      </c>
      <c r="AP1085" s="5" t="s">
        <v>647</v>
      </c>
      <c r="AQ1085" s="0" t="s">
        <v>242</v>
      </c>
    </row>
    <row r="1086" customFormat="false" ht="15.8" hidden="true" customHeight="false" outlineLevel="0" collapsed="false">
      <c r="A1086" s="0" t="s">
        <v>8</v>
      </c>
      <c r="B1086" s="0" t="s">
        <v>8</v>
      </c>
      <c r="C1086" s="0" t="s">
        <v>307</v>
      </c>
      <c r="D1086" s="0" t="s">
        <v>169</v>
      </c>
      <c r="E1086" s="0" t="s">
        <v>52</v>
      </c>
      <c r="F1086" s="0" t="s">
        <v>202</v>
      </c>
      <c r="G1086" s="0" t="n">
        <v>378319908.271331</v>
      </c>
      <c r="H1086" s="0" t="n">
        <v>3322573.76543499</v>
      </c>
      <c r="I1086" s="0" t="n">
        <v>509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378319908.271331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s">
        <v>251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5" t="s">
        <v>252</v>
      </c>
      <c r="AL1086" s="5" t="s">
        <v>277</v>
      </c>
      <c r="AM1086" s="5" t="s">
        <v>308</v>
      </c>
      <c r="AN1086" s="5" t="s">
        <v>245</v>
      </c>
      <c r="AO1086" s="5" t="s">
        <v>252</v>
      </c>
      <c r="AP1086" s="5" t="s">
        <v>648</v>
      </c>
      <c r="AQ1086" s="0" t="s">
        <v>237</v>
      </c>
    </row>
    <row r="1087" customFormat="false" ht="15.8" hidden="true" customHeight="false" outlineLevel="0" collapsed="false">
      <c r="A1087" s="0" t="s">
        <v>8</v>
      </c>
      <c r="B1087" s="0" t="s">
        <v>8</v>
      </c>
      <c r="C1087" s="0" t="s">
        <v>307</v>
      </c>
      <c r="D1087" s="0" t="s">
        <v>169</v>
      </c>
      <c r="E1087" s="0" t="s">
        <v>52</v>
      </c>
      <c r="F1087" s="0" t="s">
        <v>238</v>
      </c>
      <c r="G1087" s="0" t="n">
        <v>275516638.391867</v>
      </c>
      <c r="H1087" s="0" t="n">
        <v>3322573.76543499</v>
      </c>
      <c r="I1087" s="0" t="n">
        <v>1872998.72413953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299031638.889149</v>
      </c>
      <c r="Q1087" s="0" t="n">
        <v>332257376.543499</v>
      </c>
      <c r="R1087" s="0" t="n">
        <v>378319908.271331</v>
      </c>
      <c r="S1087" s="0" t="n">
        <v>0.271736347022301</v>
      </c>
      <c r="T1087" s="0" t="n">
        <v>0</v>
      </c>
      <c r="U1087" s="0" t="n">
        <v>0</v>
      </c>
      <c r="V1087" s="0" t="n">
        <v>0</v>
      </c>
      <c r="W1087" s="0" t="n">
        <v>95</v>
      </c>
      <c r="X1087" s="0" t="n">
        <v>95</v>
      </c>
      <c r="Y1087" s="0" t="n">
        <v>0</v>
      </c>
      <c r="Z1087" s="0" t="s">
        <v>251</v>
      </c>
      <c r="AA1087" s="0" t="n">
        <v>0</v>
      </c>
      <c r="AB1087" s="0" t="n">
        <v>0</v>
      </c>
      <c r="AC1087" s="0" t="n">
        <v>1</v>
      </c>
      <c r="AD1087" s="0" t="n">
        <v>0</v>
      </c>
      <c r="AE1087" s="0" t="n">
        <v>1</v>
      </c>
      <c r="AF1087" s="0" t="n">
        <v>0</v>
      </c>
      <c r="AG1087" s="0" t="n">
        <v>1</v>
      </c>
      <c r="AH1087" s="0" t="n">
        <v>0</v>
      </c>
      <c r="AI1087" s="0" t="n">
        <v>0</v>
      </c>
      <c r="AJ1087" s="0" t="n">
        <v>0.271736347022301</v>
      </c>
      <c r="AK1087" s="5" t="s">
        <v>252</v>
      </c>
      <c r="AL1087" s="5" t="s">
        <v>277</v>
      </c>
      <c r="AM1087" s="5" t="s">
        <v>308</v>
      </c>
      <c r="AN1087" s="5" t="s">
        <v>245</v>
      </c>
      <c r="AO1087" s="5" t="s">
        <v>252</v>
      </c>
      <c r="AP1087" s="5" t="s">
        <v>648</v>
      </c>
      <c r="AQ1087" s="0" t="s">
        <v>239</v>
      </c>
    </row>
    <row r="1088" customFormat="false" ht="15.8" hidden="true" customHeight="false" outlineLevel="0" collapsed="false">
      <c r="A1088" s="0" t="s">
        <v>8</v>
      </c>
      <c r="B1088" s="0" t="s">
        <v>8</v>
      </c>
      <c r="C1088" s="0" t="s">
        <v>307</v>
      </c>
      <c r="D1088" s="0" t="s">
        <v>169</v>
      </c>
      <c r="E1088" s="0" t="s">
        <v>52</v>
      </c>
      <c r="F1088" s="0" t="s">
        <v>240</v>
      </c>
      <c r="G1088" s="0" t="n">
        <v>173941706.643081</v>
      </c>
      <c r="H1088" s="0" t="n">
        <v>3322573.76543499</v>
      </c>
      <c r="I1088" s="0" t="n">
        <v>1872998.72413953</v>
      </c>
      <c r="J1088" s="0" t="n">
        <v>0</v>
      </c>
      <c r="K1088" s="0" t="n">
        <v>0</v>
      </c>
      <c r="L1088" s="0" t="n">
        <v>90221720.7367677</v>
      </c>
      <c r="M1088" s="0" t="n">
        <v>109215767.207666</v>
      </c>
      <c r="N1088" s="0" t="n">
        <v>71993251.3630834</v>
      </c>
      <c r="O1088" s="0" t="n">
        <v>79571488.3486712</v>
      </c>
      <c r="P1088" s="0" t="n">
        <v>365483114.197849</v>
      </c>
      <c r="Q1088" s="0" t="n">
        <v>398708851.852198</v>
      </c>
      <c r="R1088" s="0" t="n">
        <v>378319908.271331</v>
      </c>
      <c r="S1088" s="0" t="n">
        <v>0.540225870116435</v>
      </c>
      <c r="T1088" s="0" t="n">
        <v>0</v>
      </c>
      <c r="U1088" s="0" t="n">
        <v>30.0124996500001</v>
      </c>
      <c r="V1088" s="0" t="n">
        <v>22.8083333</v>
      </c>
      <c r="W1088" s="0" t="n">
        <v>115</v>
      </c>
      <c r="X1088" s="0" t="n">
        <v>167.82083295</v>
      </c>
      <c r="Y1088" s="0" t="n">
        <v>52.8208329500001</v>
      </c>
      <c r="Z1088" s="0" t="s">
        <v>251</v>
      </c>
      <c r="AA1088" s="0" t="n">
        <v>0.12</v>
      </c>
      <c r="AB1088" s="0" t="n">
        <v>0.25</v>
      </c>
      <c r="AC1088" s="0" t="n">
        <v>1</v>
      </c>
      <c r="AD1088" s="0" t="n">
        <v>0.13</v>
      </c>
      <c r="AE1088" s="0" t="n">
        <v>0.75</v>
      </c>
      <c r="AF1088" s="0" t="n">
        <v>0</v>
      </c>
      <c r="AG1088" s="0" t="n">
        <v>0.75</v>
      </c>
      <c r="AH1088" s="0" t="n">
        <v>0.0648271044139722</v>
      </c>
      <c r="AI1088" s="0" t="n">
        <v>0.135056467529109</v>
      </c>
      <c r="AJ1088" s="0" t="n">
        <v>0.540225870116435</v>
      </c>
      <c r="AK1088" s="5" t="s">
        <v>252</v>
      </c>
      <c r="AL1088" s="5" t="s">
        <v>277</v>
      </c>
      <c r="AM1088" s="5" t="s">
        <v>308</v>
      </c>
      <c r="AN1088" s="5" t="s">
        <v>245</v>
      </c>
      <c r="AO1088" s="5" t="s">
        <v>252</v>
      </c>
      <c r="AP1088" s="5" t="s">
        <v>648</v>
      </c>
      <c r="AQ1088" s="0" t="s">
        <v>155</v>
      </c>
    </row>
    <row r="1089" customFormat="false" ht="15.8" hidden="true" customHeight="false" outlineLevel="0" collapsed="false">
      <c r="A1089" s="0" t="s">
        <v>8</v>
      </c>
      <c r="B1089" s="0" t="s">
        <v>8</v>
      </c>
      <c r="C1089" s="0" t="s">
        <v>307</v>
      </c>
      <c r="D1089" s="0" t="s">
        <v>169</v>
      </c>
      <c r="E1089" s="0" t="s">
        <v>52</v>
      </c>
      <c r="F1089" s="0" t="s">
        <v>241</v>
      </c>
      <c r="G1089" s="0" t="n">
        <v>65434975.1096489</v>
      </c>
      <c r="H1089" s="0" t="n">
        <v>3322573.76543499</v>
      </c>
      <c r="I1089" s="0" t="n">
        <v>1872998.72413953</v>
      </c>
      <c r="J1089" s="0" t="n">
        <v>116290081.790225</v>
      </c>
      <c r="K1089" s="0" t="n">
        <v>149515819.444575</v>
      </c>
      <c r="L1089" s="0" t="n">
        <v>109215767.207666</v>
      </c>
      <c r="M1089" s="0" t="n">
        <v>132958325.296289</v>
      </c>
      <c r="N1089" s="0" t="n">
        <v>83360606.8414652</v>
      </c>
      <c r="O1089" s="0" t="n">
        <v>90938843.8270529</v>
      </c>
      <c r="P1089" s="0" t="n">
        <v>398708851.852198</v>
      </c>
      <c r="Q1089" s="0" t="n">
        <v>431934589.506548</v>
      </c>
      <c r="R1089" s="0" t="n">
        <v>378319908.271331</v>
      </c>
      <c r="S1089" s="0" t="n">
        <v>0.82703798113971</v>
      </c>
      <c r="T1089" s="0" t="n">
        <v>40.0000000000001</v>
      </c>
      <c r="U1089" s="0" t="n">
        <v>36.4437495750001</v>
      </c>
      <c r="V1089" s="0" t="n">
        <v>26.2295832950001</v>
      </c>
      <c r="W1089" s="0" t="n">
        <v>125</v>
      </c>
      <c r="X1089" s="0" t="n">
        <v>227.67333287</v>
      </c>
      <c r="Y1089" s="0" t="n">
        <v>62.6733328700001</v>
      </c>
      <c r="Z1089" s="0" t="s">
        <v>251</v>
      </c>
      <c r="AA1089" s="0" t="n">
        <v>0.12</v>
      </c>
      <c r="AB1089" s="0" t="n">
        <v>0.25</v>
      </c>
      <c r="AC1089" s="0" t="n">
        <v>1</v>
      </c>
      <c r="AD1089" s="0" t="n">
        <v>0.13</v>
      </c>
      <c r="AE1089" s="0" t="n">
        <v>0.75</v>
      </c>
      <c r="AF1089" s="0" t="n">
        <v>0.25</v>
      </c>
      <c r="AG1089" s="0" t="n">
        <v>0.5</v>
      </c>
      <c r="AH1089" s="0" t="n">
        <v>0.0992445577367653</v>
      </c>
      <c r="AI1089" s="0" t="n">
        <v>0.206759495284928</v>
      </c>
      <c r="AJ1089" s="0" t="n">
        <v>0.82703798113971</v>
      </c>
      <c r="AK1089" s="5" t="s">
        <v>252</v>
      </c>
      <c r="AL1089" s="5" t="s">
        <v>277</v>
      </c>
      <c r="AM1089" s="5" t="s">
        <v>308</v>
      </c>
      <c r="AN1089" s="5" t="s">
        <v>245</v>
      </c>
      <c r="AO1089" s="5" t="s">
        <v>252</v>
      </c>
      <c r="AP1089" s="5" t="s">
        <v>648</v>
      </c>
      <c r="AQ1089" s="0" t="s">
        <v>242</v>
      </c>
    </row>
    <row r="1090" customFormat="false" ht="15.8" hidden="true" customHeight="false" outlineLevel="0" collapsed="false">
      <c r="A1090" s="0" t="s">
        <v>8</v>
      </c>
      <c r="B1090" s="0" t="s">
        <v>8</v>
      </c>
      <c r="C1090" s="0" t="s">
        <v>310</v>
      </c>
      <c r="D1090" s="0" t="s">
        <v>178</v>
      </c>
      <c r="E1090" s="0" t="s">
        <v>103</v>
      </c>
      <c r="F1090" s="0" t="s">
        <v>202</v>
      </c>
      <c r="G1090" s="0" t="n">
        <v>199816876.513449</v>
      </c>
      <c r="H1090" s="0" t="n">
        <v>1212414.28276457</v>
      </c>
      <c r="I1090" s="0" t="n">
        <v>9026.000000083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199816876.513449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s">
        <v>230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5" t="s">
        <v>254</v>
      </c>
      <c r="AL1090" s="5" t="s">
        <v>288</v>
      </c>
      <c r="AM1090" s="5" t="s">
        <v>311</v>
      </c>
      <c r="AN1090" s="5" t="s">
        <v>245</v>
      </c>
      <c r="AO1090" s="5" t="s">
        <v>252</v>
      </c>
      <c r="AP1090" s="5" t="s">
        <v>649</v>
      </c>
      <c r="AQ1090" s="0" t="s">
        <v>237</v>
      </c>
    </row>
    <row r="1091" customFormat="false" ht="15.8" hidden="true" customHeight="false" outlineLevel="0" collapsed="false">
      <c r="A1091" s="0" t="s">
        <v>8</v>
      </c>
      <c r="B1091" s="0" t="s">
        <v>8</v>
      </c>
      <c r="C1091" s="0" t="s">
        <v>310</v>
      </c>
      <c r="D1091" s="0" t="s">
        <v>178</v>
      </c>
      <c r="E1091" s="0" t="s">
        <v>103</v>
      </c>
      <c r="F1091" s="0" t="s">
        <v>238</v>
      </c>
      <c r="G1091" s="0" t="n">
        <v>40176160.2112511</v>
      </c>
      <c r="H1091" s="0" t="n">
        <v>1212414.28276457</v>
      </c>
      <c r="I1091" s="0" t="n">
        <v>2077172.00212316</v>
      </c>
      <c r="J1091" s="0" t="n">
        <v>0</v>
      </c>
      <c r="K1091" s="0" t="n">
        <v>0</v>
      </c>
      <c r="L1091" s="0" t="n">
        <v>93113416.9163194</v>
      </c>
      <c r="M1091" s="0" t="n">
        <v>139670125.374479</v>
      </c>
      <c r="N1091" s="0" t="n">
        <v>34917531.3436198</v>
      </c>
      <c r="O1091" s="0" t="n">
        <v>48884543.8810677</v>
      </c>
      <c r="P1091" s="0" t="n">
        <v>4481788.60112686</v>
      </c>
      <c r="Q1091" s="0" t="n">
        <v>6722682.9016903</v>
      </c>
      <c r="R1091" s="0" t="n">
        <v>199816876.513449</v>
      </c>
      <c r="S1091" s="0" t="n">
        <v>0.798935100416571</v>
      </c>
      <c r="T1091" s="0" t="n">
        <v>0</v>
      </c>
      <c r="U1091" s="0" t="n">
        <v>96.0000000000002</v>
      </c>
      <c r="V1091" s="0" t="n">
        <v>34.5600000000001</v>
      </c>
      <c r="W1091" s="0" t="n">
        <v>4.62072728031068</v>
      </c>
      <c r="X1091" s="0" t="n">
        <v>135.180727280311</v>
      </c>
      <c r="Y1091" s="0" t="n">
        <v>130.56</v>
      </c>
      <c r="Z1091" s="0" t="s">
        <v>230</v>
      </c>
      <c r="AA1091" s="0" t="n">
        <v>0.1678571429</v>
      </c>
      <c r="AB1091" s="0" t="n">
        <v>0.235</v>
      </c>
      <c r="AC1091" s="0" t="n">
        <v>1</v>
      </c>
      <c r="AD1091" s="0" t="n">
        <v>0.0671428571</v>
      </c>
      <c r="AE1091" s="0" t="n">
        <v>0.765</v>
      </c>
      <c r="AF1091" s="0" t="n">
        <v>0</v>
      </c>
      <c r="AG1091" s="0" t="n">
        <v>0.765</v>
      </c>
      <c r="AH1091" s="0" t="n">
        <v>0.13410696331845</v>
      </c>
      <c r="AI1091" s="0" t="n">
        <v>0.187749748597894</v>
      </c>
      <c r="AJ1091" s="0" t="n">
        <v>0.798935100416571</v>
      </c>
      <c r="AK1091" s="5" t="s">
        <v>254</v>
      </c>
      <c r="AL1091" s="5" t="s">
        <v>288</v>
      </c>
      <c r="AM1091" s="5" t="s">
        <v>311</v>
      </c>
      <c r="AN1091" s="5" t="s">
        <v>245</v>
      </c>
      <c r="AO1091" s="5" t="s">
        <v>252</v>
      </c>
      <c r="AP1091" s="5" t="s">
        <v>649</v>
      </c>
      <c r="AQ1091" s="0" t="s">
        <v>239</v>
      </c>
    </row>
    <row r="1092" customFormat="false" ht="15.8" hidden="true" customHeight="false" outlineLevel="0" collapsed="false">
      <c r="A1092" s="0" t="s">
        <v>8</v>
      </c>
      <c r="B1092" s="0" t="s">
        <v>8</v>
      </c>
      <c r="C1092" s="0" t="s">
        <v>310</v>
      </c>
      <c r="D1092" s="0" t="s">
        <v>178</v>
      </c>
      <c r="E1092" s="0" t="s">
        <v>103</v>
      </c>
      <c r="F1092" s="0" t="s">
        <v>240</v>
      </c>
      <c r="G1092" s="0" t="n">
        <v>20143055.9327064</v>
      </c>
      <c r="H1092" s="0" t="n">
        <v>1212414.28276457</v>
      </c>
      <c r="I1092" s="0" t="n">
        <v>2077172.00212316</v>
      </c>
      <c r="J1092" s="0" t="n">
        <v>0</v>
      </c>
      <c r="K1092" s="0" t="n">
        <v>0</v>
      </c>
      <c r="L1092" s="0" t="n">
        <v>93113416.9163194</v>
      </c>
      <c r="M1092" s="0" t="n">
        <v>139670125.374479</v>
      </c>
      <c r="N1092" s="0" t="n">
        <v>38409284.4779817</v>
      </c>
      <c r="O1092" s="0" t="n">
        <v>52376297.0154296</v>
      </c>
      <c r="P1092" s="0" t="n">
        <v>5602235.75140857</v>
      </c>
      <c r="Q1092" s="0" t="n">
        <v>7843130.05197201</v>
      </c>
      <c r="R1092" s="0" t="n">
        <v>199816876.513449</v>
      </c>
      <c r="S1092" s="0" t="n">
        <v>0.899192419158096</v>
      </c>
      <c r="T1092" s="0" t="n">
        <v>0</v>
      </c>
      <c r="U1092" s="0" t="n">
        <v>96.0000000000002</v>
      </c>
      <c r="V1092" s="0" t="n">
        <v>37.44</v>
      </c>
      <c r="W1092" s="0" t="n">
        <v>5.54487273637282</v>
      </c>
      <c r="X1092" s="0" t="n">
        <v>138.984872736373</v>
      </c>
      <c r="Y1092" s="0" t="n">
        <v>133.44</v>
      </c>
      <c r="Z1092" s="0" t="s">
        <v>230</v>
      </c>
      <c r="AA1092" s="0" t="n">
        <v>0.1678571429</v>
      </c>
      <c r="AB1092" s="0" t="n">
        <v>0.235</v>
      </c>
      <c r="AC1092" s="0" t="n">
        <v>1</v>
      </c>
      <c r="AD1092" s="0" t="n">
        <v>0.0671428571</v>
      </c>
      <c r="AE1092" s="0" t="n">
        <v>0.765</v>
      </c>
      <c r="AF1092" s="0" t="n">
        <v>0</v>
      </c>
      <c r="AG1092" s="0" t="n">
        <v>0.765</v>
      </c>
      <c r="AH1092" s="0" t="n">
        <v>0.150935870397217</v>
      </c>
      <c r="AI1092" s="0" t="n">
        <v>0.211310218502152</v>
      </c>
      <c r="AJ1092" s="0" t="n">
        <v>0.899192419158096</v>
      </c>
      <c r="AK1092" s="5" t="s">
        <v>254</v>
      </c>
      <c r="AL1092" s="5" t="s">
        <v>288</v>
      </c>
      <c r="AM1092" s="5" t="s">
        <v>311</v>
      </c>
      <c r="AN1092" s="5" t="s">
        <v>245</v>
      </c>
      <c r="AO1092" s="5" t="s">
        <v>252</v>
      </c>
      <c r="AP1092" s="5" t="s">
        <v>649</v>
      </c>
      <c r="AQ1092" s="0" t="s">
        <v>155</v>
      </c>
    </row>
    <row r="1093" customFormat="false" ht="15.8" hidden="true" customHeight="false" outlineLevel="0" collapsed="false">
      <c r="A1093" s="0" t="s">
        <v>8</v>
      </c>
      <c r="B1093" s="0" t="s">
        <v>8</v>
      </c>
      <c r="C1093" s="0" t="s">
        <v>310</v>
      </c>
      <c r="D1093" s="0" t="s">
        <v>178</v>
      </c>
      <c r="E1093" s="0" t="s">
        <v>103</v>
      </c>
      <c r="F1093" s="0" t="s">
        <v>241</v>
      </c>
      <c r="G1093" s="0" t="n">
        <v>6938361.59045692</v>
      </c>
      <c r="H1093" s="0" t="n">
        <v>1212414.28276457</v>
      </c>
      <c r="I1093" s="0" t="n">
        <v>2077172.00212316</v>
      </c>
      <c r="J1093" s="0" t="n">
        <v>7843130.05197201</v>
      </c>
      <c r="K1093" s="0" t="n">
        <v>10084024.3525354</v>
      </c>
      <c r="L1093" s="0" t="n">
        <v>162948479.603559</v>
      </c>
      <c r="M1093" s="0" t="n">
        <v>232783542.290799</v>
      </c>
      <c r="N1093" s="0" t="n">
        <v>43646914.1795247</v>
      </c>
      <c r="O1093" s="0" t="n">
        <v>55868050.1497917</v>
      </c>
      <c r="P1093" s="0" t="n">
        <v>6722682.9016903</v>
      </c>
      <c r="Q1093" s="0" t="n">
        <v>8963577.20225373</v>
      </c>
      <c r="R1093" s="0" t="n">
        <v>199816876.513449</v>
      </c>
      <c r="S1093" s="0" t="n">
        <v>0.965276398512866</v>
      </c>
      <c r="T1093" s="0" t="n">
        <v>7.3931636484971</v>
      </c>
      <c r="U1093" s="0" t="n">
        <v>163.2</v>
      </c>
      <c r="V1093" s="0" t="n">
        <v>41.0400000000001</v>
      </c>
      <c r="W1093" s="0" t="n">
        <v>6.46901819243496</v>
      </c>
      <c r="X1093" s="0" t="n">
        <v>218.102181840932</v>
      </c>
      <c r="Y1093" s="0" t="n">
        <v>204.24</v>
      </c>
      <c r="Z1093" s="0" t="s">
        <v>230</v>
      </c>
      <c r="AA1093" s="0" t="n">
        <v>0.1678571429</v>
      </c>
      <c r="AB1093" s="0" t="n">
        <v>0.235</v>
      </c>
      <c r="AC1093" s="0" t="n">
        <v>1</v>
      </c>
      <c r="AD1093" s="0" t="n">
        <v>0.0671428571</v>
      </c>
      <c r="AE1093" s="0" t="n">
        <v>0.765</v>
      </c>
      <c r="AF1093" s="0" t="n">
        <v>0.255</v>
      </c>
      <c r="AG1093" s="0" t="n">
        <v>0.51</v>
      </c>
      <c r="AH1093" s="0" t="n">
        <v>0.162028538363171</v>
      </c>
      <c r="AI1093" s="0" t="n">
        <v>0.226839953650523</v>
      </c>
      <c r="AJ1093" s="0" t="n">
        <v>0.965276398512866</v>
      </c>
      <c r="AK1093" s="5" t="s">
        <v>254</v>
      </c>
      <c r="AL1093" s="5" t="s">
        <v>288</v>
      </c>
      <c r="AM1093" s="5" t="s">
        <v>311</v>
      </c>
      <c r="AN1093" s="5" t="s">
        <v>245</v>
      </c>
      <c r="AO1093" s="5" t="s">
        <v>252</v>
      </c>
      <c r="AP1093" s="5" t="s">
        <v>649</v>
      </c>
      <c r="AQ1093" s="0" t="s">
        <v>242</v>
      </c>
    </row>
    <row r="1094" customFormat="false" ht="15.8" hidden="true" customHeight="false" outlineLevel="0" collapsed="false">
      <c r="A1094" s="0" t="s">
        <v>8</v>
      </c>
      <c r="B1094" s="0" t="s">
        <v>8</v>
      </c>
      <c r="C1094" s="0" t="s">
        <v>310</v>
      </c>
      <c r="D1094" s="0" t="s">
        <v>193</v>
      </c>
      <c r="E1094" s="0" t="s">
        <v>103</v>
      </c>
      <c r="F1094" s="0" t="s">
        <v>202</v>
      </c>
      <c r="G1094" s="0" t="n">
        <v>434221209.744431</v>
      </c>
      <c r="H1094" s="0" t="n">
        <v>2290572.74414919</v>
      </c>
      <c r="I1094" s="0" t="n">
        <v>6914.000000327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434221209.744431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s">
        <v>230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5" t="s">
        <v>254</v>
      </c>
      <c r="AL1094" s="5" t="s">
        <v>248</v>
      </c>
      <c r="AM1094" s="5" t="s">
        <v>311</v>
      </c>
      <c r="AN1094" s="5" t="s">
        <v>245</v>
      </c>
      <c r="AO1094" s="5" t="s">
        <v>252</v>
      </c>
      <c r="AP1094" s="5" t="s">
        <v>650</v>
      </c>
      <c r="AQ1094" s="0" t="s">
        <v>237</v>
      </c>
    </row>
    <row r="1095" customFormat="false" ht="15.8" hidden="true" customHeight="false" outlineLevel="0" collapsed="false">
      <c r="A1095" s="0" t="s">
        <v>8</v>
      </c>
      <c r="B1095" s="0" t="s">
        <v>8</v>
      </c>
      <c r="C1095" s="0" t="s">
        <v>310</v>
      </c>
      <c r="D1095" s="0" t="s">
        <v>193</v>
      </c>
      <c r="E1095" s="0" t="s">
        <v>103</v>
      </c>
      <c r="F1095" s="0" t="s">
        <v>238</v>
      </c>
      <c r="G1095" s="0" t="n">
        <v>90766544.3715616</v>
      </c>
      <c r="H1095" s="0" t="n">
        <v>2290572.74414919</v>
      </c>
      <c r="I1095" s="0" t="n">
        <v>2055267.30159472</v>
      </c>
      <c r="J1095" s="0" t="n">
        <v>0</v>
      </c>
      <c r="K1095" s="0" t="n">
        <v>0</v>
      </c>
      <c r="L1095" s="0" t="n">
        <v>175915986.750658</v>
      </c>
      <c r="M1095" s="0" t="n">
        <v>263873980.125987</v>
      </c>
      <c r="N1095" s="0" t="n">
        <v>65968495.0314967</v>
      </c>
      <c r="O1095" s="0" t="n">
        <v>92355893.0440952</v>
      </c>
      <c r="P1095" s="0" t="n">
        <v>13125854.4829631</v>
      </c>
      <c r="Q1095" s="0" t="n">
        <v>19688781.7244446</v>
      </c>
      <c r="R1095" s="0" t="n">
        <v>434221209.744431</v>
      </c>
      <c r="S1095" s="0" t="n">
        <v>0.790967040912202</v>
      </c>
      <c r="T1095" s="0" t="n">
        <v>0</v>
      </c>
      <c r="U1095" s="0" t="n">
        <v>95.9999999999999</v>
      </c>
      <c r="V1095" s="0" t="n">
        <v>34.5599999999999</v>
      </c>
      <c r="W1095" s="0" t="n">
        <v>7.1629762231359</v>
      </c>
      <c r="X1095" s="0" t="n">
        <v>137.722976223136</v>
      </c>
      <c r="Y1095" s="0" t="n">
        <v>130.56</v>
      </c>
      <c r="Z1095" s="0" t="s">
        <v>230</v>
      </c>
      <c r="AA1095" s="0" t="n">
        <v>0.1678571429</v>
      </c>
      <c r="AB1095" s="0" t="n">
        <v>0.235</v>
      </c>
      <c r="AC1095" s="0" t="n">
        <v>1</v>
      </c>
      <c r="AD1095" s="0" t="n">
        <v>0.0671428571</v>
      </c>
      <c r="AE1095" s="0" t="n">
        <v>0.765</v>
      </c>
      <c r="AF1095" s="0" t="n">
        <v>0</v>
      </c>
      <c r="AG1095" s="0" t="n">
        <v>0.765</v>
      </c>
      <c r="AH1095" s="0" t="n">
        <v>0.13276946761559</v>
      </c>
      <c r="AI1095" s="0" t="n">
        <v>0.185877254614368</v>
      </c>
      <c r="AJ1095" s="0" t="n">
        <v>0.790967040912202</v>
      </c>
      <c r="AK1095" s="5" t="s">
        <v>254</v>
      </c>
      <c r="AL1095" s="5" t="s">
        <v>248</v>
      </c>
      <c r="AM1095" s="5" t="s">
        <v>311</v>
      </c>
      <c r="AN1095" s="5" t="s">
        <v>245</v>
      </c>
      <c r="AO1095" s="5" t="s">
        <v>252</v>
      </c>
      <c r="AP1095" s="5" t="s">
        <v>650</v>
      </c>
      <c r="AQ1095" s="0" t="s">
        <v>239</v>
      </c>
    </row>
    <row r="1096" customFormat="false" ht="15.8" hidden="true" customHeight="false" outlineLevel="0" collapsed="false">
      <c r="A1096" s="0" t="s">
        <v>8</v>
      </c>
      <c r="B1096" s="0" t="s">
        <v>8</v>
      </c>
      <c r="C1096" s="0" t="s">
        <v>310</v>
      </c>
      <c r="D1096" s="0" t="s">
        <v>193</v>
      </c>
      <c r="E1096" s="0" t="s">
        <v>103</v>
      </c>
      <c r="F1096" s="0" t="s">
        <v>240</v>
      </c>
      <c r="G1096" s="0" t="n">
        <v>47949769.0476255</v>
      </c>
      <c r="H1096" s="0" t="n">
        <v>2290572.74414919</v>
      </c>
      <c r="I1096" s="0" t="n">
        <v>2055267.30159472</v>
      </c>
      <c r="J1096" s="0" t="n">
        <v>0</v>
      </c>
      <c r="K1096" s="0" t="n">
        <v>0</v>
      </c>
      <c r="L1096" s="0" t="n">
        <v>175915986.750658</v>
      </c>
      <c r="M1096" s="0" t="n">
        <v>263873980.125987</v>
      </c>
      <c r="N1096" s="0" t="n">
        <v>72565344.5346463</v>
      </c>
      <c r="O1096" s="0" t="n">
        <v>98952742.5472449</v>
      </c>
      <c r="P1096" s="0" t="n">
        <v>16407318.1037038</v>
      </c>
      <c r="Q1096" s="0" t="n">
        <v>22970245.3451854</v>
      </c>
      <c r="R1096" s="0" t="n">
        <v>434221209.744431</v>
      </c>
      <c r="S1096" s="0" t="n">
        <v>0.889572945835955</v>
      </c>
      <c r="T1096" s="0" t="n">
        <v>0</v>
      </c>
      <c r="U1096" s="0" t="n">
        <v>95.9999999999999</v>
      </c>
      <c r="V1096" s="0" t="n">
        <v>37.4399999999999</v>
      </c>
      <c r="W1096" s="0" t="n">
        <v>8.59557146776308</v>
      </c>
      <c r="X1096" s="0" t="n">
        <v>142.035571467763</v>
      </c>
      <c r="Y1096" s="0" t="n">
        <v>133.44</v>
      </c>
      <c r="Z1096" s="0" t="s">
        <v>230</v>
      </c>
      <c r="AA1096" s="0" t="n">
        <v>0.1678571429</v>
      </c>
      <c r="AB1096" s="0" t="n">
        <v>0.235</v>
      </c>
      <c r="AC1096" s="0" t="n">
        <v>1</v>
      </c>
      <c r="AD1096" s="0" t="n">
        <v>0.0671428571</v>
      </c>
      <c r="AE1096" s="0" t="n">
        <v>0.765</v>
      </c>
      <c r="AF1096" s="0" t="n">
        <v>0</v>
      </c>
      <c r="AG1096" s="0" t="n">
        <v>0.765</v>
      </c>
      <c r="AH1096" s="0" t="n">
        <v>0.14932117308916</v>
      </c>
      <c r="AI1096" s="0" t="n">
        <v>0.209049642271449</v>
      </c>
      <c r="AJ1096" s="0" t="n">
        <v>0.889572945835955</v>
      </c>
      <c r="AK1096" s="5" t="s">
        <v>254</v>
      </c>
      <c r="AL1096" s="5" t="s">
        <v>248</v>
      </c>
      <c r="AM1096" s="5" t="s">
        <v>311</v>
      </c>
      <c r="AN1096" s="5" t="s">
        <v>245</v>
      </c>
      <c r="AO1096" s="5" t="s">
        <v>252</v>
      </c>
      <c r="AP1096" s="5" t="s">
        <v>650</v>
      </c>
      <c r="AQ1096" s="0" t="s">
        <v>155</v>
      </c>
    </row>
    <row r="1097" customFormat="false" ht="15.8" hidden="true" customHeight="false" outlineLevel="0" collapsed="false">
      <c r="A1097" s="0" t="s">
        <v>8</v>
      </c>
      <c r="B1097" s="0" t="s">
        <v>8</v>
      </c>
      <c r="C1097" s="0" t="s">
        <v>310</v>
      </c>
      <c r="D1097" s="0" t="s">
        <v>193</v>
      </c>
      <c r="E1097" s="0" t="s">
        <v>103</v>
      </c>
      <c r="F1097" s="0" t="s">
        <v>241</v>
      </c>
      <c r="G1097" s="0" t="n">
        <v>15015067.2700769</v>
      </c>
      <c r="H1097" s="0" t="n">
        <v>2290572.74414919</v>
      </c>
      <c r="I1097" s="0" t="n">
        <v>2055267.30159472</v>
      </c>
      <c r="J1097" s="0" t="n">
        <v>22970245.3451854</v>
      </c>
      <c r="K1097" s="0" t="n">
        <v>29533172.5866668</v>
      </c>
      <c r="L1097" s="0" t="n">
        <v>307852976.813651</v>
      </c>
      <c r="M1097" s="0" t="n">
        <v>439789966.876644</v>
      </c>
      <c r="N1097" s="0" t="n">
        <v>82460618.7893709</v>
      </c>
      <c r="O1097" s="0" t="n">
        <v>105549592.050395</v>
      </c>
      <c r="P1097" s="0" t="n">
        <v>19688781.7244446</v>
      </c>
      <c r="Q1097" s="0" t="n">
        <v>26251708.9659261</v>
      </c>
      <c r="R1097" s="0" t="n">
        <v>434221209.744431</v>
      </c>
      <c r="S1097" s="0" t="n">
        <v>0.96542069587316</v>
      </c>
      <c r="T1097" s="0" t="n">
        <v>11.4607619570174</v>
      </c>
      <c r="U1097" s="0" t="n">
        <v>163.2</v>
      </c>
      <c r="V1097" s="0" t="n">
        <v>41.0399999999999</v>
      </c>
      <c r="W1097" s="0" t="n">
        <v>10.0281667123903</v>
      </c>
      <c r="X1097" s="0" t="n">
        <v>225.728928669407</v>
      </c>
      <c r="Y1097" s="0" t="n">
        <v>204.24</v>
      </c>
      <c r="Z1097" s="0" t="s">
        <v>230</v>
      </c>
      <c r="AA1097" s="0" t="n">
        <v>0.1678571429</v>
      </c>
      <c r="AB1097" s="0" t="n">
        <v>0.235</v>
      </c>
      <c r="AC1097" s="0" t="n">
        <v>1</v>
      </c>
      <c r="AD1097" s="0" t="n">
        <v>0.0671428571</v>
      </c>
      <c r="AE1097" s="0" t="n">
        <v>0.765</v>
      </c>
      <c r="AF1097" s="0" t="n">
        <v>0.255</v>
      </c>
      <c r="AG1097" s="0" t="n">
        <v>0.51</v>
      </c>
      <c r="AH1097" s="0" t="n">
        <v>0.162052759705799</v>
      </c>
      <c r="AI1097" s="0" t="n">
        <v>0.226873863530193</v>
      </c>
      <c r="AJ1097" s="0" t="n">
        <v>0.96542069587316</v>
      </c>
      <c r="AK1097" s="5" t="s">
        <v>254</v>
      </c>
      <c r="AL1097" s="5" t="s">
        <v>248</v>
      </c>
      <c r="AM1097" s="5" t="s">
        <v>311</v>
      </c>
      <c r="AN1097" s="5" t="s">
        <v>245</v>
      </c>
      <c r="AO1097" s="5" t="s">
        <v>252</v>
      </c>
      <c r="AP1097" s="5" t="s">
        <v>650</v>
      </c>
      <c r="AQ1097" s="0" t="s">
        <v>242</v>
      </c>
    </row>
    <row r="1098" customFormat="false" ht="15.8" hidden="true" customHeight="false" outlineLevel="0" collapsed="false">
      <c r="A1098" s="0" t="s">
        <v>8</v>
      </c>
      <c r="B1098" s="0" t="s">
        <v>8</v>
      </c>
      <c r="C1098" s="0" t="s">
        <v>36</v>
      </c>
      <c r="D1098" s="0" t="s">
        <v>259</v>
      </c>
      <c r="E1098" s="0" t="s">
        <v>260</v>
      </c>
      <c r="F1098" s="0" t="s">
        <v>202</v>
      </c>
      <c r="G1098" s="0" t="n">
        <v>137493146.835384</v>
      </c>
      <c r="H1098" s="0" t="n">
        <v>992411.188569928</v>
      </c>
      <c r="I1098" s="0" t="n">
        <v>2429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137493146.835384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s">
        <v>244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5" t="s">
        <v>261</v>
      </c>
      <c r="AL1098" s="5" t="s">
        <v>262</v>
      </c>
      <c r="AM1098" s="5" t="s">
        <v>314</v>
      </c>
      <c r="AN1098" s="5" t="s">
        <v>245</v>
      </c>
      <c r="AO1098" s="5" t="s">
        <v>252</v>
      </c>
      <c r="AP1098" s="5" t="s">
        <v>651</v>
      </c>
      <c r="AQ1098" s="0" t="s">
        <v>237</v>
      </c>
    </row>
    <row r="1099" customFormat="false" ht="15.8" hidden="true" customHeight="false" outlineLevel="0" collapsed="false">
      <c r="A1099" s="0" t="s">
        <v>8</v>
      </c>
      <c r="B1099" s="0" t="s">
        <v>8</v>
      </c>
      <c r="C1099" s="0" t="s">
        <v>36</v>
      </c>
      <c r="D1099" s="0" t="s">
        <v>259</v>
      </c>
      <c r="E1099" s="0" t="s">
        <v>260</v>
      </c>
      <c r="F1099" s="0" t="s">
        <v>238</v>
      </c>
      <c r="G1099" s="0" t="n">
        <v>107660370.794086</v>
      </c>
      <c r="H1099" s="0" t="n">
        <v>992411.188569928</v>
      </c>
      <c r="I1099" s="0" t="n">
        <v>823029.313567637</v>
      </c>
      <c r="J1099" s="0" t="n">
        <v>9924111.88569928</v>
      </c>
      <c r="K1099" s="0" t="n">
        <v>12405139.8571241</v>
      </c>
      <c r="L1099" s="0" t="n">
        <v>137124271.975518</v>
      </c>
      <c r="M1099" s="0" t="n">
        <v>171405339.969398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137493146.835384</v>
      </c>
      <c r="S1099" s="0" t="n">
        <v>0.216976458303155</v>
      </c>
      <c r="T1099" s="0" t="n">
        <v>11.25</v>
      </c>
      <c r="U1099" s="0" t="n">
        <v>155.44444455</v>
      </c>
      <c r="V1099" s="0" t="n">
        <v>0</v>
      </c>
      <c r="W1099" s="0" t="n">
        <v>0</v>
      </c>
      <c r="X1099" s="0" t="n">
        <v>166.69444455</v>
      </c>
      <c r="Y1099" s="0" t="n">
        <v>0</v>
      </c>
      <c r="Z1099" s="0" t="s">
        <v>244</v>
      </c>
      <c r="AA1099" s="0" t="n">
        <v>0.258</v>
      </c>
      <c r="AB1099" s="0" t="n">
        <v>0</v>
      </c>
      <c r="AC1099" s="0" t="n">
        <v>1</v>
      </c>
      <c r="AD1099" s="0" t="n">
        <v>0</v>
      </c>
      <c r="AE1099" s="0" t="n">
        <v>0.742</v>
      </c>
      <c r="AF1099" s="0" t="n">
        <v>0.742</v>
      </c>
      <c r="AG1099" s="0" t="n">
        <v>0</v>
      </c>
      <c r="AH1099" s="0" t="n">
        <v>0.0559799262422141</v>
      </c>
      <c r="AI1099" s="0" t="n">
        <v>0</v>
      </c>
      <c r="AJ1099" s="0" t="n">
        <v>0.216976458303155</v>
      </c>
      <c r="AK1099" s="5" t="s">
        <v>261</v>
      </c>
      <c r="AL1099" s="5" t="s">
        <v>262</v>
      </c>
      <c r="AM1099" s="5" t="s">
        <v>314</v>
      </c>
      <c r="AN1099" s="5" t="s">
        <v>245</v>
      </c>
      <c r="AO1099" s="5" t="s">
        <v>252</v>
      </c>
      <c r="AP1099" s="5" t="s">
        <v>651</v>
      </c>
      <c r="AQ1099" s="0" t="s">
        <v>239</v>
      </c>
    </row>
    <row r="1100" customFormat="false" ht="15.8" hidden="true" customHeight="false" outlineLevel="0" collapsed="false">
      <c r="A1100" s="0" t="s">
        <v>8</v>
      </c>
      <c r="B1100" s="0" t="s">
        <v>8</v>
      </c>
      <c r="C1100" s="0" t="s">
        <v>36</v>
      </c>
      <c r="D1100" s="0" t="s">
        <v>259</v>
      </c>
      <c r="E1100" s="0" t="s">
        <v>260</v>
      </c>
      <c r="F1100" s="0" t="s">
        <v>240</v>
      </c>
      <c r="G1100" s="0" t="n">
        <v>12882923.1696326</v>
      </c>
      <c r="H1100" s="0" t="n">
        <v>992411.188569928</v>
      </c>
      <c r="I1100" s="0" t="n">
        <v>823029.313567637</v>
      </c>
      <c r="J1100" s="0" t="n">
        <v>11164625.8714117</v>
      </c>
      <c r="K1100" s="0" t="n">
        <v>13645653.8428365</v>
      </c>
      <c r="L1100" s="0" t="n">
        <v>137124271.975518</v>
      </c>
      <c r="M1100" s="0" t="n">
        <v>171405339.969398</v>
      </c>
      <c r="N1100" s="0" t="n">
        <v>32847585.1604318</v>
      </c>
      <c r="O1100" s="0" t="n">
        <v>52556136.2566908</v>
      </c>
      <c r="P1100" s="0" t="n">
        <v>19848223.7713986</v>
      </c>
      <c r="Q1100" s="0" t="n">
        <v>22329251.7428234</v>
      </c>
      <c r="R1100" s="0" t="n">
        <v>137493146.835384</v>
      </c>
      <c r="S1100" s="0" t="n">
        <v>0.906301343258534</v>
      </c>
      <c r="T1100" s="0" t="n">
        <v>12.5</v>
      </c>
      <c r="U1100" s="0" t="n">
        <v>155.44444455</v>
      </c>
      <c r="V1100" s="0" t="n">
        <v>43.028395085</v>
      </c>
      <c r="W1100" s="0" t="n">
        <v>21.25</v>
      </c>
      <c r="X1100" s="0" t="n">
        <v>232.222839635</v>
      </c>
      <c r="Y1100" s="0" t="n">
        <v>198.472839635</v>
      </c>
      <c r="Z1100" s="0" t="s">
        <v>244</v>
      </c>
      <c r="AA1100" s="0" t="n">
        <v>0.258</v>
      </c>
      <c r="AB1100" s="0" t="n">
        <v>0.44</v>
      </c>
      <c r="AC1100" s="0" t="n">
        <v>1</v>
      </c>
      <c r="AD1100" s="0" t="n">
        <v>0.182</v>
      </c>
      <c r="AE1100" s="0" t="n">
        <v>0.56</v>
      </c>
      <c r="AF1100" s="0" t="n">
        <v>0.186666666666667</v>
      </c>
      <c r="AG1100" s="0" t="n">
        <v>0.373333333333333</v>
      </c>
      <c r="AH1100" s="0" t="n">
        <v>0.233825746560702</v>
      </c>
      <c r="AI1100" s="0" t="n">
        <v>0.398772591033755</v>
      </c>
      <c r="AJ1100" s="0" t="n">
        <v>0.906301343258534</v>
      </c>
      <c r="AK1100" s="5" t="s">
        <v>261</v>
      </c>
      <c r="AL1100" s="5" t="s">
        <v>262</v>
      </c>
      <c r="AM1100" s="5" t="s">
        <v>314</v>
      </c>
      <c r="AN1100" s="5" t="s">
        <v>245</v>
      </c>
      <c r="AO1100" s="5" t="s">
        <v>252</v>
      </c>
      <c r="AP1100" s="5" t="s">
        <v>651</v>
      </c>
      <c r="AQ1100" s="0" t="s">
        <v>155</v>
      </c>
    </row>
    <row r="1101" customFormat="false" ht="15.8" hidden="true" customHeight="false" outlineLevel="0" collapsed="false">
      <c r="A1101" s="0" t="s">
        <v>8</v>
      </c>
      <c r="B1101" s="0" t="s">
        <v>8</v>
      </c>
      <c r="C1101" s="0" t="s">
        <v>36</v>
      </c>
      <c r="D1101" s="0" t="s">
        <v>259</v>
      </c>
      <c r="E1101" s="0" t="s">
        <v>260</v>
      </c>
      <c r="F1101" s="0" t="s">
        <v>241</v>
      </c>
      <c r="G1101" s="0" t="n">
        <v>9827152.99604874</v>
      </c>
      <c r="H1101" s="0" t="n">
        <v>992411.188569928</v>
      </c>
      <c r="I1101" s="0" t="n">
        <v>823029.313567637</v>
      </c>
      <c r="J1101" s="0" t="n">
        <v>11164625.8714117</v>
      </c>
      <c r="K1101" s="0" t="n">
        <v>13645653.8428365</v>
      </c>
      <c r="L1101" s="0" t="n">
        <v>274248543.951036</v>
      </c>
      <c r="M1101" s="0" t="n">
        <v>308529611.944915</v>
      </c>
      <c r="N1101" s="0" t="n">
        <v>82118962.9010794</v>
      </c>
      <c r="O1101" s="0" t="n">
        <v>105112272.513382</v>
      </c>
      <c r="P1101" s="0" t="n">
        <v>22329251.7428234</v>
      </c>
      <c r="Q1101" s="0" t="n">
        <v>24810279.7142482</v>
      </c>
      <c r="R1101" s="0" t="n">
        <v>137493146.835384</v>
      </c>
      <c r="S1101" s="0" t="n">
        <v>0.928526234054309</v>
      </c>
      <c r="T1101" s="0" t="n">
        <v>12.5</v>
      </c>
      <c r="U1101" s="0" t="n">
        <v>293.61728415</v>
      </c>
      <c r="V1101" s="0" t="n">
        <v>94.3314815325</v>
      </c>
      <c r="W1101" s="0" t="n">
        <v>23.75</v>
      </c>
      <c r="X1101" s="0" t="n">
        <v>424.1987656825</v>
      </c>
      <c r="Y1101" s="0" t="n">
        <v>387.9487656825</v>
      </c>
      <c r="Z1101" s="0" t="s">
        <v>244</v>
      </c>
      <c r="AA1101" s="0" t="n">
        <v>0.258</v>
      </c>
      <c r="AB1101" s="0" t="n">
        <v>0.44</v>
      </c>
      <c r="AC1101" s="0" t="n">
        <v>1</v>
      </c>
      <c r="AD1101" s="0" t="n">
        <v>0.182</v>
      </c>
      <c r="AE1101" s="0" t="n">
        <v>0.56</v>
      </c>
      <c r="AF1101" s="0" t="n">
        <v>0.186666666666667</v>
      </c>
      <c r="AG1101" s="0" t="n">
        <v>0.373333333333333</v>
      </c>
      <c r="AH1101" s="0" t="n">
        <v>0.239559768386012</v>
      </c>
      <c r="AI1101" s="0" t="n">
        <v>0.408551542983896</v>
      </c>
      <c r="AJ1101" s="0" t="n">
        <v>0.928526234054309</v>
      </c>
      <c r="AK1101" s="5" t="s">
        <v>261</v>
      </c>
      <c r="AL1101" s="5" t="s">
        <v>262</v>
      </c>
      <c r="AM1101" s="5" t="s">
        <v>314</v>
      </c>
      <c r="AN1101" s="5" t="s">
        <v>245</v>
      </c>
      <c r="AO1101" s="5" t="s">
        <v>252</v>
      </c>
      <c r="AP1101" s="5" t="s">
        <v>651</v>
      </c>
      <c r="AQ1101" s="0" t="s">
        <v>242</v>
      </c>
    </row>
    <row r="1102" customFormat="false" ht="15.8" hidden="true" customHeight="false" outlineLevel="0" collapsed="false">
      <c r="A1102" s="0" t="s">
        <v>8</v>
      </c>
      <c r="B1102" s="0" t="s">
        <v>8</v>
      </c>
      <c r="C1102" s="0" t="s">
        <v>37</v>
      </c>
      <c r="D1102" s="0" t="s">
        <v>259</v>
      </c>
      <c r="E1102" s="0" t="s">
        <v>260</v>
      </c>
      <c r="F1102" s="0" t="s">
        <v>202</v>
      </c>
      <c r="G1102" s="0" t="n">
        <v>465805170.410066</v>
      </c>
      <c r="H1102" s="0" t="n">
        <v>3709721.00941672</v>
      </c>
      <c r="I1102" s="0" t="n">
        <v>3974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465805170.410066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s">
        <v>244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5" t="s">
        <v>261</v>
      </c>
      <c r="AL1102" s="5" t="s">
        <v>262</v>
      </c>
      <c r="AM1102" s="5" t="s">
        <v>316</v>
      </c>
      <c r="AN1102" s="5" t="s">
        <v>245</v>
      </c>
      <c r="AO1102" s="5" t="s">
        <v>252</v>
      </c>
      <c r="AP1102" s="5" t="s">
        <v>652</v>
      </c>
      <c r="AQ1102" s="0" t="s">
        <v>237</v>
      </c>
    </row>
    <row r="1103" customFormat="false" ht="15.8" hidden="true" customHeight="false" outlineLevel="0" collapsed="false">
      <c r="A1103" s="0" t="s">
        <v>8</v>
      </c>
      <c r="B1103" s="0" t="s">
        <v>8</v>
      </c>
      <c r="C1103" s="0" t="s">
        <v>37</v>
      </c>
      <c r="D1103" s="0" t="s">
        <v>259</v>
      </c>
      <c r="E1103" s="0" t="s">
        <v>260</v>
      </c>
      <c r="F1103" s="0" t="s">
        <v>238</v>
      </c>
      <c r="G1103" s="0" t="n">
        <v>362453572.516442</v>
      </c>
      <c r="H1103" s="0" t="n">
        <v>3709721.00941672</v>
      </c>
      <c r="I1103" s="0" t="n">
        <v>3096752.62145356</v>
      </c>
      <c r="J1103" s="0" t="n">
        <v>37097210.0941672</v>
      </c>
      <c r="K1103" s="0" t="n">
        <v>46371512.617709</v>
      </c>
      <c r="L1103" s="0" t="n">
        <v>465414510.790404</v>
      </c>
      <c r="M1103" s="0" t="n">
        <v>581768138.488008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465805170.410066</v>
      </c>
      <c r="S1103" s="0" t="n">
        <v>0.221877309353694</v>
      </c>
      <c r="T1103" s="0" t="n">
        <v>11.25</v>
      </c>
      <c r="U1103" s="0" t="n">
        <v>141.1403508</v>
      </c>
      <c r="V1103" s="0" t="n">
        <v>0</v>
      </c>
      <c r="W1103" s="0" t="n">
        <v>0</v>
      </c>
      <c r="X1103" s="0" t="n">
        <v>152.3903508</v>
      </c>
      <c r="Y1103" s="0" t="n">
        <v>0</v>
      </c>
      <c r="Z1103" s="0" t="s">
        <v>244</v>
      </c>
      <c r="AA1103" s="0" t="n">
        <v>0.258</v>
      </c>
      <c r="AB1103" s="0" t="n">
        <v>0</v>
      </c>
      <c r="AC1103" s="0" t="n">
        <v>1</v>
      </c>
      <c r="AD1103" s="0" t="n">
        <v>0</v>
      </c>
      <c r="AE1103" s="0" t="n">
        <v>0.742</v>
      </c>
      <c r="AF1103" s="0" t="n">
        <v>0.742</v>
      </c>
      <c r="AG1103" s="0" t="n">
        <v>0</v>
      </c>
      <c r="AH1103" s="0" t="n">
        <v>0.0572443458132531</v>
      </c>
      <c r="AI1103" s="0" t="n">
        <v>0</v>
      </c>
      <c r="AJ1103" s="0" t="n">
        <v>0.221877309353694</v>
      </c>
      <c r="AK1103" s="5" t="s">
        <v>261</v>
      </c>
      <c r="AL1103" s="5" t="s">
        <v>262</v>
      </c>
      <c r="AM1103" s="5" t="s">
        <v>316</v>
      </c>
      <c r="AN1103" s="5" t="s">
        <v>245</v>
      </c>
      <c r="AO1103" s="5" t="s">
        <v>252</v>
      </c>
      <c r="AP1103" s="5" t="s">
        <v>652</v>
      </c>
      <c r="AQ1103" s="0" t="s">
        <v>239</v>
      </c>
    </row>
    <row r="1104" customFormat="false" ht="15.8" hidden="true" customHeight="false" outlineLevel="0" collapsed="false">
      <c r="A1104" s="0" t="s">
        <v>8</v>
      </c>
      <c r="B1104" s="0" t="s">
        <v>8</v>
      </c>
      <c r="C1104" s="0" t="s">
        <v>37</v>
      </c>
      <c r="D1104" s="0" t="s">
        <v>259</v>
      </c>
      <c r="E1104" s="0" t="s">
        <v>260</v>
      </c>
      <c r="F1104" s="0" t="s">
        <v>240</v>
      </c>
      <c r="G1104" s="0" t="n">
        <v>40976392.3127295</v>
      </c>
      <c r="H1104" s="0" t="n">
        <v>3709721.00941672</v>
      </c>
      <c r="I1104" s="0" t="n">
        <v>3096752.62145356</v>
      </c>
      <c r="J1104" s="0" t="n">
        <v>41734361.355938</v>
      </c>
      <c r="K1104" s="0" t="n">
        <v>51008663.87948</v>
      </c>
      <c r="L1104" s="0" t="n">
        <v>465414510.790404</v>
      </c>
      <c r="M1104" s="0" t="n">
        <v>581768138.488008</v>
      </c>
      <c r="N1104" s="0" t="n">
        <v>110857744.837475</v>
      </c>
      <c r="O1104" s="0" t="n">
        <v>177372391.739961</v>
      </c>
      <c r="P1104" s="0" t="n">
        <v>74194420.1883344</v>
      </c>
      <c r="Q1104" s="0" t="n">
        <v>83468722.7118762</v>
      </c>
      <c r="R1104" s="0" t="n">
        <v>465805170.410066</v>
      </c>
      <c r="S1104" s="0" t="n">
        <v>0.912031048782356</v>
      </c>
      <c r="T1104" s="0" t="n">
        <v>12.5</v>
      </c>
      <c r="U1104" s="0" t="n">
        <v>141.1403508</v>
      </c>
      <c r="V1104" s="0" t="n">
        <v>38.8479532350001</v>
      </c>
      <c r="W1104" s="0" t="n">
        <v>21.25</v>
      </c>
      <c r="X1104" s="0" t="n">
        <v>213.738304035</v>
      </c>
      <c r="Y1104" s="0" t="n">
        <v>179.988304035</v>
      </c>
      <c r="Z1104" s="0" t="s">
        <v>244</v>
      </c>
      <c r="AA1104" s="0" t="n">
        <v>0.258</v>
      </c>
      <c r="AB1104" s="0" t="n">
        <v>0.44</v>
      </c>
      <c r="AC1104" s="0" t="n">
        <v>1</v>
      </c>
      <c r="AD1104" s="0" t="n">
        <v>0.182</v>
      </c>
      <c r="AE1104" s="0" t="n">
        <v>0.56</v>
      </c>
      <c r="AF1104" s="0" t="n">
        <v>0.186666666666667</v>
      </c>
      <c r="AG1104" s="0" t="n">
        <v>0.373333333333333</v>
      </c>
      <c r="AH1104" s="0" t="n">
        <v>0.235304010585848</v>
      </c>
      <c r="AI1104" s="0" t="n">
        <v>0.401293661464237</v>
      </c>
      <c r="AJ1104" s="0" t="n">
        <v>0.912031048782356</v>
      </c>
      <c r="AK1104" s="5" t="s">
        <v>261</v>
      </c>
      <c r="AL1104" s="5" t="s">
        <v>262</v>
      </c>
      <c r="AM1104" s="5" t="s">
        <v>316</v>
      </c>
      <c r="AN1104" s="5" t="s">
        <v>245</v>
      </c>
      <c r="AO1104" s="5" t="s">
        <v>252</v>
      </c>
      <c r="AP1104" s="5" t="s">
        <v>652</v>
      </c>
      <c r="AQ1104" s="0" t="s">
        <v>155</v>
      </c>
    </row>
    <row r="1105" customFormat="false" ht="15.8" hidden="true" customHeight="false" outlineLevel="0" collapsed="false">
      <c r="A1105" s="0" t="s">
        <v>8</v>
      </c>
      <c r="B1105" s="0" t="s">
        <v>8</v>
      </c>
      <c r="C1105" s="0" t="s">
        <v>37</v>
      </c>
      <c r="D1105" s="0" t="s">
        <v>259</v>
      </c>
      <c r="E1105" s="0" t="s">
        <v>260</v>
      </c>
      <c r="F1105" s="0" t="s">
        <v>241</v>
      </c>
      <c r="G1105" s="0" t="n">
        <v>30607268.2693816</v>
      </c>
      <c r="H1105" s="0" t="n">
        <v>3709721.00941672</v>
      </c>
      <c r="I1105" s="0" t="n">
        <v>3096752.62145356</v>
      </c>
      <c r="J1105" s="0" t="n">
        <v>41734361.355938</v>
      </c>
      <c r="K1105" s="0" t="n">
        <v>51008663.87948</v>
      </c>
      <c r="L1105" s="0" t="n">
        <v>930829021.580812</v>
      </c>
      <c r="M1105" s="0" t="n">
        <v>1047182649.27841</v>
      </c>
      <c r="N1105" s="0" t="n">
        <v>277144362.093689</v>
      </c>
      <c r="O1105" s="0" t="n">
        <v>354744783.479921</v>
      </c>
      <c r="P1105" s="0" t="n">
        <v>83468722.7118762</v>
      </c>
      <c r="Q1105" s="0" t="n">
        <v>92743025.235418</v>
      </c>
      <c r="R1105" s="0" t="n">
        <v>465805170.410066</v>
      </c>
      <c r="S1105" s="0" t="n">
        <v>0.93429169486797</v>
      </c>
      <c r="T1105" s="0" t="n">
        <v>12.5</v>
      </c>
      <c r="U1105" s="0" t="n">
        <v>266.5984404</v>
      </c>
      <c r="V1105" s="0" t="n">
        <v>85.1666667075001</v>
      </c>
      <c r="W1105" s="0" t="n">
        <v>23.75</v>
      </c>
      <c r="X1105" s="0" t="n">
        <v>388.015107107501</v>
      </c>
      <c r="Y1105" s="0" t="n">
        <v>351.765107107501</v>
      </c>
      <c r="Z1105" s="0" t="s">
        <v>244</v>
      </c>
      <c r="AA1105" s="0" t="n">
        <v>0.258</v>
      </c>
      <c r="AB1105" s="0" t="n">
        <v>0.44</v>
      </c>
      <c r="AC1105" s="0" t="n">
        <v>1</v>
      </c>
      <c r="AD1105" s="0" t="n">
        <v>0.182</v>
      </c>
      <c r="AE1105" s="0" t="n">
        <v>0.56</v>
      </c>
      <c r="AF1105" s="0" t="n">
        <v>0.186666666666667</v>
      </c>
      <c r="AG1105" s="0" t="n">
        <v>0.373333333333333</v>
      </c>
      <c r="AH1105" s="0" t="n">
        <v>0.241047257275936</v>
      </c>
      <c r="AI1105" s="0" t="n">
        <v>0.411088345741907</v>
      </c>
      <c r="AJ1105" s="0" t="n">
        <v>0.93429169486797</v>
      </c>
      <c r="AK1105" s="5" t="s">
        <v>261</v>
      </c>
      <c r="AL1105" s="5" t="s">
        <v>262</v>
      </c>
      <c r="AM1105" s="5" t="s">
        <v>316</v>
      </c>
      <c r="AN1105" s="5" t="s">
        <v>245</v>
      </c>
      <c r="AO1105" s="5" t="s">
        <v>252</v>
      </c>
      <c r="AP1105" s="5" t="s">
        <v>652</v>
      </c>
      <c r="AQ1105" s="0" t="s">
        <v>242</v>
      </c>
    </row>
    <row r="1106" customFormat="false" ht="15.8" hidden="true" customHeight="false" outlineLevel="0" collapsed="false">
      <c r="A1106" s="0" t="s">
        <v>8</v>
      </c>
      <c r="B1106" s="0" t="s">
        <v>8</v>
      </c>
      <c r="C1106" s="0" t="s">
        <v>38</v>
      </c>
      <c r="D1106" s="0" t="s">
        <v>259</v>
      </c>
      <c r="E1106" s="0" t="s">
        <v>260</v>
      </c>
      <c r="F1106" s="0" t="s">
        <v>202</v>
      </c>
      <c r="G1106" s="0" t="n">
        <v>292378286.202458</v>
      </c>
      <c r="H1106" s="0" t="n">
        <v>2690123.61625813</v>
      </c>
      <c r="I1106" s="0" t="n">
        <v>1829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292378286.202458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s">
        <v>244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0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5" t="s">
        <v>261</v>
      </c>
      <c r="AL1106" s="5" t="s">
        <v>262</v>
      </c>
      <c r="AM1106" s="5" t="s">
        <v>318</v>
      </c>
      <c r="AN1106" s="5" t="s">
        <v>245</v>
      </c>
      <c r="AO1106" s="5" t="s">
        <v>252</v>
      </c>
      <c r="AP1106" s="5" t="s">
        <v>653</v>
      </c>
      <c r="AQ1106" s="0" t="s">
        <v>237</v>
      </c>
    </row>
    <row r="1107" customFormat="false" ht="15.8" hidden="true" customHeight="false" outlineLevel="0" collapsed="false">
      <c r="A1107" s="0" t="s">
        <v>8</v>
      </c>
      <c r="B1107" s="0" t="s">
        <v>8</v>
      </c>
      <c r="C1107" s="0" t="s">
        <v>38</v>
      </c>
      <c r="D1107" s="0" t="s">
        <v>259</v>
      </c>
      <c r="E1107" s="0" t="s">
        <v>260</v>
      </c>
      <c r="F1107" s="0" t="s">
        <v>238</v>
      </c>
      <c r="G1107" s="0" t="n">
        <v>292378286.202458</v>
      </c>
      <c r="H1107" s="0" t="n">
        <v>2690123.61625813</v>
      </c>
      <c r="I1107" s="0" t="n">
        <v>2269321.52718878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292378286.202458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s">
        <v>244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5" t="s">
        <v>261</v>
      </c>
      <c r="AL1107" s="5" t="s">
        <v>262</v>
      </c>
      <c r="AM1107" s="5" t="s">
        <v>318</v>
      </c>
      <c r="AN1107" s="5" t="s">
        <v>245</v>
      </c>
      <c r="AO1107" s="5" t="s">
        <v>252</v>
      </c>
      <c r="AP1107" s="5" t="s">
        <v>653</v>
      </c>
      <c r="AQ1107" s="0" t="s">
        <v>239</v>
      </c>
    </row>
    <row r="1108" customFormat="false" ht="15.8" hidden="true" customHeight="false" outlineLevel="0" collapsed="false">
      <c r="A1108" s="0" t="s">
        <v>8</v>
      </c>
      <c r="B1108" s="0" t="s">
        <v>8</v>
      </c>
      <c r="C1108" s="0" t="s">
        <v>38</v>
      </c>
      <c r="D1108" s="0" t="s">
        <v>259</v>
      </c>
      <c r="E1108" s="0" t="s">
        <v>260</v>
      </c>
      <c r="F1108" s="0" t="s">
        <v>240</v>
      </c>
      <c r="G1108" s="0" t="n">
        <v>206053535.374973</v>
      </c>
      <c r="H1108" s="0" t="n">
        <v>2690123.61625813</v>
      </c>
      <c r="I1108" s="0" t="n">
        <v>2269321.52718878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292378286.202458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s">
        <v>244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5" t="s">
        <v>261</v>
      </c>
      <c r="AL1108" s="5" t="s">
        <v>262</v>
      </c>
      <c r="AM1108" s="5" t="s">
        <v>318</v>
      </c>
      <c r="AN1108" s="5" t="s">
        <v>245</v>
      </c>
      <c r="AO1108" s="5" t="s">
        <v>252</v>
      </c>
      <c r="AP1108" s="5" t="s">
        <v>653</v>
      </c>
      <c r="AQ1108" s="0" t="s">
        <v>155</v>
      </c>
    </row>
    <row r="1109" customFormat="false" ht="15.8" hidden="true" customHeight="false" outlineLevel="0" collapsed="false">
      <c r="A1109" s="0" t="s">
        <v>8</v>
      </c>
      <c r="B1109" s="0" t="s">
        <v>8</v>
      </c>
      <c r="C1109" s="0" t="s">
        <v>38</v>
      </c>
      <c r="D1109" s="0" t="s">
        <v>259</v>
      </c>
      <c r="E1109" s="0" t="s">
        <v>260</v>
      </c>
      <c r="F1109" s="0" t="s">
        <v>241</v>
      </c>
      <c r="G1109" s="0" t="n">
        <v>122694694.243579</v>
      </c>
      <c r="H1109" s="0" t="n">
        <v>2690123.61625813</v>
      </c>
      <c r="I1109" s="0" t="n">
        <v>2269321.52718878</v>
      </c>
      <c r="J1109" s="0" t="n">
        <v>0</v>
      </c>
      <c r="K1109" s="0" t="n">
        <v>0</v>
      </c>
      <c r="L1109" s="0" t="n">
        <v>934568870.571725</v>
      </c>
      <c r="M1109" s="0" t="n">
        <v>1134833628.55138</v>
      </c>
      <c r="N1109" s="0" t="n">
        <v>0</v>
      </c>
      <c r="O1109" s="0" t="n">
        <v>0</v>
      </c>
      <c r="P1109" s="0" t="n">
        <v>26901236.1625813</v>
      </c>
      <c r="Q1109" s="0" t="n">
        <v>33626545.2032266</v>
      </c>
      <c r="R1109" s="0" t="n">
        <v>292378286.202458</v>
      </c>
      <c r="S1109" s="0" t="n">
        <v>0.580356339599656</v>
      </c>
      <c r="T1109" s="0" t="n">
        <v>0</v>
      </c>
      <c r="U1109" s="0" t="n">
        <v>384.6296294</v>
      </c>
      <c r="V1109" s="0" t="n">
        <v>0</v>
      </c>
      <c r="W1109" s="0" t="n">
        <v>11.25</v>
      </c>
      <c r="X1109" s="0" t="n">
        <v>395.8796294</v>
      </c>
      <c r="Y1109" s="0" t="n">
        <v>0</v>
      </c>
      <c r="Z1109" s="0" t="s">
        <v>244</v>
      </c>
      <c r="AA1109" s="0" t="n">
        <v>0.258</v>
      </c>
      <c r="AB1109" s="0" t="n">
        <v>0</v>
      </c>
      <c r="AC1109" s="0" t="n">
        <v>1</v>
      </c>
      <c r="AD1109" s="0" t="n">
        <v>0</v>
      </c>
      <c r="AE1109" s="0" t="n">
        <v>0.742</v>
      </c>
      <c r="AF1109" s="0" t="n">
        <v>0</v>
      </c>
      <c r="AG1109" s="0" t="n">
        <v>0.742</v>
      </c>
      <c r="AH1109" s="0" t="n">
        <v>0.149731935616711</v>
      </c>
      <c r="AI1109" s="0" t="n">
        <v>0</v>
      </c>
      <c r="AJ1109" s="0" t="n">
        <v>0.580356339599656</v>
      </c>
      <c r="AK1109" s="5" t="s">
        <v>261</v>
      </c>
      <c r="AL1109" s="5" t="s">
        <v>262</v>
      </c>
      <c r="AM1109" s="5" t="s">
        <v>318</v>
      </c>
      <c r="AN1109" s="5" t="s">
        <v>245</v>
      </c>
      <c r="AO1109" s="5" t="s">
        <v>252</v>
      </c>
      <c r="AP1109" s="5" t="s">
        <v>653</v>
      </c>
      <c r="AQ1109" s="0" t="s">
        <v>242</v>
      </c>
    </row>
    <row r="1110" customFormat="false" ht="15.8" hidden="true" customHeight="false" outlineLevel="0" collapsed="false">
      <c r="A1110" s="0" t="s">
        <v>8</v>
      </c>
      <c r="B1110" s="0" t="s">
        <v>8</v>
      </c>
      <c r="C1110" s="0" t="s">
        <v>39</v>
      </c>
      <c r="D1110" s="0" t="s">
        <v>269</v>
      </c>
      <c r="E1110" s="0" t="s">
        <v>260</v>
      </c>
      <c r="F1110" s="0" t="s">
        <v>202</v>
      </c>
      <c r="G1110" s="0" t="n">
        <v>110112814.912923</v>
      </c>
      <c r="H1110" s="0" t="n">
        <v>857203.974602907</v>
      </c>
      <c r="I1110" s="0" t="n">
        <v>2029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110112814.912923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s">
        <v>244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5" t="s">
        <v>261</v>
      </c>
      <c r="AL1110" s="5" t="s">
        <v>270</v>
      </c>
      <c r="AM1110" s="5" t="s">
        <v>320</v>
      </c>
      <c r="AN1110" s="5" t="s">
        <v>245</v>
      </c>
      <c r="AO1110" s="5" t="s">
        <v>252</v>
      </c>
      <c r="AP1110" s="5" t="s">
        <v>654</v>
      </c>
      <c r="AQ1110" s="0" t="s">
        <v>237</v>
      </c>
    </row>
    <row r="1111" customFormat="false" ht="15.8" hidden="true" customHeight="false" outlineLevel="0" collapsed="false">
      <c r="A1111" s="0" t="s">
        <v>8</v>
      </c>
      <c r="B1111" s="0" t="s">
        <v>8</v>
      </c>
      <c r="C1111" s="0" t="s">
        <v>39</v>
      </c>
      <c r="D1111" s="0" t="s">
        <v>269</v>
      </c>
      <c r="E1111" s="0" t="s">
        <v>260</v>
      </c>
      <c r="F1111" s="0" t="s">
        <v>238</v>
      </c>
      <c r="G1111" s="0" t="n">
        <v>86090314.3285332</v>
      </c>
      <c r="H1111" s="0" t="n">
        <v>857203.974602907</v>
      </c>
      <c r="I1111" s="0" t="n">
        <v>1419701.58923569</v>
      </c>
      <c r="J1111" s="0" t="n">
        <v>8572039.74602907</v>
      </c>
      <c r="K1111" s="0" t="n">
        <v>10715049.6825363</v>
      </c>
      <c r="L1111" s="0" t="n">
        <v>118442307.28729</v>
      </c>
      <c r="M1111" s="0" t="n">
        <v>148052884.109112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110112814.912923</v>
      </c>
      <c r="S1111" s="0" t="n">
        <v>0.218162623518312</v>
      </c>
      <c r="T1111" s="0" t="n">
        <v>11.25</v>
      </c>
      <c r="U1111" s="0" t="n">
        <v>155.44444455</v>
      </c>
      <c r="V1111" s="0" t="n">
        <v>0</v>
      </c>
      <c r="W1111" s="0" t="n">
        <v>0</v>
      </c>
      <c r="X1111" s="0" t="n">
        <v>166.69444455</v>
      </c>
      <c r="Y1111" s="0" t="n">
        <v>0</v>
      </c>
      <c r="Z1111" s="0" t="s">
        <v>244</v>
      </c>
      <c r="AA1111" s="0" t="n">
        <v>0.258</v>
      </c>
      <c r="AB1111" s="0" t="n">
        <v>0</v>
      </c>
      <c r="AC1111" s="0" t="n">
        <v>1</v>
      </c>
      <c r="AD1111" s="0" t="n">
        <v>0</v>
      </c>
      <c r="AE1111" s="0" t="n">
        <v>0.742</v>
      </c>
      <c r="AF1111" s="0" t="n">
        <v>0.742</v>
      </c>
      <c r="AG1111" s="0" t="n">
        <v>0</v>
      </c>
      <c r="AH1111" s="0" t="n">
        <v>0.0562859568677246</v>
      </c>
      <c r="AI1111" s="0" t="n">
        <v>0</v>
      </c>
      <c r="AJ1111" s="0" t="n">
        <v>0.218162623518312</v>
      </c>
      <c r="AK1111" s="5" t="s">
        <v>261</v>
      </c>
      <c r="AL1111" s="5" t="s">
        <v>270</v>
      </c>
      <c r="AM1111" s="5" t="s">
        <v>320</v>
      </c>
      <c r="AN1111" s="5" t="s">
        <v>245</v>
      </c>
      <c r="AO1111" s="5" t="s">
        <v>252</v>
      </c>
      <c r="AP1111" s="5" t="s">
        <v>654</v>
      </c>
      <c r="AQ1111" s="0" t="s">
        <v>239</v>
      </c>
    </row>
    <row r="1112" customFormat="false" ht="15.8" hidden="true" customHeight="false" outlineLevel="0" collapsed="false">
      <c r="A1112" s="0" t="s">
        <v>8</v>
      </c>
      <c r="B1112" s="0" t="s">
        <v>8</v>
      </c>
      <c r="C1112" s="0" t="s">
        <v>39</v>
      </c>
      <c r="D1112" s="0" t="s">
        <v>269</v>
      </c>
      <c r="E1112" s="0" t="s">
        <v>260</v>
      </c>
      <c r="F1112" s="0" t="s">
        <v>240</v>
      </c>
      <c r="G1112" s="0" t="n">
        <v>9968817.64719998</v>
      </c>
      <c r="H1112" s="0" t="n">
        <v>857203.974602907</v>
      </c>
      <c r="I1112" s="0" t="n">
        <v>1419701.58923569</v>
      </c>
      <c r="J1112" s="0" t="n">
        <v>9643544.7142827</v>
      </c>
      <c r="K1112" s="0" t="n">
        <v>11786554.65079</v>
      </c>
      <c r="L1112" s="0" t="n">
        <v>118442307.28729</v>
      </c>
      <c r="M1112" s="0" t="n">
        <v>148052884.109112</v>
      </c>
      <c r="N1112" s="0" t="n">
        <v>28372393.2981893</v>
      </c>
      <c r="O1112" s="0" t="n">
        <v>45395829.277103</v>
      </c>
      <c r="P1112" s="0" t="n">
        <v>17144079.4920581</v>
      </c>
      <c r="Q1112" s="0" t="n">
        <v>19287089.4285654</v>
      </c>
      <c r="R1112" s="0" t="n">
        <v>110112814.912923</v>
      </c>
      <c r="S1112" s="0" t="n">
        <v>0.909467234535024</v>
      </c>
      <c r="T1112" s="0" t="n">
        <v>12.5</v>
      </c>
      <c r="U1112" s="0" t="n">
        <v>155.44444455</v>
      </c>
      <c r="V1112" s="0" t="n">
        <v>43.0283950849999</v>
      </c>
      <c r="W1112" s="0" t="n">
        <v>21.25</v>
      </c>
      <c r="X1112" s="0" t="n">
        <v>232.222839635</v>
      </c>
      <c r="Y1112" s="0" t="n">
        <v>198.472839635</v>
      </c>
      <c r="Z1112" s="0" t="s">
        <v>244</v>
      </c>
      <c r="AA1112" s="0" t="n">
        <v>0.258</v>
      </c>
      <c r="AB1112" s="0" t="n">
        <v>0.44</v>
      </c>
      <c r="AC1112" s="0" t="n">
        <v>1</v>
      </c>
      <c r="AD1112" s="0" t="n">
        <v>0.182</v>
      </c>
      <c r="AE1112" s="0" t="n">
        <v>0.56</v>
      </c>
      <c r="AF1112" s="0" t="n">
        <v>0.186666666666667</v>
      </c>
      <c r="AG1112" s="0" t="n">
        <v>0.373333333333333</v>
      </c>
      <c r="AH1112" s="0" t="n">
        <v>0.234642546510036</v>
      </c>
      <c r="AI1112" s="0" t="n">
        <v>0.40016558319541</v>
      </c>
      <c r="AJ1112" s="0" t="n">
        <v>0.909467234535024</v>
      </c>
      <c r="AK1112" s="5" t="s">
        <v>261</v>
      </c>
      <c r="AL1112" s="5" t="s">
        <v>270</v>
      </c>
      <c r="AM1112" s="5" t="s">
        <v>320</v>
      </c>
      <c r="AN1112" s="5" t="s">
        <v>245</v>
      </c>
      <c r="AO1112" s="5" t="s">
        <v>252</v>
      </c>
      <c r="AP1112" s="5" t="s">
        <v>654</v>
      </c>
      <c r="AQ1112" s="0" t="s">
        <v>155</v>
      </c>
    </row>
    <row r="1113" customFormat="false" ht="15.8" hidden="true" customHeight="false" outlineLevel="0" collapsed="false">
      <c r="A1113" s="0" t="s">
        <v>8</v>
      </c>
      <c r="B1113" s="0" t="s">
        <v>8</v>
      </c>
      <c r="C1113" s="0" t="s">
        <v>39</v>
      </c>
      <c r="D1113" s="0" t="s">
        <v>269</v>
      </c>
      <c r="E1113" s="0" t="s">
        <v>260</v>
      </c>
      <c r="F1113" s="0" t="s">
        <v>241</v>
      </c>
      <c r="G1113" s="0" t="n">
        <v>7679838.75264778</v>
      </c>
      <c r="H1113" s="0" t="n">
        <v>857203.974602907</v>
      </c>
      <c r="I1113" s="0" t="n">
        <v>1419701.58923569</v>
      </c>
      <c r="J1113" s="0" t="n">
        <v>9643544.7142827</v>
      </c>
      <c r="K1113" s="0" t="n">
        <v>11786554.65079</v>
      </c>
      <c r="L1113" s="0" t="n">
        <v>236884614.574579</v>
      </c>
      <c r="M1113" s="0" t="n">
        <v>266495191.396402</v>
      </c>
      <c r="N1113" s="0" t="n">
        <v>70930983.2454734</v>
      </c>
      <c r="O1113" s="0" t="n">
        <v>90791658.554206</v>
      </c>
      <c r="P1113" s="0" t="n">
        <v>19287089.4285654</v>
      </c>
      <c r="Q1113" s="0" t="n">
        <v>21430099.3650726</v>
      </c>
      <c r="R1113" s="0" t="n">
        <v>110112814.912923</v>
      </c>
      <c r="S1113" s="0" t="n">
        <v>0.9302548140403</v>
      </c>
      <c r="T1113" s="0" t="n">
        <v>12.5</v>
      </c>
      <c r="U1113" s="0" t="n">
        <v>293.61728415</v>
      </c>
      <c r="V1113" s="0" t="n">
        <v>94.3314815325</v>
      </c>
      <c r="W1113" s="0" t="n">
        <v>23.75</v>
      </c>
      <c r="X1113" s="0" t="n">
        <v>424.1987656825</v>
      </c>
      <c r="Y1113" s="0" t="n">
        <v>387.9487656825</v>
      </c>
      <c r="Z1113" s="0" t="s">
        <v>244</v>
      </c>
      <c r="AA1113" s="0" t="n">
        <v>0.258</v>
      </c>
      <c r="AB1113" s="0" t="n">
        <v>0.44</v>
      </c>
      <c r="AC1113" s="0" t="n">
        <v>1</v>
      </c>
      <c r="AD1113" s="0" t="n">
        <v>0.182</v>
      </c>
      <c r="AE1113" s="0" t="n">
        <v>0.56</v>
      </c>
      <c r="AF1113" s="0" t="n">
        <v>0.186666666666667</v>
      </c>
      <c r="AG1113" s="0" t="n">
        <v>0.373333333333333</v>
      </c>
      <c r="AH1113" s="0" t="n">
        <v>0.240005742022398</v>
      </c>
      <c r="AI1113" s="0" t="n">
        <v>0.409312118177732</v>
      </c>
      <c r="AJ1113" s="0" t="n">
        <v>0.9302548140403</v>
      </c>
      <c r="AK1113" s="5" t="s">
        <v>261</v>
      </c>
      <c r="AL1113" s="5" t="s">
        <v>270</v>
      </c>
      <c r="AM1113" s="5" t="s">
        <v>320</v>
      </c>
      <c r="AN1113" s="5" t="s">
        <v>245</v>
      </c>
      <c r="AO1113" s="5" t="s">
        <v>252</v>
      </c>
      <c r="AP1113" s="5" t="s">
        <v>654</v>
      </c>
      <c r="AQ1113" s="0" t="s">
        <v>242</v>
      </c>
    </row>
    <row r="1114" customFormat="false" ht="15.8" hidden="true" customHeight="false" outlineLevel="0" collapsed="false">
      <c r="A1114" s="0" t="s">
        <v>8</v>
      </c>
      <c r="B1114" s="0" t="s">
        <v>8</v>
      </c>
      <c r="C1114" s="0" t="s">
        <v>40</v>
      </c>
      <c r="D1114" s="0" t="s">
        <v>269</v>
      </c>
      <c r="E1114" s="0" t="s">
        <v>260</v>
      </c>
      <c r="F1114" s="0" t="s">
        <v>202</v>
      </c>
      <c r="G1114" s="0" t="n">
        <v>86201706.4717006</v>
      </c>
      <c r="H1114" s="0" t="n">
        <v>698019.909245256</v>
      </c>
      <c r="I1114" s="0" t="n">
        <v>898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86201706.4717006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s">
        <v>244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5" t="s">
        <v>261</v>
      </c>
      <c r="AL1114" s="5" t="s">
        <v>270</v>
      </c>
      <c r="AM1114" s="5" t="s">
        <v>322</v>
      </c>
      <c r="AN1114" s="5" t="s">
        <v>245</v>
      </c>
      <c r="AO1114" s="5" t="s">
        <v>252</v>
      </c>
      <c r="AP1114" s="5" t="s">
        <v>655</v>
      </c>
      <c r="AQ1114" s="0" t="s">
        <v>237</v>
      </c>
    </row>
    <row r="1115" customFormat="false" ht="15.8" hidden="true" customHeight="false" outlineLevel="0" collapsed="false">
      <c r="A1115" s="0" t="s">
        <v>8</v>
      </c>
      <c r="B1115" s="0" t="s">
        <v>8</v>
      </c>
      <c r="C1115" s="0" t="s">
        <v>40</v>
      </c>
      <c r="D1115" s="0" t="s">
        <v>269</v>
      </c>
      <c r="E1115" s="0" t="s">
        <v>260</v>
      </c>
      <c r="F1115" s="0" t="s">
        <v>238</v>
      </c>
      <c r="G1115" s="0" t="n">
        <v>67603421.8212305</v>
      </c>
      <c r="H1115" s="0" t="n">
        <v>698019.909245256</v>
      </c>
      <c r="I1115" s="0" t="n">
        <v>793270.498684267</v>
      </c>
      <c r="J1115" s="0" t="n">
        <v>6980199.09245256</v>
      </c>
      <c r="K1115" s="0" t="n">
        <v>8725248.8655657</v>
      </c>
      <c r="L1115" s="0" t="n">
        <v>87572244.3166752</v>
      </c>
      <c r="M1115" s="0" t="n">
        <v>109465305.395844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86201706.4717006</v>
      </c>
      <c r="S1115" s="0" t="n">
        <v>0.215753091344843</v>
      </c>
      <c r="T1115" s="0" t="n">
        <v>11.25</v>
      </c>
      <c r="U1115" s="0" t="n">
        <v>141.1403508</v>
      </c>
      <c r="V1115" s="0" t="n">
        <v>0</v>
      </c>
      <c r="W1115" s="0" t="n">
        <v>0</v>
      </c>
      <c r="X1115" s="0" t="n">
        <v>152.3903508</v>
      </c>
      <c r="Y1115" s="0" t="n">
        <v>0</v>
      </c>
      <c r="Z1115" s="0" t="s">
        <v>244</v>
      </c>
      <c r="AA1115" s="0" t="n">
        <v>0.258</v>
      </c>
      <c r="AB1115" s="0" t="n">
        <v>0</v>
      </c>
      <c r="AC1115" s="0" t="n">
        <v>1</v>
      </c>
      <c r="AD1115" s="0" t="n">
        <v>0</v>
      </c>
      <c r="AE1115" s="0" t="n">
        <v>0.742</v>
      </c>
      <c r="AF1115" s="0" t="n">
        <v>0.742</v>
      </c>
      <c r="AG1115" s="0" t="n">
        <v>0</v>
      </c>
      <c r="AH1115" s="0" t="n">
        <v>0.0556642975669694</v>
      </c>
      <c r="AI1115" s="0" t="n">
        <v>0</v>
      </c>
      <c r="AJ1115" s="0" t="n">
        <v>0.215753091344843</v>
      </c>
      <c r="AK1115" s="5" t="s">
        <v>261</v>
      </c>
      <c r="AL1115" s="5" t="s">
        <v>270</v>
      </c>
      <c r="AM1115" s="5" t="s">
        <v>322</v>
      </c>
      <c r="AN1115" s="5" t="s">
        <v>245</v>
      </c>
      <c r="AO1115" s="5" t="s">
        <v>252</v>
      </c>
      <c r="AP1115" s="5" t="s">
        <v>655</v>
      </c>
      <c r="AQ1115" s="0" t="s">
        <v>239</v>
      </c>
    </row>
    <row r="1116" customFormat="false" ht="15.8" hidden="true" customHeight="false" outlineLevel="0" collapsed="false">
      <c r="A1116" s="0" t="s">
        <v>8</v>
      </c>
      <c r="B1116" s="0" t="s">
        <v>8</v>
      </c>
      <c r="C1116" s="0" t="s">
        <v>40</v>
      </c>
      <c r="D1116" s="0" t="s">
        <v>269</v>
      </c>
      <c r="E1116" s="0" t="s">
        <v>260</v>
      </c>
      <c r="F1116" s="0" t="s">
        <v>240</v>
      </c>
      <c r="G1116" s="0" t="n">
        <v>8142332.36965114</v>
      </c>
      <c r="H1116" s="0" t="n">
        <v>698019.909245256</v>
      </c>
      <c r="I1116" s="0" t="n">
        <v>793270.498684267</v>
      </c>
      <c r="J1116" s="0" t="n">
        <v>7852723.97900913</v>
      </c>
      <c r="K1116" s="0" t="n">
        <v>9597773.75212228</v>
      </c>
      <c r="L1116" s="0" t="n">
        <v>87572244.3166752</v>
      </c>
      <c r="M1116" s="0" t="n">
        <v>109465305.395844</v>
      </c>
      <c r="N1116" s="0" t="n">
        <v>20858957.5318913</v>
      </c>
      <c r="O1116" s="0" t="n">
        <v>33374332.051026</v>
      </c>
      <c r="P1116" s="0" t="n">
        <v>13960398.1849051</v>
      </c>
      <c r="Q1116" s="0" t="n">
        <v>15705447.9580183</v>
      </c>
      <c r="R1116" s="0" t="n">
        <v>86201706.4717006</v>
      </c>
      <c r="S1116" s="0" t="n">
        <v>0.905543257750655</v>
      </c>
      <c r="T1116" s="0" t="n">
        <v>12.5</v>
      </c>
      <c r="U1116" s="0" t="n">
        <v>141.1403508</v>
      </c>
      <c r="V1116" s="0" t="n">
        <v>38.847953235</v>
      </c>
      <c r="W1116" s="0" t="n">
        <v>21.25</v>
      </c>
      <c r="X1116" s="0" t="n">
        <v>213.738304035</v>
      </c>
      <c r="Y1116" s="0" t="n">
        <v>179.988304035</v>
      </c>
      <c r="Z1116" s="0" t="s">
        <v>244</v>
      </c>
      <c r="AA1116" s="0" t="n">
        <v>0.258</v>
      </c>
      <c r="AB1116" s="0" t="n">
        <v>0.44</v>
      </c>
      <c r="AC1116" s="0" t="n">
        <v>1</v>
      </c>
      <c r="AD1116" s="0" t="n">
        <v>0.182</v>
      </c>
      <c r="AE1116" s="0" t="n">
        <v>0.56</v>
      </c>
      <c r="AF1116" s="0" t="n">
        <v>0.186666666666667</v>
      </c>
      <c r="AG1116" s="0" t="n">
        <v>0.373333333333333</v>
      </c>
      <c r="AH1116" s="0" t="n">
        <v>0.233630160499669</v>
      </c>
      <c r="AI1116" s="0" t="n">
        <v>0.398439033410288</v>
      </c>
      <c r="AJ1116" s="0" t="n">
        <v>0.905543257750655</v>
      </c>
      <c r="AK1116" s="5" t="s">
        <v>261</v>
      </c>
      <c r="AL1116" s="5" t="s">
        <v>270</v>
      </c>
      <c r="AM1116" s="5" t="s">
        <v>322</v>
      </c>
      <c r="AN1116" s="5" t="s">
        <v>245</v>
      </c>
      <c r="AO1116" s="5" t="s">
        <v>252</v>
      </c>
      <c r="AP1116" s="5" t="s">
        <v>655</v>
      </c>
      <c r="AQ1116" s="0" t="s">
        <v>155</v>
      </c>
    </row>
    <row r="1117" customFormat="false" ht="15.8" hidden="true" customHeight="false" outlineLevel="0" collapsed="false">
      <c r="A1117" s="0" t="s">
        <v>8</v>
      </c>
      <c r="B1117" s="0" t="s">
        <v>8</v>
      </c>
      <c r="C1117" s="0" t="s">
        <v>40</v>
      </c>
      <c r="D1117" s="0" t="s">
        <v>269</v>
      </c>
      <c r="E1117" s="0" t="s">
        <v>260</v>
      </c>
      <c r="F1117" s="0" t="s">
        <v>241</v>
      </c>
      <c r="G1117" s="0" t="n">
        <v>6268940.8045656</v>
      </c>
      <c r="H1117" s="0" t="n">
        <v>698019.909245256</v>
      </c>
      <c r="I1117" s="0" t="n">
        <v>793270.498684267</v>
      </c>
      <c r="J1117" s="0" t="n">
        <v>7852723.97900913</v>
      </c>
      <c r="K1117" s="0" t="n">
        <v>9597773.75212228</v>
      </c>
      <c r="L1117" s="0" t="n">
        <v>175144488.633351</v>
      </c>
      <c r="M1117" s="0" t="n">
        <v>197037549.712519</v>
      </c>
      <c r="N1117" s="0" t="n">
        <v>52147393.8297282</v>
      </c>
      <c r="O1117" s="0" t="n">
        <v>66748664.1020521</v>
      </c>
      <c r="P1117" s="0" t="n">
        <v>15705447.9580183</v>
      </c>
      <c r="Q1117" s="0" t="n">
        <v>17450497.7311314</v>
      </c>
      <c r="R1117" s="0" t="n">
        <v>86201706.4717006</v>
      </c>
      <c r="S1117" s="0" t="n">
        <v>0.927275908318316</v>
      </c>
      <c r="T1117" s="0" t="n">
        <v>12.5</v>
      </c>
      <c r="U1117" s="0" t="n">
        <v>266.5984404</v>
      </c>
      <c r="V1117" s="0" t="n">
        <v>85.1666667075001</v>
      </c>
      <c r="W1117" s="0" t="n">
        <v>23.75</v>
      </c>
      <c r="X1117" s="0" t="n">
        <v>388.0151071075</v>
      </c>
      <c r="Y1117" s="0" t="n">
        <v>351.7651071075</v>
      </c>
      <c r="Z1117" s="0" t="s">
        <v>244</v>
      </c>
      <c r="AA1117" s="0" t="n">
        <v>0.258</v>
      </c>
      <c r="AB1117" s="0" t="n">
        <v>0.44</v>
      </c>
      <c r="AC1117" s="0" t="n">
        <v>1</v>
      </c>
      <c r="AD1117" s="0" t="n">
        <v>0.182</v>
      </c>
      <c r="AE1117" s="0" t="n">
        <v>0.56</v>
      </c>
      <c r="AF1117" s="0" t="n">
        <v>0.186666666666667</v>
      </c>
      <c r="AG1117" s="0" t="n">
        <v>0.373333333333333</v>
      </c>
      <c r="AH1117" s="0" t="n">
        <v>0.239237184346125</v>
      </c>
      <c r="AI1117" s="0" t="n">
        <v>0.408001399660059</v>
      </c>
      <c r="AJ1117" s="0" t="n">
        <v>0.927275908318316</v>
      </c>
      <c r="AK1117" s="5" t="s">
        <v>261</v>
      </c>
      <c r="AL1117" s="5" t="s">
        <v>270</v>
      </c>
      <c r="AM1117" s="5" t="s">
        <v>322</v>
      </c>
      <c r="AN1117" s="5" t="s">
        <v>245</v>
      </c>
      <c r="AO1117" s="5" t="s">
        <v>252</v>
      </c>
      <c r="AP1117" s="5" t="s">
        <v>655</v>
      </c>
      <c r="AQ1117" s="0" t="s">
        <v>242</v>
      </c>
    </row>
    <row r="1118" customFormat="false" ht="15.8" hidden="true" customHeight="false" outlineLevel="0" collapsed="false">
      <c r="A1118" s="0" t="s">
        <v>8</v>
      </c>
      <c r="B1118" s="0" t="s">
        <v>8</v>
      </c>
      <c r="C1118" s="0" t="s">
        <v>41</v>
      </c>
      <c r="D1118" s="0" t="s">
        <v>269</v>
      </c>
      <c r="E1118" s="0" t="s">
        <v>260</v>
      </c>
      <c r="F1118" s="0" t="s">
        <v>202</v>
      </c>
      <c r="G1118" s="0" t="n">
        <v>22677609.0807386</v>
      </c>
      <c r="H1118" s="0" t="n">
        <v>189046.159094532</v>
      </c>
      <c r="I1118" s="0" t="n">
        <v>150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22677609.0807386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s">
        <v>244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5" t="s">
        <v>261</v>
      </c>
      <c r="AL1118" s="5" t="s">
        <v>270</v>
      </c>
      <c r="AM1118" s="5" t="s">
        <v>324</v>
      </c>
      <c r="AN1118" s="5" t="s">
        <v>245</v>
      </c>
      <c r="AO1118" s="5" t="s">
        <v>252</v>
      </c>
      <c r="AP1118" s="5" t="s">
        <v>656</v>
      </c>
      <c r="AQ1118" s="0" t="s">
        <v>237</v>
      </c>
    </row>
    <row r="1119" customFormat="false" ht="15.8" hidden="true" customHeight="false" outlineLevel="0" collapsed="false">
      <c r="A1119" s="0" t="s">
        <v>8</v>
      </c>
      <c r="B1119" s="0" t="s">
        <v>8</v>
      </c>
      <c r="C1119" s="0" t="s">
        <v>41</v>
      </c>
      <c r="D1119" s="0" t="s">
        <v>269</v>
      </c>
      <c r="E1119" s="0" t="s">
        <v>260</v>
      </c>
      <c r="F1119" s="0" t="s">
        <v>238</v>
      </c>
      <c r="G1119" s="0" t="n">
        <v>22677609.0807386</v>
      </c>
      <c r="H1119" s="0" t="n">
        <v>189046.159094532</v>
      </c>
      <c r="I1119" s="0" t="n">
        <v>221385.87775622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22677609.0807386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s">
        <v>244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  <c r="AH1119" s="0" t="n">
        <v>0</v>
      </c>
      <c r="AI1119" s="0" t="n">
        <v>0</v>
      </c>
      <c r="AJ1119" s="0" t="n">
        <v>0</v>
      </c>
      <c r="AK1119" s="5" t="s">
        <v>261</v>
      </c>
      <c r="AL1119" s="5" t="s">
        <v>270</v>
      </c>
      <c r="AM1119" s="5" t="s">
        <v>324</v>
      </c>
      <c r="AN1119" s="5" t="s">
        <v>245</v>
      </c>
      <c r="AO1119" s="5" t="s">
        <v>252</v>
      </c>
      <c r="AP1119" s="5" t="s">
        <v>656</v>
      </c>
      <c r="AQ1119" s="0" t="s">
        <v>239</v>
      </c>
    </row>
    <row r="1120" customFormat="false" ht="15.8" hidden="true" customHeight="false" outlineLevel="0" collapsed="false">
      <c r="A1120" s="0" t="s">
        <v>8</v>
      </c>
      <c r="B1120" s="0" t="s">
        <v>8</v>
      </c>
      <c r="C1120" s="0" t="s">
        <v>41</v>
      </c>
      <c r="D1120" s="0" t="s">
        <v>269</v>
      </c>
      <c r="E1120" s="0" t="s">
        <v>260</v>
      </c>
      <c r="F1120" s="0" t="s">
        <v>240</v>
      </c>
      <c r="G1120" s="0" t="n">
        <v>16279059.4492505</v>
      </c>
      <c r="H1120" s="0" t="n">
        <v>189046.159094532</v>
      </c>
      <c r="I1120" s="0" t="n">
        <v>221385.87775622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22677609.0807386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s">
        <v>244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5" t="s">
        <v>261</v>
      </c>
      <c r="AL1120" s="5" t="s">
        <v>270</v>
      </c>
      <c r="AM1120" s="5" t="s">
        <v>324</v>
      </c>
      <c r="AN1120" s="5" t="s">
        <v>245</v>
      </c>
      <c r="AO1120" s="5" t="s">
        <v>252</v>
      </c>
      <c r="AP1120" s="5" t="s">
        <v>656</v>
      </c>
      <c r="AQ1120" s="0" t="s">
        <v>155</v>
      </c>
    </row>
    <row r="1121" customFormat="false" ht="15.8" hidden="true" customHeight="false" outlineLevel="0" collapsed="false">
      <c r="A1121" s="0" t="s">
        <v>8</v>
      </c>
      <c r="B1121" s="0" t="s">
        <v>8</v>
      </c>
      <c r="C1121" s="0" t="s">
        <v>41</v>
      </c>
      <c r="D1121" s="0" t="s">
        <v>269</v>
      </c>
      <c r="E1121" s="0" t="s">
        <v>260</v>
      </c>
      <c r="F1121" s="0" t="s">
        <v>241</v>
      </c>
      <c r="G1121" s="0" t="n">
        <v>10115871.3001944</v>
      </c>
      <c r="H1121" s="0" t="n">
        <v>189046.159094532</v>
      </c>
      <c r="I1121" s="0" t="n">
        <v>221385.87775622</v>
      </c>
      <c r="J1121" s="0" t="n">
        <v>0</v>
      </c>
      <c r="K1121" s="0" t="n">
        <v>0</v>
      </c>
      <c r="L1121" s="0" t="n">
        <v>65676035.9721499</v>
      </c>
      <c r="M1121" s="0" t="n">
        <v>79749472.2518964</v>
      </c>
      <c r="N1121" s="0" t="n">
        <v>0</v>
      </c>
      <c r="O1121" s="0" t="n">
        <v>0</v>
      </c>
      <c r="P1121" s="0" t="n">
        <v>1890461.59094532</v>
      </c>
      <c r="Q1121" s="0" t="n">
        <v>2363076.98868165</v>
      </c>
      <c r="R1121" s="0" t="n">
        <v>22677609.0807386</v>
      </c>
      <c r="S1121" s="0" t="n">
        <v>0.553926903661712</v>
      </c>
      <c r="T1121" s="0" t="n">
        <v>0</v>
      </c>
      <c r="U1121" s="0" t="n">
        <v>384.6296294</v>
      </c>
      <c r="V1121" s="0" t="n">
        <v>0</v>
      </c>
      <c r="W1121" s="0" t="n">
        <v>11.25</v>
      </c>
      <c r="X1121" s="0" t="n">
        <v>395.8796294</v>
      </c>
      <c r="Y1121" s="0" t="n">
        <v>0</v>
      </c>
      <c r="Z1121" s="0" t="s">
        <v>244</v>
      </c>
      <c r="AA1121" s="0" t="n">
        <v>0.258</v>
      </c>
      <c r="AB1121" s="0" t="n">
        <v>0</v>
      </c>
      <c r="AC1121" s="0" t="n">
        <v>1</v>
      </c>
      <c r="AD1121" s="0" t="n">
        <v>0</v>
      </c>
      <c r="AE1121" s="0" t="n">
        <v>0.742</v>
      </c>
      <c r="AF1121" s="0" t="n">
        <v>0</v>
      </c>
      <c r="AG1121" s="0" t="n">
        <v>0.742</v>
      </c>
      <c r="AH1121" s="0" t="n">
        <v>0.142913141144722</v>
      </c>
      <c r="AI1121" s="0" t="n">
        <v>0</v>
      </c>
      <c r="AJ1121" s="0" t="n">
        <v>0.553926903661712</v>
      </c>
      <c r="AK1121" s="5" t="s">
        <v>261</v>
      </c>
      <c r="AL1121" s="5" t="s">
        <v>270</v>
      </c>
      <c r="AM1121" s="5" t="s">
        <v>324</v>
      </c>
      <c r="AN1121" s="5" t="s">
        <v>245</v>
      </c>
      <c r="AO1121" s="5" t="s">
        <v>252</v>
      </c>
      <c r="AP1121" s="5" t="s">
        <v>656</v>
      </c>
      <c r="AQ1121" s="0" t="s">
        <v>242</v>
      </c>
    </row>
    <row r="1122" customFormat="false" ht="15.8" hidden="true" customHeight="false" outlineLevel="0" collapsed="false">
      <c r="A1122" s="0" t="s">
        <v>8</v>
      </c>
      <c r="B1122" s="0" t="s">
        <v>8</v>
      </c>
      <c r="C1122" s="0" t="s">
        <v>326</v>
      </c>
      <c r="D1122" s="0" t="s">
        <v>178</v>
      </c>
      <c r="E1122" s="0" t="s">
        <v>103</v>
      </c>
      <c r="F1122" s="0" t="s">
        <v>202</v>
      </c>
      <c r="G1122" s="0" t="n">
        <v>590731120.501243</v>
      </c>
      <c r="H1122" s="0" t="n">
        <v>4585727.2504752</v>
      </c>
      <c r="I1122" s="0" t="n">
        <v>1365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590731120.501243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s">
        <v>251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5" t="s">
        <v>254</v>
      </c>
      <c r="AL1122" s="5" t="s">
        <v>288</v>
      </c>
      <c r="AM1122" s="5" t="s">
        <v>327</v>
      </c>
      <c r="AN1122" s="5" t="s">
        <v>245</v>
      </c>
      <c r="AO1122" s="5" t="s">
        <v>252</v>
      </c>
      <c r="AP1122" s="5" t="s">
        <v>657</v>
      </c>
      <c r="AQ1122" s="0" t="s">
        <v>237</v>
      </c>
    </row>
    <row r="1123" customFormat="false" ht="15.8" hidden="true" customHeight="false" outlineLevel="0" collapsed="false">
      <c r="A1123" s="0" t="s">
        <v>8</v>
      </c>
      <c r="B1123" s="0" t="s">
        <v>8</v>
      </c>
      <c r="C1123" s="0" t="s">
        <v>326</v>
      </c>
      <c r="D1123" s="0" t="s">
        <v>178</v>
      </c>
      <c r="E1123" s="0" t="s">
        <v>103</v>
      </c>
      <c r="F1123" s="0" t="s">
        <v>238</v>
      </c>
      <c r="G1123" s="0" t="n">
        <v>79351632.3578589</v>
      </c>
      <c r="H1123" s="0" t="n">
        <v>4585727.2504752</v>
      </c>
      <c r="I1123" s="0" t="n">
        <v>4641352.55880729</v>
      </c>
      <c r="J1123" s="0" t="n">
        <v>35327182.8273766</v>
      </c>
      <c r="K1123" s="0" t="n">
        <v>47102910.4365021</v>
      </c>
      <c r="L1123" s="0" t="n">
        <v>91714545.0095039</v>
      </c>
      <c r="M1123" s="0" t="n">
        <v>137571817.514256</v>
      </c>
      <c r="N1123" s="0" t="n">
        <v>72225204.1949843</v>
      </c>
      <c r="O1123" s="0" t="n">
        <v>92860976.8221226</v>
      </c>
      <c r="P1123" s="0" t="n">
        <v>47102910.4365021</v>
      </c>
      <c r="Q1123" s="0" t="n">
        <v>58878638.0456276</v>
      </c>
      <c r="R1123" s="0" t="n">
        <v>590731120.501243</v>
      </c>
      <c r="S1123" s="0" t="n">
        <v>0.865672165213629</v>
      </c>
      <c r="T1123" s="0" t="n">
        <v>8.98767946298342</v>
      </c>
      <c r="U1123" s="0" t="n">
        <v>25</v>
      </c>
      <c r="V1123" s="0" t="n">
        <v>18</v>
      </c>
      <c r="W1123" s="0" t="n">
        <v>11.5555878809787</v>
      </c>
      <c r="X1123" s="0" t="n">
        <v>63.5432673439621</v>
      </c>
      <c r="Y1123" s="0" t="n">
        <v>43</v>
      </c>
      <c r="Z1123" s="0" t="s">
        <v>251</v>
      </c>
      <c r="AA1123" s="0" t="n">
        <v>0.12</v>
      </c>
      <c r="AB1123" s="0" t="n">
        <v>0.25</v>
      </c>
      <c r="AC1123" s="0" t="n">
        <v>1</v>
      </c>
      <c r="AD1123" s="0" t="n">
        <v>0.13</v>
      </c>
      <c r="AE1123" s="0" t="n">
        <v>0.75</v>
      </c>
      <c r="AF1123" s="0" t="n">
        <v>0.25</v>
      </c>
      <c r="AG1123" s="0" t="n">
        <v>0.5</v>
      </c>
      <c r="AH1123" s="0" t="n">
        <v>0.103880659825635</v>
      </c>
      <c r="AI1123" s="0" t="n">
        <v>0.216418041303407</v>
      </c>
      <c r="AJ1123" s="0" t="n">
        <v>0.865672165213629</v>
      </c>
      <c r="AK1123" s="5" t="s">
        <v>254</v>
      </c>
      <c r="AL1123" s="5" t="s">
        <v>288</v>
      </c>
      <c r="AM1123" s="5" t="s">
        <v>327</v>
      </c>
      <c r="AN1123" s="5" t="s">
        <v>245</v>
      </c>
      <c r="AO1123" s="5" t="s">
        <v>252</v>
      </c>
      <c r="AP1123" s="5" t="s">
        <v>657</v>
      </c>
      <c r="AQ1123" s="0" t="s">
        <v>239</v>
      </c>
    </row>
    <row r="1124" customFormat="false" ht="15.8" hidden="true" customHeight="false" outlineLevel="0" collapsed="false">
      <c r="A1124" s="0" t="s">
        <v>8</v>
      </c>
      <c r="B1124" s="0" t="s">
        <v>8</v>
      </c>
      <c r="C1124" s="0" t="s">
        <v>326</v>
      </c>
      <c r="D1124" s="0" t="s">
        <v>178</v>
      </c>
      <c r="E1124" s="0" t="s">
        <v>103</v>
      </c>
      <c r="F1124" s="0" t="s">
        <v>240</v>
      </c>
      <c r="G1124" s="0" t="n">
        <v>34011762.1462511</v>
      </c>
      <c r="H1124" s="0" t="n">
        <v>4585727.2504752</v>
      </c>
      <c r="I1124" s="0" t="n">
        <v>4641352.55880729</v>
      </c>
      <c r="J1124" s="0" t="n">
        <v>35327182.8273766</v>
      </c>
      <c r="K1124" s="0" t="n">
        <v>47102910.4365021</v>
      </c>
      <c r="L1124" s="0" t="n">
        <v>91714545.0095039</v>
      </c>
      <c r="M1124" s="0" t="n">
        <v>137571817.514256</v>
      </c>
      <c r="N1124" s="0" t="n">
        <v>82543090.5085536</v>
      </c>
      <c r="O1124" s="0" t="n">
        <v>103178863.135692</v>
      </c>
      <c r="P1124" s="0" t="n">
        <v>52990774.2410649</v>
      </c>
      <c r="Q1124" s="0" t="n">
        <v>64766501.8501904</v>
      </c>
      <c r="R1124" s="0" t="n">
        <v>590731120.501243</v>
      </c>
      <c r="S1124" s="0" t="n">
        <v>0.942424292599666</v>
      </c>
      <c r="T1124" s="0" t="n">
        <v>8.98767946298342</v>
      </c>
      <c r="U1124" s="0" t="n">
        <v>25</v>
      </c>
      <c r="V1124" s="0" t="n">
        <v>20.25</v>
      </c>
      <c r="W1124" s="0" t="n">
        <v>12.8395420899763</v>
      </c>
      <c r="X1124" s="0" t="n">
        <v>67.0772215529597</v>
      </c>
      <c r="Y1124" s="0" t="n">
        <v>45.25</v>
      </c>
      <c r="Z1124" s="0" t="s">
        <v>251</v>
      </c>
      <c r="AA1124" s="0" t="n">
        <v>0.12</v>
      </c>
      <c r="AB1124" s="0" t="n">
        <v>0.25</v>
      </c>
      <c r="AC1124" s="0" t="n">
        <v>1</v>
      </c>
      <c r="AD1124" s="0" t="n">
        <v>0.13</v>
      </c>
      <c r="AE1124" s="0" t="n">
        <v>0.75</v>
      </c>
      <c r="AF1124" s="0" t="n">
        <v>0.25</v>
      </c>
      <c r="AG1124" s="0" t="n">
        <v>0.5</v>
      </c>
      <c r="AH1124" s="0" t="n">
        <v>0.11309091511196</v>
      </c>
      <c r="AI1124" s="0" t="n">
        <v>0.235606073149916</v>
      </c>
      <c r="AJ1124" s="0" t="n">
        <v>0.942424292599666</v>
      </c>
      <c r="AK1124" s="5" t="s">
        <v>254</v>
      </c>
      <c r="AL1124" s="5" t="s">
        <v>288</v>
      </c>
      <c r="AM1124" s="5" t="s">
        <v>327</v>
      </c>
      <c r="AN1124" s="5" t="s">
        <v>245</v>
      </c>
      <c r="AO1124" s="5" t="s">
        <v>252</v>
      </c>
      <c r="AP1124" s="5" t="s">
        <v>657</v>
      </c>
      <c r="AQ1124" s="0" t="s">
        <v>155</v>
      </c>
    </row>
    <row r="1125" customFormat="false" ht="15.8" hidden="true" customHeight="false" outlineLevel="0" collapsed="false">
      <c r="A1125" s="0" t="s">
        <v>8</v>
      </c>
      <c r="B1125" s="0" t="s">
        <v>8</v>
      </c>
      <c r="C1125" s="0" t="s">
        <v>326</v>
      </c>
      <c r="D1125" s="0" t="s">
        <v>178</v>
      </c>
      <c r="E1125" s="0" t="s">
        <v>103</v>
      </c>
      <c r="F1125" s="0" t="s">
        <v>241</v>
      </c>
      <c r="G1125" s="0" t="n">
        <v>29406020.8822972</v>
      </c>
      <c r="H1125" s="0" t="n">
        <v>4585727.2504752</v>
      </c>
      <c r="I1125" s="0" t="n">
        <v>4641352.55880729</v>
      </c>
      <c r="J1125" s="0" t="n">
        <v>35327182.8273766</v>
      </c>
      <c r="K1125" s="0" t="n">
        <v>47102910.4365021</v>
      </c>
      <c r="L1125" s="0" t="n">
        <v>206357726.271384</v>
      </c>
      <c r="M1125" s="0" t="n">
        <v>275143635.028512</v>
      </c>
      <c r="N1125" s="0" t="n">
        <v>82543090.5085536</v>
      </c>
      <c r="O1125" s="0" t="n">
        <v>103178863.135692</v>
      </c>
      <c r="P1125" s="0" t="n">
        <v>52990774.2410649</v>
      </c>
      <c r="Q1125" s="0" t="n">
        <v>64766501.8501904</v>
      </c>
      <c r="R1125" s="0" t="n">
        <v>590731120.501243</v>
      </c>
      <c r="S1125" s="0" t="n">
        <v>0.950220972178771</v>
      </c>
      <c r="T1125" s="0" t="n">
        <v>8.98767946298342</v>
      </c>
      <c r="U1125" s="0" t="n">
        <v>52.5</v>
      </c>
      <c r="V1125" s="0" t="n">
        <v>20.25</v>
      </c>
      <c r="W1125" s="0" t="n">
        <v>12.8395420899763</v>
      </c>
      <c r="X1125" s="0" t="n">
        <v>94.5772215529597</v>
      </c>
      <c r="Y1125" s="0" t="n">
        <v>72.75</v>
      </c>
      <c r="Z1125" s="0" t="s">
        <v>251</v>
      </c>
      <c r="AA1125" s="0" t="n">
        <v>0.12</v>
      </c>
      <c r="AB1125" s="0" t="n">
        <v>0.25</v>
      </c>
      <c r="AC1125" s="0" t="n">
        <v>1</v>
      </c>
      <c r="AD1125" s="0" t="n">
        <v>0.13</v>
      </c>
      <c r="AE1125" s="0" t="n">
        <v>0.75</v>
      </c>
      <c r="AF1125" s="0" t="n">
        <v>0.25</v>
      </c>
      <c r="AG1125" s="0" t="n">
        <v>0.5</v>
      </c>
      <c r="AH1125" s="0" t="n">
        <v>0.114026516661452</v>
      </c>
      <c r="AI1125" s="0" t="n">
        <v>0.237555243044693</v>
      </c>
      <c r="AJ1125" s="0" t="n">
        <v>0.950220972178771</v>
      </c>
      <c r="AK1125" s="5" t="s">
        <v>254</v>
      </c>
      <c r="AL1125" s="5" t="s">
        <v>288</v>
      </c>
      <c r="AM1125" s="5" t="s">
        <v>327</v>
      </c>
      <c r="AN1125" s="5" t="s">
        <v>245</v>
      </c>
      <c r="AO1125" s="5" t="s">
        <v>252</v>
      </c>
      <c r="AP1125" s="5" t="s">
        <v>657</v>
      </c>
      <c r="AQ1125" s="0" t="s">
        <v>242</v>
      </c>
    </row>
    <row r="1126" customFormat="false" ht="15.8" hidden="true" customHeight="false" outlineLevel="0" collapsed="false">
      <c r="A1126" s="0" t="s">
        <v>8</v>
      </c>
      <c r="B1126" s="0" t="s">
        <v>8</v>
      </c>
      <c r="C1126" s="0" t="s">
        <v>110</v>
      </c>
      <c r="D1126" s="0" t="s">
        <v>177</v>
      </c>
      <c r="E1126" s="0" t="s">
        <v>103</v>
      </c>
      <c r="F1126" s="0" t="s">
        <v>202</v>
      </c>
      <c r="G1126" s="0" t="n">
        <v>11536719.1117404</v>
      </c>
      <c r="H1126" s="0" t="n">
        <v>121790.3</v>
      </c>
      <c r="I1126" s="0" t="n">
        <v>68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11536719.1117404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s">
        <v>251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5" t="s">
        <v>254</v>
      </c>
      <c r="AL1126" s="5" t="s">
        <v>284</v>
      </c>
      <c r="AM1126" s="5" t="s">
        <v>329</v>
      </c>
      <c r="AN1126" s="5" t="s">
        <v>245</v>
      </c>
      <c r="AO1126" s="5" t="s">
        <v>252</v>
      </c>
      <c r="AP1126" s="5" t="s">
        <v>658</v>
      </c>
      <c r="AQ1126" s="0" t="s">
        <v>237</v>
      </c>
    </row>
    <row r="1127" customFormat="false" ht="15.8" hidden="true" customHeight="false" outlineLevel="0" collapsed="false">
      <c r="A1127" s="0" t="s">
        <v>8</v>
      </c>
      <c r="B1127" s="0" t="s">
        <v>8</v>
      </c>
      <c r="C1127" s="0" t="s">
        <v>110</v>
      </c>
      <c r="D1127" s="0" t="s">
        <v>177</v>
      </c>
      <c r="E1127" s="0" t="s">
        <v>103</v>
      </c>
      <c r="F1127" s="0" t="s">
        <v>238</v>
      </c>
      <c r="G1127" s="0" t="n">
        <v>4213500.7718624</v>
      </c>
      <c r="H1127" s="0" t="n">
        <v>121790.3</v>
      </c>
      <c r="I1127" s="0" t="n">
        <v>103553.812647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11536719.1117404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s">
        <v>251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5" t="s">
        <v>254</v>
      </c>
      <c r="AL1127" s="5" t="s">
        <v>284</v>
      </c>
      <c r="AM1127" s="5" t="s">
        <v>329</v>
      </c>
      <c r="AN1127" s="5" t="s">
        <v>245</v>
      </c>
      <c r="AO1127" s="5" t="s">
        <v>252</v>
      </c>
      <c r="AP1127" s="5" t="s">
        <v>658</v>
      </c>
      <c r="AQ1127" s="0" t="s">
        <v>239</v>
      </c>
    </row>
    <row r="1128" customFormat="false" ht="15.8" hidden="true" customHeight="false" outlineLevel="0" collapsed="false">
      <c r="A1128" s="0" t="s">
        <v>8</v>
      </c>
      <c r="B1128" s="0" t="s">
        <v>8</v>
      </c>
      <c r="C1128" s="0" t="s">
        <v>110</v>
      </c>
      <c r="D1128" s="0" t="s">
        <v>177</v>
      </c>
      <c r="E1128" s="0" t="s">
        <v>103</v>
      </c>
      <c r="F1128" s="0" t="s">
        <v>240</v>
      </c>
      <c r="G1128" s="0" t="n">
        <v>3049501.48285802</v>
      </c>
      <c r="H1128" s="0" t="n">
        <v>121790.3</v>
      </c>
      <c r="I1128" s="0" t="n">
        <v>103553.812647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11536719.1117404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s">
        <v>251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5" t="s">
        <v>254</v>
      </c>
      <c r="AL1128" s="5" t="s">
        <v>284</v>
      </c>
      <c r="AM1128" s="5" t="s">
        <v>329</v>
      </c>
      <c r="AN1128" s="5" t="s">
        <v>245</v>
      </c>
      <c r="AO1128" s="5" t="s">
        <v>252</v>
      </c>
      <c r="AP1128" s="5" t="s">
        <v>658</v>
      </c>
      <c r="AQ1128" s="0" t="s">
        <v>155</v>
      </c>
    </row>
    <row r="1129" customFormat="false" ht="15.8" hidden="true" customHeight="false" outlineLevel="0" collapsed="false">
      <c r="A1129" s="0" t="s">
        <v>8</v>
      </c>
      <c r="B1129" s="0" t="s">
        <v>8</v>
      </c>
      <c r="C1129" s="0" t="s">
        <v>110</v>
      </c>
      <c r="D1129" s="0" t="s">
        <v>177</v>
      </c>
      <c r="E1129" s="0" t="s">
        <v>103</v>
      </c>
      <c r="F1129" s="0" t="s">
        <v>241</v>
      </c>
      <c r="G1129" s="0" t="n">
        <v>462668.402864339</v>
      </c>
      <c r="H1129" s="0" t="n">
        <v>121790.3</v>
      </c>
      <c r="I1129" s="0" t="n">
        <v>103553.812647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11536719.1117404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s">
        <v>251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0</v>
      </c>
      <c r="AI1129" s="0" t="n">
        <v>0</v>
      </c>
      <c r="AJ1129" s="0" t="n">
        <v>0</v>
      </c>
      <c r="AK1129" s="5" t="s">
        <v>254</v>
      </c>
      <c r="AL1129" s="5" t="s">
        <v>284</v>
      </c>
      <c r="AM1129" s="5" t="s">
        <v>329</v>
      </c>
      <c r="AN1129" s="5" t="s">
        <v>245</v>
      </c>
      <c r="AO1129" s="5" t="s">
        <v>252</v>
      </c>
      <c r="AP1129" s="5" t="s">
        <v>658</v>
      </c>
      <c r="AQ1129" s="0" t="s">
        <v>242</v>
      </c>
    </row>
    <row r="1130" customFormat="false" ht="15.8" hidden="true" customHeight="false" outlineLevel="0" collapsed="false">
      <c r="A1130" s="0" t="s">
        <v>8</v>
      </c>
      <c r="B1130" s="0" t="s">
        <v>8</v>
      </c>
      <c r="C1130" s="0" t="s">
        <v>43</v>
      </c>
      <c r="D1130" s="0" t="s">
        <v>259</v>
      </c>
      <c r="E1130" s="0" t="s">
        <v>260</v>
      </c>
      <c r="F1130" s="0" t="s">
        <v>202</v>
      </c>
      <c r="G1130" s="0" t="n">
        <v>85783981.0438915</v>
      </c>
      <c r="H1130" s="0" t="n">
        <v>454589.043567677</v>
      </c>
      <c r="I1130" s="0" t="n">
        <v>3232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85783981.0438915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s">
        <v>244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5" t="s">
        <v>261</v>
      </c>
      <c r="AL1130" s="5" t="s">
        <v>262</v>
      </c>
      <c r="AM1130" s="5" t="s">
        <v>331</v>
      </c>
      <c r="AN1130" s="5" t="s">
        <v>245</v>
      </c>
      <c r="AO1130" s="5" t="s">
        <v>252</v>
      </c>
      <c r="AP1130" s="5" t="s">
        <v>659</v>
      </c>
      <c r="AQ1130" s="0" t="s">
        <v>237</v>
      </c>
    </row>
    <row r="1131" customFormat="false" ht="15.8" hidden="true" customHeight="false" outlineLevel="0" collapsed="false">
      <c r="A1131" s="0" t="s">
        <v>8</v>
      </c>
      <c r="B1131" s="0" t="s">
        <v>8</v>
      </c>
      <c r="C1131" s="0" t="s">
        <v>43</v>
      </c>
      <c r="D1131" s="0" t="s">
        <v>259</v>
      </c>
      <c r="E1131" s="0" t="s">
        <v>260</v>
      </c>
      <c r="F1131" s="0" t="s">
        <v>238</v>
      </c>
      <c r="G1131" s="0" t="n">
        <v>65757090.4065544</v>
      </c>
      <c r="H1131" s="0" t="n">
        <v>454589.043567677</v>
      </c>
      <c r="I1131" s="0" t="n">
        <v>222728.441243995</v>
      </c>
      <c r="J1131" s="0" t="n">
        <v>0</v>
      </c>
      <c r="K1131" s="0" t="n">
        <v>0</v>
      </c>
      <c r="L1131" s="0" t="n">
        <v>112258238.794148</v>
      </c>
      <c r="M1131" s="0" t="n">
        <v>140322798.492684</v>
      </c>
      <c r="N1131" s="0" t="n">
        <v>0</v>
      </c>
      <c r="O1131" s="0" t="n">
        <v>0</v>
      </c>
      <c r="P1131" s="0" t="n">
        <v>3977654.13121718</v>
      </c>
      <c r="Q1131" s="0" t="n">
        <v>5114126.74013637</v>
      </c>
      <c r="R1131" s="0" t="n">
        <v>85783981.0438915</v>
      </c>
      <c r="S1131" s="0" t="n">
        <v>0.233457230518252</v>
      </c>
      <c r="T1131" s="0" t="n">
        <v>0</v>
      </c>
      <c r="U1131" s="0" t="n">
        <v>277.81249995</v>
      </c>
      <c r="V1131" s="0" t="n">
        <v>0</v>
      </c>
      <c r="W1131" s="0" t="n">
        <v>10</v>
      </c>
      <c r="X1131" s="0" t="n">
        <v>287.81249995</v>
      </c>
      <c r="Y1131" s="0" t="n">
        <v>0</v>
      </c>
      <c r="Z1131" s="0" t="s">
        <v>244</v>
      </c>
      <c r="AA1131" s="0" t="n">
        <v>0.258</v>
      </c>
      <c r="AB1131" s="0" t="n">
        <v>0</v>
      </c>
      <c r="AC1131" s="0" t="n">
        <v>1</v>
      </c>
      <c r="AD1131" s="0" t="n">
        <v>0</v>
      </c>
      <c r="AE1131" s="0" t="n">
        <v>0.742</v>
      </c>
      <c r="AF1131" s="0" t="n">
        <v>0</v>
      </c>
      <c r="AG1131" s="0" t="n">
        <v>0.742</v>
      </c>
      <c r="AH1131" s="0" t="n">
        <v>0.060231965473709</v>
      </c>
      <c r="AI1131" s="0" t="n">
        <v>0</v>
      </c>
      <c r="AJ1131" s="0" t="n">
        <v>0.233457230518252</v>
      </c>
      <c r="AK1131" s="5" t="s">
        <v>261</v>
      </c>
      <c r="AL1131" s="5" t="s">
        <v>262</v>
      </c>
      <c r="AM1131" s="5" t="s">
        <v>331</v>
      </c>
      <c r="AN1131" s="5" t="s">
        <v>245</v>
      </c>
      <c r="AO1131" s="5" t="s">
        <v>252</v>
      </c>
      <c r="AP1131" s="5" t="s">
        <v>659</v>
      </c>
      <c r="AQ1131" s="0" t="s">
        <v>239</v>
      </c>
    </row>
    <row r="1132" customFormat="false" ht="15.8" hidden="true" customHeight="false" outlineLevel="0" collapsed="false">
      <c r="A1132" s="0" t="s">
        <v>8</v>
      </c>
      <c r="B1132" s="0" t="s">
        <v>8</v>
      </c>
      <c r="C1132" s="0" t="s">
        <v>43</v>
      </c>
      <c r="D1132" s="0" t="s">
        <v>259</v>
      </c>
      <c r="E1132" s="0" t="s">
        <v>260</v>
      </c>
      <c r="F1132" s="0" t="s">
        <v>240</v>
      </c>
      <c r="G1132" s="0" t="n">
        <v>12045279.0205086</v>
      </c>
      <c r="H1132" s="0" t="n">
        <v>454589.043567677</v>
      </c>
      <c r="I1132" s="0" t="n">
        <v>222728.441243995</v>
      </c>
      <c r="J1132" s="0" t="n">
        <v>0</v>
      </c>
      <c r="K1132" s="0" t="n">
        <v>0</v>
      </c>
      <c r="L1132" s="0" t="n">
        <v>112258238.794148</v>
      </c>
      <c r="M1132" s="0" t="n">
        <v>140322798.492684</v>
      </c>
      <c r="N1132" s="0" t="n">
        <v>23534453.6172781</v>
      </c>
      <c r="O1132" s="0" t="n">
        <v>37655125.7876449</v>
      </c>
      <c r="P1132" s="0" t="n">
        <v>4545890.43567677</v>
      </c>
      <c r="Q1132" s="0" t="n">
        <v>5682363.04459597</v>
      </c>
      <c r="R1132" s="0" t="n">
        <v>85783981.0438915</v>
      </c>
      <c r="S1132" s="0" t="n">
        <v>0.859585917161555</v>
      </c>
      <c r="T1132" s="0" t="n">
        <v>0</v>
      </c>
      <c r="U1132" s="0" t="n">
        <v>277.81249995</v>
      </c>
      <c r="V1132" s="0" t="n">
        <v>67.3020833549999</v>
      </c>
      <c r="W1132" s="0" t="n">
        <v>11.25</v>
      </c>
      <c r="X1132" s="0" t="n">
        <v>356.364583305</v>
      </c>
      <c r="Y1132" s="0" t="n">
        <v>345.114583305</v>
      </c>
      <c r="Z1132" s="0" t="s">
        <v>244</v>
      </c>
      <c r="AA1132" s="0" t="n">
        <v>0.258</v>
      </c>
      <c r="AB1132" s="0" t="n">
        <v>0.44</v>
      </c>
      <c r="AC1132" s="0" t="n">
        <v>1</v>
      </c>
      <c r="AD1132" s="0" t="n">
        <v>0.182</v>
      </c>
      <c r="AE1132" s="0" t="n">
        <v>0.56</v>
      </c>
      <c r="AF1132" s="0" t="n">
        <v>0</v>
      </c>
      <c r="AG1132" s="0" t="n">
        <v>0.56</v>
      </c>
      <c r="AH1132" s="0" t="n">
        <v>0.221773166627681</v>
      </c>
      <c r="AI1132" s="0" t="n">
        <v>0.378217803551084</v>
      </c>
      <c r="AJ1132" s="0" t="n">
        <v>0.859585917161555</v>
      </c>
      <c r="AK1132" s="5" t="s">
        <v>261</v>
      </c>
      <c r="AL1132" s="5" t="s">
        <v>262</v>
      </c>
      <c r="AM1132" s="5" t="s">
        <v>331</v>
      </c>
      <c r="AN1132" s="5" t="s">
        <v>245</v>
      </c>
      <c r="AO1132" s="5" t="s">
        <v>252</v>
      </c>
      <c r="AP1132" s="5" t="s">
        <v>659</v>
      </c>
      <c r="AQ1132" s="0" t="s">
        <v>155</v>
      </c>
    </row>
    <row r="1133" customFormat="false" ht="15.8" hidden="true" customHeight="false" outlineLevel="0" collapsed="false">
      <c r="A1133" s="0" t="s">
        <v>8</v>
      </c>
      <c r="B1133" s="0" t="s">
        <v>8</v>
      </c>
      <c r="C1133" s="0" t="s">
        <v>43</v>
      </c>
      <c r="D1133" s="0" t="s">
        <v>259</v>
      </c>
      <c r="E1133" s="0" t="s">
        <v>260</v>
      </c>
      <c r="F1133" s="0" t="s">
        <v>241</v>
      </c>
      <c r="G1133" s="0" t="n">
        <v>5889908.93949526</v>
      </c>
      <c r="H1133" s="0" t="n">
        <v>454589.043567677</v>
      </c>
      <c r="I1133" s="0" t="n">
        <v>222728.441243995</v>
      </c>
      <c r="J1133" s="0" t="n">
        <v>5682363.04459597</v>
      </c>
      <c r="K1133" s="0" t="n">
        <v>6250599.34905555</v>
      </c>
      <c r="L1133" s="0" t="n">
        <v>224516477.588295</v>
      </c>
      <c r="M1133" s="0" t="n">
        <v>252581037.286832</v>
      </c>
      <c r="N1133" s="0" t="n">
        <v>58836134.0431953</v>
      </c>
      <c r="O1133" s="0" t="n">
        <v>75310251.5752899</v>
      </c>
      <c r="P1133" s="0" t="n">
        <v>5114126.74013637</v>
      </c>
      <c r="Q1133" s="0" t="n">
        <v>6250599.34905555</v>
      </c>
      <c r="R1133" s="0" t="n">
        <v>85783981.0438915</v>
      </c>
      <c r="S1133" s="0" t="n">
        <v>0.931340223806101</v>
      </c>
      <c r="T1133" s="0" t="n">
        <v>13.125</v>
      </c>
      <c r="U1133" s="0" t="n">
        <v>524.75694435</v>
      </c>
      <c r="V1133" s="0" t="n">
        <v>147.5468750475</v>
      </c>
      <c r="W1133" s="0" t="n">
        <v>12.5</v>
      </c>
      <c r="X1133" s="0" t="n">
        <v>697.9288193975</v>
      </c>
      <c r="Y1133" s="0" t="n">
        <v>672.3038193975</v>
      </c>
      <c r="Z1133" s="0" t="s">
        <v>244</v>
      </c>
      <c r="AA1133" s="0" t="n">
        <v>0.258</v>
      </c>
      <c r="AB1133" s="0" t="n">
        <v>0.44</v>
      </c>
      <c r="AC1133" s="0" t="n">
        <v>1</v>
      </c>
      <c r="AD1133" s="0" t="n">
        <v>0.182</v>
      </c>
      <c r="AE1133" s="0" t="n">
        <v>0.56</v>
      </c>
      <c r="AF1133" s="0" t="n">
        <v>0.186666666666667</v>
      </c>
      <c r="AG1133" s="0" t="n">
        <v>0.373333333333333</v>
      </c>
      <c r="AH1133" s="0" t="n">
        <v>0.240285777741974</v>
      </c>
      <c r="AI1133" s="0" t="n">
        <v>0.409789698474684</v>
      </c>
      <c r="AJ1133" s="0" t="n">
        <v>0.931340223806101</v>
      </c>
      <c r="AK1133" s="5" t="s">
        <v>261</v>
      </c>
      <c r="AL1133" s="5" t="s">
        <v>262</v>
      </c>
      <c r="AM1133" s="5" t="s">
        <v>331</v>
      </c>
      <c r="AN1133" s="5" t="s">
        <v>245</v>
      </c>
      <c r="AO1133" s="5" t="s">
        <v>252</v>
      </c>
      <c r="AP1133" s="5" t="s">
        <v>659</v>
      </c>
      <c r="AQ1133" s="0" t="s">
        <v>242</v>
      </c>
    </row>
    <row r="1134" customFormat="false" ht="15.8" hidden="true" customHeight="false" outlineLevel="0" collapsed="false">
      <c r="A1134" s="0" t="s">
        <v>8</v>
      </c>
      <c r="B1134" s="0" t="s">
        <v>8</v>
      </c>
      <c r="C1134" s="0" t="s">
        <v>44</v>
      </c>
      <c r="D1134" s="0" t="s">
        <v>259</v>
      </c>
      <c r="E1134" s="0" t="s">
        <v>260</v>
      </c>
      <c r="F1134" s="0" t="s">
        <v>202</v>
      </c>
      <c r="G1134" s="0" t="n">
        <v>116836027.030299</v>
      </c>
      <c r="H1134" s="0" t="n">
        <v>663274.749999998</v>
      </c>
      <c r="I1134" s="0" t="n">
        <v>1814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116836027.030299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s">
        <v>244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0</v>
      </c>
      <c r="AI1134" s="0" t="n">
        <v>0</v>
      </c>
      <c r="AJ1134" s="0" t="n">
        <v>0</v>
      </c>
      <c r="AK1134" s="5" t="s">
        <v>261</v>
      </c>
      <c r="AL1134" s="5" t="s">
        <v>262</v>
      </c>
      <c r="AM1134" s="5" t="s">
        <v>333</v>
      </c>
      <c r="AN1134" s="5" t="s">
        <v>245</v>
      </c>
      <c r="AO1134" s="5" t="s">
        <v>252</v>
      </c>
      <c r="AP1134" s="5" t="s">
        <v>660</v>
      </c>
      <c r="AQ1134" s="0" t="s">
        <v>237</v>
      </c>
    </row>
    <row r="1135" customFormat="false" ht="15.8" hidden="true" customHeight="false" outlineLevel="0" collapsed="false">
      <c r="A1135" s="0" t="s">
        <v>8</v>
      </c>
      <c r="B1135" s="0" t="s">
        <v>8</v>
      </c>
      <c r="C1135" s="0" t="s">
        <v>44</v>
      </c>
      <c r="D1135" s="0" t="s">
        <v>259</v>
      </c>
      <c r="E1135" s="0" t="s">
        <v>260</v>
      </c>
      <c r="F1135" s="0" t="s">
        <v>238</v>
      </c>
      <c r="G1135" s="0" t="n">
        <v>89511205.6196753</v>
      </c>
      <c r="H1135" s="0" t="n">
        <v>663274.749999998</v>
      </c>
      <c r="I1135" s="0" t="n">
        <v>393348.744749999</v>
      </c>
      <c r="J1135" s="0" t="n">
        <v>0</v>
      </c>
      <c r="K1135" s="0" t="n">
        <v>0</v>
      </c>
      <c r="L1135" s="0" t="n">
        <v>145404564.756804</v>
      </c>
      <c r="M1135" s="0" t="n">
        <v>181755705.946005</v>
      </c>
      <c r="N1135" s="0" t="n">
        <v>0</v>
      </c>
      <c r="O1135" s="0" t="n">
        <v>0</v>
      </c>
      <c r="P1135" s="0" t="n">
        <v>5803654.06249998</v>
      </c>
      <c r="Q1135" s="0" t="n">
        <v>7461840.93749997</v>
      </c>
      <c r="R1135" s="0" t="n">
        <v>116836027.030299</v>
      </c>
      <c r="S1135" s="0" t="n">
        <v>0.233873250444723</v>
      </c>
      <c r="T1135" s="0" t="n">
        <v>0</v>
      </c>
      <c r="U1135" s="0" t="n">
        <v>246.6250002</v>
      </c>
      <c r="V1135" s="0" t="n">
        <v>0</v>
      </c>
      <c r="W1135" s="0" t="n">
        <v>9.99999999999999</v>
      </c>
      <c r="X1135" s="0" t="n">
        <v>256.6250002</v>
      </c>
      <c r="Y1135" s="0" t="n">
        <v>0</v>
      </c>
      <c r="Z1135" s="0" t="s">
        <v>244</v>
      </c>
      <c r="AA1135" s="0" t="n">
        <v>0.258</v>
      </c>
      <c r="AB1135" s="0" t="n">
        <v>0</v>
      </c>
      <c r="AC1135" s="0" t="n">
        <v>1</v>
      </c>
      <c r="AD1135" s="0" t="n">
        <v>0</v>
      </c>
      <c r="AE1135" s="0" t="n">
        <v>0.742</v>
      </c>
      <c r="AF1135" s="0" t="n">
        <v>0</v>
      </c>
      <c r="AG1135" s="0" t="n">
        <v>0.742</v>
      </c>
      <c r="AH1135" s="0" t="n">
        <v>0.0603392986147386</v>
      </c>
      <c r="AI1135" s="0" t="n">
        <v>0</v>
      </c>
      <c r="AJ1135" s="0" t="n">
        <v>0.233873250444723</v>
      </c>
      <c r="AK1135" s="5" t="s">
        <v>261</v>
      </c>
      <c r="AL1135" s="5" t="s">
        <v>262</v>
      </c>
      <c r="AM1135" s="5" t="s">
        <v>333</v>
      </c>
      <c r="AN1135" s="5" t="s">
        <v>245</v>
      </c>
      <c r="AO1135" s="5" t="s">
        <v>252</v>
      </c>
      <c r="AP1135" s="5" t="s">
        <v>660</v>
      </c>
      <c r="AQ1135" s="0" t="s">
        <v>239</v>
      </c>
    </row>
    <row r="1136" customFormat="false" ht="15.8" hidden="true" customHeight="false" outlineLevel="0" collapsed="false">
      <c r="A1136" s="0" t="s">
        <v>8</v>
      </c>
      <c r="B1136" s="0" t="s">
        <v>8</v>
      </c>
      <c r="C1136" s="0" t="s">
        <v>44</v>
      </c>
      <c r="D1136" s="0" t="s">
        <v>259</v>
      </c>
      <c r="E1136" s="0" t="s">
        <v>260</v>
      </c>
      <c r="F1136" s="0" t="s">
        <v>240</v>
      </c>
      <c r="G1136" s="0" t="n">
        <v>16849817.4533728</v>
      </c>
      <c r="H1136" s="0" t="n">
        <v>663274.749999998</v>
      </c>
      <c r="I1136" s="0" t="n">
        <v>393348.744749999</v>
      </c>
      <c r="J1136" s="0" t="n">
        <v>0</v>
      </c>
      <c r="K1136" s="0" t="n">
        <v>0</v>
      </c>
      <c r="L1136" s="0" t="n">
        <v>145404564.756804</v>
      </c>
      <c r="M1136" s="0" t="n">
        <v>181755705.946005</v>
      </c>
      <c r="N1136" s="0" t="n">
        <v>30372456.249362</v>
      </c>
      <c r="O1136" s="0" t="n">
        <v>48595929.9989792</v>
      </c>
      <c r="P1136" s="0" t="n">
        <v>6632747.49999998</v>
      </c>
      <c r="Q1136" s="0" t="n">
        <v>8290934.37499998</v>
      </c>
      <c r="R1136" s="0" t="n">
        <v>116836027.030299</v>
      </c>
      <c r="S1136" s="0" t="n">
        <v>0.855782348290539</v>
      </c>
      <c r="T1136" s="0" t="n">
        <v>0</v>
      </c>
      <c r="U1136" s="0" t="n">
        <v>246.6250002</v>
      </c>
      <c r="V1136" s="0" t="n">
        <v>59.529166645</v>
      </c>
      <c r="W1136" s="0" t="n">
        <v>11.25</v>
      </c>
      <c r="X1136" s="0" t="n">
        <v>317.404166845</v>
      </c>
      <c r="Y1136" s="0" t="n">
        <v>306.154166845</v>
      </c>
      <c r="Z1136" s="0" t="s">
        <v>244</v>
      </c>
      <c r="AA1136" s="0" t="n">
        <v>0.258</v>
      </c>
      <c r="AB1136" s="0" t="n">
        <v>0.44</v>
      </c>
      <c r="AC1136" s="0" t="n">
        <v>1</v>
      </c>
      <c r="AD1136" s="0" t="n">
        <v>0.182</v>
      </c>
      <c r="AE1136" s="0" t="n">
        <v>0.56</v>
      </c>
      <c r="AF1136" s="0" t="n">
        <v>0</v>
      </c>
      <c r="AG1136" s="0" t="n">
        <v>0.56</v>
      </c>
      <c r="AH1136" s="0" t="n">
        <v>0.220791845858959</v>
      </c>
      <c r="AI1136" s="0" t="n">
        <v>0.376544233247837</v>
      </c>
      <c r="AJ1136" s="0" t="n">
        <v>0.855782348290539</v>
      </c>
      <c r="AK1136" s="5" t="s">
        <v>261</v>
      </c>
      <c r="AL1136" s="5" t="s">
        <v>262</v>
      </c>
      <c r="AM1136" s="5" t="s">
        <v>333</v>
      </c>
      <c r="AN1136" s="5" t="s">
        <v>245</v>
      </c>
      <c r="AO1136" s="5" t="s">
        <v>252</v>
      </c>
      <c r="AP1136" s="5" t="s">
        <v>660</v>
      </c>
      <c r="AQ1136" s="0" t="s">
        <v>155</v>
      </c>
    </row>
    <row r="1137" customFormat="false" ht="15.8" hidden="true" customHeight="false" outlineLevel="0" collapsed="false">
      <c r="A1137" s="0" t="s">
        <v>8</v>
      </c>
      <c r="B1137" s="0" t="s">
        <v>8</v>
      </c>
      <c r="C1137" s="0" t="s">
        <v>44</v>
      </c>
      <c r="D1137" s="0" t="s">
        <v>259</v>
      </c>
      <c r="E1137" s="0" t="s">
        <v>260</v>
      </c>
      <c r="F1137" s="0" t="s">
        <v>241</v>
      </c>
      <c r="G1137" s="0" t="n">
        <v>8225690.24090657</v>
      </c>
      <c r="H1137" s="0" t="n">
        <v>663274.749999998</v>
      </c>
      <c r="I1137" s="0" t="n">
        <v>393348.744749999</v>
      </c>
      <c r="J1137" s="0" t="n">
        <v>8290934.37499998</v>
      </c>
      <c r="K1137" s="0" t="n">
        <v>9120027.81249998</v>
      </c>
      <c r="L1137" s="0" t="n">
        <v>290809129.513608</v>
      </c>
      <c r="M1137" s="0" t="n">
        <v>327160270.70281</v>
      </c>
      <c r="N1137" s="0" t="n">
        <v>75931140.623405</v>
      </c>
      <c r="O1137" s="0" t="n">
        <v>97191859.9979585</v>
      </c>
      <c r="P1137" s="0" t="n">
        <v>7461840.93749997</v>
      </c>
      <c r="Q1137" s="0" t="n">
        <v>9120027.81249998</v>
      </c>
      <c r="R1137" s="0" t="n">
        <v>116836027.030299</v>
      </c>
      <c r="S1137" s="0" t="n">
        <v>0.929596285923233</v>
      </c>
      <c r="T1137" s="0" t="n">
        <v>13.125</v>
      </c>
      <c r="U1137" s="0" t="n">
        <v>465.8472226</v>
      </c>
      <c r="V1137" s="0" t="n">
        <v>130.5062499525</v>
      </c>
      <c r="W1137" s="0" t="n">
        <v>12.5</v>
      </c>
      <c r="X1137" s="0" t="n">
        <v>621.9784725525</v>
      </c>
      <c r="Y1137" s="0" t="n">
        <v>596.3534725525</v>
      </c>
      <c r="Z1137" s="0" t="s">
        <v>244</v>
      </c>
      <c r="AA1137" s="0" t="n">
        <v>0.258</v>
      </c>
      <c r="AB1137" s="0" t="n">
        <v>0.44</v>
      </c>
      <c r="AC1137" s="0" t="n">
        <v>1</v>
      </c>
      <c r="AD1137" s="0" t="n">
        <v>0.182</v>
      </c>
      <c r="AE1137" s="0" t="n">
        <v>0.56</v>
      </c>
      <c r="AF1137" s="0" t="n">
        <v>0.186666666666667</v>
      </c>
      <c r="AG1137" s="0" t="n">
        <v>0.373333333333333</v>
      </c>
      <c r="AH1137" s="0" t="n">
        <v>0.239835841768194</v>
      </c>
      <c r="AI1137" s="0" t="n">
        <v>0.409022365806223</v>
      </c>
      <c r="AJ1137" s="0" t="n">
        <v>0.929596285923233</v>
      </c>
      <c r="AK1137" s="5" t="s">
        <v>261</v>
      </c>
      <c r="AL1137" s="5" t="s">
        <v>262</v>
      </c>
      <c r="AM1137" s="5" t="s">
        <v>333</v>
      </c>
      <c r="AN1137" s="5" t="s">
        <v>245</v>
      </c>
      <c r="AO1137" s="5" t="s">
        <v>252</v>
      </c>
      <c r="AP1137" s="5" t="s">
        <v>660</v>
      </c>
      <c r="AQ1137" s="0" t="s">
        <v>242</v>
      </c>
    </row>
    <row r="1138" customFormat="false" ht="15.8" hidden="true" customHeight="false" outlineLevel="0" collapsed="false">
      <c r="A1138" s="0" t="s">
        <v>8</v>
      </c>
      <c r="B1138" s="0" t="s">
        <v>8</v>
      </c>
      <c r="C1138" s="0" t="s">
        <v>45</v>
      </c>
      <c r="D1138" s="0" t="s">
        <v>259</v>
      </c>
      <c r="E1138" s="0" t="s">
        <v>260</v>
      </c>
      <c r="F1138" s="0" t="s">
        <v>202</v>
      </c>
      <c r="G1138" s="0" t="n">
        <v>23619205.8195902</v>
      </c>
      <c r="H1138" s="0" t="n">
        <v>155726.5</v>
      </c>
      <c r="I1138" s="0" t="n">
        <v>292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23619205.8195902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s">
        <v>244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0</v>
      </c>
      <c r="AI1138" s="0" t="n">
        <v>0</v>
      </c>
      <c r="AJ1138" s="0" t="n">
        <v>0</v>
      </c>
      <c r="AK1138" s="5" t="s">
        <v>261</v>
      </c>
      <c r="AL1138" s="5" t="s">
        <v>262</v>
      </c>
      <c r="AM1138" s="5" t="s">
        <v>335</v>
      </c>
      <c r="AN1138" s="5" t="s">
        <v>245</v>
      </c>
      <c r="AO1138" s="5" t="s">
        <v>252</v>
      </c>
      <c r="AP1138" s="5" t="s">
        <v>661</v>
      </c>
      <c r="AQ1138" s="0" t="s">
        <v>237</v>
      </c>
    </row>
    <row r="1139" customFormat="false" ht="15.8" hidden="true" customHeight="false" outlineLevel="0" collapsed="false">
      <c r="A1139" s="0" t="s">
        <v>8</v>
      </c>
      <c r="B1139" s="0" t="s">
        <v>8</v>
      </c>
      <c r="C1139" s="0" t="s">
        <v>45</v>
      </c>
      <c r="D1139" s="0" t="s">
        <v>259</v>
      </c>
      <c r="E1139" s="0" t="s">
        <v>260</v>
      </c>
      <c r="F1139" s="0" t="s">
        <v>238</v>
      </c>
      <c r="G1139" s="0" t="n">
        <v>23619205.8195902</v>
      </c>
      <c r="H1139" s="0" t="n">
        <v>155726.5</v>
      </c>
      <c r="I1139" s="0" t="n">
        <v>81623.8825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23619205.8195902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s">
        <v>244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0</v>
      </c>
      <c r="AI1139" s="0" t="n">
        <v>0</v>
      </c>
      <c r="AJ1139" s="0" t="n">
        <v>0</v>
      </c>
      <c r="AK1139" s="5" t="s">
        <v>261</v>
      </c>
      <c r="AL1139" s="5" t="s">
        <v>262</v>
      </c>
      <c r="AM1139" s="5" t="s">
        <v>335</v>
      </c>
      <c r="AN1139" s="5" t="s">
        <v>245</v>
      </c>
      <c r="AO1139" s="5" t="s">
        <v>252</v>
      </c>
      <c r="AP1139" s="5" t="s">
        <v>661</v>
      </c>
      <c r="AQ1139" s="0" t="s">
        <v>239</v>
      </c>
    </row>
    <row r="1140" customFormat="false" ht="15.8" hidden="true" customHeight="false" outlineLevel="0" collapsed="false">
      <c r="A1140" s="0" t="s">
        <v>8</v>
      </c>
      <c r="B1140" s="0" t="s">
        <v>8</v>
      </c>
      <c r="C1140" s="0" t="s">
        <v>45</v>
      </c>
      <c r="D1140" s="0" t="s">
        <v>259</v>
      </c>
      <c r="E1140" s="0" t="s">
        <v>260</v>
      </c>
      <c r="F1140" s="0" t="s">
        <v>240</v>
      </c>
      <c r="G1140" s="0" t="n">
        <v>17139080.4934256</v>
      </c>
      <c r="H1140" s="0" t="n">
        <v>155726.5</v>
      </c>
      <c r="I1140" s="0" t="n">
        <v>81623.8825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23619205.8195902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s">
        <v>244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5" t="s">
        <v>261</v>
      </c>
      <c r="AL1140" s="5" t="s">
        <v>262</v>
      </c>
      <c r="AM1140" s="5" t="s">
        <v>335</v>
      </c>
      <c r="AN1140" s="5" t="s">
        <v>245</v>
      </c>
      <c r="AO1140" s="5" t="s">
        <v>252</v>
      </c>
      <c r="AP1140" s="5" t="s">
        <v>661</v>
      </c>
      <c r="AQ1140" s="0" t="s">
        <v>155</v>
      </c>
    </row>
    <row r="1141" customFormat="false" ht="15.8" hidden="true" customHeight="false" outlineLevel="0" collapsed="false">
      <c r="A1141" s="0" t="s">
        <v>8</v>
      </c>
      <c r="B1141" s="0" t="s">
        <v>8</v>
      </c>
      <c r="C1141" s="0" t="s">
        <v>45</v>
      </c>
      <c r="D1141" s="0" t="s">
        <v>259</v>
      </c>
      <c r="E1141" s="0" t="s">
        <v>260</v>
      </c>
      <c r="F1141" s="0" t="s">
        <v>241</v>
      </c>
      <c r="G1141" s="0" t="n">
        <v>10702826.6685119</v>
      </c>
      <c r="H1141" s="0" t="n">
        <v>155726.5</v>
      </c>
      <c r="I1141" s="0" t="n">
        <v>81623.8825</v>
      </c>
      <c r="J1141" s="0" t="n">
        <v>0</v>
      </c>
      <c r="K1141" s="0" t="n">
        <v>0</v>
      </c>
      <c r="L1141" s="0" t="n">
        <v>92947956.8939943</v>
      </c>
      <c r="M1141" s="0" t="n">
        <v>112865376.228422</v>
      </c>
      <c r="N1141" s="0" t="n">
        <v>0</v>
      </c>
      <c r="O1141" s="0" t="n">
        <v>0</v>
      </c>
      <c r="P1141" s="0" t="n">
        <v>1557265</v>
      </c>
      <c r="Q1141" s="0" t="n">
        <v>1946581.25</v>
      </c>
      <c r="R1141" s="0" t="n">
        <v>23619205.8195902</v>
      </c>
      <c r="S1141" s="0" t="n">
        <v>0.546859164094554</v>
      </c>
      <c r="T1141" s="0" t="n">
        <v>0</v>
      </c>
      <c r="U1141" s="0" t="n">
        <v>660.81666615</v>
      </c>
      <c r="V1141" s="0" t="n">
        <v>0</v>
      </c>
      <c r="W1141" s="0" t="n">
        <v>11.25</v>
      </c>
      <c r="X1141" s="0" t="n">
        <v>672.06666615</v>
      </c>
      <c r="Y1141" s="0" t="n">
        <v>0</v>
      </c>
      <c r="Z1141" s="0" t="s">
        <v>244</v>
      </c>
      <c r="AA1141" s="0" t="n">
        <v>0.258</v>
      </c>
      <c r="AB1141" s="0" t="n">
        <v>0</v>
      </c>
      <c r="AC1141" s="0" t="n">
        <v>1</v>
      </c>
      <c r="AD1141" s="0" t="n">
        <v>0</v>
      </c>
      <c r="AE1141" s="0" t="n">
        <v>0.742</v>
      </c>
      <c r="AF1141" s="0" t="n">
        <v>0</v>
      </c>
      <c r="AG1141" s="0" t="n">
        <v>0.742</v>
      </c>
      <c r="AH1141" s="0" t="n">
        <v>0.141089664336395</v>
      </c>
      <c r="AI1141" s="0" t="n">
        <v>0</v>
      </c>
      <c r="AJ1141" s="0" t="n">
        <v>0.546859164094554</v>
      </c>
      <c r="AK1141" s="5" t="s">
        <v>261</v>
      </c>
      <c r="AL1141" s="5" t="s">
        <v>262</v>
      </c>
      <c r="AM1141" s="5" t="s">
        <v>335</v>
      </c>
      <c r="AN1141" s="5" t="s">
        <v>245</v>
      </c>
      <c r="AO1141" s="5" t="s">
        <v>252</v>
      </c>
      <c r="AP1141" s="5" t="s">
        <v>661</v>
      </c>
      <c r="AQ1141" s="0" t="s">
        <v>242</v>
      </c>
    </row>
    <row r="1142" customFormat="false" ht="15.8" hidden="true" customHeight="false" outlineLevel="0" collapsed="false">
      <c r="A1142" s="0" t="s">
        <v>8</v>
      </c>
      <c r="B1142" s="0" t="s">
        <v>8</v>
      </c>
      <c r="C1142" s="0" t="s">
        <v>46</v>
      </c>
      <c r="D1142" s="0" t="s">
        <v>269</v>
      </c>
      <c r="E1142" s="0" t="s">
        <v>260</v>
      </c>
      <c r="F1142" s="0" t="s">
        <v>202</v>
      </c>
      <c r="G1142" s="0" t="n">
        <v>88320318.0082457</v>
      </c>
      <c r="H1142" s="0" t="n">
        <v>465269.780477269</v>
      </c>
      <c r="I1142" s="0" t="n">
        <v>3371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88320318.0082457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s">
        <v>244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0</v>
      </c>
      <c r="AJ1142" s="0" t="n">
        <v>0</v>
      </c>
      <c r="AK1142" s="5" t="s">
        <v>261</v>
      </c>
      <c r="AL1142" s="5" t="s">
        <v>270</v>
      </c>
      <c r="AM1142" s="5" t="s">
        <v>337</v>
      </c>
      <c r="AN1142" s="5" t="s">
        <v>245</v>
      </c>
      <c r="AO1142" s="5" t="s">
        <v>252</v>
      </c>
      <c r="AP1142" s="5" t="s">
        <v>662</v>
      </c>
      <c r="AQ1142" s="0" t="s">
        <v>237</v>
      </c>
    </row>
    <row r="1143" customFormat="false" ht="15.8" hidden="true" customHeight="false" outlineLevel="0" collapsed="false">
      <c r="A1143" s="0" t="s">
        <v>8</v>
      </c>
      <c r="B1143" s="0" t="s">
        <v>8</v>
      </c>
      <c r="C1143" s="0" t="s">
        <v>46</v>
      </c>
      <c r="D1143" s="0" t="s">
        <v>269</v>
      </c>
      <c r="E1143" s="0" t="s">
        <v>260</v>
      </c>
      <c r="F1143" s="0" t="s">
        <v>238</v>
      </c>
      <c r="G1143" s="0" t="n">
        <v>68692718.7015813</v>
      </c>
      <c r="H1143" s="0" t="n">
        <v>465269.780477269</v>
      </c>
      <c r="I1143" s="0" t="n">
        <v>729340.415409593</v>
      </c>
      <c r="J1143" s="0" t="n">
        <v>0</v>
      </c>
      <c r="K1143" s="0" t="n">
        <v>0</v>
      </c>
      <c r="L1143" s="0" t="n">
        <v>114895787.436069</v>
      </c>
      <c r="M1143" s="0" t="n">
        <v>143619734.295086</v>
      </c>
      <c r="N1143" s="0" t="n">
        <v>0</v>
      </c>
      <c r="O1143" s="0" t="n">
        <v>0</v>
      </c>
      <c r="P1143" s="0" t="n">
        <v>4071110.57917609</v>
      </c>
      <c r="Q1143" s="0" t="n">
        <v>5234285.03036928</v>
      </c>
      <c r="R1143" s="0" t="n">
        <v>88320318.0082457</v>
      </c>
      <c r="S1143" s="0" t="n">
        <v>0.222231981828145</v>
      </c>
      <c r="T1143" s="0" t="n">
        <v>0</v>
      </c>
      <c r="U1143" s="0" t="n">
        <v>277.81249995</v>
      </c>
      <c r="V1143" s="0" t="n">
        <v>0</v>
      </c>
      <c r="W1143" s="0" t="n">
        <v>9.99999999999999</v>
      </c>
      <c r="X1143" s="0" t="n">
        <v>287.81249995</v>
      </c>
      <c r="Y1143" s="0" t="n">
        <v>0</v>
      </c>
      <c r="Z1143" s="0" t="s">
        <v>244</v>
      </c>
      <c r="AA1143" s="0" t="n">
        <v>0.258</v>
      </c>
      <c r="AB1143" s="0" t="n">
        <v>0</v>
      </c>
      <c r="AC1143" s="0" t="n">
        <v>1</v>
      </c>
      <c r="AD1143" s="0" t="n">
        <v>0</v>
      </c>
      <c r="AE1143" s="0" t="n">
        <v>0.742</v>
      </c>
      <c r="AF1143" s="0" t="n">
        <v>0</v>
      </c>
      <c r="AG1143" s="0" t="n">
        <v>0.742</v>
      </c>
      <c r="AH1143" s="0" t="n">
        <v>0.0573358513116613</v>
      </c>
      <c r="AI1143" s="0" t="n">
        <v>0</v>
      </c>
      <c r="AJ1143" s="0" t="n">
        <v>0.222231981828145</v>
      </c>
      <c r="AK1143" s="5" t="s">
        <v>261</v>
      </c>
      <c r="AL1143" s="5" t="s">
        <v>270</v>
      </c>
      <c r="AM1143" s="5" t="s">
        <v>337</v>
      </c>
      <c r="AN1143" s="5" t="s">
        <v>245</v>
      </c>
      <c r="AO1143" s="5" t="s">
        <v>252</v>
      </c>
      <c r="AP1143" s="5" t="s">
        <v>662</v>
      </c>
      <c r="AQ1143" s="0" t="s">
        <v>239</v>
      </c>
    </row>
    <row r="1144" customFormat="false" ht="15.8" hidden="true" customHeight="false" outlineLevel="0" collapsed="false">
      <c r="A1144" s="0" t="s">
        <v>8</v>
      </c>
      <c r="B1144" s="0" t="s">
        <v>8</v>
      </c>
      <c r="C1144" s="0" t="s">
        <v>46</v>
      </c>
      <c r="D1144" s="0" t="s">
        <v>269</v>
      </c>
      <c r="E1144" s="0" t="s">
        <v>260</v>
      </c>
      <c r="F1144" s="0" t="s">
        <v>240</v>
      </c>
      <c r="G1144" s="0" t="n">
        <v>12450684.5567676</v>
      </c>
      <c r="H1144" s="0" t="n">
        <v>465269.780477269</v>
      </c>
      <c r="I1144" s="0" t="n">
        <v>729340.415409593</v>
      </c>
      <c r="J1144" s="0" t="n">
        <v>0</v>
      </c>
      <c r="K1144" s="0" t="n">
        <v>0</v>
      </c>
      <c r="L1144" s="0" t="n">
        <v>114895787.436069</v>
      </c>
      <c r="M1144" s="0" t="n">
        <v>143619734.295086</v>
      </c>
      <c r="N1144" s="0" t="n">
        <v>24087404.2678798</v>
      </c>
      <c r="O1144" s="0" t="n">
        <v>38539846.8286076</v>
      </c>
      <c r="P1144" s="0" t="n">
        <v>4652697.80477269</v>
      </c>
      <c r="Q1144" s="0" t="n">
        <v>5815872.25596586</v>
      </c>
      <c r="R1144" s="0" t="n">
        <v>88320318.0082457</v>
      </c>
      <c r="S1144" s="0" t="n">
        <v>0.859028082806436</v>
      </c>
      <c r="T1144" s="0" t="n">
        <v>0</v>
      </c>
      <c r="U1144" s="0" t="n">
        <v>277.81249995</v>
      </c>
      <c r="V1144" s="0" t="n">
        <v>67.302083355</v>
      </c>
      <c r="W1144" s="0" t="n">
        <v>11.25</v>
      </c>
      <c r="X1144" s="0" t="n">
        <v>356.364583305</v>
      </c>
      <c r="Y1144" s="0" t="n">
        <v>345.114583305</v>
      </c>
      <c r="Z1144" s="0" t="s">
        <v>244</v>
      </c>
      <c r="AA1144" s="0" t="n">
        <v>0.258</v>
      </c>
      <c r="AB1144" s="0" t="n">
        <v>0.44</v>
      </c>
      <c r="AC1144" s="0" t="n">
        <v>1</v>
      </c>
      <c r="AD1144" s="0" t="n">
        <v>0.182</v>
      </c>
      <c r="AE1144" s="0" t="n">
        <v>0.56</v>
      </c>
      <c r="AF1144" s="0" t="n">
        <v>0</v>
      </c>
      <c r="AG1144" s="0" t="n">
        <v>0.56</v>
      </c>
      <c r="AH1144" s="0" t="n">
        <v>0.221629245364061</v>
      </c>
      <c r="AI1144" s="0" t="n">
        <v>0.377972356434832</v>
      </c>
      <c r="AJ1144" s="0" t="n">
        <v>0.859028082806436</v>
      </c>
      <c r="AK1144" s="5" t="s">
        <v>261</v>
      </c>
      <c r="AL1144" s="5" t="s">
        <v>270</v>
      </c>
      <c r="AM1144" s="5" t="s">
        <v>337</v>
      </c>
      <c r="AN1144" s="5" t="s">
        <v>245</v>
      </c>
      <c r="AO1144" s="5" t="s">
        <v>252</v>
      </c>
      <c r="AP1144" s="5" t="s">
        <v>662</v>
      </c>
      <c r="AQ1144" s="0" t="s">
        <v>155</v>
      </c>
    </row>
    <row r="1145" customFormat="false" ht="15.8" hidden="true" customHeight="false" outlineLevel="0" collapsed="false">
      <c r="A1145" s="0" t="s">
        <v>8</v>
      </c>
      <c r="B1145" s="0" t="s">
        <v>8</v>
      </c>
      <c r="C1145" s="0" t="s">
        <v>46</v>
      </c>
      <c r="D1145" s="0" t="s">
        <v>269</v>
      </c>
      <c r="E1145" s="0" t="s">
        <v>260</v>
      </c>
      <c r="F1145" s="0" t="s">
        <v>241</v>
      </c>
      <c r="G1145" s="0" t="n">
        <v>6402957.27687244</v>
      </c>
      <c r="H1145" s="0" t="n">
        <v>465269.780477269</v>
      </c>
      <c r="I1145" s="0" t="n">
        <v>729340.415409593</v>
      </c>
      <c r="J1145" s="0" t="n">
        <v>5815872.25596586</v>
      </c>
      <c r="K1145" s="0" t="n">
        <v>6397459.48156245</v>
      </c>
      <c r="L1145" s="0" t="n">
        <v>229791574.872138</v>
      </c>
      <c r="M1145" s="0" t="n">
        <v>258515521.731155</v>
      </c>
      <c r="N1145" s="0" t="n">
        <v>60218510.6696994</v>
      </c>
      <c r="O1145" s="0" t="n">
        <v>77079693.6572153</v>
      </c>
      <c r="P1145" s="0" t="n">
        <v>5234285.03036928</v>
      </c>
      <c r="Q1145" s="0" t="n">
        <v>6397459.48156245</v>
      </c>
      <c r="R1145" s="0" t="n">
        <v>88320318.0082457</v>
      </c>
      <c r="S1145" s="0" t="n">
        <v>0.927503009259153</v>
      </c>
      <c r="T1145" s="0" t="n">
        <v>13.125</v>
      </c>
      <c r="U1145" s="0" t="n">
        <v>524.756944349999</v>
      </c>
      <c r="V1145" s="0" t="n">
        <v>147.5468750475</v>
      </c>
      <c r="W1145" s="0" t="n">
        <v>12.5</v>
      </c>
      <c r="X1145" s="0" t="n">
        <v>697.928819397499</v>
      </c>
      <c r="Y1145" s="0" t="n">
        <v>672.303819397499</v>
      </c>
      <c r="Z1145" s="0" t="s">
        <v>244</v>
      </c>
      <c r="AA1145" s="0" t="n">
        <v>0.258</v>
      </c>
      <c r="AB1145" s="0" t="n">
        <v>0.44</v>
      </c>
      <c r="AC1145" s="0" t="n">
        <v>1</v>
      </c>
      <c r="AD1145" s="0" t="n">
        <v>0.182</v>
      </c>
      <c r="AE1145" s="0" t="n">
        <v>0.56</v>
      </c>
      <c r="AF1145" s="0" t="n">
        <v>0.186666666666667</v>
      </c>
      <c r="AG1145" s="0" t="n">
        <v>0.373333333333333</v>
      </c>
      <c r="AH1145" s="0" t="n">
        <v>0.239295776388862</v>
      </c>
      <c r="AI1145" s="0" t="n">
        <v>0.408101324074027</v>
      </c>
      <c r="AJ1145" s="0" t="n">
        <v>0.927503009259153</v>
      </c>
      <c r="AK1145" s="5" t="s">
        <v>261</v>
      </c>
      <c r="AL1145" s="5" t="s">
        <v>270</v>
      </c>
      <c r="AM1145" s="5" t="s">
        <v>337</v>
      </c>
      <c r="AN1145" s="5" t="s">
        <v>245</v>
      </c>
      <c r="AO1145" s="5" t="s">
        <v>252</v>
      </c>
      <c r="AP1145" s="5" t="s">
        <v>662</v>
      </c>
      <c r="AQ1145" s="0" t="s">
        <v>242</v>
      </c>
    </row>
    <row r="1146" customFormat="false" ht="15.8" hidden="true" customHeight="false" outlineLevel="0" collapsed="false">
      <c r="A1146" s="0" t="s">
        <v>8</v>
      </c>
      <c r="B1146" s="0" t="s">
        <v>8</v>
      </c>
      <c r="C1146" s="0" t="s">
        <v>47</v>
      </c>
      <c r="D1146" s="0" t="s">
        <v>269</v>
      </c>
      <c r="E1146" s="0" t="s">
        <v>260</v>
      </c>
      <c r="F1146" s="0" t="s">
        <v>202</v>
      </c>
      <c r="G1146" s="0" t="n">
        <v>5482362.4392821</v>
      </c>
      <c r="H1146" s="0" t="n">
        <v>33758.1666666666</v>
      </c>
      <c r="I1146" s="0" t="n">
        <v>119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5482362.4392821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s">
        <v>244</v>
      </c>
      <c r="AA1146" s="0" t="n">
        <v>0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0</v>
      </c>
      <c r="AH1146" s="0" t="n">
        <v>0</v>
      </c>
      <c r="AI1146" s="0" t="n">
        <v>0</v>
      </c>
      <c r="AJ1146" s="0" t="n">
        <v>0</v>
      </c>
      <c r="AK1146" s="5" t="s">
        <v>261</v>
      </c>
      <c r="AL1146" s="5" t="s">
        <v>270</v>
      </c>
      <c r="AM1146" s="5" t="s">
        <v>339</v>
      </c>
      <c r="AN1146" s="5" t="s">
        <v>245</v>
      </c>
      <c r="AO1146" s="5" t="s">
        <v>252</v>
      </c>
      <c r="AP1146" s="5" t="s">
        <v>663</v>
      </c>
      <c r="AQ1146" s="0" t="s">
        <v>237</v>
      </c>
    </row>
    <row r="1147" customFormat="false" ht="15.8" hidden="true" customHeight="false" outlineLevel="0" collapsed="false">
      <c r="A1147" s="0" t="s">
        <v>8</v>
      </c>
      <c r="B1147" s="0" t="s">
        <v>8</v>
      </c>
      <c r="C1147" s="0" t="s">
        <v>47</v>
      </c>
      <c r="D1147" s="0" t="s">
        <v>269</v>
      </c>
      <c r="E1147" s="0" t="s">
        <v>260</v>
      </c>
      <c r="F1147" s="0" t="s">
        <v>238</v>
      </c>
      <c r="G1147" s="0" t="n">
        <v>4202059.06264198</v>
      </c>
      <c r="H1147" s="0" t="n">
        <v>33758.1666666666</v>
      </c>
      <c r="I1147" s="0" t="n">
        <v>14594.005</v>
      </c>
      <c r="J1147" s="0" t="n">
        <v>0</v>
      </c>
      <c r="K1147" s="0" t="n">
        <v>0</v>
      </c>
      <c r="L1147" s="0" t="n">
        <v>7400540.32081626</v>
      </c>
      <c r="M1147" s="0" t="n">
        <v>9250675.40102032</v>
      </c>
      <c r="N1147" s="0" t="n">
        <v>0</v>
      </c>
      <c r="O1147" s="0" t="n">
        <v>0</v>
      </c>
      <c r="P1147" s="0" t="n">
        <v>295383.958333332</v>
      </c>
      <c r="Q1147" s="0" t="n">
        <v>379779.374999999</v>
      </c>
      <c r="R1147" s="0" t="n">
        <v>5482362.4392821</v>
      </c>
      <c r="S1147" s="0" t="n">
        <v>0.233531327200572</v>
      </c>
      <c r="T1147" s="0" t="n">
        <v>0</v>
      </c>
      <c r="U1147" s="0" t="n">
        <v>246.6250002</v>
      </c>
      <c r="V1147" s="0" t="n">
        <v>0</v>
      </c>
      <c r="W1147" s="0" t="n">
        <v>9.99999999999999</v>
      </c>
      <c r="X1147" s="0" t="n">
        <v>256.6250002</v>
      </c>
      <c r="Y1147" s="0" t="n">
        <v>0</v>
      </c>
      <c r="Z1147" s="0" t="s">
        <v>244</v>
      </c>
      <c r="AA1147" s="0" t="n">
        <v>0.258</v>
      </c>
      <c r="AB1147" s="0" t="n">
        <v>0</v>
      </c>
      <c r="AC1147" s="0" t="n">
        <v>1</v>
      </c>
      <c r="AD1147" s="0" t="n">
        <v>0</v>
      </c>
      <c r="AE1147" s="0" t="n">
        <v>0.742</v>
      </c>
      <c r="AF1147" s="0" t="n">
        <v>0</v>
      </c>
      <c r="AG1147" s="0" t="n">
        <v>0.742</v>
      </c>
      <c r="AH1147" s="0" t="n">
        <v>0.0602510824177476</v>
      </c>
      <c r="AI1147" s="0" t="n">
        <v>0</v>
      </c>
      <c r="AJ1147" s="0" t="n">
        <v>0.233531327200572</v>
      </c>
      <c r="AK1147" s="5" t="s">
        <v>261</v>
      </c>
      <c r="AL1147" s="5" t="s">
        <v>270</v>
      </c>
      <c r="AM1147" s="5" t="s">
        <v>339</v>
      </c>
      <c r="AN1147" s="5" t="s">
        <v>245</v>
      </c>
      <c r="AO1147" s="5" t="s">
        <v>252</v>
      </c>
      <c r="AP1147" s="5" t="s">
        <v>663</v>
      </c>
      <c r="AQ1147" s="0" t="s">
        <v>239</v>
      </c>
    </row>
    <row r="1148" customFormat="false" ht="15.8" hidden="true" customHeight="false" outlineLevel="0" collapsed="false">
      <c r="A1148" s="0" t="s">
        <v>8</v>
      </c>
      <c r="B1148" s="0" t="s">
        <v>8</v>
      </c>
      <c r="C1148" s="0" t="s">
        <v>47</v>
      </c>
      <c r="D1148" s="0" t="s">
        <v>269</v>
      </c>
      <c r="E1148" s="0" t="s">
        <v>260</v>
      </c>
      <c r="F1148" s="0" t="s">
        <v>240</v>
      </c>
      <c r="G1148" s="0" t="n">
        <v>720439.532713785</v>
      </c>
      <c r="H1148" s="0" t="n">
        <v>33758.1666666666</v>
      </c>
      <c r="I1148" s="0" t="n">
        <v>14594.005</v>
      </c>
      <c r="J1148" s="0" t="n">
        <v>0</v>
      </c>
      <c r="K1148" s="0" t="n">
        <v>0</v>
      </c>
      <c r="L1148" s="0" t="n">
        <v>7400540.32081626</v>
      </c>
      <c r="M1148" s="0" t="n">
        <v>9250675.40102032</v>
      </c>
      <c r="N1148" s="0" t="n">
        <v>1545842.71471514</v>
      </c>
      <c r="O1148" s="0" t="n">
        <v>2473348.34354422</v>
      </c>
      <c r="P1148" s="0" t="n">
        <v>337581.666666666</v>
      </c>
      <c r="Q1148" s="0" t="n">
        <v>421977.083333332</v>
      </c>
      <c r="R1148" s="0" t="n">
        <v>5482362.4392821</v>
      </c>
      <c r="S1148" s="0" t="n">
        <v>0.868589583287725</v>
      </c>
      <c r="T1148" s="0" t="n">
        <v>0</v>
      </c>
      <c r="U1148" s="0" t="n">
        <v>246.6250002</v>
      </c>
      <c r="V1148" s="0" t="n">
        <v>59.5291666449999</v>
      </c>
      <c r="W1148" s="0" t="n">
        <v>11.25</v>
      </c>
      <c r="X1148" s="0" t="n">
        <v>317.404166845</v>
      </c>
      <c r="Y1148" s="0" t="n">
        <v>306.154166845</v>
      </c>
      <c r="Z1148" s="0" t="s">
        <v>244</v>
      </c>
      <c r="AA1148" s="0" t="n">
        <v>0.258</v>
      </c>
      <c r="AB1148" s="0" t="n">
        <v>0.44</v>
      </c>
      <c r="AC1148" s="0" t="n">
        <v>1</v>
      </c>
      <c r="AD1148" s="0" t="n">
        <v>0.182</v>
      </c>
      <c r="AE1148" s="0" t="n">
        <v>0.56</v>
      </c>
      <c r="AF1148" s="0" t="n">
        <v>0</v>
      </c>
      <c r="AG1148" s="0" t="n">
        <v>0.56</v>
      </c>
      <c r="AH1148" s="0" t="n">
        <v>0.224096112488233</v>
      </c>
      <c r="AI1148" s="0" t="n">
        <v>0.382179416646599</v>
      </c>
      <c r="AJ1148" s="0" t="n">
        <v>0.868589583287725</v>
      </c>
      <c r="AK1148" s="5" t="s">
        <v>261</v>
      </c>
      <c r="AL1148" s="5" t="s">
        <v>270</v>
      </c>
      <c r="AM1148" s="5" t="s">
        <v>339</v>
      </c>
      <c r="AN1148" s="5" t="s">
        <v>245</v>
      </c>
      <c r="AO1148" s="5" t="s">
        <v>252</v>
      </c>
      <c r="AP1148" s="5" t="s">
        <v>663</v>
      </c>
      <c r="AQ1148" s="0" t="s">
        <v>155</v>
      </c>
    </row>
    <row r="1149" customFormat="false" ht="15.8" hidden="true" customHeight="false" outlineLevel="0" collapsed="false">
      <c r="A1149" s="0" t="s">
        <v>8</v>
      </c>
      <c r="B1149" s="0" t="s">
        <v>8</v>
      </c>
      <c r="C1149" s="0" t="s">
        <v>47</v>
      </c>
      <c r="D1149" s="0" t="s">
        <v>269</v>
      </c>
      <c r="E1149" s="0" t="s">
        <v>260</v>
      </c>
      <c r="F1149" s="0" t="s">
        <v>241</v>
      </c>
      <c r="G1149" s="0" t="n">
        <v>359484.655969661</v>
      </c>
      <c r="H1149" s="0" t="n">
        <v>33758.1666666666</v>
      </c>
      <c r="I1149" s="0" t="n">
        <v>14594.005</v>
      </c>
      <c r="J1149" s="0" t="n">
        <v>421977.083333332</v>
      </c>
      <c r="K1149" s="0" t="n">
        <v>464174.791666666</v>
      </c>
      <c r="L1149" s="0" t="n">
        <v>14801080.6416325</v>
      </c>
      <c r="M1149" s="0" t="n">
        <v>16651215.7218366</v>
      </c>
      <c r="N1149" s="0" t="n">
        <v>3864606.78678784</v>
      </c>
      <c r="O1149" s="0" t="n">
        <v>4946696.68708844</v>
      </c>
      <c r="P1149" s="0" t="n">
        <v>379779.374999999</v>
      </c>
      <c r="Q1149" s="0" t="n">
        <v>464174.791666666</v>
      </c>
      <c r="R1149" s="0" t="n">
        <v>5482362.4392821</v>
      </c>
      <c r="S1149" s="0" t="n">
        <v>0.934428878070175</v>
      </c>
      <c r="T1149" s="0" t="n">
        <v>13.125</v>
      </c>
      <c r="U1149" s="0" t="n">
        <v>465.8472226</v>
      </c>
      <c r="V1149" s="0" t="n">
        <v>130.5062499525</v>
      </c>
      <c r="W1149" s="0" t="n">
        <v>12.5</v>
      </c>
      <c r="X1149" s="0" t="n">
        <v>621.9784725525</v>
      </c>
      <c r="Y1149" s="0" t="n">
        <v>596.3534725525</v>
      </c>
      <c r="Z1149" s="0" t="s">
        <v>244</v>
      </c>
      <c r="AA1149" s="0" t="n">
        <v>0.258</v>
      </c>
      <c r="AB1149" s="0" t="n">
        <v>0.44</v>
      </c>
      <c r="AC1149" s="0" t="n">
        <v>1</v>
      </c>
      <c r="AD1149" s="0" t="n">
        <v>0.182</v>
      </c>
      <c r="AE1149" s="0" t="n">
        <v>0.56</v>
      </c>
      <c r="AF1149" s="0" t="n">
        <v>0.186666666666667</v>
      </c>
      <c r="AG1149" s="0" t="n">
        <v>0.373333333333333</v>
      </c>
      <c r="AH1149" s="0" t="n">
        <v>0.241082650542105</v>
      </c>
      <c r="AI1149" s="0" t="n">
        <v>0.411148706350877</v>
      </c>
      <c r="AJ1149" s="0" t="n">
        <v>0.934428878070175</v>
      </c>
      <c r="AK1149" s="5" t="s">
        <v>261</v>
      </c>
      <c r="AL1149" s="5" t="s">
        <v>270</v>
      </c>
      <c r="AM1149" s="5" t="s">
        <v>339</v>
      </c>
      <c r="AN1149" s="5" t="s">
        <v>245</v>
      </c>
      <c r="AO1149" s="5" t="s">
        <v>252</v>
      </c>
      <c r="AP1149" s="5" t="s">
        <v>663</v>
      </c>
      <c r="AQ1149" s="0" t="s">
        <v>242</v>
      </c>
    </row>
    <row r="1150" customFormat="false" ht="15.8" hidden="true" customHeight="false" outlineLevel="0" collapsed="false">
      <c r="A1150" s="0" t="s">
        <v>8</v>
      </c>
      <c r="B1150" s="0" t="s">
        <v>8</v>
      </c>
      <c r="C1150" s="0" t="s">
        <v>48</v>
      </c>
      <c r="D1150" s="0" t="s">
        <v>269</v>
      </c>
      <c r="E1150" s="0" t="s">
        <v>260</v>
      </c>
      <c r="F1150" s="0" t="s">
        <v>202</v>
      </c>
      <c r="G1150" s="0" t="n">
        <v>1428614.38924583</v>
      </c>
      <c r="H1150" s="0" t="n">
        <v>10238</v>
      </c>
      <c r="I1150" s="0" t="n">
        <v>26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1428614.38924583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s">
        <v>244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0</v>
      </c>
      <c r="AJ1150" s="0" t="n">
        <v>0</v>
      </c>
      <c r="AK1150" s="5" t="s">
        <v>261</v>
      </c>
      <c r="AL1150" s="5" t="s">
        <v>270</v>
      </c>
      <c r="AM1150" s="5" t="s">
        <v>664</v>
      </c>
      <c r="AN1150" s="5" t="s">
        <v>245</v>
      </c>
      <c r="AO1150" s="5" t="s">
        <v>252</v>
      </c>
      <c r="AP1150" s="5" t="s">
        <v>665</v>
      </c>
      <c r="AQ1150" s="0" t="s">
        <v>237</v>
      </c>
    </row>
    <row r="1151" customFormat="false" ht="15.8" hidden="true" customHeight="false" outlineLevel="0" collapsed="false">
      <c r="A1151" s="0" t="s">
        <v>8</v>
      </c>
      <c r="B1151" s="0" t="s">
        <v>8</v>
      </c>
      <c r="C1151" s="0" t="s">
        <v>48</v>
      </c>
      <c r="D1151" s="0" t="s">
        <v>269</v>
      </c>
      <c r="E1151" s="0" t="s">
        <v>260</v>
      </c>
      <c r="F1151" s="0" t="s">
        <v>238</v>
      </c>
      <c r="G1151" s="0" t="n">
        <v>1428614.38924583</v>
      </c>
      <c r="H1151" s="0" t="n">
        <v>10238</v>
      </c>
      <c r="I1151" s="0" t="n">
        <v>4144.425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1428614.38924583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s">
        <v>244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  <c r="AJ1151" s="0" t="n">
        <v>0</v>
      </c>
      <c r="AK1151" s="5" t="s">
        <v>261</v>
      </c>
      <c r="AL1151" s="5" t="s">
        <v>270</v>
      </c>
      <c r="AM1151" s="5" t="s">
        <v>664</v>
      </c>
      <c r="AN1151" s="5" t="s">
        <v>245</v>
      </c>
      <c r="AO1151" s="5" t="s">
        <v>252</v>
      </c>
      <c r="AP1151" s="5" t="s">
        <v>665</v>
      </c>
      <c r="AQ1151" s="0" t="s">
        <v>239</v>
      </c>
    </row>
    <row r="1152" customFormat="false" ht="15.8" hidden="true" customHeight="false" outlineLevel="0" collapsed="false">
      <c r="A1152" s="0" t="s">
        <v>8</v>
      </c>
      <c r="B1152" s="0" t="s">
        <v>8</v>
      </c>
      <c r="C1152" s="0" t="s">
        <v>48</v>
      </c>
      <c r="D1152" s="0" t="s">
        <v>269</v>
      </c>
      <c r="E1152" s="0" t="s">
        <v>260</v>
      </c>
      <c r="F1152" s="0" t="s">
        <v>240</v>
      </c>
      <c r="G1152" s="0" t="n">
        <v>1008918.64215447</v>
      </c>
      <c r="H1152" s="0" t="n">
        <v>10238</v>
      </c>
      <c r="I1152" s="0" t="n">
        <v>4144.425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1428614.38924583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s">
        <v>244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0</v>
      </c>
      <c r="AJ1152" s="0" t="n">
        <v>0</v>
      </c>
      <c r="AK1152" s="5" t="s">
        <v>261</v>
      </c>
      <c r="AL1152" s="5" t="s">
        <v>270</v>
      </c>
      <c r="AM1152" s="5" t="s">
        <v>664</v>
      </c>
      <c r="AN1152" s="5" t="s">
        <v>245</v>
      </c>
      <c r="AO1152" s="5" t="s">
        <v>252</v>
      </c>
      <c r="AP1152" s="5" t="s">
        <v>665</v>
      </c>
      <c r="AQ1152" s="0" t="s">
        <v>155</v>
      </c>
    </row>
    <row r="1153" customFormat="false" ht="15.8" hidden="true" customHeight="false" outlineLevel="0" collapsed="false">
      <c r="A1153" s="0" t="s">
        <v>8</v>
      </c>
      <c r="B1153" s="0" t="s">
        <v>8</v>
      </c>
      <c r="C1153" s="0" t="s">
        <v>48</v>
      </c>
      <c r="D1153" s="0" t="s">
        <v>269</v>
      </c>
      <c r="E1153" s="0" t="s">
        <v>260</v>
      </c>
      <c r="F1153" s="0" t="s">
        <v>241</v>
      </c>
      <c r="G1153" s="0" t="n">
        <v>623775.912545045</v>
      </c>
      <c r="H1153" s="0" t="n">
        <v>10238</v>
      </c>
      <c r="I1153" s="0" t="n">
        <v>4144.425</v>
      </c>
      <c r="J1153" s="0" t="n">
        <v>0</v>
      </c>
      <c r="K1153" s="0" t="n">
        <v>0</v>
      </c>
      <c r="L1153" s="0" t="n">
        <v>6110720.9285556</v>
      </c>
      <c r="M1153" s="0" t="n">
        <v>7420161.1275318</v>
      </c>
      <c r="N1153" s="0" t="n">
        <v>0</v>
      </c>
      <c r="O1153" s="0" t="n">
        <v>0</v>
      </c>
      <c r="P1153" s="0" t="n">
        <v>102380</v>
      </c>
      <c r="Q1153" s="0" t="n">
        <v>127975</v>
      </c>
      <c r="R1153" s="0" t="n">
        <v>1428614.38924583</v>
      </c>
      <c r="S1153" s="0" t="n">
        <v>0.563369991762201</v>
      </c>
      <c r="T1153" s="0" t="n">
        <v>0</v>
      </c>
      <c r="U1153" s="0" t="n">
        <v>660.81666615</v>
      </c>
      <c r="V1153" s="0" t="n">
        <v>0</v>
      </c>
      <c r="W1153" s="0" t="n">
        <v>11.25</v>
      </c>
      <c r="X1153" s="0" t="n">
        <v>672.06666615</v>
      </c>
      <c r="Y1153" s="0" t="n">
        <v>0</v>
      </c>
      <c r="Z1153" s="0" t="s">
        <v>244</v>
      </c>
      <c r="AA1153" s="0" t="n">
        <v>0.258</v>
      </c>
      <c r="AB1153" s="0" t="n">
        <v>0</v>
      </c>
      <c r="AC1153" s="0" t="n">
        <v>1</v>
      </c>
      <c r="AD1153" s="0" t="n">
        <v>0</v>
      </c>
      <c r="AE1153" s="0" t="n">
        <v>0.742</v>
      </c>
      <c r="AF1153" s="0" t="n">
        <v>0</v>
      </c>
      <c r="AG1153" s="0" t="n">
        <v>0.742</v>
      </c>
      <c r="AH1153" s="0" t="n">
        <v>0.145349457874648</v>
      </c>
      <c r="AI1153" s="0" t="n">
        <v>0</v>
      </c>
      <c r="AJ1153" s="0" t="n">
        <v>0.563369991762201</v>
      </c>
      <c r="AK1153" s="5" t="s">
        <v>261</v>
      </c>
      <c r="AL1153" s="5" t="s">
        <v>270</v>
      </c>
      <c r="AM1153" s="5" t="s">
        <v>664</v>
      </c>
      <c r="AN1153" s="5" t="s">
        <v>245</v>
      </c>
      <c r="AO1153" s="5" t="s">
        <v>252</v>
      </c>
      <c r="AP1153" s="5" t="s">
        <v>665</v>
      </c>
      <c r="AQ1153" s="0" t="s">
        <v>242</v>
      </c>
    </row>
    <row r="1154" customFormat="false" ht="15.8" hidden="true" customHeight="false" outlineLevel="0" collapsed="false">
      <c r="A1154" s="0" t="s">
        <v>8</v>
      </c>
      <c r="B1154" s="0" t="s">
        <v>8</v>
      </c>
      <c r="C1154" s="0" t="s">
        <v>341</v>
      </c>
      <c r="D1154" s="0" t="s">
        <v>280</v>
      </c>
      <c r="E1154" s="0" t="s">
        <v>260</v>
      </c>
      <c r="F1154" s="0" t="s">
        <v>202</v>
      </c>
      <c r="G1154" s="0" t="n">
        <v>250527770.125723</v>
      </c>
      <c r="H1154" s="0" t="n">
        <v>1823040</v>
      </c>
      <c r="I1154" s="0" t="n">
        <v>23191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250527770.125723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s">
        <v>230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0</v>
      </c>
      <c r="AF1154" s="0" t="n">
        <v>0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5" t="s">
        <v>261</v>
      </c>
      <c r="AL1154" s="5" t="s">
        <v>281</v>
      </c>
      <c r="AM1154" s="5" t="s">
        <v>342</v>
      </c>
      <c r="AN1154" s="5" t="s">
        <v>245</v>
      </c>
      <c r="AO1154" s="5" t="s">
        <v>252</v>
      </c>
      <c r="AP1154" s="5" t="s">
        <v>666</v>
      </c>
      <c r="AQ1154" s="0" t="s">
        <v>237</v>
      </c>
    </row>
    <row r="1155" customFormat="false" ht="15.8" hidden="true" customHeight="false" outlineLevel="0" collapsed="false">
      <c r="A1155" s="0" t="s">
        <v>8</v>
      </c>
      <c r="B1155" s="0" t="s">
        <v>8</v>
      </c>
      <c r="C1155" s="0" t="s">
        <v>341</v>
      </c>
      <c r="D1155" s="0" t="s">
        <v>280</v>
      </c>
      <c r="E1155" s="0" t="s">
        <v>260</v>
      </c>
      <c r="F1155" s="0" t="s">
        <v>238</v>
      </c>
      <c r="G1155" s="0" t="n">
        <v>140349910.824149</v>
      </c>
      <c r="H1155" s="0" t="n">
        <v>1823040</v>
      </c>
      <c r="I1155" s="0" t="n">
        <v>6922932.8</v>
      </c>
      <c r="J1155" s="0" t="n">
        <v>72921600</v>
      </c>
      <c r="K1155" s="0" t="n">
        <v>91152000</v>
      </c>
      <c r="L1155" s="0" t="n">
        <v>584512200</v>
      </c>
      <c r="M1155" s="0" t="n">
        <v>707567400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250527770.125723</v>
      </c>
      <c r="S1155" s="0" t="n">
        <v>0.439783019847594</v>
      </c>
      <c r="T1155" s="0" t="n">
        <v>45</v>
      </c>
      <c r="U1155" s="0" t="n">
        <v>354.375</v>
      </c>
      <c r="V1155" s="0" t="n">
        <v>0</v>
      </c>
      <c r="W1155" s="0" t="n">
        <v>0</v>
      </c>
      <c r="X1155" s="0" t="n">
        <v>399.375</v>
      </c>
      <c r="Y1155" s="0" t="n">
        <v>0</v>
      </c>
      <c r="Z1155" s="0" t="s">
        <v>230</v>
      </c>
      <c r="AA1155" s="0" t="n">
        <v>0.1678571429</v>
      </c>
      <c r="AB1155" s="0" t="n">
        <v>0</v>
      </c>
      <c r="AC1155" s="0" t="n">
        <v>1</v>
      </c>
      <c r="AD1155" s="0" t="n">
        <v>0</v>
      </c>
      <c r="AE1155" s="0" t="n">
        <v>0.8321428571</v>
      </c>
      <c r="AF1155" s="0" t="n">
        <v>0.8321428571</v>
      </c>
      <c r="AG1155" s="0" t="n">
        <v>0</v>
      </c>
      <c r="AH1155" s="0" t="n">
        <v>0.0738207212075511</v>
      </c>
      <c r="AI1155" s="0" t="n">
        <v>0</v>
      </c>
      <c r="AJ1155" s="0" t="n">
        <v>0.439783019847594</v>
      </c>
      <c r="AK1155" s="5" t="s">
        <v>261</v>
      </c>
      <c r="AL1155" s="5" t="s">
        <v>281</v>
      </c>
      <c r="AM1155" s="5" t="s">
        <v>342</v>
      </c>
      <c r="AN1155" s="5" t="s">
        <v>245</v>
      </c>
      <c r="AO1155" s="5" t="s">
        <v>252</v>
      </c>
      <c r="AP1155" s="5" t="s">
        <v>666</v>
      </c>
      <c r="AQ1155" s="0" t="s">
        <v>239</v>
      </c>
    </row>
    <row r="1156" customFormat="false" ht="15.8" hidden="true" customHeight="false" outlineLevel="0" collapsed="false">
      <c r="A1156" s="0" t="s">
        <v>8</v>
      </c>
      <c r="B1156" s="0" t="s">
        <v>8</v>
      </c>
      <c r="C1156" s="0" t="s">
        <v>341</v>
      </c>
      <c r="D1156" s="0" t="s">
        <v>280</v>
      </c>
      <c r="E1156" s="0" t="s">
        <v>260</v>
      </c>
      <c r="F1156" s="0" t="s">
        <v>240</v>
      </c>
      <c r="G1156" s="0" t="n">
        <v>28092287.1574472</v>
      </c>
      <c r="H1156" s="0" t="n">
        <v>1823040</v>
      </c>
      <c r="I1156" s="0" t="n">
        <v>6922932.8</v>
      </c>
      <c r="J1156" s="0" t="n">
        <v>82036800</v>
      </c>
      <c r="K1156" s="0" t="n">
        <v>100267200</v>
      </c>
      <c r="L1156" s="0" t="n">
        <v>584512200</v>
      </c>
      <c r="M1156" s="0" t="n">
        <v>707567400</v>
      </c>
      <c r="N1156" s="0" t="n">
        <v>30763800</v>
      </c>
      <c r="O1156" s="0" t="n">
        <v>49222080</v>
      </c>
      <c r="P1156" s="0" t="n">
        <v>0</v>
      </c>
      <c r="Q1156" s="0" t="n">
        <v>0</v>
      </c>
      <c r="R1156" s="0" t="n">
        <v>250527770.125723</v>
      </c>
      <c r="S1156" s="0" t="n">
        <v>0.887867571952803</v>
      </c>
      <c r="T1156" s="0" t="n">
        <v>50</v>
      </c>
      <c r="U1156" s="0" t="n">
        <v>354.375</v>
      </c>
      <c r="V1156" s="0" t="n">
        <v>21.9375</v>
      </c>
      <c r="W1156" s="0" t="n">
        <v>0</v>
      </c>
      <c r="X1156" s="0" t="n">
        <v>426.3125</v>
      </c>
      <c r="Y1156" s="0" t="n">
        <v>376.3125</v>
      </c>
      <c r="Z1156" s="0" t="s">
        <v>230</v>
      </c>
      <c r="AA1156" s="0" t="n">
        <v>0.1678571429</v>
      </c>
      <c r="AB1156" s="0" t="n">
        <v>0.235</v>
      </c>
      <c r="AC1156" s="0" t="n">
        <v>1</v>
      </c>
      <c r="AD1156" s="0" t="n">
        <v>0.0671428571</v>
      </c>
      <c r="AE1156" s="0" t="n">
        <v>0.765</v>
      </c>
      <c r="AF1156" s="0" t="n">
        <v>0.765</v>
      </c>
      <c r="AG1156" s="0" t="n">
        <v>0</v>
      </c>
      <c r="AH1156" s="0" t="n">
        <v>0.149034913901558</v>
      </c>
      <c r="AI1156" s="0" t="n">
        <v>0.208648879408909</v>
      </c>
      <c r="AJ1156" s="0" t="n">
        <v>0.887867571952803</v>
      </c>
      <c r="AK1156" s="5" t="s">
        <v>261</v>
      </c>
      <c r="AL1156" s="5" t="s">
        <v>281</v>
      </c>
      <c r="AM1156" s="5" t="s">
        <v>342</v>
      </c>
      <c r="AN1156" s="5" t="s">
        <v>245</v>
      </c>
      <c r="AO1156" s="5" t="s">
        <v>252</v>
      </c>
      <c r="AP1156" s="5" t="s">
        <v>666</v>
      </c>
      <c r="AQ1156" s="0" t="s">
        <v>155</v>
      </c>
    </row>
    <row r="1157" customFormat="false" ht="15.8" hidden="true" customHeight="false" outlineLevel="0" collapsed="false">
      <c r="A1157" s="0" t="s">
        <v>8</v>
      </c>
      <c r="B1157" s="0" t="s">
        <v>8</v>
      </c>
      <c r="C1157" s="0" t="s">
        <v>341</v>
      </c>
      <c r="D1157" s="0" t="s">
        <v>280</v>
      </c>
      <c r="E1157" s="0" t="s">
        <v>260</v>
      </c>
      <c r="F1157" s="0" t="s">
        <v>241</v>
      </c>
      <c r="G1157" s="0" t="n">
        <v>19082158.5411864</v>
      </c>
      <c r="H1157" s="0" t="n">
        <v>1823040</v>
      </c>
      <c r="I1157" s="0" t="n">
        <v>6922932.8</v>
      </c>
      <c r="J1157" s="0" t="n">
        <v>82036800</v>
      </c>
      <c r="K1157" s="0" t="n">
        <v>100267200</v>
      </c>
      <c r="L1157" s="0" t="n">
        <v>707567400</v>
      </c>
      <c r="M1157" s="0" t="n">
        <v>861386400</v>
      </c>
      <c r="N1157" s="0" t="n">
        <v>36916560</v>
      </c>
      <c r="O1157" s="0" t="n">
        <v>55374840</v>
      </c>
      <c r="P1157" s="0" t="n">
        <v>0</v>
      </c>
      <c r="Q1157" s="0" t="n">
        <v>0</v>
      </c>
      <c r="R1157" s="0" t="n">
        <v>250527770.125723</v>
      </c>
      <c r="S1157" s="0" t="n">
        <v>0.923832162272429</v>
      </c>
      <c r="T1157" s="0" t="n">
        <v>50</v>
      </c>
      <c r="U1157" s="0" t="n">
        <v>430.3125</v>
      </c>
      <c r="V1157" s="0" t="n">
        <v>25.3125</v>
      </c>
      <c r="W1157" s="0" t="n">
        <v>0</v>
      </c>
      <c r="X1157" s="0" t="n">
        <v>505.625</v>
      </c>
      <c r="Y1157" s="0" t="n">
        <v>455.625</v>
      </c>
      <c r="Z1157" s="0" t="s">
        <v>230</v>
      </c>
      <c r="AA1157" s="0" t="n">
        <v>0.1678571429</v>
      </c>
      <c r="AB1157" s="0" t="n">
        <v>0.235</v>
      </c>
      <c r="AC1157" s="0" t="n">
        <v>1</v>
      </c>
      <c r="AD1157" s="0" t="n">
        <v>0.0671428571</v>
      </c>
      <c r="AE1157" s="0" t="n">
        <v>0.765</v>
      </c>
      <c r="AF1157" s="0" t="n">
        <v>0.765</v>
      </c>
      <c r="AG1157" s="0" t="n">
        <v>0</v>
      </c>
      <c r="AH1157" s="0" t="n">
        <v>0.155071827278179</v>
      </c>
      <c r="AI1157" s="0" t="n">
        <v>0.217100558134021</v>
      </c>
      <c r="AJ1157" s="0" t="n">
        <v>0.923832162272429</v>
      </c>
      <c r="AK1157" s="5" t="s">
        <v>261</v>
      </c>
      <c r="AL1157" s="5" t="s">
        <v>281</v>
      </c>
      <c r="AM1157" s="5" t="s">
        <v>342</v>
      </c>
      <c r="AN1157" s="5" t="s">
        <v>245</v>
      </c>
      <c r="AO1157" s="5" t="s">
        <v>252</v>
      </c>
      <c r="AP1157" s="5" t="s">
        <v>666</v>
      </c>
      <c r="AQ1157" s="0" t="s">
        <v>242</v>
      </c>
    </row>
    <row r="1158" customFormat="false" ht="15.8" hidden="true" customHeight="false" outlineLevel="0" collapsed="false">
      <c r="A1158" s="0" t="s">
        <v>8</v>
      </c>
      <c r="B1158" s="0" t="s">
        <v>8</v>
      </c>
      <c r="C1158" s="0" t="s">
        <v>62</v>
      </c>
      <c r="D1158" s="0" t="s">
        <v>165</v>
      </c>
      <c r="E1158" s="0" t="s">
        <v>52</v>
      </c>
      <c r="F1158" s="0" t="s">
        <v>202</v>
      </c>
      <c r="G1158" s="0" t="n">
        <v>215706951.895459</v>
      </c>
      <c r="H1158" s="0" t="n">
        <v>1595215.59999999</v>
      </c>
      <c r="I1158" s="0" t="n">
        <v>25287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215706951.895459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s">
        <v>251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5" t="s">
        <v>252</v>
      </c>
      <c r="AL1158" s="5" t="s">
        <v>271</v>
      </c>
      <c r="AM1158" s="5" t="s">
        <v>344</v>
      </c>
      <c r="AN1158" s="5" t="s">
        <v>245</v>
      </c>
      <c r="AO1158" s="5" t="s">
        <v>252</v>
      </c>
      <c r="AP1158" s="5" t="s">
        <v>667</v>
      </c>
      <c r="AQ1158" s="0" t="s">
        <v>237</v>
      </c>
    </row>
    <row r="1159" customFormat="false" ht="15.8" hidden="true" customHeight="false" outlineLevel="0" collapsed="false">
      <c r="A1159" s="0" t="s">
        <v>8</v>
      </c>
      <c r="B1159" s="0" t="s">
        <v>8</v>
      </c>
      <c r="C1159" s="0" t="s">
        <v>62</v>
      </c>
      <c r="D1159" s="0" t="s">
        <v>165</v>
      </c>
      <c r="E1159" s="0" t="s">
        <v>52</v>
      </c>
      <c r="F1159" s="0" t="s">
        <v>238</v>
      </c>
      <c r="G1159" s="0" t="n">
        <v>125745800.498783</v>
      </c>
      <c r="H1159" s="0" t="n">
        <v>1595215.59999999</v>
      </c>
      <c r="I1159" s="0" t="n">
        <v>3149524.36680694</v>
      </c>
      <c r="J1159" s="0" t="n">
        <v>63808623.9999997</v>
      </c>
      <c r="K1159" s="0" t="n">
        <v>79760779.9999997</v>
      </c>
      <c r="L1159" s="0" t="n">
        <v>322034149.249999</v>
      </c>
      <c r="M1159" s="0" t="n">
        <v>389830812.249998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215706951.895459</v>
      </c>
      <c r="S1159" s="0" t="n">
        <v>0.417052629069995</v>
      </c>
      <c r="T1159" s="0" t="n">
        <v>44.9999999999999</v>
      </c>
      <c r="U1159" s="0" t="n">
        <v>223.125</v>
      </c>
      <c r="V1159" s="0" t="n">
        <v>0</v>
      </c>
      <c r="W1159" s="0" t="n">
        <v>0</v>
      </c>
      <c r="X1159" s="0" t="n">
        <v>268.124999999999</v>
      </c>
      <c r="Y1159" s="0" t="n">
        <v>0</v>
      </c>
      <c r="Z1159" s="0" t="s">
        <v>251</v>
      </c>
      <c r="AA1159" s="0" t="n">
        <v>0.12</v>
      </c>
      <c r="AB1159" s="0" t="n">
        <v>0</v>
      </c>
      <c r="AC1159" s="0" t="n">
        <v>1</v>
      </c>
      <c r="AD1159" s="0" t="n">
        <v>0</v>
      </c>
      <c r="AE1159" s="0" t="n">
        <v>0.88</v>
      </c>
      <c r="AF1159" s="0" t="n">
        <v>0.88</v>
      </c>
      <c r="AG1159" s="0" t="n">
        <v>0</v>
      </c>
      <c r="AH1159" s="0" t="n">
        <v>0.0500463154883994</v>
      </c>
      <c r="AI1159" s="0" t="n">
        <v>0</v>
      </c>
      <c r="AJ1159" s="0" t="n">
        <v>0.417052629069995</v>
      </c>
      <c r="AK1159" s="5" t="s">
        <v>252</v>
      </c>
      <c r="AL1159" s="5" t="s">
        <v>271</v>
      </c>
      <c r="AM1159" s="5" t="s">
        <v>344</v>
      </c>
      <c r="AN1159" s="5" t="s">
        <v>245</v>
      </c>
      <c r="AO1159" s="5" t="s">
        <v>252</v>
      </c>
      <c r="AP1159" s="5" t="s">
        <v>667</v>
      </c>
      <c r="AQ1159" s="0" t="s">
        <v>239</v>
      </c>
    </row>
    <row r="1160" customFormat="false" ht="15.8" hidden="true" customHeight="false" outlineLevel="0" collapsed="false">
      <c r="A1160" s="0" t="s">
        <v>8</v>
      </c>
      <c r="B1160" s="0" t="s">
        <v>8</v>
      </c>
      <c r="C1160" s="0" t="s">
        <v>62</v>
      </c>
      <c r="D1160" s="0" t="s">
        <v>165</v>
      </c>
      <c r="E1160" s="0" t="s">
        <v>52</v>
      </c>
      <c r="F1160" s="0" t="s">
        <v>240</v>
      </c>
      <c r="G1160" s="0" t="n">
        <v>67740568.0320805</v>
      </c>
      <c r="H1160" s="0" t="n">
        <v>1595215.59999999</v>
      </c>
      <c r="I1160" s="0" t="n">
        <v>3149524.36680694</v>
      </c>
      <c r="J1160" s="0" t="n">
        <v>71784701.9999997</v>
      </c>
      <c r="K1160" s="0" t="n">
        <v>87736857.9999997</v>
      </c>
      <c r="L1160" s="0" t="n">
        <v>322034149.249999</v>
      </c>
      <c r="M1160" s="0" t="n">
        <v>389830812.249998</v>
      </c>
      <c r="N1160" s="0" t="n">
        <v>2991029.24999999</v>
      </c>
      <c r="O1160" s="0" t="n">
        <v>4785646.79999997</v>
      </c>
      <c r="P1160" s="0" t="n">
        <v>0</v>
      </c>
      <c r="Q1160" s="0" t="n">
        <v>0</v>
      </c>
      <c r="R1160" s="0" t="n">
        <v>215706951.895459</v>
      </c>
      <c r="S1160" s="0" t="n">
        <v>0.685960199998975</v>
      </c>
      <c r="T1160" s="0" t="n">
        <v>50</v>
      </c>
      <c r="U1160" s="0" t="n">
        <v>223.125</v>
      </c>
      <c r="V1160" s="0" t="n">
        <v>2.43749999999999</v>
      </c>
      <c r="W1160" s="0" t="n">
        <v>0</v>
      </c>
      <c r="X1160" s="0" t="n">
        <v>275.562499999999</v>
      </c>
      <c r="Y1160" s="0" t="n">
        <v>225.5625</v>
      </c>
      <c r="Z1160" s="0" t="s">
        <v>251</v>
      </c>
      <c r="AA1160" s="0" t="n">
        <v>0.12</v>
      </c>
      <c r="AB1160" s="0" t="n">
        <v>0.25</v>
      </c>
      <c r="AC1160" s="0" t="n">
        <v>1</v>
      </c>
      <c r="AD1160" s="0" t="n">
        <v>0.13</v>
      </c>
      <c r="AE1160" s="0" t="n">
        <v>0.75</v>
      </c>
      <c r="AF1160" s="0" t="n">
        <v>0.75</v>
      </c>
      <c r="AG1160" s="0" t="n">
        <v>0</v>
      </c>
      <c r="AH1160" s="0" t="n">
        <v>0.082315223999877</v>
      </c>
      <c r="AI1160" s="0" t="n">
        <v>0.171490049999744</v>
      </c>
      <c r="AJ1160" s="0" t="n">
        <v>0.685960199998975</v>
      </c>
      <c r="AK1160" s="5" t="s">
        <v>252</v>
      </c>
      <c r="AL1160" s="5" t="s">
        <v>271</v>
      </c>
      <c r="AM1160" s="5" t="s">
        <v>344</v>
      </c>
      <c r="AN1160" s="5" t="s">
        <v>245</v>
      </c>
      <c r="AO1160" s="5" t="s">
        <v>252</v>
      </c>
      <c r="AP1160" s="5" t="s">
        <v>667</v>
      </c>
      <c r="AQ1160" s="0" t="s">
        <v>155</v>
      </c>
    </row>
    <row r="1161" customFormat="false" ht="15.8" hidden="true" customHeight="false" outlineLevel="0" collapsed="false">
      <c r="A1161" s="0" t="s">
        <v>8</v>
      </c>
      <c r="B1161" s="0" t="s">
        <v>8</v>
      </c>
      <c r="C1161" s="0" t="s">
        <v>62</v>
      </c>
      <c r="D1161" s="0" t="s">
        <v>165</v>
      </c>
      <c r="E1161" s="0" t="s">
        <v>52</v>
      </c>
      <c r="F1161" s="0" t="s">
        <v>241</v>
      </c>
      <c r="G1161" s="0" t="n">
        <v>57494564.34747</v>
      </c>
      <c r="H1161" s="0" t="n">
        <v>1595215.59999999</v>
      </c>
      <c r="I1161" s="0" t="n">
        <v>3149524.36680694</v>
      </c>
      <c r="J1161" s="0" t="n">
        <v>71784701.9999997</v>
      </c>
      <c r="K1161" s="0" t="n">
        <v>87736857.9999997</v>
      </c>
      <c r="L1161" s="0" t="n">
        <v>389830812.249998</v>
      </c>
      <c r="M1161" s="0" t="n">
        <v>474576640.999997</v>
      </c>
      <c r="N1161" s="0" t="n">
        <v>3589235.09999999</v>
      </c>
      <c r="O1161" s="0" t="n">
        <v>5383852.64999997</v>
      </c>
      <c r="P1161" s="0" t="n">
        <v>0</v>
      </c>
      <c r="Q1161" s="0" t="n">
        <v>0</v>
      </c>
      <c r="R1161" s="0" t="n">
        <v>215706951.895459</v>
      </c>
      <c r="S1161" s="0" t="n">
        <v>0.733459845210114</v>
      </c>
      <c r="T1161" s="0" t="n">
        <v>50</v>
      </c>
      <c r="U1161" s="0" t="n">
        <v>270.937499999999</v>
      </c>
      <c r="V1161" s="0" t="n">
        <v>2.81249999999999</v>
      </c>
      <c r="W1161" s="0" t="n">
        <v>0</v>
      </c>
      <c r="X1161" s="0" t="n">
        <v>323.749999999999</v>
      </c>
      <c r="Y1161" s="0" t="n">
        <v>273.749999999999</v>
      </c>
      <c r="Z1161" s="0" t="s">
        <v>251</v>
      </c>
      <c r="AA1161" s="0" t="n">
        <v>0.12</v>
      </c>
      <c r="AB1161" s="0" t="n">
        <v>0.25</v>
      </c>
      <c r="AC1161" s="0" t="n">
        <v>1</v>
      </c>
      <c r="AD1161" s="0" t="n">
        <v>0.13</v>
      </c>
      <c r="AE1161" s="0" t="n">
        <v>0.75</v>
      </c>
      <c r="AF1161" s="0" t="n">
        <v>0.75</v>
      </c>
      <c r="AG1161" s="0" t="n">
        <v>0</v>
      </c>
      <c r="AH1161" s="0" t="n">
        <v>0.0880151814252137</v>
      </c>
      <c r="AI1161" s="0" t="n">
        <v>0.183364961302529</v>
      </c>
      <c r="AJ1161" s="0" t="n">
        <v>0.733459845210114</v>
      </c>
      <c r="AK1161" s="5" t="s">
        <v>252</v>
      </c>
      <c r="AL1161" s="5" t="s">
        <v>271</v>
      </c>
      <c r="AM1161" s="5" t="s">
        <v>344</v>
      </c>
      <c r="AN1161" s="5" t="s">
        <v>245</v>
      </c>
      <c r="AO1161" s="5" t="s">
        <v>252</v>
      </c>
      <c r="AP1161" s="5" t="s">
        <v>667</v>
      </c>
      <c r="AQ1161" s="0" t="s">
        <v>242</v>
      </c>
    </row>
    <row r="1162" customFormat="false" ht="15.8" hidden="true" customHeight="false" outlineLevel="0" collapsed="false">
      <c r="A1162" s="0" t="s">
        <v>8</v>
      </c>
      <c r="B1162" s="0" t="s">
        <v>8</v>
      </c>
      <c r="C1162" s="0" t="s">
        <v>63</v>
      </c>
      <c r="D1162" s="0" t="s">
        <v>250</v>
      </c>
      <c r="E1162" s="0" t="s">
        <v>52</v>
      </c>
      <c r="F1162" s="0" t="s">
        <v>202</v>
      </c>
      <c r="G1162" s="0" t="n">
        <v>1023982689.37589</v>
      </c>
      <c r="H1162" s="0" t="n">
        <v>11596663.8510884</v>
      </c>
      <c r="I1162" s="0" t="n">
        <v>89293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1023982689.37589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s">
        <v>251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5" t="s">
        <v>252</v>
      </c>
      <c r="AL1162" s="5" t="s">
        <v>231</v>
      </c>
      <c r="AM1162" s="5" t="s">
        <v>346</v>
      </c>
      <c r="AN1162" s="5" t="s">
        <v>245</v>
      </c>
      <c r="AO1162" s="5" t="s">
        <v>252</v>
      </c>
      <c r="AP1162" s="5" t="s">
        <v>668</v>
      </c>
      <c r="AQ1162" s="0" t="s">
        <v>237</v>
      </c>
    </row>
    <row r="1163" customFormat="false" ht="15.8" hidden="true" customHeight="false" outlineLevel="0" collapsed="false">
      <c r="A1163" s="0" t="s">
        <v>8</v>
      </c>
      <c r="B1163" s="0" t="s">
        <v>8</v>
      </c>
      <c r="C1163" s="0" t="s">
        <v>63</v>
      </c>
      <c r="D1163" s="0" t="s">
        <v>250</v>
      </c>
      <c r="E1163" s="0" t="s">
        <v>52</v>
      </c>
      <c r="F1163" s="0" t="s">
        <v>238</v>
      </c>
      <c r="G1163" s="0" t="n">
        <v>413216661.206963</v>
      </c>
      <c r="H1163" s="0" t="n">
        <v>11596663.8510884</v>
      </c>
      <c r="I1163" s="0" t="n">
        <v>37408339.584375</v>
      </c>
      <c r="J1163" s="0" t="n">
        <v>463866554.043537</v>
      </c>
      <c r="K1163" s="0" t="n">
        <v>579833192.554421</v>
      </c>
      <c r="L1163" s="0" t="n">
        <v>2341076514.93848</v>
      </c>
      <c r="M1163" s="0" t="n">
        <v>2833934728.60974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1023982689.37589</v>
      </c>
      <c r="S1163" s="0" t="n">
        <v>0.596461282505845</v>
      </c>
      <c r="T1163" s="0" t="n">
        <v>44.9999999999999</v>
      </c>
      <c r="U1163" s="0" t="n">
        <v>223.125</v>
      </c>
      <c r="V1163" s="0" t="n">
        <v>0</v>
      </c>
      <c r="W1163" s="0" t="n">
        <v>0</v>
      </c>
      <c r="X1163" s="0" t="n">
        <v>268.125</v>
      </c>
      <c r="Y1163" s="0" t="n">
        <v>0</v>
      </c>
      <c r="Z1163" s="0" t="s">
        <v>251</v>
      </c>
      <c r="AA1163" s="0" t="n">
        <v>0.12</v>
      </c>
      <c r="AB1163" s="0" t="n">
        <v>0</v>
      </c>
      <c r="AC1163" s="0" t="n">
        <v>1</v>
      </c>
      <c r="AD1163" s="0" t="n">
        <v>0</v>
      </c>
      <c r="AE1163" s="0" t="n">
        <v>0.88</v>
      </c>
      <c r="AF1163" s="0" t="n">
        <v>0.88</v>
      </c>
      <c r="AG1163" s="0" t="n">
        <v>0</v>
      </c>
      <c r="AH1163" s="0" t="n">
        <v>0.0715753539007014</v>
      </c>
      <c r="AI1163" s="0" t="n">
        <v>0</v>
      </c>
      <c r="AJ1163" s="0" t="n">
        <v>0.596461282505845</v>
      </c>
      <c r="AK1163" s="5" t="s">
        <v>252</v>
      </c>
      <c r="AL1163" s="5" t="s">
        <v>231</v>
      </c>
      <c r="AM1163" s="5" t="s">
        <v>346</v>
      </c>
      <c r="AN1163" s="5" t="s">
        <v>245</v>
      </c>
      <c r="AO1163" s="5" t="s">
        <v>252</v>
      </c>
      <c r="AP1163" s="5" t="s">
        <v>668</v>
      </c>
      <c r="AQ1163" s="0" t="s">
        <v>239</v>
      </c>
    </row>
    <row r="1164" customFormat="false" ht="15.8" hidden="true" customHeight="false" outlineLevel="0" collapsed="false">
      <c r="A1164" s="0" t="s">
        <v>8</v>
      </c>
      <c r="B1164" s="0" t="s">
        <v>8</v>
      </c>
      <c r="C1164" s="0" t="s">
        <v>63</v>
      </c>
      <c r="D1164" s="0" t="s">
        <v>250</v>
      </c>
      <c r="E1164" s="0" t="s">
        <v>52</v>
      </c>
      <c r="F1164" s="0" t="s">
        <v>240</v>
      </c>
      <c r="G1164" s="0" t="n">
        <v>156585545.455747</v>
      </c>
      <c r="H1164" s="0" t="n">
        <v>11596663.8510884</v>
      </c>
      <c r="I1164" s="0" t="n">
        <v>37408339.584375</v>
      </c>
      <c r="J1164" s="0" t="n">
        <v>521849873.298979</v>
      </c>
      <c r="K1164" s="0" t="n">
        <v>637816511.809864</v>
      </c>
      <c r="L1164" s="0" t="n">
        <v>2341076514.93848</v>
      </c>
      <c r="M1164" s="0" t="n">
        <v>2833934728.60974</v>
      </c>
      <c r="N1164" s="0" t="n">
        <v>21743744.7207908</v>
      </c>
      <c r="O1164" s="0" t="n">
        <v>34789991.5532653</v>
      </c>
      <c r="P1164" s="0" t="n">
        <v>0</v>
      </c>
      <c r="Q1164" s="0" t="n">
        <v>0</v>
      </c>
      <c r="R1164" s="0" t="n">
        <v>1023982689.37589</v>
      </c>
      <c r="S1164" s="0" t="n">
        <v>0.847081843198752</v>
      </c>
      <c r="T1164" s="0" t="n">
        <v>50</v>
      </c>
      <c r="U1164" s="0" t="n">
        <v>223.125</v>
      </c>
      <c r="V1164" s="0" t="n">
        <v>2.4375</v>
      </c>
      <c r="W1164" s="0" t="n">
        <v>0</v>
      </c>
      <c r="X1164" s="0" t="n">
        <v>275.5625</v>
      </c>
      <c r="Y1164" s="0" t="n">
        <v>225.5625</v>
      </c>
      <c r="Z1164" s="0" t="s">
        <v>251</v>
      </c>
      <c r="AA1164" s="0" t="n">
        <v>0.12</v>
      </c>
      <c r="AB1164" s="0" t="n">
        <v>0.25</v>
      </c>
      <c r="AC1164" s="0" t="n">
        <v>1</v>
      </c>
      <c r="AD1164" s="0" t="n">
        <v>0.13</v>
      </c>
      <c r="AE1164" s="0" t="n">
        <v>0.75</v>
      </c>
      <c r="AF1164" s="0" t="n">
        <v>0.75</v>
      </c>
      <c r="AG1164" s="0" t="n">
        <v>0</v>
      </c>
      <c r="AH1164" s="0" t="n">
        <v>0.10164982118385</v>
      </c>
      <c r="AI1164" s="0" t="n">
        <v>0.211770460799688</v>
      </c>
      <c r="AJ1164" s="0" t="n">
        <v>0.847081843198752</v>
      </c>
      <c r="AK1164" s="5" t="s">
        <v>252</v>
      </c>
      <c r="AL1164" s="5" t="s">
        <v>231</v>
      </c>
      <c r="AM1164" s="5" t="s">
        <v>346</v>
      </c>
      <c r="AN1164" s="5" t="s">
        <v>245</v>
      </c>
      <c r="AO1164" s="5" t="s">
        <v>252</v>
      </c>
      <c r="AP1164" s="5" t="s">
        <v>668</v>
      </c>
      <c r="AQ1164" s="0" t="s">
        <v>155</v>
      </c>
    </row>
    <row r="1165" customFormat="false" ht="15.8" hidden="true" customHeight="false" outlineLevel="0" collapsed="false">
      <c r="A1165" s="0" t="s">
        <v>8</v>
      </c>
      <c r="B1165" s="0" t="s">
        <v>8</v>
      </c>
      <c r="C1165" s="0" t="s">
        <v>63</v>
      </c>
      <c r="D1165" s="0" t="s">
        <v>250</v>
      </c>
      <c r="E1165" s="0" t="s">
        <v>52</v>
      </c>
      <c r="F1165" s="0" t="s">
        <v>241</v>
      </c>
      <c r="G1165" s="0" t="n">
        <v>113499739.341723</v>
      </c>
      <c r="H1165" s="0" t="n">
        <v>11596663.8510884</v>
      </c>
      <c r="I1165" s="0" t="n">
        <v>37408339.584375</v>
      </c>
      <c r="J1165" s="0" t="n">
        <v>521849873.298979</v>
      </c>
      <c r="K1165" s="0" t="n">
        <v>637816511.809864</v>
      </c>
      <c r="L1165" s="0" t="n">
        <v>2833934728.60974</v>
      </c>
      <c r="M1165" s="0" t="n">
        <v>3450007495.69879</v>
      </c>
      <c r="N1165" s="0" t="n">
        <v>26092493.664949</v>
      </c>
      <c r="O1165" s="0" t="n">
        <v>39138740.4974233</v>
      </c>
      <c r="P1165" s="0" t="n">
        <v>0</v>
      </c>
      <c r="Q1165" s="0" t="n">
        <v>0</v>
      </c>
      <c r="R1165" s="0" t="n">
        <v>1023982689.37589</v>
      </c>
      <c r="S1165" s="0" t="n">
        <v>0.889158537034547</v>
      </c>
      <c r="T1165" s="0" t="n">
        <v>50</v>
      </c>
      <c r="U1165" s="0" t="n">
        <v>270.937499999999</v>
      </c>
      <c r="V1165" s="0" t="n">
        <v>2.81249999999999</v>
      </c>
      <c r="W1165" s="0" t="n">
        <v>0</v>
      </c>
      <c r="X1165" s="0" t="n">
        <v>323.749999999999</v>
      </c>
      <c r="Y1165" s="0" t="n">
        <v>273.749999999999</v>
      </c>
      <c r="Z1165" s="0" t="s">
        <v>251</v>
      </c>
      <c r="AA1165" s="0" t="n">
        <v>0.12</v>
      </c>
      <c r="AB1165" s="0" t="n">
        <v>0.25</v>
      </c>
      <c r="AC1165" s="0" t="n">
        <v>1</v>
      </c>
      <c r="AD1165" s="0" t="n">
        <v>0.13</v>
      </c>
      <c r="AE1165" s="0" t="n">
        <v>0.75</v>
      </c>
      <c r="AF1165" s="0" t="n">
        <v>0.75</v>
      </c>
      <c r="AG1165" s="0" t="n">
        <v>0</v>
      </c>
      <c r="AH1165" s="0" t="n">
        <v>0.106699024444146</v>
      </c>
      <c r="AI1165" s="0" t="n">
        <v>0.222289634258637</v>
      </c>
      <c r="AJ1165" s="0" t="n">
        <v>0.889158537034547</v>
      </c>
      <c r="AK1165" s="5" t="s">
        <v>252</v>
      </c>
      <c r="AL1165" s="5" t="s">
        <v>231</v>
      </c>
      <c r="AM1165" s="5" t="s">
        <v>346</v>
      </c>
      <c r="AN1165" s="5" t="s">
        <v>245</v>
      </c>
      <c r="AO1165" s="5" t="s">
        <v>252</v>
      </c>
      <c r="AP1165" s="5" t="s">
        <v>668</v>
      </c>
      <c r="AQ1165" s="0" t="s">
        <v>242</v>
      </c>
    </row>
    <row r="1166" customFormat="false" ht="15.8" hidden="true" customHeight="false" outlineLevel="0" collapsed="false">
      <c r="A1166" s="0" t="s">
        <v>8</v>
      </c>
      <c r="B1166" s="0" t="s">
        <v>8</v>
      </c>
      <c r="C1166" s="0" t="s">
        <v>348</v>
      </c>
      <c r="D1166" s="0" t="s">
        <v>178</v>
      </c>
      <c r="E1166" s="0" t="s">
        <v>103</v>
      </c>
      <c r="F1166" s="0" t="s">
        <v>202</v>
      </c>
      <c r="G1166" s="0" t="n">
        <v>61271400.1573479</v>
      </c>
      <c r="H1166" s="0" t="n">
        <v>239797.811209381</v>
      </c>
      <c r="I1166" s="0" t="n">
        <v>439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61271400.1573479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s">
        <v>230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</v>
      </c>
      <c r="AG1166" s="0" t="n">
        <v>0</v>
      </c>
      <c r="AH1166" s="0" t="n">
        <v>0</v>
      </c>
      <c r="AI1166" s="0" t="n">
        <v>0</v>
      </c>
      <c r="AJ1166" s="0" t="n">
        <v>0</v>
      </c>
      <c r="AK1166" s="5" t="s">
        <v>254</v>
      </c>
      <c r="AL1166" s="5" t="s">
        <v>288</v>
      </c>
      <c r="AM1166" s="5" t="s">
        <v>349</v>
      </c>
      <c r="AN1166" s="5" t="s">
        <v>245</v>
      </c>
      <c r="AO1166" s="5" t="s">
        <v>252</v>
      </c>
      <c r="AP1166" s="5" t="s">
        <v>669</v>
      </c>
      <c r="AQ1166" s="0" t="s">
        <v>237</v>
      </c>
    </row>
    <row r="1167" customFormat="false" ht="15.8" hidden="true" customHeight="false" outlineLevel="0" collapsed="false">
      <c r="A1167" s="0" t="s">
        <v>8</v>
      </c>
      <c r="B1167" s="0" t="s">
        <v>8</v>
      </c>
      <c r="C1167" s="0" t="s">
        <v>348</v>
      </c>
      <c r="D1167" s="0" t="s">
        <v>178</v>
      </c>
      <c r="E1167" s="0" t="s">
        <v>103</v>
      </c>
      <c r="F1167" s="0" t="s">
        <v>238</v>
      </c>
      <c r="G1167" s="0" t="n">
        <v>5813577.6376797</v>
      </c>
      <c r="H1167" s="0" t="n">
        <v>239797.811209381</v>
      </c>
      <c r="I1167" s="0" t="n">
        <v>125300.18320146</v>
      </c>
      <c r="J1167" s="0" t="n">
        <v>7193934.3362814</v>
      </c>
      <c r="K1167" s="0" t="n">
        <v>9591912.44837521</v>
      </c>
      <c r="L1167" s="0" t="n">
        <v>23020589.8761005</v>
      </c>
      <c r="M1167" s="0" t="n">
        <v>34530884.8141507</v>
      </c>
      <c r="N1167" s="0" t="n">
        <v>4700037.09970385</v>
      </c>
      <c r="O1167" s="0" t="n">
        <v>6042904.84247637</v>
      </c>
      <c r="P1167" s="0" t="n">
        <v>9591912.44837521</v>
      </c>
      <c r="Q1167" s="0" t="n">
        <v>11989890.560469</v>
      </c>
      <c r="R1167" s="0" t="n">
        <v>61271400.1573479</v>
      </c>
      <c r="S1167" s="0" t="n">
        <v>0.905117597725037</v>
      </c>
      <c r="T1167" s="0" t="n">
        <v>35</v>
      </c>
      <c r="U1167" s="0" t="n">
        <v>120</v>
      </c>
      <c r="V1167" s="0" t="n">
        <v>22.3999999999999</v>
      </c>
      <c r="W1167" s="0" t="n">
        <v>45</v>
      </c>
      <c r="X1167" s="0" t="n">
        <v>222.4</v>
      </c>
      <c r="Y1167" s="0" t="n">
        <v>142.4</v>
      </c>
      <c r="Z1167" s="0" t="s">
        <v>230</v>
      </c>
      <c r="AA1167" s="0" t="n">
        <v>0.1678571429</v>
      </c>
      <c r="AB1167" s="0" t="n">
        <v>0.235</v>
      </c>
      <c r="AC1167" s="0" t="n">
        <v>1</v>
      </c>
      <c r="AD1167" s="0" t="n">
        <v>0.0671428571</v>
      </c>
      <c r="AE1167" s="0" t="n">
        <v>0.765</v>
      </c>
      <c r="AF1167" s="0" t="n">
        <v>0.255</v>
      </c>
      <c r="AG1167" s="0" t="n">
        <v>0.51</v>
      </c>
      <c r="AH1167" s="0" t="n">
        <v>0.151930453942636</v>
      </c>
      <c r="AI1167" s="0" t="n">
        <v>0.212702635465384</v>
      </c>
      <c r="AJ1167" s="0" t="n">
        <v>0.905117597725037</v>
      </c>
      <c r="AK1167" s="5" t="s">
        <v>254</v>
      </c>
      <c r="AL1167" s="5" t="s">
        <v>288</v>
      </c>
      <c r="AM1167" s="5" t="s">
        <v>349</v>
      </c>
      <c r="AN1167" s="5" t="s">
        <v>245</v>
      </c>
      <c r="AO1167" s="5" t="s">
        <v>252</v>
      </c>
      <c r="AP1167" s="5" t="s">
        <v>669</v>
      </c>
      <c r="AQ1167" s="0" t="s">
        <v>239</v>
      </c>
    </row>
    <row r="1168" customFormat="false" ht="15.8" hidden="true" customHeight="false" outlineLevel="0" collapsed="false">
      <c r="A1168" s="0" t="s">
        <v>8</v>
      </c>
      <c r="B1168" s="0" t="s">
        <v>8</v>
      </c>
      <c r="C1168" s="0" t="s">
        <v>348</v>
      </c>
      <c r="D1168" s="0" t="s">
        <v>178</v>
      </c>
      <c r="E1168" s="0" t="s">
        <v>103</v>
      </c>
      <c r="F1168" s="0" t="s">
        <v>240</v>
      </c>
      <c r="G1168" s="0" t="n">
        <v>3620569.05312201</v>
      </c>
      <c r="H1168" s="0" t="n">
        <v>239797.811209381</v>
      </c>
      <c r="I1168" s="0" t="n">
        <v>125300.18320146</v>
      </c>
      <c r="J1168" s="0" t="n">
        <v>7193934.3362814</v>
      </c>
      <c r="K1168" s="0" t="n">
        <v>9591912.44837521</v>
      </c>
      <c r="L1168" s="0" t="n">
        <v>23020589.8761005</v>
      </c>
      <c r="M1168" s="0" t="n">
        <v>34530884.8141507</v>
      </c>
      <c r="N1168" s="0" t="n">
        <v>5371470.97109011</v>
      </c>
      <c r="O1168" s="0" t="n">
        <v>6714338.71386264</v>
      </c>
      <c r="P1168" s="0" t="n">
        <v>10790901.5044221</v>
      </c>
      <c r="Q1168" s="0" t="n">
        <v>13188879.6165159</v>
      </c>
      <c r="R1168" s="0" t="n">
        <v>61271400.1573479</v>
      </c>
      <c r="S1168" s="0" t="n">
        <v>0.940909314234305</v>
      </c>
      <c r="T1168" s="0" t="n">
        <v>35</v>
      </c>
      <c r="U1168" s="0" t="n">
        <v>120</v>
      </c>
      <c r="V1168" s="0" t="n">
        <v>25.1999999999999</v>
      </c>
      <c r="W1168" s="0" t="n">
        <v>50</v>
      </c>
      <c r="X1168" s="0" t="n">
        <v>230.2</v>
      </c>
      <c r="Y1168" s="0" t="n">
        <v>145.2</v>
      </c>
      <c r="Z1168" s="0" t="s">
        <v>230</v>
      </c>
      <c r="AA1168" s="0" t="n">
        <v>0.1678571429</v>
      </c>
      <c r="AB1168" s="0" t="n">
        <v>0.235</v>
      </c>
      <c r="AC1168" s="0" t="n">
        <v>1</v>
      </c>
      <c r="AD1168" s="0" t="n">
        <v>0.0671428571</v>
      </c>
      <c r="AE1168" s="0" t="n">
        <v>0.765</v>
      </c>
      <c r="AF1168" s="0" t="n">
        <v>0.255</v>
      </c>
      <c r="AG1168" s="0" t="n">
        <v>0.51</v>
      </c>
      <c r="AH1168" s="0" t="n">
        <v>0.157938349215369</v>
      </c>
      <c r="AI1168" s="0" t="n">
        <v>0.221113688845062</v>
      </c>
      <c r="AJ1168" s="0" t="n">
        <v>0.940909314234305</v>
      </c>
      <c r="AK1168" s="5" t="s">
        <v>254</v>
      </c>
      <c r="AL1168" s="5" t="s">
        <v>288</v>
      </c>
      <c r="AM1168" s="5" t="s">
        <v>349</v>
      </c>
      <c r="AN1168" s="5" t="s">
        <v>245</v>
      </c>
      <c r="AO1168" s="5" t="s">
        <v>252</v>
      </c>
      <c r="AP1168" s="5" t="s">
        <v>669</v>
      </c>
      <c r="AQ1168" s="0" t="s">
        <v>155</v>
      </c>
    </row>
    <row r="1169" customFormat="false" ht="15.8" hidden="true" customHeight="false" outlineLevel="0" collapsed="false">
      <c r="A1169" s="0" t="s">
        <v>8</v>
      </c>
      <c r="B1169" s="0" t="s">
        <v>8</v>
      </c>
      <c r="C1169" s="0" t="s">
        <v>348</v>
      </c>
      <c r="D1169" s="0" t="s">
        <v>178</v>
      </c>
      <c r="E1169" s="0" t="s">
        <v>103</v>
      </c>
      <c r="F1169" s="0" t="s">
        <v>241</v>
      </c>
      <c r="G1169" s="0" t="n">
        <v>3410334.89510447</v>
      </c>
      <c r="H1169" s="0" t="n">
        <v>239797.811209381</v>
      </c>
      <c r="I1169" s="0" t="n">
        <v>125300.18320146</v>
      </c>
      <c r="J1169" s="0" t="n">
        <v>7193934.3362814</v>
      </c>
      <c r="K1169" s="0" t="n">
        <v>9591912.44837521</v>
      </c>
      <c r="L1169" s="0" t="n">
        <v>51796327.2212262</v>
      </c>
      <c r="M1169" s="0" t="n">
        <v>69061769.6283015</v>
      </c>
      <c r="N1169" s="0" t="n">
        <v>5371470.97109011</v>
      </c>
      <c r="O1169" s="0" t="n">
        <v>6714338.71386264</v>
      </c>
      <c r="P1169" s="0" t="n">
        <v>10790901.5044221</v>
      </c>
      <c r="Q1169" s="0" t="n">
        <v>13188879.6165159</v>
      </c>
      <c r="R1169" s="0" t="n">
        <v>61271400.1573479</v>
      </c>
      <c r="S1169" s="0" t="n">
        <v>0.944340509824379</v>
      </c>
      <c r="T1169" s="0" t="n">
        <v>35</v>
      </c>
      <c r="U1169" s="0" t="n">
        <v>252</v>
      </c>
      <c r="V1169" s="0" t="n">
        <v>25.1999999999999</v>
      </c>
      <c r="W1169" s="0" t="n">
        <v>50</v>
      </c>
      <c r="X1169" s="0" t="n">
        <v>362.2</v>
      </c>
      <c r="Y1169" s="0" t="n">
        <v>277.2</v>
      </c>
      <c r="Z1169" s="0" t="s">
        <v>230</v>
      </c>
      <c r="AA1169" s="0" t="n">
        <v>0.1678571429</v>
      </c>
      <c r="AB1169" s="0" t="n">
        <v>0.235</v>
      </c>
      <c r="AC1169" s="0" t="n">
        <v>1</v>
      </c>
      <c r="AD1169" s="0" t="n">
        <v>0.0671428571</v>
      </c>
      <c r="AE1169" s="0" t="n">
        <v>0.765</v>
      </c>
      <c r="AF1169" s="0" t="n">
        <v>0.255</v>
      </c>
      <c r="AG1169" s="0" t="n">
        <v>0.51</v>
      </c>
      <c r="AH1169" s="0" t="n">
        <v>0.15851429990385</v>
      </c>
      <c r="AI1169" s="0" t="n">
        <v>0.221920019808729</v>
      </c>
      <c r="AJ1169" s="0" t="n">
        <v>0.944340509824379</v>
      </c>
      <c r="AK1169" s="5" t="s">
        <v>254</v>
      </c>
      <c r="AL1169" s="5" t="s">
        <v>288</v>
      </c>
      <c r="AM1169" s="5" t="s">
        <v>349</v>
      </c>
      <c r="AN1169" s="5" t="s">
        <v>245</v>
      </c>
      <c r="AO1169" s="5" t="s">
        <v>252</v>
      </c>
      <c r="AP1169" s="5" t="s">
        <v>669</v>
      </c>
      <c r="AQ1169" s="0" t="s">
        <v>242</v>
      </c>
    </row>
    <row r="1170" customFormat="false" ht="15.8" hidden="true" customHeight="false" outlineLevel="0" collapsed="false">
      <c r="A1170" s="0" t="s">
        <v>8</v>
      </c>
      <c r="B1170" s="0" t="s">
        <v>8</v>
      </c>
      <c r="C1170" s="0" t="s">
        <v>64</v>
      </c>
      <c r="D1170" s="0" t="s">
        <v>183</v>
      </c>
      <c r="E1170" s="0" t="s">
        <v>52</v>
      </c>
      <c r="F1170" s="0" t="s">
        <v>202</v>
      </c>
      <c r="G1170" s="0" t="n">
        <v>1969527343.06423</v>
      </c>
      <c r="H1170" s="0" t="n">
        <v>23530904.5510327</v>
      </c>
      <c r="I1170" s="0" t="n">
        <v>102745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1969527343.06423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s">
        <v>251</v>
      </c>
      <c r="AA1170" s="0" t="n">
        <v>0</v>
      </c>
      <c r="AB1170" s="0" t="n">
        <v>0</v>
      </c>
      <c r="AC1170" s="0" t="n">
        <v>0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0</v>
      </c>
      <c r="AI1170" s="0" t="n">
        <v>0</v>
      </c>
      <c r="AJ1170" s="0" t="n">
        <v>0</v>
      </c>
      <c r="AK1170" s="5" t="s">
        <v>252</v>
      </c>
      <c r="AL1170" s="5" t="s">
        <v>254</v>
      </c>
      <c r="AM1170" s="5" t="s">
        <v>351</v>
      </c>
      <c r="AN1170" s="5" t="s">
        <v>245</v>
      </c>
      <c r="AO1170" s="5" t="s">
        <v>252</v>
      </c>
      <c r="AP1170" s="5" t="s">
        <v>670</v>
      </c>
      <c r="AQ1170" s="0" t="s">
        <v>237</v>
      </c>
    </row>
    <row r="1171" customFormat="false" ht="15.8" hidden="true" customHeight="false" outlineLevel="0" collapsed="false">
      <c r="A1171" s="0" t="s">
        <v>8</v>
      </c>
      <c r="B1171" s="0" t="s">
        <v>8</v>
      </c>
      <c r="C1171" s="0" t="s">
        <v>64</v>
      </c>
      <c r="D1171" s="0" t="s">
        <v>183</v>
      </c>
      <c r="E1171" s="0" t="s">
        <v>52</v>
      </c>
      <c r="F1171" s="0" t="s">
        <v>238</v>
      </c>
      <c r="G1171" s="0" t="n">
        <v>1522694454.5166</v>
      </c>
      <c r="H1171" s="0" t="n">
        <v>23530904.5510327</v>
      </c>
      <c r="I1171" s="0" t="n">
        <v>122847065.432273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2117781409.59294</v>
      </c>
      <c r="Q1171" s="0" t="n">
        <v>2353090455.10327</v>
      </c>
      <c r="R1171" s="0" t="n">
        <v>1969527343.06423</v>
      </c>
      <c r="S1171" s="0" t="n">
        <v>0.2268731582332</v>
      </c>
      <c r="T1171" s="0" t="n">
        <v>0</v>
      </c>
      <c r="U1171" s="0" t="n">
        <v>0</v>
      </c>
      <c r="V1171" s="0" t="n">
        <v>0</v>
      </c>
      <c r="W1171" s="0" t="n">
        <v>95</v>
      </c>
      <c r="X1171" s="0" t="n">
        <v>95</v>
      </c>
      <c r="Y1171" s="0" t="n">
        <v>0</v>
      </c>
      <c r="Z1171" s="0" t="s">
        <v>251</v>
      </c>
      <c r="AA1171" s="0" t="n">
        <v>0</v>
      </c>
      <c r="AB1171" s="0" t="n">
        <v>0</v>
      </c>
      <c r="AC1171" s="0" t="n">
        <v>1</v>
      </c>
      <c r="AD1171" s="0" t="n">
        <v>0</v>
      </c>
      <c r="AE1171" s="0" t="n">
        <v>1</v>
      </c>
      <c r="AF1171" s="0" t="n">
        <v>0</v>
      </c>
      <c r="AG1171" s="0" t="n">
        <v>1</v>
      </c>
      <c r="AH1171" s="0" t="n">
        <v>0</v>
      </c>
      <c r="AI1171" s="0" t="n">
        <v>0</v>
      </c>
      <c r="AJ1171" s="0" t="n">
        <v>0.2268731582332</v>
      </c>
      <c r="AK1171" s="5" t="s">
        <v>252</v>
      </c>
      <c r="AL1171" s="5" t="s">
        <v>254</v>
      </c>
      <c r="AM1171" s="5" t="s">
        <v>351</v>
      </c>
      <c r="AN1171" s="5" t="s">
        <v>245</v>
      </c>
      <c r="AO1171" s="5" t="s">
        <v>252</v>
      </c>
      <c r="AP1171" s="5" t="s">
        <v>670</v>
      </c>
      <c r="AQ1171" s="0" t="s">
        <v>239</v>
      </c>
    </row>
    <row r="1172" customFormat="false" ht="15.8" hidden="true" customHeight="false" outlineLevel="0" collapsed="false">
      <c r="A1172" s="0" t="s">
        <v>8</v>
      </c>
      <c r="B1172" s="0" t="s">
        <v>8</v>
      </c>
      <c r="C1172" s="0" t="s">
        <v>64</v>
      </c>
      <c r="D1172" s="0" t="s">
        <v>183</v>
      </c>
      <c r="E1172" s="0" t="s">
        <v>52</v>
      </c>
      <c r="F1172" s="0" t="s">
        <v>240</v>
      </c>
      <c r="G1172" s="0" t="n">
        <v>843730787.373029</v>
      </c>
      <c r="H1172" s="0" t="n">
        <v>23530904.5510327</v>
      </c>
      <c r="I1172" s="0" t="n">
        <v>122847065.432273</v>
      </c>
      <c r="J1172" s="0" t="n">
        <v>0</v>
      </c>
      <c r="K1172" s="0" t="n">
        <v>0</v>
      </c>
      <c r="L1172" s="0" t="n">
        <v>670630779.704431</v>
      </c>
      <c r="M1172" s="0" t="n">
        <v>811816207.010627</v>
      </c>
      <c r="N1172" s="0" t="n">
        <v>678082232.067112</v>
      </c>
      <c r="O1172" s="0" t="n">
        <v>749459309.126808</v>
      </c>
      <c r="P1172" s="0" t="n">
        <v>2588399500.61359</v>
      </c>
      <c r="Q1172" s="0" t="n">
        <v>2823708546.12391</v>
      </c>
      <c r="R1172" s="0" t="n">
        <v>1969527343.06423</v>
      </c>
      <c r="S1172" s="0" t="n">
        <v>0.571607477121726</v>
      </c>
      <c r="T1172" s="0" t="n">
        <v>0</v>
      </c>
      <c r="U1172" s="0" t="n">
        <v>31.5</v>
      </c>
      <c r="V1172" s="0" t="n">
        <v>30.3333333</v>
      </c>
      <c r="W1172" s="0" t="n">
        <v>115</v>
      </c>
      <c r="X1172" s="0" t="n">
        <v>176.8333333</v>
      </c>
      <c r="Y1172" s="0" t="n">
        <v>61.8333332999999</v>
      </c>
      <c r="Z1172" s="0" t="s">
        <v>251</v>
      </c>
      <c r="AA1172" s="0" t="n">
        <v>0.12</v>
      </c>
      <c r="AB1172" s="0" t="n">
        <v>0.25</v>
      </c>
      <c r="AC1172" s="0" t="n">
        <v>1</v>
      </c>
      <c r="AD1172" s="0" t="n">
        <v>0.13</v>
      </c>
      <c r="AE1172" s="0" t="n">
        <v>0.75</v>
      </c>
      <c r="AF1172" s="0" t="n">
        <v>0</v>
      </c>
      <c r="AG1172" s="0" t="n">
        <v>0.75</v>
      </c>
      <c r="AH1172" s="0" t="n">
        <v>0.0685928972546071</v>
      </c>
      <c r="AI1172" s="0" t="n">
        <v>0.142901869280431</v>
      </c>
      <c r="AJ1172" s="0" t="n">
        <v>0.571607477121726</v>
      </c>
      <c r="AK1172" s="5" t="s">
        <v>252</v>
      </c>
      <c r="AL1172" s="5" t="s">
        <v>254</v>
      </c>
      <c r="AM1172" s="5" t="s">
        <v>351</v>
      </c>
      <c r="AN1172" s="5" t="s">
        <v>245</v>
      </c>
      <c r="AO1172" s="5" t="s">
        <v>252</v>
      </c>
      <c r="AP1172" s="5" t="s">
        <v>670</v>
      </c>
      <c r="AQ1172" s="0" t="s">
        <v>155</v>
      </c>
    </row>
    <row r="1173" customFormat="false" ht="15.8" hidden="true" customHeight="false" outlineLevel="0" collapsed="false">
      <c r="A1173" s="0" t="s">
        <v>8</v>
      </c>
      <c r="B1173" s="0" t="s">
        <v>8</v>
      </c>
      <c r="C1173" s="0" t="s">
        <v>64</v>
      </c>
      <c r="D1173" s="0" t="s">
        <v>183</v>
      </c>
      <c r="E1173" s="0" t="s">
        <v>52</v>
      </c>
      <c r="F1173" s="0" t="s">
        <v>241</v>
      </c>
      <c r="G1173" s="0" t="n">
        <v>344960479.872633</v>
      </c>
      <c r="H1173" s="0" t="n">
        <v>23530904.5510327</v>
      </c>
      <c r="I1173" s="0" t="n">
        <v>122847065.432273</v>
      </c>
      <c r="J1173" s="0" t="n">
        <v>823581659.286143</v>
      </c>
      <c r="K1173" s="0" t="n">
        <v>1058890704.79647</v>
      </c>
      <c r="L1173" s="0" t="n">
        <v>811816207.010627</v>
      </c>
      <c r="M1173" s="0" t="n">
        <v>988297991.143372</v>
      </c>
      <c r="N1173" s="0" t="n">
        <v>785147847.656657</v>
      </c>
      <c r="O1173" s="0" t="n">
        <v>856524924.716352</v>
      </c>
      <c r="P1173" s="0" t="n">
        <v>2823708546.12391</v>
      </c>
      <c r="Q1173" s="0" t="n">
        <v>3059017591.63424</v>
      </c>
      <c r="R1173" s="0" t="n">
        <v>1969527343.06423</v>
      </c>
      <c r="S1173" s="0" t="n">
        <v>0.824851134416881</v>
      </c>
      <c r="T1173" s="0" t="n">
        <v>40</v>
      </c>
      <c r="U1173" s="0" t="n">
        <v>38.25</v>
      </c>
      <c r="V1173" s="0" t="n">
        <v>34.883333295</v>
      </c>
      <c r="W1173" s="0" t="n">
        <v>125</v>
      </c>
      <c r="X1173" s="0" t="n">
        <v>238.133333295</v>
      </c>
      <c r="Y1173" s="0" t="n">
        <v>73.133333295</v>
      </c>
      <c r="Z1173" s="0" t="s">
        <v>251</v>
      </c>
      <c r="AA1173" s="0" t="n">
        <v>0.12</v>
      </c>
      <c r="AB1173" s="0" t="n">
        <v>0.25</v>
      </c>
      <c r="AC1173" s="0" t="n">
        <v>1</v>
      </c>
      <c r="AD1173" s="0" t="n">
        <v>0.13</v>
      </c>
      <c r="AE1173" s="0" t="n">
        <v>0.75</v>
      </c>
      <c r="AF1173" s="0" t="n">
        <v>0.25</v>
      </c>
      <c r="AG1173" s="0" t="n">
        <v>0.5</v>
      </c>
      <c r="AH1173" s="0" t="n">
        <v>0.0989821361300258</v>
      </c>
      <c r="AI1173" s="0" t="n">
        <v>0.20621278360422</v>
      </c>
      <c r="AJ1173" s="0" t="n">
        <v>0.824851134416881</v>
      </c>
      <c r="AK1173" s="5" t="s">
        <v>252</v>
      </c>
      <c r="AL1173" s="5" t="s">
        <v>254</v>
      </c>
      <c r="AM1173" s="5" t="s">
        <v>351</v>
      </c>
      <c r="AN1173" s="5" t="s">
        <v>245</v>
      </c>
      <c r="AO1173" s="5" t="s">
        <v>252</v>
      </c>
      <c r="AP1173" s="5" t="s">
        <v>670</v>
      </c>
      <c r="AQ1173" s="0" t="s">
        <v>242</v>
      </c>
    </row>
    <row r="1174" customFormat="false" ht="15.8" hidden="true" customHeight="false" outlineLevel="0" collapsed="false">
      <c r="A1174" s="0" t="s">
        <v>8</v>
      </c>
      <c r="B1174" s="0" t="s">
        <v>8</v>
      </c>
      <c r="C1174" s="0" t="s">
        <v>65</v>
      </c>
      <c r="D1174" s="0" t="s">
        <v>250</v>
      </c>
      <c r="E1174" s="0" t="s">
        <v>52</v>
      </c>
      <c r="F1174" s="0" t="s">
        <v>202</v>
      </c>
      <c r="G1174" s="0" t="n">
        <v>378156492.164039</v>
      </c>
      <c r="H1174" s="0" t="n">
        <v>4317658.61163376</v>
      </c>
      <c r="I1174" s="0" t="n">
        <v>42795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378156492.164039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s">
        <v>251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0</v>
      </c>
      <c r="AK1174" s="5" t="s">
        <v>252</v>
      </c>
      <c r="AL1174" s="5" t="s">
        <v>231</v>
      </c>
      <c r="AM1174" s="5" t="s">
        <v>353</v>
      </c>
      <c r="AN1174" s="5" t="s">
        <v>245</v>
      </c>
      <c r="AO1174" s="5" t="s">
        <v>252</v>
      </c>
      <c r="AP1174" s="5" t="s">
        <v>671</v>
      </c>
      <c r="AQ1174" s="0" t="s">
        <v>237</v>
      </c>
    </row>
    <row r="1175" customFormat="false" ht="15.8" hidden="true" customHeight="false" outlineLevel="0" collapsed="false">
      <c r="A1175" s="0" t="s">
        <v>8</v>
      </c>
      <c r="B1175" s="0" t="s">
        <v>8</v>
      </c>
      <c r="C1175" s="0" t="s">
        <v>65</v>
      </c>
      <c r="D1175" s="0" t="s">
        <v>250</v>
      </c>
      <c r="E1175" s="0" t="s">
        <v>52</v>
      </c>
      <c r="F1175" s="0" t="s">
        <v>238</v>
      </c>
      <c r="G1175" s="0" t="n">
        <v>151525836.465455</v>
      </c>
      <c r="H1175" s="0" t="n">
        <v>4317658.61163376</v>
      </c>
      <c r="I1175" s="0" t="n">
        <v>8559328.97391446</v>
      </c>
      <c r="J1175" s="0" t="n">
        <v>172706344.465351</v>
      </c>
      <c r="K1175" s="0" t="n">
        <v>215882930.581688</v>
      </c>
      <c r="L1175" s="0" t="n">
        <v>871627332.223567</v>
      </c>
      <c r="M1175" s="0" t="n">
        <v>1055127823.218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378156492.164039</v>
      </c>
      <c r="S1175" s="0" t="n">
        <v>0.599303887133252</v>
      </c>
      <c r="T1175" s="0" t="n">
        <v>45.0000000000002</v>
      </c>
      <c r="U1175" s="0" t="n">
        <v>223.125000000001</v>
      </c>
      <c r="V1175" s="0" t="n">
        <v>0</v>
      </c>
      <c r="W1175" s="0" t="n">
        <v>0</v>
      </c>
      <c r="X1175" s="0" t="n">
        <v>268.125000000001</v>
      </c>
      <c r="Y1175" s="0" t="n">
        <v>0</v>
      </c>
      <c r="Z1175" s="0" t="s">
        <v>251</v>
      </c>
      <c r="AA1175" s="0" t="n">
        <v>0.12</v>
      </c>
      <c r="AB1175" s="0" t="n">
        <v>0</v>
      </c>
      <c r="AC1175" s="0" t="n">
        <v>1</v>
      </c>
      <c r="AD1175" s="0" t="n">
        <v>0</v>
      </c>
      <c r="AE1175" s="0" t="n">
        <v>0.88</v>
      </c>
      <c r="AF1175" s="0" t="n">
        <v>0.88</v>
      </c>
      <c r="AG1175" s="0" t="n">
        <v>0</v>
      </c>
      <c r="AH1175" s="0" t="n">
        <v>0.0719164664559902</v>
      </c>
      <c r="AI1175" s="0" t="n">
        <v>0</v>
      </c>
      <c r="AJ1175" s="0" t="n">
        <v>0.599303887133252</v>
      </c>
      <c r="AK1175" s="5" t="s">
        <v>252</v>
      </c>
      <c r="AL1175" s="5" t="s">
        <v>231</v>
      </c>
      <c r="AM1175" s="5" t="s">
        <v>353</v>
      </c>
      <c r="AN1175" s="5" t="s">
        <v>245</v>
      </c>
      <c r="AO1175" s="5" t="s">
        <v>252</v>
      </c>
      <c r="AP1175" s="5" t="s">
        <v>671</v>
      </c>
      <c r="AQ1175" s="0" t="s">
        <v>239</v>
      </c>
    </row>
    <row r="1176" customFormat="false" ht="15.8" hidden="true" customHeight="false" outlineLevel="0" collapsed="false">
      <c r="A1176" s="0" t="s">
        <v>8</v>
      </c>
      <c r="B1176" s="0" t="s">
        <v>8</v>
      </c>
      <c r="C1176" s="0" t="s">
        <v>65</v>
      </c>
      <c r="D1176" s="0" t="s">
        <v>250</v>
      </c>
      <c r="E1176" s="0" t="s">
        <v>52</v>
      </c>
      <c r="F1176" s="0" t="s">
        <v>240</v>
      </c>
      <c r="G1176" s="0" t="n">
        <v>57796092.9820913</v>
      </c>
      <c r="H1176" s="0" t="n">
        <v>4317658.61163376</v>
      </c>
      <c r="I1176" s="0" t="n">
        <v>8559328.97391446</v>
      </c>
      <c r="J1176" s="0" t="n">
        <v>194294637.52352</v>
      </c>
      <c r="K1176" s="0" t="n">
        <v>237471223.639857</v>
      </c>
      <c r="L1176" s="0" t="n">
        <v>871627332.223567</v>
      </c>
      <c r="M1176" s="0" t="n">
        <v>1055127823.218</v>
      </c>
      <c r="N1176" s="0" t="n">
        <v>8095609.89681331</v>
      </c>
      <c r="O1176" s="0" t="n">
        <v>12952975.8349013</v>
      </c>
      <c r="P1176" s="0" t="n">
        <v>0</v>
      </c>
      <c r="Q1176" s="0" t="n">
        <v>0</v>
      </c>
      <c r="R1176" s="0" t="n">
        <v>378156492.164039</v>
      </c>
      <c r="S1176" s="0" t="n">
        <v>0.847163557469694</v>
      </c>
      <c r="T1176" s="0" t="n">
        <v>50.0000000000002</v>
      </c>
      <c r="U1176" s="0" t="n">
        <v>223.125000000001</v>
      </c>
      <c r="V1176" s="0" t="n">
        <v>2.43750000000001</v>
      </c>
      <c r="W1176" s="0" t="n">
        <v>0</v>
      </c>
      <c r="X1176" s="0" t="n">
        <v>275.562500000001</v>
      </c>
      <c r="Y1176" s="0" t="n">
        <v>225.562500000001</v>
      </c>
      <c r="Z1176" s="0" t="s">
        <v>251</v>
      </c>
      <c r="AA1176" s="0" t="n">
        <v>0.12</v>
      </c>
      <c r="AB1176" s="0" t="n">
        <v>0.25</v>
      </c>
      <c r="AC1176" s="0" t="n">
        <v>1</v>
      </c>
      <c r="AD1176" s="0" t="n">
        <v>0.13</v>
      </c>
      <c r="AE1176" s="0" t="n">
        <v>0.75</v>
      </c>
      <c r="AF1176" s="0" t="n">
        <v>0.75</v>
      </c>
      <c r="AG1176" s="0" t="n">
        <v>0</v>
      </c>
      <c r="AH1176" s="0" t="n">
        <v>0.101659626896363</v>
      </c>
      <c r="AI1176" s="0" t="n">
        <v>0.211790889367424</v>
      </c>
      <c r="AJ1176" s="0" t="n">
        <v>0.847163557469694</v>
      </c>
      <c r="AK1176" s="5" t="s">
        <v>252</v>
      </c>
      <c r="AL1176" s="5" t="s">
        <v>231</v>
      </c>
      <c r="AM1176" s="5" t="s">
        <v>353</v>
      </c>
      <c r="AN1176" s="5" t="s">
        <v>245</v>
      </c>
      <c r="AO1176" s="5" t="s">
        <v>252</v>
      </c>
      <c r="AP1176" s="5" t="s">
        <v>671</v>
      </c>
      <c r="AQ1176" s="0" t="s">
        <v>155</v>
      </c>
    </row>
    <row r="1177" customFormat="false" ht="15.8" hidden="true" customHeight="false" outlineLevel="0" collapsed="false">
      <c r="A1177" s="0" t="s">
        <v>8</v>
      </c>
      <c r="B1177" s="0" t="s">
        <v>8</v>
      </c>
      <c r="C1177" s="0" t="s">
        <v>65</v>
      </c>
      <c r="D1177" s="0" t="s">
        <v>250</v>
      </c>
      <c r="E1177" s="0" t="s">
        <v>52</v>
      </c>
      <c r="F1177" s="0" t="s">
        <v>241</v>
      </c>
      <c r="G1177" s="0" t="n">
        <v>41920484.4125762</v>
      </c>
      <c r="H1177" s="0" t="n">
        <v>4317658.61163376</v>
      </c>
      <c r="I1177" s="0" t="n">
        <v>8559328.97391446</v>
      </c>
      <c r="J1177" s="0" t="n">
        <v>194294637.52352</v>
      </c>
      <c r="K1177" s="0" t="n">
        <v>237471223.639857</v>
      </c>
      <c r="L1177" s="0" t="n">
        <v>1055127823.218</v>
      </c>
      <c r="M1177" s="0" t="n">
        <v>1284503436.96105</v>
      </c>
      <c r="N1177" s="0" t="n">
        <v>9714731.87617597</v>
      </c>
      <c r="O1177" s="0" t="n">
        <v>14572097.814264</v>
      </c>
      <c r="P1177" s="0" t="n">
        <v>0</v>
      </c>
      <c r="Q1177" s="0" t="n">
        <v>0</v>
      </c>
      <c r="R1177" s="0" t="n">
        <v>378156492.164039</v>
      </c>
      <c r="S1177" s="0" t="n">
        <v>0.889145141545285</v>
      </c>
      <c r="T1177" s="0" t="n">
        <v>50.0000000000002</v>
      </c>
      <c r="U1177" s="0" t="n">
        <v>270.937500000001</v>
      </c>
      <c r="V1177" s="0" t="n">
        <v>2.81250000000001</v>
      </c>
      <c r="W1177" s="0" t="n">
        <v>0</v>
      </c>
      <c r="X1177" s="0" t="n">
        <v>323.750000000001</v>
      </c>
      <c r="Y1177" s="0" t="n">
        <v>273.750000000001</v>
      </c>
      <c r="Z1177" s="0" t="s">
        <v>251</v>
      </c>
      <c r="AA1177" s="0" t="n">
        <v>0.12</v>
      </c>
      <c r="AB1177" s="0" t="n">
        <v>0.25</v>
      </c>
      <c r="AC1177" s="0" t="n">
        <v>1</v>
      </c>
      <c r="AD1177" s="0" t="n">
        <v>0.13</v>
      </c>
      <c r="AE1177" s="0" t="n">
        <v>0.75</v>
      </c>
      <c r="AF1177" s="0" t="n">
        <v>0.75</v>
      </c>
      <c r="AG1177" s="0" t="n">
        <v>0</v>
      </c>
      <c r="AH1177" s="0" t="n">
        <v>0.106697416985434</v>
      </c>
      <c r="AI1177" s="0" t="n">
        <v>0.222286285386321</v>
      </c>
      <c r="AJ1177" s="0" t="n">
        <v>0.889145141545285</v>
      </c>
      <c r="AK1177" s="5" t="s">
        <v>252</v>
      </c>
      <c r="AL1177" s="5" t="s">
        <v>231</v>
      </c>
      <c r="AM1177" s="5" t="s">
        <v>353</v>
      </c>
      <c r="AN1177" s="5" t="s">
        <v>245</v>
      </c>
      <c r="AO1177" s="5" t="s">
        <v>252</v>
      </c>
      <c r="AP1177" s="5" t="s">
        <v>671</v>
      </c>
      <c r="AQ1177" s="0" t="s">
        <v>242</v>
      </c>
    </row>
    <row r="1178" customFormat="false" ht="15.8" hidden="true" customHeight="false" outlineLevel="0" collapsed="false">
      <c r="A1178" s="0" t="s">
        <v>8</v>
      </c>
      <c r="B1178" s="0" t="s">
        <v>8</v>
      </c>
      <c r="C1178" s="0" t="s">
        <v>65</v>
      </c>
      <c r="D1178" s="0" t="s">
        <v>165</v>
      </c>
      <c r="E1178" s="0" t="s">
        <v>52</v>
      </c>
      <c r="F1178" s="0" t="s">
        <v>202</v>
      </c>
      <c r="G1178" s="0" t="n">
        <v>34371771.1403638</v>
      </c>
      <c r="H1178" s="0" t="n">
        <v>425308.499999999</v>
      </c>
      <c r="I1178" s="0" t="n">
        <v>6828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34371771.1403638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s">
        <v>251</v>
      </c>
      <c r="AA1178" s="0" t="n">
        <v>0</v>
      </c>
      <c r="AB1178" s="0" t="n">
        <v>0</v>
      </c>
      <c r="AC1178" s="0" t="n">
        <v>0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5" t="s">
        <v>252</v>
      </c>
      <c r="AL1178" s="5" t="s">
        <v>271</v>
      </c>
      <c r="AM1178" s="5" t="s">
        <v>353</v>
      </c>
      <c r="AN1178" s="5" t="s">
        <v>245</v>
      </c>
      <c r="AO1178" s="5" t="s">
        <v>252</v>
      </c>
      <c r="AP1178" s="5" t="s">
        <v>672</v>
      </c>
      <c r="AQ1178" s="0" t="s">
        <v>237</v>
      </c>
    </row>
    <row r="1179" customFormat="false" ht="15.8" hidden="true" customHeight="false" outlineLevel="0" collapsed="false">
      <c r="A1179" s="0" t="s">
        <v>8</v>
      </c>
      <c r="B1179" s="0" t="s">
        <v>8</v>
      </c>
      <c r="C1179" s="0" t="s">
        <v>65</v>
      </c>
      <c r="D1179" s="0" t="s">
        <v>165</v>
      </c>
      <c r="E1179" s="0" t="s">
        <v>52</v>
      </c>
      <c r="F1179" s="0" t="s">
        <v>238</v>
      </c>
      <c r="G1179" s="0" t="n">
        <v>13290737.189232</v>
      </c>
      <c r="H1179" s="0" t="n">
        <v>425308.499999999</v>
      </c>
      <c r="I1179" s="0" t="n">
        <v>601733.245132898</v>
      </c>
      <c r="J1179" s="0" t="n">
        <v>17012340</v>
      </c>
      <c r="K1179" s="0" t="n">
        <v>21265425</v>
      </c>
      <c r="L1179" s="0" t="n">
        <v>85859153.4374997</v>
      </c>
      <c r="M1179" s="0" t="n">
        <v>103934764.6875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34371771.1403638</v>
      </c>
      <c r="S1179" s="0" t="n">
        <v>0.613324052026394</v>
      </c>
      <c r="T1179" s="0" t="n">
        <v>45</v>
      </c>
      <c r="U1179" s="0" t="n">
        <v>223.125</v>
      </c>
      <c r="V1179" s="0" t="n">
        <v>0</v>
      </c>
      <c r="W1179" s="0" t="n">
        <v>0</v>
      </c>
      <c r="X1179" s="0" t="n">
        <v>268.125</v>
      </c>
      <c r="Y1179" s="0" t="n">
        <v>0</v>
      </c>
      <c r="Z1179" s="0" t="s">
        <v>251</v>
      </c>
      <c r="AA1179" s="0" t="n">
        <v>0.12</v>
      </c>
      <c r="AB1179" s="0" t="n">
        <v>0</v>
      </c>
      <c r="AC1179" s="0" t="n">
        <v>1</v>
      </c>
      <c r="AD1179" s="0" t="n">
        <v>0</v>
      </c>
      <c r="AE1179" s="0" t="n">
        <v>0.88</v>
      </c>
      <c r="AF1179" s="0" t="n">
        <v>0.88</v>
      </c>
      <c r="AG1179" s="0" t="n">
        <v>0</v>
      </c>
      <c r="AH1179" s="0" t="n">
        <v>0.0735988862431673</v>
      </c>
      <c r="AI1179" s="0" t="n">
        <v>0</v>
      </c>
      <c r="AJ1179" s="0" t="n">
        <v>0.613324052026394</v>
      </c>
      <c r="AK1179" s="5" t="s">
        <v>252</v>
      </c>
      <c r="AL1179" s="5" t="s">
        <v>271</v>
      </c>
      <c r="AM1179" s="5" t="s">
        <v>353</v>
      </c>
      <c r="AN1179" s="5" t="s">
        <v>245</v>
      </c>
      <c r="AO1179" s="5" t="s">
        <v>252</v>
      </c>
      <c r="AP1179" s="5" t="s">
        <v>672</v>
      </c>
      <c r="AQ1179" s="0" t="s">
        <v>239</v>
      </c>
    </row>
    <row r="1180" customFormat="false" ht="15.8" hidden="true" customHeight="false" outlineLevel="0" collapsed="false">
      <c r="A1180" s="0" t="s">
        <v>8</v>
      </c>
      <c r="B1180" s="0" t="s">
        <v>8</v>
      </c>
      <c r="C1180" s="0" t="s">
        <v>65</v>
      </c>
      <c r="D1180" s="0" t="s">
        <v>165</v>
      </c>
      <c r="E1180" s="0" t="s">
        <v>52</v>
      </c>
      <c r="F1180" s="0" t="s">
        <v>240</v>
      </c>
      <c r="G1180" s="0" t="n">
        <v>4905927.19949644</v>
      </c>
      <c r="H1180" s="0" t="n">
        <v>425308.499999999</v>
      </c>
      <c r="I1180" s="0" t="n">
        <v>601733.245132898</v>
      </c>
      <c r="J1180" s="0" t="n">
        <v>19138882.5</v>
      </c>
      <c r="K1180" s="0" t="n">
        <v>23391967.5</v>
      </c>
      <c r="L1180" s="0" t="n">
        <v>85859153.4374997</v>
      </c>
      <c r="M1180" s="0" t="n">
        <v>103934764.6875</v>
      </c>
      <c r="N1180" s="0" t="n">
        <v>797453.437499997</v>
      </c>
      <c r="O1180" s="0" t="n">
        <v>1275925.5</v>
      </c>
      <c r="P1180" s="0" t="n">
        <v>0</v>
      </c>
      <c r="Q1180" s="0" t="n">
        <v>0</v>
      </c>
      <c r="R1180" s="0" t="n">
        <v>34371771.1403638</v>
      </c>
      <c r="S1180" s="0" t="n">
        <v>0.857268711016895</v>
      </c>
      <c r="T1180" s="0" t="n">
        <v>50</v>
      </c>
      <c r="U1180" s="0" t="n">
        <v>223.125</v>
      </c>
      <c r="V1180" s="0" t="n">
        <v>2.4375</v>
      </c>
      <c r="W1180" s="0" t="n">
        <v>0</v>
      </c>
      <c r="X1180" s="0" t="n">
        <v>275.5625</v>
      </c>
      <c r="Y1180" s="0" t="n">
        <v>225.5625</v>
      </c>
      <c r="Z1180" s="0" t="s">
        <v>251</v>
      </c>
      <c r="AA1180" s="0" t="n">
        <v>0.12</v>
      </c>
      <c r="AB1180" s="0" t="n">
        <v>0.25</v>
      </c>
      <c r="AC1180" s="0" t="n">
        <v>1</v>
      </c>
      <c r="AD1180" s="0" t="n">
        <v>0.13</v>
      </c>
      <c r="AE1180" s="0" t="n">
        <v>0.75</v>
      </c>
      <c r="AF1180" s="0" t="n">
        <v>0.75</v>
      </c>
      <c r="AG1180" s="0" t="n">
        <v>0</v>
      </c>
      <c r="AH1180" s="0" t="n">
        <v>0.102872245322027</v>
      </c>
      <c r="AI1180" s="0" t="n">
        <v>0.214317177754224</v>
      </c>
      <c r="AJ1180" s="0" t="n">
        <v>0.857268711016895</v>
      </c>
      <c r="AK1180" s="5" t="s">
        <v>252</v>
      </c>
      <c r="AL1180" s="5" t="s">
        <v>271</v>
      </c>
      <c r="AM1180" s="5" t="s">
        <v>353</v>
      </c>
      <c r="AN1180" s="5" t="s">
        <v>245</v>
      </c>
      <c r="AO1180" s="5" t="s">
        <v>252</v>
      </c>
      <c r="AP1180" s="5" t="s">
        <v>672</v>
      </c>
      <c r="AQ1180" s="0" t="s">
        <v>155</v>
      </c>
    </row>
    <row r="1181" customFormat="false" ht="15.8" hidden="true" customHeight="false" outlineLevel="0" collapsed="false">
      <c r="A1181" s="0" t="s">
        <v>8</v>
      </c>
      <c r="B1181" s="0" t="s">
        <v>8</v>
      </c>
      <c r="C1181" s="0" t="s">
        <v>65</v>
      </c>
      <c r="D1181" s="0" t="s">
        <v>165</v>
      </c>
      <c r="E1181" s="0" t="s">
        <v>52</v>
      </c>
      <c r="F1181" s="0" t="s">
        <v>241</v>
      </c>
      <c r="G1181" s="0" t="n">
        <v>3540964.66378765</v>
      </c>
      <c r="H1181" s="0" t="n">
        <v>425308.499999999</v>
      </c>
      <c r="I1181" s="0" t="n">
        <v>601733.245132898</v>
      </c>
      <c r="J1181" s="0" t="n">
        <v>19138882.5</v>
      </c>
      <c r="K1181" s="0" t="n">
        <v>23391967.5</v>
      </c>
      <c r="L1181" s="0" t="n">
        <v>103934764.6875</v>
      </c>
      <c r="M1181" s="0" t="n">
        <v>126529278.75</v>
      </c>
      <c r="N1181" s="0" t="n">
        <v>956944.124999997</v>
      </c>
      <c r="O1181" s="0" t="n">
        <v>1435416.1875</v>
      </c>
      <c r="P1181" s="0" t="n">
        <v>0</v>
      </c>
      <c r="Q1181" s="0" t="n">
        <v>0</v>
      </c>
      <c r="R1181" s="0" t="n">
        <v>34371771.1403638</v>
      </c>
      <c r="S1181" s="0" t="n">
        <v>0.896980442196958</v>
      </c>
      <c r="T1181" s="0" t="n">
        <v>50</v>
      </c>
      <c r="U1181" s="0" t="n">
        <v>270.9375</v>
      </c>
      <c r="V1181" s="0" t="n">
        <v>2.8125</v>
      </c>
      <c r="W1181" s="0" t="n">
        <v>0</v>
      </c>
      <c r="X1181" s="0" t="n">
        <v>323.75</v>
      </c>
      <c r="Y1181" s="0" t="n">
        <v>273.75</v>
      </c>
      <c r="Z1181" s="0" t="s">
        <v>251</v>
      </c>
      <c r="AA1181" s="0" t="n">
        <v>0.12</v>
      </c>
      <c r="AB1181" s="0" t="n">
        <v>0.25</v>
      </c>
      <c r="AC1181" s="0" t="n">
        <v>1</v>
      </c>
      <c r="AD1181" s="0" t="n">
        <v>0.13</v>
      </c>
      <c r="AE1181" s="0" t="n">
        <v>0.75</v>
      </c>
      <c r="AF1181" s="0" t="n">
        <v>0.75</v>
      </c>
      <c r="AG1181" s="0" t="n">
        <v>0</v>
      </c>
      <c r="AH1181" s="0" t="n">
        <v>0.107637653063635</v>
      </c>
      <c r="AI1181" s="0" t="n">
        <v>0.224245110549239</v>
      </c>
      <c r="AJ1181" s="0" t="n">
        <v>0.896980442196958</v>
      </c>
      <c r="AK1181" s="5" t="s">
        <v>252</v>
      </c>
      <c r="AL1181" s="5" t="s">
        <v>271</v>
      </c>
      <c r="AM1181" s="5" t="s">
        <v>353</v>
      </c>
      <c r="AN1181" s="5" t="s">
        <v>245</v>
      </c>
      <c r="AO1181" s="5" t="s">
        <v>252</v>
      </c>
      <c r="AP1181" s="5" t="s">
        <v>672</v>
      </c>
      <c r="AQ1181" s="0" t="s">
        <v>242</v>
      </c>
    </row>
    <row r="1182" customFormat="false" ht="15.8" hidden="true" customHeight="false" outlineLevel="0" collapsed="false">
      <c r="A1182" s="0" t="s">
        <v>8</v>
      </c>
      <c r="B1182" s="0" t="s">
        <v>8</v>
      </c>
      <c r="C1182" s="0" t="s">
        <v>66</v>
      </c>
      <c r="D1182" s="0" t="s">
        <v>250</v>
      </c>
      <c r="E1182" s="0" t="s">
        <v>52</v>
      </c>
      <c r="F1182" s="0" t="s">
        <v>202</v>
      </c>
      <c r="G1182" s="0" t="n">
        <v>163915970.167265</v>
      </c>
      <c r="H1182" s="0" t="n">
        <v>1899142.18702224</v>
      </c>
      <c r="I1182" s="0" t="n">
        <v>27169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163915970.167265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s">
        <v>251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v>0</v>
      </c>
      <c r="AF1182" s="0" t="n">
        <v>0</v>
      </c>
      <c r="AG1182" s="0" t="n">
        <v>0</v>
      </c>
      <c r="AH1182" s="0" t="n">
        <v>0</v>
      </c>
      <c r="AI1182" s="0" t="n">
        <v>0</v>
      </c>
      <c r="AJ1182" s="0" t="n">
        <v>0</v>
      </c>
      <c r="AK1182" s="5" t="s">
        <v>252</v>
      </c>
      <c r="AL1182" s="5" t="s">
        <v>231</v>
      </c>
      <c r="AM1182" s="5" t="s">
        <v>356</v>
      </c>
      <c r="AN1182" s="5" t="s">
        <v>245</v>
      </c>
      <c r="AO1182" s="5" t="s">
        <v>252</v>
      </c>
      <c r="AP1182" s="5" t="s">
        <v>673</v>
      </c>
      <c r="AQ1182" s="0" t="s">
        <v>237</v>
      </c>
    </row>
    <row r="1183" customFormat="false" ht="15.8" hidden="true" customHeight="false" outlineLevel="0" collapsed="false">
      <c r="A1183" s="0" t="s">
        <v>8</v>
      </c>
      <c r="B1183" s="0" t="s">
        <v>8</v>
      </c>
      <c r="C1183" s="0" t="s">
        <v>66</v>
      </c>
      <c r="D1183" s="0" t="s">
        <v>250</v>
      </c>
      <c r="E1183" s="0" t="s">
        <v>52</v>
      </c>
      <c r="F1183" s="0" t="s">
        <v>238</v>
      </c>
      <c r="G1183" s="0" t="n">
        <v>65294991.1356844</v>
      </c>
      <c r="H1183" s="0" t="n">
        <v>1899142.18702224</v>
      </c>
      <c r="I1183" s="0" t="n">
        <v>18214989.2133767</v>
      </c>
      <c r="J1183" s="0" t="n">
        <v>75965687.4808894</v>
      </c>
      <c r="K1183" s="0" t="n">
        <v>94957109.3511118</v>
      </c>
      <c r="L1183" s="0" t="n">
        <v>383389329.005114</v>
      </c>
      <c r="M1183" s="0" t="n">
        <v>464102871.953559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163915970.167265</v>
      </c>
      <c r="S1183" s="0" t="n">
        <v>0.601655707683302</v>
      </c>
      <c r="T1183" s="0" t="n">
        <v>45</v>
      </c>
      <c r="U1183" s="0" t="n">
        <v>223.125</v>
      </c>
      <c r="V1183" s="0" t="n">
        <v>0</v>
      </c>
      <c r="W1183" s="0" t="n">
        <v>0</v>
      </c>
      <c r="X1183" s="0" t="n">
        <v>268.125</v>
      </c>
      <c r="Y1183" s="0" t="n">
        <v>0</v>
      </c>
      <c r="Z1183" s="0" t="s">
        <v>251</v>
      </c>
      <c r="AA1183" s="0" t="n">
        <v>0.12</v>
      </c>
      <c r="AB1183" s="0" t="n">
        <v>0</v>
      </c>
      <c r="AC1183" s="0" t="n">
        <v>1</v>
      </c>
      <c r="AD1183" s="0" t="n">
        <v>0</v>
      </c>
      <c r="AE1183" s="0" t="n">
        <v>0.88</v>
      </c>
      <c r="AF1183" s="0" t="n">
        <v>0.88</v>
      </c>
      <c r="AG1183" s="0" t="n">
        <v>0</v>
      </c>
      <c r="AH1183" s="0" t="n">
        <v>0.0721986849219962</v>
      </c>
      <c r="AI1183" s="0" t="n">
        <v>0</v>
      </c>
      <c r="AJ1183" s="0" t="n">
        <v>0.601655707683302</v>
      </c>
      <c r="AK1183" s="5" t="s">
        <v>252</v>
      </c>
      <c r="AL1183" s="5" t="s">
        <v>231</v>
      </c>
      <c r="AM1183" s="5" t="s">
        <v>356</v>
      </c>
      <c r="AN1183" s="5" t="s">
        <v>245</v>
      </c>
      <c r="AO1183" s="5" t="s">
        <v>252</v>
      </c>
      <c r="AP1183" s="5" t="s">
        <v>673</v>
      </c>
      <c r="AQ1183" s="0" t="s">
        <v>239</v>
      </c>
    </row>
    <row r="1184" customFormat="false" ht="15.8" hidden="true" customHeight="false" outlineLevel="0" collapsed="false">
      <c r="A1184" s="0" t="s">
        <v>8</v>
      </c>
      <c r="B1184" s="0" t="s">
        <v>8</v>
      </c>
      <c r="C1184" s="0" t="s">
        <v>66</v>
      </c>
      <c r="D1184" s="0" t="s">
        <v>250</v>
      </c>
      <c r="E1184" s="0" t="s">
        <v>52</v>
      </c>
      <c r="F1184" s="0" t="s">
        <v>240</v>
      </c>
      <c r="G1184" s="0" t="n">
        <v>24834416.4510212</v>
      </c>
      <c r="H1184" s="0" t="n">
        <v>1899142.18702224</v>
      </c>
      <c r="I1184" s="0" t="n">
        <v>18214989.2133767</v>
      </c>
      <c r="J1184" s="0" t="n">
        <v>85461398.4160006</v>
      </c>
      <c r="K1184" s="0" t="n">
        <v>104452820.286223</v>
      </c>
      <c r="L1184" s="0" t="n">
        <v>383389329.005114</v>
      </c>
      <c r="M1184" s="0" t="n">
        <v>464102871.953559</v>
      </c>
      <c r="N1184" s="0" t="n">
        <v>3560891.6006667</v>
      </c>
      <c r="O1184" s="0" t="n">
        <v>5697426.56106671</v>
      </c>
      <c r="P1184" s="0" t="n">
        <v>0</v>
      </c>
      <c r="Q1184" s="0" t="n">
        <v>0</v>
      </c>
      <c r="R1184" s="0" t="n">
        <v>163915970.167265</v>
      </c>
      <c r="S1184" s="0" t="n">
        <v>0.848493002691078</v>
      </c>
      <c r="T1184" s="0" t="n">
        <v>50</v>
      </c>
      <c r="U1184" s="0" t="n">
        <v>223.125</v>
      </c>
      <c r="V1184" s="0" t="n">
        <v>2.4375</v>
      </c>
      <c r="W1184" s="0" t="n">
        <v>0</v>
      </c>
      <c r="X1184" s="0" t="n">
        <v>275.5625</v>
      </c>
      <c r="Y1184" s="0" t="n">
        <v>225.5625</v>
      </c>
      <c r="Z1184" s="0" t="s">
        <v>251</v>
      </c>
      <c r="AA1184" s="0" t="n">
        <v>0.12</v>
      </c>
      <c r="AB1184" s="0" t="n">
        <v>0.25</v>
      </c>
      <c r="AC1184" s="0" t="n">
        <v>1</v>
      </c>
      <c r="AD1184" s="0" t="n">
        <v>0.13</v>
      </c>
      <c r="AE1184" s="0" t="n">
        <v>0.75</v>
      </c>
      <c r="AF1184" s="0" t="n">
        <v>0.75</v>
      </c>
      <c r="AG1184" s="0" t="n">
        <v>0</v>
      </c>
      <c r="AH1184" s="0" t="n">
        <v>0.101819160322929</v>
      </c>
      <c r="AI1184" s="0" t="n">
        <v>0.21212325067277</v>
      </c>
      <c r="AJ1184" s="0" t="n">
        <v>0.848493002691078</v>
      </c>
      <c r="AK1184" s="5" t="s">
        <v>252</v>
      </c>
      <c r="AL1184" s="5" t="s">
        <v>231</v>
      </c>
      <c r="AM1184" s="5" t="s">
        <v>356</v>
      </c>
      <c r="AN1184" s="5" t="s">
        <v>245</v>
      </c>
      <c r="AO1184" s="5" t="s">
        <v>252</v>
      </c>
      <c r="AP1184" s="5" t="s">
        <v>673</v>
      </c>
      <c r="AQ1184" s="0" t="s">
        <v>155</v>
      </c>
    </row>
    <row r="1185" customFormat="false" ht="15.8" hidden="true" customHeight="false" outlineLevel="0" collapsed="false">
      <c r="A1185" s="0" t="s">
        <v>8</v>
      </c>
      <c r="B1185" s="0" t="s">
        <v>8</v>
      </c>
      <c r="C1185" s="0" t="s">
        <v>66</v>
      </c>
      <c r="D1185" s="0" t="s">
        <v>250</v>
      </c>
      <c r="E1185" s="0" t="s">
        <v>52</v>
      </c>
      <c r="F1185" s="0" t="s">
        <v>241</v>
      </c>
      <c r="G1185" s="0" t="n">
        <v>17988927.1789881</v>
      </c>
      <c r="H1185" s="0" t="n">
        <v>1899142.18702224</v>
      </c>
      <c r="I1185" s="0" t="n">
        <v>18214989.2133767</v>
      </c>
      <c r="J1185" s="0" t="n">
        <v>85461398.4160006</v>
      </c>
      <c r="K1185" s="0" t="n">
        <v>104452820.286223</v>
      </c>
      <c r="L1185" s="0" t="n">
        <v>464102871.953559</v>
      </c>
      <c r="M1185" s="0" t="n">
        <v>564994800.639115</v>
      </c>
      <c r="N1185" s="0" t="n">
        <v>4273069.92080002</v>
      </c>
      <c r="O1185" s="0" t="n">
        <v>6409604.88120004</v>
      </c>
      <c r="P1185" s="0" t="n">
        <v>0</v>
      </c>
      <c r="Q1185" s="0" t="n">
        <v>0</v>
      </c>
      <c r="R1185" s="0" t="n">
        <v>163915970.167265</v>
      </c>
      <c r="S1185" s="0" t="n">
        <v>0.890255188920081</v>
      </c>
      <c r="T1185" s="0" t="n">
        <v>50</v>
      </c>
      <c r="U1185" s="0" t="n">
        <v>270.9375</v>
      </c>
      <c r="V1185" s="0" t="n">
        <v>2.81249999999999</v>
      </c>
      <c r="W1185" s="0" t="n">
        <v>0</v>
      </c>
      <c r="X1185" s="0" t="n">
        <v>323.75</v>
      </c>
      <c r="Y1185" s="0" t="n">
        <v>273.75</v>
      </c>
      <c r="Z1185" s="0" t="s">
        <v>251</v>
      </c>
      <c r="AA1185" s="0" t="n">
        <v>0.12</v>
      </c>
      <c r="AB1185" s="0" t="n">
        <v>0.25</v>
      </c>
      <c r="AC1185" s="0" t="n">
        <v>1</v>
      </c>
      <c r="AD1185" s="0" t="n">
        <v>0.13</v>
      </c>
      <c r="AE1185" s="0" t="n">
        <v>0.75</v>
      </c>
      <c r="AF1185" s="0" t="n">
        <v>0.75</v>
      </c>
      <c r="AG1185" s="0" t="n">
        <v>0</v>
      </c>
      <c r="AH1185" s="0" t="n">
        <v>0.10683062267041</v>
      </c>
      <c r="AI1185" s="0" t="n">
        <v>0.22256379723002</v>
      </c>
      <c r="AJ1185" s="0" t="n">
        <v>0.890255188920081</v>
      </c>
      <c r="AK1185" s="5" t="s">
        <v>252</v>
      </c>
      <c r="AL1185" s="5" t="s">
        <v>231</v>
      </c>
      <c r="AM1185" s="5" t="s">
        <v>356</v>
      </c>
      <c r="AN1185" s="5" t="s">
        <v>245</v>
      </c>
      <c r="AO1185" s="5" t="s">
        <v>252</v>
      </c>
      <c r="AP1185" s="5" t="s">
        <v>673</v>
      </c>
      <c r="AQ1185" s="0" t="s">
        <v>242</v>
      </c>
    </row>
    <row r="1186" customFormat="false" ht="15.8" hidden="true" customHeight="false" outlineLevel="0" collapsed="false">
      <c r="A1186" s="0" t="s">
        <v>8</v>
      </c>
      <c r="B1186" s="0" t="s">
        <v>8</v>
      </c>
      <c r="C1186" s="0" t="s">
        <v>67</v>
      </c>
      <c r="D1186" s="0" t="s">
        <v>165</v>
      </c>
      <c r="E1186" s="0" t="s">
        <v>52</v>
      </c>
      <c r="F1186" s="0" t="s">
        <v>202</v>
      </c>
      <c r="G1186" s="0" t="n">
        <v>166863867.355821</v>
      </c>
      <c r="H1186" s="0" t="n">
        <v>1277823.8</v>
      </c>
      <c r="I1186" s="0" t="n">
        <v>20321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166863867.355821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s">
        <v>251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5" t="s">
        <v>252</v>
      </c>
      <c r="AL1186" s="5" t="s">
        <v>271</v>
      </c>
      <c r="AM1186" s="5" t="s">
        <v>358</v>
      </c>
      <c r="AN1186" s="5" t="s">
        <v>245</v>
      </c>
      <c r="AO1186" s="5" t="s">
        <v>252</v>
      </c>
      <c r="AP1186" s="5" t="s">
        <v>674</v>
      </c>
      <c r="AQ1186" s="0" t="s">
        <v>237</v>
      </c>
    </row>
    <row r="1187" customFormat="false" ht="15.8" hidden="true" customHeight="false" outlineLevel="0" collapsed="false">
      <c r="A1187" s="0" t="s">
        <v>8</v>
      </c>
      <c r="B1187" s="0" t="s">
        <v>8</v>
      </c>
      <c r="C1187" s="0" t="s">
        <v>67</v>
      </c>
      <c r="D1187" s="0" t="s">
        <v>165</v>
      </c>
      <c r="E1187" s="0" t="s">
        <v>52</v>
      </c>
      <c r="F1187" s="0" t="s">
        <v>238</v>
      </c>
      <c r="G1187" s="0" t="n">
        <v>109568243.444406</v>
      </c>
      <c r="H1187" s="0" t="n">
        <v>1277823.8</v>
      </c>
      <c r="I1187" s="0" t="n">
        <v>2040024.43896856</v>
      </c>
      <c r="J1187" s="0" t="n">
        <v>51112951.9999997</v>
      </c>
      <c r="K1187" s="0" t="n">
        <v>63891189.9999997</v>
      </c>
      <c r="L1187" s="0" t="n">
        <v>257960679.624999</v>
      </c>
      <c r="M1187" s="0" t="n">
        <v>312268191.124999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166863867.355821</v>
      </c>
      <c r="S1187" s="0" t="n">
        <v>0.343367469658591</v>
      </c>
      <c r="T1187" s="0" t="n">
        <v>44.9999999999999</v>
      </c>
      <c r="U1187" s="0" t="n">
        <v>223.125</v>
      </c>
      <c r="V1187" s="0" t="n">
        <v>0</v>
      </c>
      <c r="W1187" s="0" t="n">
        <v>0</v>
      </c>
      <c r="X1187" s="0" t="n">
        <v>268.125</v>
      </c>
      <c r="Y1187" s="0" t="n">
        <v>0</v>
      </c>
      <c r="Z1187" s="0" t="s">
        <v>251</v>
      </c>
      <c r="AA1187" s="0" t="n">
        <v>0.12</v>
      </c>
      <c r="AB1187" s="0" t="n">
        <v>0</v>
      </c>
      <c r="AC1187" s="0" t="n">
        <v>1</v>
      </c>
      <c r="AD1187" s="0" t="n">
        <v>0</v>
      </c>
      <c r="AE1187" s="0" t="n">
        <v>0.88</v>
      </c>
      <c r="AF1187" s="0" t="n">
        <v>0.88</v>
      </c>
      <c r="AG1187" s="0" t="n">
        <v>0</v>
      </c>
      <c r="AH1187" s="0" t="n">
        <v>0.0412040963590309</v>
      </c>
      <c r="AI1187" s="0" t="n">
        <v>0</v>
      </c>
      <c r="AJ1187" s="0" t="n">
        <v>0.343367469658591</v>
      </c>
      <c r="AK1187" s="5" t="s">
        <v>252</v>
      </c>
      <c r="AL1187" s="5" t="s">
        <v>271</v>
      </c>
      <c r="AM1187" s="5" t="s">
        <v>358</v>
      </c>
      <c r="AN1187" s="5" t="s">
        <v>245</v>
      </c>
      <c r="AO1187" s="5" t="s">
        <v>252</v>
      </c>
      <c r="AP1187" s="5" t="s">
        <v>674</v>
      </c>
      <c r="AQ1187" s="0" t="s">
        <v>239</v>
      </c>
    </row>
    <row r="1188" customFormat="false" ht="15.8" hidden="true" customHeight="false" outlineLevel="0" collapsed="false">
      <c r="A1188" s="0" t="s">
        <v>8</v>
      </c>
      <c r="B1188" s="0" t="s">
        <v>8</v>
      </c>
      <c r="C1188" s="0" t="s">
        <v>67</v>
      </c>
      <c r="D1188" s="0" t="s">
        <v>165</v>
      </c>
      <c r="E1188" s="0" t="s">
        <v>52</v>
      </c>
      <c r="F1188" s="0" t="s">
        <v>240</v>
      </c>
      <c r="G1188" s="0" t="n">
        <v>65616742.9848534</v>
      </c>
      <c r="H1188" s="0" t="n">
        <v>1277823.8</v>
      </c>
      <c r="I1188" s="0" t="n">
        <v>2040024.43896856</v>
      </c>
      <c r="J1188" s="0" t="n">
        <v>57502070.9999997</v>
      </c>
      <c r="K1188" s="0" t="n">
        <v>70280308.9999997</v>
      </c>
      <c r="L1188" s="0" t="n">
        <v>257960679.624999</v>
      </c>
      <c r="M1188" s="0" t="n">
        <v>312268191.124999</v>
      </c>
      <c r="N1188" s="0" t="n">
        <v>2395919.62499999</v>
      </c>
      <c r="O1188" s="0" t="n">
        <v>3833471.39999999</v>
      </c>
      <c r="P1188" s="0" t="n">
        <v>0</v>
      </c>
      <c r="Q1188" s="0" t="n">
        <v>0</v>
      </c>
      <c r="R1188" s="0" t="n">
        <v>166863867.355821</v>
      </c>
      <c r="S1188" s="0" t="n">
        <v>0.606764819582347</v>
      </c>
      <c r="T1188" s="0" t="n">
        <v>49.9999999999999</v>
      </c>
      <c r="U1188" s="0" t="n">
        <v>223.125</v>
      </c>
      <c r="V1188" s="0" t="n">
        <v>2.4375</v>
      </c>
      <c r="W1188" s="0" t="n">
        <v>0</v>
      </c>
      <c r="X1188" s="0" t="n">
        <v>275.5625</v>
      </c>
      <c r="Y1188" s="0" t="n">
        <v>225.5625</v>
      </c>
      <c r="Z1188" s="0" t="s">
        <v>251</v>
      </c>
      <c r="AA1188" s="0" t="n">
        <v>0.12</v>
      </c>
      <c r="AB1188" s="0" t="n">
        <v>0.25</v>
      </c>
      <c r="AC1188" s="0" t="n">
        <v>1</v>
      </c>
      <c r="AD1188" s="0" t="n">
        <v>0.13</v>
      </c>
      <c r="AE1188" s="0" t="n">
        <v>0.75</v>
      </c>
      <c r="AF1188" s="0" t="n">
        <v>0.75</v>
      </c>
      <c r="AG1188" s="0" t="n">
        <v>0</v>
      </c>
      <c r="AH1188" s="0" t="n">
        <v>0.0728117783498817</v>
      </c>
      <c r="AI1188" s="0" t="n">
        <v>0.151691204895587</v>
      </c>
      <c r="AJ1188" s="0" t="n">
        <v>0.606764819582347</v>
      </c>
      <c r="AK1188" s="5" t="s">
        <v>252</v>
      </c>
      <c r="AL1188" s="5" t="s">
        <v>271</v>
      </c>
      <c r="AM1188" s="5" t="s">
        <v>358</v>
      </c>
      <c r="AN1188" s="5" t="s">
        <v>245</v>
      </c>
      <c r="AO1188" s="5" t="s">
        <v>252</v>
      </c>
      <c r="AP1188" s="5" t="s">
        <v>674</v>
      </c>
      <c r="AQ1188" s="0" t="s">
        <v>155</v>
      </c>
    </row>
    <row r="1189" customFormat="false" ht="15.8" hidden="true" customHeight="false" outlineLevel="0" collapsed="false">
      <c r="A1189" s="0" t="s">
        <v>8</v>
      </c>
      <c r="B1189" s="0" t="s">
        <v>8</v>
      </c>
      <c r="C1189" s="0" t="s">
        <v>67</v>
      </c>
      <c r="D1189" s="0" t="s">
        <v>165</v>
      </c>
      <c r="E1189" s="0" t="s">
        <v>52</v>
      </c>
      <c r="F1189" s="0" t="s">
        <v>241</v>
      </c>
      <c r="G1189" s="0" t="n">
        <v>59170177.6996811</v>
      </c>
      <c r="H1189" s="0" t="n">
        <v>1277823.8</v>
      </c>
      <c r="I1189" s="0" t="n">
        <v>2040024.43896856</v>
      </c>
      <c r="J1189" s="0" t="n">
        <v>57502070.9999997</v>
      </c>
      <c r="K1189" s="0" t="n">
        <v>70280308.9999997</v>
      </c>
      <c r="L1189" s="0" t="n">
        <v>312268191.124999</v>
      </c>
      <c r="M1189" s="0" t="n">
        <v>380152580.499999</v>
      </c>
      <c r="N1189" s="0" t="n">
        <v>2875103.54999999</v>
      </c>
      <c r="O1189" s="0" t="n">
        <v>4312655.32499998</v>
      </c>
      <c r="P1189" s="0" t="n">
        <v>0</v>
      </c>
      <c r="Q1189" s="0" t="n">
        <v>0</v>
      </c>
      <c r="R1189" s="0" t="n">
        <v>166863867.355821</v>
      </c>
      <c r="S1189" s="0" t="n">
        <v>0.645398499763244</v>
      </c>
      <c r="T1189" s="0" t="n">
        <v>49.9999999999999</v>
      </c>
      <c r="U1189" s="0" t="n">
        <v>270.9375</v>
      </c>
      <c r="V1189" s="0" t="n">
        <v>2.81249999999999</v>
      </c>
      <c r="W1189" s="0" t="n">
        <v>0</v>
      </c>
      <c r="X1189" s="0" t="n">
        <v>323.75</v>
      </c>
      <c r="Y1189" s="0" t="n">
        <v>273.75</v>
      </c>
      <c r="Z1189" s="0" t="s">
        <v>251</v>
      </c>
      <c r="AA1189" s="0" t="n">
        <v>0.12</v>
      </c>
      <c r="AB1189" s="0" t="n">
        <v>0.25</v>
      </c>
      <c r="AC1189" s="0" t="n">
        <v>1</v>
      </c>
      <c r="AD1189" s="0" t="n">
        <v>0.13</v>
      </c>
      <c r="AE1189" s="0" t="n">
        <v>0.75</v>
      </c>
      <c r="AF1189" s="0" t="n">
        <v>0.75</v>
      </c>
      <c r="AG1189" s="0" t="n">
        <v>0</v>
      </c>
      <c r="AH1189" s="0" t="n">
        <v>0.0774478199715892</v>
      </c>
      <c r="AI1189" s="0" t="n">
        <v>0.161349624940811</v>
      </c>
      <c r="AJ1189" s="0" t="n">
        <v>0.645398499763244</v>
      </c>
      <c r="AK1189" s="5" t="s">
        <v>252</v>
      </c>
      <c r="AL1189" s="5" t="s">
        <v>271</v>
      </c>
      <c r="AM1189" s="5" t="s">
        <v>358</v>
      </c>
      <c r="AN1189" s="5" t="s">
        <v>245</v>
      </c>
      <c r="AO1189" s="5" t="s">
        <v>252</v>
      </c>
      <c r="AP1189" s="5" t="s">
        <v>674</v>
      </c>
      <c r="AQ1189" s="0" t="s">
        <v>242</v>
      </c>
    </row>
    <row r="1190" customFormat="false" ht="15.8" hidden="true" customHeight="false" outlineLevel="0" collapsed="false">
      <c r="A1190" s="0" t="s">
        <v>8</v>
      </c>
      <c r="B1190" s="0" t="s">
        <v>8</v>
      </c>
      <c r="C1190" s="0" t="s">
        <v>68</v>
      </c>
      <c r="D1190" s="0" t="s">
        <v>161</v>
      </c>
      <c r="E1190" s="0" t="s">
        <v>52</v>
      </c>
      <c r="F1190" s="0" t="s">
        <v>202</v>
      </c>
      <c r="G1190" s="0" t="n">
        <v>1129794755.68836</v>
      </c>
      <c r="H1190" s="0" t="n">
        <v>9764629.99480554</v>
      </c>
      <c r="I1190" s="0" t="n">
        <v>119494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1129794755.68836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s">
        <v>251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0</v>
      </c>
      <c r="AF1190" s="0" t="n">
        <v>0</v>
      </c>
      <c r="AG1190" s="0" t="n">
        <v>0</v>
      </c>
      <c r="AH1190" s="0" t="n">
        <v>0</v>
      </c>
      <c r="AI1190" s="0" t="n">
        <v>0</v>
      </c>
      <c r="AJ1190" s="0" t="n">
        <v>0</v>
      </c>
      <c r="AK1190" s="5" t="s">
        <v>252</v>
      </c>
      <c r="AL1190" s="5" t="s">
        <v>273</v>
      </c>
      <c r="AM1190" s="5" t="s">
        <v>360</v>
      </c>
      <c r="AN1190" s="5" t="s">
        <v>245</v>
      </c>
      <c r="AO1190" s="5" t="s">
        <v>252</v>
      </c>
      <c r="AP1190" s="5" t="s">
        <v>675</v>
      </c>
      <c r="AQ1190" s="0" t="s">
        <v>237</v>
      </c>
    </row>
    <row r="1191" customFormat="false" ht="15.8" hidden="true" customHeight="false" outlineLevel="0" collapsed="false">
      <c r="A1191" s="0" t="s">
        <v>8</v>
      </c>
      <c r="B1191" s="0" t="s">
        <v>8</v>
      </c>
      <c r="C1191" s="0" t="s">
        <v>68</v>
      </c>
      <c r="D1191" s="0" t="s">
        <v>161</v>
      </c>
      <c r="E1191" s="0" t="s">
        <v>52</v>
      </c>
      <c r="F1191" s="0" t="s">
        <v>238</v>
      </c>
      <c r="G1191" s="0" t="n">
        <v>487394076.35357</v>
      </c>
      <c r="H1191" s="0" t="n">
        <v>9764629.99480554</v>
      </c>
      <c r="I1191" s="0" t="n">
        <v>32502654.6578218</v>
      </c>
      <c r="J1191" s="0" t="n">
        <v>390585199.792221</v>
      </c>
      <c r="K1191" s="0" t="n">
        <v>488231499.740276</v>
      </c>
      <c r="L1191" s="0" t="n">
        <v>1971234680.20137</v>
      </c>
      <c r="M1191" s="0" t="n">
        <v>2386231454.98061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1129794755.68836</v>
      </c>
      <c r="S1191" s="0" t="n">
        <v>0.568599452334498</v>
      </c>
      <c r="T1191" s="0" t="n">
        <v>44.9999999999999</v>
      </c>
      <c r="U1191" s="0" t="n">
        <v>223.125</v>
      </c>
      <c r="V1191" s="0" t="n">
        <v>0</v>
      </c>
      <c r="W1191" s="0" t="n">
        <v>0</v>
      </c>
      <c r="X1191" s="0" t="n">
        <v>268.125</v>
      </c>
      <c r="Y1191" s="0" t="n">
        <v>0</v>
      </c>
      <c r="Z1191" s="0" t="s">
        <v>251</v>
      </c>
      <c r="AA1191" s="0" t="n">
        <v>0.12</v>
      </c>
      <c r="AB1191" s="0" t="n">
        <v>0</v>
      </c>
      <c r="AC1191" s="0" t="n">
        <v>1</v>
      </c>
      <c r="AD1191" s="0" t="n">
        <v>0</v>
      </c>
      <c r="AE1191" s="0" t="n">
        <v>0.88</v>
      </c>
      <c r="AF1191" s="0" t="n">
        <v>0.88</v>
      </c>
      <c r="AG1191" s="0" t="n">
        <v>0</v>
      </c>
      <c r="AH1191" s="0" t="n">
        <v>0.0682319342801398</v>
      </c>
      <c r="AI1191" s="0" t="n">
        <v>0</v>
      </c>
      <c r="AJ1191" s="0" t="n">
        <v>0.568599452334498</v>
      </c>
      <c r="AK1191" s="5" t="s">
        <v>252</v>
      </c>
      <c r="AL1191" s="5" t="s">
        <v>273</v>
      </c>
      <c r="AM1191" s="5" t="s">
        <v>360</v>
      </c>
      <c r="AN1191" s="5" t="s">
        <v>245</v>
      </c>
      <c r="AO1191" s="5" t="s">
        <v>252</v>
      </c>
      <c r="AP1191" s="5" t="s">
        <v>675</v>
      </c>
      <c r="AQ1191" s="0" t="s">
        <v>239</v>
      </c>
    </row>
    <row r="1192" customFormat="false" ht="15.8" hidden="true" customHeight="false" outlineLevel="0" collapsed="false">
      <c r="A1192" s="0" t="s">
        <v>8</v>
      </c>
      <c r="B1192" s="0" t="s">
        <v>8</v>
      </c>
      <c r="C1192" s="0" t="s">
        <v>68</v>
      </c>
      <c r="D1192" s="0" t="s">
        <v>161</v>
      </c>
      <c r="E1192" s="0" t="s">
        <v>52</v>
      </c>
      <c r="F1192" s="0" t="s">
        <v>240</v>
      </c>
      <c r="G1192" s="0" t="n">
        <v>207409570.348321</v>
      </c>
      <c r="H1192" s="0" t="n">
        <v>9764629.99480554</v>
      </c>
      <c r="I1192" s="0" t="n">
        <v>32502654.6578218</v>
      </c>
      <c r="J1192" s="0" t="n">
        <v>439408349.766248</v>
      </c>
      <c r="K1192" s="0" t="n">
        <v>537054649.714304</v>
      </c>
      <c r="L1192" s="0" t="n">
        <v>1971234680.20137</v>
      </c>
      <c r="M1192" s="0" t="n">
        <v>2386231454.98061</v>
      </c>
      <c r="N1192" s="0" t="n">
        <v>18308681.2402604</v>
      </c>
      <c r="O1192" s="0" t="n">
        <v>29293889.9844166</v>
      </c>
      <c r="P1192" s="0" t="n">
        <v>0</v>
      </c>
      <c r="Q1192" s="0" t="n">
        <v>0</v>
      </c>
      <c r="R1192" s="0" t="n">
        <v>1129794755.68836</v>
      </c>
      <c r="S1192" s="0" t="n">
        <v>0.816418363331886</v>
      </c>
      <c r="T1192" s="0" t="n">
        <v>49.9999999999999</v>
      </c>
      <c r="U1192" s="0" t="n">
        <v>223.125</v>
      </c>
      <c r="V1192" s="0" t="n">
        <v>2.4375</v>
      </c>
      <c r="W1192" s="0" t="n">
        <v>0</v>
      </c>
      <c r="X1192" s="0" t="n">
        <v>275.5625</v>
      </c>
      <c r="Y1192" s="0" t="n">
        <v>225.5625</v>
      </c>
      <c r="Z1192" s="0" t="s">
        <v>251</v>
      </c>
      <c r="AA1192" s="0" t="n">
        <v>0.12</v>
      </c>
      <c r="AB1192" s="0" t="n">
        <v>0.25</v>
      </c>
      <c r="AC1192" s="0" t="n">
        <v>1</v>
      </c>
      <c r="AD1192" s="0" t="n">
        <v>0.13</v>
      </c>
      <c r="AE1192" s="0" t="n">
        <v>0.75</v>
      </c>
      <c r="AF1192" s="0" t="n">
        <v>0.75</v>
      </c>
      <c r="AG1192" s="0" t="n">
        <v>0</v>
      </c>
      <c r="AH1192" s="0" t="n">
        <v>0.0979702035998263</v>
      </c>
      <c r="AI1192" s="0" t="n">
        <v>0.204104590832971</v>
      </c>
      <c r="AJ1192" s="0" t="n">
        <v>0.816418363331886</v>
      </c>
      <c r="AK1192" s="5" t="s">
        <v>252</v>
      </c>
      <c r="AL1192" s="5" t="s">
        <v>273</v>
      </c>
      <c r="AM1192" s="5" t="s">
        <v>360</v>
      </c>
      <c r="AN1192" s="5" t="s">
        <v>245</v>
      </c>
      <c r="AO1192" s="5" t="s">
        <v>252</v>
      </c>
      <c r="AP1192" s="5" t="s">
        <v>675</v>
      </c>
      <c r="AQ1192" s="0" t="s">
        <v>155</v>
      </c>
    </row>
    <row r="1193" customFormat="false" ht="15.8" hidden="true" customHeight="false" outlineLevel="0" collapsed="false">
      <c r="A1193" s="0" t="s">
        <v>8</v>
      </c>
      <c r="B1193" s="0" t="s">
        <v>8</v>
      </c>
      <c r="C1193" s="0" t="s">
        <v>68</v>
      </c>
      <c r="D1193" s="0" t="s">
        <v>161</v>
      </c>
      <c r="E1193" s="0" t="s">
        <v>52</v>
      </c>
      <c r="F1193" s="0" t="s">
        <v>241</v>
      </c>
      <c r="G1193" s="0" t="n">
        <v>155400799.319142</v>
      </c>
      <c r="H1193" s="0" t="n">
        <v>9764629.99480554</v>
      </c>
      <c r="I1193" s="0" t="n">
        <v>32502654.6578218</v>
      </c>
      <c r="J1193" s="0" t="n">
        <v>439408349.766248</v>
      </c>
      <c r="K1193" s="0" t="n">
        <v>537054649.714304</v>
      </c>
      <c r="L1193" s="0" t="n">
        <v>2386231454.98061</v>
      </c>
      <c r="M1193" s="0" t="n">
        <v>2904977423.45465</v>
      </c>
      <c r="N1193" s="0" t="n">
        <v>21970417.4883125</v>
      </c>
      <c r="O1193" s="0" t="n">
        <v>32955626.2324686</v>
      </c>
      <c r="P1193" s="0" t="n">
        <v>0</v>
      </c>
      <c r="Q1193" s="0" t="n">
        <v>0</v>
      </c>
      <c r="R1193" s="0" t="n">
        <v>1129794755.68836</v>
      </c>
      <c r="S1193" s="0" t="n">
        <v>0.862452185641046</v>
      </c>
      <c r="T1193" s="0" t="n">
        <v>49.9999999999999</v>
      </c>
      <c r="U1193" s="0" t="n">
        <v>270.9375</v>
      </c>
      <c r="V1193" s="0" t="n">
        <v>2.81249999999999</v>
      </c>
      <c r="W1193" s="0" t="n">
        <v>0</v>
      </c>
      <c r="X1193" s="0" t="n">
        <v>323.75</v>
      </c>
      <c r="Y1193" s="0" t="n">
        <v>273.75</v>
      </c>
      <c r="Z1193" s="0" t="s">
        <v>251</v>
      </c>
      <c r="AA1193" s="0" t="n">
        <v>0.12</v>
      </c>
      <c r="AB1193" s="0" t="n">
        <v>0.25</v>
      </c>
      <c r="AC1193" s="0" t="n">
        <v>1</v>
      </c>
      <c r="AD1193" s="0" t="n">
        <v>0.13</v>
      </c>
      <c r="AE1193" s="0" t="n">
        <v>0.75</v>
      </c>
      <c r="AF1193" s="0" t="n">
        <v>0.75</v>
      </c>
      <c r="AG1193" s="0" t="n">
        <v>0</v>
      </c>
      <c r="AH1193" s="0" t="n">
        <v>0.103494262276926</v>
      </c>
      <c r="AI1193" s="0" t="n">
        <v>0.215613046410262</v>
      </c>
      <c r="AJ1193" s="0" t="n">
        <v>0.862452185641046</v>
      </c>
      <c r="AK1193" s="5" t="s">
        <v>252</v>
      </c>
      <c r="AL1193" s="5" t="s">
        <v>273</v>
      </c>
      <c r="AM1193" s="5" t="s">
        <v>360</v>
      </c>
      <c r="AN1193" s="5" t="s">
        <v>245</v>
      </c>
      <c r="AO1193" s="5" t="s">
        <v>252</v>
      </c>
      <c r="AP1193" s="5" t="s">
        <v>675</v>
      </c>
      <c r="AQ1193" s="0" t="s">
        <v>242</v>
      </c>
    </row>
    <row r="1194" customFormat="false" ht="15.8" hidden="true" customHeight="false" outlineLevel="0" collapsed="false">
      <c r="A1194" s="0" t="s">
        <v>8</v>
      </c>
      <c r="B1194" s="0" t="s">
        <v>8</v>
      </c>
      <c r="C1194" s="0" t="s">
        <v>49</v>
      </c>
      <c r="D1194" s="0" t="s">
        <v>168</v>
      </c>
      <c r="E1194" s="0" t="s">
        <v>260</v>
      </c>
      <c r="F1194" s="0" t="s">
        <v>202</v>
      </c>
      <c r="G1194" s="0" t="n">
        <v>103702390.87493</v>
      </c>
      <c r="H1194" s="0" t="n">
        <v>855550</v>
      </c>
      <c r="I1194" s="0" t="n">
        <v>21590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103702390.87493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s">
        <v>230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  <c r="AH1194" s="0" t="n">
        <v>0</v>
      </c>
      <c r="AI1194" s="0" t="n">
        <v>0</v>
      </c>
      <c r="AJ1194" s="0" t="n">
        <v>0</v>
      </c>
      <c r="AK1194" s="5" t="s">
        <v>261</v>
      </c>
      <c r="AL1194" s="5" t="s">
        <v>291</v>
      </c>
      <c r="AM1194" s="5" t="s">
        <v>362</v>
      </c>
      <c r="AN1194" s="5" t="s">
        <v>245</v>
      </c>
      <c r="AO1194" s="5" t="s">
        <v>252</v>
      </c>
      <c r="AP1194" s="5" t="s">
        <v>676</v>
      </c>
      <c r="AQ1194" s="0" t="s">
        <v>237</v>
      </c>
    </row>
    <row r="1195" customFormat="false" ht="15.8" hidden="true" customHeight="false" outlineLevel="0" collapsed="false">
      <c r="A1195" s="0" t="s">
        <v>8</v>
      </c>
      <c r="B1195" s="0" t="s">
        <v>8</v>
      </c>
      <c r="C1195" s="0" t="s">
        <v>49</v>
      </c>
      <c r="D1195" s="0" t="s">
        <v>168</v>
      </c>
      <c r="E1195" s="0" t="s">
        <v>260</v>
      </c>
      <c r="F1195" s="0" t="s">
        <v>238</v>
      </c>
      <c r="G1195" s="0" t="n">
        <v>72715531.2193254</v>
      </c>
      <c r="H1195" s="0" t="n">
        <v>855550</v>
      </c>
      <c r="I1195" s="0" t="n">
        <v>9296926.832</v>
      </c>
      <c r="J1195" s="0" t="n">
        <v>34222000</v>
      </c>
      <c r="K1195" s="0" t="n">
        <v>42777500</v>
      </c>
      <c r="L1195" s="0" t="n">
        <v>152394843.75</v>
      </c>
      <c r="M1195" s="0" t="n">
        <v>184477968.75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103702390.87493</v>
      </c>
      <c r="S1195" s="0" t="n">
        <v>0.298805643670996</v>
      </c>
      <c r="T1195" s="0" t="n">
        <v>45</v>
      </c>
      <c r="U1195" s="0" t="n">
        <v>196.875</v>
      </c>
      <c r="V1195" s="0" t="n">
        <v>0</v>
      </c>
      <c r="W1195" s="0" t="n">
        <v>0</v>
      </c>
      <c r="X1195" s="0" t="n">
        <v>241.875</v>
      </c>
      <c r="Y1195" s="0" t="n">
        <v>0</v>
      </c>
      <c r="Z1195" s="0" t="s">
        <v>230</v>
      </c>
      <c r="AA1195" s="0" t="n">
        <v>0.1678571429</v>
      </c>
      <c r="AB1195" s="0" t="n">
        <v>0</v>
      </c>
      <c r="AC1195" s="0" t="n">
        <v>1</v>
      </c>
      <c r="AD1195" s="0" t="n">
        <v>0</v>
      </c>
      <c r="AE1195" s="0" t="n">
        <v>0.8321428571</v>
      </c>
      <c r="AF1195" s="0" t="n">
        <v>0.8321428571</v>
      </c>
      <c r="AG1195" s="0" t="n">
        <v>0</v>
      </c>
      <c r="AH1195" s="0" t="n">
        <v>0.0501566616290089</v>
      </c>
      <c r="AI1195" s="0" t="n">
        <v>0</v>
      </c>
      <c r="AJ1195" s="0" t="n">
        <v>0.298805643670996</v>
      </c>
      <c r="AK1195" s="5" t="s">
        <v>261</v>
      </c>
      <c r="AL1195" s="5" t="s">
        <v>291</v>
      </c>
      <c r="AM1195" s="5" t="s">
        <v>362</v>
      </c>
      <c r="AN1195" s="5" t="s">
        <v>245</v>
      </c>
      <c r="AO1195" s="5" t="s">
        <v>252</v>
      </c>
      <c r="AP1195" s="5" t="s">
        <v>676</v>
      </c>
      <c r="AQ1195" s="0" t="s">
        <v>239</v>
      </c>
    </row>
    <row r="1196" customFormat="false" ht="15.8" hidden="true" customHeight="false" outlineLevel="0" collapsed="false">
      <c r="A1196" s="0" t="s">
        <v>8</v>
      </c>
      <c r="B1196" s="0" t="s">
        <v>8</v>
      </c>
      <c r="C1196" s="0" t="s">
        <v>49</v>
      </c>
      <c r="D1196" s="0" t="s">
        <v>168</v>
      </c>
      <c r="E1196" s="0" t="s">
        <v>260</v>
      </c>
      <c r="F1196" s="0" t="s">
        <v>240</v>
      </c>
      <c r="G1196" s="0" t="n">
        <v>21047071.9285783</v>
      </c>
      <c r="H1196" s="0" t="n">
        <v>855550</v>
      </c>
      <c r="I1196" s="0" t="n">
        <v>9296926.832</v>
      </c>
      <c r="J1196" s="0" t="n">
        <v>38499750</v>
      </c>
      <c r="K1196" s="0" t="n">
        <v>47055250</v>
      </c>
      <c r="L1196" s="0" t="n">
        <v>152394843.75</v>
      </c>
      <c r="M1196" s="0" t="n">
        <v>184477968.75</v>
      </c>
      <c r="N1196" s="0" t="n">
        <v>8020781.25</v>
      </c>
      <c r="O1196" s="0" t="n">
        <v>12833250</v>
      </c>
      <c r="P1196" s="0" t="n">
        <v>0</v>
      </c>
      <c r="Q1196" s="0" t="n">
        <v>0</v>
      </c>
      <c r="R1196" s="0" t="n">
        <v>103702390.87493</v>
      </c>
      <c r="S1196" s="0" t="n">
        <v>0.79704352280593</v>
      </c>
      <c r="T1196" s="0" t="n">
        <v>50</v>
      </c>
      <c r="U1196" s="0" t="n">
        <v>196.875</v>
      </c>
      <c r="V1196" s="0" t="n">
        <v>12.1875</v>
      </c>
      <c r="W1196" s="0" t="n">
        <v>0</v>
      </c>
      <c r="X1196" s="0" t="n">
        <v>259.0625</v>
      </c>
      <c r="Y1196" s="0" t="n">
        <v>209.0625</v>
      </c>
      <c r="Z1196" s="0" t="s">
        <v>230</v>
      </c>
      <c r="AA1196" s="0" t="n">
        <v>0.1678571429</v>
      </c>
      <c r="AB1196" s="0" t="n">
        <v>0.235</v>
      </c>
      <c r="AC1196" s="0" t="n">
        <v>1</v>
      </c>
      <c r="AD1196" s="0" t="n">
        <v>0.0671428571</v>
      </c>
      <c r="AE1196" s="0" t="n">
        <v>0.765</v>
      </c>
      <c r="AF1196" s="0" t="n">
        <v>0.765</v>
      </c>
      <c r="AG1196" s="0" t="n">
        <v>0</v>
      </c>
      <c r="AH1196" s="0" t="n">
        <v>0.133789448505154</v>
      </c>
      <c r="AI1196" s="0" t="n">
        <v>0.187305227859394</v>
      </c>
      <c r="AJ1196" s="0" t="n">
        <v>0.79704352280593</v>
      </c>
      <c r="AK1196" s="5" t="s">
        <v>261</v>
      </c>
      <c r="AL1196" s="5" t="s">
        <v>291</v>
      </c>
      <c r="AM1196" s="5" t="s">
        <v>362</v>
      </c>
      <c r="AN1196" s="5" t="s">
        <v>245</v>
      </c>
      <c r="AO1196" s="5" t="s">
        <v>252</v>
      </c>
      <c r="AP1196" s="5" t="s">
        <v>676</v>
      </c>
      <c r="AQ1196" s="0" t="s">
        <v>155</v>
      </c>
    </row>
    <row r="1197" customFormat="false" ht="15.8" hidden="true" customHeight="false" outlineLevel="0" collapsed="false">
      <c r="A1197" s="0" t="s">
        <v>8</v>
      </c>
      <c r="B1197" s="0" t="s">
        <v>8</v>
      </c>
      <c r="C1197" s="0" t="s">
        <v>49</v>
      </c>
      <c r="D1197" s="0" t="s">
        <v>168</v>
      </c>
      <c r="E1197" s="0" t="s">
        <v>260</v>
      </c>
      <c r="F1197" s="0" t="s">
        <v>241</v>
      </c>
      <c r="G1197" s="0" t="n">
        <v>18101786.9417102</v>
      </c>
      <c r="H1197" s="0" t="n">
        <v>855550</v>
      </c>
      <c r="I1197" s="0" t="n">
        <v>9296926.832</v>
      </c>
      <c r="J1197" s="0" t="n">
        <v>38499750</v>
      </c>
      <c r="K1197" s="0" t="n">
        <v>47055250</v>
      </c>
      <c r="L1197" s="0" t="n">
        <v>184477968.75</v>
      </c>
      <c r="M1197" s="0" t="n">
        <v>224581875</v>
      </c>
      <c r="N1197" s="0" t="n">
        <v>9624937.5</v>
      </c>
      <c r="O1197" s="0" t="n">
        <v>14437406.25</v>
      </c>
      <c r="P1197" s="0" t="n">
        <v>0</v>
      </c>
      <c r="Q1197" s="0" t="n">
        <v>0</v>
      </c>
      <c r="R1197" s="0" t="n">
        <v>103702390.87493</v>
      </c>
      <c r="S1197" s="0" t="n">
        <v>0.825444844723573</v>
      </c>
      <c r="T1197" s="0" t="n">
        <v>50</v>
      </c>
      <c r="U1197" s="0" t="n">
        <v>239.0625</v>
      </c>
      <c r="V1197" s="0" t="n">
        <v>14.0625</v>
      </c>
      <c r="W1197" s="0" t="n">
        <v>0</v>
      </c>
      <c r="X1197" s="0" t="n">
        <v>303.125</v>
      </c>
      <c r="Y1197" s="0" t="n">
        <v>253.125</v>
      </c>
      <c r="Z1197" s="0" t="s">
        <v>230</v>
      </c>
      <c r="AA1197" s="0" t="n">
        <v>0.1678571429</v>
      </c>
      <c r="AB1197" s="0" t="n">
        <v>0.235</v>
      </c>
      <c r="AC1197" s="0" t="n">
        <v>1</v>
      </c>
      <c r="AD1197" s="0" t="n">
        <v>0.0671428571</v>
      </c>
      <c r="AE1197" s="0" t="n">
        <v>0.765</v>
      </c>
      <c r="AF1197" s="0" t="n">
        <v>0.765</v>
      </c>
      <c r="AG1197" s="0" t="n">
        <v>0</v>
      </c>
      <c r="AH1197" s="0" t="n">
        <v>0.138556813256833</v>
      </c>
      <c r="AI1197" s="0" t="n">
        <v>0.19397953851004</v>
      </c>
      <c r="AJ1197" s="0" t="n">
        <v>0.825444844723573</v>
      </c>
      <c r="AK1197" s="5" t="s">
        <v>261</v>
      </c>
      <c r="AL1197" s="5" t="s">
        <v>291</v>
      </c>
      <c r="AM1197" s="5" t="s">
        <v>362</v>
      </c>
      <c r="AN1197" s="5" t="s">
        <v>245</v>
      </c>
      <c r="AO1197" s="5" t="s">
        <v>252</v>
      </c>
      <c r="AP1197" s="5" t="s">
        <v>676</v>
      </c>
      <c r="AQ1197" s="0" t="s">
        <v>242</v>
      </c>
    </row>
    <row r="1198" customFormat="false" ht="15.8" hidden="true" customHeight="false" outlineLevel="0" collapsed="false">
      <c r="A1198" s="0" t="s">
        <v>8</v>
      </c>
      <c r="B1198" s="0" t="s">
        <v>8</v>
      </c>
      <c r="C1198" s="0" t="s">
        <v>50</v>
      </c>
      <c r="D1198" s="0" t="s">
        <v>168</v>
      </c>
      <c r="E1198" s="0" t="s">
        <v>260</v>
      </c>
      <c r="F1198" s="0" t="s">
        <v>202</v>
      </c>
      <c r="G1198" s="0" t="n">
        <v>234001495.220081</v>
      </c>
      <c r="H1198" s="0" t="n">
        <v>1926395</v>
      </c>
      <c r="I1198" s="0" t="n">
        <v>48124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234001495.220081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s">
        <v>230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5" t="s">
        <v>261</v>
      </c>
      <c r="AL1198" s="5" t="s">
        <v>291</v>
      </c>
      <c r="AM1198" s="5" t="s">
        <v>364</v>
      </c>
      <c r="AN1198" s="5" t="s">
        <v>245</v>
      </c>
      <c r="AO1198" s="5" t="s">
        <v>252</v>
      </c>
      <c r="AP1198" s="5" t="s">
        <v>677</v>
      </c>
      <c r="AQ1198" s="0" t="s">
        <v>237</v>
      </c>
    </row>
    <row r="1199" customFormat="false" ht="15.8" hidden="true" customHeight="false" outlineLevel="0" collapsed="false">
      <c r="A1199" s="0" t="s">
        <v>8</v>
      </c>
      <c r="B1199" s="0" t="s">
        <v>8</v>
      </c>
      <c r="C1199" s="0" t="s">
        <v>50</v>
      </c>
      <c r="D1199" s="0" t="s">
        <v>168</v>
      </c>
      <c r="E1199" s="0" t="s">
        <v>260</v>
      </c>
      <c r="F1199" s="0" t="s">
        <v>238</v>
      </c>
      <c r="G1199" s="0" t="n">
        <v>164143434.226768</v>
      </c>
      <c r="H1199" s="0" t="n">
        <v>1926395</v>
      </c>
      <c r="I1199" s="0" t="n">
        <v>30467470.655</v>
      </c>
      <c r="J1199" s="0" t="n">
        <v>77055800</v>
      </c>
      <c r="K1199" s="0" t="n">
        <v>96319750</v>
      </c>
      <c r="L1199" s="0" t="n">
        <v>343139109.375</v>
      </c>
      <c r="M1199" s="0" t="n">
        <v>415378921.875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234001495.220081</v>
      </c>
      <c r="S1199" s="0" t="n">
        <v>0.298536814594329</v>
      </c>
      <c r="T1199" s="0" t="n">
        <v>45</v>
      </c>
      <c r="U1199" s="0" t="n">
        <v>196.875</v>
      </c>
      <c r="V1199" s="0" t="n">
        <v>0</v>
      </c>
      <c r="W1199" s="0" t="n">
        <v>0</v>
      </c>
      <c r="X1199" s="0" t="n">
        <v>241.875</v>
      </c>
      <c r="Y1199" s="0" t="n">
        <v>0</v>
      </c>
      <c r="Z1199" s="0" t="s">
        <v>230</v>
      </c>
      <c r="AA1199" s="0" t="n">
        <v>0.1678571429</v>
      </c>
      <c r="AB1199" s="0" t="n">
        <v>0</v>
      </c>
      <c r="AC1199" s="0" t="n">
        <v>1</v>
      </c>
      <c r="AD1199" s="0" t="n">
        <v>0</v>
      </c>
      <c r="AE1199" s="0" t="n">
        <v>0.8321428571</v>
      </c>
      <c r="AF1199" s="0" t="n">
        <v>0.8321428571</v>
      </c>
      <c r="AG1199" s="0" t="n">
        <v>0</v>
      </c>
      <c r="AH1199" s="0" t="n">
        <v>0.050111536748271</v>
      </c>
      <c r="AI1199" s="0" t="n">
        <v>0</v>
      </c>
      <c r="AJ1199" s="0" t="n">
        <v>0.298536814594329</v>
      </c>
      <c r="AK1199" s="5" t="s">
        <v>261</v>
      </c>
      <c r="AL1199" s="5" t="s">
        <v>291</v>
      </c>
      <c r="AM1199" s="5" t="s">
        <v>364</v>
      </c>
      <c r="AN1199" s="5" t="s">
        <v>245</v>
      </c>
      <c r="AO1199" s="5" t="s">
        <v>252</v>
      </c>
      <c r="AP1199" s="5" t="s">
        <v>677</v>
      </c>
      <c r="AQ1199" s="0" t="s">
        <v>239</v>
      </c>
    </row>
    <row r="1200" customFormat="false" ht="15.8" hidden="true" customHeight="false" outlineLevel="0" collapsed="false">
      <c r="A1200" s="0" t="s">
        <v>8</v>
      </c>
      <c r="B1200" s="0" t="s">
        <v>8</v>
      </c>
      <c r="C1200" s="0" t="s">
        <v>50</v>
      </c>
      <c r="D1200" s="0" t="s">
        <v>168</v>
      </c>
      <c r="E1200" s="0" t="s">
        <v>260</v>
      </c>
      <c r="F1200" s="0" t="s">
        <v>240</v>
      </c>
      <c r="G1200" s="0" t="n">
        <v>47129080.6409094</v>
      </c>
      <c r="H1200" s="0" t="n">
        <v>1926395</v>
      </c>
      <c r="I1200" s="0" t="n">
        <v>30467470.655</v>
      </c>
      <c r="J1200" s="0" t="n">
        <v>86687775</v>
      </c>
      <c r="K1200" s="0" t="n">
        <v>105951725</v>
      </c>
      <c r="L1200" s="0" t="n">
        <v>343139109.375</v>
      </c>
      <c r="M1200" s="0" t="n">
        <v>415378921.875</v>
      </c>
      <c r="N1200" s="0" t="n">
        <v>18059953.125</v>
      </c>
      <c r="O1200" s="0" t="n">
        <v>28895925</v>
      </c>
      <c r="P1200" s="0" t="n">
        <v>0</v>
      </c>
      <c r="Q1200" s="0" t="n">
        <v>0</v>
      </c>
      <c r="R1200" s="0" t="n">
        <v>234001495.220081</v>
      </c>
      <c r="S1200" s="0" t="n">
        <v>0.798594959418597</v>
      </c>
      <c r="T1200" s="0" t="n">
        <v>50</v>
      </c>
      <c r="U1200" s="0" t="n">
        <v>196.875</v>
      </c>
      <c r="V1200" s="0" t="n">
        <v>12.1875</v>
      </c>
      <c r="W1200" s="0" t="n">
        <v>0</v>
      </c>
      <c r="X1200" s="0" t="n">
        <v>259.0625</v>
      </c>
      <c r="Y1200" s="0" t="n">
        <v>209.0625</v>
      </c>
      <c r="Z1200" s="0" t="s">
        <v>230</v>
      </c>
      <c r="AA1200" s="0" t="n">
        <v>0.1678571429</v>
      </c>
      <c r="AB1200" s="0" t="n">
        <v>0.235</v>
      </c>
      <c r="AC1200" s="0" t="n">
        <v>1</v>
      </c>
      <c r="AD1200" s="0" t="n">
        <v>0.0671428571</v>
      </c>
      <c r="AE1200" s="0" t="n">
        <v>0.765</v>
      </c>
      <c r="AF1200" s="0" t="n">
        <v>0.765</v>
      </c>
      <c r="AG1200" s="0" t="n">
        <v>0</v>
      </c>
      <c r="AH1200" s="0" t="n">
        <v>0.134049868222347</v>
      </c>
      <c r="AI1200" s="0" t="n">
        <v>0.18766981546337</v>
      </c>
      <c r="AJ1200" s="0" t="n">
        <v>0.798594959418597</v>
      </c>
      <c r="AK1200" s="5" t="s">
        <v>261</v>
      </c>
      <c r="AL1200" s="5" t="s">
        <v>291</v>
      </c>
      <c r="AM1200" s="5" t="s">
        <v>364</v>
      </c>
      <c r="AN1200" s="5" t="s">
        <v>245</v>
      </c>
      <c r="AO1200" s="5" t="s">
        <v>252</v>
      </c>
      <c r="AP1200" s="5" t="s">
        <v>677</v>
      </c>
      <c r="AQ1200" s="0" t="s">
        <v>155</v>
      </c>
    </row>
    <row r="1201" customFormat="false" ht="15.8" hidden="true" customHeight="false" outlineLevel="0" collapsed="false">
      <c r="A1201" s="0" t="s">
        <v>8</v>
      </c>
      <c r="B1201" s="0" t="s">
        <v>8</v>
      </c>
      <c r="C1201" s="0" t="s">
        <v>50</v>
      </c>
      <c r="D1201" s="0" t="s">
        <v>168</v>
      </c>
      <c r="E1201" s="0" t="s">
        <v>260</v>
      </c>
      <c r="F1201" s="0" t="s">
        <v>241</v>
      </c>
      <c r="G1201" s="0" t="n">
        <v>40431915.4624295</v>
      </c>
      <c r="H1201" s="0" t="n">
        <v>1926395</v>
      </c>
      <c r="I1201" s="0" t="n">
        <v>30467470.655</v>
      </c>
      <c r="J1201" s="0" t="n">
        <v>86687775</v>
      </c>
      <c r="K1201" s="0" t="n">
        <v>105951725</v>
      </c>
      <c r="L1201" s="0" t="n">
        <v>415378921.875</v>
      </c>
      <c r="M1201" s="0" t="n">
        <v>505678687.5</v>
      </c>
      <c r="N1201" s="0" t="n">
        <v>21671943.75</v>
      </c>
      <c r="O1201" s="0" t="n">
        <v>32507915.625</v>
      </c>
      <c r="P1201" s="0" t="n">
        <v>0</v>
      </c>
      <c r="Q1201" s="0" t="n">
        <v>0</v>
      </c>
      <c r="R1201" s="0" t="n">
        <v>234001495.220081</v>
      </c>
      <c r="S1201" s="0" t="n">
        <v>0.82721514055112</v>
      </c>
      <c r="T1201" s="0" t="n">
        <v>50</v>
      </c>
      <c r="U1201" s="0" t="n">
        <v>239.0625</v>
      </c>
      <c r="V1201" s="0" t="n">
        <v>14.0625</v>
      </c>
      <c r="W1201" s="0" t="n">
        <v>0</v>
      </c>
      <c r="X1201" s="0" t="n">
        <v>303.125</v>
      </c>
      <c r="Y1201" s="0" t="n">
        <v>253.125</v>
      </c>
      <c r="Z1201" s="0" t="s">
        <v>230</v>
      </c>
      <c r="AA1201" s="0" t="n">
        <v>0.1678571429</v>
      </c>
      <c r="AB1201" s="0" t="n">
        <v>0.235</v>
      </c>
      <c r="AC1201" s="0" t="n">
        <v>1</v>
      </c>
      <c r="AD1201" s="0" t="n">
        <v>0.0671428571</v>
      </c>
      <c r="AE1201" s="0" t="n">
        <v>0.765</v>
      </c>
      <c r="AF1201" s="0" t="n">
        <v>0.765</v>
      </c>
      <c r="AG1201" s="0" t="n">
        <v>0</v>
      </c>
      <c r="AH1201" s="0" t="n">
        <v>0.138853970056533</v>
      </c>
      <c r="AI1201" s="0" t="n">
        <v>0.194395558029513</v>
      </c>
      <c r="AJ1201" s="0" t="n">
        <v>0.82721514055112</v>
      </c>
      <c r="AK1201" s="5" t="s">
        <v>261</v>
      </c>
      <c r="AL1201" s="5" t="s">
        <v>291</v>
      </c>
      <c r="AM1201" s="5" t="s">
        <v>364</v>
      </c>
      <c r="AN1201" s="5" t="s">
        <v>245</v>
      </c>
      <c r="AO1201" s="5" t="s">
        <v>252</v>
      </c>
      <c r="AP1201" s="5" t="s">
        <v>677</v>
      </c>
      <c r="AQ1201" s="0" t="s">
        <v>242</v>
      </c>
    </row>
    <row r="1202" customFormat="false" ht="15.8" hidden="true" customHeight="false" outlineLevel="0" collapsed="false">
      <c r="A1202" s="0" t="s">
        <v>8</v>
      </c>
      <c r="B1202" s="0" t="s">
        <v>8</v>
      </c>
      <c r="C1202" s="0" t="s">
        <v>51</v>
      </c>
      <c r="D1202" s="0" t="s">
        <v>280</v>
      </c>
      <c r="E1202" s="0" t="s">
        <v>260</v>
      </c>
      <c r="F1202" s="0" t="s">
        <v>202</v>
      </c>
      <c r="G1202" s="0" t="n">
        <v>657903673.310304</v>
      </c>
      <c r="H1202" s="0" t="n">
        <v>5228125</v>
      </c>
      <c r="I1202" s="0" t="n">
        <v>13104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657903673.310304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s">
        <v>230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5" t="s">
        <v>261</v>
      </c>
      <c r="AL1202" s="5" t="s">
        <v>281</v>
      </c>
      <c r="AM1202" s="5" t="s">
        <v>366</v>
      </c>
      <c r="AN1202" s="5" t="s">
        <v>245</v>
      </c>
      <c r="AO1202" s="5" t="s">
        <v>252</v>
      </c>
      <c r="AP1202" s="5" t="s">
        <v>678</v>
      </c>
      <c r="AQ1202" s="0" t="s">
        <v>237</v>
      </c>
    </row>
    <row r="1203" customFormat="false" ht="15.8" hidden="true" customHeight="false" outlineLevel="0" collapsed="false">
      <c r="A1203" s="0" t="s">
        <v>8</v>
      </c>
      <c r="B1203" s="0" t="s">
        <v>8</v>
      </c>
      <c r="C1203" s="0" t="s">
        <v>51</v>
      </c>
      <c r="D1203" s="0" t="s">
        <v>280</v>
      </c>
      <c r="E1203" s="0" t="s">
        <v>260</v>
      </c>
      <c r="F1203" s="0" t="s">
        <v>238</v>
      </c>
      <c r="G1203" s="0" t="n">
        <v>455028808.029231</v>
      </c>
      <c r="H1203" s="0" t="n">
        <v>5228125</v>
      </c>
      <c r="I1203" s="0" t="n">
        <v>7978495.175</v>
      </c>
      <c r="J1203" s="0" t="n">
        <v>209125000</v>
      </c>
      <c r="K1203" s="0" t="n">
        <v>261406250</v>
      </c>
      <c r="L1203" s="0" t="n">
        <v>931259765.625</v>
      </c>
      <c r="M1203" s="0" t="n">
        <v>1127314453.125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657903673.310304</v>
      </c>
      <c r="S1203" s="0" t="n">
        <v>0.308365606564087</v>
      </c>
      <c r="T1203" s="0" t="n">
        <v>45</v>
      </c>
      <c r="U1203" s="0" t="n">
        <v>196.875</v>
      </c>
      <c r="V1203" s="0" t="n">
        <v>0</v>
      </c>
      <c r="W1203" s="0" t="n">
        <v>0</v>
      </c>
      <c r="X1203" s="0" t="n">
        <v>241.875</v>
      </c>
      <c r="Y1203" s="0" t="n">
        <v>0</v>
      </c>
      <c r="Z1203" s="0" t="s">
        <v>230</v>
      </c>
      <c r="AA1203" s="0" t="n">
        <v>0.1678571429</v>
      </c>
      <c r="AB1203" s="0" t="n">
        <v>0</v>
      </c>
      <c r="AC1203" s="0" t="n">
        <v>1</v>
      </c>
      <c r="AD1203" s="0" t="n">
        <v>0</v>
      </c>
      <c r="AE1203" s="0" t="n">
        <v>0.8321428571</v>
      </c>
      <c r="AF1203" s="0" t="n">
        <v>0.8321428571</v>
      </c>
      <c r="AG1203" s="0" t="n">
        <v>0</v>
      </c>
      <c r="AH1203" s="0" t="n">
        <v>0.0517613696864731</v>
      </c>
      <c r="AI1203" s="0" t="n">
        <v>0</v>
      </c>
      <c r="AJ1203" s="0" t="n">
        <v>0.308365606564087</v>
      </c>
      <c r="AK1203" s="5" t="s">
        <v>261</v>
      </c>
      <c r="AL1203" s="5" t="s">
        <v>281</v>
      </c>
      <c r="AM1203" s="5" t="s">
        <v>366</v>
      </c>
      <c r="AN1203" s="5" t="s">
        <v>245</v>
      </c>
      <c r="AO1203" s="5" t="s">
        <v>252</v>
      </c>
      <c r="AP1203" s="5" t="s">
        <v>678</v>
      </c>
      <c r="AQ1203" s="0" t="s">
        <v>239</v>
      </c>
    </row>
    <row r="1204" customFormat="false" ht="15.8" hidden="true" customHeight="false" outlineLevel="0" collapsed="false">
      <c r="A1204" s="0" t="s">
        <v>8</v>
      </c>
      <c r="B1204" s="0" t="s">
        <v>8</v>
      </c>
      <c r="C1204" s="0" t="s">
        <v>51</v>
      </c>
      <c r="D1204" s="0" t="s">
        <v>280</v>
      </c>
      <c r="E1204" s="0" t="s">
        <v>260</v>
      </c>
      <c r="F1204" s="0" t="s">
        <v>240</v>
      </c>
      <c r="G1204" s="0" t="n">
        <v>157356872.550696</v>
      </c>
      <c r="H1204" s="0" t="n">
        <v>5228125</v>
      </c>
      <c r="I1204" s="0" t="n">
        <v>7978495.175</v>
      </c>
      <c r="J1204" s="0" t="n">
        <v>235265625</v>
      </c>
      <c r="K1204" s="0" t="n">
        <v>287546875</v>
      </c>
      <c r="L1204" s="0" t="n">
        <v>931259765.625</v>
      </c>
      <c r="M1204" s="0" t="n">
        <v>1127314453.125</v>
      </c>
      <c r="N1204" s="0" t="n">
        <v>49013671.875</v>
      </c>
      <c r="O1204" s="0" t="n">
        <v>78421875</v>
      </c>
      <c r="P1204" s="0" t="n">
        <v>0</v>
      </c>
      <c r="Q1204" s="0" t="n">
        <v>0</v>
      </c>
      <c r="R1204" s="0" t="n">
        <v>657903673.310304</v>
      </c>
      <c r="S1204" s="0" t="n">
        <v>0.760820802597225</v>
      </c>
      <c r="T1204" s="0" t="n">
        <v>50</v>
      </c>
      <c r="U1204" s="0" t="n">
        <v>196.875</v>
      </c>
      <c r="V1204" s="0" t="n">
        <v>12.1875</v>
      </c>
      <c r="W1204" s="0" t="n">
        <v>0</v>
      </c>
      <c r="X1204" s="0" t="n">
        <v>259.0625</v>
      </c>
      <c r="Y1204" s="0" t="n">
        <v>209.0625</v>
      </c>
      <c r="Z1204" s="0" t="s">
        <v>230</v>
      </c>
      <c r="AA1204" s="0" t="n">
        <v>0.1678571429</v>
      </c>
      <c r="AB1204" s="0" t="n">
        <v>0.235</v>
      </c>
      <c r="AC1204" s="0" t="n">
        <v>1</v>
      </c>
      <c r="AD1204" s="0" t="n">
        <v>0.0671428571</v>
      </c>
      <c r="AE1204" s="0" t="n">
        <v>0.765</v>
      </c>
      <c r="AF1204" s="0" t="n">
        <v>0.765</v>
      </c>
      <c r="AG1204" s="0" t="n">
        <v>0</v>
      </c>
      <c r="AH1204" s="0" t="n">
        <v>0.127709206182855</v>
      </c>
      <c r="AI1204" s="0" t="n">
        <v>0.178792888610348</v>
      </c>
      <c r="AJ1204" s="0" t="n">
        <v>0.760820802597225</v>
      </c>
      <c r="AK1204" s="5" t="s">
        <v>261</v>
      </c>
      <c r="AL1204" s="5" t="s">
        <v>281</v>
      </c>
      <c r="AM1204" s="5" t="s">
        <v>366</v>
      </c>
      <c r="AN1204" s="5" t="s">
        <v>245</v>
      </c>
      <c r="AO1204" s="5" t="s">
        <v>252</v>
      </c>
      <c r="AP1204" s="5" t="s">
        <v>678</v>
      </c>
      <c r="AQ1204" s="0" t="s">
        <v>155</v>
      </c>
    </row>
    <row r="1205" customFormat="false" ht="15.8" hidden="true" customHeight="false" outlineLevel="0" collapsed="false">
      <c r="A1205" s="0" t="s">
        <v>8</v>
      </c>
      <c r="B1205" s="0" t="s">
        <v>8</v>
      </c>
      <c r="C1205" s="0" t="s">
        <v>51</v>
      </c>
      <c r="D1205" s="0" t="s">
        <v>280</v>
      </c>
      <c r="E1205" s="0" t="s">
        <v>260</v>
      </c>
      <c r="F1205" s="0" t="s">
        <v>241</v>
      </c>
      <c r="G1205" s="0" t="n">
        <v>137697878.898537</v>
      </c>
      <c r="H1205" s="0" t="n">
        <v>5228125</v>
      </c>
      <c r="I1205" s="0" t="n">
        <v>7978495.175</v>
      </c>
      <c r="J1205" s="0" t="n">
        <v>235265625</v>
      </c>
      <c r="K1205" s="0" t="n">
        <v>287546875</v>
      </c>
      <c r="L1205" s="0" t="n">
        <v>1127314453.125</v>
      </c>
      <c r="M1205" s="0" t="n">
        <v>1372382812.5</v>
      </c>
      <c r="N1205" s="0" t="n">
        <v>58816406.25</v>
      </c>
      <c r="O1205" s="0" t="n">
        <v>88224609.375</v>
      </c>
      <c r="P1205" s="0" t="n">
        <v>0</v>
      </c>
      <c r="Q1205" s="0" t="n">
        <v>0</v>
      </c>
      <c r="R1205" s="0" t="n">
        <v>657903673.310304</v>
      </c>
      <c r="S1205" s="0" t="n">
        <v>0.790702067058393</v>
      </c>
      <c r="T1205" s="0" t="n">
        <v>50</v>
      </c>
      <c r="U1205" s="0" t="n">
        <v>239.0625</v>
      </c>
      <c r="V1205" s="0" t="n">
        <v>14.0625</v>
      </c>
      <c r="W1205" s="0" t="n">
        <v>0</v>
      </c>
      <c r="X1205" s="0" t="n">
        <v>303.125</v>
      </c>
      <c r="Y1205" s="0" t="n">
        <v>253.125</v>
      </c>
      <c r="Z1205" s="0" t="s">
        <v>230</v>
      </c>
      <c r="AA1205" s="0" t="n">
        <v>0.1678571429</v>
      </c>
      <c r="AB1205" s="0" t="n">
        <v>0.235</v>
      </c>
      <c r="AC1205" s="0" t="n">
        <v>1</v>
      </c>
      <c r="AD1205" s="0" t="n">
        <v>0.0671428571</v>
      </c>
      <c r="AE1205" s="0" t="n">
        <v>0.765</v>
      </c>
      <c r="AF1205" s="0" t="n">
        <v>0.765</v>
      </c>
      <c r="AG1205" s="0" t="n">
        <v>0</v>
      </c>
      <c r="AH1205" s="0" t="n">
        <v>0.132724989861546</v>
      </c>
      <c r="AI1205" s="0" t="n">
        <v>0.185814985758722</v>
      </c>
      <c r="AJ1205" s="0" t="n">
        <v>0.790702067058393</v>
      </c>
      <c r="AK1205" s="5" t="s">
        <v>261</v>
      </c>
      <c r="AL1205" s="5" t="s">
        <v>281</v>
      </c>
      <c r="AM1205" s="5" t="s">
        <v>366</v>
      </c>
      <c r="AN1205" s="5" t="s">
        <v>245</v>
      </c>
      <c r="AO1205" s="5" t="s">
        <v>252</v>
      </c>
      <c r="AP1205" s="5" t="s">
        <v>678</v>
      </c>
      <c r="AQ1205" s="0" t="s">
        <v>242</v>
      </c>
    </row>
    <row r="1206" customFormat="false" ht="15.8" hidden="true" customHeight="false" outlineLevel="0" collapsed="false">
      <c r="A1206" s="0" t="s">
        <v>8</v>
      </c>
      <c r="B1206" s="0" t="s">
        <v>8</v>
      </c>
      <c r="C1206" s="0" t="s">
        <v>112</v>
      </c>
      <c r="D1206" s="0" t="s">
        <v>178</v>
      </c>
      <c r="E1206" s="0" t="s">
        <v>103</v>
      </c>
      <c r="F1206" s="0" t="s">
        <v>202</v>
      </c>
      <c r="G1206" s="0" t="n">
        <v>437939744.512942</v>
      </c>
      <c r="H1206" s="0" t="n">
        <v>1871127.66427</v>
      </c>
      <c r="I1206" s="0" t="n">
        <v>2515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437939744.512942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s">
        <v>251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5" t="s">
        <v>254</v>
      </c>
      <c r="AL1206" s="5" t="s">
        <v>288</v>
      </c>
      <c r="AM1206" s="5" t="s">
        <v>368</v>
      </c>
      <c r="AN1206" s="5" t="s">
        <v>245</v>
      </c>
      <c r="AO1206" s="5" t="s">
        <v>252</v>
      </c>
      <c r="AP1206" s="5" t="s">
        <v>679</v>
      </c>
      <c r="AQ1206" s="0" t="s">
        <v>237</v>
      </c>
    </row>
    <row r="1207" customFormat="false" ht="15.8" hidden="true" customHeight="false" outlineLevel="0" collapsed="false">
      <c r="A1207" s="0" t="s">
        <v>8</v>
      </c>
      <c r="B1207" s="0" t="s">
        <v>8</v>
      </c>
      <c r="C1207" s="0" t="s">
        <v>112</v>
      </c>
      <c r="D1207" s="0" t="s">
        <v>178</v>
      </c>
      <c r="E1207" s="0" t="s">
        <v>103</v>
      </c>
      <c r="F1207" s="0" t="s">
        <v>238</v>
      </c>
      <c r="G1207" s="0" t="n">
        <v>58018130.7707742</v>
      </c>
      <c r="H1207" s="0" t="n">
        <v>1871127.66427</v>
      </c>
      <c r="I1207" s="0" t="n">
        <v>1362500.44272658</v>
      </c>
      <c r="J1207" s="0" t="n">
        <v>56133829.9281</v>
      </c>
      <c r="K1207" s="0" t="n">
        <v>74845106.5708</v>
      </c>
      <c r="L1207" s="0" t="n">
        <v>19459727.708408</v>
      </c>
      <c r="M1207" s="0" t="n">
        <v>29189591.562612</v>
      </c>
      <c r="N1207" s="0" t="n">
        <v>32351797.3152283</v>
      </c>
      <c r="O1207" s="0" t="n">
        <v>41595167.9767219</v>
      </c>
      <c r="P1207" s="0" t="n">
        <v>74845106.5708</v>
      </c>
      <c r="Q1207" s="0" t="n">
        <v>93556383.2135</v>
      </c>
      <c r="R1207" s="0" t="n">
        <v>437939744.512942</v>
      </c>
      <c r="S1207" s="0" t="n">
        <v>0.867520289040449</v>
      </c>
      <c r="T1207" s="0" t="n">
        <v>35</v>
      </c>
      <c r="U1207" s="0" t="n">
        <v>13</v>
      </c>
      <c r="V1207" s="0" t="n">
        <v>19.7599999999999</v>
      </c>
      <c r="W1207" s="0" t="n">
        <v>45</v>
      </c>
      <c r="X1207" s="0" t="n">
        <v>112.76</v>
      </c>
      <c r="Y1207" s="0" t="n">
        <v>32.7599999999999</v>
      </c>
      <c r="Z1207" s="0" t="s">
        <v>251</v>
      </c>
      <c r="AA1207" s="0" t="n">
        <v>0.12</v>
      </c>
      <c r="AB1207" s="0" t="n">
        <v>0.25</v>
      </c>
      <c r="AC1207" s="0" t="n">
        <v>1</v>
      </c>
      <c r="AD1207" s="0" t="n">
        <v>0.13</v>
      </c>
      <c r="AE1207" s="0" t="n">
        <v>0.75</v>
      </c>
      <c r="AF1207" s="0" t="n">
        <v>0.25</v>
      </c>
      <c r="AG1207" s="0" t="n">
        <v>0.5</v>
      </c>
      <c r="AH1207" s="0" t="n">
        <v>0.104102434684854</v>
      </c>
      <c r="AI1207" s="0" t="n">
        <v>0.216880072260112</v>
      </c>
      <c r="AJ1207" s="0" t="n">
        <v>0.867520289040449</v>
      </c>
      <c r="AK1207" s="5" t="s">
        <v>254</v>
      </c>
      <c r="AL1207" s="5" t="s">
        <v>288</v>
      </c>
      <c r="AM1207" s="5" t="s">
        <v>368</v>
      </c>
      <c r="AN1207" s="5" t="s">
        <v>245</v>
      </c>
      <c r="AO1207" s="5" t="s">
        <v>252</v>
      </c>
      <c r="AP1207" s="5" t="s">
        <v>679</v>
      </c>
      <c r="AQ1207" s="0" t="s">
        <v>239</v>
      </c>
    </row>
    <row r="1208" customFormat="false" ht="15.8" hidden="true" customHeight="false" outlineLevel="0" collapsed="false">
      <c r="A1208" s="0" t="s">
        <v>8</v>
      </c>
      <c r="B1208" s="0" t="s">
        <v>8</v>
      </c>
      <c r="C1208" s="0" t="s">
        <v>112</v>
      </c>
      <c r="D1208" s="0" t="s">
        <v>178</v>
      </c>
      <c r="E1208" s="0" t="s">
        <v>103</v>
      </c>
      <c r="F1208" s="0" t="s">
        <v>240</v>
      </c>
      <c r="G1208" s="0" t="n">
        <v>34995082.9899719</v>
      </c>
      <c r="H1208" s="0" t="n">
        <v>1871127.66427</v>
      </c>
      <c r="I1208" s="0" t="n">
        <v>1362500.44272658</v>
      </c>
      <c r="J1208" s="0" t="n">
        <v>56133829.9281</v>
      </c>
      <c r="K1208" s="0" t="n">
        <v>74845106.5708</v>
      </c>
      <c r="L1208" s="0" t="n">
        <v>19459727.708408</v>
      </c>
      <c r="M1208" s="0" t="n">
        <v>29189591.562612</v>
      </c>
      <c r="N1208" s="0" t="n">
        <v>36973482.6459751</v>
      </c>
      <c r="O1208" s="0" t="n">
        <v>46216853.307469</v>
      </c>
      <c r="P1208" s="0" t="n">
        <v>84200744.89215</v>
      </c>
      <c r="Q1208" s="0" t="n">
        <v>102912021.53485</v>
      </c>
      <c r="R1208" s="0" t="n">
        <v>437939744.512942</v>
      </c>
      <c r="S1208" s="0" t="n">
        <v>0.920091557278292</v>
      </c>
      <c r="T1208" s="0" t="n">
        <v>35</v>
      </c>
      <c r="U1208" s="0" t="n">
        <v>13</v>
      </c>
      <c r="V1208" s="0" t="n">
        <v>22.23</v>
      </c>
      <c r="W1208" s="0" t="n">
        <v>50</v>
      </c>
      <c r="X1208" s="0" t="n">
        <v>120.23</v>
      </c>
      <c r="Y1208" s="0" t="n">
        <v>35.2299999999999</v>
      </c>
      <c r="Z1208" s="0" t="s">
        <v>251</v>
      </c>
      <c r="AA1208" s="0" t="n">
        <v>0.12</v>
      </c>
      <c r="AB1208" s="0" t="n">
        <v>0.25</v>
      </c>
      <c r="AC1208" s="0" t="n">
        <v>1</v>
      </c>
      <c r="AD1208" s="0" t="n">
        <v>0.13</v>
      </c>
      <c r="AE1208" s="0" t="n">
        <v>0.75</v>
      </c>
      <c r="AF1208" s="0" t="n">
        <v>0.25</v>
      </c>
      <c r="AG1208" s="0" t="n">
        <v>0.5</v>
      </c>
      <c r="AH1208" s="0" t="n">
        <v>0.110410986873395</v>
      </c>
      <c r="AI1208" s="0" t="n">
        <v>0.230022889319573</v>
      </c>
      <c r="AJ1208" s="0" t="n">
        <v>0.920091557278292</v>
      </c>
      <c r="AK1208" s="5" t="s">
        <v>254</v>
      </c>
      <c r="AL1208" s="5" t="s">
        <v>288</v>
      </c>
      <c r="AM1208" s="5" t="s">
        <v>368</v>
      </c>
      <c r="AN1208" s="5" t="s">
        <v>245</v>
      </c>
      <c r="AO1208" s="5" t="s">
        <v>252</v>
      </c>
      <c r="AP1208" s="5" t="s">
        <v>679</v>
      </c>
      <c r="AQ1208" s="0" t="s">
        <v>155</v>
      </c>
    </row>
    <row r="1209" customFormat="false" ht="15.8" hidden="true" customHeight="false" outlineLevel="0" collapsed="false">
      <c r="A1209" s="0" t="s">
        <v>8</v>
      </c>
      <c r="B1209" s="0" t="s">
        <v>8</v>
      </c>
      <c r="C1209" s="0" t="s">
        <v>112</v>
      </c>
      <c r="D1209" s="0" t="s">
        <v>178</v>
      </c>
      <c r="E1209" s="0" t="s">
        <v>103</v>
      </c>
      <c r="F1209" s="0" t="s">
        <v>241</v>
      </c>
      <c r="G1209" s="0" t="n">
        <v>33984437.4083995</v>
      </c>
      <c r="H1209" s="0" t="n">
        <v>1871127.66427</v>
      </c>
      <c r="I1209" s="0" t="n">
        <v>1362500.44272658</v>
      </c>
      <c r="J1209" s="0" t="n">
        <v>56133829.9281</v>
      </c>
      <c r="K1209" s="0" t="n">
        <v>74845106.5708</v>
      </c>
      <c r="L1209" s="0" t="n">
        <v>43784387.3439179</v>
      </c>
      <c r="M1209" s="0" t="n">
        <v>58379183.1252239</v>
      </c>
      <c r="N1209" s="0" t="n">
        <v>36973482.6459751</v>
      </c>
      <c r="O1209" s="0" t="n">
        <v>46216853.307469</v>
      </c>
      <c r="P1209" s="0" t="n">
        <v>84200744.89215</v>
      </c>
      <c r="Q1209" s="0" t="n">
        <v>102912021.53485</v>
      </c>
      <c r="R1209" s="0" t="n">
        <v>437939744.512942</v>
      </c>
      <c r="S1209" s="0" t="n">
        <v>0.92239928475504</v>
      </c>
      <c r="T1209" s="0" t="n">
        <v>35</v>
      </c>
      <c r="U1209" s="0" t="n">
        <v>27.2999999999999</v>
      </c>
      <c r="V1209" s="0" t="n">
        <v>22.23</v>
      </c>
      <c r="W1209" s="0" t="n">
        <v>50</v>
      </c>
      <c r="X1209" s="0" t="n">
        <v>134.53</v>
      </c>
      <c r="Y1209" s="0" t="n">
        <v>49.5299999999999</v>
      </c>
      <c r="Z1209" s="0" t="s">
        <v>251</v>
      </c>
      <c r="AA1209" s="0" t="n">
        <v>0.12</v>
      </c>
      <c r="AB1209" s="0" t="n">
        <v>0.25</v>
      </c>
      <c r="AC1209" s="0" t="n">
        <v>1</v>
      </c>
      <c r="AD1209" s="0" t="n">
        <v>0.13</v>
      </c>
      <c r="AE1209" s="0" t="n">
        <v>0.75</v>
      </c>
      <c r="AF1209" s="0" t="n">
        <v>0.25</v>
      </c>
      <c r="AG1209" s="0" t="n">
        <v>0.5</v>
      </c>
      <c r="AH1209" s="0" t="n">
        <v>0.110687914170605</v>
      </c>
      <c r="AI1209" s="0" t="n">
        <v>0.23059982118876</v>
      </c>
      <c r="AJ1209" s="0" t="n">
        <v>0.92239928475504</v>
      </c>
      <c r="AK1209" s="5" t="s">
        <v>254</v>
      </c>
      <c r="AL1209" s="5" t="s">
        <v>288</v>
      </c>
      <c r="AM1209" s="5" t="s">
        <v>368</v>
      </c>
      <c r="AN1209" s="5" t="s">
        <v>245</v>
      </c>
      <c r="AO1209" s="5" t="s">
        <v>252</v>
      </c>
      <c r="AP1209" s="5" t="s">
        <v>679</v>
      </c>
      <c r="AQ1209" s="0" t="s">
        <v>242</v>
      </c>
    </row>
    <row r="1210" customFormat="false" ht="15.8" hidden="true" customHeight="false" outlineLevel="0" collapsed="false">
      <c r="A1210" s="0" t="s">
        <v>8</v>
      </c>
      <c r="B1210" s="0" t="s">
        <v>8</v>
      </c>
      <c r="C1210" s="0" t="s">
        <v>113</v>
      </c>
      <c r="D1210" s="0" t="s">
        <v>177</v>
      </c>
      <c r="E1210" s="0" t="s">
        <v>103</v>
      </c>
      <c r="F1210" s="0" t="s">
        <v>202</v>
      </c>
      <c r="G1210" s="0" t="n">
        <v>1491385885.83509</v>
      </c>
      <c r="H1210" s="0" t="n">
        <v>5359501.085</v>
      </c>
      <c r="I1210" s="0" t="n">
        <v>11400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1491385885.83509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s">
        <v>251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5" t="s">
        <v>254</v>
      </c>
      <c r="AL1210" s="5" t="s">
        <v>284</v>
      </c>
      <c r="AM1210" s="5" t="s">
        <v>370</v>
      </c>
      <c r="AN1210" s="5" t="s">
        <v>245</v>
      </c>
      <c r="AO1210" s="5" t="s">
        <v>252</v>
      </c>
      <c r="AP1210" s="5" t="s">
        <v>680</v>
      </c>
      <c r="AQ1210" s="0" t="s">
        <v>237</v>
      </c>
    </row>
    <row r="1211" customFormat="false" ht="15.8" hidden="true" customHeight="false" outlineLevel="0" collapsed="false">
      <c r="A1211" s="0" t="s">
        <v>8</v>
      </c>
      <c r="B1211" s="0" t="s">
        <v>8</v>
      </c>
      <c r="C1211" s="0" t="s">
        <v>113</v>
      </c>
      <c r="D1211" s="0" t="s">
        <v>177</v>
      </c>
      <c r="E1211" s="0" t="s">
        <v>103</v>
      </c>
      <c r="F1211" s="0" t="s">
        <v>238</v>
      </c>
      <c r="G1211" s="0" t="n">
        <v>703803517.190601</v>
      </c>
      <c r="H1211" s="0" t="n">
        <v>5359501.085</v>
      </c>
      <c r="I1211" s="0" t="n">
        <v>10726481.0865675</v>
      </c>
      <c r="J1211" s="0" t="n">
        <v>0</v>
      </c>
      <c r="K1211" s="0" t="n">
        <v>0</v>
      </c>
      <c r="L1211" s="0" t="n">
        <v>66610942.9752002</v>
      </c>
      <c r="M1211" s="0" t="n">
        <v>99916414.4628002</v>
      </c>
      <c r="N1211" s="0" t="n">
        <v>316401974.8446</v>
      </c>
      <c r="O1211" s="0" t="n">
        <v>442962764.782439</v>
      </c>
      <c r="P1211" s="0" t="n">
        <v>321570065.1</v>
      </c>
      <c r="Q1211" s="0" t="n">
        <v>375165075.95</v>
      </c>
      <c r="R1211" s="0" t="n">
        <v>1491385885.83509</v>
      </c>
      <c r="S1211" s="0" t="n">
        <v>0.528087583585712</v>
      </c>
      <c r="T1211" s="0" t="n">
        <v>0</v>
      </c>
      <c r="U1211" s="0" t="n">
        <v>15.5357145</v>
      </c>
      <c r="V1211" s="0" t="n">
        <v>70.8428571599999</v>
      </c>
      <c r="W1211" s="0" t="n">
        <v>65</v>
      </c>
      <c r="X1211" s="0" t="n">
        <v>151.37857166</v>
      </c>
      <c r="Y1211" s="0" t="n">
        <v>86.3785716599999</v>
      </c>
      <c r="Z1211" s="0" t="s">
        <v>251</v>
      </c>
      <c r="AA1211" s="0" t="n">
        <v>0.12</v>
      </c>
      <c r="AB1211" s="0" t="n">
        <v>0.25</v>
      </c>
      <c r="AC1211" s="0" t="n">
        <v>1</v>
      </c>
      <c r="AD1211" s="0" t="n">
        <v>0.13</v>
      </c>
      <c r="AE1211" s="0" t="n">
        <v>0.75</v>
      </c>
      <c r="AF1211" s="0" t="n">
        <v>0</v>
      </c>
      <c r="AG1211" s="0" t="n">
        <v>0.75</v>
      </c>
      <c r="AH1211" s="0" t="n">
        <v>0.0633705100302854</v>
      </c>
      <c r="AI1211" s="0" t="n">
        <v>0.132021895896428</v>
      </c>
      <c r="AJ1211" s="0" t="n">
        <v>0.528087583585712</v>
      </c>
      <c r="AK1211" s="5" t="s">
        <v>254</v>
      </c>
      <c r="AL1211" s="5" t="s">
        <v>284</v>
      </c>
      <c r="AM1211" s="5" t="s">
        <v>370</v>
      </c>
      <c r="AN1211" s="5" t="s">
        <v>245</v>
      </c>
      <c r="AO1211" s="5" t="s">
        <v>252</v>
      </c>
      <c r="AP1211" s="5" t="s">
        <v>680</v>
      </c>
      <c r="AQ1211" s="0" t="s">
        <v>239</v>
      </c>
    </row>
    <row r="1212" customFormat="false" ht="15.8" hidden="true" customHeight="false" outlineLevel="0" collapsed="false">
      <c r="A1212" s="0" t="s">
        <v>8</v>
      </c>
      <c r="B1212" s="0" t="s">
        <v>8</v>
      </c>
      <c r="C1212" s="0" t="s">
        <v>113</v>
      </c>
      <c r="D1212" s="0" t="s">
        <v>177</v>
      </c>
      <c r="E1212" s="0" t="s">
        <v>103</v>
      </c>
      <c r="F1212" s="0" t="s">
        <v>240</v>
      </c>
      <c r="G1212" s="0" t="n">
        <v>453974696.494567</v>
      </c>
      <c r="H1212" s="0" t="n">
        <v>5359501.085</v>
      </c>
      <c r="I1212" s="0" t="n">
        <v>10726481.0865675</v>
      </c>
      <c r="J1212" s="0" t="n">
        <v>0</v>
      </c>
      <c r="K1212" s="0" t="n">
        <v>0</v>
      </c>
      <c r="L1212" s="0" t="n">
        <v>66610942.9752002</v>
      </c>
      <c r="M1212" s="0" t="n">
        <v>99916414.4628002</v>
      </c>
      <c r="N1212" s="0" t="n">
        <v>348042172.329059</v>
      </c>
      <c r="O1212" s="0" t="n">
        <v>474602962.2669</v>
      </c>
      <c r="P1212" s="0" t="n">
        <v>375165075.95</v>
      </c>
      <c r="Q1212" s="0" t="n">
        <v>428760086.8</v>
      </c>
      <c r="R1212" s="0" t="n">
        <v>1491385885.83509</v>
      </c>
      <c r="S1212" s="0" t="n">
        <v>0.695602123631224</v>
      </c>
      <c r="T1212" s="0" t="n">
        <v>0</v>
      </c>
      <c r="U1212" s="0" t="n">
        <v>15.5357145</v>
      </c>
      <c r="V1212" s="0" t="n">
        <v>76.7464285899999</v>
      </c>
      <c r="W1212" s="0" t="n">
        <v>75</v>
      </c>
      <c r="X1212" s="0" t="n">
        <v>167.28214309</v>
      </c>
      <c r="Y1212" s="0" t="n">
        <v>92.2821430899999</v>
      </c>
      <c r="Z1212" s="0" t="s">
        <v>251</v>
      </c>
      <c r="AA1212" s="0" t="n">
        <v>0.12</v>
      </c>
      <c r="AB1212" s="0" t="n">
        <v>0.25</v>
      </c>
      <c r="AC1212" s="0" t="n">
        <v>1</v>
      </c>
      <c r="AD1212" s="0" t="n">
        <v>0.13</v>
      </c>
      <c r="AE1212" s="0" t="n">
        <v>0.75</v>
      </c>
      <c r="AF1212" s="0" t="n">
        <v>0</v>
      </c>
      <c r="AG1212" s="0" t="n">
        <v>0.75</v>
      </c>
      <c r="AH1212" s="0" t="n">
        <v>0.0834722548357469</v>
      </c>
      <c r="AI1212" s="0" t="n">
        <v>0.173900530907806</v>
      </c>
      <c r="AJ1212" s="0" t="n">
        <v>0.695602123631224</v>
      </c>
      <c r="AK1212" s="5" t="s">
        <v>254</v>
      </c>
      <c r="AL1212" s="5" t="s">
        <v>284</v>
      </c>
      <c r="AM1212" s="5" t="s">
        <v>370</v>
      </c>
      <c r="AN1212" s="5" t="s">
        <v>245</v>
      </c>
      <c r="AO1212" s="5" t="s">
        <v>252</v>
      </c>
      <c r="AP1212" s="5" t="s">
        <v>680</v>
      </c>
      <c r="AQ1212" s="0" t="s">
        <v>155</v>
      </c>
    </row>
    <row r="1213" customFormat="false" ht="15.8" hidden="true" customHeight="false" outlineLevel="0" collapsed="false">
      <c r="A1213" s="0" t="s">
        <v>8</v>
      </c>
      <c r="B1213" s="0" t="s">
        <v>8</v>
      </c>
      <c r="C1213" s="0" t="s">
        <v>113</v>
      </c>
      <c r="D1213" s="0" t="s">
        <v>177</v>
      </c>
      <c r="E1213" s="0" t="s">
        <v>103</v>
      </c>
      <c r="F1213" s="0" t="s">
        <v>241</v>
      </c>
      <c r="G1213" s="0" t="n">
        <v>92279215.3901579</v>
      </c>
      <c r="H1213" s="0" t="n">
        <v>5359501.085</v>
      </c>
      <c r="I1213" s="0" t="n">
        <v>10726481.0865675</v>
      </c>
      <c r="J1213" s="0" t="n">
        <v>187582537.975</v>
      </c>
      <c r="K1213" s="0" t="n">
        <v>241177548.825</v>
      </c>
      <c r="L1213" s="0" t="n">
        <v>116569150.2066</v>
      </c>
      <c r="M1213" s="0" t="n">
        <v>166527357.438</v>
      </c>
      <c r="N1213" s="0" t="n">
        <v>395502468.555749</v>
      </c>
      <c r="O1213" s="0" t="n">
        <v>506243159.751359</v>
      </c>
      <c r="P1213" s="0" t="n">
        <v>428760086.8</v>
      </c>
      <c r="Q1213" s="0" t="n">
        <v>482355097.65</v>
      </c>
      <c r="R1213" s="0" t="n">
        <v>1491385885.83509</v>
      </c>
      <c r="S1213" s="0" t="n">
        <v>0.938125191966339</v>
      </c>
      <c r="T1213" s="0" t="n">
        <v>40</v>
      </c>
      <c r="U1213" s="0" t="n">
        <v>26.4107146499999</v>
      </c>
      <c r="V1213" s="0" t="n">
        <v>84.1258928774999</v>
      </c>
      <c r="W1213" s="0" t="n">
        <v>85</v>
      </c>
      <c r="X1213" s="0" t="n">
        <v>235.5366075275</v>
      </c>
      <c r="Y1213" s="0" t="n">
        <v>110.5366075275</v>
      </c>
      <c r="Z1213" s="0" t="s">
        <v>251</v>
      </c>
      <c r="AA1213" s="0" t="n">
        <v>0.12</v>
      </c>
      <c r="AB1213" s="0" t="n">
        <v>0.25</v>
      </c>
      <c r="AC1213" s="0" t="n">
        <v>1</v>
      </c>
      <c r="AD1213" s="0" t="n">
        <v>0.13</v>
      </c>
      <c r="AE1213" s="0" t="n">
        <v>0.75</v>
      </c>
      <c r="AF1213" s="0" t="n">
        <v>0.25</v>
      </c>
      <c r="AG1213" s="0" t="n">
        <v>0.5</v>
      </c>
      <c r="AH1213" s="0" t="n">
        <v>0.112575023035961</v>
      </c>
      <c r="AI1213" s="0" t="n">
        <v>0.234531297991585</v>
      </c>
      <c r="AJ1213" s="0" t="n">
        <v>0.938125191966339</v>
      </c>
      <c r="AK1213" s="5" t="s">
        <v>254</v>
      </c>
      <c r="AL1213" s="5" t="s">
        <v>284</v>
      </c>
      <c r="AM1213" s="5" t="s">
        <v>370</v>
      </c>
      <c r="AN1213" s="5" t="s">
        <v>245</v>
      </c>
      <c r="AO1213" s="5" t="s">
        <v>252</v>
      </c>
      <c r="AP1213" s="5" t="s">
        <v>680</v>
      </c>
      <c r="AQ1213" s="0" t="s">
        <v>242</v>
      </c>
    </row>
    <row r="1214" customFormat="false" ht="15.8" hidden="true" customHeight="false" outlineLevel="0" collapsed="false">
      <c r="A1214" s="0" t="s">
        <v>8</v>
      </c>
      <c r="B1214" s="0" t="s">
        <v>8</v>
      </c>
      <c r="C1214" s="0" t="s">
        <v>114</v>
      </c>
      <c r="D1214" s="0" t="s">
        <v>177</v>
      </c>
      <c r="E1214" s="0" t="s">
        <v>103</v>
      </c>
      <c r="F1214" s="0" t="s">
        <v>202</v>
      </c>
      <c r="G1214" s="0" t="n">
        <v>151005139.442354</v>
      </c>
      <c r="H1214" s="0" t="n">
        <v>1735220.045</v>
      </c>
      <c r="I1214" s="0" t="n">
        <v>3373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151005139.442354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s">
        <v>251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0</v>
      </c>
      <c r="AJ1214" s="0" t="n">
        <v>0</v>
      </c>
      <c r="AK1214" s="5" t="s">
        <v>254</v>
      </c>
      <c r="AL1214" s="5" t="s">
        <v>284</v>
      </c>
      <c r="AM1214" s="5" t="s">
        <v>372</v>
      </c>
      <c r="AN1214" s="5" t="s">
        <v>245</v>
      </c>
      <c r="AO1214" s="5" t="s">
        <v>252</v>
      </c>
      <c r="AP1214" s="5" t="s">
        <v>681</v>
      </c>
      <c r="AQ1214" s="0" t="s">
        <v>237</v>
      </c>
    </row>
    <row r="1215" customFormat="false" ht="15.8" hidden="true" customHeight="false" outlineLevel="0" collapsed="false">
      <c r="A1215" s="0" t="s">
        <v>8</v>
      </c>
      <c r="B1215" s="0" t="s">
        <v>8</v>
      </c>
      <c r="C1215" s="0" t="s">
        <v>114</v>
      </c>
      <c r="D1215" s="0" t="s">
        <v>177</v>
      </c>
      <c r="E1215" s="0" t="s">
        <v>103</v>
      </c>
      <c r="F1215" s="0" t="s">
        <v>238</v>
      </c>
      <c r="G1215" s="0" t="n">
        <v>56008159.1348591</v>
      </c>
      <c r="H1215" s="0" t="n">
        <v>1735220.045</v>
      </c>
      <c r="I1215" s="0" t="n">
        <v>3432804.5115595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151005139.442354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s">
        <v>251</v>
      </c>
      <c r="AA1215" s="0" t="n">
        <v>0</v>
      </c>
      <c r="AB1215" s="0" t="n">
        <v>0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5" t="s">
        <v>254</v>
      </c>
      <c r="AL1215" s="5" t="s">
        <v>284</v>
      </c>
      <c r="AM1215" s="5" t="s">
        <v>372</v>
      </c>
      <c r="AN1215" s="5" t="s">
        <v>245</v>
      </c>
      <c r="AO1215" s="5" t="s">
        <v>252</v>
      </c>
      <c r="AP1215" s="5" t="s">
        <v>681</v>
      </c>
      <c r="AQ1215" s="0" t="s">
        <v>239</v>
      </c>
    </row>
    <row r="1216" customFormat="false" ht="15.8" hidden="true" customHeight="false" outlineLevel="0" collapsed="false">
      <c r="A1216" s="0" t="s">
        <v>8</v>
      </c>
      <c r="B1216" s="0" t="s">
        <v>8</v>
      </c>
      <c r="C1216" s="0" t="s">
        <v>114</v>
      </c>
      <c r="D1216" s="0" t="s">
        <v>177</v>
      </c>
      <c r="E1216" s="0" t="s">
        <v>103</v>
      </c>
      <c r="F1216" s="0" t="s">
        <v>240</v>
      </c>
      <c r="G1216" s="0" t="n">
        <v>38565136.445317</v>
      </c>
      <c r="H1216" s="0" t="n">
        <v>1735220.045</v>
      </c>
      <c r="I1216" s="0" t="n">
        <v>3432804.5115595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151005139.442354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s">
        <v>251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5" t="s">
        <v>254</v>
      </c>
      <c r="AL1216" s="5" t="s">
        <v>284</v>
      </c>
      <c r="AM1216" s="5" t="s">
        <v>372</v>
      </c>
      <c r="AN1216" s="5" t="s">
        <v>245</v>
      </c>
      <c r="AO1216" s="5" t="s">
        <v>252</v>
      </c>
      <c r="AP1216" s="5" t="s">
        <v>681</v>
      </c>
      <c r="AQ1216" s="0" t="s">
        <v>155</v>
      </c>
    </row>
    <row r="1217" customFormat="false" ht="15.8" hidden="true" customHeight="false" outlineLevel="0" collapsed="false">
      <c r="A1217" s="0" t="s">
        <v>8</v>
      </c>
      <c r="B1217" s="0" t="s">
        <v>8</v>
      </c>
      <c r="C1217" s="0" t="s">
        <v>114</v>
      </c>
      <c r="D1217" s="0" t="s">
        <v>177</v>
      </c>
      <c r="E1217" s="0" t="s">
        <v>103</v>
      </c>
      <c r="F1217" s="0" t="s">
        <v>241</v>
      </c>
      <c r="G1217" s="0" t="n">
        <v>5654459.54612202</v>
      </c>
      <c r="H1217" s="0" t="n">
        <v>1735220.045</v>
      </c>
      <c r="I1217" s="0" t="n">
        <v>3432804.5115595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151005139.442354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s">
        <v>251</v>
      </c>
      <c r="AA1217" s="0" t="n">
        <v>0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0</v>
      </c>
      <c r="AI1217" s="0" t="n">
        <v>0</v>
      </c>
      <c r="AJ1217" s="0" t="n">
        <v>0</v>
      </c>
      <c r="AK1217" s="5" t="s">
        <v>254</v>
      </c>
      <c r="AL1217" s="5" t="s">
        <v>284</v>
      </c>
      <c r="AM1217" s="5" t="s">
        <v>372</v>
      </c>
      <c r="AN1217" s="5" t="s">
        <v>245</v>
      </c>
      <c r="AO1217" s="5" t="s">
        <v>252</v>
      </c>
      <c r="AP1217" s="5" t="s">
        <v>681</v>
      </c>
      <c r="AQ1217" s="0" t="s">
        <v>242</v>
      </c>
    </row>
    <row r="1218" customFormat="false" ht="15.8" hidden="true" customHeight="false" outlineLevel="0" collapsed="false">
      <c r="A1218" s="0" t="s">
        <v>8</v>
      </c>
      <c r="B1218" s="0" t="s">
        <v>8</v>
      </c>
      <c r="C1218" s="0" t="s">
        <v>374</v>
      </c>
      <c r="D1218" s="0" t="s">
        <v>375</v>
      </c>
      <c r="E1218" s="0" t="s">
        <v>90</v>
      </c>
      <c r="F1218" s="0" t="s">
        <v>202</v>
      </c>
      <c r="G1218" s="0" t="n">
        <v>418110513.516901</v>
      </c>
      <c r="H1218" s="0" t="n">
        <v>4688216.4263931</v>
      </c>
      <c r="I1218" s="0" t="n">
        <v>9721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418110513.516901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s">
        <v>230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5" t="s">
        <v>234</v>
      </c>
      <c r="AL1218" s="5" t="s">
        <v>294</v>
      </c>
      <c r="AM1218" s="5" t="s">
        <v>376</v>
      </c>
      <c r="AN1218" s="5" t="s">
        <v>245</v>
      </c>
      <c r="AO1218" s="5" t="s">
        <v>252</v>
      </c>
      <c r="AP1218" s="5" t="s">
        <v>682</v>
      </c>
      <c r="AQ1218" s="0" t="s">
        <v>237</v>
      </c>
    </row>
    <row r="1219" customFormat="false" ht="15.8" hidden="true" customHeight="false" outlineLevel="0" collapsed="false">
      <c r="A1219" s="0" t="s">
        <v>8</v>
      </c>
      <c r="B1219" s="0" t="s">
        <v>8</v>
      </c>
      <c r="C1219" s="0" t="s">
        <v>374</v>
      </c>
      <c r="D1219" s="0" t="s">
        <v>375</v>
      </c>
      <c r="E1219" s="0" t="s">
        <v>90</v>
      </c>
      <c r="F1219" s="0" t="s">
        <v>238</v>
      </c>
      <c r="G1219" s="0" t="n">
        <v>418110513.516901</v>
      </c>
      <c r="H1219" s="0" t="n">
        <v>4688216.4263931</v>
      </c>
      <c r="I1219" s="0" t="n">
        <v>21173300.4715152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418110513.516901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s">
        <v>230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0</v>
      </c>
      <c r="AI1219" s="0" t="n">
        <v>0</v>
      </c>
      <c r="AJ1219" s="0" t="n">
        <v>0</v>
      </c>
      <c r="AK1219" s="5" t="s">
        <v>234</v>
      </c>
      <c r="AL1219" s="5" t="s">
        <v>294</v>
      </c>
      <c r="AM1219" s="5" t="s">
        <v>376</v>
      </c>
      <c r="AN1219" s="5" t="s">
        <v>245</v>
      </c>
      <c r="AO1219" s="5" t="s">
        <v>252</v>
      </c>
      <c r="AP1219" s="5" t="s">
        <v>682</v>
      </c>
      <c r="AQ1219" s="0" t="s">
        <v>239</v>
      </c>
    </row>
    <row r="1220" customFormat="false" ht="15.8" hidden="true" customHeight="false" outlineLevel="0" collapsed="false">
      <c r="A1220" s="0" t="s">
        <v>8</v>
      </c>
      <c r="B1220" s="0" t="s">
        <v>8</v>
      </c>
      <c r="C1220" s="0" t="s">
        <v>374</v>
      </c>
      <c r="D1220" s="0" t="s">
        <v>375</v>
      </c>
      <c r="E1220" s="0" t="s">
        <v>90</v>
      </c>
      <c r="F1220" s="0" t="s">
        <v>240</v>
      </c>
      <c r="G1220" s="0" t="n">
        <v>303439154.498364</v>
      </c>
      <c r="H1220" s="0" t="n">
        <v>4688216.4263931</v>
      </c>
      <c r="I1220" s="0" t="n">
        <v>21173300.4715152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418110513.516901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s">
        <v>230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0</v>
      </c>
      <c r="AJ1220" s="0" t="n">
        <v>0</v>
      </c>
      <c r="AK1220" s="5" t="s">
        <v>234</v>
      </c>
      <c r="AL1220" s="5" t="s">
        <v>294</v>
      </c>
      <c r="AM1220" s="5" t="s">
        <v>376</v>
      </c>
      <c r="AN1220" s="5" t="s">
        <v>245</v>
      </c>
      <c r="AO1220" s="5" t="s">
        <v>252</v>
      </c>
      <c r="AP1220" s="5" t="s">
        <v>682</v>
      </c>
      <c r="AQ1220" s="0" t="s">
        <v>155</v>
      </c>
    </row>
    <row r="1221" customFormat="false" ht="15.8" hidden="true" customHeight="false" outlineLevel="0" collapsed="false">
      <c r="A1221" s="0" t="s">
        <v>8</v>
      </c>
      <c r="B1221" s="0" t="s">
        <v>8</v>
      </c>
      <c r="C1221" s="0" t="s">
        <v>374</v>
      </c>
      <c r="D1221" s="0" t="s">
        <v>375</v>
      </c>
      <c r="E1221" s="0" t="s">
        <v>90</v>
      </c>
      <c r="F1221" s="0" t="s">
        <v>241</v>
      </c>
      <c r="G1221" s="0" t="n">
        <v>303439154.498364</v>
      </c>
      <c r="H1221" s="0" t="n">
        <v>4688216.4263931</v>
      </c>
      <c r="I1221" s="0" t="n">
        <v>21173300.4715152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418110513.516901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s">
        <v>230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5" t="s">
        <v>234</v>
      </c>
      <c r="AL1221" s="5" t="s">
        <v>294</v>
      </c>
      <c r="AM1221" s="5" t="s">
        <v>376</v>
      </c>
      <c r="AN1221" s="5" t="s">
        <v>245</v>
      </c>
      <c r="AO1221" s="5" t="s">
        <v>252</v>
      </c>
      <c r="AP1221" s="5" t="s">
        <v>682</v>
      </c>
      <c r="AQ1221" s="0" t="s">
        <v>242</v>
      </c>
    </row>
    <row r="1222" customFormat="false" ht="15.8" hidden="true" customHeight="false" outlineLevel="0" collapsed="false">
      <c r="A1222" s="0" t="s">
        <v>8</v>
      </c>
      <c r="B1222" s="0" t="s">
        <v>8</v>
      </c>
      <c r="C1222" s="0" t="s">
        <v>378</v>
      </c>
      <c r="D1222" s="0" t="s">
        <v>179</v>
      </c>
      <c r="E1222" s="0" t="s">
        <v>103</v>
      </c>
      <c r="F1222" s="0" t="s">
        <v>202</v>
      </c>
      <c r="G1222" s="0" t="n">
        <v>286725617.798068</v>
      </c>
      <c r="H1222" s="0" t="n">
        <v>1733686.025</v>
      </c>
      <c r="I1222" s="0" t="n">
        <v>5259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286725617.798068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s">
        <v>251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v>0</v>
      </c>
      <c r="AF1222" s="0" t="n">
        <v>0</v>
      </c>
      <c r="AG1222" s="0" t="n">
        <v>0</v>
      </c>
      <c r="AH1222" s="0" t="n">
        <v>0</v>
      </c>
      <c r="AI1222" s="0" t="n">
        <v>0</v>
      </c>
      <c r="AJ1222" s="0" t="n">
        <v>0</v>
      </c>
      <c r="AK1222" s="5" t="s">
        <v>254</v>
      </c>
      <c r="AL1222" s="5" t="s">
        <v>263</v>
      </c>
      <c r="AM1222" s="5" t="s">
        <v>379</v>
      </c>
      <c r="AN1222" s="5" t="s">
        <v>245</v>
      </c>
      <c r="AO1222" s="5" t="s">
        <v>252</v>
      </c>
      <c r="AP1222" s="5" t="s">
        <v>683</v>
      </c>
      <c r="AQ1222" s="0" t="s">
        <v>237</v>
      </c>
    </row>
    <row r="1223" customFormat="false" ht="15.8" hidden="true" customHeight="false" outlineLevel="0" collapsed="false">
      <c r="A1223" s="0" t="s">
        <v>8</v>
      </c>
      <c r="B1223" s="0" t="s">
        <v>8</v>
      </c>
      <c r="C1223" s="0" t="s">
        <v>378</v>
      </c>
      <c r="D1223" s="0" t="s">
        <v>179</v>
      </c>
      <c r="E1223" s="0" t="s">
        <v>103</v>
      </c>
      <c r="F1223" s="0" t="s">
        <v>238</v>
      </c>
      <c r="G1223" s="0" t="n">
        <v>145597128.147038</v>
      </c>
      <c r="H1223" s="0" t="n">
        <v>1733686.025</v>
      </c>
      <c r="I1223" s="0" t="n">
        <v>1948237.579895</v>
      </c>
      <c r="J1223" s="0" t="n">
        <v>0</v>
      </c>
      <c r="K1223" s="0" t="n">
        <v>0</v>
      </c>
      <c r="L1223" s="0" t="n">
        <v>31206348.45</v>
      </c>
      <c r="M1223" s="0" t="n">
        <v>46809522.675</v>
      </c>
      <c r="N1223" s="0" t="n">
        <v>148230155.1375</v>
      </c>
      <c r="O1223" s="0" t="n">
        <v>207522217.1925</v>
      </c>
      <c r="P1223" s="0" t="n">
        <v>104021161.5</v>
      </c>
      <c r="Q1223" s="0" t="n">
        <v>121358021.75</v>
      </c>
      <c r="R1223" s="0" t="n">
        <v>286725617.798068</v>
      </c>
      <c r="S1223" s="0" t="n">
        <v>0.492207465572268</v>
      </c>
      <c r="T1223" s="0" t="n">
        <v>0</v>
      </c>
      <c r="U1223" s="0" t="n">
        <v>22.5</v>
      </c>
      <c r="V1223" s="0" t="n">
        <v>102.6</v>
      </c>
      <c r="W1223" s="0" t="n">
        <v>65</v>
      </c>
      <c r="X1223" s="0" t="n">
        <v>190.1</v>
      </c>
      <c r="Y1223" s="0" t="n">
        <v>125.1</v>
      </c>
      <c r="Z1223" s="0" t="s">
        <v>251</v>
      </c>
      <c r="AA1223" s="0" t="n">
        <v>0.12</v>
      </c>
      <c r="AB1223" s="0" t="n">
        <v>0.25</v>
      </c>
      <c r="AC1223" s="0" t="n">
        <v>1</v>
      </c>
      <c r="AD1223" s="0" t="n">
        <v>0.13</v>
      </c>
      <c r="AE1223" s="0" t="n">
        <v>0.75</v>
      </c>
      <c r="AF1223" s="0" t="n">
        <v>0</v>
      </c>
      <c r="AG1223" s="0" t="n">
        <v>0.75</v>
      </c>
      <c r="AH1223" s="0" t="n">
        <v>0.0590648958686721</v>
      </c>
      <c r="AI1223" s="0" t="n">
        <v>0.123051866393067</v>
      </c>
      <c r="AJ1223" s="0" t="n">
        <v>0.492207465572268</v>
      </c>
      <c r="AK1223" s="5" t="s">
        <v>254</v>
      </c>
      <c r="AL1223" s="5" t="s">
        <v>263</v>
      </c>
      <c r="AM1223" s="5" t="s">
        <v>379</v>
      </c>
      <c r="AN1223" s="5" t="s">
        <v>245</v>
      </c>
      <c r="AO1223" s="5" t="s">
        <v>252</v>
      </c>
      <c r="AP1223" s="5" t="s">
        <v>683</v>
      </c>
      <c r="AQ1223" s="0" t="s">
        <v>239</v>
      </c>
    </row>
    <row r="1224" customFormat="false" ht="15.8" hidden="true" customHeight="false" outlineLevel="0" collapsed="false">
      <c r="A1224" s="0" t="s">
        <v>8</v>
      </c>
      <c r="B1224" s="0" t="s">
        <v>8</v>
      </c>
      <c r="C1224" s="0" t="s">
        <v>378</v>
      </c>
      <c r="D1224" s="0" t="s">
        <v>179</v>
      </c>
      <c r="E1224" s="0" t="s">
        <v>103</v>
      </c>
      <c r="F1224" s="0" t="s">
        <v>240</v>
      </c>
      <c r="G1224" s="0" t="n">
        <v>103040036.616668</v>
      </c>
      <c r="H1224" s="0" t="n">
        <v>1733686.025</v>
      </c>
      <c r="I1224" s="0" t="n">
        <v>1948237.579895</v>
      </c>
      <c r="J1224" s="0" t="n">
        <v>0</v>
      </c>
      <c r="K1224" s="0" t="n">
        <v>0</v>
      </c>
      <c r="L1224" s="0" t="n">
        <v>31206348.45</v>
      </c>
      <c r="M1224" s="0" t="n">
        <v>46809522.675</v>
      </c>
      <c r="N1224" s="0" t="n">
        <v>163053170.65125</v>
      </c>
      <c r="O1224" s="0" t="n">
        <v>222345232.70625</v>
      </c>
      <c r="P1224" s="0" t="n">
        <v>121358021.75</v>
      </c>
      <c r="Q1224" s="0" t="n">
        <v>138694882</v>
      </c>
      <c r="R1224" s="0" t="n">
        <v>286725617.798068</v>
      </c>
      <c r="S1224" s="0" t="n">
        <v>0.640631913506815</v>
      </c>
      <c r="T1224" s="0" t="n">
        <v>0</v>
      </c>
      <c r="U1224" s="0" t="n">
        <v>22.5</v>
      </c>
      <c r="V1224" s="0" t="n">
        <v>111.15</v>
      </c>
      <c r="W1224" s="0" t="n">
        <v>75</v>
      </c>
      <c r="X1224" s="0" t="n">
        <v>208.65</v>
      </c>
      <c r="Y1224" s="0" t="n">
        <v>133.65</v>
      </c>
      <c r="Z1224" s="0" t="s">
        <v>251</v>
      </c>
      <c r="AA1224" s="0" t="n">
        <v>0.12</v>
      </c>
      <c r="AB1224" s="0" t="n">
        <v>0.25</v>
      </c>
      <c r="AC1224" s="0" t="n">
        <v>1</v>
      </c>
      <c r="AD1224" s="0" t="n">
        <v>0.13</v>
      </c>
      <c r="AE1224" s="0" t="n">
        <v>0.75</v>
      </c>
      <c r="AF1224" s="0" t="n">
        <v>0</v>
      </c>
      <c r="AG1224" s="0" t="n">
        <v>0.75</v>
      </c>
      <c r="AH1224" s="0" t="n">
        <v>0.0768758296208178</v>
      </c>
      <c r="AI1224" s="0" t="n">
        <v>0.160157978376704</v>
      </c>
      <c r="AJ1224" s="0" t="n">
        <v>0.640631913506815</v>
      </c>
      <c r="AK1224" s="5" t="s">
        <v>254</v>
      </c>
      <c r="AL1224" s="5" t="s">
        <v>263</v>
      </c>
      <c r="AM1224" s="5" t="s">
        <v>379</v>
      </c>
      <c r="AN1224" s="5" t="s">
        <v>245</v>
      </c>
      <c r="AO1224" s="5" t="s">
        <v>252</v>
      </c>
      <c r="AP1224" s="5" t="s">
        <v>683</v>
      </c>
      <c r="AQ1224" s="0" t="s">
        <v>155</v>
      </c>
    </row>
    <row r="1225" customFormat="false" ht="15.8" hidden="true" customHeight="false" outlineLevel="0" collapsed="false">
      <c r="A1225" s="0" t="s">
        <v>8</v>
      </c>
      <c r="B1225" s="0" t="s">
        <v>8</v>
      </c>
      <c r="C1225" s="0" t="s">
        <v>378</v>
      </c>
      <c r="D1225" s="0" t="s">
        <v>179</v>
      </c>
      <c r="E1225" s="0" t="s">
        <v>103</v>
      </c>
      <c r="F1225" s="0" t="s">
        <v>241</v>
      </c>
      <c r="G1225" s="0" t="n">
        <v>37162711.9305172</v>
      </c>
      <c r="H1225" s="0" t="n">
        <v>1733686.025</v>
      </c>
      <c r="I1225" s="0" t="n">
        <v>1948237.579895</v>
      </c>
      <c r="J1225" s="0" t="n">
        <v>60679010.875</v>
      </c>
      <c r="K1225" s="0" t="n">
        <v>78015871.125</v>
      </c>
      <c r="L1225" s="0" t="n">
        <v>54611109.7875</v>
      </c>
      <c r="M1225" s="0" t="n">
        <v>78015871.125</v>
      </c>
      <c r="N1225" s="0" t="n">
        <v>185287693.921875</v>
      </c>
      <c r="O1225" s="0" t="n">
        <v>237168248.22</v>
      </c>
      <c r="P1225" s="0" t="n">
        <v>138694882</v>
      </c>
      <c r="Q1225" s="0" t="n">
        <v>156031742.25</v>
      </c>
      <c r="R1225" s="0" t="n">
        <v>286725617.798068</v>
      </c>
      <c r="S1225" s="0" t="n">
        <v>0.870389286398923</v>
      </c>
      <c r="T1225" s="0" t="n">
        <v>40</v>
      </c>
      <c r="U1225" s="0" t="n">
        <v>38.25</v>
      </c>
      <c r="V1225" s="0" t="n">
        <v>121.8375</v>
      </c>
      <c r="W1225" s="0" t="n">
        <v>85</v>
      </c>
      <c r="X1225" s="0" t="n">
        <v>285.0875</v>
      </c>
      <c r="Y1225" s="0" t="n">
        <v>160.0875</v>
      </c>
      <c r="Z1225" s="0" t="s">
        <v>251</v>
      </c>
      <c r="AA1225" s="0" t="n">
        <v>0.12</v>
      </c>
      <c r="AB1225" s="0" t="n">
        <v>0.25</v>
      </c>
      <c r="AC1225" s="0" t="n">
        <v>1</v>
      </c>
      <c r="AD1225" s="0" t="n">
        <v>0.13</v>
      </c>
      <c r="AE1225" s="0" t="n">
        <v>0.75</v>
      </c>
      <c r="AF1225" s="0" t="n">
        <v>0.25</v>
      </c>
      <c r="AG1225" s="0" t="n">
        <v>0.5</v>
      </c>
      <c r="AH1225" s="0" t="n">
        <v>0.104446714367871</v>
      </c>
      <c r="AI1225" s="0" t="n">
        <v>0.217597321599731</v>
      </c>
      <c r="AJ1225" s="0" t="n">
        <v>0.870389286398923</v>
      </c>
      <c r="AK1225" s="5" t="s">
        <v>254</v>
      </c>
      <c r="AL1225" s="5" t="s">
        <v>263</v>
      </c>
      <c r="AM1225" s="5" t="s">
        <v>379</v>
      </c>
      <c r="AN1225" s="5" t="s">
        <v>245</v>
      </c>
      <c r="AO1225" s="5" t="s">
        <v>252</v>
      </c>
      <c r="AP1225" s="5" t="s">
        <v>683</v>
      </c>
      <c r="AQ1225" s="0" t="s">
        <v>242</v>
      </c>
    </row>
    <row r="1226" customFormat="false" ht="15.8" hidden="true" customHeight="false" outlineLevel="0" collapsed="false">
      <c r="A1226" s="0" t="s">
        <v>8</v>
      </c>
      <c r="B1226" s="0" t="s">
        <v>8</v>
      </c>
      <c r="C1226" s="0" t="s">
        <v>378</v>
      </c>
      <c r="D1226" s="0" t="s">
        <v>177</v>
      </c>
      <c r="E1226" s="0" t="s">
        <v>103</v>
      </c>
      <c r="F1226" s="0" t="s">
        <v>202</v>
      </c>
      <c r="G1226" s="0" t="n">
        <v>338330442.452617</v>
      </c>
      <c r="H1226" s="0" t="n">
        <v>1841600.545</v>
      </c>
      <c r="I1226" s="0" t="n">
        <v>5349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338330442.452617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s">
        <v>251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5" t="s">
        <v>254</v>
      </c>
      <c r="AL1226" s="5" t="s">
        <v>284</v>
      </c>
      <c r="AM1226" s="5" t="s">
        <v>379</v>
      </c>
      <c r="AN1226" s="5" t="s">
        <v>245</v>
      </c>
      <c r="AO1226" s="5" t="s">
        <v>252</v>
      </c>
      <c r="AP1226" s="5" t="s">
        <v>684</v>
      </c>
      <c r="AQ1226" s="0" t="s">
        <v>237</v>
      </c>
    </row>
    <row r="1227" customFormat="false" ht="15.8" hidden="true" customHeight="false" outlineLevel="0" collapsed="false">
      <c r="A1227" s="0" t="s">
        <v>8</v>
      </c>
      <c r="B1227" s="0" t="s">
        <v>8</v>
      </c>
      <c r="C1227" s="0" t="s">
        <v>378</v>
      </c>
      <c r="D1227" s="0" t="s">
        <v>177</v>
      </c>
      <c r="E1227" s="0" t="s">
        <v>103</v>
      </c>
      <c r="F1227" s="0" t="s">
        <v>238</v>
      </c>
      <c r="G1227" s="0" t="n">
        <v>173529948.56953</v>
      </c>
      <c r="H1227" s="0" t="n">
        <v>1841600.545</v>
      </c>
      <c r="I1227" s="0" t="n">
        <v>3929347.611717</v>
      </c>
      <c r="J1227" s="0" t="n">
        <v>0</v>
      </c>
      <c r="K1227" s="0" t="n">
        <v>0</v>
      </c>
      <c r="L1227" s="0" t="n">
        <v>33148809.81</v>
      </c>
      <c r="M1227" s="0" t="n">
        <v>49723214.715</v>
      </c>
      <c r="N1227" s="0" t="n">
        <v>157456846.5975</v>
      </c>
      <c r="O1227" s="0" t="n">
        <v>220439585.2365</v>
      </c>
      <c r="P1227" s="0" t="n">
        <v>110496032.7</v>
      </c>
      <c r="Q1227" s="0" t="n">
        <v>128912038.15</v>
      </c>
      <c r="R1227" s="0" t="n">
        <v>338330442.452617</v>
      </c>
      <c r="S1227" s="0" t="n">
        <v>0.487099217819182</v>
      </c>
      <c r="T1227" s="0" t="n">
        <v>0</v>
      </c>
      <c r="U1227" s="0" t="n">
        <v>22.5</v>
      </c>
      <c r="V1227" s="0" t="n">
        <v>102.6</v>
      </c>
      <c r="W1227" s="0" t="n">
        <v>65</v>
      </c>
      <c r="X1227" s="0" t="n">
        <v>190.1</v>
      </c>
      <c r="Y1227" s="0" t="n">
        <v>125.1</v>
      </c>
      <c r="Z1227" s="0" t="s">
        <v>251</v>
      </c>
      <c r="AA1227" s="0" t="n">
        <v>0.12</v>
      </c>
      <c r="AB1227" s="0" t="n">
        <v>0.25</v>
      </c>
      <c r="AC1227" s="0" t="n">
        <v>1</v>
      </c>
      <c r="AD1227" s="0" t="n">
        <v>0.13</v>
      </c>
      <c r="AE1227" s="0" t="n">
        <v>0.75</v>
      </c>
      <c r="AF1227" s="0" t="n">
        <v>0</v>
      </c>
      <c r="AG1227" s="0" t="n">
        <v>0.75</v>
      </c>
      <c r="AH1227" s="0" t="n">
        <v>0.0584519061383018</v>
      </c>
      <c r="AI1227" s="0" t="n">
        <v>0.121774804454795</v>
      </c>
      <c r="AJ1227" s="0" t="n">
        <v>0.487099217819182</v>
      </c>
      <c r="AK1227" s="5" t="s">
        <v>254</v>
      </c>
      <c r="AL1227" s="5" t="s">
        <v>284</v>
      </c>
      <c r="AM1227" s="5" t="s">
        <v>379</v>
      </c>
      <c r="AN1227" s="5" t="s">
        <v>245</v>
      </c>
      <c r="AO1227" s="5" t="s">
        <v>252</v>
      </c>
      <c r="AP1227" s="5" t="s">
        <v>684</v>
      </c>
      <c r="AQ1227" s="0" t="s">
        <v>239</v>
      </c>
    </row>
    <row r="1228" customFormat="false" ht="15.8" hidden="true" customHeight="false" outlineLevel="0" collapsed="false">
      <c r="A1228" s="0" t="s">
        <v>8</v>
      </c>
      <c r="B1228" s="0" t="s">
        <v>8</v>
      </c>
      <c r="C1228" s="0" t="s">
        <v>378</v>
      </c>
      <c r="D1228" s="0" t="s">
        <v>177</v>
      </c>
      <c r="E1228" s="0" t="s">
        <v>103</v>
      </c>
      <c r="F1228" s="0" t="s">
        <v>240</v>
      </c>
      <c r="G1228" s="0" t="n">
        <v>123890121.478281</v>
      </c>
      <c r="H1228" s="0" t="n">
        <v>1841600.545</v>
      </c>
      <c r="I1228" s="0" t="n">
        <v>3929347.611717</v>
      </c>
      <c r="J1228" s="0" t="n">
        <v>0</v>
      </c>
      <c r="K1228" s="0" t="n">
        <v>0</v>
      </c>
      <c r="L1228" s="0" t="n">
        <v>33148809.81</v>
      </c>
      <c r="M1228" s="0" t="n">
        <v>49723214.715</v>
      </c>
      <c r="N1228" s="0" t="n">
        <v>173202531.25725</v>
      </c>
      <c r="O1228" s="0" t="n">
        <v>236185269.89625</v>
      </c>
      <c r="P1228" s="0" t="n">
        <v>128912038.15</v>
      </c>
      <c r="Q1228" s="0" t="n">
        <v>147328043.6</v>
      </c>
      <c r="R1228" s="0" t="n">
        <v>338330442.452617</v>
      </c>
      <c r="S1228" s="0" t="n">
        <v>0.63381917222648</v>
      </c>
      <c r="T1228" s="0" t="n">
        <v>0</v>
      </c>
      <c r="U1228" s="0" t="n">
        <v>22.5</v>
      </c>
      <c r="V1228" s="0" t="n">
        <v>111.15</v>
      </c>
      <c r="W1228" s="0" t="n">
        <v>75</v>
      </c>
      <c r="X1228" s="0" t="n">
        <v>208.65</v>
      </c>
      <c r="Y1228" s="0" t="n">
        <v>133.65</v>
      </c>
      <c r="Z1228" s="0" t="s">
        <v>251</v>
      </c>
      <c r="AA1228" s="0" t="n">
        <v>0.12</v>
      </c>
      <c r="AB1228" s="0" t="n">
        <v>0.25</v>
      </c>
      <c r="AC1228" s="0" t="n">
        <v>1</v>
      </c>
      <c r="AD1228" s="0" t="n">
        <v>0.13</v>
      </c>
      <c r="AE1228" s="0" t="n">
        <v>0.75</v>
      </c>
      <c r="AF1228" s="0" t="n">
        <v>0</v>
      </c>
      <c r="AG1228" s="0" t="n">
        <v>0.75</v>
      </c>
      <c r="AH1228" s="0" t="n">
        <v>0.0760583006671776</v>
      </c>
      <c r="AI1228" s="0" t="n">
        <v>0.15845479305662</v>
      </c>
      <c r="AJ1228" s="0" t="n">
        <v>0.63381917222648</v>
      </c>
      <c r="AK1228" s="5" t="s">
        <v>254</v>
      </c>
      <c r="AL1228" s="5" t="s">
        <v>284</v>
      </c>
      <c r="AM1228" s="5" t="s">
        <v>379</v>
      </c>
      <c r="AN1228" s="5" t="s">
        <v>245</v>
      </c>
      <c r="AO1228" s="5" t="s">
        <v>252</v>
      </c>
      <c r="AP1228" s="5" t="s">
        <v>684</v>
      </c>
      <c r="AQ1228" s="0" t="s">
        <v>155</v>
      </c>
    </row>
    <row r="1229" customFormat="false" ht="15.8" hidden="true" customHeight="false" outlineLevel="0" collapsed="false">
      <c r="A1229" s="0" t="s">
        <v>8</v>
      </c>
      <c r="B1229" s="0" t="s">
        <v>8</v>
      </c>
      <c r="C1229" s="0" t="s">
        <v>378</v>
      </c>
      <c r="D1229" s="0" t="s">
        <v>177</v>
      </c>
      <c r="E1229" s="0" t="s">
        <v>103</v>
      </c>
      <c r="F1229" s="0" t="s">
        <v>241</v>
      </c>
      <c r="G1229" s="0" t="n">
        <v>45096171.9242022</v>
      </c>
      <c r="H1229" s="0" t="n">
        <v>1841600.545</v>
      </c>
      <c r="I1229" s="0" t="n">
        <v>3929347.611717</v>
      </c>
      <c r="J1229" s="0" t="n">
        <v>64456019.075</v>
      </c>
      <c r="K1229" s="0" t="n">
        <v>82872024.525</v>
      </c>
      <c r="L1229" s="0" t="n">
        <v>58010417.1675</v>
      </c>
      <c r="M1229" s="0" t="n">
        <v>82872024.525</v>
      </c>
      <c r="N1229" s="0" t="n">
        <v>196821058.246875</v>
      </c>
      <c r="O1229" s="0" t="n">
        <v>251930954.556</v>
      </c>
      <c r="P1229" s="0" t="n">
        <v>147328043.6</v>
      </c>
      <c r="Q1229" s="0" t="n">
        <v>165744049.05</v>
      </c>
      <c r="R1229" s="0" t="n">
        <v>338330442.452617</v>
      </c>
      <c r="S1229" s="0" t="n">
        <v>0.866709683003125</v>
      </c>
      <c r="T1229" s="0" t="n">
        <v>40</v>
      </c>
      <c r="U1229" s="0" t="n">
        <v>38.25</v>
      </c>
      <c r="V1229" s="0" t="n">
        <v>121.8375</v>
      </c>
      <c r="W1229" s="0" t="n">
        <v>85</v>
      </c>
      <c r="X1229" s="0" t="n">
        <v>285.0875</v>
      </c>
      <c r="Y1229" s="0" t="n">
        <v>160.0875</v>
      </c>
      <c r="Z1229" s="0" t="s">
        <v>251</v>
      </c>
      <c r="AA1229" s="0" t="n">
        <v>0.12</v>
      </c>
      <c r="AB1229" s="0" t="n">
        <v>0.25</v>
      </c>
      <c r="AC1229" s="0" t="n">
        <v>1</v>
      </c>
      <c r="AD1229" s="0" t="n">
        <v>0.13</v>
      </c>
      <c r="AE1229" s="0" t="n">
        <v>0.75</v>
      </c>
      <c r="AF1229" s="0" t="n">
        <v>0.25</v>
      </c>
      <c r="AG1229" s="0" t="n">
        <v>0.5</v>
      </c>
      <c r="AH1229" s="0" t="n">
        <v>0.104005161960375</v>
      </c>
      <c r="AI1229" s="0" t="n">
        <v>0.216677420750781</v>
      </c>
      <c r="AJ1229" s="0" t="n">
        <v>0.866709683003125</v>
      </c>
      <c r="AK1229" s="5" t="s">
        <v>254</v>
      </c>
      <c r="AL1229" s="5" t="s">
        <v>284</v>
      </c>
      <c r="AM1229" s="5" t="s">
        <v>379</v>
      </c>
      <c r="AN1229" s="5" t="s">
        <v>245</v>
      </c>
      <c r="AO1229" s="5" t="s">
        <v>252</v>
      </c>
      <c r="AP1229" s="5" t="s">
        <v>684</v>
      </c>
      <c r="AQ1229" s="0" t="s">
        <v>242</v>
      </c>
    </row>
    <row r="1230" customFormat="false" ht="15.8" hidden="true" customHeight="false" outlineLevel="0" collapsed="false">
      <c r="A1230" s="0" t="s">
        <v>8</v>
      </c>
      <c r="B1230" s="0" t="s">
        <v>8</v>
      </c>
      <c r="C1230" s="0" t="s">
        <v>69</v>
      </c>
      <c r="D1230" s="0" t="s">
        <v>169</v>
      </c>
      <c r="E1230" s="0" t="s">
        <v>52</v>
      </c>
      <c r="F1230" s="0" t="s">
        <v>202</v>
      </c>
      <c r="G1230" s="0" t="n">
        <v>186034514.36257</v>
      </c>
      <c r="H1230" s="0" t="n">
        <v>1830467.8227212</v>
      </c>
      <c r="I1230" s="0" t="n">
        <v>16082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186034514.36257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s">
        <v>251</v>
      </c>
      <c r="AA1230" s="0" t="n">
        <v>0</v>
      </c>
      <c r="AB1230" s="0" t="n">
        <v>0</v>
      </c>
      <c r="AC1230" s="0" t="n">
        <v>0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5" t="s">
        <v>252</v>
      </c>
      <c r="AL1230" s="5" t="s">
        <v>277</v>
      </c>
      <c r="AM1230" s="5" t="s">
        <v>382</v>
      </c>
      <c r="AN1230" s="5" t="s">
        <v>245</v>
      </c>
      <c r="AO1230" s="5" t="s">
        <v>252</v>
      </c>
      <c r="AP1230" s="5" t="s">
        <v>685</v>
      </c>
      <c r="AQ1230" s="0" t="s">
        <v>237</v>
      </c>
    </row>
    <row r="1231" customFormat="false" ht="15.8" hidden="true" customHeight="false" outlineLevel="0" collapsed="false">
      <c r="A1231" s="0" t="s">
        <v>8</v>
      </c>
      <c r="B1231" s="0" t="s">
        <v>8</v>
      </c>
      <c r="C1231" s="0" t="s">
        <v>69</v>
      </c>
      <c r="D1231" s="0" t="s">
        <v>169</v>
      </c>
      <c r="E1231" s="0" t="s">
        <v>52</v>
      </c>
      <c r="F1231" s="0" t="s">
        <v>238</v>
      </c>
      <c r="G1231" s="0" t="n">
        <v>58996969.8423324</v>
      </c>
      <c r="H1231" s="0" t="n">
        <v>1830467.8227212</v>
      </c>
      <c r="I1231" s="0" t="n">
        <v>7207704.83910205</v>
      </c>
      <c r="J1231" s="0" t="n">
        <v>73218712.9088479</v>
      </c>
      <c r="K1231" s="0" t="n">
        <v>91523391.1360599</v>
      </c>
      <c r="L1231" s="0" t="n">
        <v>492700921.702808</v>
      </c>
      <c r="M1231" s="0" t="n">
        <v>596427431.534977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186034514.36257</v>
      </c>
      <c r="S1231" s="0" t="n">
        <v>0.682870836927868</v>
      </c>
      <c r="T1231" s="0" t="n">
        <v>45</v>
      </c>
      <c r="U1231" s="0" t="n">
        <v>297.49999965</v>
      </c>
      <c r="V1231" s="0" t="n">
        <v>0</v>
      </c>
      <c r="W1231" s="0" t="n">
        <v>0</v>
      </c>
      <c r="X1231" s="0" t="n">
        <v>342.49999965</v>
      </c>
      <c r="Y1231" s="0" t="n">
        <v>0</v>
      </c>
      <c r="Z1231" s="0" t="s">
        <v>251</v>
      </c>
      <c r="AA1231" s="0" t="n">
        <v>0.12</v>
      </c>
      <c r="AB1231" s="0" t="n">
        <v>0</v>
      </c>
      <c r="AC1231" s="0" t="n">
        <v>1</v>
      </c>
      <c r="AD1231" s="0" t="n">
        <v>0</v>
      </c>
      <c r="AE1231" s="0" t="n">
        <v>0.88</v>
      </c>
      <c r="AF1231" s="0" t="n">
        <v>0.88</v>
      </c>
      <c r="AG1231" s="0" t="n">
        <v>0</v>
      </c>
      <c r="AH1231" s="0" t="n">
        <v>0.0819445004313441</v>
      </c>
      <c r="AI1231" s="0" t="n">
        <v>0</v>
      </c>
      <c r="AJ1231" s="0" t="n">
        <v>0.682870836927868</v>
      </c>
      <c r="AK1231" s="5" t="s">
        <v>252</v>
      </c>
      <c r="AL1231" s="5" t="s">
        <v>277</v>
      </c>
      <c r="AM1231" s="5" t="s">
        <v>382</v>
      </c>
      <c r="AN1231" s="5" t="s">
        <v>245</v>
      </c>
      <c r="AO1231" s="5" t="s">
        <v>252</v>
      </c>
      <c r="AP1231" s="5" t="s">
        <v>685</v>
      </c>
      <c r="AQ1231" s="0" t="s">
        <v>239</v>
      </c>
    </row>
    <row r="1232" customFormat="false" ht="15.8" hidden="true" customHeight="false" outlineLevel="0" collapsed="false">
      <c r="A1232" s="0" t="s">
        <v>8</v>
      </c>
      <c r="B1232" s="0" t="s">
        <v>8</v>
      </c>
      <c r="C1232" s="0" t="s">
        <v>69</v>
      </c>
      <c r="D1232" s="0" t="s">
        <v>169</v>
      </c>
      <c r="E1232" s="0" t="s">
        <v>52</v>
      </c>
      <c r="F1232" s="0" t="s">
        <v>240</v>
      </c>
      <c r="G1232" s="0" t="n">
        <v>24083021.6574958</v>
      </c>
      <c r="H1232" s="0" t="n">
        <v>1830467.8227212</v>
      </c>
      <c r="I1232" s="0" t="n">
        <v>7207704.83910205</v>
      </c>
      <c r="J1232" s="0" t="n">
        <v>82371052.0224539</v>
      </c>
      <c r="K1232" s="0" t="n">
        <v>100675730.249666</v>
      </c>
      <c r="L1232" s="0" t="n">
        <v>492700921.702808</v>
      </c>
      <c r="M1232" s="0" t="n">
        <v>596427431.534977</v>
      </c>
      <c r="N1232" s="0" t="n">
        <v>4576169.55680299</v>
      </c>
      <c r="O1232" s="0" t="n">
        <v>7321871.29088479</v>
      </c>
      <c r="P1232" s="0" t="n">
        <v>0</v>
      </c>
      <c r="Q1232" s="0" t="n">
        <v>0</v>
      </c>
      <c r="R1232" s="0" t="n">
        <v>186034514.36257</v>
      </c>
      <c r="S1232" s="0" t="n">
        <v>0.870545410672777</v>
      </c>
      <c r="T1232" s="0" t="n">
        <v>50</v>
      </c>
      <c r="U1232" s="0" t="n">
        <v>297.49999965</v>
      </c>
      <c r="V1232" s="0" t="n">
        <v>3.25</v>
      </c>
      <c r="W1232" s="0" t="n">
        <v>0</v>
      </c>
      <c r="X1232" s="0" t="n">
        <v>350.74999965</v>
      </c>
      <c r="Y1232" s="0" t="n">
        <v>300.74999965</v>
      </c>
      <c r="Z1232" s="0" t="s">
        <v>251</v>
      </c>
      <c r="AA1232" s="0" t="n">
        <v>0.12</v>
      </c>
      <c r="AB1232" s="0" t="n">
        <v>0.25</v>
      </c>
      <c r="AC1232" s="0" t="n">
        <v>1</v>
      </c>
      <c r="AD1232" s="0" t="n">
        <v>0.13</v>
      </c>
      <c r="AE1232" s="0" t="n">
        <v>0.75</v>
      </c>
      <c r="AF1232" s="0" t="n">
        <v>0.75</v>
      </c>
      <c r="AG1232" s="0" t="n">
        <v>0</v>
      </c>
      <c r="AH1232" s="0" t="n">
        <v>0.104465449280733</v>
      </c>
      <c r="AI1232" s="0" t="n">
        <v>0.217636352668194</v>
      </c>
      <c r="AJ1232" s="0" t="n">
        <v>0.870545410672777</v>
      </c>
      <c r="AK1232" s="5" t="s">
        <v>252</v>
      </c>
      <c r="AL1232" s="5" t="s">
        <v>277</v>
      </c>
      <c r="AM1232" s="5" t="s">
        <v>382</v>
      </c>
      <c r="AN1232" s="5" t="s">
        <v>245</v>
      </c>
      <c r="AO1232" s="5" t="s">
        <v>252</v>
      </c>
      <c r="AP1232" s="5" t="s">
        <v>685</v>
      </c>
      <c r="AQ1232" s="0" t="s">
        <v>155</v>
      </c>
    </row>
    <row r="1233" customFormat="false" ht="15.8" hidden="true" customHeight="false" outlineLevel="0" collapsed="false">
      <c r="A1233" s="0" t="s">
        <v>8</v>
      </c>
      <c r="B1233" s="0" t="s">
        <v>8</v>
      </c>
      <c r="C1233" s="0" t="s">
        <v>69</v>
      </c>
      <c r="D1233" s="0" t="s">
        <v>169</v>
      </c>
      <c r="E1233" s="0" t="s">
        <v>52</v>
      </c>
      <c r="F1233" s="0" t="s">
        <v>241</v>
      </c>
      <c r="G1233" s="0" t="n">
        <v>14787473.0771758</v>
      </c>
      <c r="H1233" s="0" t="n">
        <v>1830467.8227212</v>
      </c>
      <c r="I1233" s="0" t="n">
        <v>7207704.83910205</v>
      </c>
      <c r="J1233" s="0" t="n">
        <v>82371052.0224539</v>
      </c>
      <c r="K1233" s="0" t="n">
        <v>100675730.249666</v>
      </c>
      <c r="L1233" s="0" t="n">
        <v>596427431.534977</v>
      </c>
      <c r="M1233" s="0" t="n">
        <v>726085568.82519</v>
      </c>
      <c r="N1233" s="0" t="n">
        <v>5491403.46816359</v>
      </c>
      <c r="O1233" s="0" t="n">
        <v>8237105.20224539</v>
      </c>
      <c r="P1233" s="0" t="n">
        <v>0</v>
      </c>
      <c r="Q1233" s="0" t="n">
        <v>0</v>
      </c>
      <c r="R1233" s="0" t="n">
        <v>186034514.36257</v>
      </c>
      <c r="S1233" s="0" t="n">
        <v>0.92051220641587</v>
      </c>
      <c r="T1233" s="0" t="n">
        <v>50</v>
      </c>
      <c r="U1233" s="0" t="n">
        <v>361.249999575</v>
      </c>
      <c r="V1233" s="0" t="n">
        <v>3.75</v>
      </c>
      <c r="W1233" s="0" t="n">
        <v>0</v>
      </c>
      <c r="X1233" s="0" t="n">
        <v>414.999999575</v>
      </c>
      <c r="Y1233" s="0" t="n">
        <v>364.999999575</v>
      </c>
      <c r="Z1233" s="0" t="s">
        <v>251</v>
      </c>
      <c r="AA1233" s="0" t="n">
        <v>0.12</v>
      </c>
      <c r="AB1233" s="0" t="n">
        <v>0.25</v>
      </c>
      <c r="AC1233" s="0" t="n">
        <v>1</v>
      </c>
      <c r="AD1233" s="0" t="n">
        <v>0.13</v>
      </c>
      <c r="AE1233" s="0" t="n">
        <v>0.75</v>
      </c>
      <c r="AF1233" s="0" t="n">
        <v>0.75</v>
      </c>
      <c r="AG1233" s="0" t="n">
        <v>0</v>
      </c>
      <c r="AH1233" s="0" t="n">
        <v>0.110461464769904</v>
      </c>
      <c r="AI1233" s="0" t="n">
        <v>0.230128051603968</v>
      </c>
      <c r="AJ1233" s="0" t="n">
        <v>0.92051220641587</v>
      </c>
      <c r="AK1233" s="5" t="s">
        <v>252</v>
      </c>
      <c r="AL1233" s="5" t="s">
        <v>277</v>
      </c>
      <c r="AM1233" s="5" t="s">
        <v>382</v>
      </c>
      <c r="AN1233" s="5" t="s">
        <v>245</v>
      </c>
      <c r="AO1233" s="5" t="s">
        <v>252</v>
      </c>
      <c r="AP1233" s="5" t="s">
        <v>685</v>
      </c>
      <c r="AQ1233" s="0" t="s">
        <v>242</v>
      </c>
    </row>
    <row r="1234" customFormat="false" ht="15.8" hidden="true" customHeight="false" outlineLevel="0" collapsed="false">
      <c r="A1234" s="0" t="s">
        <v>8</v>
      </c>
      <c r="B1234" s="0" t="s">
        <v>8</v>
      </c>
      <c r="C1234" s="0" t="s">
        <v>384</v>
      </c>
      <c r="D1234" s="0" t="s">
        <v>169</v>
      </c>
      <c r="E1234" s="0" t="s">
        <v>52</v>
      </c>
      <c r="F1234" s="0" t="s">
        <v>202</v>
      </c>
      <c r="G1234" s="0" t="n">
        <v>808901477.488229</v>
      </c>
      <c r="H1234" s="0" t="n">
        <v>7750831.48996397</v>
      </c>
      <c r="I1234" s="0" t="n">
        <v>5557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808901477.488229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s">
        <v>251</v>
      </c>
      <c r="AA1234" s="0" t="n">
        <v>0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5" t="s">
        <v>252</v>
      </c>
      <c r="AL1234" s="5" t="s">
        <v>277</v>
      </c>
      <c r="AM1234" s="5" t="s">
        <v>385</v>
      </c>
      <c r="AN1234" s="5" t="s">
        <v>245</v>
      </c>
      <c r="AO1234" s="5" t="s">
        <v>252</v>
      </c>
      <c r="AP1234" s="5" t="s">
        <v>686</v>
      </c>
      <c r="AQ1234" s="0" t="s">
        <v>237</v>
      </c>
    </row>
    <row r="1235" customFormat="false" ht="15.8" hidden="true" customHeight="false" outlineLevel="0" collapsed="false">
      <c r="A1235" s="0" t="s">
        <v>8</v>
      </c>
      <c r="B1235" s="0" t="s">
        <v>8</v>
      </c>
      <c r="C1235" s="0" t="s">
        <v>384</v>
      </c>
      <c r="D1235" s="0" t="s">
        <v>169</v>
      </c>
      <c r="E1235" s="0" t="s">
        <v>52</v>
      </c>
      <c r="F1235" s="0" t="s">
        <v>238</v>
      </c>
      <c r="G1235" s="0" t="n">
        <v>591966481.474145</v>
      </c>
      <c r="H1235" s="0" t="n">
        <v>7750831.48996397</v>
      </c>
      <c r="I1235" s="0" t="n">
        <v>8293455.13755963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697574834.096757</v>
      </c>
      <c r="Q1235" s="0" t="n">
        <v>775083148.996397</v>
      </c>
      <c r="R1235" s="0" t="n">
        <v>808901477.488229</v>
      </c>
      <c r="S1235" s="0" t="n">
        <v>0.268184694986221</v>
      </c>
      <c r="T1235" s="0" t="n">
        <v>0</v>
      </c>
      <c r="U1235" s="0" t="n">
        <v>0</v>
      </c>
      <c r="V1235" s="0" t="n">
        <v>0</v>
      </c>
      <c r="W1235" s="0" t="n">
        <v>95</v>
      </c>
      <c r="X1235" s="0" t="n">
        <v>95</v>
      </c>
      <c r="Y1235" s="0" t="n">
        <v>0</v>
      </c>
      <c r="Z1235" s="0" t="s">
        <v>251</v>
      </c>
      <c r="AA1235" s="0" t="n">
        <v>0</v>
      </c>
      <c r="AB1235" s="0" t="n">
        <v>0</v>
      </c>
      <c r="AC1235" s="0" t="n">
        <v>1</v>
      </c>
      <c r="AD1235" s="0" t="n">
        <v>0</v>
      </c>
      <c r="AE1235" s="0" t="n">
        <v>1</v>
      </c>
      <c r="AF1235" s="0" t="n">
        <v>0</v>
      </c>
      <c r="AG1235" s="0" t="n">
        <v>1</v>
      </c>
      <c r="AH1235" s="0" t="n">
        <v>0</v>
      </c>
      <c r="AI1235" s="0" t="n">
        <v>0</v>
      </c>
      <c r="AJ1235" s="0" t="n">
        <v>0.268184694986221</v>
      </c>
      <c r="AK1235" s="5" t="s">
        <v>252</v>
      </c>
      <c r="AL1235" s="5" t="s">
        <v>277</v>
      </c>
      <c r="AM1235" s="5" t="s">
        <v>385</v>
      </c>
      <c r="AN1235" s="5" t="s">
        <v>245</v>
      </c>
      <c r="AO1235" s="5" t="s">
        <v>252</v>
      </c>
      <c r="AP1235" s="5" t="s">
        <v>686</v>
      </c>
      <c r="AQ1235" s="0" t="s">
        <v>239</v>
      </c>
    </row>
    <row r="1236" customFormat="false" ht="15.8" hidden="true" customHeight="false" outlineLevel="0" collapsed="false">
      <c r="A1236" s="0" t="s">
        <v>8</v>
      </c>
      <c r="B1236" s="0" t="s">
        <v>8</v>
      </c>
      <c r="C1236" s="0" t="s">
        <v>384</v>
      </c>
      <c r="D1236" s="0" t="s">
        <v>169</v>
      </c>
      <c r="E1236" s="0" t="s">
        <v>52</v>
      </c>
      <c r="F1236" s="0" t="s">
        <v>240</v>
      </c>
      <c r="G1236" s="0" t="n">
        <v>357617798.482594</v>
      </c>
      <c r="H1236" s="0" t="n">
        <v>7750831.48996397</v>
      </c>
      <c r="I1236" s="0" t="n">
        <v>8293455.13755963</v>
      </c>
      <c r="J1236" s="0" t="n">
        <v>0</v>
      </c>
      <c r="K1236" s="0" t="n">
        <v>0</v>
      </c>
      <c r="L1236" s="0" t="n">
        <v>220898697.463973</v>
      </c>
      <c r="M1236" s="0" t="n">
        <v>267403686.403757</v>
      </c>
      <c r="N1236" s="0" t="n">
        <v>223353127.190352</v>
      </c>
      <c r="O1236" s="0" t="n">
        <v>246863982.684074</v>
      </c>
      <c r="P1236" s="0" t="n">
        <v>852591463.896037</v>
      </c>
      <c r="Q1236" s="0" t="n">
        <v>930099778.795677</v>
      </c>
      <c r="R1236" s="0" t="n">
        <v>808901477.488229</v>
      </c>
      <c r="S1236" s="0" t="n">
        <v>0.557896964667371</v>
      </c>
      <c r="T1236" s="0" t="n">
        <v>0</v>
      </c>
      <c r="U1236" s="0" t="n">
        <v>31.5</v>
      </c>
      <c r="V1236" s="0" t="n">
        <v>30.3333333000001</v>
      </c>
      <c r="W1236" s="0" t="n">
        <v>115</v>
      </c>
      <c r="X1236" s="0" t="n">
        <v>176.8333333</v>
      </c>
      <c r="Y1236" s="0" t="n">
        <v>61.8333333000001</v>
      </c>
      <c r="Z1236" s="0" t="s">
        <v>251</v>
      </c>
      <c r="AA1236" s="0" t="n">
        <v>0.12</v>
      </c>
      <c r="AB1236" s="0" t="n">
        <v>0.25</v>
      </c>
      <c r="AC1236" s="0" t="n">
        <v>1</v>
      </c>
      <c r="AD1236" s="0" t="n">
        <v>0.13</v>
      </c>
      <c r="AE1236" s="0" t="n">
        <v>0.75</v>
      </c>
      <c r="AF1236" s="0" t="n">
        <v>0</v>
      </c>
      <c r="AG1236" s="0" t="n">
        <v>0.75</v>
      </c>
      <c r="AH1236" s="0" t="n">
        <v>0.0669476357600846</v>
      </c>
      <c r="AI1236" s="0" t="n">
        <v>0.139474241166843</v>
      </c>
      <c r="AJ1236" s="0" t="n">
        <v>0.557896964667371</v>
      </c>
      <c r="AK1236" s="5" t="s">
        <v>252</v>
      </c>
      <c r="AL1236" s="5" t="s">
        <v>277</v>
      </c>
      <c r="AM1236" s="5" t="s">
        <v>385</v>
      </c>
      <c r="AN1236" s="5" t="s">
        <v>245</v>
      </c>
      <c r="AO1236" s="5" t="s">
        <v>252</v>
      </c>
      <c r="AP1236" s="5" t="s">
        <v>686</v>
      </c>
      <c r="AQ1236" s="0" t="s">
        <v>155</v>
      </c>
    </row>
    <row r="1237" customFormat="false" ht="15.8" hidden="true" customHeight="false" outlineLevel="0" collapsed="false">
      <c r="A1237" s="0" t="s">
        <v>8</v>
      </c>
      <c r="B1237" s="0" t="s">
        <v>8</v>
      </c>
      <c r="C1237" s="0" t="s">
        <v>384</v>
      </c>
      <c r="D1237" s="0" t="s">
        <v>169</v>
      </c>
      <c r="E1237" s="0" t="s">
        <v>52</v>
      </c>
      <c r="F1237" s="0" t="s">
        <v>241</v>
      </c>
      <c r="G1237" s="0" t="n">
        <v>128708387.694259</v>
      </c>
      <c r="H1237" s="0" t="n">
        <v>7750831.48996397</v>
      </c>
      <c r="I1237" s="0" t="n">
        <v>8293455.13755963</v>
      </c>
      <c r="J1237" s="0" t="n">
        <v>271279102.148739</v>
      </c>
      <c r="K1237" s="0" t="n">
        <v>348787417.048379</v>
      </c>
      <c r="L1237" s="0" t="n">
        <v>267403686.403757</v>
      </c>
      <c r="M1237" s="0" t="n">
        <v>325534922.578487</v>
      </c>
      <c r="N1237" s="0" t="n">
        <v>258619410.430935</v>
      </c>
      <c r="O1237" s="0" t="n">
        <v>282130265.924656</v>
      </c>
      <c r="P1237" s="0" t="n">
        <v>930099778.795677</v>
      </c>
      <c r="Q1237" s="0" t="n">
        <v>1007608093.69532</v>
      </c>
      <c r="R1237" s="0" t="n">
        <v>808901477.488229</v>
      </c>
      <c r="S1237" s="0" t="n">
        <v>0.840884964020687</v>
      </c>
      <c r="T1237" s="0" t="n">
        <v>40</v>
      </c>
      <c r="U1237" s="0" t="n">
        <v>38.25</v>
      </c>
      <c r="V1237" s="0" t="n">
        <v>34.8833332950001</v>
      </c>
      <c r="W1237" s="0" t="n">
        <v>125</v>
      </c>
      <c r="X1237" s="0" t="n">
        <v>238.133333295</v>
      </c>
      <c r="Y1237" s="0" t="n">
        <v>73.1333332950001</v>
      </c>
      <c r="Z1237" s="0" t="s">
        <v>251</v>
      </c>
      <c r="AA1237" s="0" t="n">
        <v>0.12</v>
      </c>
      <c r="AB1237" s="0" t="n">
        <v>0.25</v>
      </c>
      <c r="AC1237" s="0" t="n">
        <v>1</v>
      </c>
      <c r="AD1237" s="0" t="n">
        <v>0.13</v>
      </c>
      <c r="AE1237" s="0" t="n">
        <v>0.75</v>
      </c>
      <c r="AF1237" s="0" t="n">
        <v>0.25</v>
      </c>
      <c r="AG1237" s="0" t="n">
        <v>0.5</v>
      </c>
      <c r="AH1237" s="0" t="n">
        <v>0.100906195682482</v>
      </c>
      <c r="AI1237" s="0" t="n">
        <v>0.210221241005172</v>
      </c>
      <c r="AJ1237" s="0" t="n">
        <v>0.840884964020687</v>
      </c>
      <c r="AK1237" s="5" t="s">
        <v>252</v>
      </c>
      <c r="AL1237" s="5" t="s">
        <v>277</v>
      </c>
      <c r="AM1237" s="5" t="s">
        <v>385</v>
      </c>
      <c r="AN1237" s="5" t="s">
        <v>245</v>
      </c>
      <c r="AO1237" s="5" t="s">
        <v>252</v>
      </c>
      <c r="AP1237" s="5" t="s">
        <v>686</v>
      </c>
      <c r="AQ1237" s="0" t="s">
        <v>242</v>
      </c>
    </row>
    <row r="1238" customFormat="false" ht="15.8" hidden="true" customHeight="false" outlineLevel="0" collapsed="false">
      <c r="A1238" s="0" t="s">
        <v>8</v>
      </c>
      <c r="B1238" s="0" t="s">
        <v>8</v>
      </c>
      <c r="C1238" s="0" t="s">
        <v>116</v>
      </c>
      <c r="D1238" s="0" t="s">
        <v>179</v>
      </c>
      <c r="E1238" s="0" t="s">
        <v>103</v>
      </c>
      <c r="F1238" s="0" t="s">
        <v>202</v>
      </c>
      <c r="G1238" s="0" t="n">
        <v>66553463.8219793</v>
      </c>
      <c r="H1238" s="0" t="n">
        <v>460304.257790919</v>
      </c>
      <c r="I1238" s="0" t="n">
        <v>2055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66553463.8219793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s">
        <v>251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5" t="s">
        <v>254</v>
      </c>
      <c r="AL1238" s="5" t="s">
        <v>263</v>
      </c>
      <c r="AM1238" s="5" t="s">
        <v>387</v>
      </c>
      <c r="AN1238" s="5" t="s">
        <v>245</v>
      </c>
      <c r="AO1238" s="5" t="s">
        <v>252</v>
      </c>
      <c r="AP1238" s="5" t="s">
        <v>687</v>
      </c>
      <c r="AQ1238" s="0" t="s">
        <v>237</v>
      </c>
    </row>
    <row r="1239" customFormat="false" ht="15.8" hidden="true" customHeight="false" outlineLevel="0" collapsed="false">
      <c r="A1239" s="0" t="s">
        <v>8</v>
      </c>
      <c r="B1239" s="0" t="s">
        <v>8</v>
      </c>
      <c r="C1239" s="0" t="s">
        <v>116</v>
      </c>
      <c r="D1239" s="0" t="s">
        <v>179</v>
      </c>
      <c r="E1239" s="0" t="s">
        <v>103</v>
      </c>
      <c r="F1239" s="0" t="s">
        <v>238</v>
      </c>
      <c r="G1239" s="0" t="n">
        <v>33033141.0673944</v>
      </c>
      <c r="H1239" s="0" t="n">
        <v>460304.257790919</v>
      </c>
      <c r="I1239" s="0" t="n">
        <v>309790.032814047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55894088.4328887</v>
      </c>
      <c r="O1239" s="0" t="n">
        <v>78251723.8060441</v>
      </c>
      <c r="P1239" s="0" t="n">
        <v>27618255.4674551</v>
      </c>
      <c r="Q1239" s="0" t="n">
        <v>32221298.0453643</v>
      </c>
      <c r="R1239" s="0" t="n">
        <v>66553463.8219793</v>
      </c>
      <c r="S1239" s="0" t="n">
        <v>0.503660077621907</v>
      </c>
      <c r="T1239" s="0" t="n">
        <v>0</v>
      </c>
      <c r="U1239" s="0" t="n">
        <v>0</v>
      </c>
      <c r="V1239" s="0" t="n">
        <v>145.71428568</v>
      </c>
      <c r="W1239" s="0" t="n">
        <v>64.9999999999999</v>
      </c>
      <c r="X1239" s="0" t="n">
        <v>210.71428568</v>
      </c>
      <c r="Y1239" s="0" t="n">
        <v>145.71428568</v>
      </c>
      <c r="Z1239" s="0" t="s">
        <v>251</v>
      </c>
      <c r="AA1239" s="0" t="n">
        <v>0</v>
      </c>
      <c r="AB1239" s="0" t="n">
        <v>0.13</v>
      </c>
      <c r="AC1239" s="0" t="n">
        <v>1</v>
      </c>
      <c r="AD1239" s="0" t="n">
        <v>0.13</v>
      </c>
      <c r="AE1239" s="0" t="n">
        <v>0.87</v>
      </c>
      <c r="AF1239" s="0" t="n">
        <v>0</v>
      </c>
      <c r="AG1239" s="0" t="n">
        <v>0.87</v>
      </c>
      <c r="AH1239" s="0" t="n">
        <v>0</v>
      </c>
      <c r="AI1239" s="0" t="n">
        <v>0.0654758100908479</v>
      </c>
      <c r="AJ1239" s="0" t="n">
        <v>0.503660077621907</v>
      </c>
      <c r="AK1239" s="5" t="s">
        <v>254</v>
      </c>
      <c r="AL1239" s="5" t="s">
        <v>263</v>
      </c>
      <c r="AM1239" s="5" t="s">
        <v>387</v>
      </c>
      <c r="AN1239" s="5" t="s">
        <v>245</v>
      </c>
      <c r="AO1239" s="5" t="s">
        <v>252</v>
      </c>
      <c r="AP1239" s="5" t="s">
        <v>687</v>
      </c>
      <c r="AQ1239" s="0" t="s">
        <v>239</v>
      </c>
    </row>
    <row r="1240" customFormat="false" ht="15.8" hidden="true" customHeight="false" outlineLevel="0" collapsed="false">
      <c r="A1240" s="0" t="s">
        <v>8</v>
      </c>
      <c r="B1240" s="0" t="s">
        <v>8</v>
      </c>
      <c r="C1240" s="0" t="s">
        <v>116</v>
      </c>
      <c r="D1240" s="0" t="s">
        <v>179</v>
      </c>
      <c r="E1240" s="0" t="s">
        <v>103</v>
      </c>
      <c r="F1240" s="0" t="s">
        <v>240</v>
      </c>
      <c r="G1240" s="0" t="n">
        <v>21748419.9695283</v>
      </c>
      <c r="H1240" s="0" t="n">
        <v>460304.257790919</v>
      </c>
      <c r="I1240" s="0" t="n">
        <v>309790.032814047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61483497.2761776</v>
      </c>
      <c r="O1240" s="0" t="n">
        <v>83841132.649333</v>
      </c>
      <c r="P1240" s="0" t="n">
        <v>32221298.0453643</v>
      </c>
      <c r="Q1240" s="0" t="n">
        <v>36824340.6232735</v>
      </c>
      <c r="R1240" s="0" t="n">
        <v>66553463.8219793</v>
      </c>
      <c r="S1240" s="0" t="n">
        <v>0.673218812056091</v>
      </c>
      <c r="T1240" s="0" t="n">
        <v>0</v>
      </c>
      <c r="U1240" s="0" t="n">
        <v>0</v>
      </c>
      <c r="V1240" s="0" t="n">
        <v>157.85714282</v>
      </c>
      <c r="W1240" s="0" t="n">
        <v>75</v>
      </c>
      <c r="X1240" s="0" t="n">
        <v>232.85714282</v>
      </c>
      <c r="Y1240" s="0" t="n">
        <v>157.85714282</v>
      </c>
      <c r="Z1240" s="0" t="s">
        <v>251</v>
      </c>
      <c r="AA1240" s="0" t="n">
        <v>0</v>
      </c>
      <c r="AB1240" s="0" t="n">
        <v>0.13</v>
      </c>
      <c r="AC1240" s="0" t="n">
        <v>1</v>
      </c>
      <c r="AD1240" s="0" t="n">
        <v>0.13</v>
      </c>
      <c r="AE1240" s="0" t="n">
        <v>0.87</v>
      </c>
      <c r="AF1240" s="0" t="n">
        <v>0</v>
      </c>
      <c r="AG1240" s="0" t="n">
        <v>0.87</v>
      </c>
      <c r="AH1240" s="0" t="n">
        <v>0</v>
      </c>
      <c r="AI1240" s="0" t="n">
        <v>0.0875184455672919</v>
      </c>
      <c r="AJ1240" s="0" t="n">
        <v>0.673218812056091</v>
      </c>
      <c r="AK1240" s="5" t="s">
        <v>254</v>
      </c>
      <c r="AL1240" s="5" t="s">
        <v>263</v>
      </c>
      <c r="AM1240" s="5" t="s">
        <v>387</v>
      </c>
      <c r="AN1240" s="5" t="s">
        <v>245</v>
      </c>
      <c r="AO1240" s="5" t="s">
        <v>252</v>
      </c>
      <c r="AP1240" s="5" t="s">
        <v>687</v>
      </c>
      <c r="AQ1240" s="0" t="s">
        <v>155</v>
      </c>
    </row>
    <row r="1241" customFormat="false" ht="15.8" hidden="true" customHeight="false" outlineLevel="0" collapsed="false">
      <c r="A1241" s="0" t="s">
        <v>8</v>
      </c>
      <c r="B1241" s="0" t="s">
        <v>8</v>
      </c>
      <c r="C1241" s="0" t="s">
        <v>116</v>
      </c>
      <c r="D1241" s="0" t="s">
        <v>179</v>
      </c>
      <c r="E1241" s="0" t="s">
        <v>103</v>
      </c>
      <c r="F1241" s="0" t="s">
        <v>241</v>
      </c>
      <c r="G1241" s="0" t="n">
        <v>11121055.8577328</v>
      </c>
      <c r="H1241" s="0" t="n">
        <v>460304.257790919</v>
      </c>
      <c r="I1241" s="0" t="n">
        <v>309790.032814047</v>
      </c>
      <c r="J1241" s="0" t="n">
        <v>16110649.0226821</v>
      </c>
      <c r="K1241" s="0" t="n">
        <v>20713691.6005913</v>
      </c>
      <c r="L1241" s="0" t="n">
        <v>0</v>
      </c>
      <c r="M1241" s="0" t="n">
        <v>0</v>
      </c>
      <c r="N1241" s="0" t="n">
        <v>69867610.5411109</v>
      </c>
      <c r="O1241" s="0" t="n">
        <v>89430541.4926219</v>
      </c>
      <c r="P1241" s="0" t="n">
        <v>36824340.6232735</v>
      </c>
      <c r="Q1241" s="0" t="n">
        <v>41427383.2011827</v>
      </c>
      <c r="R1241" s="0" t="n">
        <v>66553463.8219793</v>
      </c>
      <c r="S1241" s="0" t="n">
        <v>0.832900419916835</v>
      </c>
      <c r="T1241" s="0" t="n">
        <v>39.9999999999999</v>
      </c>
      <c r="U1241" s="0" t="n">
        <v>0</v>
      </c>
      <c r="V1241" s="0" t="n">
        <v>173.035714245</v>
      </c>
      <c r="W1241" s="0" t="n">
        <v>85</v>
      </c>
      <c r="X1241" s="0" t="n">
        <v>298.035714245</v>
      </c>
      <c r="Y1241" s="0" t="n">
        <v>173.035714245</v>
      </c>
      <c r="Z1241" s="0" t="s">
        <v>251</v>
      </c>
      <c r="AA1241" s="0" t="n">
        <v>0</v>
      </c>
      <c r="AB1241" s="0" t="n">
        <v>0.13</v>
      </c>
      <c r="AC1241" s="0" t="n">
        <v>1</v>
      </c>
      <c r="AD1241" s="0" t="n">
        <v>0.13</v>
      </c>
      <c r="AE1241" s="0" t="n">
        <v>0.87</v>
      </c>
      <c r="AF1241" s="0" t="n">
        <v>0.29</v>
      </c>
      <c r="AG1241" s="0" t="n">
        <v>0.58</v>
      </c>
      <c r="AH1241" s="0" t="n">
        <v>0</v>
      </c>
      <c r="AI1241" s="0" t="n">
        <v>0.108277054589189</v>
      </c>
      <c r="AJ1241" s="0" t="n">
        <v>0.832900419916835</v>
      </c>
      <c r="AK1241" s="5" t="s">
        <v>254</v>
      </c>
      <c r="AL1241" s="5" t="s">
        <v>263</v>
      </c>
      <c r="AM1241" s="5" t="s">
        <v>387</v>
      </c>
      <c r="AN1241" s="5" t="s">
        <v>245</v>
      </c>
      <c r="AO1241" s="5" t="s">
        <v>252</v>
      </c>
      <c r="AP1241" s="5" t="s">
        <v>687</v>
      </c>
      <c r="AQ1241" s="0" t="s">
        <v>242</v>
      </c>
    </row>
    <row r="1242" customFormat="false" ht="15.8" hidden="true" customHeight="false" outlineLevel="0" collapsed="false">
      <c r="A1242" s="0" t="s">
        <v>8</v>
      </c>
      <c r="B1242" s="0" t="s">
        <v>8</v>
      </c>
      <c r="C1242" s="0" t="s">
        <v>116</v>
      </c>
      <c r="D1242" s="0" t="s">
        <v>177</v>
      </c>
      <c r="E1242" s="0" t="s">
        <v>103</v>
      </c>
      <c r="F1242" s="0" t="s">
        <v>202</v>
      </c>
      <c r="G1242" s="0" t="n">
        <v>533902380.386914</v>
      </c>
      <c r="H1242" s="0" t="n">
        <v>3080175.498</v>
      </c>
      <c r="I1242" s="0" t="n">
        <v>24287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533902380.386914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s">
        <v>251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5" t="s">
        <v>254</v>
      </c>
      <c r="AL1242" s="5" t="s">
        <v>284</v>
      </c>
      <c r="AM1242" s="5" t="s">
        <v>387</v>
      </c>
      <c r="AN1242" s="5" t="s">
        <v>245</v>
      </c>
      <c r="AO1242" s="5" t="s">
        <v>252</v>
      </c>
      <c r="AP1242" s="5" t="s">
        <v>688</v>
      </c>
      <c r="AQ1242" s="0" t="s">
        <v>237</v>
      </c>
    </row>
    <row r="1243" customFormat="false" ht="15.8" hidden="true" customHeight="false" outlineLevel="0" collapsed="false">
      <c r="A1243" s="0" t="s">
        <v>8</v>
      </c>
      <c r="B1243" s="0" t="s">
        <v>8</v>
      </c>
      <c r="C1243" s="0" t="s">
        <v>116</v>
      </c>
      <c r="D1243" s="0" t="s">
        <v>177</v>
      </c>
      <c r="E1243" s="0" t="s">
        <v>103</v>
      </c>
      <c r="F1243" s="0" t="s">
        <v>238</v>
      </c>
      <c r="G1243" s="0" t="n">
        <v>315969375.546967</v>
      </c>
      <c r="H1243" s="0" t="n">
        <v>3080175.498</v>
      </c>
      <c r="I1243" s="0" t="n">
        <v>7466649.47592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374021310.383422</v>
      </c>
      <c r="O1243" s="0" t="n">
        <v>523629834.536792</v>
      </c>
      <c r="P1243" s="0" t="n">
        <v>184810529.88</v>
      </c>
      <c r="Q1243" s="0" t="n">
        <v>215612284.86</v>
      </c>
      <c r="R1243" s="0" t="n">
        <v>533902380.386914</v>
      </c>
      <c r="S1243" s="0" t="n">
        <v>0.408188861570561</v>
      </c>
      <c r="T1243" s="0" t="n">
        <v>0</v>
      </c>
      <c r="U1243" s="0" t="n">
        <v>0</v>
      </c>
      <c r="V1243" s="0" t="n">
        <v>145.71428568</v>
      </c>
      <c r="W1243" s="0" t="n">
        <v>65</v>
      </c>
      <c r="X1243" s="0" t="n">
        <v>210.71428568</v>
      </c>
      <c r="Y1243" s="0" t="n">
        <v>145.71428568</v>
      </c>
      <c r="Z1243" s="0" t="s">
        <v>251</v>
      </c>
      <c r="AA1243" s="0" t="n">
        <v>0</v>
      </c>
      <c r="AB1243" s="0" t="n">
        <v>0.13</v>
      </c>
      <c r="AC1243" s="0" t="n">
        <v>1</v>
      </c>
      <c r="AD1243" s="0" t="n">
        <v>0.13</v>
      </c>
      <c r="AE1243" s="0" t="n">
        <v>0.87</v>
      </c>
      <c r="AF1243" s="0" t="n">
        <v>0</v>
      </c>
      <c r="AG1243" s="0" t="n">
        <v>0.87</v>
      </c>
      <c r="AH1243" s="0" t="n">
        <v>0</v>
      </c>
      <c r="AI1243" s="0" t="n">
        <v>0.0530645520041729</v>
      </c>
      <c r="AJ1243" s="0" t="n">
        <v>0.408188861570561</v>
      </c>
      <c r="AK1243" s="5" t="s">
        <v>254</v>
      </c>
      <c r="AL1243" s="5" t="s">
        <v>284</v>
      </c>
      <c r="AM1243" s="5" t="s">
        <v>387</v>
      </c>
      <c r="AN1243" s="5" t="s">
        <v>245</v>
      </c>
      <c r="AO1243" s="5" t="s">
        <v>252</v>
      </c>
      <c r="AP1243" s="5" t="s">
        <v>688</v>
      </c>
      <c r="AQ1243" s="0" t="s">
        <v>239</v>
      </c>
    </row>
    <row r="1244" customFormat="false" ht="15.8" hidden="true" customHeight="false" outlineLevel="0" collapsed="false">
      <c r="A1244" s="0" t="s">
        <v>8</v>
      </c>
      <c r="B1244" s="0" t="s">
        <v>8</v>
      </c>
      <c r="C1244" s="0" t="s">
        <v>116</v>
      </c>
      <c r="D1244" s="0" t="s">
        <v>177</v>
      </c>
      <c r="E1244" s="0" t="s">
        <v>103</v>
      </c>
      <c r="F1244" s="0" t="s">
        <v>240</v>
      </c>
      <c r="G1244" s="0" t="n">
        <v>203812440.376449</v>
      </c>
      <c r="H1244" s="0" t="n">
        <v>3080175.498</v>
      </c>
      <c r="I1244" s="0" t="n">
        <v>7466649.47592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411423441.421765</v>
      </c>
      <c r="O1244" s="0" t="n">
        <v>561031965.575133</v>
      </c>
      <c r="P1244" s="0" t="n">
        <v>215612284.86</v>
      </c>
      <c r="Q1244" s="0" t="n">
        <v>246414039.84</v>
      </c>
      <c r="R1244" s="0" t="n">
        <v>533902380.386914</v>
      </c>
      <c r="S1244" s="0" t="n">
        <v>0.618258977926361</v>
      </c>
      <c r="T1244" s="0" t="n">
        <v>0</v>
      </c>
      <c r="U1244" s="0" t="n">
        <v>0</v>
      </c>
      <c r="V1244" s="0" t="n">
        <v>157.85714282</v>
      </c>
      <c r="W1244" s="0" t="n">
        <v>75</v>
      </c>
      <c r="X1244" s="0" t="n">
        <v>232.85714282</v>
      </c>
      <c r="Y1244" s="0" t="n">
        <v>157.85714282</v>
      </c>
      <c r="Z1244" s="0" t="s">
        <v>251</v>
      </c>
      <c r="AA1244" s="0" t="n">
        <v>0</v>
      </c>
      <c r="AB1244" s="0" t="n">
        <v>0.13</v>
      </c>
      <c r="AC1244" s="0" t="n">
        <v>1</v>
      </c>
      <c r="AD1244" s="0" t="n">
        <v>0.13</v>
      </c>
      <c r="AE1244" s="0" t="n">
        <v>0.87</v>
      </c>
      <c r="AF1244" s="0" t="n">
        <v>0</v>
      </c>
      <c r="AG1244" s="0" t="n">
        <v>0.87</v>
      </c>
      <c r="AH1244" s="0" t="n">
        <v>0</v>
      </c>
      <c r="AI1244" s="0" t="n">
        <v>0.080373667130427</v>
      </c>
      <c r="AJ1244" s="0" t="n">
        <v>0.618258977926361</v>
      </c>
      <c r="AK1244" s="5" t="s">
        <v>254</v>
      </c>
      <c r="AL1244" s="5" t="s">
        <v>284</v>
      </c>
      <c r="AM1244" s="5" t="s">
        <v>387</v>
      </c>
      <c r="AN1244" s="5" t="s">
        <v>245</v>
      </c>
      <c r="AO1244" s="5" t="s">
        <v>252</v>
      </c>
      <c r="AP1244" s="5" t="s">
        <v>688</v>
      </c>
      <c r="AQ1244" s="0" t="s">
        <v>155</v>
      </c>
    </row>
    <row r="1245" customFormat="false" ht="15.8" hidden="true" customHeight="false" outlineLevel="0" collapsed="false">
      <c r="A1245" s="0" t="s">
        <v>8</v>
      </c>
      <c r="B1245" s="0" t="s">
        <v>8</v>
      </c>
      <c r="C1245" s="0" t="s">
        <v>116</v>
      </c>
      <c r="D1245" s="0" t="s">
        <v>177</v>
      </c>
      <c r="E1245" s="0" t="s">
        <v>103</v>
      </c>
      <c r="F1245" s="0" t="s">
        <v>241</v>
      </c>
      <c r="G1245" s="0" t="n">
        <v>100852258.474525</v>
      </c>
      <c r="H1245" s="0" t="n">
        <v>3080175.498</v>
      </c>
      <c r="I1245" s="0" t="n">
        <v>7466649.47592</v>
      </c>
      <c r="J1245" s="0" t="n">
        <v>107806142.43</v>
      </c>
      <c r="K1245" s="0" t="n">
        <v>138607897.41</v>
      </c>
      <c r="L1245" s="0" t="n">
        <v>0</v>
      </c>
      <c r="M1245" s="0" t="n">
        <v>0</v>
      </c>
      <c r="N1245" s="0" t="n">
        <v>467526637.979278</v>
      </c>
      <c r="O1245" s="0" t="n">
        <v>598434096.613475</v>
      </c>
      <c r="P1245" s="0" t="n">
        <v>246414039.84</v>
      </c>
      <c r="Q1245" s="0" t="n">
        <v>277215794.82</v>
      </c>
      <c r="R1245" s="0" t="n">
        <v>533902380.386914</v>
      </c>
      <c r="S1245" s="0" t="n">
        <v>0.81110356091419</v>
      </c>
      <c r="T1245" s="0" t="n">
        <v>40</v>
      </c>
      <c r="U1245" s="0" t="n">
        <v>0</v>
      </c>
      <c r="V1245" s="0" t="n">
        <v>173.035714244999</v>
      </c>
      <c r="W1245" s="0" t="n">
        <v>85</v>
      </c>
      <c r="X1245" s="0" t="n">
        <v>298.035714244999</v>
      </c>
      <c r="Y1245" s="0" t="n">
        <v>173.035714244999</v>
      </c>
      <c r="Z1245" s="0" t="s">
        <v>251</v>
      </c>
      <c r="AA1245" s="0" t="n">
        <v>0</v>
      </c>
      <c r="AB1245" s="0" t="n">
        <v>0.13</v>
      </c>
      <c r="AC1245" s="0" t="n">
        <v>1</v>
      </c>
      <c r="AD1245" s="0" t="n">
        <v>0.13</v>
      </c>
      <c r="AE1245" s="0" t="n">
        <v>0.87</v>
      </c>
      <c r="AF1245" s="0" t="n">
        <v>0.29</v>
      </c>
      <c r="AG1245" s="0" t="n">
        <v>0.58</v>
      </c>
      <c r="AH1245" s="0" t="n">
        <v>0</v>
      </c>
      <c r="AI1245" s="0" t="n">
        <v>0.105443462918845</v>
      </c>
      <c r="AJ1245" s="0" t="n">
        <v>0.81110356091419</v>
      </c>
      <c r="AK1245" s="5" t="s">
        <v>254</v>
      </c>
      <c r="AL1245" s="5" t="s">
        <v>284</v>
      </c>
      <c r="AM1245" s="5" t="s">
        <v>387</v>
      </c>
      <c r="AN1245" s="5" t="s">
        <v>245</v>
      </c>
      <c r="AO1245" s="5" t="s">
        <v>252</v>
      </c>
      <c r="AP1245" s="5" t="s">
        <v>688</v>
      </c>
      <c r="AQ1245" s="0" t="s">
        <v>242</v>
      </c>
    </row>
    <row r="1246" customFormat="false" ht="15.8" hidden="true" customHeight="false" outlineLevel="0" collapsed="false">
      <c r="A1246" s="0" t="s">
        <v>8</v>
      </c>
      <c r="B1246" s="0" t="s">
        <v>8</v>
      </c>
      <c r="C1246" s="0" t="s">
        <v>71</v>
      </c>
      <c r="D1246" s="0" t="s">
        <v>250</v>
      </c>
      <c r="E1246" s="0" t="s">
        <v>52</v>
      </c>
      <c r="F1246" s="0" t="s">
        <v>202</v>
      </c>
      <c r="G1246" s="0" t="n">
        <v>245227366.786835</v>
      </c>
      <c r="H1246" s="0" t="n">
        <v>2344791.74408371</v>
      </c>
      <c r="I1246" s="0" t="n">
        <v>11094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245227366.786835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s">
        <v>251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5" t="s">
        <v>252</v>
      </c>
      <c r="AL1246" s="5" t="s">
        <v>231</v>
      </c>
      <c r="AM1246" s="5" t="s">
        <v>390</v>
      </c>
      <c r="AN1246" s="5" t="s">
        <v>245</v>
      </c>
      <c r="AO1246" s="5" t="s">
        <v>252</v>
      </c>
      <c r="AP1246" s="5" t="s">
        <v>689</v>
      </c>
      <c r="AQ1246" s="0" t="s">
        <v>237</v>
      </c>
    </row>
    <row r="1247" customFormat="false" ht="15.8" hidden="true" customHeight="false" outlineLevel="0" collapsed="false">
      <c r="A1247" s="0" t="s">
        <v>8</v>
      </c>
      <c r="B1247" s="0" t="s">
        <v>8</v>
      </c>
      <c r="C1247" s="0" t="s">
        <v>71</v>
      </c>
      <c r="D1247" s="0" t="s">
        <v>250</v>
      </c>
      <c r="E1247" s="0" t="s">
        <v>52</v>
      </c>
      <c r="F1247" s="0" t="s">
        <v>238</v>
      </c>
      <c r="G1247" s="0" t="n">
        <v>179943808.053445</v>
      </c>
      <c r="H1247" s="0" t="n">
        <v>2344791.74408371</v>
      </c>
      <c r="I1247" s="0" t="n">
        <v>6008572.60497351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211031256.967534</v>
      </c>
      <c r="Q1247" s="0" t="n">
        <v>234479174.408371</v>
      </c>
      <c r="R1247" s="0" t="n">
        <v>245227366.786835</v>
      </c>
      <c r="S1247" s="0" t="n">
        <v>0.266216448795204</v>
      </c>
      <c r="T1247" s="0" t="n">
        <v>0</v>
      </c>
      <c r="U1247" s="0" t="n">
        <v>0</v>
      </c>
      <c r="V1247" s="0" t="n">
        <v>0</v>
      </c>
      <c r="W1247" s="0" t="n">
        <v>95</v>
      </c>
      <c r="X1247" s="0" t="n">
        <v>95</v>
      </c>
      <c r="Y1247" s="0" t="n">
        <v>0</v>
      </c>
      <c r="Z1247" s="0" t="s">
        <v>251</v>
      </c>
      <c r="AA1247" s="0" t="n">
        <v>0</v>
      </c>
      <c r="AB1247" s="0" t="n">
        <v>0</v>
      </c>
      <c r="AC1247" s="0" t="n">
        <v>1</v>
      </c>
      <c r="AD1247" s="0" t="n">
        <v>0</v>
      </c>
      <c r="AE1247" s="0" t="n">
        <v>1</v>
      </c>
      <c r="AF1247" s="0" t="n">
        <v>0</v>
      </c>
      <c r="AG1247" s="0" t="n">
        <v>1</v>
      </c>
      <c r="AH1247" s="0" t="n">
        <v>0</v>
      </c>
      <c r="AI1247" s="0" t="n">
        <v>0</v>
      </c>
      <c r="AJ1247" s="0" t="n">
        <v>0.266216448795204</v>
      </c>
      <c r="AK1247" s="5" t="s">
        <v>252</v>
      </c>
      <c r="AL1247" s="5" t="s">
        <v>231</v>
      </c>
      <c r="AM1247" s="5" t="s">
        <v>390</v>
      </c>
      <c r="AN1247" s="5" t="s">
        <v>245</v>
      </c>
      <c r="AO1247" s="5" t="s">
        <v>252</v>
      </c>
      <c r="AP1247" s="5" t="s">
        <v>689</v>
      </c>
      <c r="AQ1247" s="0" t="s">
        <v>239</v>
      </c>
    </row>
    <row r="1248" customFormat="false" ht="15.8" hidden="true" customHeight="false" outlineLevel="0" collapsed="false">
      <c r="A1248" s="0" t="s">
        <v>8</v>
      </c>
      <c r="B1248" s="0" t="s">
        <v>8</v>
      </c>
      <c r="C1248" s="0" t="s">
        <v>71</v>
      </c>
      <c r="D1248" s="0" t="s">
        <v>250</v>
      </c>
      <c r="E1248" s="0" t="s">
        <v>52</v>
      </c>
      <c r="F1248" s="0" t="s">
        <v>240</v>
      </c>
      <c r="G1248" s="0" t="n">
        <v>108181502.84701</v>
      </c>
      <c r="H1248" s="0" t="n">
        <v>2344791.74408371</v>
      </c>
      <c r="I1248" s="0" t="n">
        <v>6008572.60497351</v>
      </c>
      <c r="J1248" s="0" t="n">
        <v>0</v>
      </c>
      <c r="K1248" s="0" t="n">
        <v>0</v>
      </c>
      <c r="L1248" s="0" t="n">
        <v>66826564.7063856</v>
      </c>
      <c r="M1248" s="0" t="n">
        <v>80895315.1708878</v>
      </c>
      <c r="N1248" s="0" t="n">
        <v>67569082.0177604</v>
      </c>
      <c r="O1248" s="0" t="n">
        <v>74681616.9669983</v>
      </c>
      <c r="P1248" s="0" t="n">
        <v>257927091.849208</v>
      </c>
      <c r="Q1248" s="0" t="n">
        <v>281375009.290044</v>
      </c>
      <c r="R1248" s="0" t="n">
        <v>245227366.786835</v>
      </c>
      <c r="S1248" s="0" t="n">
        <v>0.558852242861429</v>
      </c>
      <c r="T1248" s="0" t="n">
        <v>0</v>
      </c>
      <c r="U1248" s="0" t="n">
        <v>31.5</v>
      </c>
      <c r="V1248" s="0" t="n">
        <v>30.3333333</v>
      </c>
      <c r="W1248" s="0" t="n">
        <v>115</v>
      </c>
      <c r="X1248" s="0" t="n">
        <v>176.8333333</v>
      </c>
      <c r="Y1248" s="0" t="n">
        <v>61.8333333</v>
      </c>
      <c r="Z1248" s="0" t="s">
        <v>251</v>
      </c>
      <c r="AA1248" s="0" t="n">
        <v>0.12</v>
      </c>
      <c r="AB1248" s="0" t="n">
        <v>0.25</v>
      </c>
      <c r="AC1248" s="0" t="n">
        <v>1</v>
      </c>
      <c r="AD1248" s="0" t="n">
        <v>0.13</v>
      </c>
      <c r="AE1248" s="0" t="n">
        <v>0.75</v>
      </c>
      <c r="AF1248" s="0" t="n">
        <v>0</v>
      </c>
      <c r="AG1248" s="0" t="n">
        <v>0.75</v>
      </c>
      <c r="AH1248" s="0" t="n">
        <v>0.0670622691433715</v>
      </c>
      <c r="AI1248" s="0" t="n">
        <v>0.139713060715357</v>
      </c>
      <c r="AJ1248" s="0" t="n">
        <v>0.558852242861429</v>
      </c>
      <c r="AK1248" s="5" t="s">
        <v>252</v>
      </c>
      <c r="AL1248" s="5" t="s">
        <v>231</v>
      </c>
      <c r="AM1248" s="5" t="s">
        <v>390</v>
      </c>
      <c r="AN1248" s="5" t="s">
        <v>245</v>
      </c>
      <c r="AO1248" s="5" t="s">
        <v>252</v>
      </c>
      <c r="AP1248" s="5" t="s">
        <v>689</v>
      </c>
      <c r="AQ1248" s="0" t="s">
        <v>155</v>
      </c>
    </row>
    <row r="1249" customFormat="false" ht="15.8" hidden="true" customHeight="false" outlineLevel="0" collapsed="false">
      <c r="A1249" s="0" t="s">
        <v>8</v>
      </c>
      <c r="B1249" s="0" t="s">
        <v>8</v>
      </c>
      <c r="C1249" s="0" t="s">
        <v>71</v>
      </c>
      <c r="D1249" s="0" t="s">
        <v>250</v>
      </c>
      <c r="E1249" s="0" t="s">
        <v>52</v>
      </c>
      <c r="F1249" s="0" t="s">
        <v>241</v>
      </c>
      <c r="G1249" s="0" t="n">
        <v>39157571.7450334</v>
      </c>
      <c r="H1249" s="0" t="n">
        <v>2344791.74408371</v>
      </c>
      <c r="I1249" s="0" t="n">
        <v>6008572.60497351</v>
      </c>
      <c r="J1249" s="0" t="n">
        <v>82067711.0429297</v>
      </c>
      <c r="K1249" s="0" t="n">
        <v>105515628.483767</v>
      </c>
      <c r="L1249" s="0" t="n">
        <v>80895315.1708878</v>
      </c>
      <c r="M1249" s="0" t="n">
        <v>98481253.2515157</v>
      </c>
      <c r="N1249" s="0" t="n">
        <v>78237884.4416172</v>
      </c>
      <c r="O1249" s="0" t="n">
        <v>85350419.3908552</v>
      </c>
      <c r="P1249" s="0" t="n">
        <v>281375009.290044</v>
      </c>
      <c r="Q1249" s="0" t="n">
        <v>304822926.730882</v>
      </c>
      <c r="R1249" s="0" t="n">
        <v>245227366.786835</v>
      </c>
      <c r="S1249" s="0" t="n">
        <v>0.840321362749569</v>
      </c>
      <c r="T1249" s="0" t="n">
        <v>40</v>
      </c>
      <c r="U1249" s="0" t="n">
        <v>38.25</v>
      </c>
      <c r="V1249" s="0" t="n">
        <v>34.883333295</v>
      </c>
      <c r="W1249" s="0" t="n">
        <v>125</v>
      </c>
      <c r="X1249" s="0" t="n">
        <v>238.133333295</v>
      </c>
      <c r="Y1249" s="0" t="n">
        <v>73.1333332949999</v>
      </c>
      <c r="Z1249" s="0" t="s">
        <v>251</v>
      </c>
      <c r="AA1249" s="0" t="n">
        <v>0.12</v>
      </c>
      <c r="AB1249" s="0" t="n">
        <v>0.25</v>
      </c>
      <c r="AC1249" s="0" t="n">
        <v>1</v>
      </c>
      <c r="AD1249" s="0" t="n">
        <v>0.13</v>
      </c>
      <c r="AE1249" s="0" t="n">
        <v>0.75</v>
      </c>
      <c r="AF1249" s="0" t="n">
        <v>0.25</v>
      </c>
      <c r="AG1249" s="0" t="n">
        <v>0.5</v>
      </c>
      <c r="AH1249" s="0" t="n">
        <v>0.100838563529948</v>
      </c>
      <c r="AI1249" s="0" t="n">
        <v>0.210080340687392</v>
      </c>
      <c r="AJ1249" s="0" t="n">
        <v>0.840321362749569</v>
      </c>
      <c r="AK1249" s="5" t="s">
        <v>252</v>
      </c>
      <c r="AL1249" s="5" t="s">
        <v>231</v>
      </c>
      <c r="AM1249" s="5" t="s">
        <v>390</v>
      </c>
      <c r="AN1249" s="5" t="s">
        <v>245</v>
      </c>
      <c r="AO1249" s="5" t="s">
        <v>252</v>
      </c>
      <c r="AP1249" s="5" t="s">
        <v>689</v>
      </c>
      <c r="AQ1249" s="0" t="s">
        <v>242</v>
      </c>
    </row>
    <row r="1250" customFormat="false" ht="15.8" hidden="true" customHeight="false" outlineLevel="0" collapsed="false">
      <c r="A1250" s="0" t="s">
        <v>8</v>
      </c>
      <c r="B1250" s="0" t="s">
        <v>8</v>
      </c>
      <c r="C1250" s="0" t="s">
        <v>7</v>
      </c>
      <c r="D1250" s="0" t="s">
        <v>163</v>
      </c>
      <c r="E1250" s="0" t="s">
        <v>6</v>
      </c>
      <c r="F1250" s="0" t="s">
        <v>202</v>
      </c>
      <c r="G1250" s="0" t="n">
        <v>1353616764.81416</v>
      </c>
      <c r="H1250" s="0" t="n">
        <v>6115575.55496122</v>
      </c>
      <c r="I1250" s="0" t="n">
        <v>27935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1353616764.81416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s">
        <v>230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5" t="s">
        <v>235</v>
      </c>
      <c r="AL1250" s="5" t="s">
        <v>235</v>
      </c>
      <c r="AM1250" s="5" t="s">
        <v>392</v>
      </c>
      <c r="AN1250" s="5" t="s">
        <v>245</v>
      </c>
      <c r="AO1250" s="5" t="s">
        <v>252</v>
      </c>
      <c r="AP1250" s="5" t="s">
        <v>690</v>
      </c>
      <c r="AQ1250" s="0" t="s">
        <v>237</v>
      </c>
    </row>
    <row r="1251" customFormat="false" ht="15.8" hidden="true" customHeight="false" outlineLevel="0" collapsed="false">
      <c r="A1251" s="0" t="s">
        <v>8</v>
      </c>
      <c r="B1251" s="0" t="s">
        <v>8</v>
      </c>
      <c r="C1251" s="0" t="s">
        <v>7</v>
      </c>
      <c r="D1251" s="0" t="s">
        <v>163</v>
      </c>
      <c r="E1251" s="0" t="s">
        <v>6</v>
      </c>
      <c r="F1251" s="0" t="s">
        <v>238</v>
      </c>
      <c r="G1251" s="0" t="n">
        <v>294741113.035548</v>
      </c>
      <c r="H1251" s="0" t="n">
        <v>6115575.55496122</v>
      </c>
      <c r="I1251" s="0" t="n">
        <v>4178525.15751877</v>
      </c>
      <c r="J1251" s="0" t="n">
        <v>0</v>
      </c>
      <c r="K1251" s="0" t="n">
        <v>0</v>
      </c>
      <c r="L1251" s="0" t="n">
        <v>419353751.291814</v>
      </c>
      <c r="M1251" s="0" t="n">
        <v>629030626.93772</v>
      </c>
      <c r="N1251" s="0" t="n">
        <v>157257657.040209</v>
      </c>
      <c r="O1251" s="0" t="n">
        <v>220160719.856292</v>
      </c>
      <c r="P1251" s="0" t="n">
        <v>44790295.2386174</v>
      </c>
      <c r="Q1251" s="0" t="n">
        <v>67185442.8579261</v>
      </c>
      <c r="R1251" s="0" t="n">
        <v>1353616764.81416</v>
      </c>
      <c r="S1251" s="0" t="n">
        <v>0.782256602683247</v>
      </c>
      <c r="T1251" s="0" t="n">
        <v>0</v>
      </c>
      <c r="U1251" s="0" t="n">
        <v>85.7142855</v>
      </c>
      <c r="V1251" s="0" t="n">
        <v>30.85714284</v>
      </c>
      <c r="W1251" s="0" t="n">
        <v>9.15496318295862</v>
      </c>
      <c r="X1251" s="0" t="n">
        <v>125.726391522959</v>
      </c>
      <c r="Y1251" s="0" t="n">
        <v>116.57142834</v>
      </c>
      <c r="Z1251" s="0" t="s">
        <v>230</v>
      </c>
      <c r="AA1251" s="0" t="n">
        <v>0.1678571429</v>
      </c>
      <c r="AB1251" s="0" t="n">
        <v>0.235</v>
      </c>
      <c r="AC1251" s="0" t="n">
        <v>1</v>
      </c>
      <c r="AD1251" s="0" t="n">
        <v>0.0671428571</v>
      </c>
      <c r="AE1251" s="0" t="n">
        <v>0.765</v>
      </c>
      <c r="AF1251" s="0" t="n">
        <v>0</v>
      </c>
      <c r="AG1251" s="0" t="n">
        <v>0.765</v>
      </c>
      <c r="AH1251" s="0" t="n">
        <v>0.13130735834107</v>
      </c>
      <c r="AI1251" s="0" t="n">
        <v>0.183830301630563</v>
      </c>
      <c r="AJ1251" s="0" t="n">
        <v>0.782256602683247</v>
      </c>
      <c r="AK1251" s="5" t="s">
        <v>235</v>
      </c>
      <c r="AL1251" s="5" t="s">
        <v>235</v>
      </c>
      <c r="AM1251" s="5" t="s">
        <v>392</v>
      </c>
      <c r="AN1251" s="5" t="s">
        <v>245</v>
      </c>
      <c r="AO1251" s="5" t="s">
        <v>252</v>
      </c>
      <c r="AP1251" s="5" t="s">
        <v>690</v>
      </c>
      <c r="AQ1251" s="0" t="s">
        <v>239</v>
      </c>
    </row>
    <row r="1252" customFormat="false" ht="15.8" hidden="true" customHeight="false" outlineLevel="0" collapsed="false">
      <c r="A1252" s="0" t="s">
        <v>8</v>
      </c>
      <c r="B1252" s="0" t="s">
        <v>8</v>
      </c>
      <c r="C1252" s="0" t="s">
        <v>7</v>
      </c>
      <c r="D1252" s="0" t="s">
        <v>163</v>
      </c>
      <c r="E1252" s="0" t="s">
        <v>6</v>
      </c>
      <c r="F1252" s="0" t="s">
        <v>240</v>
      </c>
      <c r="G1252" s="0" t="n">
        <v>163387141.431146</v>
      </c>
      <c r="H1252" s="0" t="n">
        <v>6115575.55496122</v>
      </c>
      <c r="I1252" s="0" t="n">
        <v>4178525.15751877</v>
      </c>
      <c r="J1252" s="0" t="n">
        <v>0</v>
      </c>
      <c r="K1252" s="0" t="n">
        <v>0</v>
      </c>
      <c r="L1252" s="0" t="n">
        <v>419353751.291814</v>
      </c>
      <c r="M1252" s="0" t="n">
        <v>629030626.93772</v>
      </c>
      <c r="N1252" s="0" t="n">
        <v>172983422.74423</v>
      </c>
      <c r="O1252" s="0" t="n">
        <v>235886485.560313</v>
      </c>
      <c r="P1252" s="0" t="n">
        <v>55987869.0482718</v>
      </c>
      <c r="Q1252" s="0" t="n">
        <v>78383016.6675806</v>
      </c>
      <c r="R1252" s="0" t="n">
        <v>1353616764.81416</v>
      </c>
      <c r="S1252" s="0" t="n">
        <v>0.879295864473444</v>
      </c>
      <c r="T1252" s="0" t="n">
        <v>0</v>
      </c>
      <c r="U1252" s="0" t="n">
        <v>85.7142855</v>
      </c>
      <c r="V1252" s="0" t="n">
        <v>33.42857141</v>
      </c>
      <c r="W1252" s="0" t="n">
        <v>10.9859558195504</v>
      </c>
      <c r="X1252" s="0" t="n">
        <v>130.12881272955</v>
      </c>
      <c r="Y1252" s="0" t="n">
        <v>119.14285691</v>
      </c>
      <c r="Z1252" s="0" t="s">
        <v>230</v>
      </c>
      <c r="AA1252" s="0" t="n">
        <v>0.1678571429</v>
      </c>
      <c r="AB1252" s="0" t="n">
        <v>0.235</v>
      </c>
      <c r="AC1252" s="0" t="n">
        <v>1</v>
      </c>
      <c r="AD1252" s="0" t="n">
        <v>0.0671428571</v>
      </c>
      <c r="AE1252" s="0" t="n">
        <v>0.765</v>
      </c>
      <c r="AF1252" s="0" t="n">
        <v>0</v>
      </c>
      <c r="AG1252" s="0" t="n">
        <v>0.765</v>
      </c>
      <c r="AH1252" s="0" t="n">
        <v>0.147596091574298</v>
      </c>
      <c r="AI1252" s="0" t="n">
        <v>0.206634528151259</v>
      </c>
      <c r="AJ1252" s="0" t="n">
        <v>0.879295864473444</v>
      </c>
      <c r="AK1252" s="5" t="s">
        <v>235</v>
      </c>
      <c r="AL1252" s="5" t="s">
        <v>235</v>
      </c>
      <c r="AM1252" s="5" t="s">
        <v>392</v>
      </c>
      <c r="AN1252" s="5" t="s">
        <v>245</v>
      </c>
      <c r="AO1252" s="5" t="s">
        <v>252</v>
      </c>
      <c r="AP1252" s="5" t="s">
        <v>690</v>
      </c>
      <c r="AQ1252" s="0" t="s">
        <v>155</v>
      </c>
    </row>
    <row r="1253" customFormat="false" ht="15.8" hidden="true" customHeight="false" outlineLevel="0" collapsed="false">
      <c r="A1253" s="0" t="s">
        <v>8</v>
      </c>
      <c r="B1253" s="0" t="s">
        <v>8</v>
      </c>
      <c r="C1253" s="0" t="s">
        <v>7</v>
      </c>
      <c r="D1253" s="0" t="s">
        <v>163</v>
      </c>
      <c r="E1253" s="0" t="s">
        <v>6</v>
      </c>
      <c r="F1253" s="0" t="s">
        <v>241</v>
      </c>
      <c r="G1253" s="0" t="n">
        <v>50280542.8188517</v>
      </c>
      <c r="H1253" s="0" t="n">
        <v>6115575.55496122</v>
      </c>
      <c r="I1253" s="0" t="n">
        <v>4178525.15751877</v>
      </c>
      <c r="J1253" s="0" t="n">
        <v>78383016.6675806</v>
      </c>
      <c r="K1253" s="0" t="n">
        <v>100778164.286889</v>
      </c>
      <c r="L1253" s="0" t="n">
        <v>733869064.760674</v>
      </c>
      <c r="M1253" s="0" t="n">
        <v>1048384378.22953</v>
      </c>
      <c r="N1253" s="0" t="n">
        <v>196572071.300261</v>
      </c>
      <c r="O1253" s="0" t="n">
        <v>251612251.264334</v>
      </c>
      <c r="P1253" s="0" t="n">
        <v>67185442.8579261</v>
      </c>
      <c r="Q1253" s="0" t="n">
        <v>89580590.4772349</v>
      </c>
      <c r="R1253" s="0" t="n">
        <v>1353616764.81416</v>
      </c>
      <c r="S1253" s="0" t="n">
        <v>0.962854668968469</v>
      </c>
      <c r="T1253" s="0" t="n">
        <v>14.6479410927338</v>
      </c>
      <c r="U1253" s="0" t="n">
        <v>145.71428535</v>
      </c>
      <c r="V1253" s="0" t="n">
        <v>36.6428571225</v>
      </c>
      <c r="W1253" s="0" t="n">
        <v>12.8169484561421</v>
      </c>
      <c r="X1253" s="0" t="n">
        <v>209.822032021376</v>
      </c>
      <c r="Y1253" s="0" t="n">
        <v>182.3571424725</v>
      </c>
      <c r="Z1253" s="0" t="s">
        <v>230</v>
      </c>
      <c r="AA1253" s="0" t="n">
        <v>0.1678571429</v>
      </c>
      <c r="AB1253" s="0" t="n">
        <v>0.235</v>
      </c>
      <c r="AC1253" s="0" t="n">
        <v>1</v>
      </c>
      <c r="AD1253" s="0" t="n">
        <v>0.0671428571</v>
      </c>
      <c r="AE1253" s="0" t="n">
        <v>0.765</v>
      </c>
      <c r="AF1253" s="0" t="n">
        <v>0.255</v>
      </c>
      <c r="AG1253" s="0" t="n">
        <v>0.51</v>
      </c>
      <c r="AH1253" s="0" t="n">
        <v>0.161622033760973</v>
      </c>
      <c r="AI1253" s="0" t="n">
        <v>0.22627084720759</v>
      </c>
      <c r="AJ1253" s="0" t="n">
        <v>0.962854668968469</v>
      </c>
      <c r="AK1253" s="5" t="s">
        <v>235</v>
      </c>
      <c r="AL1253" s="5" t="s">
        <v>235</v>
      </c>
      <c r="AM1253" s="5" t="s">
        <v>392</v>
      </c>
      <c r="AN1253" s="5" t="s">
        <v>245</v>
      </c>
      <c r="AO1253" s="5" t="s">
        <v>252</v>
      </c>
      <c r="AP1253" s="5" t="s">
        <v>690</v>
      </c>
      <c r="AQ1253" s="0" t="s">
        <v>242</v>
      </c>
    </row>
    <row r="1254" customFormat="false" ht="15.8" hidden="true" customHeight="false" outlineLevel="0" collapsed="false">
      <c r="A1254" s="0" t="s">
        <v>8</v>
      </c>
      <c r="B1254" s="0" t="s">
        <v>8</v>
      </c>
      <c r="C1254" s="0" t="s">
        <v>7</v>
      </c>
      <c r="D1254" s="0" t="s">
        <v>162</v>
      </c>
      <c r="E1254" s="0" t="s">
        <v>6</v>
      </c>
      <c r="F1254" s="0" t="s">
        <v>202</v>
      </c>
      <c r="G1254" s="0" t="n">
        <v>3201808827.98312</v>
      </c>
      <c r="H1254" s="0" t="n">
        <v>13689309.7889784</v>
      </c>
      <c r="I1254" s="0" t="n">
        <v>191488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3201808827.98312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s">
        <v>230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  <c r="AK1254" s="5" t="s">
        <v>235</v>
      </c>
      <c r="AL1254" s="5" t="s">
        <v>261</v>
      </c>
      <c r="AM1254" s="5" t="s">
        <v>392</v>
      </c>
      <c r="AN1254" s="5" t="s">
        <v>245</v>
      </c>
      <c r="AO1254" s="5" t="s">
        <v>252</v>
      </c>
      <c r="AP1254" s="5" t="s">
        <v>691</v>
      </c>
      <c r="AQ1254" s="0" t="s">
        <v>237</v>
      </c>
    </row>
    <row r="1255" customFormat="false" ht="15.8" hidden="true" customHeight="false" outlineLevel="0" collapsed="false">
      <c r="A1255" s="0" t="s">
        <v>8</v>
      </c>
      <c r="B1255" s="0" t="s">
        <v>8</v>
      </c>
      <c r="C1255" s="0" t="s">
        <v>7</v>
      </c>
      <c r="D1255" s="0" t="s">
        <v>162</v>
      </c>
      <c r="E1255" s="0" t="s">
        <v>6</v>
      </c>
      <c r="F1255" s="0" t="s">
        <v>238</v>
      </c>
      <c r="G1255" s="0" t="n">
        <v>705214053.289358</v>
      </c>
      <c r="H1255" s="0" t="n">
        <v>13689309.7889784</v>
      </c>
      <c r="I1255" s="0" t="n">
        <v>30005884.3458785</v>
      </c>
      <c r="J1255" s="0" t="n">
        <v>0</v>
      </c>
      <c r="K1255" s="0" t="n">
        <v>0</v>
      </c>
      <c r="L1255" s="0" t="n">
        <v>938695526.04035</v>
      </c>
      <c r="M1255" s="0" t="n">
        <v>1408043289.06053</v>
      </c>
      <c r="N1255" s="0" t="n">
        <v>352010822.949597</v>
      </c>
      <c r="O1255" s="0" t="n">
        <v>492815152.129436</v>
      </c>
      <c r="P1255" s="0" t="n">
        <v>110120726.550737</v>
      </c>
      <c r="Q1255" s="0" t="n">
        <v>165181089.826106</v>
      </c>
      <c r="R1255" s="0" t="n">
        <v>3201808827.98312</v>
      </c>
      <c r="S1255" s="0" t="n">
        <v>0.779745109350084</v>
      </c>
      <c r="T1255" s="0" t="n">
        <v>0</v>
      </c>
      <c r="U1255" s="0" t="n">
        <v>85.7142855</v>
      </c>
      <c r="V1255" s="0" t="n">
        <v>30.85714284</v>
      </c>
      <c r="W1255" s="0" t="n">
        <v>10.0553578164509</v>
      </c>
      <c r="X1255" s="0" t="n">
        <v>126.626786156451</v>
      </c>
      <c r="Y1255" s="0" t="n">
        <v>116.57142834</v>
      </c>
      <c r="Z1255" s="0" t="s">
        <v>230</v>
      </c>
      <c r="AA1255" s="0" t="n">
        <v>0.1678571429</v>
      </c>
      <c r="AB1255" s="0" t="n">
        <v>0.235</v>
      </c>
      <c r="AC1255" s="0" t="n">
        <v>1</v>
      </c>
      <c r="AD1255" s="0" t="n">
        <v>0.0671428571</v>
      </c>
      <c r="AE1255" s="0" t="n">
        <v>0.765</v>
      </c>
      <c r="AF1255" s="0" t="n">
        <v>0</v>
      </c>
      <c r="AG1255" s="0" t="n">
        <v>0.765</v>
      </c>
      <c r="AH1255" s="0" t="n">
        <v>0.130885786245753</v>
      </c>
      <c r="AI1255" s="0" t="n">
        <v>0.18324010069727</v>
      </c>
      <c r="AJ1255" s="0" t="n">
        <v>0.779745109350084</v>
      </c>
      <c r="AK1255" s="5" t="s">
        <v>235</v>
      </c>
      <c r="AL1255" s="5" t="s">
        <v>261</v>
      </c>
      <c r="AM1255" s="5" t="s">
        <v>392</v>
      </c>
      <c r="AN1255" s="5" t="s">
        <v>245</v>
      </c>
      <c r="AO1255" s="5" t="s">
        <v>252</v>
      </c>
      <c r="AP1255" s="5" t="s">
        <v>691</v>
      </c>
      <c r="AQ1255" s="0" t="s">
        <v>239</v>
      </c>
    </row>
    <row r="1256" customFormat="false" ht="15.8" hidden="true" customHeight="false" outlineLevel="0" collapsed="false">
      <c r="A1256" s="0" t="s">
        <v>8</v>
      </c>
      <c r="B1256" s="0" t="s">
        <v>8</v>
      </c>
      <c r="C1256" s="0" t="s">
        <v>7</v>
      </c>
      <c r="D1256" s="0" t="s">
        <v>162</v>
      </c>
      <c r="E1256" s="0" t="s">
        <v>6</v>
      </c>
      <c r="F1256" s="0" t="s">
        <v>240</v>
      </c>
      <c r="G1256" s="0" t="n">
        <v>400573459.478092</v>
      </c>
      <c r="H1256" s="0" t="n">
        <v>13689309.7889784</v>
      </c>
      <c r="I1256" s="0" t="n">
        <v>30005884.3458785</v>
      </c>
      <c r="J1256" s="0" t="n">
        <v>0</v>
      </c>
      <c r="K1256" s="0" t="n">
        <v>0</v>
      </c>
      <c r="L1256" s="0" t="n">
        <v>938695526.04035</v>
      </c>
      <c r="M1256" s="0" t="n">
        <v>1408043289.06053</v>
      </c>
      <c r="N1256" s="0" t="n">
        <v>387211905.244556</v>
      </c>
      <c r="O1256" s="0" t="n">
        <v>528016234.424395</v>
      </c>
      <c r="P1256" s="0" t="n">
        <v>137650908.188422</v>
      </c>
      <c r="Q1256" s="0" t="n">
        <v>192711271.463791</v>
      </c>
      <c r="R1256" s="0" t="n">
        <v>3201808827.98312</v>
      </c>
      <c r="S1256" s="0" t="n">
        <v>0.87489151257965</v>
      </c>
      <c r="T1256" s="0" t="n">
        <v>0</v>
      </c>
      <c r="U1256" s="0" t="n">
        <v>85.7142855</v>
      </c>
      <c r="V1256" s="0" t="n">
        <v>33.42857141</v>
      </c>
      <c r="W1256" s="0" t="n">
        <v>12.0664293797411</v>
      </c>
      <c r="X1256" s="0" t="n">
        <v>131.209286289741</v>
      </c>
      <c r="Y1256" s="0" t="n">
        <v>119.14285691</v>
      </c>
      <c r="Z1256" s="0" t="s">
        <v>230</v>
      </c>
      <c r="AA1256" s="0" t="n">
        <v>0.1678571429</v>
      </c>
      <c r="AB1256" s="0" t="n">
        <v>0.235</v>
      </c>
      <c r="AC1256" s="0" t="n">
        <v>1</v>
      </c>
      <c r="AD1256" s="0" t="n">
        <v>0.0671428571</v>
      </c>
      <c r="AE1256" s="0" t="n">
        <v>0.765</v>
      </c>
      <c r="AF1256" s="0" t="n">
        <v>0</v>
      </c>
      <c r="AG1256" s="0" t="n">
        <v>0.765</v>
      </c>
      <c r="AH1256" s="0" t="n">
        <v>0.146856789649079</v>
      </c>
      <c r="AI1256" s="0" t="n">
        <v>0.205599505456218</v>
      </c>
      <c r="AJ1256" s="0" t="n">
        <v>0.87489151257965</v>
      </c>
      <c r="AK1256" s="5" t="s">
        <v>235</v>
      </c>
      <c r="AL1256" s="5" t="s">
        <v>261</v>
      </c>
      <c r="AM1256" s="5" t="s">
        <v>392</v>
      </c>
      <c r="AN1256" s="5" t="s">
        <v>245</v>
      </c>
      <c r="AO1256" s="5" t="s">
        <v>252</v>
      </c>
      <c r="AP1256" s="5" t="s">
        <v>691</v>
      </c>
      <c r="AQ1256" s="0" t="s">
        <v>155</v>
      </c>
    </row>
    <row r="1257" customFormat="false" ht="15.8" hidden="true" customHeight="false" outlineLevel="0" collapsed="false">
      <c r="A1257" s="0" t="s">
        <v>8</v>
      </c>
      <c r="B1257" s="0" t="s">
        <v>8</v>
      </c>
      <c r="C1257" s="0" t="s">
        <v>7</v>
      </c>
      <c r="D1257" s="0" t="s">
        <v>162</v>
      </c>
      <c r="E1257" s="0" t="s">
        <v>6</v>
      </c>
      <c r="F1257" s="0" t="s">
        <v>241</v>
      </c>
      <c r="G1257" s="0" t="n">
        <v>124205196.48355</v>
      </c>
      <c r="H1257" s="0" t="n">
        <v>13689309.7889784</v>
      </c>
      <c r="I1257" s="0" t="n">
        <v>30005884.3458785</v>
      </c>
      <c r="J1257" s="0" t="n">
        <v>192711271.463791</v>
      </c>
      <c r="K1257" s="0" t="n">
        <v>247771634.739159</v>
      </c>
      <c r="L1257" s="0" t="n">
        <v>1642717170.57061</v>
      </c>
      <c r="M1257" s="0" t="n">
        <v>2346738815.10088</v>
      </c>
      <c r="N1257" s="0" t="n">
        <v>440013528.686996</v>
      </c>
      <c r="O1257" s="0" t="n">
        <v>563217316.719355</v>
      </c>
      <c r="P1257" s="0" t="n">
        <v>165181089.826106</v>
      </c>
      <c r="Q1257" s="0" t="n">
        <v>220241453.101475</v>
      </c>
      <c r="R1257" s="0" t="n">
        <v>3201808827.98312</v>
      </c>
      <c r="S1257" s="0" t="n">
        <v>0.961207803727061</v>
      </c>
      <c r="T1257" s="0" t="n">
        <v>16.0885725063215</v>
      </c>
      <c r="U1257" s="0" t="n">
        <v>145.71428535</v>
      </c>
      <c r="V1257" s="0" t="n">
        <v>36.6428571225</v>
      </c>
      <c r="W1257" s="0" t="n">
        <v>14.0775009430313</v>
      </c>
      <c r="X1257" s="0" t="n">
        <v>212.523215921853</v>
      </c>
      <c r="Y1257" s="0" t="n">
        <v>182.3571424725</v>
      </c>
      <c r="Z1257" s="0" t="s">
        <v>230</v>
      </c>
      <c r="AA1257" s="0" t="n">
        <v>0.1678571429</v>
      </c>
      <c r="AB1257" s="0" t="n">
        <v>0.235</v>
      </c>
      <c r="AC1257" s="0" t="n">
        <v>1</v>
      </c>
      <c r="AD1257" s="0" t="n">
        <v>0.0671428571</v>
      </c>
      <c r="AE1257" s="0" t="n">
        <v>0.765</v>
      </c>
      <c r="AF1257" s="0" t="n">
        <v>0.255</v>
      </c>
      <c r="AG1257" s="0" t="n">
        <v>0.51</v>
      </c>
      <c r="AH1257" s="0" t="n">
        <v>0.161345595666808</v>
      </c>
      <c r="AI1257" s="0" t="n">
        <v>0.225883833875859</v>
      </c>
      <c r="AJ1257" s="0" t="n">
        <v>0.961207803727061</v>
      </c>
      <c r="AK1257" s="5" t="s">
        <v>235</v>
      </c>
      <c r="AL1257" s="5" t="s">
        <v>261</v>
      </c>
      <c r="AM1257" s="5" t="s">
        <v>392</v>
      </c>
      <c r="AN1257" s="5" t="s">
        <v>245</v>
      </c>
      <c r="AO1257" s="5" t="s">
        <v>252</v>
      </c>
      <c r="AP1257" s="5" t="s">
        <v>691</v>
      </c>
      <c r="AQ1257" s="0" t="s">
        <v>242</v>
      </c>
    </row>
    <row r="1258" customFormat="false" ht="15.8" hidden="true" customHeight="false" outlineLevel="0" collapsed="false">
      <c r="A1258" s="0" t="s">
        <v>8</v>
      </c>
      <c r="B1258" s="0" t="s">
        <v>8</v>
      </c>
      <c r="C1258" s="0" t="s">
        <v>395</v>
      </c>
      <c r="D1258" s="0" t="s">
        <v>163</v>
      </c>
      <c r="E1258" s="0" t="s">
        <v>6</v>
      </c>
      <c r="F1258" s="0" t="s">
        <v>202</v>
      </c>
      <c r="G1258" s="0" t="n">
        <v>1281921094.76682</v>
      </c>
      <c r="H1258" s="0" t="n">
        <v>7695043.14221087</v>
      </c>
      <c r="I1258" s="0" t="n">
        <v>23965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1281921094.76682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s">
        <v>244</v>
      </c>
      <c r="AA1258" s="0" t="n">
        <v>0</v>
      </c>
      <c r="AB1258" s="0" t="n">
        <v>0</v>
      </c>
      <c r="AC1258" s="0" t="n">
        <v>0</v>
      </c>
      <c r="AD1258" s="0" t="n">
        <v>0</v>
      </c>
      <c r="AE1258" s="0" t="n">
        <v>0</v>
      </c>
      <c r="AF1258" s="0" t="n">
        <v>0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5" t="s">
        <v>235</v>
      </c>
      <c r="AL1258" s="5" t="s">
        <v>235</v>
      </c>
      <c r="AM1258" s="5" t="s">
        <v>396</v>
      </c>
      <c r="AN1258" s="5" t="s">
        <v>245</v>
      </c>
      <c r="AO1258" s="5" t="s">
        <v>252</v>
      </c>
      <c r="AP1258" s="5" t="s">
        <v>692</v>
      </c>
      <c r="AQ1258" s="0" t="s">
        <v>237</v>
      </c>
    </row>
    <row r="1259" customFormat="false" ht="15.8" hidden="true" customHeight="false" outlineLevel="0" collapsed="false">
      <c r="A1259" s="0" t="s">
        <v>8</v>
      </c>
      <c r="B1259" s="0" t="s">
        <v>8</v>
      </c>
      <c r="C1259" s="0" t="s">
        <v>395</v>
      </c>
      <c r="D1259" s="0" t="s">
        <v>163</v>
      </c>
      <c r="E1259" s="0" t="s">
        <v>6</v>
      </c>
      <c r="F1259" s="0" t="s">
        <v>238</v>
      </c>
      <c r="G1259" s="0" t="n">
        <v>193941398.452135</v>
      </c>
      <c r="H1259" s="0" t="n">
        <v>7695043.14221087</v>
      </c>
      <c r="I1259" s="0" t="n">
        <v>6817329.98096958</v>
      </c>
      <c r="J1259" s="0" t="n">
        <v>53840038.4905989</v>
      </c>
      <c r="K1259" s="0" t="n">
        <v>71786717.9874653</v>
      </c>
      <c r="L1259" s="0" t="n">
        <v>277021553.119591</v>
      </c>
      <c r="M1259" s="0" t="n">
        <v>415532329.679387</v>
      </c>
      <c r="N1259" s="0" t="n">
        <v>64638362.3945714</v>
      </c>
      <c r="O1259" s="0" t="n">
        <v>83106465.9358775</v>
      </c>
      <c r="P1259" s="0" t="n">
        <v>71786717.9874653</v>
      </c>
      <c r="Q1259" s="0" t="n">
        <v>89733397.4843316</v>
      </c>
      <c r="R1259" s="0" t="n">
        <v>1281921094.76682</v>
      </c>
      <c r="S1259" s="0" t="n">
        <v>0.848710346335776</v>
      </c>
      <c r="T1259" s="0" t="n">
        <v>8.16283639716998</v>
      </c>
      <c r="U1259" s="0" t="n">
        <v>45</v>
      </c>
      <c r="V1259" s="0" t="n">
        <v>9.60000000000001</v>
      </c>
      <c r="W1259" s="0" t="n">
        <v>10.49507536779</v>
      </c>
      <c r="X1259" s="0" t="n">
        <v>73.25791176496</v>
      </c>
      <c r="Y1259" s="0" t="n">
        <v>54.6</v>
      </c>
      <c r="Z1259" s="0" t="s">
        <v>244</v>
      </c>
      <c r="AA1259" s="0" t="n">
        <v>0.258</v>
      </c>
      <c r="AB1259" s="0" t="n">
        <v>0.44</v>
      </c>
      <c r="AC1259" s="0" t="n">
        <v>1</v>
      </c>
      <c r="AD1259" s="0" t="n">
        <v>0.182</v>
      </c>
      <c r="AE1259" s="0" t="n">
        <v>0.56</v>
      </c>
      <c r="AF1259" s="0" t="n">
        <v>0.186666666666667</v>
      </c>
      <c r="AG1259" s="0" t="n">
        <v>0.373333333333333</v>
      </c>
      <c r="AH1259" s="0" t="n">
        <v>0.21896726935463</v>
      </c>
      <c r="AI1259" s="0" t="n">
        <v>0.373432552387741</v>
      </c>
      <c r="AJ1259" s="0" t="n">
        <v>0.848710346335776</v>
      </c>
      <c r="AK1259" s="5" t="s">
        <v>235</v>
      </c>
      <c r="AL1259" s="5" t="s">
        <v>235</v>
      </c>
      <c r="AM1259" s="5" t="s">
        <v>396</v>
      </c>
      <c r="AN1259" s="5" t="s">
        <v>245</v>
      </c>
      <c r="AO1259" s="5" t="s">
        <v>252</v>
      </c>
      <c r="AP1259" s="5" t="s">
        <v>692</v>
      </c>
      <c r="AQ1259" s="0" t="s">
        <v>239</v>
      </c>
    </row>
    <row r="1260" customFormat="false" ht="15.8" hidden="true" customHeight="false" outlineLevel="0" collapsed="false">
      <c r="A1260" s="0" t="s">
        <v>8</v>
      </c>
      <c r="B1260" s="0" t="s">
        <v>8</v>
      </c>
      <c r="C1260" s="0" t="s">
        <v>395</v>
      </c>
      <c r="D1260" s="0" t="s">
        <v>163</v>
      </c>
      <c r="E1260" s="0" t="s">
        <v>6</v>
      </c>
      <c r="F1260" s="0" t="s">
        <v>240</v>
      </c>
      <c r="G1260" s="0" t="n">
        <v>75063715.0759901</v>
      </c>
      <c r="H1260" s="0" t="n">
        <v>7695043.14221087</v>
      </c>
      <c r="I1260" s="0" t="n">
        <v>6817329.98096958</v>
      </c>
      <c r="J1260" s="0" t="n">
        <v>53840038.4905989</v>
      </c>
      <c r="K1260" s="0" t="n">
        <v>71786717.9874653</v>
      </c>
      <c r="L1260" s="0" t="n">
        <v>277021553.119591</v>
      </c>
      <c r="M1260" s="0" t="n">
        <v>415532329.679387</v>
      </c>
      <c r="N1260" s="0" t="n">
        <v>73872414.1652244</v>
      </c>
      <c r="O1260" s="0" t="n">
        <v>92340517.7065306</v>
      </c>
      <c r="P1260" s="0" t="n">
        <v>80760057.7358984</v>
      </c>
      <c r="Q1260" s="0" t="n">
        <v>98706737.2327647</v>
      </c>
      <c r="R1260" s="0" t="n">
        <v>1281921094.76682</v>
      </c>
      <c r="S1260" s="0" t="n">
        <v>0.941444356144522</v>
      </c>
      <c r="T1260" s="0" t="n">
        <v>8.16283639716998</v>
      </c>
      <c r="U1260" s="0" t="n">
        <v>45</v>
      </c>
      <c r="V1260" s="0" t="n">
        <v>10.8</v>
      </c>
      <c r="W1260" s="0" t="n">
        <v>11.6611948531</v>
      </c>
      <c r="X1260" s="0" t="n">
        <v>75.62403125027</v>
      </c>
      <c r="Y1260" s="0" t="n">
        <v>55.8</v>
      </c>
      <c r="Z1260" s="0" t="s">
        <v>244</v>
      </c>
      <c r="AA1260" s="0" t="n">
        <v>0.258</v>
      </c>
      <c r="AB1260" s="0" t="n">
        <v>0.44</v>
      </c>
      <c r="AC1260" s="0" t="n">
        <v>1</v>
      </c>
      <c r="AD1260" s="0" t="n">
        <v>0.182</v>
      </c>
      <c r="AE1260" s="0" t="n">
        <v>0.56</v>
      </c>
      <c r="AF1260" s="0" t="n">
        <v>0.186666666666667</v>
      </c>
      <c r="AG1260" s="0" t="n">
        <v>0.373333333333333</v>
      </c>
      <c r="AH1260" s="0" t="n">
        <v>0.242892643885287</v>
      </c>
      <c r="AI1260" s="0" t="n">
        <v>0.41423551670359</v>
      </c>
      <c r="AJ1260" s="0" t="n">
        <v>0.941444356144522</v>
      </c>
      <c r="AK1260" s="5" t="s">
        <v>235</v>
      </c>
      <c r="AL1260" s="5" t="s">
        <v>235</v>
      </c>
      <c r="AM1260" s="5" t="s">
        <v>396</v>
      </c>
      <c r="AN1260" s="5" t="s">
        <v>245</v>
      </c>
      <c r="AO1260" s="5" t="s">
        <v>252</v>
      </c>
      <c r="AP1260" s="5" t="s">
        <v>692</v>
      </c>
      <c r="AQ1260" s="0" t="s">
        <v>155</v>
      </c>
    </row>
    <row r="1261" customFormat="false" ht="15.8" hidden="true" customHeight="false" outlineLevel="0" collapsed="false">
      <c r="A1261" s="0" t="s">
        <v>8</v>
      </c>
      <c r="B1261" s="0" t="s">
        <v>8</v>
      </c>
      <c r="C1261" s="0" t="s">
        <v>395</v>
      </c>
      <c r="D1261" s="0" t="s">
        <v>163</v>
      </c>
      <c r="E1261" s="0" t="s">
        <v>6</v>
      </c>
      <c r="F1261" s="0" t="s">
        <v>241</v>
      </c>
      <c r="G1261" s="0" t="n">
        <v>60795768.7390841</v>
      </c>
      <c r="H1261" s="0" t="n">
        <v>7695043.14221087</v>
      </c>
      <c r="I1261" s="0" t="n">
        <v>6817329.98096958</v>
      </c>
      <c r="J1261" s="0" t="n">
        <v>53840038.4905989</v>
      </c>
      <c r="K1261" s="0" t="n">
        <v>71786717.9874653</v>
      </c>
      <c r="L1261" s="0" t="n">
        <v>623298494.51908</v>
      </c>
      <c r="M1261" s="0" t="n">
        <v>831064659.358775</v>
      </c>
      <c r="N1261" s="0" t="n">
        <v>73872414.1652244</v>
      </c>
      <c r="O1261" s="0" t="n">
        <v>92340517.7065306</v>
      </c>
      <c r="P1261" s="0" t="n">
        <v>80760057.7358984</v>
      </c>
      <c r="Q1261" s="0" t="n">
        <v>98706737.2327647</v>
      </c>
      <c r="R1261" s="0" t="n">
        <v>1281921094.76682</v>
      </c>
      <c r="S1261" s="0" t="n">
        <v>0.952574484508235</v>
      </c>
      <c r="T1261" s="0" t="n">
        <v>8.16283639716998</v>
      </c>
      <c r="U1261" s="0" t="n">
        <v>94.5000000000001</v>
      </c>
      <c r="V1261" s="0" t="n">
        <v>10.8</v>
      </c>
      <c r="W1261" s="0" t="n">
        <v>11.6611948531</v>
      </c>
      <c r="X1261" s="0" t="n">
        <v>125.12403125027</v>
      </c>
      <c r="Y1261" s="0" t="n">
        <v>105.3</v>
      </c>
      <c r="Z1261" s="0" t="s">
        <v>244</v>
      </c>
      <c r="AA1261" s="0" t="n">
        <v>0.258</v>
      </c>
      <c r="AB1261" s="0" t="n">
        <v>0.44</v>
      </c>
      <c r="AC1261" s="0" t="n">
        <v>1</v>
      </c>
      <c r="AD1261" s="0" t="n">
        <v>0.182</v>
      </c>
      <c r="AE1261" s="0" t="n">
        <v>0.56</v>
      </c>
      <c r="AF1261" s="0" t="n">
        <v>0.186666666666667</v>
      </c>
      <c r="AG1261" s="0" t="n">
        <v>0.373333333333333</v>
      </c>
      <c r="AH1261" s="0" t="n">
        <v>0.245764217003125</v>
      </c>
      <c r="AI1261" s="0" t="n">
        <v>0.419132773183623</v>
      </c>
      <c r="AJ1261" s="0" t="n">
        <v>0.952574484508235</v>
      </c>
      <c r="AK1261" s="5" t="s">
        <v>235</v>
      </c>
      <c r="AL1261" s="5" t="s">
        <v>235</v>
      </c>
      <c r="AM1261" s="5" t="s">
        <v>396</v>
      </c>
      <c r="AN1261" s="5" t="s">
        <v>245</v>
      </c>
      <c r="AO1261" s="5" t="s">
        <v>252</v>
      </c>
      <c r="AP1261" s="5" t="s">
        <v>692</v>
      </c>
      <c r="AQ1261" s="0" t="s">
        <v>242</v>
      </c>
    </row>
    <row r="1262" customFormat="false" ht="15.8" hidden="true" customHeight="false" outlineLevel="0" collapsed="false">
      <c r="A1262" s="0" t="s">
        <v>8</v>
      </c>
      <c r="B1262" s="0" t="s">
        <v>8</v>
      </c>
      <c r="C1262" s="0" t="s">
        <v>395</v>
      </c>
      <c r="D1262" s="0" t="s">
        <v>162</v>
      </c>
      <c r="E1262" s="0" t="s">
        <v>6</v>
      </c>
      <c r="F1262" s="0" t="s">
        <v>202</v>
      </c>
      <c r="G1262" s="0" t="n">
        <v>4495883270.42858</v>
      </c>
      <c r="H1262" s="0" t="n">
        <v>26458216.8211042</v>
      </c>
      <c r="I1262" s="0" t="n">
        <v>266708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4495883270.42858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s">
        <v>244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5" t="s">
        <v>235</v>
      </c>
      <c r="AL1262" s="5" t="s">
        <v>261</v>
      </c>
      <c r="AM1262" s="5" t="s">
        <v>396</v>
      </c>
      <c r="AN1262" s="5" t="s">
        <v>245</v>
      </c>
      <c r="AO1262" s="5" t="s">
        <v>252</v>
      </c>
      <c r="AP1262" s="5" t="s">
        <v>693</v>
      </c>
      <c r="AQ1262" s="0" t="s">
        <v>237</v>
      </c>
    </row>
    <row r="1263" customFormat="false" ht="15.8" hidden="true" customHeight="false" outlineLevel="0" collapsed="false">
      <c r="A1263" s="0" t="s">
        <v>8</v>
      </c>
      <c r="B1263" s="0" t="s">
        <v>8</v>
      </c>
      <c r="C1263" s="0" t="s">
        <v>395</v>
      </c>
      <c r="D1263" s="0" t="s">
        <v>162</v>
      </c>
      <c r="E1263" s="0" t="s">
        <v>6</v>
      </c>
      <c r="F1263" s="0" t="s">
        <v>238</v>
      </c>
      <c r="G1263" s="0" t="n">
        <v>677513870.307649</v>
      </c>
      <c r="H1263" s="0" t="n">
        <v>26458216.8211042</v>
      </c>
      <c r="I1263" s="0" t="n">
        <v>143519981.7647</v>
      </c>
      <c r="J1263" s="0" t="n">
        <v>190174254.352122</v>
      </c>
      <c r="K1263" s="0" t="n">
        <v>253565672.469496</v>
      </c>
      <c r="L1263" s="0" t="n">
        <v>952495805.559754</v>
      </c>
      <c r="M1263" s="0" t="n">
        <v>1428743708.33963</v>
      </c>
      <c r="N1263" s="0" t="n">
        <v>222249021.297276</v>
      </c>
      <c r="O1263" s="0" t="n">
        <v>285748741.667926</v>
      </c>
      <c r="P1263" s="0" t="n">
        <v>253565672.469496</v>
      </c>
      <c r="Q1263" s="0" t="n">
        <v>316957090.58687</v>
      </c>
      <c r="R1263" s="0" t="n">
        <v>4495883270.42858</v>
      </c>
      <c r="S1263" s="0" t="n">
        <v>0.849303500657155</v>
      </c>
      <c r="T1263" s="0" t="n">
        <v>8.38567333962718</v>
      </c>
      <c r="U1263" s="0" t="n">
        <v>45.0000000000001</v>
      </c>
      <c r="V1263" s="0" t="n">
        <v>9.60000000000002</v>
      </c>
      <c r="W1263" s="0" t="n">
        <v>10.7815800080921</v>
      </c>
      <c r="X1263" s="0" t="n">
        <v>73.7672533477194</v>
      </c>
      <c r="Y1263" s="0" t="n">
        <v>54.6000000000001</v>
      </c>
      <c r="Z1263" s="0" t="s">
        <v>244</v>
      </c>
      <c r="AA1263" s="0" t="n">
        <v>0.258</v>
      </c>
      <c r="AB1263" s="0" t="n">
        <v>0.44</v>
      </c>
      <c r="AC1263" s="0" t="n">
        <v>1</v>
      </c>
      <c r="AD1263" s="0" t="n">
        <v>0.182</v>
      </c>
      <c r="AE1263" s="0" t="n">
        <v>0.56</v>
      </c>
      <c r="AF1263" s="0" t="n">
        <v>0.186666666666667</v>
      </c>
      <c r="AG1263" s="0" t="n">
        <v>0.373333333333333</v>
      </c>
      <c r="AH1263" s="0" t="n">
        <v>0.219120303169546</v>
      </c>
      <c r="AI1263" s="0" t="n">
        <v>0.373693540289148</v>
      </c>
      <c r="AJ1263" s="0" t="n">
        <v>0.849303500657155</v>
      </c>
      <c r="AK1263" s="5" t="s">
        <v>235</v>
      </c>
      <c r="AL1263" s="5" t="s">
        <v>261</v>
      </c>
      <c r="AM1263" s="5" t="s">
        <v>396</v>
      </c>
      <c r="AN1263" s="5" t="s">
        <v>245</v>
      </c>
      <c r="AO1263" s="5" t="s">
        <v>252</v>
      </c>
      <c r="AP1263" s="5" t="s">
        <v>693</v>
      </c>
      <c r="AQ1263" s="0" t="s">
        <v>239</v>
      </c>
    </row>
    <row r="1264" customFormat="false" ht="15.8" hidden="true" customHeight="false" outlineLevel="0" collapsed="false">
      <c r="A1264" s="0" t="s">
        <v>8</v>
      </c>
      <c r="B1264" s="0" t="s">
        <v>8</v>
      </c>
      <c r="C1264" s="0" t="s">
        <v>395</v>
      </c>
      <c r="D1264" s="0" t="s">
        <v>162</v>
      </c>
      <c r="E1264" s="0" t="s">
        <v>6</v>
      </c>
      <c r="F1264" s="0" t="s">
        <v>240</v>
      </c>
      <c r="G1264" s="0" t="n">
        <v>266396265.827464</v>
      </c>
      <c r="H1264" s="0" t="n">
        <v>26458216.8211042</v>
      </c>
      <c r="I1264" s="0" t="n">
        <v>143519981.7647</v>
      </c>
      <c r="J1264" s="0" t="n">
        <v>190174254.352122</v>
      </c>
      <c r="K1264" s="0" t="n">
        <v>253565672.469496</v>
      </c>
      <c r="L1264" s="0" t="n">
        <v>952495805.559754</v>
      </c>
      <c r="M1264" s="0" t="n">
        <v>1428743708.33963</v>
      </c>
      <c r="N1264" s="0" t="n">
        <v>253998881.482601</v>
      </c>
      <c r="O1264" s="0" t="n">
        <v>317498601.853251</v>
      </c>
      <c r="P1264" s="0" t="n">
        <v>285261381.528184</v>
      </c>
      <c r="Q1264" s="0" t="n">
        <v>348652799.645557</v>
      </c>
      <c r="R1264" s="0" t="n">
        <v>4495883270.42858</v>
      </c>
      <c r="S1264" s="0" t="n">
        <v>0.940746623120829</v>
      </c>
      <c r="T1264" s="0" t="n">
        <v>8.38567333962718</v>
      </c>
      <c r="U1264" s="0" t="n">
        <v>45.0000000000001</v>
      </c>
      <c r="V1264" s="0" t="n">
        <v>10.8</v>
      </c>
      <c r="W1264" s="0" t="n">
        <v>11.9795333423245</v>
      </c>
      <c r="X1264" s="0" t="n">
        <v>76.1652066819518</v>
      </c>
      <c r="Y1264" s="0" t="n">
        <v>55.8000000000001</v>
      </c>
      <c r="Z1264" s="0" t="s">
        <v>244</v>
      </c>
      <c r="AA1264" s="0" t="n">
        <v>0.258</v>
      </c>
      <c r="AB1264" s="0" t="n">
        <v>0.44</v>
      </c>
      <c r="AC1264" s="0" t="n">
        <v>1</v>
      </c>
      <c r="AD1264" s="0" t="n">
        <v>0.182</v>
      </c>
      <c r="AE1264" s="0" t="n">
        <v>0.56</v>
      </c>
      <c r="AF1264" s="0" t="n">
        <v>0.186666666666667</v>
      </c>
      <c r="AG1264" s="0" t="n">
        <v>0.373333333333333</v>
      </c>
      <c r="AH1264" s="0" t="n">
        <v>0.242712628765174</v>
      </c>
      <c r="AI1264" s="0" t="n">
        <v>0.413928514173165</v>
      </c>
      <c r="AJ1264" s="0" t="n">
        <v>0.940746623120829</v>
      </c>
      <c r="AK1264" s="5" t="s">
        <v>235</v>
      </c>
      <c r="AL1264" s="5" t="s">
        <v>261</v>
      </c>
      <c r="AM1264" s="5" t="s">
        <v>396</v>
      </c>
      <c r="AN1264" s="5" t="s">
        <v>245</v>
      </c>
      <c r="AO1264" s="5" t="s">
        <v>252</v>
      </c>
      <c r="AP1264" s="5" t="s">
        <v>693</v>
      </c>
      <c r="AQ1264" s="0" t="s">
        <v>155</v>
      </c>
    </row>
    <row r="1265" customFormat="false" ht="15.8" hidden="true" customHeight="false" outlineLevel="0" collapsed="false">
      <c r="A1265" s="0" t="s">
        <v>8</v>
      </c>
      <c r="B1265" s="0" t="s">
        <v>8</v>
      </c>
      <c r="C1265" s="0" t="s">
        <v>395</v>
      </c>
      <c r="D1265" s="0" t="s">
        <v>162</v>
      </c>
      <c r="E1265" s="0" t="s">
        <v>6</v>
      </c>
      <c r="F1265" s="0" t="s">
        <v>241</v>
      </c>
      <c r="G1265" s="0" t="n">
        <v>216562522.163151</v>
      </c>
      <c r="H1265" s="0" t="n">
        <v>26458216.8211042</v>
      </c>
      <c r="I1265" s="0" t="n">
        <v>143519981.7647</v>
      </c>
      <c r="J1265" s="0" t="n">
        <v>190174254.352122</v>
      </c>
      <c r="K1265" s="0" t="n">
        <v>253565672.469496</v>
      </c>
      <c r="L1265" s="0" t="n">
        <v>2143115562.50945</v>
      </c>
      <c r="M1265" s="0" t="n">
        <v>2857487416.67926</v>
      </c>
      <c r="N1265" s="0" t="n">
        <v>253998881.482601</v>
      </c>
      <c r="O1265" s="0" t="n">
        <v>317498601.853251</v>
      </c>
      <c r="P1265" s="0" t="n">
        <v>285261381.528184</v>
      </c>
      <c r="Q1265" s="0" t="n">
        <v>348652799.645557</v>
      </c>
      <c r="R1265" s="0" t="n">
        <v>4495883270.42858</v>
      </c>
      <c r="S1265" s="0" t="n">
        <v>0.951830928621395</v>
      </c>
      <c r="T1265" s="0" t="n">
        <v>8.38567333962718</v>
      </c>
      <c r="U1265" s="0" t="n">
        <v>94.5000000000002</v>
      </c>
      <c r="V1265" s="0" t="n">
        <v>10.8</v>
      </c>
      <c r="W1265" s="0" t="n">
        <v>11.9795333423245</v>
      </c>
      <c r="X1265" s="0" t="n">
        <v>125.665206681952</v>
      </c>
      <c r="Y1265" s="0" t="n">
        <v>105.3</v>
      </c>
      <c r="Z1265" s="0" t="s">
        <v>244</v>
      </c>
      <c r="AA1265" s="0" t="n">
        <v>0.258</v>
      </c>
      <c r="AB1265" s="0" t="n">
        <v>0.44</v>
      </c>
      <c r="AC1265" s="0" t="n">
        <v>1</v>
      </c>
      <c r="AD1265" s="0" t="n">
        <v>0.182</v>
      </c>
      <c r="AE1265" s="0" t="n">
        <v>0.56</v>
      </c>
      <c r="AF1265" s="0" t="n">
        <v>0.186666666666667</v>
      </c>
      <c r="AG1265" s="0" t="n">
        <v>0.373333333333333</v>
      </c>
      <c r="AH1265" s="0" t="n">
        <v>0.24557237958432</v>
      </c>
      <c r="AI1265" s="0" t="n">
        <v>0.418805608593414</v>
      </c>
      <c r="AJ1265" s="0" t="n">
        <v>0.951830928621395</v>
      </c>
      <c r="AK1265" s="5" t="s">
        <v>235</v>
      </c>
      <c r="AL1265" s="5" t="s">
        <v>261</v>
      </c>
      <c r="AM1265" s="5" t="s">
        <v>396</v>
      </c>
      <c r="AN1265" s="5" t="s">
        <v>245</v>
      </c>
      <c r="AO1265" s="5" t="s">
        <v>252</v>
      </c>
      <c r="AP1265" s="5" t="s">
        <v>693</v>
      </c>
      <c r="AQ1265" s="0" t="s">
        <v>242</v>
      </c>
    </row>
    <row r="1266" customFormat="false" ht="15.8" hidden="true" customHeight="false" outlineLevel="0" collapsed="false">
      <c r="A1266" s="0" t="s">
        <v>8</v>
      </c>
      <c r="B1266" s="0" t="s">
        <v>8</v>
      </c>
      <c r="C1266" s="0" t="s">
        <v>399</v>
      </c>
      <c r="D1266" s="0" t="s">
        <v>162</v>
      </c>
      <c r="E1266" s="0" t="s">
        <v>6</v>
      </c>
      <c r="F1266" s="0" t="s">
        <v>202</v>
      </c>
      <c r="G1266" s="0" t="n">
        <v>2162210114.8848</v>
      </c>
      <c r="H1266" s="0" t="n">
        <v>12717926.771079</v>
      </c>
      <c r="I1266" s="0" t="n">
        <v>317650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2162210114.8848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s">
        <v>230</v>
      </c>
      <c r="AA1266" s="0" t="n">
        <v>0</v>
      </c>
      <c r="AB1266" s="0" t="n">
        <v>0</v>
      </c>
      <c r="AC1266" s="0" t="n">
        <v>0</v>
      </c>
      <c r="AD1266" s="0" t="n">
        <v>0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0</v>
      </c>
      <c r="AJ1266" s="0" t="n">
        <v>0</v>
      </c>
      <c r="AK1266" s="5" t="s">
        <v>235</v>
      </c>
      <c r="AL1266" s="5" t="s">
        <v>261</v>
      </c>
      <c r="AM1266" s="5" t="s">
        <v>400</v>
      </c>
      <c r="AN1266" s="5" t="s">
        <v>245</v>
      </c>
      <c r="AO1266" s="5" t="s">
        <v>252</v>
      </c>
      <c r="AP1266" s="5" t="s">
        <v>694</v>
      </c>
      <c r="AQ1266" s="0" t="s">
        <v>237</v>
      </c>
    </row>
    <row r="1267" customFormat="false" ht="15.8" hidden="true" customHeight="false" outlineLevel="0" collapsed="false">
      <c r="A1267" s="0" t="s">
        <v>8</v>
      </c>
      <c r="B1267" s="0" t="s">
        <v>8</v>
      </c>
      <c r="C1267" s="0" t="s">
        <v>399</v>
      </c>
      <c r="D1267" s="0" t="s">
        <v>162</v>
      </c>
      <c r="E1267" s="0" t="s">
        <v>6</v>
      </c>
      <c r="F1267" s="0" t="s">
        <v>238</v>
      </c>
      <c r="G1267" s="0" t="n">
        <v>2162210114.8848</v>
      </c>
      <c r="H1267" s="0" t="n">
        <v>12717926.771079</v>
      </c>
      <c r="I1267" s="0" t="n">
        <v>217520632.559173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2162210114.8848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s">
        <v>230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5" t="s">
        <v>235</v>
      </c>
      <c r="AL1267" s="5" t="s">
        <v>261</v>
      </c>
      <c r="AM1267" s="5" t="s">
        <v>400</v>
      </c>
      <c r="AN1267" s="5" t="s">
        <v>245</v>
      </c>
      <c r="AO1267" s="5" t="s">
        <v>252</v>
      </c>
      <c r="AP1267" s="5" t="s">
        <v>694</v>
      </c>
      <c r="AQ1267" s="0" t="s">
        <v>239</v>
      </c>
    </row>
    <row r="1268" customFormat="false" ht="15.8" hidden="true" customHeight="false" outlineLevel="0" collapsed="false">
      <c r="A1268" s="0" t="s">
        <v>8</v>
      </c>
      <c r="B1268" s="0" t="s">
        <v>8</v>
      </c>
      <c r="C1268" s="0" t="s">
        <v>399</v>
      </c>
      <c r="D1268" s="0" t="s">
        <v>162</v>
      </c>
      <c r="E1268" s="0" t="s">
        <v>6</v>
      </c>
      <c r="F1268" s="0" t="s">
        <v>240</v>
      </c>
      <c r="G1268" s="0" t="n">
        <v>1649246460.31949</v>
      </c>
      <c r="H1268" s="0" t="n">
        <v>12717926.771079</v>
      </c>
      <c r="I1268" s="0" t="n">
        <v>217520632.559173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2162210114.8848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s">
        <v>230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5" t="s">
        <v>235</v>
      </c>
      <c r="AL1268" s="5" t="s">
        <v>261</v>
      </c>
      <c r="AM1268" s="5" t="s">
        <v>400</v>
      </c>
      <c r="AN1268" s="5" t="s">
        <v>245</v>
      </c>
      <c r="AO1268" s="5" t="s">
        <v>252</v>
      </c>
      <c r="AP1268" s="5" t="s">
        <v>694</v>
      </c>
      <c r="AQ1268" s="0" t="s">
        <v>155</v>
      </c>
    </row>
    <row r="1269" customFormat="false" ht="15.8" hidden="true" customHeight="false" outlineLevel="0" collapsed="false">
      <c r="A1269" s="0" t="s">
        <v>8</v>
      </c>
      <c r="B1269" s="0" t="s">
        <v>8</v>
      </c>
      <c r="C1269" s="0" t="s">
        <v>399</v>
      </c>
      <c r="D1269" s="0" t="s">
        <v>162</v>
      </c>
      <c r="E1269" s="0" t="s">
        <v>6</v>
      </c>
      <c r="F1269" s="0" t="s">
        <v>241</v>
      </c>
      <c r="G1269" s="0" t="n">
        <v>1649246460.31949</v>
      </c>
      <c r="H1269" s="0" t="n">
        <v>12717926.771079</v>
      </c>
      <c r="I1269" s="0" t="n">
        <v>217520632.559173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2162210114.8848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s">
        <v>230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0</v>
      </c>
      <c r="AG1269" s="0" t="n">
        <v>0</v>
      </c>
      <c r="AH1269" s="0" t="n">
        <v>0</v>
      </c>
      <c r="AI1269" s="0" t="n">
        <v>0</v>
      </c>
      <c r="AJ1269" s="0" t="n">
        <v>0</v>
      </c>
      <c r="AK1269" s="5" t="s">
        <v>235</v>
      </c>
      <c r="AL1269" s="5" t="s">
        <v>261</v>
      </c>
      <c r="AM1269" s="5" t="s">
        <v>400</v>
      </c>
      <c r="AN1269" s="5" t="s">
        <v>245</v>
      </c>
      <c r="AO1269" s="5" t="s">
        <v>252</v>
      </c>
      <c r="AP1269" s="5" t="s">
        <v>694</v>
      </c>
      <c r="AQ1269" s="0" t="s">
        <v>242</v>
      </c>
    </row>
    <row r="1270" customFormat="false" ht="15.8" hidden="true" customHeight="false" outlineLevel="0" collapsed="false">
      <c r="A1270" s="0" t="s">
        <v>8</v>
      </c>
      <c r="B1270" s="0" t="s">
        <v>8</v>
      </c>
      <c r="C1270" s="0" t="s">
        <v>109</v>
      </c>
      <c r="D1270" s="0" t="s">
        <v>190</v>
      </c>
      <c r="E1270" s="0" t="s">
        <v>117</v>
      </c>
      <c r="F1270" s="0" t="s">
        <v>202</v>
      </c>
      <c r="G1270" s="0" t="n">
        <v>341949953.12422</v>
      </c>
      <c r="H1270" s="0" t="n">
        <v>2235441.87447539</v>
      </c>
      <c r="I1270" s="0" t="n">
        <v>6348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341949953.12422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s">
        <v>251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0</v>
      </c>
      <c r="AI1270" s="0" t="n">
        <v>0</v>
      </c>
      <c r="AJ1270" s="0" t="n">
        <v>0</v>
      </c>
      <c r="AK1270" s="5" t="s">
        <v>288</v>
      </c>
      <c r="AL1270" s="5" t="s">
        <v>275</v>
      </c>
      <c r="AM1270" s="5" t="s">
        <v>402</v>
      </c>
      <c r="AN1270" s="5" t="s">
        <v>245</v>
      </c>
      <c r="AO1270" s="5" t="s">
        <v>252</v>
      </c>
      <c r="AP1270" s="5" t="s">
        <v>695</v>
      </c>
      <c r="AQ1270" s="0" t="s">
        <v>237</v>
      </c>
    </row>
    <row r="1271" customFormat="false" ht="15.8" hidden="true" customHeight="false" outlineLevel="0" collapsed="false">
      <c r="A1271" s="0" t="s">
        <v>8</v>
      </c>
      <c r="B1271" s="0" t="s">
        <v>8</v>
      </c>
      <c r="C1271" s="0" t="s">
        <v>109</v>
      </c>
      <c r="D1271" s="0" t="s">
        <v>190</v>
      </c>
      <c r="E1271" s="0" t="s">
        <v>117</v>
      </c>
      <c r="F1271" s="0" t="s">
        <v>238</v>
      </c>
      <c r="G1271" s="0" t="n">
        <v>341949953.12422</v>
      </c>
      <c r="H1271" s="0" t="n">
        <v>2235441.87447539</v>
      </c>
      <c r="I1271" s="0" t="n">
        <v>3829612.61629068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341949953.12422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s">
        <v>251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  <c r="AK1271" s="5" t="s">
        <v>288</v>
      </c>
      <c r="AL1271" s="5" t="s">
        <v>275</v>
      </c>
      <c r="AM1271" s="5" t="s">
        <v>402</v>
      </c>
      <c r="AN1271" s="5" t="s">
        <v>245</v>
      </c>
      <c r="AO1271" s="5" t="s">
        <v>252</v>
      </c>
      <c r="AP1271" s="5" t="s">
        <v>695</v>
      </c>
      <c r="AQ1271" s="0" t="s">
        <v>239</v>
      </c>
    </row>
    <row r="1272" customFormat="false" ht="15.8" hidden="true" customHeight="false" outlineLevel="0" collapsed="false">
      <c r="A1272" s="0" t="s">
        <v>8</v>
      </c>
      <c r="B1272" s="0" t="s">
        <v>8</v>
      </c>
      <c r="C1272" s="0" t="s">
        <v>109</v>
      </c>
      <c r="D1272" s="0" t="s">
        <v>190</v>
      </c>
      <c r="E1272" s="0" t="s">
        <v>117</v>
      </c>
      <c r="F1272" s="0" t="s">
        <v>240</v>
      </c>
      <c r="G1272" s="0" t="n">
        <v>341949953.12422</v>
      </c>
      <c r="H1272" s="0" t="n">
        <v>2235441.87447539</v>
      </c>
      <c r="I1272" s="0" t="n">
        <v>3829612.61629068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341949953.12422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s">
        <v>251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0</v>
      </c>
      <c r="AJ1272" s="0" t="n">
        <v>0</v>
      </c>
      <c r="AK1272" s="5" t="s">
        <v>288</v>
      </c>
      <c r="AL1272" s="5" t="s">
        <v>275</v>
      </c>
      <c r="AM1272" s="5" t="s">
        <v>402</v>
      </c>
      <c r="AN1272" s="5" t="s">
        <v>245</v>
      </c>
      <c r="AO1272" s="5" t="s">
        <v>252</v>
      </c>
      <c r="AP1272" s="5" t="s">
        <v>695</v>
      </c>
      <c r="AQ1272" s="0" t="s">
        <v>155</v>
      </c>
    </row>
    <row r="1273" customFormat="false" ht="15.8" hidden="true" customHeight="false" outlineLevel="0" collapsed="false">
      <c r="A1273" s="0" t="s">
        <v>8</v>
      </c>
      <c r="B1273" s="0" t="s">
        <v>8</v>
      </c>
      <c r="C1273" s="0" t="s">
        <v>109</v>
      </c>
      <c r="D1273" s="0" t="s">
        <v>190</v>
      </c>
      <c r="E1273" s="0" t="s">
        <v>117</v>
      </c>
      <c r="F1273" s="0" t="s">
        <v>241</v>
      </c>
      <c r="G1273" s="0" t="n">
        <v>341949953.12422</v>
      </c>
      <c r="H1273" s="0" t="n">
        <v>2235441.87447539</v>
      </c>
      <c r="I1273" s="0" t="n">
        <v>3829612.61629068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341949953.12422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s">
        <v>251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0</v>
      </c>
      <c r="AH1273" s="0" t="n">
        <v>0</v>
      </c>
      <c r="AI1273" s="0" t="n">
        <v>0</v>
      </c>
      <c r="AJ1273" s="0" t="n">
        <v>0</v>
      </c>
      <c r="AK1273" s="5" t="s">
        <v>288</v>
      </c>
      <c r="AL1273" s="5" t="s">
        <v>275</v>
      </c>
      <c r="AM1273" s="5" t="s">
        <v>402</v>
      </c>
      <c r="AN1273" s="5" t="s">
        <v>245</v>
      </c>
      <c r="AO1273" s="5" t="s">
        <v>252</v>
      </c>
      <c r="AP1273" s="5" t="s">
        <v>695</v>
      </c>
      <c r="AQ1273" s="0" t="s">
        <v>242</v>
      </c>
    </row>
    <row r="1274" customFormat="false" ht="15.8" hidden="true" customHeight="false" outlineLevel="0" collapsed="false">
      <c r="A1274" s="0" t="s">
        <v>8</v>
      </c>
      <c r="B1274" s="0" t="s">
        <v>8</v>
      </c>
      <c r="C1274" s="0" t="s">
        <v>109</v>
      </c>
      <c r="D1274" s="0" t="s">
        <v>188</v>
      </c>
      <c r="E1274" s="0" t="s">
        <v>117</v>
      </c>
      <c r="F1274" s="0" t="s">
        <v>202</v>
      </c>
      <c r="G1274" s="0" t="n">
        <v>18369844.6509733</v>
      </c>
      <c r="H1274" s="0" t="n">
        <v>111967.695733106</v>
      </c>
      <c r="I1274" s="0" t="n">
        <v>253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18369844.6509733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s">
        <v>251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5" t="s">
        <v>288</v>
      </c>
      <c r="AL1274" s="5" t="s">
        <v>299</v>
      </c>
      <c r="AM1274" s="5" t="s">
        <v>402</v>
      </c>
      <c r="AN1274" s="5" t="s">
        <v>245</v>
      </c>
      <c r="AO1274" s="5" t="s">
        <v>252</v>
      </c>
      <c r="AP1274" s="5" t="s">
        <v>696</v>
      </c>
      <c r="AQ1274" s="0" t="s">
        <v>237</v>
      </c>
    </row>
    <row r="1275" customFormat="false" ht="15.8" hidden="true" customHeight="false" outlineLevel="0" collapsed="false">
      <c r="A1275" s="0" t="s">
        <v>8</v>
      </c>
      <c r="B1275" s="0" t="s">
        <v>8</v>
      </c>
      <c r="C1275" s="0" t="s">
        <v>109</v>
      </c>
      <c r="D1275" s="0" t="s">
        <v>188</v>
      </c>
      <c r="E1275" s="0" t="s">
        <v>117</v>
      </c>
      <c r="F1275" s="0" t="s">
        <v>238</v>
      </c>
      <c r="G1275" s="0" t="n">
        <v>18369844.6509733</v>
      </c>
      <c r="H1275" s="0" t="n">
        <v>111967.695733106</v>
      </c>
      <c r="I1275" s="0" t="n">
        <v>121092.537912429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18369844.6509733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s">
        <v>251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5" t="s">
        <v>288</v>
      </c>
      <c r="AL1275" s="5" t="s">
        <v>299</v>
      </c>
      <c r="AM1275" s="5" t="s">
        <v>402</v>
      </c>
      <c r="AN1275" s="5" t="s">
        <v>245</v>
      </c>
      <c r="AO1275" s="5" t="s">
        <v>252</v>
      </c>
      <c r="AP1275" s="5" t="s">
        <v>696</v>
      </c>
      <c r="AQ1275" s="0" t="s">
        <v>239</v>
      </c>
    </row>
    <row r="1276" customFormat="false" ht="15.8" hidden="true" customHeight="false" outlineLevel="0" collapsed="false">
      <c r="A1276" s="0" t="s">
        <v>8</v>
      </c>
      <c r="B1276" s="0" t="s">
        <v>8</v>
      </c>
      <c r="C1276" s="0" t="s">
        <v>109</v>
      </c>
      <c r="D1276" s="0" t="s">
        <v>188</v>
      </c>
      <c r="E1276" s="0" t="s">
        <v>117</v>
      </c>
      <c r="F1276" s="0" t="s">
        <v>240</v>
      </c>
      <c r="G1276" s="0" t="n">
        <v>18369844.6509733</v>
      </c>
      <c r="H1276" s="0" t="n">
        <v>111967.695733106</v>
      </c>
      <c r="I1276" s="0" t="n">
        <v>121092.537912429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18369844.6509733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s">
        <v>251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0</v>
      </c>
      <c r="AJ1276" s="0" t="n">
        <v>0</v>
      </c>
      <c r="AK1276" s="5" t="s">
        <v>288</v>
      </c>
      <c r="AL1276" s="5" t="s">
        <v>299</v>
      </c>
      <c r="AM1276" s="5" t="s">
        <v>402</v>
      </c>
      <c r="AN1276" s="5" t="s">
        <v>245</v>
      </c>
      <c r="AO1276" s="5" t="s">
        <v>252</v>
      </c>
      <c r="AP1276" s="5" t="s">
        <v>696</v>
      </c>
      <c r="AQ1276" s="0" t="s">
        <v>155</v>
      </c>
    </row>
    <row r="1277" customFormat="false" ht="15.8" hidden="true" customHeight="false" outlineLevel="0" collapsed="false">
      <c r="A1277" s="0" t="s">
        <v>8</v>
      </c>
      <c r="B1277" s="0" t="s">
        <v>8</v>
      </c>
      <c r="C1277" s="0" t="s">
        <v>109</v>
      </c>
      <c r="D1277" s="0" t="s">
        <v>188</v>
      </c>
      <c r="E1277" s="0" t="s">
        <v>117</v>
      </c>
      <c r="F1277" s="0" t="s">
        <v>241</v>
      </c>
      <c r="G1277" s="0" t="n">
        <v>18369844.6509733</v>
      </c>
      <c r="H1277" s="0" t="n">
        <v>111967.695733106</v>
      </c>
      <c r="I1277" s="0" t="n">
        <v>121092.537912429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18369844.6509733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s">
        <v>251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0</v>
      </c>
      <c r="AI1277" s="0" t="n">
        <v>0</v>
      </c>
      <c r="AJ1277" s="0" t="n">
        <v>0</v>
      </c>
      <c r="AK1277" s="5" t="s">
        <v>288</v>
      </c>
      <c r="AL1277" s="5" t="s">
        <v>299</v>
      </c>
      <c r="AM1277" s="5" t="s">
        <v>402</v>
      </c>
      <c r="AN1277" s="5" t="s">
        <v>245</v>
      </c>
      <c r="AO1277" s="5" t="s">
        <v>252</v>
      </c>
      <c r="AP1277" s="5" t="s">
        <v>696</v>
      </c>
      <c r="AQ1277" s="0" t="s">
        <v>242</v>
      </c>
    </row>
    <row r="1278" customFormat="false" ht="15.8" hidden="true" customHeight="false" outlineLevel="0" collapsed="false">
      <c r="A1278" s="0" t="s">
        <v>8</v>
      </c>
      <c r="B1278" s="0" t="s">
        <v>8</v>
      </c>
      <c r="C1278" s="0" t="s">
        <v>109</v>
      </c>
      <c r="D1278" s="0" t="s">
        <v>405</v>
      </c>
      <c r="E1278" s="0" t="s">
        <v>117</v>
      </c>
      <c r="F1278" s="0" t="s">
        <v>202</v>
      </c>
      <c r="G1278" s="0" t="n">
        <v>192945971.025636</v>
      </c>
      <c r="H1278" s="0" t="n">
        <v>1677386.92068444</v>
      </c>
      <c r="I1278" s="0" t="n">
        <v>740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192945971.025636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s">
        <v>251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  <c r="AK1278" s="5" t="s">
        <v>288</v>
      </c>
      <c r="AL1278" s="5" t="s">
        <v>297</v>
      </c>
      <c r="AM1278" s="5" t="s">
        <v>402</v>
      </c>
      <c r="AN1278" s="5" t="s">
        <v>245</v>
      </c>
      <c r="AO1278" s="5" t="s">
        <v>252</v>
      </c>
      <c r="AP1278" s="5" t="s">
        <v>697</v>
      </c>
      <c r="AQ1278" s="0" t="s">
        <v>237</v>
      </c>
    </row>
    <row r="1279" customFormat="false" ht="15.8" hidden="true" customHeight="false" outlineLevel="0" collapsed="false">
      <c r="A1279" s="0" t="s">
        <v>8</v>
      </c>
      <c r="B1279" s="0" t="s">
        <v>8</v>
      </c>
      <c r="C1279" s="0" t="s">
        <v>109</v>
      </c>
      <c r="D1279" s="0" t="s">
        <v>405</v>
      </c>
      <c r="E1279" s="0" t="s">
        <v>117</v>
      </c>
      <c r="F1279" s="0" t="s">
        <v>238</v>
      </c>
      <c r="G1279" s="0" t="n">
        <v>192945971.025636</v>
      </c>
      <c r="H1279" s="0" t="n">
        <v>1677386.92068444</v>
      </c>
      <c r="I1279" s="0" t="n">
        <v>3427829.30961609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192945971.025636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s">
        <v>251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5" t="s">
        <v>288</v>
      </c>
      <c r="AL1279" s="5" t="s">
        <v>297</v>
      </c>
      <c r="AM1279" s="5" t="s">
        <v>402</v>
      </c>
      <c r="AN1279" s="5" t="s">
        <v>245</v>
      </c>
      <c r="AO1279" s="5" t="s">
        <v>252</v>
      </c>
      <c r="AP1279" s="5" t="s">
        <v>697</v>
      </c>
      <c r="AQ1279" s="0" t="s">
        <v>239</v>
      </c>
    </row>
    <row r="1280" customFormat="false" ht="15.8" hidden="true" customHeight="false" outlineLevel="0" collapsed="false">
      <c r="A1280" s="0" t="s">
        <v>8</v>
      </c>
      <c r="B1280" s="0" t="s">
        <v>8</v>
      </c>
      <c r="C1280" s="0" t="s">
        <v>109</v>
      </c>
      <c r="D1280" s="0" t="s">
        <v>405</v>
      </c>
      <c r="E1280" s="0" t="s">
        <v>117</v>
      </c>
      <c r="F1280" s="0" t="s">
        <v>240</v>
      </c>
      <c r="G1280" s="0" t="n">
        <v>192945971.025636</v>
      </c>
      <c r="H1280" s="0" t="n">
        <v>1677386.92068444</v>
      </c>
      <c r="I1280" s="0" t="n">
        <v>3427829.30961609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192945971.025636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s">
        <v>251</v>
      </c>
      <c r="AA1280" s="0" t="n">
        <v>0</v>
      </c>
      <c r="AB1280" s="0" t="n">
        <v>0</v>
      </c>
      <c r="AC1280" s="0" t="n">
        <v>0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0</v>
      </c>
      <c r="AK1280" s="5" t="s">
        <v>288</v>
      </c>
      <c r="AL1280" s="5" t="s">
        <v>297</v>
      </c>
      <c r="AM1280" s="5" t="s">
        <v>402</v>
      </c>
      <c r="AN1280" s="5" t="s">
        <v>245</v>
      </c>
      <c r="AO1280" s="5" t="s">
        <v>252</v>
      </c>
      <c r="AP1280" s="5" t="s">
        <v>697</v>
      </c>
      <c r="AQ1280" s="0" t="s">
        <v>155</v>
      </c>
    </row>
    <row r="1281" customFormat="false" ht="15.8" hidden="true" customHeight="false" outlineLevel="0" collapsed="false">
      <c r="A1281" s="0" t="s">
        <v>8</v>
      </c>
      <c r="B1281" s="0" t="s">
        <v>8</v>
      </c>
      <c r="C1281" s="0" t="s">
        <v>109</v>
      </c>
      <c r="D1281" s="0" t="s">
        <v>405</v>
      </c>
      <c r="E1281" s="0" t="s">
        <v>117</v>
      </c>
      <c r="F1281" s="0" t="s">
        <v>241</v>
      </c>
      <c r="G1281" s="0" t="n">
        <v>192945971.025636</v>
      </c>
      <c r="H1281" s="0" t="n">
        <v>1677386.92068444</v>
      </c>
      <c r="I1281" s="0" t="n">
        <v>3427829.30961609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192945971.025636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s">
        <v>251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5" t="s">
        <v>288</v>
      </c>
      <c r="AL1281" s="5" t="s">
        <v>297</v>
      </c>
      <c r="AM1281" s="5" t="s">
        <v>402</v>
      </c>
      <c r="AN1281" s="5" t="s">
        <v>245</v>
      </c>
      <c r="AO1281" s="5" t="s">
        <v>252</v>
      </c>
      <c r="AP1281" s="5" t="s">
        <v>697</v>
      </c>
      <c r="AQ1281" s="0" t="s">
        <v>242</v>
      </c>
    </row>
    <row r="1282" customFormat="false" ht="15.8" hidden="true" customHeight="false" outlineLevel="0" collapsed="false">
      <c r="A1282" s="0" t="s">
        <v>8</v>
      </c>
      <c r="B1282" s="0" t="s">
        <v>8</v>
      </c>
      <c r="C1282" s="0" t="s">
        <v>109</v>
      </c>
      <c r="D1282" s="0" t="s">
        <v>182</v>
      </c>
      <c r="E1282" s="0" t="s">
        <v>117</v>
      </c>
      <c r="F1282" s="0" t="s">
        <v>202</v>
      </c>
      <c r="G1282" s="0" t="n">
        <v>737365496.852008</v>
      </c>
      <c r="H1282" s="0" t="n">
        <v>4629278.33377389</v>
      </c>
      <c r="I1282" s="0" t="n">
        <v>2767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737365496.852008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s">
        <v>251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5" t="s">
        <v>288</v>
      </c>
      <c r="AL1282" s="5" t="s">
        <v>301</v>
      </c>
      <c r="AM1282" s="5" t="s">
        <v>402</v>
      </c>
      <c r="AN1282" s="5" t="s">
        <v>245</v>
      </c>
      <c r="AO1282" s="5" t="s">
        <v>252</v>
      </c>
      <c r="AP1282" s="5" t="s">
        <v>698</v>
      </c>
      <c r="AQ1282" s="0" t="s">
        <v>237</v>
      </c>
    </row>
    <row r="1283" customFormat="false" ht="15.8" hidden="true" customHeight="false" outlineLevel="0" collapsed="false">
      <c r="A1283" s="0" t="s">
        <v>8</v>
      </c>
      <c r="B1283" s="0" t="s">
        <v>8</v>
      </c>
      <c r="C1283" s="0" t="s">
        <v>109</v>
      </c>
      <c r="D1283" s="0" t="s">
        <v>182</v>
      </c>
      <c r="E1283" s="0" t="s">
        <v>117</v>
      </c>
      <c r="F1283" s="0" t="s">
        <v>238</v>
      </c>
      <c r="G1283" s="0" t="n">
        <v>737365496.852008</v>
      </c>
      <c r="H1283" s="0" t="n">
        <v>4629278.33377389</v>
      </c>
      <c r="I1283" s="0" t="n">
        <v>8573786.53951618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737365496.852008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s">
        <v>251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  <c r="AF1283" s="0" t="n">
        <v>0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5" t="s">
        <v>288</v>
      </c>
      <c r="AL1283" s="5" t="s">
        <v>301</v>
      </c>
      <c r="AM1283" s="5" t="s">
        <v>402</v>
      </c>
      <c r="AN1283" s="5" t="s">
        <v>245</v>
      </c>
      <c r="AO1283" s="5" t="s">
        <v>252</v>
      </c>
      <c r="AP1283" s="5" t="s">
        <v>698</v>
      </c>
      <c r="AQ1283" s="0" t="s">
        <v>239</v>
      </c>
    </row>
    <row r="1284" customFormat="false" ht="15.8" hidden="true" customHeight="false" outlineLevel="0" collapsed="false">
      <c r="A1284" s="0" t="s">
        <v>8</v>
      </c>
      <c r="B1284" s="0" t="s">
        <v>8</v>
      </c>
      <c r="C1284" s="0" t="s">
        <v>109</v>
      </c>
      <c r="D1284" s="0" t="s">
        <v>182</v>
      </c>
      <c r="E1284" s="0" t="s">
        <v>117</v>
      </c>
      <c r="F1284" s="0" t="s">
        <v>240</v>
      </c>
      <c r="G1284" s="0" t="n">
        <v>737365496.852008</v>
      </c>
      <c r="H1284" s="0" t="n">
        <v>4629278.33377389</v>
      </c>
      <c r="I1284" s="0" t="n">
        <v>8573786.53951618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737365496.852008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s">
        <v>251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  <c r="AK1284" s="5" t="s">
        <v>288</v>
      </c>
      <c r="AL1284" s="5" t="s">
        <v>301</v>
      </c>
      <c r="AM1284" s="5" t="s">
        <v>402</v>
      </c>
      <c r="AN1284" s="5" t="s">
        <v>245</v>
      </c>
      <c r="AO1284" s="5" t="s">
        <v>252</v>
      </c>
      <c r="AP1284" s="5" t="s">
        <v>698</v>
      </c>
      <c r="AQ1284" s="0" t="s">
        <v>155</v>
      </c>
    </row>
    <row r="1285" customFormat="false" ht="15.8" hidden="true" customHeight="false" outlineLevel="0" collapsed="false">
      <c r="A1285" s="0" t="s">
        <v>8</v>
      </c>
      <c r="B1285" s="0" t="s">
        <v>8</v>
      </c>
      <c r="C1285" s="0" t="s">
        <v>109</v>
      </c>
      <c r="D1285" s="0" t="s">
        <v>182</v>
      </c>
      <c r="E1285" s="0" t="s">
        <v>117</v>
      </c>
      <c r="F1285" s="0" t="s">
        <v>241</v>
      </c>
      <c r="G1285" s="0" t="n">
        <v>737365496.852008</v>
      </c>
      <c r="H1285" s="0" t="n">
        <v>4629278.33377389</v>
      </c>
      <c r="I1285" s="0" t="n">
        <v>8573786.53951618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737365496.852008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s">
        <v>251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  <c r="AF1285" s="0" t="n">
        <v>0</v>
      </c>
      <c r="AG1285" s="0" t="n">
        <v>0</v>
      </c>
      <c r="AH1285" s="0" t="n">
        <v>0</v>
      </c>
      <c r="AI1285" s="0" t="n">
        <v>0</v>
      </c>
      <c r="AJ1285" s="0" t="n">
        <v>0</v>
      </c>
      <c r="AK1285" s="5" t="s">
        <v>288</v>
      </c>
      <c r="AL1285" s="5" t="s">
        <v>301</v>
      </c>
      <c r="AM1285" s="5" t="s">
        <v>402</v>
      </c>
      <c r="AN1285" s="5" t="s">
        <v>245</v>
      </c>
      <c r="AO1285" s="5" t="s">
        <v>252</v>
      </c>
      <c r="AP1285" s="5" t="s">
        <v>698</v>
      </c>
      <c r="AQ1285" s="0" t="s">
        <v>242</v>
      </c>
    </row>
    <row r="1286" customFormat="false" ht="15.8" hidden="true" customHeight="false" outlineLevel="0" collapsed="false">
      <c r="A1286" s="0" t="s">
        <v>8</v>
      </c>
      <c r="B1286" s="0" t="s">
        <v>8</v>
      </c>
      <c r="C1286" s="0" t="s">
        <v>109</v>
      </c>
      <c r="D1286" s="0" t="s">
        <v>196</v>
      </c>
      <c r="E1286" s="0" t="s">
        <v>117</v>
      </c>
      <c r="F1286" s="0" t="s">
        <v>202</v>
      </c>
      <c r="G1286" s="0" t="n">
        <v>61479980.7984097</v>
      </c>
      <c r="H1286" s="0" t="n">
        <v>418052.745887013</v>
      </c>
      <c r="I1286" s="0" t="n">
        <v>1726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61479980.7984097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s">
        <v>251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5" t="s">
        <v>288</v>
      </c>
      <c r="AL1286" s="5" t="s">
        <v>303</v>
      </c>
      <c r="AM1286" s="5" t="s">
        <v>402</v>
      </c>
      <c r="AN1286" s="5" t="s">
        <v>245</v>
      </c>
      <c r="AO1286" s="5" t="s">
        <v>252</v>
      </c>
      <c r="AP1286" s="5" t="s">
        <v>699</v>
      </c>
      <c r="AQ1286" s="0" t="s">
        <v>237</v>
      </c>
    </row>
    <row r="1287" customFormat="false" ht="15.8" hidden="true" customHeight="false" outlineLevel="0" collapsed="false">
      <c r="A1287" s="0" t="s">
        <v>8</v>
      </c>
      <c r="B1287" s="0" t="s">
        <v>8</v>
      </c>
      <c r="C1287" s="0" t="s">
        <v>109</v>
      </c>
      <c r="D1287" s="0" t="s">
        <v>196</v>
      </c>
      <c r="E1287" s="0" t="s">
        <v>117</v>
      </c>
      <c r="F1287" s="0" t="s">
        <v>238</v>
      </c>
      <c r="G1287" s="0" t="n">
        <v>61479980.7984097</v>
      </c>
      <c r="H1287" s="0" t="n">
        <v>418052.745887013</v>
      </c>
      <c r="I1287" s="0" t="n">
        <v>1918314.38363009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61479980.7984097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s">
        <v>251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0</v>
      </c>
      <c r="AF1287" s="0" t="n">
        <v>0</v>
      </c>
      <c r="AG1287" s="0" t="n">
        <v>0</v>
      </c>
      <c r="AH1287" s="0" t="n">
        <v>0</v>
      </c>
      <c r="AI1287" s="0" t="n">
        <v>0</v>
      </c>
      <c r="AJ1287" s="0" t="n">
        <v>0</v>
      </c>
      <c r="AK1287" s="5" t="s">
        <v>288</v>
      </c>
      <c r="AL1287" s="5" t="s">
        <v>303</v>
      </c>
      <c r="AM1287" s="5" t="s">
        <v>402</v>
      </c>
      <c r="AN1287" s="5" t="s">
        <v>245</v>
      </c>
      <c r="AO1287" s="5" t="s">
        <v>252</v>
      </c>
      <c r="AP1287" s="5" t="s">
        <v>699</v>
      </c>
      <c r="AQ1287" s="0" t="s">
        <v>239</v>
      </c>
    </row>
    <row r="1288" customFormat="false" ht="15.8" hidden="true" customHeight="false" outlineLevel="0" collapsed="false">
      <c r="A1288" s="0" t="s">
        <v>8</v>
      </c>
      <c r="B1288" s="0" t="s">
        <v>8</v>
      </c>
      <c r="C1288" s="0" t="s">
        <v>109</v>
      </c>
      <c r="D1288" s="0" t="s">
        <v>196</v>
      </c>
      <c r="E1288" s="0" t="s">
        <v>117</v>
      </c>
      <c r="F1288" s="0" t="s">
        <v>240</v>
      </c>
      <c r="G1288" s="0" t="n">
        <v>61479980.7984097</v>
      </c>
      <c r="H1288" s="0" t="n">
        <v>418052.745887013</v>
      </c>
      <c r="I1288" s="0" t="n">
        <v>1918314.38363009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61479980.7984097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s">
        <v>251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  <c r="AK1288" s="5" t="s">
        <v>288</v>
      </c>
      <c r="AL1288" s="5" t="s">
        <v>303</v>
      </c>
      <c r="AM1288" s="5" t="s">
        <v>402</v>
      </c>
      <c r="AN1288" s="5" t="s">
        <v>245</v>
      </c>
      <c r="AO1288" s="5" t="s">
        <v>252</v>
      </c>
      <c r="AP1288" s="5" t="s">
        <v>699</v>
      </c>
      <c r="AQ1288" s="0" t="s">
        <v>155</v>
      </c>
    </row>
    <row r="1289" customFormat="false" ht="15.8" hidden="true" customHeight="false" outlineLevel="0" collapsed="false">
      <c r="A1289" s="0" t="s">
        <v>8</v>
      </c>
      <c r="B1289" s="0" t="s">
        <v>8</v>
      </c>
      <c r="C1289" s="0" t="s">
        <v>109</v>
      </c>
      <c r="D1289" s="0" t="s">
        <v>196</v>
      </c>
      <c r="E1289" s="0" t="s">
        <v>117</v>
      </c>
      <c r="F1289" s="0" t="s">
        <v>241</v>
      </c>
      <c r="G1289" s="0" t="n">
        <v>61479980.7984097</v>
      </c>
      <c r="H1289" s="0" t="n">
        <v>418052.745887013</v>
      </c>
      <c r="I1289" s="0" t="n">
        <v>1918314.38363009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61479980.7984097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s">
        <v>251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0</v>
      </c>
      <c r="AI1289" s="0" t="n">
        <v>0</v>
      </c>
      <c r="AJ1289" s="0" t="n">
        <v>0</v>
      </c>
      <c r="AK1289" s="5" t="s">
        <v>288</v>
      </c>
      <c r="AL1289" s="5" t="s">
        <v>303</v>
      </c>
      <c r="AM1289" s="5" t="s">
        <v>402</v>
      </c>
      <c r="AN1289" s="5" t="s">
        <v>245</v>
      </c>
      <c r="AO1289" s="5" t="s">
        <v>252</v>
      </c>
      <c r="AP1289" s="5" t="s">
        <v>699</v>
      </c>
      <c r="AQ1289" s="0" t="s">
        <v>242</v>
      </c>
    </row>
    <row r="1290" customFormat="false" ht="15.8" hidden="true" customHeight="false" outlineLevel="0" collapsed="false">
      <c r="A1290" s="0" t="s">
        <v>8</v>
      </c>
      <c r="B1290" s="0" t="s">
        <v>8</v>
      </c>
      <c r="C1290" s="0" t="s">
        <v>109</v>
      </c>
      <c r="D1290" s="0" t="s">
        <v>187</v>
      </c>
      <c r="E1290" s="0" t="s">
        <v>117</v>
      </c>
      <c r="F1290" s="0" t="s">
        <v>202</v>
      </c>
      <c r="G1290" s="0" t="n">
        <v>1807164112.85824</v>
      </c>
      <c r="H1290" s="0" t="n">
        <v>11886996.0682259</v>
      </c>
      <c r="I1290" s="0" t="n">
        <v>67753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1807164112.85824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s">
        <v>251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5" t="s">
        <v>288</v>
      </c>
      <c r="AL1290" s="5" t="s">
        <v>409</v>
      </c>
      <c r="AM1290" s="5" t="s">
        <v>402</v>
      </c>
      <c r="AN1290" s="5" t="s">
        <v>245</v>
      </c>
      <c r="AO1290" s="5" t="s">
        <v>252</v>
      </c>
      <c r="AP1290" s="5" t="s">
        <v>700</v>
      </c>
      <c r="AQ1290" s="0" t="s">
        <v>237</v>
      </c>
    </row>
    <row r="1291" customFormat="false" ht="15.8" hidden="true" customHeight="false" outlineLevel="0" collapsed="false">
      <c r="A1291" s="0" t="s">
        <v>8</v>
      </c>
      <c r="B1291" s="0" t="s">
        <v>8</v>
      </c>
      <c r="C1291" s="0" t="s">
        <v>109</v>
      </c>
      <c r="D1291" s="0" t="s">
        <v>187</v>
      </c>
      <c r="E1291" s="0" t="s">
        <v>117</v>
      </c>
      <c r="F1291" s="0" t="s">
        <v>238</v>
      </c>
      <c r="G1291" s="0" t="n">
        <v>1807164112.85824</v>
      </c>
      <c r="H1291" s="0" t="n">
        <v>11886996.0682259</v>
      </c>
      <c r="I1291" s="0" t="n">
        <v>34456365.0404277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1807164112.85824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s">
        <v>251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0</v>
      </c>
      <c r="AF1291" s="0" t="n">
        <v>0</v>
      </c>
      <c r="AG1291" s="0" t="n">
        <v>0</v>
      </c>
      <c r="AH1291" s="0" t="n">
        <v>0</v>
      </c>
      <c r="AI1291" s="0" t="n">
        <v>0</v>
      </c>
      <c r="AJ1291" s="0" t="n">
        <v>0</v>
      </c>
      <c r="AK1291" s="5" t="s">
        <v>288</v>
      </c>
      <c r="AL1291" s="5" t="s">
        <v>409</v>
      </c>
      <c r="AM1291" s="5" t="s">
        <v>402</v>
      </c>
      <c r="AN1291" s="5" t="s">
        <v>245</v>
      </c>
      <c r="AO1291" s="5" t="s">
        <v>252</v>
      </c>
      <c r="AP1291" s="5" t="s">
        <v>700</v>
      </c>
      <c r="AQ1291" s="0" t="s">
        <v>239</v>
      </c>
    </row>
    <row r="1292" customFormat="false" ht="15.8" hidden="true" customHeight="false" outlineLevel="0" collapsed="false">
      <c r="A1292" s="0" t="s">
        <v>8</v>
      </c>
      <c r="B1292" s="0" t="s">
        <v>8</v>
      </c>
      <c r="C1292" s="0" t="s">
        <v>109</v>
      </c>
      <c r="D1292" s="0" t="s">
        <v>187</v>
      </c>
      <c r="E1292" s="0" t="s">
        <v>117</v>
      </c>
      <c r="F1292" s="0" t="s">
        <v>240</v>
      </c>
      <c r="G1292" s="0" t="n">
        <v>1807164112.85824</v>
      </c>
      <c r="H1292" s="0" t="n">
        <v>11886996.0682259</v>
      </c>
      <c r="I1292" s="0" t="n">
        <v>34456365.0404277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1807164112.85824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s">
        <v>251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  <c r="AK1292" s="5" t="s">
        <v>288</v>
      </c>
      <c r="AL1292" s="5" t="s">
        <v>409</v>
      </c>
      <c r="AM1292" s="5" t="s">
        <v>402</v>
      </c>
      <c r="AN1292" s="5" t="s">
        <v>245</v>
      </c>
      <c r="AO1292" s="5" t="s">
        <v>252</v>
      </c>
      <c r="AP1292" s="5" t="s">
        <v>700</v>
      </c>
      <c r="AQ1292" s="0" t="s">
        <v>155</v>
      </c>
    </row>
    <row r="1293" customFormat="false" ht="15.8" hidden="true" customHeight="false" outlineLevel="0" collapsed="false">
      <c r="A1293" s="0" t="s">
        <v>8</v>
      </c>
      <c r="B1293" s="0" t="s">
        <v>8</v>
      </c>
      <c r="C1293" s="0" t="s">
        <v>109</v>
      </c>
      <c r="D1293" s="0" t="s">
        <v>187</v>
      </c>
      <c r="E1293" s="0" t="s">
        <v>117</v>
      </c>
      <c r="F1293" s="0" t="s">
        <v>241</v>
      </c>
      <c r="G1293" s="0" t="n">
        <v>1807164112.85824</v>
      </c>
      <c r="H1293" s="0" t="n">
        <v>11886996.0682259</v>
      </c>
      <c r="I1293" s="0" t="n">
        <v>34456365.0404277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1807164112.85824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s">
        <v>251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5" t="s">
        <v>288</v>
      </c>
      <c r="AL1293" s="5" t="s">
        <v>409</v>
      </c>
      <c r="AM1293" s="5" t="s">
        <v>402</v>
      </c>
      <c r="AN1293" s="5" t="s">
        <v>245</v>
      </c>
      <c r="AO1293" s="5" t="s">
        <v>252</v>
      </c>
      <c r="AP1293" s="5" t="s">
        <v>700</v>
      </c>
      <c r="AQ1293" s="0" t="s">
        <v>242</v>
      </c>
    </row>
    <row r="1294" customFormat="false" ht="15.8" hidden="true" customHeight="false" outlineLevel="0" collapsed="false">
      <c r="A1294" s="0" t="s">
        <v>8</v>
      </c>
      <c r="B1294" s="0" t="s">
        <v>8</v>
      </c>
      <c r="C1294" s="0" t="s">
        <v>109</v>
      </c>
      <c r="D1294" s="0" t="s">
        <v>189</v>
      </c>
      <c r="E1294" s="0" t="s">
        <v>117</v>
      </c>
      <c r="F1294" s="0" t="s">
        <v>202</v>
      </c>
      <c r="G1294" s="0" t="n">
        <v>327281804.036909</v>
      </c>
      <c r="H1294" s="0" t="n">
        <v>2094447.14036366</v>
      </c>
      <c r="I1294" s="0" t="n">
        <v>904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327281804.036909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s">
        <v>251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5" t="s">
        <v>288</v>
      </c>
      <c r="AL1294" s="5" t="s">
        <v>246</v>
      </c>
      <c r="AM1294" s="5" t="s">
        <v>402</v>
      </c>
      <c r="AN1294" s="5" t="s">
        <v>245</v>
      </c>
      <c r="AO1294" s="5" t="s">
        <v>252</v>
      </c>
      <c r="AP1294" s="5" t="s">
        <v>701</v>
      </c>
      <c r="AQ1294" s="0" t="s">
        <v>237</v>
      </c>
    </row>
    <row r="1295" customFormat="false" ht="15.8" hidden="true" customHeight="false" outlineLevel="0" collapsed="false">
      <c r="A1295" s="0" t="s">
        <v>8</v>
      </c>
      <c r="B1295" s="0" t="s">
        <v>8</v>
      </c>
      <c r="C1295" s="0" t="s">
        <v>109</v>
      </c>
      <c r="D1295" s="0" t="s">
        <v>189</v>
      </c>
      <c r="E1295" s="0" t="s">
        <v>117</v>
      </c>
      <c r="F1295" s="0" t="s">
        <v>238</v>
      </c>
      <c r="G1295" s="0" t="n">
        <v>327281804.036909</v>
      </c>
      <c r="H1295" s="0" t="n">
        <v>2094447.14036366</v>
      </c>
      <c r="I1295" s="0" t="n">
        <v>3719728.01405952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327281804.036909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s">
        <v>251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  <c r="AJ1295" s="0" t="n">
        <v>0</v>
      </c>
      <c r="AK1295" s="5" t="s">
        <v>288</v>
      </c>
      <c r="AL1295" s="5" t="s">
        <v>246</v>
      </c>
      <c r="AM1295" s="5" t="s">
        <v>402</v>
      </c>
      <c r="AN1295" s="5" t="s">
        <v>245</v>
      </c>
      <c r="AO1295" s="5" t="s">
        <v>252</v>
      </c>
      <c r="AP1295" s="5" t="s">
        <v>701</v>
      </c>
      <c r="AQ1295" s="0" t="s">
        <v>239</v>
      </c>
    </row>
    <row r="1296" customFormat="false" ht="15.8" hidden="true" customHeight="false" outlineLevel="0" collapsed="false">
      <c r="A1296" s="0" t="s">
        <v>8</v>
      </c>
      <c r="B1296" s="0" t="s">
        <v>8</v>
      </c>
      <c r="C1296" s="0" t="s">
        <v>109</v>
      </c>
      <c r="D1296" s="0" t="s">
        <v>189</v>
      </c>
      <c r="E1296" s="0" t="s">
        <v>117</v>
      </c>
      <c r="F1296" s="0" t="s">
        <v>240</v>
      </c>
      <c r="G1296" s="0" t="n">
        <v>327281804.036909</v>
      </c>
      <c r="H1296" s="0" t="n">
        <v>2094447.14036366</v>
      </c>
      <c r="I1296" s="0" t="n">
        <v>3719728.01405952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327281804.036909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s">
        <v>251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5" t="s">
        <v>288</v>
      </c>
      <c r="AL1296" s="5" t="s">
        <v>246</v>
      </c>
      <c r="AM1296" s="5" t="s">
        <v>402</v>
      </c>
      <c r="AN1296" s="5" t="s">
        <v>245</v>
      </c>
      <c r="AO1296" s="5" t="s">
        <v>252</v>
      </c>
      <c r="AP1296" s="5" t="s">
        <v>701</v>
      </c>
      <c r="AQ1296" s="0" t="s">
        <v>155</v>
      </c>
    </row>
    <row r="1297" customFormat="false" ht="15.8" hidden="true" customHeight="false" outlineLevel="0" collapsed="false">
      <c r="A1297" s="0" t="s">
        <v>8</v>
      </c>
      <c r="B1297" s="0" t="s">
        <v>8</v>
      </c>
      <c r="C1297" s="0" t="s">
        <v>109</v>
      </c>
      <c r="D1297" s="0" t="s">
        <v>189</v>
      </c>
      <c r="E1297" s="0" t="s">
        <v>117</v>
      </c>
      <c r="F1297" s="0" t="s">
        <v>241</v>
      </c>
      <c r="G1297" s="0" t="n">
        <v>327281804.036909</v>
      </c>
      <c r="H1297" s="0" t="n">
        <v>2094447.14036366</v>
      </c>
      <c r="I1297" s="0" t="n">
        <v>3719728.01405952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327281804.036909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s">
        <v>251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5" t="s">
        <v>288</v>
      </c>
      <c r="AL1297" s="5" t="s">
        <v>246</v>
      </c>
      <c r="AM1297" s="5" t="s">
        <v>402</v>
      </c>
      <c r="AN1297" s="5" t="s">
        <v>245</v>
      </c>
      <c r="AO1297" s="5" t="s">
        <v>252</v>
      </c>
      <c r="AP1297" s="5" t="s">
        <v>701</v>
      </c>
      <c r="AQ1297" s="0" t="s">
        <v>242</v>
      </c>
    </row>
    <row r="1298" customFormat="false" ht="15.8" hidden="true" customHeight="false" outlineLevel="0" collapsed="false">
      <c r="A1298" s="0" t="s">
        <v>8</v>
      </c>
      <c r="B1298" s="0" t="s">
        <v>8</v>
      </c>
      <c r="C1298" s="0" t="s">
        <v>412</v>
      </c>
      <c r="D1298" s="0" t="s">
        <v>162</v>
      </c>
      <c r="E1298" s="0" t="s">
        <v>6</v>
      </c>
      <c r="F1298" s="0" t="s">
        <v>202</v>
      </c>
      <c r="G1298" s="0" t="n">
        <v>622111435.224429</v>
      </c>
      <c r="H1298" s="0" t="n">
        <v>6275733.55623627</v>
      </c>
      <c r="I1298" s="0" t="n">
        <v>1079.999999889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622111435.224429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s">
        <v>413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5" t="s">
        <v>235</v>
      </c>
      <c r="AL1298" s="5" t="s">
        <v>261</v>
      </c>
      <c r="AM1298" s="5" t="s">
        <v>414</v>
      </c>
      <c r="AN1298" s="5" t="s">
        <v>245</v>
      </c>
      <c r="AO1298" s="5" t="s">
        <v>252</v>
      </c>
      <c r="AP1298" s="5" t="s">
        <v>702</v>
      </c>
      <c r="AQ1298" s="0" t="s">
        <v>237</v>
      </c>
    </row>
    <row r="1299" customFormat="false" ht="15.8" hidden="true" customHeight="false" outlineLevel="0" collapsed="false">
      <c r="A1299" s="0" t="s">
        <v>8</v>
      </c>
      <c r="B1299" s="0" t="s">
        <v>8</v>
      </c>
      <c r="C1299" s="0" t="s">
        <v>412</v>
      </c>
      <c r="D1299" s="0" t="s">
        <v>162</v>
      </c>
      <c r="E1299" s="0" t="s">
        <v>6</v>
      </c>
      <c r="F1299" s="0" t="s">
        <v>238</v>
      </c>
      <c r="G1299" s="0" t="n">
        <v>233630487.775101</v>
      </c>
      <c r="H1299" s="0" t="n">
        <v>6275733.55623627</v>
      </c>
      <c r="I1299" s="0" t="n">
        <v>4189023.96634155</v>
      </c>
      <c r="J1299" s="0" t="n">
        <v>16113643.0200244</v>
      </c>
      <c r="K1299" s="0" t="n">
        <v>21484857.3600325</v>
      </c>
      <c r="L1299" s="0" t="n">
        <v>0</v>
      </c>
      <c r="M1299" s="0" t="n">
        <v>0</v>
      </c>
      <c r="N1299" s="0" t="n">
        <v>116498058.005804</v>
      </c>
      <c r="O1299" s="0" t="n">
        <v>163097281.208126</v>
      </c>
      <c r="P1299" s="0" t="n">
        <v>32227286.0400486</v>
      </c>
      <c r="Q1299" s="0" t="n">
        <v>37598500.3800568</v>
      </c>
      <c r="R1299" s="0" t="n">
        <v>622111435.224429</v>
      </c>
      <c r="S1299" s="0" t="n">
        <v>0.624455564474848</v>
      </c>
      <c r="T1299" s="0" t="n">
        <v>2.99554626109762</v>
      </c>
      <c r="U1299" s="0" t="n">
        <v>0</v>
      </c>
      <c r="V1299" s="0" t="n">
        <v>22.275909</v>
      </c>
      <c r="W1299" s="0" t="n">
        <v>5.56315734203842</v>
      </c>
      <c r="X1299" s="0" t="n">
        <v>30.834612603136</v>
      </c>
      <c r="Y1299" s="0" t="n">
        <v>22.275909</v>
      </c>
      <c r="Z1299" s="0" t="s">
        <v>413</v>
      </c>
      <c r="AA1299" s="0" t="n">
        <v>0</v>
      </c>
      <c r="AB1299" s="0" t="n">
        <v>0.24</v>
      </c>
      <c r="AC1299" s="0" t="n">
        <v>1</v>
      </c>
      <c r="AD1299" s="0" t="n">
        <v>0.24</v>
      </c>
      <c r="AE1299" s="0" t="n">
        <v>0.76</v>
      </c>
      <c r="AF1299" s="0" t="n">
        <v>0.253333333333333</v>
      </c>
      <c r="AG1299" s="0" t="n">
        <v>0.506666666666667</v>
      </c>
      <c r="AH1299" s="0" t="n">
        <v>0</v>
      </c>
      <c r="AI1299" s="0" t="n">
        <v>0.149869335473963</v>
      </c>
      <c r="AJ1299" s="0" t="n">
        <v>0.624455564474848</v>
      </c>
      <c r="AK1299" s="5" t="s">
        <v>235</v>
      </c>
      <c r="AL1299" s="5" t="s">
        <v>261</v>
      </c>
      <c r="AM1299" s="5" t="s">
        <v>414</v>
      </c>
      <c r="AN1299" s="5" t="s">
        <v>245</v>
      </c>
      <c r="AO1299" s="5" t="s">
        <v>252</v>
      </c>
      <c r="AP1299" s="5" t="s">
        <v>702</v>
      </c>
      <c r="AQ1299" s="0" t="s">
        <v>239</v>
      </c>
    </row>
    <row r="1300" customFormat="false" ht="15.8" hidden="true" customHeight="false" outlineLevel="0" collapsed="false">
      <c r="A1300" s="0" t="s">
        <v>8</v>
      </c>
      <c r="B1300" s="0" t="s">
        <v>8</v>
      </c>
      <c r="C1300" s="0" t="s">
        <v>412</v>
      </c>
      <c r="D1300" s="0" t="s">
        <v>162</v>
      </c>
      <c r="E1300" s="0" t="s">
        <v>6</v>
      </c>
      <c r="F1300" s="0" t="s">
        <v>240</v>
      </c>
      <c r="G1300" s="0" t="n">
        <v>24696237.6889433</v>
      </c>
      <c r="H1300" s="0" t="n">
        <v>6275733.55623627</v>
      </c>
      <c r="I1300" s="0" t="n">
        <v>4189023.96634155</v>
      </c>
      <c r="J1300" s="0" t="n">
        <v>18799250.1900284</v>
      </c>
      <c r="K1300" s="0" t="n">
        <v>24170464.5300365</v>
      </c>
      <c r="L1300" s="0" t="n">
        <v>582490290.029022</v>
      </c>
      <c r="M1300" s="0" t="n">
        <v>815486406.040632</v>
      </c>
      <c r="N1300" s="0" t="n">
        <v>128147863.806385</v>
      </c>
      <c r="O1300" s="0" t="n">
        <v>174747087.008707</v>
      </c>
      <c r="P1300" s="0" t="n">
        <v>37598500.3800568</v>
      </c>
      <c r="Q1300" s="0" t="n">
        <v>42969714.7200649</v>
      </c>
      <c r="R1300" s="0" t="n">
        <v>622111435.224429</v>
      </c>
      <c r="S1300" s="0" t="n">
        <v>0.960302549847787</v>
      </c>
      <c r="T1300" s="0" t="n">
        <v>3.42348144125442</v>
      </c>
      <c r="U1300" s="0" t="n">
        <v>111.379545</v>
      </c>
      <c r="V1300" s="0" t="n">
        <v>24.13223475</v>
      </c>
      <c r="W1300" s="0" t="n">
        <v>6.41902770235203</v>
      </c>
      <c r="X1300" s="0" t="n">
        <v>145.354288893606</v>
      </c>
      <c r="Y1300" s="0" t="n">
        <v>135.51177975</v>
      </c>
      <c r="Z1300" s="0" t="s">
        <v>413</v>
      </c>
      <c r="AA1300" s="0" t="n">
        <v>0.6</v>
      </c>
      <c r="AB1300" s="0" t="n">
        <v>0.84</v>
      </c>
      <c r="AC1300" s="0" t="n">
        <v>1</v>
      </c>
      <c r="AD1300" s="0" t="n">
        <v>0.24</v>
      </c>
      <c r="AE1300" s="0" t="n">
        <v>0.16</v>
      </c>
      <c r="AF1300" s="0" t="n">
        <v>0.0533333333333334</v>
      </c>
      <c r="AG1300" s="0" t="n">
        <v>0.106666666666667</v>
      </c>
      <c r="AH1300" s="0" t="n">
        <v>0.576181529908672</v>
      </c>
      <c r="AI1300" s="0" t="n">
        <v>0.806654141872141</v>
      </c>
      <c r="AJ1300" s="0" t="n">
        <v>0.960302549847787</v>
      </c>
      <c r="AK1300" s="5" t="s">
        <v>235</v>
      </c>
      <c r="AL1300" s="5" t="s">
        <v>261</v>
      </c>
      <c r="AM1300" s="5" t="s">
        <v>414</v>
      </c>
      <c r="AN1300" s="5" t="s">
        <v>245</v>
      </c>
      <c r="AO1300" s="5" t="s">
        <v>252</v>
      </c>
      <c r="AP1300" s="5" t="s">
        <v>702</v>
      </c>
      <c r="AQ1300" s="0" t="s">
        <v>155</v>
      </c>
    </row>
    <row r="1301" customFormat="false" ht="15.8" hidden="true" customHeight="false" outlineLevel="0" collapsed="false">
      <c r="A1301" s="0" t="s">
        <v>8</v>
      </c>
      <c r="B1301" s="0" t="s">
        <v>8</v>
      </c>
      <c r="C1301" s="0" t="s">
        <v>412</v>
      </c>
      <c r="D1301" s="0" t="s">
        <v>162</v>
      </c>
      <c r="E1301" s="0" t="s">
        <v>6</v>
      </c>
      <c r="F1301" s="0" t="s">
        <v>241</v>
      </c>
      <c r="G1301" s="0" t="n">
        <v>16132352.6864934</v>
      </c>
      <c r="H1301" s="0" t="n">
        <v>6275733.55623627</v>
      </c>
      <c r="I1301" s="0" t="n">
        <v>4189023.96634155</v>
      </c>
      <c r="J1301" s="0" t="n">
        <v>18799250.1900284</v>
      </c>
      <c r="K1301" s="0" t="n">
        <v>24170464.5300365</v>
      </c>
      <c r="L1301" s="0" t="n">
        <v>931984464.046436</v>
      </c>
      <c r="M1301" s="0" t="n">
        <v>1281478638.06385</v>
      </c>
      <c r="N1301" s="0" t="n">
        <v>145622572.507256</v>
      </c>
      <c r="O1301" s="0" t="n">
        <v>186396892.809287</v>
      </c>
      <c r="P1301" s="0" t="n">
        <v>42969714.7200649</v>
      </c>
      <c r="Q1301" s="0" t="n">
        <v>48340929.060073</v>
      </c>
      <c r="R1301" s="0" t="n">
        <v>622111435.224429</v>
      </c>
      <c r="S1301" s="0" t="n">
        <v>0.974068387473582</v>
      </c>
      <c r="T1301" s="0" t="n">
        <v>3.42348144125442</v>
      </c>
      <c r="U1301" s="0" t="n">
        <v>176.35094625</v>
      </c>
      <c r="V1301" s="0" t="n">
        <v>26.4526419375</v>
      </c>
      <c r="W1301" s="0" t="n">
        <v>7.27489806266563</v>
      </c>
      <c r="X1301" s="0" t="n">
        <v>213.50196769142</v>
      </c>
      <c r="Y1301" s="0" t="n">
        <v>202.8035881875</v>
      </c>
      <c r="Z1301" s="0" t="s">
        <v>413</v>
      </c>
      <c r="AA1301" s="0" t="n">
        <v>0.6</v>
      </c>
      <c r="AB1301" s="0" t="n">
        <v>0.84</v>
      </c>
      <c r="AC1301" s="0" t="n">
        <v>1</v>
      </c>
      <c r="AD1301" s="0" t="n">
        <v>0.24</v>
      </c>
      <c r="AE1301" s="0" t="n">
        <v>0.16</v>
      </c>
      <c r="AF1301" s="0" t="n">
        <v>0.0533333333333334</v>
      </c>
      <c r="AG1301" s="0" t="n">
        <v>0.106666666666667</v>
      </c>
      <c r="AH1301" s="0" t="n">
        <v>0.584441032484149</v>
      </c>
      <c r="AI1301" s="0" t="n">
        <v>0.818217445477809</v>
      </c>
      <c r="AJ1301" s="0" t="n">
        <v>0.974068387473582</v>
      </c>
      <c r="AK1301" s="5" t="s">
        <v>235</v>
      </c>
      <c r="AL1301" s="5" t="s">
        <v>261</v>
      </c>
      <c r="AM1301" s="5" t="s">
        <v>414</v>
      </c>
      <c r="AN1301" s="5" t="s">
        <v>245</v>
      </c>
      <c r="AO1301" s="5" t="s">
        <v>252</v>
      </c>
      <c r="AP1301" s="5" t="s">
        <v>702</v>
      </c>
      <c r="AQ1301" s="0" t="s">
        <v>242</v>
      </c>
    </row>
    <row r="1302" customFormat="false" ht="15.8" hidden="true" customHeight="false" outlineLevel="0" collapsed="false">
      <c r="A1302" s="0" t="s">
        <v>8</v>
      </c>
      <c r="B1302" s="0" t="s">
        <v>8</v>
      </c>
      <c r="C1302" s="0" t="s">
        <v>416</v>
      </c>
      <c r="D1302" s="0" t="s">
        <v>163</v>
      </c>
      <c r="E1302" s="0" t="s">
        <v>6</v>
      </c>
      <c r="F1302" s="0" t="s">
        <v>202</v>
      </c>
      <c r="G1302" s="0" t="n">
        <v>3006042457.84256</v>
      </c>
      <c r="H1302" s="0" t="n">
        <v>25088056.0630862</v>
      </c>
      <c r="I1302" s="0" t="n">
        <v>3297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3006042457.84256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s">
        <v>413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5" t="s">
        <v>235</v>
      </c>
      <c r="AL1302" s="5" t="s">
        <v>235</v>
      </c>
      <c r="AM1302" s="5" t="s">
        <v>417</v>
      </c>
      <c r="AN1302" s="5" t="s">
        <v>245</v>
      </c>
      <c r="AO1302" s="5" t="s">
        <v>252</v>
      </c>
      <c r="AP1302" s="5" t="s">
        <v>703</v>
      </c>
      <c r="AQ1302" s="0" t="s">
        <v>237</v>
      </c>
    </row>
    <row r="1303" customFormat="false" ht="15.8" hidden="true" customHeight="false" outlineLevel="0" collapsed="false">
      <c r="A1303" s="0" t="s">
        <v>8</v>
      </c>
      <c r="B1303" s="0" t="s">
        <v>8</v>
      </c>
      <c r="C1303" s="0" t="s">
        <v>416</v>
      </c>
      <c r="D1303" s="0" t="s">
        <v>163</v>
      </c>
      <c r="E1303" s="0" t="s">
        <v>6</v>
      </c>
      <c r="F1303" s="0" t="s">
        <v>238</v>
      </c>
      <c r="G1303" s="0" t="n">
        <v>1253187915.39168</v>
      </c>
      <c r="H1303" s="0" t="n">
        <v>25088056.0630862</v>
      </c>
      <c r="I1303" s="0" t="n">
        <v>18068365.1061086</v>
      </c>
      <c r="J1303" s="0" t="n">
        <v>71571948.2937607</v>
      </c>
      <c r="K1303" s="0" t="n">
        <v>95429264.3916809</v>
      </c>
      <c r="L1303" s="0" t="n">
        <v>0</v>
      </c>
      <c r="M1303" s="0" t="n">
        <v>0</v>
      </c>
      <c r="N1303" s="0" t="n">
        <v>526487909.317502</v>
      </c>
      <c r="O1303" s="0" t="n">
        <v>737083073.044503</v>
      </c>
      <c r="P1303" s="0" t="n">
        <v>143143896.587521</v>
      </c>
      <c r="Q1303" s="0" t="n">
        <v>167001212.685442</v>
      </c>
      <c r="R1303" s="0" t="n">
        <v>3006042457.84256</v>
      </c>
      <c r="S1303" s="0" t="n">
        <v>0.583110374199075</v>
      </c>
      <c r="T1303" s="0" t="n">
        <v>3.32830116979773</v>
      </c>
      <c r="U1303" s="0" t="n">
        <v>0</v>
      </c>
      <c r="V1303" s="0" t="n">
        <v>25.18272</v>
      </c>
      <c r="W1303" s="0" t="n">
        <v>6.18113074391008</v>
      </c>
      <c r="X1303" s="0" t="n">
        <v>34.6921519137079</v>
      </c>
      <c r="Y1303" s="0" t="n">
        <v>25.18272</v>
      </c>
      <c r="Z1303" s="0" t="s">
        <v>413</v>
      </c>
      <c r="AA1303" s="0" t="n">
        <v>0</v>
      </c>
      <c r="AB1303" s="0" t="n">
        <v>0.24</v>
      </c>
      <c r="AC1303" s="0" t="n">
        <v>1</v>
      </c>
      <c r="AD1303" s="0" t="n">
        <v>0.24</v>
      </c>
      <c r="AE1303" s="0" t="n">
        <v>0.76</v>
      </c>
      <c r="AF1303" s="0" t="n">
        <v>0.253333333333333</v>
      </c>
      <c r="AG1303" s="0" t="n">
        <v>0.506666666666667</v>
      </c>
      <c r="AH1303" s="0" t="n">
        <v>0</v>
      </c>
      <c r="AI1303" s="0" t="n">
        <v>0.139946489807778</v>
      </c>
      <c r="AJ1303" s="0" t="n">
        <v>0.583110374199075</v>
      </c>
      <c r="AK1303" s="5" t="s">
        <v>235</v>
      </c>
      <c r="AL1303" s="5" t="s">
        <v>235</v>
      </c>
      <c r="AM1303" s="5" t="s">
        <v>417</v>
      </c>
      <c r="AN1303" s="5" t="s">
        <v>245</v>
      </c>
      <c r="AO1303" s="5" t="s">
        <v>252</v>
      </c>
      <c r="AP1303" s="5" t="s">
        <v>703</v>
      </c>
      <c r="AQ1303" s="0" t="s">
        <v>239</v>
      </c>
    </row>
    <row r="1304" customFormat="false" ht="15.8" hidden="true" customHeight="false" outlineLevel="0" collapsed="false">
      <c r="A1304" s="0" t="s">
        <v>8</v>
      </c>
      <c r="B1304" s="0" t="s">
        <v>8</v>
      </c>
      <c r="C1304" s="0" t="s">
        <v>416</v>
      </c>
      <c r="D1304" s="0" t="s">
        <v>163</v>
      </c>
      <c r="E1304" s="0" t="s">
        <v>6</v>
      </c>
      <c r="F1304" s="0" t="s">
        <v>240</v>
      </c>
      <c r="G1304" s="0" t="n">
        <v>200465035.682384</v>
      </c>
      <c r="H1304" s="0" t="n">
        <v>25088056.0630862</v>
      </c>
      <c r="I1304" s="0" t="n">
        <v>18068365.1061086</v>
      </c>
      <c r="J1304" s="0" t="n">
        <v>83500606.3427208</v>
      </c>
      <c r="K1304" s="0" t="n">
        <v>107357922.440641</v>
      </c>
      <c r="L1304" s="0" t="n">
        <v>2632439546.58751</v>
      </c>
      <c r="M1304" s="0" t="n">
        <v>3685415365.22251</v>
      </c>
      <c r="N1304" s="0" t="n">
        <v>579136700.249252</v>
      </c>
      <c r="O1304" s="0" t="n">
        <v>789731863.976252</v>
      </c>
      <c r="P1304" s="0" t="n">
        <v>167001212.685442</v>
      </c>
      <c r="Q1304" s="0" t="n">
        <v>190858528.783362</v>
      </c>
      <c r="R1304" s="0" t="n">
        <v>3006042457.84256</v>
      </c>
      <c r="S1304" s="0" t="n">
        <v>0.933312639959764</v>
      </c>
      <c r="T1304" s="0" t="n">
        <v>3.80377276548312</v>
      </c>
      <c r="U1304" s="0" t="n">
        <v>125.9136</v>
      </c>
      <c r="V1304" s="0" t="n">
        <v>27.28128</v>
      </c>
      <c r="W1304" s="0" t="n">
        <v>7.13207393528086</v>
      </c>
      <c r="X1304" s="0" t="n">
        <v>164.130726700764</v>
      </c>
      <c r="Y1304" s="0" t="n">
        <v>153.19488</v>
      </c>
      <c r="Z1304" s="0" t="s">
        <v>413</v>
      </c>
      <c r="AA1304" s="0" t="n">
        <v>0.6</v>
      </c>
      <c r="AB1304" s="0" t="n">
        <v>0.84</v>
      </c>
      <c r="AC1304" s="0" t="n">
        <v>1</v>
      </c>
      <c r="AD1304" s="0" t="n">
        <v>0.24</v>
      </c>
      <c r="AE1304" s="0" t="n">
        <v>0.16</v>
      </c>
      <c r="AF1304" s="0" t="n">
        <v>0.0533333333333334</v>
      </c>
      <c r="AG1304" s="0" t="n">
        <v>0.106666666666667</v>
      </c>
      <c r="AH1304" s="0" t="n">
        <v>0.559987583975858</v>
      </c>
      <c r="AI1304" s="0" t="n">
        <v>0.783982617566201</v>
      </c>
      <c r="AJ1304" s="0" t="n">
        <v>0.933312639959764</v>
      </c>
      <c r="AK1304" s="5" t="s">
        <v>235</v>
      </c>
      <c r="AL1304" s="5" t="s">
        <v>235</v>
      </c>
      <c r="AM1304" s="5" t="s">
        <v>417</v>
      </c>
      <c r="AN1304" s="5" t="s">
        <v>245</v>
      </c>
      <c r="AO1304" s="5" t="s">
        <v>252</v>
      </c>
      <c r="AP1304" s="5" t="s">
        <v>703</v>
      </c>
      <c r="AQ1304" s="0" t="s">
        <v>155</v>
      </c>
    </row>
    <row r="1305" customFormat="false" ht="15.8" hidden="true" customHeight="false" outlineLevel="0" collapsed="false">
      <c r="A1305" s="0" t="s">
        <v>8</v>
      </c>
      <c r="B1305" s="0" t="s">
        <v>8</v>
      </c>
      <c r="C1305" s="0" t="s">
        <v>416</v>
      </c>
      <c r="D1305" s="0" t="s">
        <v>163</v>
      </c>
      <c r="E1305" s="0" t="s">
        <v>6</v>
      </c>
      <c r="F1305" s="0" t="s">
        <v>241</v>
      </c>
      <c r="G1305" s="0" t="n">
        <v>110347528.543965</v>
      </c>
      <c r="H1305" s="0" t="n">
        <v>25088056.0630862</v>
      </c>
      <c r="I1305" s="0" t="n">
        <v>18068365.1061086</v>
      </c>
      <c r="J1305" s="0" t="n">
        <v>83500606.3427208</v>
      </c>
      <c r="K1305" s="0" t="n">
        <v>107357922.440641</v>
      </c>
      <c r="L1305" s="0" t="n">
        <v>4211903274.54001</v>
      </c>
      <c r="M1305" s="0" t="n">
        <v>5791367002.49252</v>
      </c>
      <c r="N1305" s="0" t="n">
        <v>658109886.646877</v>
      </c>
      <c r="O1305" s="0" t="n">
        <v>842380654.908003</v>
      </c>
      <c r="P1305" s="0" t="n">
        <v>190858528.783362</v>
      </c>
      <c r="Q1305" s="0" t="n">
        <v>214715844.881282</v>
      </c>
      <c r="R1305" s="0" t="n">
        <v>3006042457.84256</v>
      </c>
      <c r="S1305" s="0" t="n">
        <v>0.963291427153307</v>
      </c>
      <c r="T1305" s="0" t="n">
        <v>3.80377276548312</v>
      </c>
      <c r="U1305" s="0" t="n">
        <v>199.3632</v>
      </c>
      <c r="V1305" s="0" t="n">
        <v>29.90448</v>
      </c>
      <c r="W1305" s="0" t="n">
        <v>8.08301712665165</v>
      </c>
      <c r="X1305" s="0" t="n">
        <v>241.154469892135</v>
      </c>
      <c r="Y1305" s="0" t="n">
        <v>229.26768</v>
      </c>
      <c r="Z1305" s="0" t="s">
        <v>413</v>
      </c>
      <c r="AA1305" s="0" t="n">
        <v>0.6</v>
      </c>
      <c r="AB1305" s="0" t="n">
        <v>0.84</v>
      </c>
      <c r="AC1305" s="0" t="n">
        <v>1</v>
      </c>
      <c r="AD1305" s="0" t="n">
        <v>0.24</v>
      </c>
      <c r="AE1305" s="0" t="n">
        <v>0.16</v>
      </c>
      <c r="AF1305" s="0" t="n">
        <v>0.0533333333333334</v>
      </c>
      <c r="AG1305" s="0" t="n">
        <v>0.106666666666667</v>
      </c>
      <c r="AH1305" s="0" t="n">
        <v>0.577974856291984</v>
      </c>
      <c r="AI1305" s="0" t="n">
        <v>0.809164798808778</v>
      </c>
      <c r="AJ1305" s="0" t="n">
        <v>0.963291427153307</v>
      </c>
      <c r="AK1305" s="5" t="s">
        <v>235</v>
      </c>
      <c r="AL1305" s="5" t="s">
        <v>235</v>
      </c>
      <c r="AM1305" s="5" t="s">
        <v>417</v>
      </c>
      <c r="AN1305" s="5" t="s">
        <v>245</v>
      </c>
      <c r="AO1305" s="5" t="s">
        <v>252</v>
      </c>
      <c r="AP1305" s="5" t="s">
        <v>703</v>
      </c>
      <c r="AQ1305" s="0" t="s">
        <v>242</v>
      </c>
    </row>
    <row r="1306" customFormat="false" ht="15.8" hidden="true" customHeight="false" outlineLevel="0" collapsed="false">
      <c r="A1306" s="0" t="s">
        <v>8</v>
      </c>
      <c r="B1306" s="0" t="s">
        <v>8</v>
      </c>
      <c r="C1306" s="0" t="s">
        <v>416</v>
      </c>
      <c r="D1306" s="0" t="s">
        <v>162</v>
      </c>
      <c r="E1306" s="0" t="s">
        <v>6</v>
      </c>
      <c r="F1306" s="0" t="s">
        <v>202</v>
      </c>
      <c r="G1306" s="0" t="n">
        <v>565893083.787207</v>
      </c>
      <c r="H1306" s="0" t="n">
        <v>4671467.03582432</v>
      </c>
      <c r="I1306" s="0" t="n">
        <v>749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565893083.787207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s">
        <v>413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  <c r="AJ1306" s="0" t="n">
        <v>0</v>
      </c>
      <c r="AK1306" s="5" t="s">
        <v>235</v>
      </c>
      <c r="AL1306" s="5" t="s">
        <v>261</v>
      </c>
      <c r="AM1306" s="5" t="s">
        <v>417</v>
      </c>
      <c r="AN1306" s="5" t="s">
        <v>245</v>
      </c>
      <c r="AO1306" s="5" t="s">
        <v>252</v>
      </c>
      <c r="AP1306" s="5" t="s">
        <v>704</v>
      </c>
      <c r="AQ1306" s="0" t="s">
        <v>237</v>
      </c>
    </row>
    <row r="1307" customFormat="false" ht="15.8" hidden="true" customHeight="false" outlineLevel="0" collapsed="false">
      <c r="A1307" s="0" t="s">
        <v>8</v>
      </c>
      <c r="B1307" s="0" t="s">
        <v>8</v>
      </c>
      <c r="C1307" s="0" t="s">
        <v>416</v>
      </c>
      <c r="D1307" s="0" t="s">
        <v>162</v>
      </c>
      <c r="E1307" s="0" t="s">
        <v>6</v>
      </c>
      <c r="F1307" s="0" t="s">
        <v>238</v>
      </c>
      <c r="G1307" s="0" t="n">
        <v>240605180.784798</v>
      </c>
      <c r="H1307" s="0" t="n">
        <v>4671467.03582432</v>
      </c>
      <c r="I1307" s="0" t="n">
        <v>3158211.50628152</v>
      </c>
      <c r="J1307" s="0" t="n">
        <v>12316979.0080759</v>
      </c>
      <c r="K1307" s="0" t="n">
        <v>16422638.6774345</v>
      </c>
      <c r="L1307" s="0" t="n">
        <v>0</v>
      </c>
      <c r="M1307" s="0" t="n">
        <v>0</v>
      </c>
      <c r="N1307" s="0" t="n">
        <v>98033538.626995</v>
      </c>
      <c r="O1307" s="0" t="n">
        <v>137246954.077793</v>
      </c>
      <c r="P1307" s="0" t="n">
        <v>24633958.0161518</v>
      </c>
      <c r="Q1307" s="0" t="n">
        <v>28739617.6855104</v>
      </c>
      <c r="R1307" s="0" t="n">
        <v>565893083.787207</v>
      </c>
      <c r="S1307" s="0" t="n">
        <v>0.574822192251297</v>
      </c>
      <c r="T1307" s="0" t="n">
        <v>3.07608054012942</v>
      </c>
      <c r="U1307" s="0" t="n">
        <v>0</v>
      </c>
      <c r="V1307" s="0" t="n">
        <v>25.1827200000001</v>
      </c>
      <c r="W1307" s="0" t="n">
        <v>5.71272100309748</v>
      </c>
      <c r="X1307" s="0" t="n">
        <v>33.971521543227</v>
      </c>
      <c r="Y1307" s="0" t="n">
        <v>25.1827200000001</v>
      </c>
      <c r="Z1307" s="0" t="s">
        <v>413</v>
      </c>
      <c r="AA1307" s="0" t="n">
        <v>0</v>
      </c>
      <c r="AB1307" s="0" t="n">
        <v>0.24</v>
      </c>
      <c r="AC1307" s="0" t="n">
        <v>1</v>
      </c>
      <c r="AD1307" s="0" t="n">
        <v>0.24</v>
      </c>
      <c r="AE1307" s="0" t="n">
        <v>0.76</v>
      </c>
      <c r="AF1307" s="0" t="n">
        <v>0.253333333333333</v>
      </c>
      <c r="AG1307" s="0" t="n">
        <v>0.506666666666667</v>
      </c>
      <c r="AH1307" s="0" t="n">
        <v>0</v>
      </c>
      <c r="AI1307" s="0" t="n">
        <v>0.137957326140311</v>
      </c>
      <c r="AJ1307" s="0" t="n">
        <v>0.574822192251297</v>
      </c>
      <c r="AK1307" s="5" t="s">
        <v>235</v>
      </c>
      <c r="AL1307" s="5" t="s">
        <v>261</v>
      </c>
      <c r="AM1307" s="5" t="s">
        <v>417</v>
      </c>
      <c r="AN1307" s="5" t="s">
        <v>245</v>
      </c>
      <c r="AO1307" s="5" t="s">
        <v>252</v>
      </c>
      <c r="AP1307" s="5" t="s">
        <v>704</v>
      </c>
      <c r="AQ1307" s="0" t="s">
        <v>239</v>
      </c>
    </row>
    <row r="1308" customFormat="false" ht="15.8" hidden="true" customHeight="false" outlineLevel="0" collapsed="false">
      <c r="A1308" s="0" t="s">
        <v>8</v>
      </c>
      <c r="B1308" s="0" t="s">
        <v>8</v>
      </c>
      <c r="C1308" s="0" t="s">
        <v>416</v>
      </c>
      <c r="D1308" s="0" t="s">
        <v>162</v>
      </c>
      <c r="E1308" s="0" t="s">
        <v>6</v>
      </c>
      <c r="F1308" s="0" t="s">
        <v>240</v>
      </c>
      <c r="G1308" s="0" t="n">
        <v>39257624.6374324</v>
      </c>
      <c r="H1308" s="0" t="n">
        <v>4671467.03582432</v>
      </c>
      <c r="I1308" s="0" t="n">
        <v>3158211.50628152</v>
      </c>
      <c r="J1308" s="0" t="n">
        <v>14369808.8427552</v>
      </c>
      <c r="K1308" s="0" t="n">
        <v>18475468.5121139</v>
      </c>
      <c r="L1308" s="0" t="n">
        <v>490167693.134974</v>
      </c>
      <c r="M1308" s="0" t="n">
        <v>686234770.388965</v>
      </c>
      <c r="N1308" s="0" t="n">
        <v>107836892.489695</v>
      </c>
      <c r="O1308" s="0" t="n">
        <v>147050307.940492</v>
      </c>
      <c r="P1308" s="0" t="n">
        <v>28739617.6855104</v>
      </c>
      <c r="Q1308" s="0" t="n">
        <v>32845277.354869</v>
      </c>
      <c r="R1308" s="0" t="n">
        <v>565893083.787207</v>
      </c>
      <c r="S1308" s="0" t="n">
        <v>0.93062713476775</v>
      </c>
      <c r="T1308" s="0" t="n">
        <v>3.51552061729076</v>
      </c>
      <c r="U1308" s="0" t="n">
        <v>125.9136</v>
      </c>
      <c r="V1308" s="0" t="n">
        <v>27.2812800000001</v>
      </c>
      <c r="W1308" s="0" t="n">
        <v>6.59160115742017</v>
      </c>
      <c r="X1308" s="0" t="n">
        <v>163.302001774711</v>
      </c>
      <c r="Y1308" s="0" t="n">
        <v>153.19488</v>
      </c>
      <c r="Z1308" s="0" t="s">
        <v>413</v>
      </c>
      <c r="AA1308" s="0" t="n">
        <v>0.6</v>
      </c>
      <c r="AB1308" s="0" t="n">
        <v>0.84</v>
      </c>
      <c r="AC1308" s="0" t="n">
        <v>1</v>
      </c>
      <c r="AD1308" s="0" t="n">
        <v>0.24</v>
      </c>
      <c r="AE1308" s="0" t="n">
        <v>0.16</v>
      </c>
      <c r="AF1308" s="0" t="n">
        <v>0.0533333333333334</v>
      </c>
      <c r="AG1308" s="0" t="n">
        <v>0.106666666666667</v>
      </c>
      <c r="AH1308" s="0" t="n">
        <v>0.55837628086065</v>
      </c>
      <c r="AI1308" s="0" t="n">
        <v>0.78172679320491</v>
      </c>
      <c r="AJ1308" s="0" t="n">
        <v>0.93062713476775</v>
      </c>
      <c r="AK1308" s="5" t="s">
        <v>235</v>
      </c>
      <c r="AL1308" s="5" t="s">
        <v>261</v>
      </c>
      <c r="AM1308" s="5" t="s">
        <v>417</v>
      </c>
      <c r="AN1308" s="5" t="s">
        <v>245</v>
      </c>
      <c r="AO1308" s="5" t="s">
        <v>252</v>
      </c>
      <c r="AP1308" s="5" t="s">
        <v>704</v>
      </c>
      <c r="AQ1308" s="0" t="s">
        <v>155</v>
      </c>
    </row>
    <row r="1309" customFormat="false" ht="15.8" hidden="true" customHeight="false" outlineLevel="0" collapsed="false">
      <c r="A1309" s="0" t="s">
        <v>8</v>
      </c>
      <c r="B1309" s="0" t="s">
        <v>8</v>
      </c>
      <c r="C1309" s="0" t="s">
        <v>416</v>
      </c>
      <c r="D1309" s="0" t="s">
        <v>162</v>
      </c>
      <c r="E1309" s="0" t="s">
        <v>6</v>
      </c>
      <c r="F1309" s="0" t="s">
        <v>241</v>
      </c>
      <c r="G1309" s="0" t="n">
        <v>21289291.6869306</v>
      </c>
      <c r="H1309" s="0" t="n">
        <v>4671467.03582432</v>
      </c>
      <c r="I1309" s="0" t="n">
        <v>3158211.50628152</v>
      </c>
      <c r="J1309" s="0" t="n">
        <v>14369808.8427552</v>
      </c>
      <c r="K1309" s="0" t="n">
        <v>18475468.5121139</v>
      </c>
      <c r="L1309" s="0" t="n">
        <v>784268309.015959</v>
      </c>
      <c r="M1309" s="0" t="n">
        <v>1078368924.89695</v>
      </c>
      <c r="N1309" s="0" t="n">
        <v>122541923.283744</v>
      </c>
      <c r="O1309" s="0" t="n">
        <v>156853661.803192</v>
      </c>
      <c r="P1309" s="0" t="n">
        <v>32845277.354869</v>
      </c>
      <c r="Q1309" s="0" t="n">
        <v>36950937.0242276</v>
      </c>
      <c r="R1309" s="0" t="n">
        <v>565893083.787207</v>
      </c>
      <c r="S1309" s="0" t="n">
        <v>0.962379303976551</v>
      </c>
      <c r="T1309" s="0" t="n">
        <v>3.51552061729076</v>
      </c>
      <c r="U1309" s="0" t="n">
        <v>199.3632</v>
      </c>
      <c r="V1309" s="0" t="n">
        <v>29.9044800000001</v>
      </c>
      <c r="W1309" s="0" t="n">
        <v>7.47048131174285</v>
      </c>
      <c r="X1309" s="0" t="n">
        <v>240.253681929034</v>
      </c>
      <c r="Y1309" s="0" t="n">
        <v>229.267680000001</v>
      </c>
      <c r="Z1309" s="0" t="s">
        <v>413</v>
      </c>
      <c r="AA1309" s="0" t="n">
        <v>0.6</v>
      </c>
      <c r="AB1309" s="0" t="n">
        <v>0.84</v>
      </c>
      <c r="AC1309" s="0" t="n">
        <v>1</v>
      </c>
      <c r="AD1309" s="0" t="n">
        <v>0.24</v>
      </c>
      <c r="AE1309" s="0" t="n">
        <v>0.16</v>
      </c>
      <c r="AF1309" s="0" t="n">
        <v>0.0533333333333334</v>
      </c>
      <c r="AG1309" s="0" t="n">
        <v>0.106666666666667</v>
      </c>
      <c r="AH1309" s="0" t="n">
        <v>0.577427582385931</v>
      </c>
      <c r="AI1309" s="0" t="n">
        <v>0.808398615340303</v>
      </c>
      <c r="AJ1309" s="0" t="n">
        <v>0.962379303976551</v>
      </c>
      <c r="AK1309" s="5" t="s">
        <v>235</v>
      </c>
      <c r="AL1309" s="5" t="s">
        <v>261</v>
      </c>
      <c r="AM1309" s="5" t="s">
        <v>417</v>
      </c>
      <c r="AN1309" s="5" t="s">
        <v>245</v>
      </c>
      <c r="AO1309" s="5" t="s">
        <v>252</v>
      </c>
      <c r="AP1309" s="5" t="s">
        <v>704</v>
      </c>
      <c r="AQ1309" s="0" t="s">
        <v>242</v>
      </c>
    </row>
    <row r="1310" customFormat="false" ht="15.8" hidden="true" customHeight="false" outlineLevel="0" collapsed="false">
      <c r="A1310" s="0" t="s">
        <v>8</v>
      </c>
      <c r="B1310" s="0" t="s">
        <v>8</v>
      </c>
      <c r="C1310" s="0" t="s">
        <v>20</v>
      </c>
      <c r="D1310" s="0" t="s">
        <v>162</v>
      </c>
      <c r="E1310" s="0" t="s">
        <v>6</v>
      </c>
      <c r="F1310" s="0" t="s">
        <v>202</v>
      </c>
      <c r="G1310" s="0" t="n">
        <v>767375577.909888</v>
      </c>
      <c r="H1310" s="0" t="n">
        <v>5830844.15177208</v>
      </c>
      <c r="I1310" s="0" t="n">
        <v>1030.99999997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767375577.909888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s">
        <v>413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0</v>
      </c>
      <c r="AI1310" s="0" t="n">
        <v>0</v>
      </c>
      <c r="AJ1310" s="0" t="n">
        <v>0</v>
      </c>
      <c r="AK1310" s="5" t="s">
        <v>235</v>
      </c>
      <c r="AL1310" s="5" t="s">
        <v>261</v>
      </c>
      <c r="AM1310" s="5" t="s">
        <v>420</v>
      </c>
      <c r="AN1310" s="5" t="s">
        <v>245</v>
      </c>
      <c r="AO1310" s="5" t="s">
        <v>252</v>
      </c>
      <c r="AP1310" s="5" t="s">
        <v>705</v>
      </c>
      <c r="AQ1310" s="0" t="s">
        <v>237</v>
      </c>
    </row>
    <row r="1311" customFormat="false" ht="15.8" hidden="true" customHeight="false" outlineLevel="0" collapsed="false">
      <c r="A1311" s="0" t="s">
        <v>8</v>
      </c>
      <c r="B1311" s="0" t="s">
        <v>8</v>
      </c>
      <c r="C1311" s="0" t="s">
        <v>20</v>
      </c>
      <c r="D1311" s="0" t="s">
        <v>162</v>
      </c>
      <c r="E1311" s="0" t="s">
        <v>6</v>
      </c>
      <c r="F1311" s="0" t="s">
        <v>238</v>
      </c>
      <c r="G1311" s="0" t="n">
        <v>285768050.755183</v>
      </c>
      <c r="H1311" s="0" t="n">
        <v>5830844.15177208</v>
      </c>
      <c r="I1311" s="0" t="n">
        <v>3948197.81316865</v>
      </c>
      <c r="J1311" s="0" t="n">
        <v>14436509.0621566</v>
      </c>
      <c r="K1311" s="0" t="n">
        <v>19248678.7495421</v>
      </c>
      <c r="L1311" s="0" t="n">
        <v>0</v>
      </c>
      <c r="M1311" s="0" t="n">
        <v>0</v>
      </c>
      <c r="N1311" s="0" t="n">
        <v>168201463.879254</v>
      </c>
      <c r="O1311" s="0" t="n">
        <v>235482049.430955</v>
      </c>
      <c r="P1311" s="0" t="n">
        <v>28873018.1243131</v>
      </c>
      <c r="Q1311" s="0" t="n">
        <v>33685187.8116987</v>
      </c>
      <c r="R1311" s="0" t="n">
        <v>767375577.909888</v>
      </c>
      <c r="S1311" s="0" t="n">
        <v>0.627603407012856</v>
      </c>
      <c r="T1311" s="0" t="n">
        <v>2.88853439869949</v>
      </c>
      <c r="U1311" s="0" t="n">
        <v>0</v>
      </c>
      <c r="V1311" s="0" t="n">
        <v>34.61621532</v>
      </c>
      <c r="W1311" s="0" t="n">
        <v>5.36442102615618</v>
      </c>
      <c r="X1311" s="0" t="n">
        <v>42.8691707448556</v>
      </c>
      <c r="Y1311" s="0" t="n">
        <v>34.61621532</v>
      </c>
      <c r="Z1311" s="0" t="s">
        <v>413</v>
      </c>
      <c r="AA1311" s="0" t="n">
        <v>0</v>
      </c>
      <c r="AB1311" s="0" t="n">
        <v>0.24</v>
      </c>
      <c r="AC1311" s="0" t="n">
        <v>1</v>
      </c>
      <c r="AD1311" s="0" t="n">
        <v>0.24</v>
      </c>
      <c r="AE1311" s="0" t="n">
        <v>0.76</v>
      </c>
      <c r="AF1311" s="0" t="n">
        <v>0.253333333333333</v>
      </c>
      <c r="AG1311" s="0" t="n">
        <v>0.506666666666667</v>
      </c>
      <c r="AH1311" s="0" t="n">
        <v>0</v>
      </c>
      <c r="AI1311" s="0" t="n">
        <v>0.150624817683086</v>
      </c>
      <c r="AJ1311" s="0" t="n">
        <v>0.627603407012856</v>
      </c>
      <c r="AK1311" s="5" t="s">
        <v>235</v>
      </c>
      <c r="AL1311" s="5" t="s">
        <v>261</v>
      </c>
      <c r="AM1311" s="5" t="s">
        <v>420</v>
      </c>
      <c r="AN1311" s="5" t="s">
        <v>245</v>
      </c>
      <c r="AO1311" s="5" t="s">
        <v>252</v>
      </c>
      <c r="AP1311" s="5" t="s">
        <v>705</v>
      </c>
      <c r="AQ1311" s="0" t="s">
        <v>239</v>
      </c>
    </row>
    <row r="1312" customFormat="false" ht="15.8" hidden="true" customHeight="false" outlineLevel="0" collapsed="false">
      <c r="A1312" s="0" t="s">
        <v>8</v>
      </c>
      <c r="B1312" s="0" t="s">
        <v>8</v>
      </c>
      <c r="C1312" s="0" t="s">
        <v>20</v>
      </c>
      <c r="D1312" s="0" t="s">
        <v>162</v>
      </c>
      <c r="E1312" s="0" t="s">
        <v>6</v>
      </c>
      <c r="F1312" s="0" t="s">
        <v>240</v>
      </c>
      <c r="G1312" s="0" t="n">
        <v>55179552.0318625</v>
      </c>
      <c r="H1312" s="0" t="n">
        <v>5830844.15177208</v>
      </c>
      <c r="I1312" s="0" t="n">
        <v>3948197.81316865</v>
      </c>
      <c r="J1312" s="0" t="n">
        <v>16842593.9058494</v>
      </c>
      <c r="K1312" s="0" t="n">
        <v>21654763.5932349</v>
      </c>
      <c r="L1312" s="0" t="n">
        <v>672805855.517017</v>
      </c>
      <c r="M1312" s="0" t="n">
        <v>1009208783.27553</v>
      </c>
      <c r="N1312" s="0" t="n">
        <v>185021610.26718</v>
      </c>
      <c r="O1312" s="0" t="n">
        <v>252302195.818881</v>
      </c>
      <c r="P1312" s="0" t="n">
        <v>33685187.8116987</v>
      </c>
      <c r="Q1312" s="0" t="n">
        <v>38497357.4990842</v>
      </c>
      <c r="R1312" s="0" t="n">
        <v>767375577.909888</v>
      </c>
      <c r="S1312" s="0" t="n">
        <v>0.928093161132185</v>
      </c>
      <c r="T1312" s="0" t="n">
        <v>3.30118216994227</v>
      </c>
      <c r="U1312" s="0" t="n">
        <v>144.2342305</v>
      </c>
      <c r="V1312" s="0" t="n">
        <v>37.50089993</v>
      </c>
      <c r="W1312" s="0" t="n">
        <v>6.18971656864174</v>
      </c>
      <c r="X1312" s="0" t="n">
        <v>191.226029168584</v>
      </c>
      <c r="Y1312" s="0" t="n">
        <v>181.73513043</v>
      </c>
      <c r="Z1312" s="0" t="s">
        <v>413</v>
      </c>
      <c r="AA1312" s="0" t="n">
        <v>0.6</v>
      </c>
      <c r="AB1312" s="0" t="n">
        <v>0.84</v>
      </c>
      <c r="AC1312" s="0" t="n">
        <v>1</v>
      </c>
      <c r="AD1312" s="0" t="n">
        <v>0.24</v>
      </c>
      <c r="AE1312" s="0" t="n">
        <v>0.16</v>
      </c>
      <c r="AF1312" s="0" t="n">
        <v>0.0533333333333334</v>
      </c>
      <c r="AG1312" s="0" t="n">
        <v>0.106666666666667</v>
      </c>
      <c r="AH1312" s="0" t="n">
        <v>0.556855896679311</v>
      </c>
      <c r="AI1312" s="0" t="n">
        <v>0.779598255351036</v>
      </c>
      <c r="AJ1312" s="0" t="n">
        <v>0.928093161132185</v>
      </c>
      <c r="AK1312" s="5" t="s">
        <v>235</v>
      </c>
      <c r="AL1312" s="5" t="s">
        <v>261</v>
      </c>
      <c r="AM1312" s="5" t="s">
        <v>420</v>
      </c>
      <c r="AN1312" s="5" t="s">
        <v>245</v>
      </c>
      <c r="AO1312" s="5" t="s">
        <v>252</v>
      </c>
      <c r="AP1312" s="5" t="s">
        <v>705</v>
      </c>
      <c r="AQ1312" s="0" t="s">
        <v>155</v>
      </c>
    </row>
    <row r="1313" customFormat="false" ht="15.8" hidden="true" customHeight="false" outlineLevel="0" collapsed="false">
      <c r="A1313" s="0" t="s">
        <v>8</v>
      </c>
      <c r="B1313" s="0" t="s">
        <v>8</v>
      </c>
      <c r="C1313" s="0" t="s">
        <v>20</v>
      </c>
      <c r="D1313" s="0" t="s">
        <v>162</v>
      </c>
      <c r="E1313" s="0" t="s">
        <v>6</v>
      </c>
      <c r="F1313" s="0" t="s">
        <v>241</v>
      </c>
      <c r="G1313" s="0" t="n">
        <v>26782875.5380137</v>
      </c>
      <c r="H1313" s="0" t="n">
        <v>5830844.15177208</v>
      </c>
      <c r="I1313" s="0" t="n">
        <v>3948197.81316865</v>
      </c>
      <c r="J1313" s="0" t="n">
        <v>16842593.9058494</v>
      </c>
      <c r="K1313" s="0" t="n">
        <v>21654763.5932349</v>
      </c>
      <c r="L1313" s="0" t="n">
        <v>1177410247.15478</v>
      </c>
      <c r="M1313" s="0" t="n">
        <v>1682014638.79254</v>
      </c>
      <c r="N1313" s="0" t="n">
        <v>210251829.849068</v>
      </c>
      <c r="O1313" s="0" t="n">
        <v>269122342.206806</v>
      </c>
      <c r="P1313" s="0" t="n">
        <v>38497357.4990842</v>
      </c>
      <c r="Q1313" s="0" t="n">
        <v>43309527.1864697</v>
      </c>
      <c r="R1313" s="0" t="n">
        <v>767375577.909888</v>
      </c>
      <c r="S1313" s="0" t="n">
        <v>0.965098087157057</v>
      </c>
      <c r="T1313" s="0" t="n">
        <v>3.30118216994227</v>
      </c>
      <c r="U1313" s="0" t="n">
        <v>245.19819185</v>
      </c>
      <c r="V1313" s="0" t="n">
        <v>41.1067556925</v>
      </c>
      <c r="W1313" s="0" t="n">
        <v>7.0150121111273</v>
      </c>
      <c r="X1313" s="0" t="n">
        <v>296.62114182357</v>
      </c>
      <c r="Y1313" s="0" t="n">
        <v>286.3049475425</v>
      </c>
      <c r="Z1313" s="0" t="s">
        <v>413</v>
      </c>
      <c r="AA1313" s="0" t="n">
        <v>0.6</v>
      </c>
      <c r="AB1313" s="0" t="n">
        <v>0.84</v>
      </c>
      <c r="AC1313" s="0" t="n">
        <v>1</v>
      </c>
      <c r="AD1313" s="0" t="n">
        <v>0.24</v>
      </c>
      <c r="AE1313" s="0" t="n">
        <v>0.16</v>
      </c>
      <c r="AF1313" s="0" t="n">
        <v>0.0533333333333334</v>
      </c>
      <c r="AG1313" s="0" t="n">
        <v>0.106666666666667</v>
      </c>
      <c r="AH1313" s="0" t="n">
        <v>0.579058852294234</v>
      </c>
      <c r="AI1313" s="0" t="n">
        <v>0.810682393211928</v>
      </c>
      <c r="AJ1313" s="0" t="n">
        <v>0.965098087157057</v>
      </c>
      <c r="AK1313" s="5" t="s">
        <v>235</v>
      </c>
      <c r="AL1313" s="5" t="s">
        <v>261</v>
      </c>
      <c r="AM1313" s="5" t="s">
        <v>420</v>
      </c>
      <c r="AN1313" s="5" t="s">
        <v>245</v>
      </c>
      <c r="AO1313" s="5" t="s">
        <v>252</v>
      </c>
      <c r="AP1313" s="5" t="s">
        <v>705</v>
      </c>
      <c r="AQ1313" s="0" t="s">
        <v>242</v>
      </c>
    </row>
    <row r="1314" customFormat="false" ht="15.8" hidden="true" customHeight="false" outlineLevel="0" collapsed="false">
      <c r="A1314" s="0" t="s">
        <v>8</v>
      </c>
      <c r="B1314" s="0" t="s">
        <v>174</v>
      </c>
      <c r="C1314" s="0" t="s">
        <v>75</v>
      </c>
      <c r="D1314" s="0" t="s">
        <v>151</v>
      </c>
      <c r="E1314" s="0" t="s">
        <v>72</v>
      </c>
      <c r="F1314" s="0" t="s">
        <v>202</v>
      </c>
      <c r="G1314" s="0" t="n">
        <v>72378901.8760554</v>
      </c>
      <c r="H1314" s="0" t="n">
        <v>173341.043679916</v>
      </c>
      <c r="I1314" s="0" t="n">
        <v>454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72378901.8760554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s">
        <v>230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5" t="s">
        <v>281</v>
      </c>
      <c r="AL1314" s="5" t="s">
        <v>424</v>
      </c>
      <c r="AM1314" s="5" t="s">
        <v>281</v>
      </c>
      <c r="AN1314" s="5" t="s">
        <v>262</v>
      </c>
      <c r="AO1314" s="5" t="s">
        <v>252</v>
      </c>
      <c r="AP1314" s="5" t="s">
        <v>706</v>
      </c>
      <c r="AQ1314" s="0" t="s">
        <v>237</v>
      </c>
    </row>
    <row r="1315" customFormat="false" ht="15.8" hidden="true" customHeight="false" outlineLevel="0" collapsed="false">
      <c r="A1315" s="0" t="s">
        <v>8</v>
      </c>
      <c r="B1315" s="0" t="s">
        <v>174</v>
      </c>
      <c r="C1315" s="0" t="s">
        <v>75</v>
      </c>
      <c r="D1315" s="0" t="s">
        <v>151</v>
      </c>
      <c r="E1315" s="0" t="s">
        <v>72</v>
      </c>
      <c r="F1315" s="0" t="s">
        <v>238</v>
      </c>
      <c r="G1315" s="0" t="n">
        <v>40866555.9786139</v>
      </c>
      <c r="H1315" s="0" t="n">
        <v>173341.043679916</v>
      </c>
      <c r="I1315" s="0" t="n">
        <v>190784.636472622</v>
      </c>
      <c r="J1315" s="0" t="n">
        <v>0</v>
      </c>
      <c r="K1315" s="0" t="n">
        <v>0</v>
      </c>
      <c r="L1315" s="0" t="n">
        <v>10792009.4351067</v>
      </c>
      <c r="M1315" s="0" t="n">
        <v>14389345.9134755</v>
      </c>
      <c r="N1315" s="0" t="n">
        <v>4796448.63782517</v>
      </c>
      <c r="O1315" s="0" t="n">
        <v>6715028.09295525</v>
      </c>
      <c r="P1315" s="0" t="n">
        <v>10400462.620795</v>
      </c>
      <c r="Q1315" s="0" t="n">
        <v>12133873.0575941</v>
      </c>
      <c r="R1315" s="0" t="n">
        <v>72378901.8760554</v>
      </c>
      <c r="S1315" s="0" t="n">
        <v>0.435380270778418</v>
      </c>
      <c r="T1315" s="0" t="n">
        <v>0</v>
      </c>
      <c r="U1315" s="0" t="n">
        <v>72.635294025</v>
      </c>
      <c r="V1315" s="0" t="n">
        <v>33.20470584</v>
      </c>
      <c r="W1315" s="0" t="n">
        <v>65</v>
      </c>
      <c r="X1315" s="0" t="n">
        <v>170.839999865</v>
      </c>
      <c r="Y1315" s="0" t="n">
        <v>105.839999865</v>
      </c>
      <c r="Z1315" s="0" t="s">
        <v>230</v>
      </c>
      <c r="AA1315" s="0" t="n">
        <v>0.1678571429</v>
      </c>
      <c r="AB1315" s="0" t="n">
        <v>0.235</v>
      </c>
      <c r="AC1315" s="0" t="n">
        <v>1</v>
      </c>
      <c r="AD1315" s="0" t="n">
        <v>0.0671428571</v>
      </c>
      <c r="AE1315" s="0" t="n">
        <v>0.765</v>
      </c>
      <c r="AF1315" s="0" t="n">
        <v>0</v>
      </c>
      <c r="AG1315" s="0" t="n">
        <v>0.765</v>
      </c>
      <c r="AH1315" s="0" t="n">
        <v>0.0730816883278936</v>
      </c>
      <c r="AI1315" s="0" t="n">
        <v>0.102314363632928</v>
      </c>
      <c r="AJ1315" s="0" t="n">
        <v>0.435380270778418</v>
      </c>
      <c r="AK1315" s="5" t="s">
        <v>281</v>
      </c>
      <c r="AL1315" s="5" t="s">
        <v>424</v>
      </c>
      <c r="AM1315" s="5" t="s">
        <v>281</v>
      </c>
      <c r="AN1315" s="5" t="s">
        <v>262</v>
      </c>
      <c r="AO1315" s="5" t="s">
        <v>252</v>
      </c>
      <c r="AP1315" s="5" t="s">
        <v>706</v>
      </c>
      <c r="AQ1315" s="0" t="s">
        <v>239</v>
      </c>
    </row>
    <row r="1316" customFormat="false" ht="15.8" hidden="true" customHeight="false" outlineLevel="0" collapsed="false">
      <c r="A1316" s="0" t="s">
        <v>8</v>
      </c>
      <c r="B1316" s="0" t="s">
        <v>174</v>
      </c>
      <c r="C1316" s="0" t="s">
        <v>75</v>
      </c>
      <c r="D1316" s="0" t="s">
        <v>151</v>
      </c>
      <c r="E1316" s="0" t="s">
        <v>72</v>
      </c>
      <c r="F1316" s="0" t="s">
        <v>240</v>
      </c>
      <c r="G1316" s="0" t="n">
        <v>11985439.0607037</v>
      </c>
      <c r="H1316" s="0" t="n">
        <v>173341.043679916</v>
      </c>
      <c r="I1316" s="0" t="n">
        <v>190784.636472622</v>
      </c>
      <c r="J1316" s="0" t="n">
        <v>6066936.52879707</v>
      </c>
      <c r="K1316" s="0" t="n">
        <v>7800346.96559623</v>
      </c>
      <c r="L1316" s="0" t="n">
        <v>10192453.3553785</v>
      </c>
      <c r="M1316" s="0" t="n">
        <v>12590677.6742911</v>
      </c>
      <c r="N1316" s="0" t="n">
        <v>5276093.50160769</v>
      </c>
      <c r="O1316" s="0" t="n">
        <v>7194672.95673776</v>
      </c>
      <c r="P1316" s="0" t="n">
        <v>12133873.0575941</v>
      </c>
      <c r="Q1316" s="0" t="n">
        <v>13867283.4943933</v>
      </c>
      <c r="R1316" s="0" t="n">
        <v>72378901.8760554</v>
      </c>
      <c r="S1316" s="0" t="n">
        <v>0.834407006046761</v>
      </c>
      <c r="T1316" s="0" t="n">
        <v>40</v>
      </c>
      <c r="U1316" s="0" t="n">
        <v>65.717646975</v>
      </c>
      <c r="V1316" s="0" t="n">
        <v>35.97176466</v>
      </c>
      <c r="W1316" s="0" t="n">
        <v>75</v>
      </c>
      <c r="X1316" s="0" t="n">
        <v>216.689411635</v>
      </c>
      <c r="Y1316" s="0" t="n">
        <v>101.689411635</v>
      </c>
      <c r="Z1316" s="0" t="s">
        <v>230</v>
      </c>
      <c r="AA1316" s="0" t="n">
        <v>0.1678571429</v>
      </c>
      <c r="AB1316" s="0" t="n">
        <v>0.235</v>
      </c>
      <c r="AC1316" s="0" t="n">
        <v>1</v>
      </c>
      <c r="AD1316" s="0" t="n">
        <v>0.0671428571</v>
      </c>
      <c r="AE1316" s="0" t="n">
        <v>0.765</v>
      </c>
      <c r="AF1316" s="0" t="n">
        <v>0.255</v>
      </c>
      <c r="AG1316" s="0" t="n">
        <v>0.51</v>
      </c>
      <c r="AH1316" s="0" t="n">
        <v>0.140061176050752</v>
      </c>
      <c r="AI1316" s="0" t="n">
        <v>0.196085646420989</v>
      </c>
      <c r="AJ1316" s="0" t="n">
        <v>0.834407006046761</v>
      </c>
      <c r="AK1316" s="5" t="s">
        <v>281</v>
      </c>
      <c r="AL1316" s="5" t="s">
        <v>424</v>
      </c>
      <c r="AM1316" s="5" t="s">
        <v>281</v>
      </c>
      <c r="AN1316" s="5" t="s">
        <v>262</v>
      </c>
      <c r="AO1316" s="5" t="s">
        <v>252</v>
      </c>
      <c r="AP1316" s="5" t="s">
        <v>706</v>
      </c>
      <c r="AQ1316" s="0" t="s">
        <v>155</v>
      </c>
    </row>
    <row r="1317" customFormat="false" ht="15.8" hidden="true" customHeight="false" outlineLevel="0" collapsed="false">
      <c r="A1317" s="0" t="s">
        <v>8</v>
      </c>
      <c r="B1317" s="0" t="s">
        <v>174</v>
      </c>
      <c r="C1317" s="0" t="s">
        <v>75</v>
      </c>
      <c r="D1317" s="0" t="s">
        <v>151</v>
      </c>
      <c r="E1317" s="0" t="s">
        <v>72</v>
      </c>
      <c r="F1317" s="0" t="s">
        <v>241</v>
      </c>
      <c r="G1317" s="0" t="n">
        <v>11365225.1628376</v>
      </c>
      <c r="H1317" s="0" t="n">
        <v>173341.043679916</v>
      </c>
      <c r="I1317" s="0" t="n">
        <v>190784.636472622</v>
      </c>
      <c r="J1317" s="0" t="n">
        <v>6066936.52879707</v>
      </c>
      <c r="K1317" s="0" t="n">
        <v>7800346.96559623</v>
      </c>
      <c r="L1317" s="0" t="n">
        <v>18586238.4715726</v>
      </c>
      <c r="M1317" s="0" t="n">
        <v>23982243.1891259</v>
      </c>
      <c r="N1317" s="0" t="n">
        <v>5995560.79728147</v>
      </c>
      <c r="O1317" s="0" t="n">
        <v>7674317.82052028</v>
      </c>
      <c r="P1317" s="0" t="n">
        <v>13867283.4943933</v>
      </c>
      <c r="Q1317" s="0" t="n">
        <v>15600693.9311925</v>
      </c>
      <c r="R1317" s="0" t="n">
        <v>72378901.8760554</v>
      </c>
      <c r="S1317" s="0" t="n">
        <v>0.842975993442124</v>
      </c>
      <c r="T1317" s="0" t="n">
        <v>40</v>
      </c>
      <c r="U1317" s="0" t="n">
        <v>122.7882351375</v>
      </c>
      <c r="V1317" s="0" t="n">
        <v>39.430588185</v>
      </c>
      <c r="W1317" s="0" t="n">
        <v>85</v>
      </c>
      <c r="X1317" s="0" t="n">
        <v>287.2188233225</v>
      </c>
      <c r="Y1317" s="0" t="n">
        <v>162.2188233225</v>
      </c>
      <c r="Z1317" s="0" t="s">
        <v>230</v>
      </c>
      <c r="AA1317" s="0" t="n">
        <v>0.1678571429</v>
      </c>
      <c r="AB1317" s="0" t="n">
        <v>0.235</v>
      </c>
      <c r="AC1317" s="0" t="n">
        <v>1</v>
      </c>
      <c r="AD1317" s="0" t="n">
        <v>0.0671428571</v>
      </c>
      <c r="AE1317" s="0" t="n">
        <v>0.765</v>
      </c>
      <c r="AF1317" s="0" t="n">
        <v>0.255</v>
      </c>
      <c r="AG1317" s="0" t="n">
        <v>0.51</v>
      </c>
      <c r="AH1317" s="0" t="n">
        <v>0.141499541792484</v>
      </c>
      <c r="AI1317" s="0" t="n">
        <v>0.198099358458899</v>
      </c>
      <c r="AJ1317" s="0" t="n">
        <v>0.842975993442124</v>
      </c>
      <c r="AK1317" s="5" t="s">
        <v>281</v>
      </c>
      <c r="AL1317" s="5" t="s">
        <v>424</v>
      </c>
      <c r="AM1317" s="5" t="s">
        <v>281</v>
      </c>
      <c r="AN1317" s="5" t="s">
        <v>262</v>
      </c>
      <c r="AO1317" s="5" t="s">
        <v>252</v>
      </c>
      <c r="AP1317" s="5" t="s">
        <v>706</v>
      </c>
      <c r="AQ1317" s="0" t="s">
        <v>242</v>
      </c>
    </row>
    <row r="1318" customFormat="false" ht="15.8" hidden="true" customHeight="false" outlineLevel="0" collapsed="false">
      <c r="A1318" s="0" t="s">
        <v>8</v>
      </c>
      <c r="B1318" s="0" t="s">
        <v>174</v>
      </c>
      <c r="C1318" s="0" t="s">
        <v>76</v>
      </c>
      <c r="D1318" s="0" t="s">
        <v>151</v>
      </c>
      <c r="E1318" s="0" t="s">
        <v>72</v>
      </c>
      <c r="F1318" s="0" t="s">
        <v>202</v>
      </c>
      <c r="G1318" s="0" t="n">
        <v>13110098.8022995</v>
      </c>
      <c r="H1318" s="0" t="n">
        <v>30489.7096358835</v>
      </c>
      <c r="I1318" s="0" t="n">
        <v>270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13110098.8022995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s">
        <v>230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0</v>
      </c>
      <c r="AI1318" s="0" t="n">
        <v>0</v>
      </c>
      <c r="AJ1318" s="0" t="n">
        <v>0</v>
      </c>
      <c r="AK1318" s="5" t="s">
        <v>281</v>
      </c>
      <c r="AL1318" s="5" t="s">
        <v>424</v>
      </c>
      <c r="AM1318" s="5" t="s">
        <v>234</v>
      </c>
      <c r="AN1318" s="5" t="s">
        <v>262</v>
      </c>
      <c r="AO1318" s="5" t="s">
        <v>252</v>
      </c>
      <c r="AP1318" s="5" t="s">
        <v>707</v>
      </c>
      <c r="AQ1318" s="0" t="s">
        <v>237</v>
      </c>
    </row>
    <row r="1319" customFormat="false" ht="15.8" hidden="true" customHeight="false" outlineLevel="0" collapsed="false">
      <c r="A1319" s="0" t="s">
        <v>8</v>
      </c>
      <c r="B1319" s="0" t="s">
        <v>174</v>
      </c>
      <c r="C1319" s="0" t="s">
        <v>76</v>
      </c>
      <c r="D1319" s="0" t="s">
        <v>151</v>
      </c>
      <c r="E1319" s="0" t="s">
        <v>72</v>
      </c>
      <c r="F1319" s="0" t="s">
        <v>238</v>
      </c>
      <c r="G1319" s="0" t="n">
        <v>7414105.6235947</v>
      </c>
      <c r="H1319" s="0" t="n">
        <v>30489.7096358835</v>
      </c>
      <c r="I1319" s="0" t="n">
        <v>29192.3813568983</v>
      </c>
      <c r="J1319" s="0" t="n">
        <v>0</v>
      </c>
      <c r="K1319" s="0" t="n">
        <v>0</v>
      </c>
      <c r="L1319" s="0" t="n">
        <v>1898253.44926223</v>
      </c>
      <c r="M1319" s="0" t="n">
        <v>2531004.59901631</v>
      </c>
      <c r="N1319" s="0" t="n">
        <v>843668.199672103</v>
      </c>
      <c r="O1319" s="0" t="n">
        <v>1181135.47954095</v>
      </c>
      <c r="P1319" s="0" t="n">
        <v>1829382.57815301</v>
      </c>
      <c r="Q1319" s="0" t="n">
        <v>2134279.67451184</v>
      </c>
      <c r="R1319" s="0" t="n">
        <v>13110098.8022995</v>
      </c>
      <c r="S1319" s="0" t="n">
        <v>0.434473703409902</v>
      </c>
      <c r="T1319" s="0" t="n">
        <v>0</v>
      </c>
      <c r="U1319" s="0" t="n">
        <v>72.635294025</v>
      </c>
      <c r="V1319" s="0" t="n">
        <v>33.20470584</v>
      </c>
      <c r="W1319" s="0" t="n">
        <v>65</v>
      </c>
      <c r="X1319" s="0" t="n">
        <v>170.839999865</v>
      </c>
      <c r="Y1319" s="0" t="n">
        <v>105.839999865</v>
      </c>
      <c r="Z1319" s="0" t="s">
        <v>230</v>
      </c>
      <c r="AA1319" s="0" t="n">
        <v>0.1678571429</v>
      </c>
      <c r="AB1319" s="0" t="n">
        <v>0.235</v>
      </c>
      <c r="AC1319" s="0" t="n">
        <v>1</v>
      </c>
      <c r="AD1319" s="0" t="n">
        <v>0.0671428571</v>
      </c>
      <c r="AE1319" s="0" t="n">
        <v>0.765</v>
      </c>
      <c r="AF1319" s="0" t="n">
        <v>0</v>
      </c>
      <c r="AG1319" s="0" t="n">
        <v>0.765</v>
      </c>
      <c r="AH1319" s="0" t="n">
        <v>0.0729295145195682</v>
      </c>
      <c r="AI1319" s="0" t="n">
        <v>0.102101320301327</v>
      </c>
      <c r="AJ1319" s="0" t="n">
        <v>0.434473703409902</v>
      </c>
      <c r="AK1319" s="5" t="s">
        <v>281</v>
      </c>
      <c r="AL1319" s="5" t="s">
        <v>424</v>
      </c>
      <c r="AM1319" s="5" t="s">
        <v>234</v>
      </c>
      <c r="AN1319" s="5" t="s">
        <v>262</v>
      </c>
      <c r="AO1319" s="5" t="s">
        <v>252</v>
      </c>
      <c r="AP1319" s="5" t="s">
        <v>707</v>
      </c>
      <c r="AQ1319" s="0" t="s">
        <v>239</v>
      </c>
    </row>
    <row r="1320" customFormat="false" ht="15.8" hidden="true" customHeight="false" outlineLevel="0" collapsed="false">
      <c r="A1320" s="0" t="s">
        <v>8</v>
      </c>
      <c r="B1320" s="0" t="s">
        <v>174</v>
      </c>
      <c r="C1320" s="0" t="s">
        <v>76</v>
      </c>
      <c r="D1320" s="0" t="s">
        <v>151</v>
      </c>
      <c r="E1320" s="0" t="s">
        <v>72</v>
      </c>
      <c r="F1320" s="0" t="s">
        <v>240</v>
      </c>
      <c r="G1320" s="0" t="n">
        <v>2190606.72386697</v>
      </c>
      <c r="H1320" s="0" t="n">
        <v>30489.7096358835</v>
      </c>
      <c r="I1320" s="0" t="n">
        <v>29192.3813568983</v>
      </c>
      <c r="J1320" s="0" t="n">
        <v>1067139.83725592</v>
      </c>
      <c r="K1320" s="0" t="n">
        <v>1372036.93361476</v>
      </c>
      <c r="L1320" s="0" t="n">
        <v>1792794.92430322</v>
      </c>
      <c r="M1320" s="0" t="n">
        <v>2214629.02413927</v>
      </c>
      <c r="N1320" s="0" t="n">
        <v>928035.019639313</v>
      </c>
      <c r="O1320" s="0" t="n">
        <v>1265502.29950815</v>
      </c>
      <c r="P1320" s="0" t="n">
        <v>2134279.67451184</v>
      </c>
      <c r="Q1320" s="0" t="n">
        <v>2439176.77087068</v>
      </c>
      <c r="R1320" s="0" t="n">
        <v>13110098.8022995</v>
      </c>
      <c r="S1320" s="0" t="n">
        <v>0.832906924890395</v>
      </c>
      <c r="T1320" s="0" t="n">
        <v>39.9999999999999</v>
      </c>
      <c r="U1320" s="0" t="n">
        <v>65.7176469749999</v>
      </c>
      <c r="V1320" s="0" t="n">
        <v>35.9717646599999</v>
      </c>
      <c r="W1320" s="0" t="n">
        <v>75</v>
      </c>
      <c r="X1320" s="0" t="n">
        <v>216.689411635</v>
      </c>
      <c r="Y1320" s="0" t="n">
        <v>101.689411635</v>
      </c>
      <c r="Z1320" s="0" t="s">
        <v>230</v>
      </c>
      <c r="AA1320" s="0" t="n">
        <v>0.1678571429</v>
      </c>
      <c r="AB1320" s="0" t="n">
        <v>0.235</v>
      </c>
      <c r="AC1320" s="0" t="n">
        <v>1</v>
      </c>
      <c r="AD1320" s="0" t="n">
        <v>0.0671428571</v>
      </c>
      <c r="AE1320" s="0" t="n">
        <v>0.765</v>
      </c>
      <c r="AF1320" s="0" t="n">
        <v>0.255</v>
      </c>
      <c r="AG1320" s="0" t="n">
        <v>0.51</v>
      </c>
      <c r="AH1320" s="0" t="n">
        <v>0.139809376713727</v>
      </c>
      <c r="AI1320" s="0" t="n">
        <v>0.195733127349243</v>
      </c>
      <c r="AJ1320" s="0" t="n">
        <v>0.832906924890395</v>
      </c>
      <c r="AK1320" s="5" t="s">
        <v>281</v>
      </c>
      <c r="AL1320" s="5" t="s">
        <v>424</v>
      </c>
      <c r="AM1320" s="5" t="s">
        <v>234</v>
      </c>
      <c r="AN1320" s="5" t="s">
        <v>262</v>
      </c>
      <c r="AO1320" s="5" t="s">
        <v>252</v>
      </c>
      <c r="AP1320" s="5" t="s">
        <v>707</v>
      </c>
      <c r="AQ1320" s="0" t="s">
        <v>155</v>
      </c>
    </row>
    <row r="1321" customFormat="false" ht="15.8" hidden="true" customHeight="false" outlineLevel="0" collapsed="false">
      <c r="A1321" s="0" t="s">
        <v>8</v>
      </c>
      <c r="B1321" s="0" t="s">
        <v>174</v>
      </c>
      <c r="C1321" s="0" t="s">
        <v>76</v>
      </c>
      <c r="D1321" s="0" t="s">
        <v>151</v>
      </c>
      <c r="E1321" s="0" t="s">
        <v>72</v>
      </c>
      <c r="F1321" s="0" t="s">
        <v>241</v>
      </c>
      <c r="G1321" s="0" t="n">
        <v>2077257.05493413</v>
      </c>
      <c r="H1321" s="0" t="n">
        <v>30489.7096358835</v>
      </c>
      <c r="I1321" s="0" t="n">
        <v>29192.3813568983</v>
      </c>
      <c r="J1321" s="0" t="n">
        <v>1067139.83725592</v>
      </c>
      <c r="K1321" s="0" t="n">
        <v>1372036.93361476</v>
      </c>
      <c r="L1321" s="0" t="n">
        <v>3269214.2737294</v>
      </c>
      <c r="M1321" s="0" t="n">
        <v>4218340.99836051</v>
      </c>
      <c r="N1321" s="0" t="n">
        <v>1054585.24959013</v>
      </c>
      <c r="O1321" s="0" t="n">
        <v>1349869.11947536</v>
      </c>
      <c r="P1321" s="0" t="n">
        <v>2439176.77087068</v>
      </c>
      <c r="Q1321" s="0" t="n">
        <v>2744073.86722951</v>
      </c>
      <c r="R1321" s="0" t="n">
        <v>13110098.8022995</v>
      </c>
      <c r="S1321" s="0" t="n">
        <v>0.841552906178725</v>
      </c>
      <c r="T1321" s="0" t="n">
        <v>39.9999999999999</v>
      </c>
      <c r="U1321" s="0" t="n">
        <v>122.7882351375</v>
      </c>
      <c r="V1321" s="0" t="n">
        <v>39.4305881849999</v>
      </c>
      <c r="W1321" s="0" t="n">
        <v>85</v>
      </c>
      <c r="X1321" s="0" t="n">
        <v>287.2188233225</v>
      </c>
      <c r="Y1321" s="0" t="n">
        <v>162.2188233225</v>
      </c>
      <c r="Z1321" s="0" t="s">
        <v>230</v>
      </c>
      <c r="AA1321" s="0" t="n">
        <v>0.1678571429</v>
      </c>
      <c r="AB1321" s="0" t="n">
        <v>0.235</v>
      </c>
      <c r="AC1321" s="0" t="n">
        <v>1</v>
      </c>
      <c r="AD1321" s="0" t="n">
        <v>0.0671428571</v>
      </c>
      <c r="AE1321" s="0" t="n">
        <v>0.765</v>
      </c>
      <c r="AF1321" s="0" t="n">
        <v>0.255</v>
      </c>
      <c r="AG1321" s="0" t="n">
        <v>0.51</v>
      </c>
      <c r="AH1321" s="0" t="n">
        <v>0.141260666430353</v>
      </c>
      <c r="AI1321" s="0" t="n">
        <v>0.197764932952</v>
      </c>
      <c r="AJ1321" s="0" t="n">
        <v>0.841552906178725</v>
      </c>
      <c r="AK1321" s="5" t="s">
        <v>281</v>
      </c>
      <c r="AL1321" s="5" t="s">
        <v>424</v>
      </c>
      <c r="AM1321" s="5" t="s">
        <v>234</v>
      </c>
      <c r="AN1321" s="5" t="s">
        <v>262</v>
      </c>
      <c r="AO1321" s="5" t="s">
        <v>252</v>
      </c>
      <c r="AP1321" s="5" t="s">
        <v>707</v>
      </c>
      <c r="AQ1321" s="0" t="s">
        <v>242</v>
      </c>
    </row>
    <row r="1322" customFormat="false" ht="15.8" hidden="true" customHeight="false" outlineLevel="0" collapsed="false">
      <c r="A1322" s="0" t="s">
        <v>8</v>
      </c>
      <c r="B1322" s="0" t="s">
        <v>174</v>
      </c>
      <c r="C1322" s="0" t="s">
        <v>427</v>
      </c>
      <c r="D1322" s="0" t="s">
        <v>151</v>
      </c>
      <c r="E1322" s="0" t="s">
        <v>72</v>
      </c>
      <c r="F1322" s="0" t="s">
        <v>202</v>
      </c>
      <c r="G1322" s="0" t="n">
        <v>66412161.9962715</v>
      </c>
      <c r="H1322" s="0" t="n">
        <v>159028.573371036</v>
      </c>
      <c r="I1322" s="0" t="n">
        <v>646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66412161.9962715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s">
        <v>230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5" t="s">
        <v>281</v>
      </c>
      <c r="AL1322" s="5" t="s">
        <v>424</v>
      </c>
      <c r="AM1322" s="5" t="s">
        <v>261</v>
      </c>
      <c r="AN1322" s="5" t="s">
        <v>262</v>
      </c>
      <c r="AO1322" s="5" t="s">
        <v>252</v>
      </c>
      <c r="AP1322" s="5" t="s">
        <v>708</v>
      </c>
      <c r="AQ1322" s="0" t="s">
        <v>237</v>
      </c>
    </row>
    <row r="1323" customFormat="false" ht="15.8" hidden="true" customHeight="false" outlineLevel="0" collapsed="false">
      <c r="A1323" s="0" t="s">
        <v>8</v>
      </c>
      <c r="B1323" s="0" t="s">
        <v>174</v>
      </c>
      <c r="C1323" s="0" t="s">
        <v>427</v>
      </c>
      <c r="D1323" s="0" t="s">
        <v>151</v>
      </c>
      <c r="E1323" s="0" t="s">
        <v>72</v>
      </c>
      <c r="F1323" s="0" t="s">
        <v>238</v>
      </c>
      <c r="G1323" s="0" t="n">
        <v>37508411.8747009</v>
      </c>
      <c r="H1323" s="0" t="n">
        <v>159028.573371036</v>
      </c>
      <c r="I1323" s="0" t="n">
        <v>154324.235584961</v>
      </c>
      <c r="J1323" s="0" t="n">
        <v>0</v>
      </c>
      <c r="K1323" s="0" t="n">
        <v>0</v>
      </c>
      <c r="L1323" s="0" t="n">
        <v>9900931.87301266</v>
      </c>
      <c r="M1323" s="0" t="n">
        <v>13201242.4973502</v>
      </c>
      <c r="N1323" s="0" t="n">
        <v>4400414.1657834</v>
      </c>
      <c r="O1323" s="0" t="n">
        <v>6160579.83209677</v>
      </c>
      <c r="P1323" s="0" t="n">
        <v>9541714.40226212</v>
      </c>
      <c r="Q1323" s="0" t="n">
        <v>11132000.1359725</v>
      </c>
      <c r="R1323" s="0" t="n">
        <v>66412161.9962715</v>
      </c>
      <c r="S1323" s="0" t="n">
        <v>0.435217725982077</v>
      </c>
      <c r="T1323" s="0" t="n">
        <v>0</v>
      </c>
      <c r="U1323" s="0" t="n">
        <v>72.6352940249999</v>
      </c>
      <c r="V1323" s="0" t="n">
        <v>33.2047058399999</v>
      </c>
      <c r="W1323" s="0" t="n">
        <v>64.9999999999999</v>
      </c>
      <c r="X1323" s="0" t="n">
        <v>170.839999865</v>
      </c>
      <c r="Y1323" s="0" t="n">
        <v>105.839999865</v>
      </c>
      <c r="Z1323" s="0" t="s">
        <v>230</v>
      </c>
      <c r="AA1323" s="0" t="n">
        <v>0.1678571429</v>
      </c>
      <c r="AB1323" s="0" t="n">
        <v>0.235</v>
      </c>
      <c r="AC1323" s="0" t="n">
        <v>1</v>
      </c>
      <c r="AD1323" s="0" t="n">
        <v>0.0671428571</v>
      </c>
      <c r="AE1323" s="0" t="n">
        <v>0.765</v>
      </c>
      <c r="AF1323" s="0" t="n">
        <v>0</v>
      </c>
      <c r="AG1323" s="0" t="n">
        <v>0.765</v>
      </c>
      <c r="AH1323" s="0" t="n">
        <v>0.0730544040227866</v>
      </c>
      <c r="AI1323" s="0" t="n">
        <v>0.102276165605788</v>
      </c>
      <c r="AJ1323" s="0" t="n">
        <v>0.435217725982077</v>
      </c>
      <c r="AK1323" s="5" t="s">
        <v>281</v>
      </c>
      <c r="AL1323" s="5" t="s">
        <v>424</v>
      </c>
      <c r="AM1323" s="5" t="s">
        <v>261</v>
      </c>
      <c r="AN1323" s="5" t="s">
        <v>262</v>
      </c>
      <c r="AO1323" s="5" t="s">
        <v>252</v>
      </c>
      <c r="AP1323" s="5" t="s">
        <v>708</v>
      </c>
      <c r="AQ1323" s="0" t="s">
        <v>239</v>
      </c>
    </row>
    <row r="1324" customFormat="false" ht="15.8" hidden="true" customHeight="false" outlineLevel="0" collapsed="false">
      <c r="A1324" s="0" t="s">
        <v>8</v>
      </c>
      <c r="B1324" s="0" t="s">
        <v>174</v>
      </c>
      <c r="C1324" s="0" t="s">
        <v>427</v>
      </c>
      <c r="D1324" s="0" t="s">
        <v>151</v>
      </c>
      <c r="E1324" s="0" t="s">
        <v>72</v>
      </c>
      <c r="F1324" s="0" t="s">
        <v>240</v>
      </c>
      <c r="G1324" s="0" t="n">
        <v>10873011.1091245</v>
      </c>
      <c r="H1324" s="0" t="n">
        <v>159028.573371036</v>
      </c>
      <c r="I1324" s="0" t="n">
        <v>154324.235584961</v>
      </c>
      <c r="J1324" s="0" t="n">
        <v>5566000.06798624</v>
      </c>
      <c r="K1324" s="0" t="n">
        <v>7156285.80169658</v>
      </c>
      <c r="L1324" s="0" t="n">
        <v>9350880.10228973</v>
      </c>
      <c r="M1324" s="0" t="n">
        <v>11551087.1851814</v>
      </c>
      <c r="N1324" s="0" t="n">
        <v>4840455.58236174</v>
      </c>
      <c r="O1324" s="0" t="n">
        <v>6600621.24867511</v>
      </c>
      <c r="P1324" s="0" t="n">
        <v>11132000.1359725</v>
      </c>
      <c r="Q1324" s="0" t="n">
        <v>12722285.8696828</v>
      </c>
      <c r="R1324" s="0" t="n">
        <v>66412161.9962715</v>
      </c>
      <c r="S1324" s="0" t="n">
        <v>0.836279820106821</v>
      </c>
      <c r="T1324" s="0" t="n">
        <v>39.9999999999999</v>
      </c>
      <c r="U1324" s="0" t="n">
        <v>65.7176469749999</v>
      </c>
      <c r="V1324" s="0" t="n">
        <v>35.97176466</v>
      </c>
      <c r="W1324" s="0" t="n">
        <v>74.9999999999999</v>
      </c>
      <c r="X1324" s="0" t="n">
        <v>216.689411635</v>
      </c>
      <c r="Y1324" s="0" t="n">
        <v>101.689411635</v>
      </c>
      <c r="Z1324" s="0" t="s">
        <v>230</v>
      </c>
      <c r="AA1324" s="0" t="n">
        <v>0.1678571429</v>
      </c>
      <c r="AB1324" s="0" t="n">
        <v>0.235</v>
      </c>
      <c r="AC1324" s="0" t="n">
        <v>1</v>
      </c>
      <c r="AD1324" s="0" t="n">
        <v>0.0671428571</v>
      </c>
      <c r="AE1324" s="0" t="n">
        <v>0.765</v>
      </c>
      <c r="AF1324" s="0" t="n">
        <v>0.255</v>
      </c>
      <c r="AG1324" s="0" t="n">
        <v>0.51</v>
      </c>
      <c r="AH1324" s="0" t="n">
        <v>0.140375541268057</v>
      </c>
      <c r="AI1324" s="0" t="n">
        <v>0.196525757725103</v>
      </c>
      <c r="AJ1324" s="0" t="n">
        <v>0.836279820106821</v>
      </c>
      <c r="AK1324" s="5" t="s">
        <v>281</v>
      </c>
      <c r="AL1324" s="5" t="s">
        <v>424</v>
      </c>
      <c r="AM1324" s="5" t="s">
        <v>261</v>
      </c>
      <c r="AN1324" s="5" t="s">
        <v>262</v>
      </c>
      <c r="AO1324" s="5" t="s">
        <v>252</v>
      </c>
      <c r="AP1324" s="5" t="s">
        <v>708</v>
      </c>
      <c r="AQ1324" s="0" t="s">
        <v>155</v>
      </c>
    </row>
    <row r="1325" customFormat="false" ht="15.8" hidden="true" customHeight="false" outlineLevel="0" collapsed="false">
      <c r="A1325" s="0" t="s">
        <v>8</v>
      </c>
      <c r="B1325" s="0" t="s">
        <v>174</v>
      </c>
      <c r="C1325" s="0" t="s">
        <v>427</v>
      </c>
      <c r="D1325" s="0" t="s">
        <v>151</v>
      </c>
      <c r="E1325" s="0" t="s">
        <v>72</v>
      </c>
      <c r="F1325" s="0" t="s">
        <v>241</v>
      </c>
      <c r="G1325" s="0" t="n">
        <v>10305402.3724305</v>
      </c>
      <c r="H1325" s="0" t="n">
        <v>159028.573371036</v>
      </c>
      <c r="I1325" s="0" t="n">
        <v>154324.235584961</v>
      </c>
      <c r="J1325" s="0" t="n">
        <v>5566000.06798624</v>
      </c>
      <c r="K1325" s="0" t="n">
        <v>7156285.80169658</v>
      </c>
      <c r="L1325" s="0" t="n">
        <v>17051604.8924107</v>
      </c>
      <c r="M1325" s="0" t="n">
        <v>22002070.828917</v>
      </c>
      <c r="N1325" s="0" t="n">
        <v>5500517.70722925</v>
      </c>
      <c r="O1325" s="0" t="n">
        <v>7040662.66525344</v>
      </c>
      <c r="P1325" s="0" t="n">
        <v>12722285.8696828</v>
      </c>
      <c r="Q1325" s="0" t="n">
        <v>14312571.6033932</v>
      </c>
      <c r="R1325" s="0" t="n">
        <v>66412161.9962715</v>
      </c>
      <c r="S1325" s="0" t="n">
        <v>0.844826579008088</v>
      </c>
      <c r="T1325" s="0" t="n">
        <v>39.9999999999999</v>
      </c>
      <c r="U1325" s="0" t="n">
        <v>122.7882351375</v>
      </c>
      <c r="V1325" s="0" t="n">
        <v>39.4305881849999</v>
      </c>
      <c r="W1325" s="0" t="n">
        <v>84.9999999999999</v>
      </c>
      <c r="X1325" s="0" t="n">
        <v>287.2188233225</v>
      </c>
      <c r="Y1325" s="0" t="n">
        <v>162.2188233225</v>
      </c>
      <c r="Z1325" s="0" t="s">
        <v>230</v>
      </c>
      <c r="AA1325" s="0" t="n">
        <v>0.1678571429</v>
      </c>
      <c r="AB1325" s="0" t="n">
        <v>0.235</v>
      </c>
      <c r="AC1325" s="0" t="n">
        <v>1</v>
      </c>
      <c r="AD1325" s="0" t="n">
        <v>0.0671428571</v>
      </c>
      <c r="AE1325" s="0" t="n">
        <v>0.765</v>
      </c>
      <c r="AF1325" s="0" t="n">
        <v>0.255</v>
      </c>
      <c r="AG1325" s="0" t="n">
        <v>0.51</v>
      </c>
      <c r="AH1325" s="0" t="n">
        <v>0.141810175798279</v>
      </c>
      <c r="AI1325" s="0" t="n">
        <v>0.198534246066901</v>
      </c>
      <c r="AJ1325" s="0" t="n">
        <v>0.844826579008088</v>
      </c>
      <c r="AK1325" s="5" t="s">
        <v>281</v>
      </c>
      <c r="AL1325" s="5" t="s">
        <v>424</v>
      </c>
      <c r="AM1325" s="5" t="s">
        <v>261</v>
      </c>
      <c r="AN1325" s="5" t="s">
        <v>262</v>
      </c>
      <c r="AO1325" s="5" t="s">
        <v>252</v>
      </c>
      <c r="AP1325" s="5" t="s">
        <v>708</v>
      </c>
      <c r="AQ1325" s="0" t="s">
        <v>242</v>
      </c>
    </row>
    <row r="1326" customFormat="false" ht="15.8" hidden="true" customHeight="false" outlineLevel="0" collapsed="false">
      <c r="A1326" s="0" t="s">
        <v>8</v>
      </c>
      <c r="B1326" s="0" t="s">
        <v>174</v>
      </c>
      <c r="C1326" s="0" t="s">
        <v>429</v>
      </c>
      <c r="D1326" s="0" t="s">
        <v>171</v>
      </c>
      <c r="E1326" s="0" t="s">
        <v>72</v>
      </c>
      <c r="F1326" s="0" t="s">
        <v>202</v>
      </c>
      <c r="G1326" s="0" t="n">
        <v>33179697.5717281</v>
      </c>
      <c r="H1326" s="0" t="n">
        <v>87841.4592834856</v>
      </c>
      <c r="I1326" s="0" t="n">
        <v>973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33179697.5717281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s">
        <v>230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5" t="s">
        <v>281</v>
      </c>
      <c r="AL1326" s="5" t="s">
        <v>253</v>
      </c>
      <c r="AM1326" s="5" t="s">
        <v>231</v>
      </c>
      <c r="AN1326" s="5" t="s">
        <v>262</v>
      </c>
      <c r="AO1326" s="5" t="s">
        <v>252</v>
      </c>
      <c r="AP1326" s="5" t="s">
        <v>709</v>
      </c>
      <c r="AQ1326" s="0" t="s">
        <v>237</v>
      </c>
    </row>
    <row r="1327" customFormat="false" ht="15.8" hidden="true" customHeight="false" outlineLevel="0" collapsed="false">
      <c r="A1327" s="0" t="s">
        <v>8</v>
      </c>
      <c r="B1327" s="0" t="s">
        <v>174</v>
      </c>
      <c r="C1327" s="0" t="s">
        <v>429</v>
      </c>
      <c r="D1327" s="0" t="s">
        <v>171</v>
      </c>
      <c r="E1327" s="0" t="s">
        <v>72</v>
      </c>
      <c r="F1327" s="0" t="s">
        <v>238</v>
      </c>
      <c r="G1327" s="0" t="n">
        <v>14601695.600247</v>
      </c>
      <c r="H1327" s="0" t="n">
        <v>87841.4592834856</v>
      </c>
      <c r="I1327" s="0" t="n">
        <v>127912.321944924</v>
      </c>
      <c r="J1327" s="0" t="n">
        <v>2635243.77850456</v>
      </c>
      <c r="K1327" s="0" t="n">
        <v>3513658.37133941</v>
      </c>
      <c r="L1327" s="0" t="n">
        <v>7031450.46073504</v>
      </c>
      <c r="M1327" s="0" t="n">
        <v>9375267.28098006</v>
      </c>
      <c r="N1327" s="0" t="n">
        <v>3125089.09366002</v>
      </c>
      <c r="O1327" s="0" t="n">
        <v>4375124.73112402</v>
      </c>
      <c r="P1327" s="0" t="n">
        <v>1756829.18566971</v>
      </c>
      <c r="Q1327" s="0" t="n">
        <v>2635243.77850456</v>
      </c>
      <c r="R1327" s="0" t="n">
        <v>33179697.5717281</v>
      </c>
      <c r="S1327" s="0" t="n">
        <v>0.55992077478461</v>
      </c>
      <c r="T1327" s="0" t="n">
        <v>34.9999999999999</v>
      </c>
      <c r="U1327" s="0" t="n">
        <v>93.3882353249999</v>
      </c>
      <c r="V1327" s="0" t="n">
        <v>42.6917647199999</v>
      </c>
      <c r="W1327" s="0" t="n">
        <v>25</v>
      </c>
      <c r="X1327" s="0" t="n">
        <v>196.080000045</v>
      </c>
      <c r="Y1327" s="0" t="n">
        <v>136.080000045</v>
      </c>
      <c r="Z1327" s="0" t="s">
        <v>230</v>
      </c>
      <c r="AA1327" s="0" t="n">
        <v>0.1678571429</v>
      </c>
      <c r="AB1327" s="0" t="n">
        <v>0.235</v>
      </c>
      <c r="AC1327" s="0" t="n">
        <v>1</v>
      </c>
      <c r="AD1327" s="0" t="n">
        <v>0.0671428571</v>
      </c>
      <c r="AE1327" s="0" t="n">
        <v>0.765</v>
      </c>
      <c r="AF1327" s="0" t="n">
        <v>0.255</v>
      </c>
      <c r="AG1327" s="0" t="n">
        <v>0.51</v>
      </c>
      <c r="AH1327" s="0" t="n">
        <v>0.0939867015056991</v>
      </c>
      <c r="AI1327" s="0" t="n">
        <v>0.131581382074383</v>
      </c>
      <c r="AJ1327" s="0" t="n">
        <v>0.55992077478461</v>
      </c>
      <c r="AK1327" s="5" t="s">
        <v>281</v>
      </c>
      <c r="AL1327" s="5" t="s">
        <v>253</v>
      </c>
      <c r="AM1327" s="5" t="s">
        <v>231</v>
      </c>
      <c r="AN1327" s="5" t="s">
        <v>262</v>
      </c>
      <c r="AO1327" s="5" t="s">
        <v>252</v>
      </c>
      <c r="AP1327" s="5" t="s">
        <v>709</v>
      </c>
      <c r="AQ1327" s="0" t="s">
        <v>239</v>
      </c>
    </row>
    <row r="1328" customFormat="false" ht="15.8" hidden="true" customHeight="false" outlineLevel="0" collapsed="false">
      <c r="A1328" s="0" t="s">
        <v>8</v>
      </c>
      <c r="B1328" s="0" t="s">
        <v>174</v>
      </c>
      <c r="C1328" s="0" t="s">
        <v>429</v>
      </c>
      <c r="D1328" s="0" t="s">
        <v>171</v>
      </c>
      <c r="E1328" s="0" t="s">
        <v>72</v>
      </c>
      <c r="F1328" s="0" t="s">
        <v>240</v>
      </c>
      <c r="G1328" s="0" t="n">
        <v>5878258.98854644</v>
      </c>
      <c r="H1328" s="0" t="n">
        <v>87841.4592834856</v>
      </c>
      <c r="I1328" s="0" t="n">
        <v>127912.321944924</v>
      </c>
      <c r="J1328" s="0" t="n">
        <v>3074451.07492199</v>
      </c>
      <c r="K1328" s="0" t="n">
        <v>3952865.66775684</v>
      </c>
      <c r="L1328" s="0" t="n">
        <v>6640814.32402753</v>
      </c>
      <c r="M1328" s="0" t="n">
        <v>8203358.87085754</v>
      </c>
      <c r="N1328" s="0" t="n">
        <v>3437598.00302601</v>
      </c>
      <c r="O1328" s="0" t="n">
        <v>4687633.64049002</v>
      </c>
      <c r="P1328" s="0" t="n">
        <v>2196036.48208714</v>
      </c>
      <c r="Q1328" s="0" t="n">
        <v>3074451.07492199</v>
      </c>
      <c r="R1328" s="0" t="n">
        <v>33179697.5717281</v>
      </c>
      <c r="S1328" s="0" t="n">
        <v>0.822835667026838</v>
      </c>
      <c r="T1328" s="0" t="n">
        <v>39.9999999999999</v>
      </c>
      <c r="U1328" s="0" t="n">
        <v>84.4941176749998</v>
      </c>
      <c r="V1328" s="0" t="n">
        <v>46.2494117799998</v>
      </c>
      <c r="W1328" s="0" t="n">
        <v>30</v>
      </c>
      <c r="X1328" s="0" t="n">
        <v>200.743529455</v>
      </c>
      <c r="Y1328" s="0" t="n">
        <v>130.743529455</v>
      </c>
      <c r="Z1328" s="0" t="s">
        <v>230</v>
      </c>
      <c r="AA1328" s="0" t="n">
        <v>0.1678571429</v>
      </c>
      <c r="AB1328" s="0" t="n">
        <v>0.235</v>
      </c>
      <c r="AC1328" s="0" t="n">
        <v>1</v>
      </c>
      <c r="AD1328" s="0" t="n">
        <v>0.0671428571</v>
      </c>
      <c r="AE1328" s="0" t="n">
        <v>0.765</v>
      </c>
      <c r="AF1328" s="0" t="n">
        <v>0.255</v>
      </c>
      <c r="AG1328" s="0" t="n">
        <v>0.51</v>
      </c>
      <c r="AH1328" s="0" t="n">
        <v>0.138118844143341</v>
      </c>
      <c r="AI1328" s="0" t="n">
        <v>0.193366381751307</v>
      </c>
      <c r="AJ1328" s="0" t="n">
        <v>0.822835667026838</v>
      </c>
      <c r="AK1328" s="5" t="s">
        <v>281</v>
      </c>
      <c r="AL1328" s="5" t="s">
        <v>253</v>
      </c>
      <c r="AM1328" s="5" t="s">
        <v>231</v>
      </c>
      <c r="AN1328" s="5" t="s">
        <v>262</v>
      </c>
      <c r="AO1328" s="5" t="s">
        <v>252</v>
      </c>
      <c r="AP1328" s="5" t="s">
        <v>709</v>
      </c>
      <c r="AQ1328" s="0" t="s">
        <v>155</v>
      </c>
    </row>
    <row r="1329" customFormat="false" ht="15.8" hidden="true" customHeight="false" outlineLevel="0" collapsed="false">
      <c r="A1329" s="0" t="s">
        <v>8</v>
      </c>
      <c r="B1329" s="0" t="s">
        <v>174</v>
      </c>
      <c r="C1329" s="0" t="s">
        <v>429</v>
      </c>
      <c r="D1329" s="0" t="s">
        <v>171</v>
      </c>
      <c r="E1329" s="0" t="s">
        <v>72</v>
      </c>
      <c r="F1329" s="0" t="s">
        <v>241</v>
      </c>
      <c r="G1329" s="0" t="n">
        <v>5517268.34945584</v>
      </c>
      <c r="H1329" s="0" t="n">
        <v>87841.4592834856</v>
      </c>
      <c r="I1329" s="0" t="n">
        <v>127912.321944924</v>
      </c>
      <c r="J1329" s="0" t="n">
        <v>3074451.07492199</v>
      </c>
      <c r="K1329" s="0" t="n">
        <v>3952865.66775684</v>
      </c>
      <c r="L1329" s="0" t="n">
        <v>12109720.2379326</v>
      </c>
      <c r="M1329" s="0" t="n">
        <v>15625445.4683001</v>
      </c>
      <c r="N1329" s="0" t="n">
        <v>3906361.36707502</v>
      </c>
      <c r="O1329" s="0" t="n">
        <v>5000142.54985602</v>
      </c>
      <c r="P1329" s="0" t="n">
        <v>2635243.77850456</v>
      </c>
      <c r="Q1329" s="0" t="n">
        <v>3513658.37133941</v>
      </c>
      <c r="R1329" s="0" t="n">
        <v>33179697.5717281</v>
      </c>
      <c r="S1329" s="0" t="n">
        <v>0.833715532291137</v>
      </c>
      <c r="T1329" s="0" t="n">
        <v>39.9999999999999</v>
      </c>
      <c r="U1329" s="0" t="n">
        <v>157.8705882875</v>
      </c>
      <c r="V1329" s="0" t="n">
        <v>50.6964706049998</v>
      </c>
      <c r="W1329" s="0" t="n">
        <v>34.9999999999999</v>
      </c>
      <c r="X1329" s="0" t="n">
        <v>283.5670588925</v>
      </c>
      <c r="Y1329" s="0" t="n">
        <v>208.5670588925</v>
      </c>
      <c r="Z1329" s="0" t="s">
        <v>230</v>
      </c>
      <c r="AA1329" s="0" t="n">
        <v>0.1678571429</v>
      </c>
      <c r="AB1329" s="0" t="n">
        <v>0.235</v>
      </c>
      <c r="AC1329" s="0" t="n">
        <v>1</v>
      </c>
      <c r="AD1329" s="0" t="n">
        <v>0.0671428571</v>
      </c>
      <c r="AE1329" s="0" t="n">
        <v>0.765</v>
      </c>
      <c r="AF1329" s="0" t="n">
        <v>0.255</v>
      </c>
      <c r="AG1329" s="0" t="n">
        <v>0.51</v>
      </c>
      <c r="AH1329" s="0" t="n">
        <v>0.139945107241743</v>
      </c>
      <c r="AI1329" s="0" t="n">
        <v>0.195923150088417</v>
      </c>
      <c r="AJ1329" s="0" t="n">
        <v>0.833715532291137</v>
      </c>
      <c r="AK1329" s="5" t="s">
        <v>281</v>
      </c>
      <c r="AL1329" s="5" t="s">
        <v>253</v>
      </c>
      <c r="AM1329" s="5" t="s">
        <v>231</v>
      </c>
      <c r="AN1329" s="5" t="s">
        <v>262</v>
      </c>
      <c r="AO1329" s="5" t="s">
        <v>252</v>
      </c>
      <c r="AP1329" s="5" t="s">
        <v>709</v>
      </c>
      <c r="AQ1329" s="0" t="s">
        <v>242</v>
      </c>
    </row>
    <row r="1330" customFormat="false" ht="15.8" hidden="true" customHeight="false" outlineLevel="0" collapsed="false">
      <c r="A1330" s="0" t="s">
        <v>8</v>
      </c>
      <c r="B1330" s="0" t="s">
        <v>174</v>
      </c>
      <c r="C1330" s="0" t="s">
        <v>431</v>
      </c>
      <c r="D1330" s="0" t="s">
        <v>171</v>
      </c>
      <c r="E1330" s="0" t="s">
        <v>72</v>
      </c>
      <c r="F1330" s="0" t="s">
        <v>202</v>
      </c>
      <c r="G1330" s="0" t="n">
        <v>59507777.2383938</v>
      </c>
      <c r="H1330" s="0" t="n">
        <v>158754.018281118</v>
      </c>
      <c r="I1330" s="0" t="n">
        <v>2402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59507777.2383938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s">
        <v>230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0</v>
      </c>
      <c r="AJ1330" s="0" t="n">
        <v>0</v>
      </c>
      <c r="AK1330" s="5" t="s">
        <v>281</v>
      </c>
      <c r="AL1330" s="5" t="s">
        <v>253</v>
      </c>
      <c r="AM1330" s="5" t="s">
        <v>252</v>
      </c>
      <c r="AN1330" s="5" t="s">
        <v>262</v>
      </c>
      <c r="AO1330" s="5" t="s">
        <v>252</v>
      </c>
      <c r="AP1330" s="5" t="s">
        <v>710</v>
      </c>
      <c r="AQ1330" s="0" t="s">
        <v>237</v>
      </c>
    </row>
    <row r="1331" customFormat="false" ht="15.8" hidden="true" customHeight="false" outlineLevel="0" collapsed="false">
      <c r="A1331" s="0" t="s">
        <v>8</v>
      </c>
      <c r="B1331" s="0" t="s">
        <v>174</v>
      </c>
      <c r="C1331" s="0" t="s">
        <v>431</v>
      </c>
      <c r="D1331" s="0" t="s">
        <v>171</v>
      </c>
      <c r="E1331" s="0" t="s">
        <v>72</v>
      </c>
      <c r="F1331" s="0" t="s">
        <v>238</v>
      </c>
      <c r="G1331" s="0" t="n">
        <v>26145489.358935</v>
      </c>
      <c r="H1331" s="0" t="n">
        <v>158754.018281118</v>
      </c>
      <c r="I1331" s="0" t="n">
        <v>198634.420733688</v>
      </c>
      <c r="J1331" s="0" t="n">
        <v>4762620.54843355</v>
      </c>
      <c r="K1331" s="0" t="n">
        <v>6350160.73124472</v>
      </c>
      <c r="L1331" s="0" t="n">
        <v>12707792.2440227</v>
      </c>
      <c r="M1331" s="0" t="n">
        <v>16943722.9920302</v>
      </c>
      <c r="N1331" s="0" t="n">
        <v>5647907.66401006</v>
      </c>
      <c r="O1331" s="0" t="n">
        <v>7907070.72961409</v>
      </c>
      <c r="P1331" s="0" t="n">
        <v>3175080.36562235</v>
      </c>
      <c r="Q1331" s="0" t="n">
        <v>4762620.54843355</v>
      </c>
      <c r="R1331" s="0" t="n">
        <v>59507777.2383938</v>
      </c>
      <c r="S1331" s="0" t="n">
        <v>0.560637439805662</v>
      </c>
      <c r="T1331" s="0" t="n">
        <v>35</v>
      </c>
      <c r="U1331" s="0" t="n">
        <v>93.388235325</v>
      </c>
      <c r="V1331" s="0" t="n">
        <v>42.6917647199999</v>
      </c>
      <c r="W1331" s="0" t="n">
        <v>25</v>
      </c>
      <c r="X1331" s="0" t="n">
        <v>196.080000045</v>
      </c>
      <c r="Y1331" s="0" t="n">
        <v>136.080000045</v>
      </c>
      <c r="Z1331" s="0" t="s">
        <v>230</v>
      </c>
      <c r="AA1331" s="0" t="n">
        <v>0.1678571429</v>
      </c>
      <c r="AB1331" s="0" t="n">
        <v>0.235</v>
      </c>
      <c r="AC1331" s="0" t="n">
        <v>1</v>
      </c>
      <c r="AD1331" s="0" t="n">
        <v>0.0671428571</v>
      </c>
      <c r="AE1331" s="0" t="n">
        <v>0.765</v>
      </c>
      <c r="AF1331" s="0" t="n">
        <v>0.255</v>
      </c>
      <c r="AG1331" s="0" t="n">
        <v>0.51</v>
      </c>
      <c r="AH1331" s="0" t="n">
        <v>0.0941069988485492</v>
      </c>
      <c r="AI1331" s="0" t="n">
        <v>0.131749798354331</v>
      </c>
      <c r="AJ1331" s="0" t="n">
        <v>0.560637439805662</v>
      </c>
      <c r="AK1331" s="5" t="s">
        <v>281</v>
      </c>
      <c r="AL1331" s="5" t="s">
        <v>253</v>
      </c>
      <c r="AM1331" s="5" t="s">
        <v>252</v>
      </c>
      <c r="AN1331" s="5" t="s">
        <v>262</v>
      </c>
      <c r="AO1331" s="5" t="s">
        <v>252</v>
      </c>
      <c r="AP1331" s="5" t="s">
        <v>710</v>
      </c>
      <c r="AQ1331" s="0" t="s">
        <v>239</v>
      </c>
    </row>
    <row r="1332" customFormat="false" ht="15.8" hidden="true" customHeight="false" outlineLevel="0" collapsed="false">
      <c r="A1332" s="0" t="s">
        <v>8</v>
      </c>
      <c r="B1332" s="0" t="s">
        <v>174</v>
      </c>
      <c r="C1332" s="0" t="s">
        <v>431</v>
      </c>
      <c r="D1332" s="0" t="s">
        <v>171</v>
      </c>
      <c r="E1332" s="0" t="s">
        <v>72</v>
      </c>
      <c r="F1332" s="0" t="s">
        <v>240</v>
      </c>
      <c r="G1332" s="0" t="n">
        <v>10468904.6131147</v>
      </c>
      <c r="H1332" s="0" t="n">
        <v>158754.018281118</v>
      </c>
      <c r="I1332" s="0" t="n">
        <v>198634.420733688</v>
      </c>
      <c r="J1332" s="0" t="n">
        <v>5556390.63983913</v>
      </c>
      <c r="K1332" s="0" t="n">
        <v>7143930.82265033</v>
      </c>
      <c r="L1332" s="0" t="n">
        <v>12001803.7860214</v>
      </c>
      <c r="M1332" s="0" t="n">
        <v>14825757.6180264</v>
      </c>
      <c r="N1332" s="0" t="n">
        <v>6212698.43041107</v>
      </c>
      <c r="O1332" s="0" t="n">
        <v>8471861.49601509</v>
      </c>
      <c r="P1332" s="0" t="n">
        <v>3968850.45702795</v>
      </c>
      <c r="Q1332" s="0" t="n">
        <v>5556390.63983913</v>
      </c>
      <c r="R1332" s="0" t="n">
        <v>59507777.2383938</v>
      </c>
      <c r="S1332" s="0" t="n">
        <v>0.824075018443802</v>
      </c>
      <c r="T1332" s="0" t="n">
        <v>40</v>
      </c>
      <c r="U1332" s="0" t="n">
        <v>84.494117675</v>
      </c>
      <c r="V1332" s="0" t="n">
        <v>46.2494117799999</v>
      </c>
      <c r="W1332" s="0" t="n">
        <v>30</v>
      </c>
      <c r="X1332" s="0" t="n">
        <v>200.743529455</v>
      </c>
      <c r="Y1332" s="0" t="n">
        <v>130.743529455</v>
      </c>
      <c r="Z1332" s="0" t="s">
        <v>230</v>
      </c>
      <c r="AA1332" s="0" t="n">
        <v>0.1678571429</v>
      </c>
      <c r="AB1332" s="0" t="n">
        <v>0.235</v>
      </c>
      <c r="AC1332" s="0" t="n">
        <v>1</v>
      </c>
      <c r="AD1332" s="0" t="n">
        <v>0.0671428571</v>
      </c>
      <c r="AE1332" s="0" t="n">
        <v>0.765</v>
      </c>
      <c r="AF1332" s="0" t="n">
        <v>0.255</v>
      </c>
      <c r="AG1332" s="0" t="n">
        <v>0.51</v>
      </c>
      <c r="AH1332" s="0" t="n">
        <v>0.138326878131241</v>
      </c>
      <c r="AI1332" s="0" t="n">
        <v>0.193657629334294</v>
      </c>
      <c r="AJ1332" s="0" t="n">
        <v>0.824075018443802</v>
      </c>
      <c r="AK1332" s="5" t="s">
        <v>281</v>
      </c>
      <c r="AL1332" s="5" t="s">
        <v>253</v>
      </c>
      <c r="AM1332" s="5" t="s">
        <v>252</v>
      </c>
      <c r="AN1332" s="5" t="s">
        <v>262</v>
      </c>
      <c r="AO1332" s="5" t="s">
        <v>252</v>
      </c>
      <c r="AP1332" s="5" t="s">
        <v>710</v>
      </c>
      <c r="AQ1332" s="0" t="s">
        <v>155</v>
      </c>
    </row>
    <row r="1333" customFormat="false" ht="15.8" hidden="true" customHeight="false" outlineLevel="0" collapsed="false">
      <c r="A1333" s="0" t="s">
        <v>8</v>
      </c>
      <c r="B1333" s="0" t="s">
        <v>174</v>
      </c>
      <c r="C1333" s="0" t="s">
        <v>431</v>
      </c>
      <c r="D1333" s="0" t="s">
        <v>171</v>
      </c>
      <c r="E1333" s="0" t="s">
        <v>72</v>
      </c>
      <c r="F1333" s="0" t="s">
        <v>241</v>
      </c>
      <c r="G1333" s="0" t="n">
        <v>9821702.5346492</v>
      </c>
      <c r="H1333" s="0" t="n">
        <v>158754.018281118</v>
      </c>
      <c r="I1333" s="0" t="n">
        <v>198634.420733688</v>
      </c>
      <c r="J1333" s="0" t="n">
        <v>5556390.63983913</v>
      </c>
      <c r="K1333" s="0" t="n">
        <v>7143930.82265033</v>
      </c>
      <c r="L1333" s="0" t="n">
        <v>21885642.198039</v>
      </c>
      <c r="M1333" s="0" t="n">
        <v>28239538.3200503</v>
      </c>
      <c r="N1333" s="0" t="n">
        <v>7059884.58001258</v>
      </c>
      <c r="O1333" s="0" t="n">
        <v>9036652.2624161</v>
      </c>
      <c r="P1333" s="0" t="n">
        <v>4762620.54843355</v>
      </c>
      <c r="Q1333" s="0" t="n">
        <v>6350160.73124472</v>
      </c>
      <c r="R1333" s="0" t="n">
        <v>59507777.2383938</v>
      </c>
      <c r="S1333" s="0" t="n">
        <v>0.834950942709513</v>
      </c>
      <c r="T1333" s="0" t="n">
        <v>40</v>
      </c>
      <c r="U1333" s="0" t="n">
        <v>157.8705882875</v>
      </c>
      <c r="V1333" s="0" t="n">
        <v>50.696470605</v>
      </c>
      <c r="W1333" s="0" t="n">
        <v>35</v>
      </c>
      <c r="X1333" s="0" t="n">
        <v>283.5670588925</v>
      </c>
      <c r="Y1333" s="0" t="n">
        <v>208.5670588925</v>
      </c>
      <c r="Z1333" s="0" t="s">
        <v>230</v>
      </c>
      <c r="AA1333" s="0" t="n">
        <v>0.1678571429</v>
      </c>
      <c r="AB1333" s="0" t="n">
        <v>0.235</v>
      </c>
      <c r="AC1333" s="0" t="n">
        <v>1</v>
      </c>
      <c r="AD1333" s="0" t="n">
        <v>0.0671428571</v>
      </c>
      <c r="AE1333" s="0" t="n">
        <v>0.765</v>
      </c>
      <c r="AF1333" s="0" t="n">
        <v>0.255</v>
      </c>
      <c r="AG1333" s="0" t="n">
        <v>0.51</v>
      </c>
      <c r="AH1333" s="0" t="n">
        <v>0.14015247970488</v>
      </c>
      <c r="AI1333" s="0" t="n">
        <v>0.196213471536736</v>
      </c>
      <c r="AJ1333" s="0" t="n">
        <v>0.834950942709513</v>
      </c>
      <c r="AK1333" s="5" t="s">
        <v>281</v>
      </c>
      <c r="AL1333" s="5" t="s">
        <v>253</v>
      </c>
      <c r="AM1333" s="5" t="s">
        <v>252</v>
      </c>
      <c r="AN1333" s="5" t="s">
        <v>262</v>
      </c>
      <c r="AO1333" s="5" t="s">
        <v>252</v>
      </c>
      <c r="AP1333" s="5" t="s">
        <v>710</v>
      </c>
      <c r="AQ1333" s="0" t="s">
        <v>242</v>
      </c>
    </row>
    <row r="1334" customFormat="false" ht="15.8" hidden="true" customHeight="false" outlineLevel="0" collapsed="false">
      <c r="A1334" s="0" t="s">
        <v>8</v>
      </c>
      <c r="B1334" s="0" t="s">
        <v>174</v>
      </c>
      <c r="C1334" s="0" t="s">
        <v>434</v>
      </c>
      <c r="D1334" s="0" t="s">
        <v>151</v>
      </c>
      <c r="E1334" s="0" t="s">
        <v>72</v>
      </c>
      <c r="F1334" s="0" t="s">
        <v>202</v>
      </c>
      <c r="G1334" s="0" t="n">
        <v>517632843.339582</v>
      </c>
      <c r="H1334" s="0" t="n">
        <v>4160430.50627392</v>
      </c>
      <c r="I1334" s="0" t="n">
        <v>688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517632843.339582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s">
        <v>230</v>
      </c>
      <c r="AA1334" s="0" t="n">
        <v>0</v>
      </c>
      <c r="AB1334" s="0" t="n">
        <v>0</v>
      </c>
      <c r="AC1334" s="0" t="n">
        <v>0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5" t="s">
        <v>281</v>
      </c>
      <c r="AL1334" s="5" t="s">
        <v>424</v>
      </c>
      <c r="AM1334" s="5" t="s">
        <v>288</v>
      </c>
      <c r="AN1334" s="5" t="s">
        <v>262</v>
      </c>
      <c r="AO1334" s="5" t="s">
        <v>252</v>
      </c>
      <c r="AP1334" s="5" t="s">
        <v>711</v>
      </c>
      <c r="AQ1334" s="0" t="s">
        <v>237</v>
      </c>
    </row>
    <row r="1335" customFormat="false" ht="15.8" hidden="true" customHeight="false" outlineLevel="0" collapsed="false">
      <c r="A1335" s="0" t="s">
        <v>8</v>
      </c>
      <c r="B1335" s="0" t="s">
        <v>174</v>
      </c>
      <c r="C1335" s="0" t="s">
        <v>434</v>
      </c>
      <c r="D1335" s="0" t="s">
        <v>151</v>
      </c>
      <c r="E1335" s="0" t="s">
        <v>72</v>
      </c>
      <c r="F1335" s="0" t="s">
        <v>238</v>
      </c>
      <c r="G1335" s="0" t="n">
        <v>143086058.156031</v>
      </c>
      <c r="H1335" s="0" t="n">
        <v>4160430.50627392</v>
      </c>
      <c r="I1335" s="0" t="n">
        <v>4040346.44718756</v>
      </c>
      <c r="J1335" s="0" t="n">
        <v>0</v>
      </c>
      <c r="K1335" s="0" t="n">
        <v>0</v>
      </c>
      <c r="L1335" s="0" t="n">
        <v>181773550.644384</v>
      </c>
      <c r="M1335" s="0" t="n">
        <v>242364734.192512</v>
      </c>
      <c r="N1335" s="0" t="n">
        <v>80788244.7308374</v>
      </c>
      <c r="O1335" s="0" t="n">
        <v>113103542.623172</v>
      </c>
      <c r="P1335" s="0" t="n">
        <v>104260565.217942</v>
      </c>
      <c r="Q1335" s="0" t="n">
        <v>121637326.087599</v>
      </c>
      <c r="R1335" s="0" t="n">
        <v>517632843.339582</v>
      </c>
      <c r="S1335" s="0" t="n">
        <v>0.723576160212535</v>
      </c>
      <c r="T1335" s="0" t="n">
        <v>0</v>
      </c>
      <c r="U1335" s="0" t="n">
        <v>50.9728842</v>
      </c>
      <c r="V1335" s="0" t="n">
        <v>23.30188992</v>
      </c>
      <c r="W1335" s="0" t="n">
        <v>27.1483793521954</v>
      </c>
      <c r="X1335" s="0" t="n">
        <v>101.423153472195</v>
      </c>
      <c r="Y1335" s="0" t="n">
        <v>74.27477412</v>
      </c>
      <c r="Z1335" s="0" t="s">
        <v>230</v>
      </c>
      <c r="AA1335" s="0" t="n">
        <v>0.1678571429</v>
      </c>
      <c r="AB1335" s="0" t="n">
        <v>0.235</v>
      </c>
      <c r="AC1335" s="0" t="n">
        <v>1</v>
      </c>
      <c r="AD1335" s="0" t="n">
        <v>0.0671428571</v>
      </c>
      <c r="AE1335" s="0" t="n">
        <v>0.765</v>
      </c>
      <c r="AF1335" s="0" t="n">
        <v>0</v>
      </c>
      <c r="AG1335" s="0" t="n">
        <v>0.765</v>
      </c>
      <c r="AH1335" s="0" t="n">
        <v>0.121457426923829</v>
      </c>
      <c r="AI1335" s="0" t="n">
        <v>0.170040397649946</v>
      </c>
      <c r="AJ1335" s="0" t="n">
        <v>0.723576160212535</v>
      </c>
      <c r="AK1335" s="5" t="s">
        <v>281</v>
      </c>
      <c r="AL1335" s="5" t="s">
        <v>424</v>
      </c>
      <c r="AM1335" s="5" t="s">
        <v>288</v>
      </c>
      <c r="AN1335" s="5" t="s">
        <v>262</v>
      </c>
      <c r="AO1335" s="5" t="s">
        <v>252</v>
      </c>
      <c r="AP1335" s="5" t="s">
        <v>711</v>
      </c>
      <c r="AQ1335" s="0" t="s">
        <v>239</v>
      </c>
    </row>
    <row r="1336" customFormat="false" ht="15.8" hidden="true" customHeight="false" outlineLevel="0" collapsed="false">
      <c r="A1336" s="0" t="s">
        <v>8</v>
      </c>
      <c r="B1336" s="0" t="s">
        <v>174</v>
      </c>
      <c r="C1336" s="0" t="s">
        <v>434</v>
      </c>
      <c r="D1336" s="0" t="s">
        <v>151</v>
      </c>
      <c r="E1336" s="0" t="s">
        <v>72</v>
      </c>
      <c r="F1336" s="0" t="s">
        <v>240</v>
      </c>
      <c r="G1336" s="0" t="n">
        <v>31144639.6247478</v>
      </c>
      <c r="H1336" s="0" t="n">
        <v>4160430.50627392</v>
      </c>
      <c r="I1336" s="0" t="n">
        <v>4040346.44718756</v>
      </c>
      <c r="J1336" s="0" t="n">
        <v>60818663.0437996</v>
      </c>
      <c r="K1336" s="0" t="n">
        <v>78195423.9134567</v>
      </c>
      <c r="L1336" s="0" t="n">
        <v>171675020.05303</v>
      </c>
      <c r="M1336" s="0" t="n">
        <v>212069142.418448</v>
      </c>
      <c r="N1336" s="0" t="n">
        <v>88867069.2039211</v>
      </c>
      <c r="O1336" s="0" t="n">
        <v>121182367.096256</v>
      </c>
      <c r="P1336" s="0" t="n">
        <v>121637326.087599</v>
      </c>
      <c r="Q1336" s="0" t="n">
        <v>139014086.957256</v>
      </c>
      <c r="R1336" s="0" t="n">
        <v>517632843.339582</v>
      </c>
      <c r="S1336" s="0" t="n">
        <v>0.939832566604905</v>
      </c>
      <c r="T1336" s="0" t="n">
        <v>16.7066949859664</v>
      </c>
      <c r="U1336" s="0" t="n">
        <v>46.1183238</v>
      </c>
      <c r="V1336" s="0" t="n">
        <v>25.24371408</v>
      </c>
      <c r="W1336" s="0" t="n">
        <v>31.325053098687</v>
      </c>
      <c r="X1336" s="0" t="n">
        <v>119.393785964653</v>
      </c>
      <c r="Y1336" s="0" t="n">
        <v>71.3620378800001</v>
      </c>
      <c r="Z1336" s="0" t="s">
        <v>230</v>
      </c>
      <c r="AA1336" s="0" t="n">
        <v>0.1678571429</v>
      </c>
      <c r="AB1336" s="0" t="n">
        <v>0.235</v>
      </c>
      <c r="AC1336" s="0" t="n">
        <v>1</v>
      </c>
      <c r="AD1336" s="0" t="n">
        <v>0.0671428571</v>
      </c>
      <c r="AE1336" s="0" t="n">
        <v>0.765</v>
      </c>
      <c r="AF1336" s="0" t="n">
        <v>0.255</v>
      </c>
      <c r="AG1336" s="0" t="n">
        <v>0.51</v>
      </c>
      <c r="AH1336" s="0" t="n">
        <v>0.157757609434673</v>
      </c>
      <c r="AI1336" s="0" t="n">
        <v>0.220860653152153</v>
      </c>
      <c r="AJ1336" s="0" t="n">
        <v>0.939832566604905</v>
      </c>
      <c r="AK1336" s="5" t="s">
        <v>281</v>
      </c>
      <c r="AL1336" s="5" t="s">
        <v>424</v>
      </c>
      <c r="AM1336" s="5" t="s">
        <v>288</v>
      </c>
      <c r="AN1336" s="5" t="s">
        <v>262</v>
      </c>
      <c r="AO1336" s="5" t="s">
        <v>252</v>
      </c>
      <c r="AP1336" s="5" t="s">
        <v>711</v>
      </c>
      <c r="AQ1336" s="0" t="s">
        <v>155</v>
      </c>
    </row>
    <row r="1337" customFormat="false" ht="15.8" hidden="true" customHeight="false" outlineLevel="0" collapsed="false">
      <c r="A1337" s="0" t="s">
        <v>8</v>
      </c>
      <c r="B1337" s="0" t="s">
        <v>174</v>
      </c>
      <c r="C1337" s="0" t="s">
        <v>434</v>
      </c>
      <c r="D1337" s="0" t="s">
        <v>151</v>
      </c>
      <c r="E1337" s="0" t="s">
        <v>72</v>
      </c>
      <c r="F1337" s="0" t="s">
        <v>241</v>
      </c>
      <c r="G1337" s="0" t="n">
        <v>24598436.7899439</v>
      </c>
      <c r="H1337" s="0" t="n">
        <v>4160430.50627392</v>
      </c>
      <c r="I1337" s="0" t="n">
        <v>4040346.44718756</v>
      </c>
      <c r="J1337" s="0" t="n">
        <v>60818663.0437996</v>
      </c>
      <c r="K1337" s="0" t="n">
        <v>78195423.9134567</v>
      </c>
      <c r="L1337" s="0" t="n">
        <v>313054448.331994</v>
      </c>
      <c r="M1337" s="0" t="n">
        <v>403941223.654186</v>
      </c>
      <c r="N1337" s="0" t="n">
        <v>100985305.913547</v>
      </c>
      <c r="O1337" s="0" t="n">
        <v>129261191.56934</v>
      </c>
      <c r="P1337" s="0" t="n">
        <v>139014086.957256</v>
      </c>
      <c r="Q1337" s="0" t="n">
        <v>156390847.826913</v>
      </c>
      <c r="R1337" s="0" t="n">
        <v>517632843.339582</v>
      </c>
      <c r="S1337" s="0" t="n">
        <v>0.952478987555651</v>
      </c>
      <c r="T1337" s="0" t="n">
        <v>16.7066949859664</v>
      </c>
      <c r="U1337" s="0" t="n">
        <v>86.1684471</v>
      </c>
      <c r="V1337" s="0" t="n">
        <v>27.67099428</v>
      </c>
      <c r="W1337" s="0" t="n">
        <v>35.5017268451786</v>
      </c>
      <c r="X1337" s="0" t="n">
        <v>166.047863211145</v>
      </c>
      <c r="Y1337" s="0" t="n">
        <v>113.83944138</v>
      </c>
      <c r="Z1337" s="0" t="s">
        <v>230</v>
      </c>
      <c r="AA1337" s="0" t="n">
        <v>0.1678571429</v>
      </c>
      <c r="AB1337" s="0" t="n">
        <v>0.235</v>
      </c>
      <c r="AC1337" s="0" t="n">
        <v>1</v>
      </c>
      <c r="AD1337" s="0" t="n">
        <v>0.0671428571</v>
      </c>
      <c r="AE1337" s="0" t="n">
        <v>0.765</v>
      </c>
      <c r="AF1337" s="0" t="n">
        <v>0.255</v>
      </c>
      <c r="AG1337" s="0" t="n">
        <v>0.51</v>
      </c>
      <c r="AH1337" s="0" t="n">
        <v>0.159880401523376</v>
      </c>
      <c r="AI1337" s="0" t="n">
        <v>0.223832562075578</v>
      </c>
      <c r="AJ1337" s="0" t="n">
        <v>0.952478987555651</v>
      </c>
      <c r="AK1337" s="5" t="s">
        <v>281</v>
      </c>
      <c r="AL1337" s="5" t="s">
        <v>424</v>
      </c>
      <c r="AM1337" s="5" t="s">
        <v>288</v>
      </c>
      <c r="AN1337" s="5" t="s">
        <v>262</v>
      </c>
      <c r="AO1337" s="5" t="s">
        <v>252</v>
      </c>
      <c r="AP1337" s="5" t="s">
        <v>711</v>
      </c>
      <c r="AQ1337" s="0" t="s">
        <v>242</v>
      </c>
    </row>
    <row r="1338" customFormat="false" ht="15.8" hidden="true" customHeight="false" outlineLevel="0" collapsed="false">
      <c r="A1338" s="0" t="s">
        <v>8</v>
      </c>
      <c r="B1338" s="0" t="s">
        <v>174</v>
      </c>
      <c r="C1338" s="0" t="s">
        <v>436</v>
      </c>
      <c r="D1338" s="0" t="s">
        <v>171</v>
      </c>
      <c r="E1338" s="0" t="s">
        <v>72</v>
      </c>
      <c r="F1338" s="0" t="s">
        <v>202</v>
      </c>
      <c r="G1338" s="0" t="n">
        <v>468304536.400056</v>
      </c>
      <c r="H1338" s="0" t="n">
        <v>3424341.49375606</v>
      </c>
      <c r="I1338" s="0" t="n">
        <v>3876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468304536.400056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s">
        <v>230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5" t="s">
        <v>281</v>
      </c>
      <c r="AL1338" s="5" t="s">
        <v>253</v>
      </c>
      <c r="AM1338" s="5" t="s">
        <v>437</v>
      </c>
      <c r="AN1338" s="5" t="s">
        <v>262</v>
      </c>
      <c r="AO1338" s="5" t="s">
        <v>252</v>
      </c>
      <c r="AP1338" s="5" t="s">
        <v>712</v>
      </c>
      <c r="AQ1338" s="0" t="s">
        <v>237</v>
      </c>
    </row>
    <row r="1339" customFormat="false" ht="15.8" hidden="true" customHeight="false" outlineLevel="0" collapsed="false">
      <c r="A1339" s="0" t="s">
        <v>8</v>
      </c>
      <c r="B1339" s="0" t="s">
        <v>174</v>
      </c>
      <c r="C1339" s="0" t="s">
        <v>436</v>
      </c>
      <c r="D1339" s="0" t="s">
        <v>171</v>
      </c>
      <c r="E1339" s="0" t="s">
        <v>72</v>
      </c>
      <c r="F1339" s="0" t="s">
        <v>238</v>
      </c>
      <c r="G1339" s="0" t="n">
        <v>75161125.0163749</v>
      </c>
      <c r="H1339" s="0" t="n">
        <v>3424341.49375606</v>
      </c>
      <c r="I1339" s="0" t="n">
        <v>4038096.48706095</v>
      </c>
      <c r="J1339" s="0" t="n">
        <v>44269468.3155628</v>
      </c>
      <c r="K1339" s="0" t="n">
        <v>59025957.7540837</v>
      </c>
      <c r="L1339" s="0" t="n">
        <v>191712766.140418</v>
      </c>
      <c r="M1339" s="0" t="n">
        <v>255617021.520557</v>
      </c>
      <c r="N1339" s="0" t="n">
        <v>99406619.366072</v>
      </c>
      <c r="O1339" s="0" t="n">
        <v>139169267.112501</v>
      </c>
      <c r="P1339" s="0" t="n">
        <v>29512978.8770418</v>
      </c>
      <c r="Q1339" s="0" t="n">
        <v>44269468.3155628</v>
      </c>
      <c r="R1339" s="0" t="n">
        <v>468304536.400056</v>
      </c>
      <c r="S1339" s="0" t="n">
        <v>0.839503743452599</v>
      </c>
      <c r="T1339" s="0" t="n">
        <v>15.0825240791544</v>
      </c>
      <c r="U1339" s="0" t="n">
        <v>65.3161766250002</v>
      </c>
      <c r="V1339" s="0" t="n">
        <v>34.8352941600001</v>
      </c>
      <c r="W1339" s="0" t="n">
        <v>10.7732314851103</v>
      </c>
      <c r="X1339" s="0" t="n">
        <v>126.007226349265</v>
      </c>
      <c r="Y1339" s="0" t="n">
        <v>100.151470785</v>
      </c>
      <c r="Z1339" s="0" t="s">
        <v>230</v>
      </c>
      <c r="AA1339" s="0" t="n">
        <v>0.1678571429</v>
      </c>
      <c r="AB1339" s="0" t="n">
        <v>0.235</v>
      </c>
      <c r="AC1339" s="0" t="n">
        <v>1</v>
      </c>
      <c r="AD1339" s="0" t="n">
        <v>0.0671428571</v>
      </c>
      <c r="AE1339" s="0" t="n">
        <v>0.765</v>
      </c>
      <c r="AF1339" s="0" t="n">
        <v>0.255</v>
      </c>
      <c r="AG1339" s="0" t="n">
        <v>0.51</v>
      </c>
      <c r="AH1339" s="0" t="n">
        <v>0.140916699829808</v>
      </c>
      <c r="AI1339" s="0" t="n">
        <v>0.197283379711361</v>
      </c>
      <c r="AJ1339" s="0" t="n">
        <v>0.839503743452599</v>
      </c>
      <c r="AK1339" s="5" t="s">
        <v>281</v>
      </c>
      <c r="AL1339" s="5" t="s">
        <v>253</v>
      </c>
      <c r="AM1339" s="5" t="s">
        <v>437</v>
      </c>
      <c r="AN1339" s="5" t="s">
        <v>262</v>
      </c>
      <c r="AO1339" s="5" t="s">
        <v>252</v>
      </c>
      <c r="AP1339" s="5" t="s">
        <v>712</v>
      </c>
      <c r="AQ1339" s="0" t="s">
        <v>239</v>
      </c>
    </row>
    <row r="1340" customFormat="false" ht="15.8" hidden="true" customHeight="false" outlineLevel="0" collapsed="false">
      <c r="A1340" s="0" t="s">
        <v>8</v>
      </c>
      <c r="B1340" s="0" t="s">
        <v>174</v>
      </c>
      <c r="C1340" s="0" t="s">
        <v>436</v>
      </c>
      <c r="D1340" s="0" t="s">
        <v>171</v>
      </c>
      <c r="E1340" s="0" t="s">
        <v>72</v>
      </c>
      <c r="F1340" s="0" t="s">
        <v>240</v>
      </c>
      <c r="G1340" s="0" t="n">
        <v>37225482.7424112</v>
      </c>
      <c r="H1340" s="0" t="n">
        <v>3424341.49375606</v>
      </c>
      <c r="I1340" s="0" t="n">
        <v>4038096.48706095</v>
      </c>
      <c r="J1340" s="0" t="n">
        <v>51647713.0348233</v>
      </c>
      <c r="K1340" s="0" t="n">
        <v>66404202.4733443</v>
      </c>
      <c r="L1340" s="0" t="n">
        <v>181062056.910395</v>
      </c>
      <c r="M1340" s="0" t="n">
        <v>223664893.830487</v>
      </c>
      <c r="N1340" s="0" t="n">
        <v>109347281.302679</v>
      </c>
      <c r="O1340" s="0" t="n">
        <v>149109929.049108</v>
      </c>
      <c r="P1340" s="0" t="n">
        <v>36891223.5963022</v>
      </c>
      <c r="Q1340" s="0" t="n">
        <v>51647713.0348233</v>
      </c>
      <c r="R1340" s="0" t="n">
        <v>468304536.400056</v>
      </c>
      <c r="S1340" s="0" t="n">
        <v>0.920510095783888</v>
      </c>
      <c r="T1340" s="0" t="n">
        <v>17.2371703761765</v>
      </c>
      <c r="U1340" s="0" t="n">
        <v>59.0955883750001</v>
      </c>
      <c r="V1340" s="0" t="n">
        <v>37.7382353400001</v>
      </c>
      <c r="W1340" s="0" t="n">
        <v>12.9278777821323</v>
      </c>
      <c r="X1340" s="0" t="n">
        <v>126.998871873309</v>
      </c>
      <c r="Y1340" s="0" t="n">
        <v>96.8338237150002</v>
      </c>
      <c r="Z1340" s="0" t="s">
        <v>230</v>
      </c>
      <c r="AA1340" s="0" t="n">
        <v>0.1678571429</v>
      </c>
      <c r="AB1340" s="0" t="n">
        <v>0.235</v>
      </c>
      <c r="AC1340" s="0" t="n">
        <v>1</v>
      </c>
      <c r="AD1340" s="0" t="n">
        <v>0.0671428571</v>
      </c>
      <c r="AE1340" s="0" t="n">
        <v>0.765</v>
      </c>
      <c r="AF1340" s="0" t="n">
        <v>0.255</v>
      </c>
      <c r="AG1340" s="0" t="n">
        <v>0.51</v>
      </c>
      <c r="AH1340" s="0" t="n">
        <v>0.154514194688889</v>
      </c>
      <c r="AI1340" s="0" t="n">
        <v>0.216319872509214</v>
      </c>
      <c r="AJ1340" s="0" t="n">
        <v>0.920510095783888</v>
      </c>
      <c r="AK1340" s="5" t="s">
        <v>281</v>
      </c>
      <c r="AL1340" s="5" t="s">
        <v>253</v>
      </c>
      <c r="AM1340" s="5" t="s">
        <v>437</v>
      </c>
      <c r="AN1340" s="5" t="s">
        <v>262</v>
      </c>
      <c r="AO1340" s="5" t="s">
        <v>252</v>
      </c>
      <c r="AP1340" s="5" t="s">
        <v>712</v>
      </c>
      <c r="AQ1340" s="0" t="s">
        <v>155</v>
      </c>
    </row>
    <row r="1341" customFormat="false" ht="15.8" hidden="true" customHeight="false" outlineLevel="0" collapsed="false">
      <c r="A1341" s="0" t="s">
        <v>8</v>
      </c>
      <c r="B1341" s="0" t="s">
        <v>174</v>
      </c>
      <c r="C1341" s="0" t="s">
        <v>436</v>
      </c>
      <c r="D1341" s="0" t="s">
        <v>171</v>
      </c>
      <c r="E1341" s="0" t="s">
        <v>72</v>
      </c>
      <c r="F1341" s="0" t="s">
        <v>241</v>
      </c>
      <c r="G1341" s="0" t="n">
        <v>27959742.0912917</v>
      </c>
      <c r="H1341" s="0" t="n">
        <v>3424341.49375606</v>
      </c>
      <c r="I1341" s="0" t="n">
        <v>4038096.48706095</v>
      </c>
      <c r="J1341" s="0" t="n">
        <v>51647713.0348233</v>
      </c>
      <c r="K1341" s="0" t="n">
        <v>66404202.4733443</v>
      </c>
      <c r="L1341" s="0" t="n">
        <v>330171986.130719</v>
      </c>
      <c r="M1341" s="0" t="n">
        <v>426028369.200928</v>
      </c>
      <c r="N1341" s="0" t="n">
        <v>124258274.20759</v>
      </c>
      <c r="O1341" s="0" t="n">
        <v>159050590.985715</v>
      </c>
      <c r="P1341" s="0" t="n">
        <v>44269468.3155628</v>
      </c>
      <c r="Q1341" s="0" t="n">
        <v>59025957.7540837</v>
      </c>
      <c r="R1341" s="0" t="n">
        <v>468304536.400056</v>
      </c>
      <c r="S1341" s="0" t="n">
        <v>0.940295811981188</v>
      </c>
      <c r="T1341" s="0" t="n">
        <v>17.2371703761765</v>
      </c>
      <c r="U1341" s="0" t="n">
        <v>110.4154414375</v>
      </c>
      <c r="V1341" s="0" t="n">
        <v>41.3669118150001</v>
      </c>
      <c r="W1341" s="0" t="n">
        <v>15.0825240791544</v>
      </c>
      <c r="X1341" s="0" t="n">
        <v>184.102047707831</v>
      </c>
      <c r="Y1341" s="0" t="n">
        <v>151.7823532525</v>
      </c>
      <c r="Z1341" s="0" t="s">
        <v>230</v>
      </c>
      <c r="AA1341" s="0" t="n">
        <v>0.1678571429</v>
      </c>
      <c r="AB1341" s="0" t="n">
        <v>0.235</v>
      </c>
      <c r="AC1341" s="0" t="n">
        <v>1</v>
      </c>
      <c r="AD1341" s="0" t="n">
        <v>0.0671428571</v>
      </c>
      <c r="AE1341" s="0" t="n">
        <v>0.765</v>
      </c>
      <c r="AF1341" s="0" t="n">
        <v>0.255</v>
      </c>
      <c r="AG1341" s="0" t="n">
        <v>0.51</v>
      </c>
      <c r="AH1341" s="0" t="n">
        <v>0.157835368479998</v>
      </c>
      <c r="AI1341" s="0" t="n">
        <v>0.220969515815579</v>
      </c>
      <c r="AJ1341" s="0" t="n">
        <v>0.940295811981188</v>
      </c>
      <c r="AK1341" s="5" t="s">
        <v>281</v>
      </c>
      <c r="AL1341" s="5" t="s">
        <v>253</v>
      </c>
      <c r="AM1341" s="5" t="s">
        <v>437</v>
      </c>
      <c r="AN1341" s="5" t="s">
        <v>262</v>
      </c>
      <c r="AO1341" s="5" t="s">
        <v>252</v>
      </c>
      <c r="AP1341" s="5" t="s">
        <v>712</v>
      </c>
      <c r="AQ1341" s="0" t="s">
        <v>242</v>
      </c>
    </row>
    <row r="1342" customFormat="false" ht="15.8" hidden="true" customHeight="false" outlineLevel="0" collapsed="false">
      <c r="A1342" s="0" t="s">
        <v>8</v>
      </c>
      <c r="B1342" s="0" t="s">
        <v>174</v>
      </c>
      <c r="C1342" s="0" t="s">
        <v>82</v>
      </c>
      <c r="D1342" s="0" t="s">
        <v>151</v>
      </c>
      <c r="E1342" s="0" t="s">
        <v>72</v>
      </c>
      <c r="F1342" s="0" t="s">
        <v>202</v>
      </c>
      <c r="G1342" s="0" t="n">
        <v>11980920.3939379</v>
      </c>
      <c r="H1342" s="0" t="n">
        <v>64346.3329370502</v>
      </c>
      <c r="I1342" s="0" t="n">
        <v>254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11980920.3939379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s">
        <v>230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0</v>
      </c>
      <c r="AI1342" s="0" t="n">
        <v>0</v>
      </c>
      <c r="AJ1342" s="0" t="n">
        <v>0</v>
      </c>
      <c r="AK1342" s="5" t="s">
        <v>281</v>
      </c>
      <c r="AL1342" s="5" t="s">
        <v>424</v>
      </c>
      <c r="AM1342" s="5" t="s">
        <v>439</v>
      </c>
      <c r="AN1342" s="5" t="s">
        <v>262</v>
      </c>
      <c r="AO1342" s="5" t="s">
        <v>252</v>
      </c>
      <c r="AP1342" s="5" t="s">
        <v>713</v>
      </c>
      <c r="AQ1342" s="0" t="s">
        <v>237</v>
      </c>
    </row>
    <row r="1343" customFormat="false" ht="15.8" hidden="true" customHeight="false" outlineLevel="0" collapsed="false">
      <c r="A1343" s="0" t="s">
        <v>8</v>
      </c>
      <c r="B1343" s="0" t="s">
        <v>174</v>
      </c>
      <c r="C1343" s="0" t="s">
        <v>82</v>
      </c>
      <c r="D1343" s="0" t="s">
        <v>151</v>
      </c>
      <c r="E1343" s="0" t="s">
        <v>72</v>
      </c>
      <c r="F1343" s="0" t="s">
        <v>238</v>
      </c>
      <c r="G1343" s="0" t="n">
        <v>5708815.46341728</v>
      </c>
      <c r="H1343" s="0" t="n">
        <v>64346.3329370502</v>
      </c>
      <c r="I1343" s="0" t="n">
        <v>67912.1165335119</v>
      </c>
      <c r="J1343" s="0" t="n">
        <v>0</v>
      </c>
      <c r="K1343" s="0" t="n">
        <v>0</v>
      </c>
      <c r="L1343" s="0" t="n">
        <v>2835023.73539767</v>
      </c>
      <c r="M1343" s="0" t="n">
        <v>3780031.6471969</v>
      </c>
      <c r="N1343" s="0" t="n">
        <v>1260010.542631</v>
      </c>
      <c r="O1343" s="0" t="n">
        <v>1764014.7596834</v>
      </c>
      <c r="P1343" s="0" t="n">
        <v>1286926.658741</v>
      </c>
      <c r="Q1343" s="0" t="n">
        <v>1501414.43519784</v>
      </c>
      <c r="R1343" s="0" t="n">
        <v>11980920.3939379</v>
      </c>
      <c r="S1343" s="0" t="n">
        <v>0.523507771046886</v>
      </c>
      <c r="T1343" s="0" t="n">
        <v>0</v>
      </c>
      <c r="U1343" s="0" t="n">
        <v>51.4019609249999</v>
      </c>
      <c r="V1343" s="0" t="n">
        <v>23.49803916</v>
      </c>
      <c r="W1343" s="0" t="n">
        <v>21.6666666666666</v>
      </c>
      <c r="X1343" s="0" t="n">
        <v>96.5666667516664</v>
      </c>
      <c r="Y1343" s="0" t="n">
        <v>74.9000000849998</v>
      </c>
      <c r="Z1343" s="0" t="s">
        <v>230</v>
      </c>
      <c r="AA1343" s="0" t="n">
        <v>0.1678571429</v>
      </c>
      <c r="AB1343" s="0" t="n">
        <v>0.235</v>
      </c>
      <c r="AC1343" s="0" t="n">
        <v>1</v>
      </c>
      <c r="AD1343" s="0" t="n">
        <v>0.0671428571</v>
      </c>
      <c r="AE1343" s="0" t="n">
        <v>0.765</v>
      </c>
      <c r="AF1343" s="0" t="n">
        <v>0</v>
      </c>
      <c r="AG1343" s="0" t="n">
        <v>0.765</v>
      </c>
      <c r="AH1343" s="0" t="n">
        <v>0.0878745187338776</v>
      </c>
      <c r="AI1343" s="0" t="n">
        <v>0.123024326196018</v>
      </c>
      <c r="AJ1343" s="0" t="n">
        <v>0.523507771046886</v>
      </c>
      <c r="AK1343" s="5" t="s">
        <v>281</v>
      </c>
      <c r="AL1343" s="5" t="s">
        <v>424</v>
      </c>
      <c r="AM1343" s="5" t="s">
        <v>439</v>
      </c>
      <c r="AN1343" s="5" t="s">
        <v>262</v>
      </c>
      <c r="AO1343" s="5" t="s">
        <v>252</v>
      </c>
      <c r="AP1343" s="5" t="s">
        <v>713</v>
      </c>
      <c r="AQ1343" s="0" t="s">
        <v>239</v>
      </c>
    </row>
    <row r="1344" customFormat="false" ht="15.8" hidden="true" customHeight="false" outlineLevel="0" collapsed="false">
      <c r="A1344" s="0" t="s">
        <v>8</v>
      </c>
      <c r="B1344" s="0" t="s">
        <v>174</v>
      </c>
      <c r="C1344" s="0" t="s">
        <v>82</v>
      </c>
      <c r="D1344" s="0" t="s">
        <v>151</v>
      </c>
      <c r="E1344" s="0" t="s">
        <v>72</v>
      </c>
      <c r="F1344" s="0" t="s">
        <v>240</v>
      </c>
      <c r="G1344" s="0" t="n">
        <v>1062167.43733628</v>
      </c>
      <c r="H1344" s="0" t="n">
        <v>64346.3329370502</v>
      </c>
      <c r="I1344" s="0" t="n">
        <v>67912.1165335119</v>
      </c>
      <c r="J1344" s="0" t="n">
        <v>750707.217598917</v>
      </c>
      <c r="K1344" s="0" t="n">
        <v>965194.994055751</v>
      </c>
      <c r="L1344" s="0" t="n">
        <v>2677522.41676447</v>
      </c>
      <c r="M1344" s="0" t="n">
        <v>3307527.69129729</v>
      </c>
      <c r="N1344" s="0" t="n">
        <v>1386011.5968941</v>
      </c>
      <c r="O1344" s="0" t="n">
        <v>1890015.8139465</v>
      </c>
      <c r="P1344" s="0" t="n">
        <v>1501414.43519784</v>
      </c>
      <c r="Q1344" s="0" t="n">
        <v>1715902.21165467</v>
      </c>
      <c r="R1344" s="0" t="n">
        <v>11980920.3939379</v>
      </c>
      <c r="S1344" s="0" t="n">
        <v>0.911345088489719</v>
      </c>
      <c r="T1344" s="0" t="n">
        <v>13.3333333333333</v>
      </c>
      <c r="U1344" s="0" t="n">
        <v>46.5065360749999</v>
      </c>
      <c r="V1344" s="0" t="n">
        <v>25.45620909</v>
      </c>
      <c r="W1344" s="0" t="n">
        <v>25</v>
      </c>
      <c r="X1344" s="0" t="n">
        <v>110.296078498333</v>
      </c>
      <c r="Y1344" s="0" t="n">
        <v>71.9627451649999</v>
      </c>
      <c r="Z1344" s="0" t="s">
        <v>230</v>
      </c>
      <c r="AA1344" s="0" t="n">
        <v>0.1678571429</v>
      </c>
      <c r="AB1344" s="0" t="n">
        <v>0.235</v>
      </c>
      <c r="AC1344" s="0" t="n">
        <v>1</v>
      </c>
      <c r="AD1344" s="0" t="n">
        <v>0.0671428571</v>
      </c>
      <c r="AE1344" s="0" t="n">
        <v>0.765</v>
      </c>
      <c r="AF1344" s="0" t="n">
        <v>0.255</v>
      </c>
      <c r="AG1344" s="0" t="n">
        <v>0.51</v>
      </c>
      <c r="AH1344" s="0" t="n">
        <v>0.152975782749832</v>
      </c>
      <c r="AI1344" s="0" t="n">
        <v>0.214166095795084</v>
      </c>
      <c r="AJ1344" s="0" t="n">
        <v>0.911345088489719</v>
      </c>
      <c r="AK1344" s="5" t="s">
        <v>281</v>
      </c>
      <c r="AL1344" s="5" t="s">
        <v>424</v>
      </c>
      <c r="AM1344" s="5" t="s">
        <v>439</v>
      </c>
      <c r="AN1344" s="5" t="s">
        <v>262</v>
      </c>
      <c r="AO1344" s="5" t="s">
        <v>252</v>
      </c>
      <c r="AP1344" s="5" t="s">
        <v>713</v>
      </c>
      <c r="AQ1344" s="0" t="s">
        <v>155</v>
      </c>
    </row>
    <row r="1345" customFormat="false" ht="15.8" hidden="true" customHeight="false" outlineLevel="0" collapsed="false">
      <c r="A1345" s="0" t="s">
        <v>8</v>
      </c>
      <c r="B1345" s="0" t="s">
        <v>174</v>
      </c>
      <c r="C1345" s="0" t="s">
        <v>82</v>
      </c>
      <c r="D1345" s="0" t="s">
        <v>151</v>
      </c>
      <c r="E1345" s="0" t="s">
        <v>72</v>
      </c>
      <c r="F1345" s="0" t="s">
        <v>241</v>
      </c>
      <c r="G1345" s="0" t="n">
        <v>943429.426788258</v>
      </c>
      <c r="H1345" s="0" t="n">
        <v>64346.3329370502</v>
      </c>
      <c r="I1345" s="0" t="n">
        <v>67912.1165335119</v>
      </c>
      <c r="J1345" s="0" t="n">
        <v>750707.217598917</v>
      </c>
      <c r="K1345" s="0" t="n">
        <v>965194.994055751</v>
      </c>
      <c r="L1345" s="0" t="n">
        <v>4882540.87762933</v>
      </c>
      <c r="M1345" s="0" t="n">
        <v>6300052.74532816</v>
      </c>
      <c r="N1345" s="0" t="n">
        <v>1575013.17828875</v>
      </c>
      <c r="O1345" s="0" t="n">
        <v>2016016.8682096</v>
      </c>
      <c r="P1345" s="0" t="n">
        <v>1715902.21165467</v>
      </c>
      <c r="Q1345" s="0" t="n">
        <v>1930389.9881115</v>
      </c>
      <c r="R1345" s="0" t="n">
        <v>11980920.3939379</v>
      </c>
      <c r="S1345" s="0" t="n">
        <v>0.921255680217555</v>
      </c>
      <c r="T1345" s="0" t="n">
        <v>13.3333333333333</v>
      </c>
      <c r="U1345" s="0" t="n">
        <v>86.8937910874998</v>
      </c>
      <c r="V1345" s="0" t="n">
        <v>27.9039215025</v>
      </c>
      <c r="W1345" s="0" t="n">
        <v>28.3333333333333</v>
      </c>
      <c r="X1345" s="0" t="n">
        <v>156.464379256666</v>
      </c>
      <c r="Y1345" s="0" t="n">
        <v>114.79771259</v>
      </c>
      <c r="Z1345" s="0" t="s">
        <v>230</v>
      </c>
      <c r="AA1345" s="0" t="n">
        <v>0.1678571429</v>
      </c>
      <c r="AB1345" s="0" t="n">
        <v>0.235</v>
      </c>
      <c r="AC1345" s="0" t="n">
        <v>1</v>
      </c>
      <c r="AD1345" s="0" t="n">
        <v>0.0671428571</v>
      </c>
      <c r="AE1345" s="0" t="n">
        <v>0.765</v>
      </c>
      <c r="AF1345" s="0" t="n">
        <v>0.255</v>
      </c>
      <c r="AG1345" s="0" t="n">
        <v>0.51</v>
      </c>
      <c r="AH1345" s="0" t="n">
        <v>0.154639346361715</v>
      </c>
      <c r="AI1345" s="0" t="n">
        <v>0.216495084851125</v>
      </c>
      <c r="AJ1345" s="0" t="n">
        <v>0.921255680217555</v>
      </c>
      <c r="AK1345" s="5" t="s">
        <v>281</v>
      </c>
      <c r="AL1345" s="5" t="s">
        <v>424</v>
      </c>
      <c r="AM1345" s="5" t="s">
        <v>439</v>
      </c>
      <c r="AN1345" s="5" t="s">
        <v>262</v>
      </c>
      <c r="AO1345" s="5" t="s">
        <v>252</v>
      </c>
      <c r="AP1345" s="5" t="s">
        <v>713</v>
      </c>
      <c r="AQ1345" s="0" t="s">
        <v>242</v>
      </c>
    </row>
    <row r="1346" customFormat="false" ht="15.8" hidden="true" customHeight="false" outlineLevel="0" collapsed="false">
      <c r="A1346" s="0" t="s">
        <v>8</v>
      </c>
      <c r="B1346" s="0" t="s">
        <v>174</v>
      </c>
      <c r="C1346" s="0" t="s">
        <v>83</v>
      </c>
      <c r="D1346" s="0" t="s">
        <v>151</v>
      </c>
      <c r="E1346" s="0" t="s">
        <v>72</v>
      </c>
      <c r="F1346" s="0" t="s">
        <v>202</v>
      </c>
      <c r="G1346" s="0" t="n">
        <v>3440691.06194203</v>
      </c>
      <c r="H1346" s="0" t="n">
        <v>17820.7381644304</v>
      </c>
      <c r="I1346" s="0" t="n">
        <v>88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3440691.06194203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s">
        <v>230</v>
      </c>
      <c r="AA1346" s="0" t="n">
        <v>0</v>
      </c>
      <c r="AB1346" s="0" t="n">
        <v>0</v>
      </c>
      <c r="AC1346" s="0" t="n">
        <v>0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0</v>
      </c>
      <c r="AI1346" s="0" t="n">
        <v>0</v>
      </c>
      <c r="AJ1346" s="0" t="n">
        <v>0</v>
      </c>
      <c r="AK1346" s="5" t="s">
        <v>281</v>
      </c>
      <c r="AL1346" s="5" t="s">
        <v>424</v>
      </c>
      <c r="AM1346" s="5" t="s">
        <v>441</v>
      </c>
      <c r="AN1346" s="5" t="s">
        <v>262</v>
      </c>
      <c r="AO1346" s="5" t="s">
        <v>252</v>
      </c>
      <c r="AP1346" s="5" t="s">
        <v>714</v>
      </c>
      <c r="AQ1346" s="0" t="s">
        <v>237</v>
      </c>
    </row>
    <row r="1347" customFormat="false" ht="15.8" hidden="true" customHeight="false" outlineLevel="0" collapsed="false">
      <c r="A1347" s="0" t="s">
        <v>8</v>
      </c>
      <c r="B1347" s="0" t="s">
        <v>174</v>
      </c>
      <c r="C1347" s="0" t="s">
        <v>83</v>
      </c>
      <c r="D1347" s="0" t="s">
        <v>151</v>
      </c>
      <c r="E1347" s="0" t="s">
        <v>72</v>
      </c>
      <c r="F1347" s="0" t="s">
        <v>238</v>
      </c>
      <c r="G1347" s="0" t="n">
        <v>1640144.52873108</v>
      </c>
      <c r="H1347" s="0" t="n">
        <v>17820.7381644304</v>
      </c>
      <c r="I1347" s="0" t="n">
        <v>15989.0240596157</v>
      </c>
      <c r="J1347" s="0" t="n">
        <v>0</v>
      </c>
      <c r="K1347" s="0" t="n">
        <v>0</v>
      </c>
      <c r="L1347" s="0" t="n">
        <v>785160.760099461</v>
      </c>
      <c r="M1347" s="0" t="n">
        <v>1046881.01346595</v>
      </c>
      <c r="N1347" s="0" t="n">
        <v>348960.33603991</v>
      </c>
      <c r="O1347" s="0" t="n">
        <v>488544.470455874</v>
      </c>
      <c r="P1347" s="0" t="n">
        <v>356414.763288608</v>
      </c>
      <c r="Q1347" s="0" t="n">
        <v>415817.223836709</v>
      </c>
      <c r="R1347" s="0" t="n">
        <v>3440691.06194203</v>
      </c>
      <c r="S1347" s="0" t="n">
        <v>0.523309562176926</v>
      </c>
      <c r="T1347" s="0" t="n">
        <v>0</v>
      </c>
      <c r="U1347" s="0" t="n">
        <v>51.4019609249998</v>
      </c>
      <c r="V1347" s="0" t="n">
        <v>23.49803916</v>
      </c>
      <c r="W1347" s="0" t="n">
        <v>21.6666666666666</v>
      </c>
      <c r="X1347" s="0" t="n">
        <v>96.5666667516665</v>
      </c>
      <c r="Y1347" s="0" t="n">
        <v>74.9000000849998</v>
      </c>
      <c r="Z1347" s="0" t="s">
        <v>230</v>
      </c>
      <c r="AA1347" s="0" t="n">
        <v>0.1678571429</v>
      </c>
      <c r="AB1347" s="0" t="n">
        <v>0.235</v>
      </c>
      <c r="AC1347" s="0" t="n">
        <v>1</v>
      </c>
      <c r="AD1347" s="0" t="n">
        <v>0.0671428571</v>
      </c>
      <c r="AE1347" s="0" t="n">
        <v>0.765</v>
      </c>
      <c r="AF1347" s="0" t="n">
        <v>0</v>
      </c>
      <c r="AG1347" s="0" t="n">
        <v>0.765</v>
      </c>
      <c r="AH1347" s="0" t="n">
        <v>0.0878412479592688</v>
      </c>
      <c r="AI1347" s="0" t="n">
        <v>0.122977747111578</v>
      </c>
      <c r="AJ1347" s="0" t="n">
        <v>0.523309562176926</v>
      </c>
      <c r="AK1347" s="5" t="s">
        <v>281</v>
      </c>
      <c r="AL1347" s="5" t="s">
        <v>424</v>
      </c>
      <c r="AM1347" s="5" t="s">
        <v>441</v>
      </c>
      <c r="AN1347" s="5" t="s">
        <v>262</v>
      </c>
      <c r="AO1347" s="5" t="s">
        <v>252</v>
      </c>
      <c r="AP1347" s="5" t="s">
        <v>714</v>
      </c>
      <c r="AQ1347" s="0" t="s">
        <v>239</v>
      </c>
    </row>
    <row r="1348" customFormat="false" ht="15.8" hidden="true" customHeight="false" outlineLevel="0" collapsed="false">
      <c r="A1348" s="0" t="s">
        <v>8</v>
      </c>
      <c r="B1348" s="0" t="s">
        <v>174</v>
      </c>
      <c r="C1348" s="0" t="s">
        <v>83</v>
      </c>
      <c r="D1348" s="0" t="s">
        <v>151</v>
      </c>
      <c r="E1348" s="0" t="s">
        <v>72</v>
      </c>
      <c r="F1348" s="0" t="s">
        <v>240</v>
      </c>
      <c r="G1348" s="0" t="n">
        <v>308947.963146732</v>
      </c>
      <c r="H1348" s="0" t="n">
        <v>17820.7381644304</v>
      </c>
      <c r="I1348" s="0" t="n">
        <v>15989.0240596157</v>
      </c>
      <c r="J1348" s="0" t="n">
        <v>207908.611918354</v>
      </c>
      <c r="K1348" s="0" t="n">
        <v>267311.072466456</v>
      </c>
      <c r="L1348" s="0" t="n">
        <v>741540.717871714</v>
      </c>
      <c r="M1348" s="0" t="n">
        <v>916020.886782705</v>
      </c>
      <c r="N1348" s="0" t="n">
        <v>383856.369643901</v>
      </c>
      <c r="O1348" s="0" t="n">
        <v>523440.504059864</v>
      </c>
      <c r="P1348" s="0" t="n">
        <v>415817.223836709</v>
      </c>
      <c r="Q1348" s="0" t="n">
        <v>475219.68438481</v>
      </c>
      <c r="R1348" s="0" t="n">
        <v>3440691.06194203</v>
      </c>
      <c r="S1348" s="0" t="n">
        <v>0.910207584004257</v>
      </c>
      <c r="T1348" s="0" t="n">
        <v>13.3333333333333</v>
      </c>
      <c r="U1348" s="0" t="n">
        <v>46.5065360749999</v>
      </c>
      <c r="V1348" s="0" t="n">
        <v>25.45620909</v>
      </c>
      <c r="W1348" s="0" t="n">
        <v>25</v>
      </c>
      <c r="X1348" s="0" t="n">
        <v>110.296078498333</v>
      </c>
      <c r="Y1348" s="0" t="n">
        <v>71.9627451649998</v>
      </c>
      <c r="Z1348" s="0" t="s">
        <v>230</v>
      </c>
      <c r="AA1348" s="0" t="n">
        <v>0.1678571429</v>
      </c>
      <c r="AB1348" s="0" t="n">
        <v>0.235</v>
      </c>
      <c r="AC1348" s="0" t="n">
        <v>1</v>
      </c>
      <c r="AD1348" s="0" t="n">
        <v>0.0671428571</v>
      </c>
      <c r="AE1348" s="0" t="n">
        <v>0.765</v>
      </c>
      <c r="AF1348" s="0" t="n">
        <v>0.255</v>
      </c>
      <c r="AG1348" s="0" t="n">
        <v>0.51</v>
      </c>
      <c r="AH1348" s="0" t="n">
        <v>0.152784844496866</v>
      </c>
      <c r="AI1348" s="0" t="n">
        <v>0.213898782241001</v>
      </c>
      <c r="AJ1348" s="0" t="n">
        <v>0.910207584004257</v>
      </c>
      <c r="AK1348" s="5" t="s">
        <v>281</v>
      </c>
      <c r="AL1348" s="5" t="s">
        <v>424</v>
      </c>
      <c r="AM1348" s="5" t="s">
        <v>441</v>
      </c>
      <c r="AN1348" s="5" t="s">
        <v>262</v>
      </c>
      <c r="AO1348" s="5" t="s">
        <v>252</v>
      </c>
      <c r="AP1348" s="5" t="s">
        <v>714</v>
      </c>
      <c r="AQ1348" s="0" t="s">
        <v>155</v>
      </c>
    </row>
    <row r="1349" customFormat="false" ht="15.8" hidden="true" customHeight="false" outlineLevel="0" collapsed="false">
      <c r="A1349" s="0" t="s">
        <v>8</v>
      </c>
      <c r="B1349" s="0" t="s">
        <v>174</v>
      </c>
      <c r="C1349" s="0" t="s">
        <v>83</v>
      </c>
      <c r="D1349" s="0" t="s">
        <v>151</v>
      </c>
      <c r="E1349" s="0" t="s">
        <v>72</v>
      </c>
      <c r="F1349" s="0" t="s">
        <v>241</v>
      </c>
      <c r="G1349" s="0" t="n">
        <v>274481.266428797</v>
      </c>
      <c r="H1349" s="0" t="n">
        <v>17820.7381644304</v>
      </c>
      <c r="I1349" s="0" t="n">
        <v>15989.0240596157</v>
      </c>
      <c r="J1349" s="0" t="n">
        <v>207908.611918354</v>
      </c>
      <c r="K1349" s="0" t="n">
        <v>267311.072466456</v>
      </c>
      <c r="L1349" s="0" t="n">
        <v>1352221.30906019</v>
      </c>
      <c r="M1349" s="0" t="n">
        <v>1744801.68910992</v>
      </c>
      <c r="N1349" s="0" t="n">
        <v>436200.420049887</v>
      </c>
      <c r="O1349" s="0" t="n">
        <v>558336.537663855</v>
      </c>
      <c r="P1349" s="0" t="n">
        <v>475219.68438481</v>
      </c>
      <c r="Q1349" s="0" t="n">
        <v>534622.14493291</v>
      </c>
      <c r="R1349" s="0" t="n">
        <v>3440691.06194203</v>
      </c>
      <c r="S1349" s="0" t="n">
        <v>0.920224960193354</v>
      </c>
      <c r="T1349" s="0" t="n">
        <v>13.3333333333333</v>
      </c>
      <c r="U1349" s="0" t="n">
        <v>86.8937910874999</v>
      </c>
      <c r="V1349" s="0" t="n">
        <v>27.9039215025</v>
      </c>
      <c r="W1349" s="0" t="n">
        <v>28.3333333333332</v>
      </c>
      <c r="X1349" s="0" t="n">
        <v>156.464379256666</v>
      </c>
      <c r="Y1349" s="0" t="n">
        <v>114.79771259</v>
      </c>
      <c r="Z1349" s="0" t="s">
        <v>230</v>
      </c>
      <c r="AA1349" s="0" t="n">
        <v>0.1678571429</v>
      </c>
      <c r="AB1349" s="0" t="n">
        <v>0.235</v>
      </c>
      <c r="AC1349" s="0" t="n">
        <v>1</v>
      </c>
      <c r="AD1349" s="0" t="n">
        <v>0.0671428571</v>
      </c>
      <c r="AE1349" s="0" t="n">
        <v>0.765</v>
      </c>
      <c r="AF1349" s="0" t="n">
        <v>0.255</v>
      </c>
      <c r="AG1349" s="0" t="n">
        <v>0.51</v>
      </c>
      <c r="AH1349" s="0" t="n">
        <v>0.154466332643323</v>
      </c>
      <c r="AI1349" s="0" t="n">
        <v>0.216252865645438</v>
      </c>
      <c r="AJ1349" s="0" t="n">
        <v>0.920224960193354</v>
      </c>
      <c r="AK1349" s="5" t="s">
        <v>281</v>
      </c>
      <c r="AL1349" s="5" t="s">
        <v>424</v>
      </c>
      <c r="AM1349" s="5" t="s">
        <v>441</v>
      </c>
      <c r="AN1349" s="5" t="s">
        <v>262</v>
      </c>
      <c r="AO1349" s="5" t="s">
        <v>252</v>
      </c>
      <c r="AP1349" s="5" t="s">
        <v>714</v>
      </c>
      <c r="AQ1349" s="0" t="s">
        <v>242</v>
      </c>
    </row>
    <row r="1350" customFormat="false" ht="15.8" hidden="true" customHeight="false" outlineLevel="0" collapsed="false">
      <c r="A1350" s="0" t="s">
        <v>8</v>
      </c>
      <c r="B1350" s="0" t="s">
        <v>174</v>
      </c>
      <c r="C1350" s="0" t="s">
        <v>81</v>
      </c>
      <c r="D1350" s="0" t="s">
        <v>151</v>
      </c>
      <c r="E1350" s="0" t="s">
        <v>72</v>
      </c>
      <c r="F1350" s="0" t="s">
        <v>202</v>
      </c>
      <c r="G1350" s="0" t="n">
        <v>610580.09360853</v>
      </c>
      <c r="H1350" s="0" t="n">
        <v>3333.8666778133</v>
      </c>
      <c r="I1350" s="0" t="n">
        <v>57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610580.09360853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s">
        <v>230</v>
      </c>
      <c r="AA1350" s="0" t="n">
        <v>0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5" t="s">
        <v>281</v>
      </c>
      <c r="AL1350" s="5" t="s">
        <v>424</v>
      </c>
      <c r="AM1350" s="5" t="s">
        <v>443</v>
      </c>
      <c r="AN1350" s="5" t="s">
        <v>262</v>
      </c>
      <c r="AO1350" s="5" t="s">
        <v>252</v>
      </c>
      <c r="AP1350" s="5" t="s">
        <v>715</v>
      </c>
      <c r="AQ1350" s="0" t="s">
        <v>237</v>
      </c>
    </row>
    <row r="1351" customFormat="false" ht="15.8" hidden="true" customHeight="false" outlineLevel="0" collapsed="false">
      <c r="A1351" s="0" t="s">
        <v>8</v>
      </c>
      <c r="B1351" s="0" t="s">
        <v>174</v>
      </c>
      <c r="C1351" s="0" t="s">
        <v>81</v>
      </c>
      <c r="D1351" s="0" t="s">
        <v>151</v>
      </c>
      <c r="E1351" s="0" t="s">
        <v>72</v>
      </c>
      <c r="F1351" s="0" t="s">
        <v>238</v>
      </c>
      <c r="G1351" s="0" t="n">
        <v>286979.44048587</v>
      </c>
      <c r="H1351" s="0" t="n">
        <v>3333.8666778133</v>
      </c>
      <c r="I1351" s="0" t="n">
        <v>3011.132735842</v>
      </c>
      <c r="J1351" s="0" t="n">
        <v>0</v>
      </c>
      <c r="K1351" s="0" t="n">
        <v>0</v>
      </c>
      <c r="L1351" s="0" t="n">
        <v>146886.244030389</v>
      </c>
      <c r="M1351" s="0" t="n">
        <v>195848.325373851</v>
      </c>
      <c r="N1351" s="0" t="n">
        <v>65282.7747912303</v>
      </c>
      <c r="O1351" s="0" t="n">
        <v>91395.8847077226</v>
      </c>
      <c r="P1351" s="0" t="n">
        <v>66677.3335562662</v>
      </c>
      <c r="Q1351" s="0" t="n">
        <v>77790.2224823108</v>
      </c>
      <c r="R1351" s="0" t="n">
        <v>610580.09360853</v>
      </c>
      <c r="S1351" s="0" t="n">
        <v>0.529988868798815</v>
      </c>
      <c r="T1351" s="0" t="n">
        <v>0</v>
      </c>
      <c r="U1351" s="0" t="n">
        <v>51.4019609250004</v>
      </c>
      <c r="V1351" s="0" t="n">
        <v>23.4980391600001</v>
      </c>
      <c r="W1351" s="0" t="n">
        <v>21.6666666666668</v>
      </c>
      <c r="X1351" s="0" t="n">
        <v>96.5666667516673</v>
      </c>
      <c r="Y1351" s="0" t="n">
        <v>74.9000000850005</v>
      </c>
      <c r="Z1351" s="0" t="s">
        <v>230</v>
      </c>
      <c r="AA1351" s="0" t="n">
        <v>0.1678571429</v>
      </c>
      <c r="AB1351" s="0" t="n">
        <v>0.235</v>
      </c>
      <c r="AC1351" s="0" t="n">
        <v>1</v>
      </c>
      <c r="AD1351" s="0" t="n">
        <v>0.0671428571</v>
      </c>
      <c r="AE1351" s="0" t="n">
        <v>0.765</v>
      </c>
      <c r="AF1351" s="0" t="n">
        <v>0</v>
      </c>
      <c r="AG1351" s="0" t="n">
        <v>0.765</v>
      </c>
      <c r="AH1351" s="0" t="n">
        <v>0.0889624172853721</v>
      </c>
      <c r="AI1351" s="0" t="n">
        <v>0.124547384167722</v>
      </c>
      <c r="AJ1351" s="0" t="n">
        <v>0.529988868798815</v>
      </c>
      <c r="AK1351" s="5" t="s">
        <v>281</v>
      </c>
      <c r="AL1351" s="5" t="s">
        <v>424</v>
      </c>
      <c r="AM1351" s="5" t="s">
        <v>443</v>
      </c>
      <c r="AN1351" s="5" t="s">
        <v>262</v>
      </c>
      <c r="AO1351" s="5" t="s">
        <v>252</v>
      </c>
      <c r="AP1351" s="5" t="s">
        <v>715</v>
      </c>
      <c r="AQ1351" s="0" t="s">
        <v>239</v>
      </c>
    </row>
    <row r="1352" customFormat="false" ht="15.8" hidden="true" customHeight="false" outlineLevel="0" collapsed="false">
      <c r="A1352" s="0" t="s">
        <v>8</v>
      </c>
      <c r="B1352" s="0" t="s">
        <v>174</v>
      </c>
      <c r="C1352" s="0" t="s">
        <v>81</v>
      </c>
      <c r="D1352" s="0" t="s">
        <v>151</v>
      </c>
      <c r="E1352" s="0" t="s">
        <v>72</v>
      </c>
      <c r="F1352" s="0" t="s">
        <v>240</v>
      </c>
      <c r="G1352" s="0" t="n">
        <v>53085.0611790282</v>
      </c>
      <c r="H1352" s="0" t="n">
        <v>3333.8666778133</v>
      </c>
      <c r="I1352" s="0" t="n">
        <v>3011.132735842</v>
      </c>
      <c r="J1352" s="0" t="n">
        <v>38895.1112411555</v>
      </c>
      <c r="K1352" s="0" t="n">
        <v>50008.0001671998</v>
      </c>
      <c r="L1352" s="0" t="n">
        <v>138725.897139811</v>
      </c>
      <c r="M1352" s="0" t="n">
        <v>171367.28470212</v>
      </c>
      <c r="N1352" s="0" t="n">
        <v>71811.0522703535</v>
      </c>
      <c r="O1352" s="0" t="n">
        <v>97924.1621868456</v>
      </c>
      <c r="P1352" s="0" t="n">
        <v>77790.2224823108</v>
      </c>
      <c r="Q1352" s="0" t="n">
        <v>88903.1114083551</v>
      </c>
      <c r="R1352" s="0" t="n">
        <v>610580.09360853</v>
      </c>
      <c r="S1352" s="0" t="n">
        <v>0.91305798905874</v>
      </c>
      <c r="T1352" s="0" t="n">
        <v>13.3333333333334</v>
      </c>
      <c r="U1352" s="0" t="n">
        <v>46.5065360750003</v>
      </c>
      <c r="V1352" s="0" t="n">
        <v>25.4562090900002</v>
      </c>
      <c r="W1352" s="0" t="n">
        <v>25.0000000000001</v>
      </c>
      <c r="X1352" s="0" t="n">
        <v>110.296078498334</v>
      </c>
      <c r="Y1352" s="0" t="n">
        <v>71.9627451650005</v>
      </c>
      <c r="Z1352" s="0" t="s">
        <v>230</v>
      </c>
      <c r="AA1352" s="0" t="n">
        <v>0.1678571429</v>
      </c>
      <c r="AB1352" s="0" t="n">
        <v>0.235</v>
      </c>
      <c r="AC1352" s="0" t="n">
        <v>1</v>
      </c>
      <c r="AD1352" s="0" t="n">
        <v>0.0671428571</v>
      </c>
      <c r="AE1352" s="0" t="n">
        <v>0.765</v>
      </c>
      <c r="AF1352" s="0" t="n">
        <v>0.255</v>
      </c>
      <c r="AG1352" s="0" t="n">
        <v>0.51</v>
      </c>
      <c r="AH1352" s="0" t="n">
        <v>0.15326330534542</v>
      </c>
      <c r="AI1352" s="0" t="n">
        <v>0.214568627428804</v>
      </c>
      <c r="AJ1352" s="0" t="n">
        <v>0.91305798905874</v>
      </c>
      <c r="AK1352" s="5" t="s">
        <v>281</v>
      </c>
      <c r="AL1352" s="5" t="s">
        <v>424</v>
      </c>
      <c r="AM1352" s="5" t="s">
        <v>443</v>
      </c>
      <c r="AN1352" s="5" t="s">
        <v>262</v>
      </c>
      <c r="AO1352" s="5" t="s">
        <v>252</v>
      </c>
      <c r="AP1352" s="5" t="s">
        <v>715</v>
      </c>
      <c r="AQ1352" s="0" t="s">
        <v>155</v>
      </c>
    </row>
    <row r="1353" customFormat="false" ht="15.8" hidden="true" customHeight="false" outlineLevel="0" collapsed="false">
      <c r="A1353" s="0" t="s">
        <v>8</v>
      </c>
      <c r="B1353" s="0" t="s">
        <v>174</v>
      </c>
      <c r="C1353" s="0" t="s">
        <v>81</v>
      </c>
      <c r="D1353" s="0" t="s">
        <v>151</v>
      </c>
      <c r="E1353" s="0" t="s">
        <v>72</v>
      </c>
      <c r="F1353" s="0" t="s">
        <v>241</v>
      </c>
      <c r="G1353" s="0" t="n">
        <v>47083.0550312755</v>
      </c>
      <c r="H1353" s="0" t="n">
        <v>3333.8666778133</v>
      </c>
      <c r="I1353" s="0" t="n">
        <v>3011.132735842</v>
      </c>
      <c r="J1353" s="0" t="n">
        <v>38895.1112411555</v>
      </c>
      <c r="K1353" s="0" t="n">
        <v>50008.0001671998</v>
      </c>
      <c r="L1353" s="0" t="n">
        <v>252970.753607891</v>
      </c>
      <c r="M1353" s="0" t="n">
        <v>326413.875623085</v>
      </c>
      <c r="N1353" s="0" t="n">
        <v>81603.4684890381</v>
      </c>
      <c r="O1353" s="0" t="n">
        <v>104452.439665969</v>
      </c>
      <c r="P1353" s="0" t="n">
        <v>88903.1114083551</v>
      </c>
      <c r="Q1353" s="0" t="n">
        <v>100016.0003344</v>
      </c>
      <c r="R1353" s="0" t="n">
        <v>610580.09360853</v>
      </c>
      <c r="S1353" s="0" t="n">
        <v>0.922887995327502</v>
      </c>
      <c r="T1353" s="0" t="n">
        <v>13.3333333333334</v>
      </c>
      <c r="U1353" s="0" t="n">
        <v>86.8937910875006</v>
      </c>
      <c r="V1353" s="0" t="n">
        <v>27.9039215025002</v>
      </c>
      <c r="W1353" s="0" t="n">
        <v>28.3333333333335</v>
      </c>
      <c r="X1353" s="0" t="n">
        <v>156.464379256668</v>
      </c>
      <c r="Y1353" s="0" t="n">
        <v>114.797712590001</v>
      </c>
      <c r="Z1353" s="0" t="s">
        <v>230</v>
      </c>
      <c r="AA1353" s="0" t="n">
        <v>0.1678571429</v>
      </c>
      <c r="AB1353" s="0" t="n">
        <v>0.235</v>
      </c>
      <c r="AC1353" s="0" t="n">
        <v>1</v>
      </c>
      <c r="AD1353" s="0" t="n">
        <v>0.0671428571</v>
      </c>
      <c r="AE1353" s="0" t="n">
        <v>0.765</v>
      </c>
      <c r="AF1353" s="0" t="n">
        <v>0.255</v>
      </c>
      <c r="AG1353" s="0" t="n">
        <v>0.51</v>
      </c>
      <c r="AH1353" s="0" t="n">
        <v>0.154913342112383</v>
      </c>
      <c r="AI1353" s="0" t="n">
        <v>0.216878678901963</v>
      </c>
      <c r="AJ1353" s="0" t="n">
        <v>0.922887995327502</v>
      </c>
      <c r="AK1353" s="5" t="s">
        <v>281</v>
      </c>
      <c r="AL1353" s="5" t="s">
        <v>424</v>
      </c>
      <c r="AM1353" s="5" t="s">
        <v>443</v>
      </c>
      <c r="AN1353" s="5" t="s">
        <v>262</v>
      </c>
      <c r="AO1353" s="5" t="s">
        <v>252</v>
      </c>
      <c r="AP1353" s="5" t="s">
        <v>715</v>
      </c>
      <c r="AQ1353" s="0" t="s">
        <v>242</v>
      </c>
    </row>
    <row r="1354" customFormat="false" ht="15.8" hidden="true" customHeight="false" outlineLevel="0" collapsed="false">
      <c r="A1354" s="0" t="s">
        <v>8</v>
      </c>
      <c r="B1354" s="0" t="s">
        <v>174</v>
      </c>
      <c r="C1354" s="0" t="s">
        <v>445</v>
      </c>
      <c r="D1354" s="0" t="s">
        <v>151</v>
      </c>
      <c r="E1354" s="0" t="s">
        <v>72</v>
      </c>
      <c r="F1354" s="0" t="s">
        <v>202</v>
      </c>
      <c r="G1354" s="0" t="n">
        <v>829021631.103301</v>
      </c>
      <c r="H1354" s="0" t="n">
        <v>6500005.15019001</v>
      </c>
      <c r="I1354" s="0" t="n">
        <v>638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829021631.103301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s">
        <v>230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5" t="s">
        <v>281</v>
      </c>
      <c r="AL1354" s="5" t="s">
        <v>424</v>
      </c>
      <c r="AM1354" s="5" t="s">
        <v>446</v>
      </c>
      <c r="AN1354" s="5" t="s">
        <v>262</v>
      </c>
      <c r="AO1354" s="5" t="s">
        <v>252</v>
      </c>
      <c r="AP1354" s="5" t="s">
        <v>716</v>
      </c>
      <c r="AQ1354" s="0" t="s">
        <v>237</v>
      </c>
    </row>
    <row r="1355" customFormat="false" ht="15.8" hidden="true" customHeight="false" outlineLevel="0" collapsed="false">
      <c r="A1355" s="0" t="s">
        <v>8</v>
      </c>
      <c r="B1355" s="0" t="s">
        <v>174</v>
      </c>
      <c r="C1355" s="0" t="s">
        <v>445</v>
      </c>
      <c r="D1355" s="0" t="s">
        <v>151</v>
      </c>
      <c r="E1355" s="0" t="s">
        <v>72</v>
      </c>
      <c r="F1355" s="0" t="s">
        <v>238</v>
      </c>
      <c r="G1355" s="0" t="n">
        <v>229898495.545082</v>
      </c>
      <c r="H1355" s="0" t="n">
        <v>6500005.15019001</v>
      </c>
      <c r="I1355" s="0" t="n">
        <v>6975594.93107438</v>
      </c>
      <c r="J1355" s="0" t="n">
        <v>0</v>
      </c>
      <c r="K1355" s="0" t="n">
        <v>0</v>
      </c>
      <c r="L1355" s="0" t="n">
        <v>283992008.417175</v>
      </c>
      <c r="M1355" s="0" t="n">
        <v>378656011.222901</v>
      </c>
      <c r="N1355" s="0" t="n">
        <v>126218670.407634</v>
      </c>
      <c r="O1355" s="0" t="n">
        <v>176706138.570687</v>
      </c>
      <c r="P1355" s="0" t="n">
        <v>166089323.846285</v>
      </c>
      <c r="Q1355" s="0" t="n">
        <v>193770877.820666</v>
      </c>
      <c r="R1355" s="0" t="n">
        <v>829021631.103301</v>
      </c>
      <c r="S1355" s="0" t="n">
        <v>0.722686975924715</v>
      </c>
      <c r="T1355" s="0" t="n">
        <v>0</v>
      </c>
      <c r="U1355" s="0" t="n">
        <v>50.9728841999999</v>
      </c>
      <c r="V1355" s="0" t="n">
        <v>23.30188992</v>
      </c>
      <c r="W1355" s="0" t="n">
        <v>27.6815320412809</v>
      </c>
      <c r="X1355" s="0" t="n">
        <v>101.956306161281</v>
      </c>
      <c r="Y1355" s="0" t="n">
        <v>74.2747741199999</v>
      </c>
      <c r="Z1355" s="0" t="s">
        <v>230</v>
      </c>
      <c r="AA1355" s="0" t="n">
        <v>0.1678571429</v>
      </c>
      <c r="AB1355" s="0" t="n">
        <v>0.235</v>
      </c>
      <c r="AC1355" s="0" t="n">
        <v>1</v>
      </c>
      <c r="AD1355" s="0" t="n">
        <v>0.0671428571</v>
      </c>
      <c r="AE1355" s="0" t="n">
        <v>0.765</v>
      </c>
      <c r="AF1355" s="0" t="n">
        <v>0</v>
      </c>
      <c r="AG1355" s="0" t="n">
        <v>0.765</v>
      </c>
      <c r="AH1355" s="0" t="n">
        <v>0.121308170989764</v>
      </c>
      <c r="AI1355" s="0" t="n">
        <v>0.169831439342308</v>
      </c>
      <c r="AJ1355" s="0" t="n">
        <v>0.722686975924715</v>
      </c>
      <c r="AK1355" s="5" t="s">
        <v>281</v>
      </c>
      <c r="AL1355" s="5" t="s">
        <v>424</v>
      </c>
      <c r="AM1355" s="5" t="s">
        <v>446</v>
      </c>
      <c r="AN1355" s="5" t="s">
        <v>262</v>
      </c>
      <c r="AO1355" s="5" t="s">
        <v>252</v>
      </c>
      <c r="AP1355" s="5" t="s">
        <v>716</v>
      </c>
      <c r="AQ1355" s="0" t="s">
        <v>239</v>
      </c>
    </row>
    <row r="1356" customFormat="false" ht="15.8" hidden="true" customHeight="false" outlineLevel="0" collapsed="false">
      <c r="A1356" s="0" t="s">
        <v>8</v>
      </c>
      <c r="B1356" s="0" t="s">
        <v>174</v>
      </c>
      <c r="C1356" s="0" t="s">
        <v>445</v>
      </c>
      <c r="D1356" s="0" t="s">
        <v>151</v>
      </c>
      <c r="E1356" s="0" t="s">
        <v>72</v>
      </c>
      <c r="F1356" s="0" t="s">
        <v>240</v>
      </c>
      <c r="G1356" s="0" t="n">
        <v>50839042.5500142</v>
      </c>
      <c r="H1356" s="0" t="n">
        <v>6500005.15019001</v>
      </c>
      <c r="I1356" s="0" t="n">
        <v>6975594.93107438</v>
      </c>
      <c r="J1356" s="0" t="n">
        <v>96885438.9103331</v>
      </c>
      <c r="K1356" s="0" t="n">
        <v>124566992.884714</v>
      </c>
      <c r="L1356" s="0" t="n">
        <v>268214674.616221</v>
      </c>
      <c r="M1356" s="0" t="n">
        <v>331324009.820038</v>
      </c>
      <c r="N1356" s="0" t="n">
        <v>138840537.448397</v>
      </c>
      <c r="O1356" s="0" t="n">
        <v>189328005.61145</v>
      </c>
      <c r="P1356" s="0" t="n">
        <v>193770877.820666</v>
      </c>
      <c r="Q1356" s="0" t="n">
        <v>221452431.795046</v>
      </c>
      <c r="R1356" s="0" t="n">
        <v>829021631.103301</v>
      </c>
      <c r="S1356" s="0" t="n">
        <v>0.938675855197704</v>
      </c>
      <c r="T1356" s="0" t="n">
        <v>17.0347889484806</v>
      </c>
      <c r="U1356" s="0" t="n">
        <v>46.1183237999999</v>
      </c>
      <c r="V1356" s="0" t="n">
        <v>25.2437140799999</v>
      </c>
      <c r="W1356" s="0" t="n">
        <v>31.9402292784009</v>
      </c>
      <c r="X1356" s="0" t="n">
        <v>120.337056106881</v>
      </c>
      <c r="Y1356" s="0" t="n">
        <v>71.3620378799999</v>
      </c>
      <c r="Z1356" s="0" t="s">
        <v>230</v>
      </c>
      <c r="AA1356" s="0" t="n">
        <v>0.1678571429</v>
      </c>
      <c r="AB1356" s="0" t="n">
        <v>0.235</v>
      </c>
      <c r="AC1356" s="0" t="n">
        <v>1</v>
      </c>
      <c r="AD1356" s="0" t="n">
        <v>0.0671428571</v>
      </c>
      <c r="AE1356" s="0" t="n">
        <v>0.765</v>
      </c>
      <c r="AF1356" s="0" t="n">
        <v>0.255</v>
      </c>
      <c r="AG1356" s="0" t="n">
        <v>0.51</v>
      </c>
      <c r="AH1356" s="0" t="n">
        <v>0.157563447162701</v>
      </c>
      <c r="AI1356" s="0" t="n">
        <v>0.220588825971461</v>
      </c>
      <c r="AJ1356" s="0" t="n">
        <v>0.938675855197704</v>
      </c>
      <c r="AK1356" s="5" t="s">
        <v>281</v>
      </c>
      <c r="AL1356" s="5" t="s">
        <v>424</v>
      </c>
      <c r="AM1356" s="5" t="s">
        <v>446</v>
      </c>
      <c r="AN1356" s="5" t="s">
        <v>262</v>
      </c>
      <c r="AO1356" s="5" t="s">
        <v>252</v>
      </c>
      <c r="AP1356" s="5" t="s">
        <v>716</v>
      </c>
      <c r="AQ1356" s="0" t="s">
        <v>155</v>
      </c>
    </row>
    <row r="1357" customFormat="false" ht="15.8" hidden="true" customHeight="false" outlineLevel="0" collapsed="false">
      <c r="A1357" s="0" t="s">
        <v>8</v>
      </c>
      <c r="B1357" s="0" t="s">
        <v>174</v>
      </c>
      <c r="C1357" s="0" t="s">
        <v>445</v>
      </c>
      <c r="D1357" s="0" t="s">
        <v>151</v>
      </c>
      <c r="E1357" s="0" t="s">
        <v>72</v>
      </c>
      <c r="F1357" s="0" t="s">
        <v>241</v>
      </c>
      <c r="G1357" s="0" t="n">
        <v>40547586.0699819</v>
      </c>
      <c r="H1357" s="0" t="n">
        <v>6500005.15019001</v>
      </c>
      <c r="I1357" s="0" t="n">
        <v>6975594.93107438</v>
      </c>
      <c r="J1357" s="0" t="n">
        <v>96885438.9103331</v>
      </c>
      <c r="K1357" s="0" t="n">
        <v>124566992.884714</v>
      </c>
      <c r="L1357" s="0" t="n">
        <v>489097347.829581</v>
      </c>
      <c r="M1357" s="0" t="n">
        <v>631093352.038169</v>
      </c>
      <c r="N1357" s="0" t="n">
        <v>157773338.009542</v>
      </c>
      <c r="O1357" s="0" t="n">
        <v>201949872.652214</v>
      </c>
      <c r="P1357" s="0" t="n">
        <v>221452431.795046</v>
      </c>
      <c r="Q1357" s="0" t="n">
        <v>249133985.769428</v>
      </c>
      <c r="R1357" s="0" t="n">
        <v>829021631.103301</v>
      </c>
      <c r="S1357" s="0" t="n">
        <v>0.95108983342688</v>
      </c>
      <c r="T1357" s="0" t="n">
        <v>17.0347889484806</v>
      </c>
      <c r="U1357" s="0" t="n">
        <v>86.1684471</v>
      </c>
      <c r="V1357" s="0" t="n">
        <v>27.67099428</v>
      </c>
      <c r="W1357" s="0" t="n">
        <v>36.1989265155211</v>
      </c>
      <c r="X1357" s="0" t="n">
        <v>167.073156844002</v>
      </c>
      <c r="Y1357" s="0" t="n">
        <v>113.83944138</v>
      </c>
      <c r="Z1357" s="0" t="s">
        <v>230</v>
      </c>
      <c r="AA1357" s="0" t="n">
        <v>0.1678571429</v>
      </c>
      <c r="AB1357" s="0" t="n">
        <v>0.235</v>
      </c>
      <c r="AC1357" s="0" t="n">
        <v>1</v>
      </c>
      <c r="AD1357" s="0" t="n">
        <v>0.0671428571</v>
      </c>
      <c r="AE1357" s="0" t="n">
        <v>0.765</v>
      </c>
      <c r="AF1357" s="0" t="n">
        <v>0.255</v>
      </c>
      <c r="AG1357" s="0" t="n">
        <v>0.51</v>
      </c>
      <c r="AH1357" s="0" t="n">
        <v>0.159647222080273</v>
      </c>
      <c r="AI1357" s="0" t="n">
        <v>0.223506110855317</v>
      </c>
      <c r="AJ1357" s="0" t="n">
        <v>0.95108983342688</v>
      </c>
      <c r="AK1357" s="5" t="s">
        <v>281</v>
      </c>
      <c r="AL1357" s="5" t="s">
        <v>424</v>
      </c>
      <c r="AM1357" s="5" t="s">
        <v>446</v>
      </c>
      <c r="AN1357" s="5" t="s">
        <v>262</v>
      </c>
      <c r="AO1357" s="5" t="s">
        <v>252</v>
      </c>
      <c r="AP1357" s="5" t="s">
        <v>716</v>
      </c>
      <c r="AQ1357" s="0" t="s">
        <v>242</v>
      </c>
    </row>
    <row r="1358" customFormat="false" ht="15.8" hidden="true" customHeight="false" outlineLevel="0" collapsed="false">
      <c r="A1358" s="0" t="s">
        <v>8</v>
      </c>
      <c r="B1358" s="0" t="s">
        <v>174</v>
      </c>
      <c r="C1358" s="0" t="s">
        <v>448</v>
      </c>
      <c r="D1358" s="0" t="s">
        <v>151</v>
      </c>
      <c r="E1358" s="0" t="s">
        <v>72</v>
      </c>
      <c r="F1358" s="0" t="s">
        <v>202</v>
      </c>
      <c r="G1358" s="0" t="n">
        <v>428197194.423461</v>
      </c>
      <c r="H1358" s="0" t="n">
        <v>3351794.4489253</v>
      </c>
      <c r="I1358" s="0" t="n">
        <v>491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428197194.423461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s">
        <v>230</v>
      </c>
      <c r="AA1358" s="0" t="n">
        <v>0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0</v>
      </c>
      <c r="AI1358" s="0" t="n">
        <v>0</v>
      </c>
      <c r="AJ1358" s="0" t="n">
        <v>0</v>
      </c>
      <c r="AK1358" s="5" t="s">
        <v>281</v>
      </c>
      <c r="AL1358" s="5" t="s">
        <v>424</v>
      </c>
      <c r="AM1358" s="5" t="s">
        <v>449</v>
      </c>
      <c r="AN1358" s="5" t="s">
        <v>262</v>
      </c>
      <c r="AO1358" s="5" t="s">
        <v>252</v>
      </c>
      <c r="AP1358" s="5" t="s">
        <v>717</v>
      </c>
      <c r="AQ1358" s="0" t="s">
        <v>237</v>
      </c>
    </row>
    <row r="1359" customFormat="false" ht="15.8" hidden="true" customHeight="false" outlineLevel="0" collapsed="false">
      <c r="A1359" s="0" t="s">
        <v>8</v>
      </c>
      <c r="B1359" s="0" t="s">
        <v>174</v>
      </c>
      <c r="C1359" s="0" t="s">
        <v>448</v>
      </c>
      <c r="D1359" s="0" t="s">
        <v>151</v>
      </c>
      <c r="E1359" s="0" t="s">
        <v>72</v>
      </c>
      <c r="F1359" s="0" t="s">
        <v>238</v>
      </c>
      <c r="G1359" s="0" t="n">
        <v>118768562.050404</v>
      </c>
      <c r="H1359" s="0" t="n">
        <v>3351794.4489253</v>
      </c>
      <c r="I1359" s="0" t="n">
        <v>3310465.69868341</v>
      </c>
      <c r="J1359" s="0" t="n">
        <v>0</v>
      </c>
      <c r="K1359" s="0" t="n">
        <v>0</v>
      </c>
      <c r="L1359" s="0" t="n">
        <v>146443397.406234</v>
      </c>
      <c r="M1359" s="0" t="n">
        <v>195257863.208311</v>
      </c>
      <c r="N1359" s="0" t="n">
        <v>65085954.4027705</v>
      </c>
      <c r="O1359" s="0" t="n">
        <v>91120336.1638787</v>
      </c>
      <c r="P1359" s="0" t="n">
        <v>85105397.561625</v>
      </c>
      <c r="Q1359" s="0" t="n">
        <v>99289630.4885626</v>
      </c>
      <c r="R1359" s="0" t="n">
        <v>428197194.423461</v>
      </c>
      <c r="S1359" s="0" t="n">
        <v>0.722631153129534</v>
      </c>
      <c r="T1359" s="0" t="n">
        <v>0</v>
      </c>
      <c r="U1359" s="0" t="n">
        <v>50.9728842000001</v>
      </c>
      <c r="V1359" s="0" t="n">
        <v>23.3018899200001</v>
      </c>
      <c r="W1359" s="0" t="n">
        <v>27.5069117244512</v>
      </c>
      <c r="X1359" s="0" t="n">
        <v>101.781685844451</v>
      </c>
      <c r="Y1359" s="0" t="n">
        <v>74.2747741200001</v>
      </c>
      <c r="Z1359" s="0" t="s">
        <v>230</v>
      </c>
      <c r="AA1359" s="0" t="n">
        <v>0.1678571429</v>
      </c>
      <c r="AB1359" s="0" t="n">
        <v>0.235</v>
      </c>
      <c r="AC1359" s="0" t="n">
        <v>1</v>
      </c>
      <c r="AD1359" s="0" t="n">
        <v>0.0671428571</v>
      </c>
      <c r="AE1359" s="0" t="n">
        <v>0.765</v>
      </c>
      <c r="AF1359" s="0" t="n">
        <v>0</v>
      </c>
      <c r="AG1359" s="0" t="n">
        <v>0.765</v>
      </c>
      <c r="AH1359" s="0" t="n">
        <v>0.121298800734856</v>
      </c>
      <c r="AI1359" s="0" t="n">
        <v>0.16981832098544</v>
      </c>
      <c r="AJ1359" s="0" t="n">
        <v>0.722631153129534</v>
      </c>
      <c r="AK1359" s="5" t="s">
        <v>281</v>
      </c>
      <c r="AL1359" s="5" t="s">
        <v>424</v>
      </c>
      <c r="AM1359" s="5" t="s">
        <v>449</v>
      </c>
      <c r="AN1359" s="5" t="s">
        <v>262</v>
      </c>
      <c r="AO1359" s="5" t="s">
        <v>252</v>
      </c>
      <c r="AP1359" s="5" t="s">
        <v>717</v>
      </c>
      <c r="AQ1359" s="0" t="s">
        <v>239</v>
      </c>
    </row>
    <row r="1360" customFormat="false" ht="15.8" hidden="true" customHeight="false" outlineLevel="0" collapsed="false">
      <c r="A1360" s="0" t="s">
        <v>8</v>
      </c>
      <c r="B1360" s="0" t="s">
        <v>174</v>
      </c>
      <c r="C1360" s="0" t="s">
        <v>448</v>
      </c>
      <c r="D1360" s="0" t="s">
        <v>151</v>
      </c>
      <c r="E1360" s="0" t="s">
        <v>72</v>
      </c>
      <c r="F1360" s="0" t="s">
        <v>240</v>
      </c>
      <c r="G1360" s="0" t="n">
        <v>26209759.3908828</v>
      </c>
      <c r="H1360" s="0" t="n">
        <v>3351794.4489253</v>
      </c>
      <c r="I1360" s="0" t="n">
        <v>3310465.69868341</v>
      </c>
      <c r="J1360" s="0" t="n">
        <v>49644815.2442813</v>
      </c>
      <c r="K1360" s="0" t="n">
        <v>63829048.1712187</v>
      </c>
      <c r="L1360" s="0" t="n">
        <v>138307653.105887</v>
      </c>
      <c r="M1360" s="0" t="n">
        <v>170850630.307272</v>
      </c>
      <c r="N1360" s="0" t="n">
        <v>71594549.8430475</v>
      </c>
      <c r="O1360" s="0" t="n">
        <v>97628931.6041556</v>
      </c>
      <c r="P1360" s="0" t="n">
        <v>99289630.4885626</v>
      </c>
      <c r="Q1360" s="0" t="n">
        <v>113473863.4155</v>
      </c>
      <c r="R1360" s="0" t="n">
        <v>428197194.423461</v>
      </c>
      <c r="S1360" s="0" t="n">
        <v>0.938790445775404</v>
      </c>
      <c r="T1360" s="0" t="n">
        <v>16.92733029197</v>
      </c>
      <c r="U1360" s="0" t="n">
        <v>46.1183238000001</v>
      </c>
      <c r="V1360" s="0" t="n">
        <v>25.24371408</v>
      </c>
      <c r="W1360" s="0" t="n">
        <v>31.7387442974437</v>
      </c>
      <c r="X1360" s="0" t="n">
        <v>120.028112469414</v>
      </c>
      <c r="Y1360" s="0" t="n">
        <v>71.3620378800001</v>
      </c>
      <c r="Z1360" s="0" t="s">
        <v>230</v>
      </c>
      <c r="AA1360" s="0" t="n">
        <v>0.1678571429</v>
      </c>
      <c r="AB1360" s="0" t="n">
        <v>0.235</v>
      </c>
      <c r="AC1360" s="0" t="n">
        <v>1</v>
      </c>
      <c r="AD1360" s="0" t="n">
        <v>0.0671428571</v>
      </c>
      <c r="AE1360" s="0" t="n">
        <v>0.765</v>
      </c>
      <c r="AF1360" s="0" t="n">
        <v>0.255</v>
      </c>
      <c r="AG1360" s="0" t="n">
        <v>0.51</v>
      </c>
      <c r="AH1360" s="0" t="n">
        <v>0.157582682009677</v>
      </c>
      <c r="AI1360" s="0" t="n">
        <v>0.22061575475722</v>
      </c>
      <c r="AJ1360" s="0" t="n">
        <v>0.938790445775404</v>
      </c>
      <c r="AK1360" s="5" t="s">
        <v>281</v>
      </c>
      <c r="AL1360" s="5" t="s">
        <v>424</v>
      </c>
      <c r="AM1360" s="5" t="s">
        <v>449</v>
      </c>
      <c r="AN1360" s="5" t="s">
        <v>262</v>
      </c>
      <c r="AO1360" s="5" t="s">
        <v>252</v>
      </c>
      <c r="AP1360" s="5" t="s">
        <v>717</v>
      </c>
      <c r="AQ1360" s="0" t="s">
        <v>155</v>
      </c>
    </row>
    <row r="1361" customFormat="false" ht="15.8" hidden="true" customHeight="false" outlineLevel="0" collapsed="false">
      <c r="A1361" s="0" t="s">
        <v>8</v>
      </c>
      <c r="B1361" s="0" t="s">
        <v>174</v>
      </c>
      <c r="C1361" s="0" t="s">
        <v>448</v>
      </c>
      <c r="D1361" s="0" t="s">
        <v>151</v>
      </c>
      <c r="E1361" s="0" t="s">
        <v>72</v>
      </c>
      <c r="F1361" s="0" t="s">
        <v>241</v>
      </c>
      <c r="G1361" s="0" t="n">
        <v>20847955.093755</v>
      </c>
      <c r="H1361" s="0" t="n">
        <v>3351794.4489253</v>
      </c>
      <c r="I1361" s="0" t="n">
        <v>3310465.69868341</v>
      </c>
      <c r="J1361" s="0" t="n">
        <v>49644815.2442813</v>
      </c>
      <c r="K1361" s="0" t="n">
        <v>63829048.1712187</v>
      </c>
      <c r="L1361" s="0" t="n">
        <v>252208073.310735</v>
      </c>
      <c r="M1361" s="0" t="n">
        <v>325429772.013852</v>
      </c>
      <c r="N1361" s="0" t="n">
        <v>81357443.003463</v>
      </c>
      <c r="O1361" s="0" t="n">
        <v>104137527.044433</v>
      </c>
      <c r="P1361" s="0" t="n">
        <v>113473863.4155</v>
      </c>
      <c r="Q1361" s="0" t="n">
        <v>127658096.342438</v>
      </c>
      <c r="R1361" s="0" t="n">
        <v>428197194.423461</v>
      </c>
      <c r="S1361" s="0" t="n">
        <v>0.951312256676914</v>
      </c>
      <c r="T1361" s="0" t="n">
        <v>16.92733029197</v>
      </c>
      <c r="U1361" s="0" t="n">
        <v>86.1684471</v>
      </c>
      <c r="V1361" s="0" t="n">
        <v>27.67099428</v>
      </c>
      <c r="W1361" s="0" t="n">
        <v>35.9705768704362</v>
      </c>
      <c r="X1361" s="0" t="n">
        <v>166.737348542406</v>
      </c>
      <c r="Y1361" s="0" t="n">
        <v>113.83944138</v>
      </c>
      <c r="Z1361" s="0" t="s">
        <v>230</v>
      </c>
      <c r="AA1361" s="0" t="n">
        <v>0.1678571429</v>
      </c>
      <c r="AB1361" s="0" t="n">
        <v>0.235</v>
      </c>
      <c r="AC1361" s="0" t="n">
        <v>1</v>
      </c>
      <c r="AD1361" s="0" t="n">
        <v>0.0671428571</v>
      </c>
      <c r="AE1361" s="0" t="n">
        <v>0.765</v>
      </c>
      <c r="AF1361" s="0" t="n">
        <v>0.255</v>
      </c>
      <c r="AG1361" s="0" t="n">
        <v>0.51</v>
      </c>
      <c r="AH1361" s="0" t="n">
        <v>0.159684557411538</v>
      </c>
      <c r="AI1361" s="0" t="n">
        <v>0.223558380319075</v>
      </c>
      <c r="AJ1361" s="0" t="n">
        <v>0.951312256676914</v>
      </c>
      <c r="AK1361" s="5" t="s">
        <v>281</v>
      </c>
      <c r="AL1361" s="5" t="s">
        <v>424</v>
      </c>
      <c r="AM1361" s="5" t="s">
        <v>449</v>
      </c>
      <c r="AN1361" s="5" t="s">
        <v>262</v>
      </c>
      <c r="AO1361" s="5" t="s">
        <v>252</v>
      </c>
      <c r="AP1361" s="5" t="s">
        <v>717</v>
      </c>
      <c r="AQ1361" s="0" t="s">
        <v>242</v>
      </c>
    </row>
    <row r="1362" customFormat="false" ht="15.8" hidden="true" customHeight="false" outlineLevel="0" collapsed="false">
      <c r="A1362" s="0" t="s">
        <v>8</v>
      </c>
      <c r="B1362" s="0" t="s">
        <v>174</v>
      </c>
      <c r="C1362" s="0" t="s">
        <v>451</v>
      </c>
      <c r="D1362" s="0" t="s">
        <v>171</v>
      </c>
      <c r="E1362" s="0" t="s">
        <v>72</v>
      </c>
      <c r="F1362" s="0" t="s">
        <v>202</v>
      </c>
      <c r="G1362" s="0" t="n">
        <v>277672674.674773</v>
      </c>
      <c r="H1362" s="0" t="n">
        <v>2013777.13378613</v>
      </c>
      <c r="I1362" s="0" t="n">
        <v>1648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277672674.674773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s">
        <v>230</v>
      </c>
      <c r="AA1362" s="0" t="n">
        <v>0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5" t="s">
        <v>281</v>
      </c>
      <c r="AL1362" s="5" t="s">
        <v>253</v>
      </c>
      <c r="AM1362" s="5" t="s">
        <v>452</v>
      </c>
      <c r="AN1362" s="5" t="s">
        <v>262</v>
      </c>
      <c r="AO1362" s="5" t="s">
        <v>252</v>
      </c>
      <c r="AP1362" s="5" t="s">
        <v>718</v>
      </c>
      <c r="AQ1362" s="0" t="s">
        <v>237</v>
      </c>
    </row>
    <row r="1363" customFormat="false" ht="15.8" hidden="true" customHeight="false" outlineLevel="0" collapsed="false">
      <c r="A1363" s="0" t="s">
        <v>8</v>
      </c>
      <c r="B1363" s="0" t="s">
        <v>174</v>
      </c>
      <c r="C1363" s="0" t="s">
        <v>451</v>
      </c>
      <c r="D1363" s="0" t="s">
        <v>171</v>
      </c>
      <c r="E1363" s="0" t="s">
        <v>72</v>
      </c>
      <c r="F1363" s="0" t="s">
        <v>238</v>
      </c>
      <c r="G1363" s="0" t="n">
        <v>44736678.1532058</v>
      </c>
      <c r="H1363" s="0" t="n">
        <v>2013777.13378613</v>
      </c>
      <c r="I1363" s="0" t="n">
        <v>2609625.20051835</v>
      </c>
      <c r="J1363" s="0" t="n">
        <v>26104756.0685479</v>
      </c>
      <c r="K1363" s="0" t="n">
        <v>34806341.4247305</v>
      </c>
      <c r="L1363" s="0" t="n">
        <v>112741905.388938</v>
      </c>
      <c r="M1363" s="0" t="n">
        <v>150322540.518584</v>
      </c>
      <c r="N1363" s="0" t="n">
        <v>58458765.6901013</v>
      </c>
      <c r="O1363" s="0" t="n">
        <v>81842271.9661417</v>
      </c>
      <c r="P1363" s="0" t="n">
        <v>17403170.7123653</v>
      </c>
      <c r="Q1363" s="0" t="n">
        <v>26104756.0685479</v>
      </c>
      <c r="R1363" s="0" t="n">
        <v>277672674.674773</v>
      </c>
      <c r="S1363" s="0" t="n">
        <v>0.838886998133309</v>
      </c>
      <c r="T1363" s="0" t="n">
        <v>15.1235944810732</v>
      </c>
      <c r="U1363" s="0" t="n">
        <v>65.3161766250001</v>
      </c>
      <c r="V1363" s="0" t="n">
        <v>34.83529416</v>
      </c>
      <c r="W1363" s="0" t="n">
        <v>10.8025674864808</v>
      </c>
      <c r="X1363" s="0" t="n">
        <v>126.077632752554</v>
      </c>
      <c r="Y1363" s="0" t="n">
        <v>100.151470785</v>
      </c>
      <c r="Z1363" s="0" t="s">
        <v>230</v>
      </c>
      <c r="AA1363" s="0" t="n">
        <v>0.1678571429</v>
      </c>
      <c r="AB1363" s="0" t="n">
        <v>0.235</v>
      </c>
      <c r="AC1363" s="0" t="n">
        <v>1</v>
      </c>
      <c r="AD1363" s="0" t="n">
        <v>0.0671428571</v>
      </c>
      <c r="AE1363" s="0" t="n">
        <v>0.765</v>
      </c>
      <c r="AF1363" s="0" t="n">
        <v>0.255</v>
      </c>
      <c r="AG1363" s="0" t="n">
        <v>0.51</v>
      </c>
      <c r="AH1363" s="0" t="n">
        <v>0.140813174722615</v>
      </c>
      <c r="AI1363" s="0" t="n">
        <v>0.197138444561328</v>
      </c>
      <c r="AJ1363" s="0" t="n">
        <v>0.838886998133309</v>
      </c>
      <c r="AK1363" s="5" t="s">
        <v>281</v>
      </c>
      <c r="AL1363" s="5" t="s">
        <v>253</v>
      </c>
      <c r="AM1363" s="5" t="s">
        <v>452</v>
      </c>
      <c r="AN1363" s="5" t="s">
        <v>262</v>
      </c>
      <c r="AO1363" s="5" t="s">
        <v>252</v>
      </c>
      <c r="AP1363" s="5" t="s">
        <v>718</v>
      </c>
      <c r="AQ1363" s="0" t="s">
        <v>239</v>
      </c>
    </row>
    <row r="1364" customFormat="false" ht="15.8" hidden="true" customHeight="false" outlineLevel="0" collapsed="false">
      <c r="A1364" s="0" t="s">
        <v>8</v>
      </c>
      <c r="B1364" s="0" t="s">
        <v>174</v>
      </c>
      <c r="C1364" s="0" t="s">
        <v>451</v>
      </c>
      <c r="D1364" s="0" t="s">
        <v>171</v>
      </c>
      <c r="E1364" s="0" t="s">
        <v>72</v>
      </c>
      <c r="F1364" s="0" t="s">
        <v>240</v>
      </c>
      <c r="G1364" s="0" t="n">
        <v>22222808.8907484</v>
      </c>
      <c r="H1364" s="0" t="n">
        <v>2013777.13378613</v>
      </c>
      <c r="I1364" s="0" t="n">
        <v>2609625.20051835</v>
      </c>
      <c r="J1364" s="0" t="n">
        <v>30455548.7466392</v>
      </c>
      <c r="K1364" s="0" t="n">
        <v>39157134.1028218</v>
      </c>
      <c r="L1364" s="0" t="n">
        <v>106478466.200664</v>
      </c>
      <c r="M1364" s="0" t="n">
        <v>131532222.953761</v>
      </c>
      <c r="N1364" s="0" t="n">
        <v>64304642.2591113</v>
      </c>
      <c r="O1364" s="0" t="n">
        <v>87688148.5351519</v>
      </c>
      <c r="P1364" s="0" t="n">
        <v>21753963.3904566</v>
      </c>
      <c r="Q1364" s="0" t="n">
        <v>30455548.7466392</v>
      </c>
      <c r="R1364" s="0" t="n">
        <v>277672674.674773</v>
      </c>
      <c r="S1364" s="0" t="n">
        <v>0.919967606042701</v>
      </c>
      <c r="T1364" s="0" t="n">
        <v>17.2841079783693</v>
      </c>
      <c r="U1364" s="0" t="n">
        <v>59.0955883750001</v>
      </c>
      <c r="V1364" s="0" t="n">
        <v>37.73823534</v>
      </c>
      <c r="W1364" s="0" t="n">
        <v>12.963080983777</v>
      </c>
      <c r="X1364" s="0" t="n">
        <v>127.081012677146</v>
      </c>
      <c r="Y1364" s="0" t="n">
        <v>96.8338237150001</v>
      </c>
      <c r="Z1364" s="0" t="s">
        <v>230</v>
      </c>
      <c r="AA1364" s="0" t="n">
        <v>0.1678571429</v>
      </c>
      <c r="AB1364" s="0" t="n">
        <v>0.235</v>
      </c>
      <c r="AC1364" s="0" t="n">
        <v>1</v>
      </c>
      <c r="AD1364" s="0" t="n">
        <v>0.0671428571</v>
      </c>
      <c r="AE1364" s="0" t="n">
        <v>0.765</v>
      </c>
      <c r="AF1364" s="0" t="n">
        <v>0.255</v>
      </c>
      <c r="AG1364" s="0" t="n">
        <v>0.51</v>
      </c>
      <c r="AH1364" s="0" t="n">
        <v>0.154423133910881</v>
      </c>
      <c r="AI1364" s="0" t="n">
        <v>0.216192387420035</v>
      </c>
      <c r="AJ1364" s="0" t="n">
        <v>0.919967606042701</v>
      </c>
      <c r="AK1364" s="5" t="s">
        <v>281</v>
      </c>
      <c r="AL1364" s="5" t="s">
        <v>253</v>
      </c>
      <c r="AM1364" s="5" t="s">
        <v>452</v>
      </c>
      <c r="AN1364" s="5" t="s">
        <v>262</v>
      </c>
      <c r="AO1364" s="5" t="s">
        <v>252</v>
      </c>
      <c r="AP1364" s="5" t="s">
        <v>718</v>
      </c>
      <c r="AQ1364" s="0" t="s">
        <v>155</v>
      </c>
    </row>
    <row r="1365" customFormat="false" ht="15.8" hidden="true" customHeight="false" outlineLevel="0" collapsed="false">
      <c r="A1365" s="0" t="s">
        <v>8</v>
      </c>
      <c r="B1365" s="0" t="s">
        <v>174</v>
      </c>
      <c r="C1365" s="0" t="s">
        <v>451</v>
      </c>
      <c r="D1365" s="0" t="s">
        <v>171</v>
      </c>
      <c r="E1365" s="0" t="s">
        <v>72</v>
      </c>
      <c r="F1365" s="0" t="s">
        <v>241</v>
      </c>
      <c r="G1365" s="0" t="n">
        <v>16733592.8917298</v>
      </c>
      <c r="H1365" s="0" t="n">
        <v>2013777.13378613</v>
      </c>
      <c r="I1365" s="0" t="n">
        <v>2609625.20051835</v>
      </c>
      <c r="J1365" s="0" t="n">
        <v>30455548.7466392</v>
      </c>
      <c r="K1365" s="0" t="n">
        <v>39157134.1028218</v>
      </c>
      <c r="L1365" s="0" t="n">
        <v>194166614.836504</v>
      </c>
      <c r="M1365" s="0" t="n">
        <v>250537567.530973</v>
      </c>
      <c r="N1365" s="0" t="n">
        <v>73073457.1126265</v>
      </c>
      <c r="O1365" s="0" t="n">
        <v>93534025.104162</v>
      </c>
      <c r="P1365" s="0" t="n">
        <v>26104756.0685479</v>
      </c>
      <c r="Q1365" s="0" t="n">
        <v>34806341.4247305</v>
      </c>
      <c r="R1365" s="0" t="n">
        <v>277672674.674773</v>
      </c>
      <c r="S1365" s="0" t="n">
        <v>0.939736263529247</v>
      </c>
      <c r="T1365" s="0" t="n">
        <v>17.2841079783693</v>
      </c>
      <c r="U1365" s="0" t="n">
        <v>110.4154414375</v>
      </c>
      <c r="V1365" s="0" t="n">
        <v>41.366911815</v>
      </c>
      <c r="W1365" s="0" t="n">
        <v>15.1235944810732</v>
      </c>
      <c r="X1365" s="0" t="n">
        <v>184.190055711942</v>
      </c>
      <c r="Y1365" s="0" t="n">
        <v>151.7823532525</v>
      </c>
      <c r="Z1365" s="0" t="s">
        <v>230</v>
      </c>
      <c r="AA1365" s="0" t="n">
        <v>0.1678571429</v>
      </c>
      <c r="AB1365" s="0" t="n">
        <v>0.235</v>
      </c>
      <c r="AC1365" s="0" t="n">
        <v>1</v>
      </c>
      <c r="AD1365" s="0" t="n">
        <v>0.0671428571</v>
      </c>
      <c r="AE1365" s="0" t="n">
        <v>0.765</v>
      </c>
      <c r="AF1365" s="0" t="n">
        <v>0.255</v>
      </c>
      <c r="AG1365" s="0" t="n">
        <v>0.51</v>
      </c>
      <c r="AH1365" s="0" t="n">
        <v>0.157741444275541</v>
      </c>
      <c r="AI1365" s="0" t="n">
        <v>0.220838021929373</v>
      </c>
      <c r="AJ1365" s="0" t="n">
        <v>0.939736263529247</v>
      </c>
      <c r="AK1365" s="5" t="s">
        <v>281</v>
      </c>
      <c r="AL1365" s="5" t="s">
        <v>253</v>
      </c>
      <c r="AM1365" s="5" t="s">
        <v>452</v>
      </c>
      <c r="AN1365" s="5" t="s">
        <v>262</v>
      </c>
      <c r="AO1365" s="5" t="s">
        <v>252</v>
      </c>
      <c r="AP1365" s="5" t="s">
        <v>718</v>
      </c>
      <c r="AQ1365" s="0" t="s">
        <v>242</v>
      </c>
    </row>
    <row r="1366" customFormat="false" ht="15.8" hidden="true" customHeight="false" outlineLevel="0" collapsed="false">
      <c r="A1366" s="0" t="s">
        <v>8</v>
      </c>
      <c r="B1366" s="0" t="s">
        <v>174</v>
      </c>
      <c r="C1366" s="0" t="s">
        <v>87</v>
      </c>
      <c r="D1366" s="0" t="s">
        <v>454</v>
      </c>
      <c r="E1366" s="0" t="s">
        <v>72</v>
      </c>
      <c r="F1366" s="0" t="s">
        <v>202</v>
      </c>
      <c r="G1366" s="0" t="n">
        <v>9494020.9807012</v>
      </c>
      <c r="H1366" s="0" t="n">
        <v>46413.9906678426</v>
      </c>
      <c r="I1366" s="0" t="n">
        <v>133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9494020.9807012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s">
        <v>230</v>
      </c>
      <c r="AA1366" s="0" t="n">
        <v>0</v>
      </c>
      <c r="AB1366" s="0" t="n">
        <v>0</v>
      </c>
      <c r="AC1366" s="0" t="n">
        <v>0</v>
      </c>
      <c r="AD1366" s="0" t="n">
        <v>0</v>
      </c>
      <c r="AE1366" s="0" t="n">
        <v>0</v>
      </c>
      <c r="AF1366" s="0" t="n">
        <v>0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5" t="s">
        <v>281</v>
      </c>
      <c r="AL1366" s="5" t="s">
        <v>437</v>
      </c>
      <c r="AM1366" s="5" t="s">
        <v>455</v>
      </c>
      <c r="AN1366" s="5" t="s">
        <v>262</v>
      </c>
      <c r="AO1366" s="5" t="s">
        <v>252</v>
      </c>
      <c r="AP1366" s="5" t="s">
        <v>719</v>
      </c>
      <c r="AQ1366" s="0" t="s">
        <v>237</v>
      </c>
    </row>
    <row r="1367" customFormat="false" ht="15.8" hidden="true" customHeight="false" outlineLevel="0" collapsed="false">
      <c r="A1367" s="0" t="s">
        <v>8</v>
      </c>
      <c r="B1367" s="0" t="s">
        <v>174</v>
      </c>
      <c r="C1367" s="0" t="s">
        <v>87</v>
      </c>
      <c r="D1367" s="0" t="s">
        <v>454</v>
      </c>
      <c r="E1367" s="0" t="s">
        <v>72</v>
      </c>
      <c r="F1367" s="0" t="s">
        <v>238</v>
      </c>
      <c r="G1367" s="0" t="n">
        <v>2045155.69925784</v>
      </c>
      <c r="H1367" s="0" t="n">
        <v>46413.9906678426</v>
      </c>
      <c r="I1367" s="0" t="n">
        <v>174231.843461279</v>
      </c>
      <c r="J1367" s="0" t="n">
        <v>0</v>
      </c>
      <c r="K1367" s="0" t="n">
        <v>0</v>
      </c>
      <c r="L1367" s="0" t="n">
        <v>3945189.20676662</v>
      </c>
      <c r="M1367" s="0" t="n">
        <v>5523264.88947328</v>
      </c>
      <c r="N1367" s="0" t="n">
        <v>1578075.68270665</v>
      </c>
      <c r="O1367" s="0" t="n">
        <v>2209305.95578931</v>
      </c>
      <c r="P1367" s="0" t="n">
        <v>462238.96673078</v>
      </c>
      <c r="Q1367" s="0" t="n">
        <v>693358.45009617</v>
      </c>
      <c r="R1367" s="0" t="n">
        <v>9494020.9807012</v>
      </c>
      <c r="S1367" s="0" t="n">
        <v>0.784584876796134</v>
      </c>
      <c r="T1367" s="0" t="n">
        <v>0</v>
      </c>
      <c r="U1367" s="0" t="n">
        <v>102</v>
      </c>
      <c r="V1367" s="0" t="n">
        <v>40.8000000000001</v>
      </c>
      <c r="W1367" s="0" t="n">
        <v>12.448804769847</v>
      </c>
      <c r="X1367" s="0" t="n">
        <v>155.248804769847</v>
      </c>
      <c r="Y1367" s="0" t="n">
        <v>142.8</v>
      </c>
      <c r="Z1367" s="0" t="s">
        <v>230</v>
      </c>
      <c r="AA1367" s="0" t="n">
        <v>0.1678571429</v>
      </c>
      <c r="AB1367" s="0" t="n">
        <v>0.235</v>
      </c>
      <c r="AC1367" s="0" t="n">
        <v>1</v>
      </c>
      <c r="AD1367" s="0" t="n">
        <v>0.0671428571</v>
      </c>
      <c r="AE1367" s="0" t="n">
        <v>0.765</v>
      </c>
      <c r="AF1367" s="0" t="n">
        <v>0</v>
      </c>
      <c r="AG1367" s="0" t="n">
        <v>0.765</v>
      </c>
      <c r="AH1367" s="0" t="n">
        <v>0.131698175781548</v>
      </c>
      <c r="AI1367" s="0" t="n">
        <v>0.184377446047091</v>
      </c>
      <c r="AJ1367" s="0" t="n">
        <v>0.784584876796134</v>
      </c>
      <c r="AK1367" s="5" t="s">
        <v>281</v>
      </c>
      <c r="AL1367" s="5" t="s">
        <v>437</v>
      </c>
      <c r="AM1367" s="5" t="s">
        <v>455</v>
      </c>
      <c r="AN1367" s="5" t="s">
        <v>262</v>
      </c>
      <c r="AO1367" s="5" t="s">
        <v>252</v>
      </c>
      <c r="AP1367" s="5" t="s">
        <v>719</v>
      </c>
      <c r="AQ1367" s="0" t="s">
        <v>239</v>
      </c>
    </row>
    <row r="1368" customFormat="false" ht="15.8" hidden="true" customHeight="false" outlineLevel="0" collapsed="false">
      <c r="A1368" s="0" t="s">
        <v>8</v>
      </c>
      <c r="B1368" s="0" t="s">
        <v>174</v>
      </c>
      <c r="C1368" s="0" t="s">
        <v>87</v>
      </c>
      <c r="D1368" s="0" t="s">
        <v>454</v>
      </c>
      <c r="E1368" s="0" t="s">
        <v>72</v>
      </c>
      <c r="F1368" s="0" t="s">
        <v>240</v>
      </c>
      <c r="G1368" s="0" t="n">
        <v>460293.522552898</v>
      </c>
      <c r="H1368" s="0" t="n">
        <v>46413.9906678426</v>
      </c>
      <c r="I1368" s="0" t="n">
        <v>174231.843461279</v>
      </c>
      <c r="J1368" s="0" t="n">
        <v>808918.191778868</v>
      </c>
      <c r="K1368" s="0" t="n">
        <v>1040037.67514426</v>
      </c>
      <c r="L1368" s="0" t="n">
        <v>3550670.28608995</v>
      </c>
      <c r="M1368" s="0" t="n">
        <v>4339708.12744329</v>
      </c>
      <c r="N1368" s="0" t="n">
        <v>1735883.25097732</v>
      </c>
      <c r="O1368" s="0" t="n">
        <v>2367113.52405998</v>
      </c>
      <c r="P1368" s="0" t="n">
        <v>577798.708413475</v>
      </c>
      <c r="Q1368" s="0" t="n">
        <v>808918.191778868</v>
      </c>
      <c r="R1368" s="0" t="n">
        <v>9494020.9807012</v>
      </c>
      <c r="S1368" s="0" t="n">
        <v>0.951517536827804</v>
      </c>
      <c r="T1368" s="0" t="n">
        <v>19.9180876317553</v>
      </c>
      <c r="U1368" s="0" t="n">
        <v>85</v>
      </c>
      <c r="V1368" s="0" t="n">
        <v>44.2000000000001</v>
      </c>
      <c r="W1368" s="0" t="n">
        <v>14.9385657238165</v>
      </c>
      <c r="X1368" s="0" t="n">
        <v>164.056653355572</v>
      </c>
      <c r="Y1368" s="0" t="n">
        <v>129.2</v>
      </c>
      <c r="Z1368" s="0" t="s">
        <v>230</v>
      </c>
      <c r="AA1368" s="0" t="n">
        <v>0.1678571429</v>
      </c>
      <c r="AB1368" s="0" t="n">
        <v>0.235</v>
      </c>
      <c r="AC1368" s="0" t="n">
        <v>1</v>
      </c>
      <c r="AD1368" s="0" t="n">
        <v>0.0671428571</v>
      </c>
      <c r="AE1368" s="0" t="n">
        <v>0.765</v>
      </c>
      <c r="AF1368" s="0" t="n">
        <v>0.255</v>
      </c>
      <c r="AG1368" s="0" t="n">
        <v>0.51</v>
      </c>
      <c r="AH1368" s="0" t="n">
        <v>0.159719015151161</v>
      </c>
      <c r="AI1368" s="0" t="n">
        <v>0.223606621154534</v>
      </c>
      <c r="AJ1368" s="0" t="n">
        <v>0.951517536827804</v>
      </c>
      <c r="AK1368" s="5" t="s">
        <v>281</v>
      </c>
      <c r="AL1368" s="5" t="s">
        <v>437</v>
      </c>
      <c r="AM1368" s="5" t="s">
        <v>455</v>
      </c>
      <c r="AN1368" s="5" t="s">
        <v>262</v>
      </c>
      <c r="AO1368" s="5" t="s">
        <v>252</v>
      </c>
      <c r="AP1368" s="5" t="s">
        <v>719</v>
      </c>
      <c r="AQ1368" s="0" t="s">
        <v>155</v>
      </c>
    </row>
    <row r="1369" customFormat="false" ht="15.8" hidden="true" customHeight="false" outlineLevel="0" collapsed="false">
      <c r="A1369" s="0" t="s">
        <v>8</v>
      </c>
      <c r="B1369" s="0" t="s">
        <v>174</v>
      </c>
      <c r="C1369" s="0" t="s">
        <v>87</v>
      </c>
      <c r="D1369" s="0" t="s">
        <v>454</v>
      </c>
      <c r="E1369" s="0" t="s">
        <v>72</v>
      </c>
      <c r="F1369" s="0" t="s">
        <v>241</v>
      </c>
      <c r="G1369" s="0" t="n">
        <v>349073.003052094</v>
      </c>
      <c r="H1369" s="0" t="n">
        <v>46413.9906678426</v>
      </c>
      <c r="I1369" s="0" t="n">
        <v>174231.843461279</v>
      </c>
      <c r="J1369" s="0" t="n">
        <v>808918.191778868</v>
      </c>
      <c r="K1369" s="0" t="n">
        <v>1040037.67514426</v>
      </c>
      <c r="L1369" s="0" t="n">
        <v>6312302.7308266</v>
      </c>
      <c r="M1369" s="0" t="n">
        <v>8679416.25488658</v>
      </c>
      <c r="N1369" s="0" t="n">
        <v>1972594.60338332</v>
      </c>
      <c r="O1369" s="0" t="n">
        <v>2524921.09233064</v>
      </c>
      <c r="P1369" s="0" t="n">
        <v>693358.45009617</v>
      </c>
      <c r="Q1369" s="0" t="n">
        <v>924477.933461562</v>
      </c>
      <c r="R1369" s="0" t="n">
        <v>9494020.9807012</v>
      </c>
      <c r="S1369" s="0" t="n">
        <v>0.963232332879644</v>
      </c>
      <c r="T1369" s="0" t="n">
        <v>19.9180876317553</v>
      </c>
      <c r="U1369" s="0" t="n">
        <v>161.5</v>
      </c>
      <c r="V1369" s="0" t="n">
        <v>48.4500000000001</v>
      </c>
      <c r="W1369" s="0" t="n">
        <v>17.4283266777859</v>
      </c>
      <c r="X1369" s="0" t="n">
        <v>247.296414309542</v>
      </c>
      <c r="Y1369" s="0" t="n">
        <v>209.95</v>
      </c>
      <c r="Z1369" s="0" t="s">
        <v>230</v>
      </c>
      <c r="AA1369" s="0" t="n">
        <v>0.1678571429</v>
      </c>
      <c r="AB1369" s="0" t="n">
        <v>0.235</v>
      </c>
      <c r="AC1369" s="0" t="n">
        <v>1</v>
      </c>
      <c r="AD1369" s="0" t="n">
        <v>0.0671428571</v>
      </c>
      <c r="AE1369" s="0" t="n">
        <v>0.765</v>
      </c>
      <c r="AF1369" s="0" t="n">
        <v>0.255</v>
      </c>
      <c r="AG1369" s="0" t="n">
        <v>0.51</v>
      </c>
      <c r="AH1369" s="0" t="n">
        <v>0.161685427346079</v>
      </c>
      <c r="AI1369" s="0" t="n">
        <v>0.226359598226716</v>
      </c>
      <c r="AJ1369" s="0" t="n">
        <v>0.963232332879644</v>
      </c>
      <c r="AK1369" s="5" t="s">
        <v>281</v>
      </c>
      <c r="AL1369" s="5" t="s">
        <v>437</v>
      </c>
      <c r="AM1369" s="5" t="s">
        <v>455</v>
      </c>
      <c r="AN1369" s="5" t="s">
        <v>262</v>
      </c>
      <c r="AO1369" s="5" t="s">
        <v>252</v>
      </c>
      <c r="AP1369" s="5" t="s">
        <v>719</v>
      </c>
      <c r="AQ1369" s="0" t="s">
        <v>242</v>
      </c>
    </row>
    <row r="1370" customFormat="false" ht="15.8" hidden="true" customHeight="false" outlineLevel="0" collapsed="false">
      <c r="A1370" s="0" t="s">
        <v>8</v>
      </c>
      <c r="B1370" s="0" t="s">
        <v>174</v>
      </c>
      <c r="C1370" s="0" t="s">
        <v>88</v>
      </c>
      <c r="D1370" s="0" t="s">
        <v>454</v>
      </c>
      <c r="E1370" s="0" t="s">
        <v>72</v>
      </c>
      <c r="F1370" s="0" t="s">
        <v>202</v>
      </c>
      <c r="G1370" s="0" t="n">
        <v>44677684.4669279</v>
      </c>
      <c r="H1370" s="0" t="n">
        <v>220502.381673679</v>
      </c>
      <c r="I1370" s="0" t="n">
        <v>361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44677684.4669279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s">
        <v>230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5" t="s">
        <v>281</v>
      </c>
      <c r="AL1370" s="5" t="s">
        <v>437</v>
      </c>
      <c r="AM1370" s="5" t="s">
        <v>457</v>
      </c>
      <c r="AN1370" s="5" t="s">
        <v>262</v>
      </c>
      <c r="AO1370" s="5" t="s">
        <v>252</v>
      </c>
      <c r="AP1370" s="5" t="s">
        <v>720</v>
      </c>
      <c r="AQ1370" s="0" t="s">
        <v>237</v>
      </c>
    </row>
    <row r="1371" customFormat="false" ht="15.8" hidden="true" customHeight="false" outlineLevel="0" collapsed="false">
      <c r="A1371" s="0" t="s">
        <v>8</v>
      </c>
      <c r="B1371" s="0" t="s">
        <v>174</v>
      </c>
      <c r="C1371" s="0" t="s">
        <v>88</v>
      </c>
      <c r="D1371" s="0" t="s">
        <v>454</v>
      </c>
      <c r="E1371" s="0" t="s">
        <v>72</v>
      </c>
      <c r="F1371" s="0" t="s">
        <v>238</v>
      </c>
      <c r="G1371" s="0" t="n">
        <v>9658685.88579858</v>
      </c>
      <c r="H1371" s="0" t="n">
        <v>220502.381673679</v>
      </c>
      <c r="I1371" s="0" t="n">
        <v>1020180.91119048</v>
      </c>
      <c r="J1371" s="0" t="n">
        <v>0</v>
      </c>
      <c r="K1371" s="0" t="n">
        <v>0</v>
      </c>
      <c r="L1371" s="0" t="n">
        <v>18742702.4422627</v>
      </c>
      <c r="M1371" s="0" t="n">
        <v>26239783.4191678</v>
      </c>
      <c r="N1371" s="0" t="n">
        <v>7497080.97690506</v>
      </c>
      <c r="O1371" s="0" t="n">
        <v>10495913.3676671</v>
      </c>
      <c r="P1371" s="0" t="n">
        <v>2075548.03920548</v>
      </c>
      <c r="Q1371" s="0" t="n">
        <v>3113322.05880822</v>
      </c>
      <c r="R1371" s="0" t="n">
        <v>44677684.4669279</v>
      </c>
      <c r="S1371" s="0" t="n">
        <v>0.783814089717467</v>
      </c>
      <c r="T1371" s="0" t="n">
        <v>0</v>
      </c>
      <c r="U1371" s="0" t="n">
        <v>102</v>
      </c>
      <c r="V1371" s="0" t="n">
        <v>40.7999999999999</v>
      </c>
      <c r="W1371" s="0" t="n">
        <v>11.766018259369</v>
      </c>
      <c r="X1371" s="0" t="n">
        <v>154.566018259369</v>
      </c>
      <c r="Y1371" s="0" t="n">
        <v>142.8</v>
      </c>
      <c r="Z1371" s="0" t="s">
        <v>230</v>
      </c>
      <c r="AA1371" s="0" t="n">
        <v>0.1678571429</v>
      </c>
      <c r="AB1371" s="0" t="n">
        <v>0.235</v>
      </c>
      <c r="AC1371" s="0" t="n">
        <v>1</v>
      </c>
      <c r="AD1371" s="0" t="n">
        <v>0.0671428571</v>
      </c>
      <c r="AE1371" s="0" t="n">
        <v>0.765</v>
      </c>
      <c r="AF1371" s="0" t="n">
        <v>0</v>
      </c>
      <c r="AG1371" s="0" t="n">
        <v>0.765</v>
      </c>
      <c r="AH1371" s="0" t="n">
        <v>0.131568793664738</v>
      </c>
      <c r="AI1371" s="0" t="n">
        <v>0.184196311083605</v>
      </c>
      <c r="AJ1371" s="0" t="n">
        <v>0.783814089717467</v>
      </c>
      <c r="AK1371" s="5" t="s">
        <v>281</v>
      </c>
      <c r="AL1371" s="5" t="s">
        <v>437</v>
      </c>
      <c r="AM1371" s="5" t="s">
        <v>457</v>
      </c>
      <c r="AN1371" s="5" t="s">
        <v>262</v>
      </c>
      <c r="AO1371" s="5" t="s">
        <v>252</v>
      </c>
      <c r="AP1371" s="5" t="s">
        <v>720</v>
      </c>
      <c r="AQ1371" s="0" t="s">
        <v>239</v>
      </c>
    </row>
    <row r="1372" customFormat="false" ht="15.8" hidden="true" customHeight="false" outlineLevel="0" collapsed="false">
      <c r="A1372" s="0" t="s">
        <v>8</v>
      </c>
      <c r="B1372" s="0" t="s">
        <v>174</v>
      </c>
      <c r="C1372" s="0" t="s">
        <v>88</v>
      </c>
      <c r="D1372" s="0" t="s">
        <v>454</v>
      </c>
      <c r="E1372" s="0" t="s">
        <v>72</v>
      </c>
      <c r="F1372" s="0" t="s">
        <v>240</v>
      </c>
      <c r="G1372" s="0" t="n">
        <v>2172476.36932296</v>
      </c>
      <c r="H1372" s="0" t="n">
        <v>220502.381673679</v>
      </c>
      <c r="I1372" s="0" t="n">
        <v>1020180.91119048</v>
      </c>
      <c r="J1372" s="0" t="n">
        <v>3632209.06860959</v>
      </c>
      <c r="K1372" s="0" t="n">
        <v>4669983.08821233</v>
      </c>
      <c r="L1372" s="0" t="n">
        <v>16868432.1980364</v>
      </c>
      <c r="M1372" s="0" t="n">
        <v>20616972.686489</v>
      </c>
      <c r="N1372" s="0" t="n">
        <v>8246789.07459557</v>
      </c>
      <c r="O1372" s="0" t="n">
        <v>11245621.4653576</v>
      </c>
      <c r="P1372" s="0" t="n">
        <v>2594435.04900685</v>
      </c>
      <c r="Q1372" s="0" t="n">
        <v>3632209.06860959</v>
      </c>
      <c r="R1372" s="0" t="n">
        <v>44677684.4669279</v>
      </c>
      <c r="S1372" s="0" t="n">
        <v>0.951374463666954</v>
      </c>
      <c r="T1372" s="0" t="n">
        <v>18.8256292149904</v>
      </c>
      <c r="U1372" s="0" t="n">
        <v>85</v>
      </c>
      <c r="V1372" s="0" t="n">
        <v>44.2</v>
      </c>
      <c r="W1372" s="0" t="n">
        <v>14.1192219112428</v>
      </c>
      <c r="X1372" s="0" t="n">
        <v>162.144851126233</v>
      </c>
      <c r="Y1372" s="0" t="n">
        <v>129.2</v>
      </c>
      <c r="Z1372" s="0" t="s">
        <v>230</v>
      </c>
      <c r="AA1372" s="0" t="n">
        <v>0.1678571429</v>
      </c>
      <c r="AB1372" s="0" t="n">
        <v>0.235</v>
      </c>
      <c r="AC1372" s="0" t="n">
        <v>1</v>
      </c>
      <c r="AD1372" s="0" t="n">
        <v>0.0671428571</v>
      </c>
      <c r="AE1372" s="0" t="n">
        <v>0.765</v>
      </c>
      <c r="AF1372" s="0" t="n">
        <v>0.255</v>
      </c>
      <c r="AG1372" s="0" t="n">
        <v>0.51</v>
      </c>
      <c r="AH1372" s="0" t="n">
        <v>0.159694999299155</v>
      </c>
      <c r="AI1372" s="0" t="n">
        <v>0.223572998961734</v>
      </c>
      <c r="AJ1372" s="0" t="n">
        <v>0.951374463666954</v>
      </c>
      <c r="AK1372" s="5" t="s">
        <v>281</v>
      </c>
      <c r="AL1372" s="5" t="s">
        <v>437</v>
      </c>
      <c r="AM1372" s="5" t="s">
        <v>457</v>
      </c>
      <c r="AN1372" s="5" t="s">
        <v>262</v>
      </c>
      <c r="AO1372" s="5" t="s">
        <v>252</v>
      </c>
      <c r="AP1372" s="5" t="s">
        <v>720</v>
      </c>
      <c r="AQ1372" s="0" t="s">
        <v>155</v>
      </c>
    </row>
    <row r="1373" customFormat="false" ht="15.8" hidden="true" customHeight="false" outlineLevel="0" collapsed="false">
      <c r="A1373" s="0" t="s">
        <v>8</v>
      </c>
      <c r="B1373" s="0" t="s">
        <v>174</v>
      </c>
      <c r="C1373" s="0" t="s">
        <v>88</v>
      </c>
      <c r="D1373" s="0" t="s">
        <v>454</v>
      </c>
      <c r="E1373" s="0" t="s">
        <v>72</v>
      </c>
      <c r="F1373" s="0" t="s">
        <v>241</v>
      </c>
      <c r="G1373" s="0" t="n">
        <v>1642176.19465672</v>
      </c>
      <c r="H1373" s="0" t="n">
        <v>220502.381673679</v>
      </c>
      <c r="I1373" s="0" t="n">
        <v>1020180.91119048</v>
      </c>
      <c r="J1373" s="0" t="n">
        <v>3632209.06860959</v>
      </c>
      <c r="K1373" s="0" t="n">
        <v>4669983.08821233</v>
      </c>
      <c r="L1373" s="0" t="n">
        <v>29988323.9076202</v>
      </c>
      <c r="M1373" s="0" t="n">
        <v>41233945.3729778</v>
      </c>
      <c r="N1373" s="0" t="n">
        <v>9371351.22113133</v>
      </c>
      <c r="O1373" s="0" t="n">
        <v>11995329.5630481</v>
      </c>
      <c r="P1373" s="0" t="n">
        <v>3113322.05880822</v>
      </c>
      <c r="Q1373" s="0" t="n">
        <v>4151096.07841095</v>
      </c>
      <c r="R1373" s="0" t="n">
        <v>44677684.4669279</v>
      </c>
      <c r="S1373" s="0" t="n">
        <v>0.963243927829959</v>
      </c>
      <c r="T1373" s="0" t="n">
        <v>18.8256292149904</v>
      </c>
      <c r="U1373" s="0" t="n">
        <v>161.5</v>
      </c>
      <c r="V1373" s="0" t="n">
        <v>48.4499999999999</v>
      </c>
      <c r="W1373" s="0" t="n">
        <v>16.4724255631166</v>
      </c>
      <c r="X1373" s="0" t="n">
        <v>245.248054778106</v>
      </c>
      <c r="Y1373" s="0" t="n">
        <v>209.949999999999</v>
      </c>
      <c r="Z1373" s="0" t="s">
        <v>230</v>
      </c>
      <c r="AA1373" s="0" t="n">
        <v>0.1678571429</v>
      </c>
      <c r="AB1373" s="0" t="n">
        <v>0.235</v>
      </c>
      <c r="AC1373" s="0" t="n">
        <v>1</v>
      </c>
      <c r="AD1373" s="0" t="n">
        <v>0.0671428571</v>
      </c>
      <c r="AE1373" s="0" t="n">
        <v>0.765</v>
      </c>
      <c r="AF1373" s="0" t="n">
        <v>0.255</v>
      </c>
      <c r="AG1373" s="0" t="n">
        <v>0.51</v>
      </c>
      <c r="AH1373" s="0" t="n">
        <v>0.161687373641311</v>
      </c>
      <c r="AI1373" s="0" t="n">
        <v>0.22636232304004</v>
      </c>
      <c r="AJ1373" s="0" t="n">
        <v>0.963243927829959</v>
      </c>
      <c r="AK1373" s="5" t="s">
        <v>281</v>
      </c>
      <c r="AL1373" s="5" t="s">
        <v>437</v>
      </c>
      <c r="AM1373" s="5" t="s">
        <v>457</v>
      </c>
      <c r="AN1373" s="5" t="s">
        <v>262</v>
      </c>
      <c r="AO1373" s="5" t="s">
        <v>252</v>
      </c>
      <c r="AP1373" s="5" t="s">
        <v>720</v>
      </c>
      <c r="AQ1373" s="0" t="s">
        <v>242</v>
      </c>
    </row>
    <row r="1374" customFormat="false" ht="15.8" hidden="true" customHeight="false" outlineLevel="0" collapsed="false">
      <c r="A1374" s="0" t="s">
        <v>8</v>
      </c>
      <c r="B1374" s="0" t="s">
        <v>174</v>
      </c>
      <c r="C1374" s="0" t="s">
        <v>463</v>
      </c>
      <c r="D1374" s="0" t="s">
        <v>454</v>
      </c>
      <c r="E1374" s="0" t="s">
        <v>72</v>
      </c>
      <c r="F1374" s="0" t="s">
        <v>202</v>
      </c>
      <c r="G1374" s="0" t="n">
        <v>240359417.71643</v>
      </c>
      <c r="H1374" s="0" t="n">
        <v>1472380.51426894</v>
      </c>
      <c r="I1374" s="0" t="n">
        <v>77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240359417.71643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s">
        <v>230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5" t="s">
        <v>281</v>
      </c>
      <c r="AL1374" s="5" t="s">
        <v>437</v>
      </c>
      <c r="AM1374" s="5" t="s">
        <v>464</v>
      </c>
      <c r="AN1374" s="5" t="s">
        <v>262</v>
      </c>
      <c r="AO1374" s="5" t="s">
        <v>252</v>
      </c>
      <c r="AP1374" s="5" t="s">
        <v>721</v>
      </c>
      <c r="AQ1374" s="0" t="s">
        <v>237</v>
      </c>
    </row>
    <row r="1375" customFormat="false" ht="15.8" hidden="true" customHeight="false" outlineLevel="0" collapsed="false">
      <c r="A1375" s="0" t="s">
        <v>8</v>
      </c>
      <c r="B1375" s="0" t="s">
        <v>174</v>
      </c>
      <c r="C1375" s="0" t="s">
        <v>463</v>
      </c>
      <c r="D1375" s="0" t="s">
        <v>454</v>
      </c>
      <c r="E1375" s="0" t="s">
        <v>72</v>
      </c>
      <c r="F1375" s="0" t="s">
        <v>238</v>
      </c>
      <c r="G1375" s="0" t="n">
        <v>68111426.4755189</v>
      </c>
      <c r="H1375" s="0" t="n">
        <v>1472380.51426894</v>
      </c>
      <c r="I1375" s="0" t="n">
        <v>1672416.59038942</v>
      </c>
      <c r="J1375" s="0" t="n">
        <v>0</v>
      </c>
      <c r="K1375" s="0" t="n">
        <v>0</v>
      </c>
      <c r="L1375" s="0" t="n">
        <v>118239232.292738</v>
      </c>
      <c r="M1375" s="0" t="n">
        <v>165534925.209833</v>
      </c>
      <c r="N1375" s="0" t="n">
        <v>47295692.9170951</v>
      </c>
      <c r="O1375" s="0" t="n">
        <v>66213970.0839331</v>
      </c>
      <c r="P1375" s="0" t="n">
        <v>9815870.09512627</v>
      </c>
      <c r="Q1375" s="0" t="n">
        <v>14723805.1426894</v>
      </c>
      <c r="R1375" s="0" t="n">
        <v>240359417.71643</v>
      </c>
      <c r="S1375" s="0" t="n">
        <v>0.716626762027378</v>
      </c>
      <c r="T1375" s="0" t="n">
        <v>0</v>
      </c>
      <c r="U1375" s="0" t="n">
        <v>96.3657677999999</v>
      </c>
      <c r="V1375" s="0" t="n">
        <v>38.54630712</v>
      </c>
      <c r="W1375" s="0" t="n">
        <v>8.33333333333334</v>
      </c>
      <c r="X1375" s="0" t="n">
        <v>143.245408253333</v>
      </c>
      <c r="Y1375" s="0" t="n">
        <v>134.91207492</v>
      </c>
      <c r="Z1375" s="0" t="s">
        <v>230</v>
      </c>
      <c r="AA1375" s="0" t="n">
        <v>0.1678571429</v>
      </c>
      <c r="AB1375" s="0" t="n">
        <v>0.235</v>
      </c>
      <c r="AC1375" s="0" t="n">
        <v>1</v>
      </c>
      <c r="AD1375" s="0" t="n">
        <v>0.0671428571</v>
      </c>
      <c r="AE1375" s="0" t="n">
        <v>0.765</v>
      </c>
      <c r="AF1375" s="0" t="n">
        <v>0</v>
      </c>
      <c r="AG1375" s="0" t="n">
        <v>0.765</v>
      </c>
      <c r="AH1375" s="0" t="n">
        <v>0.120290920799594</v>
      </c>
      <c r="AI1375" s="0" t="n">
        <v>0.168407289076434</v>
      </c>
      <c r="AJ1375" s="0" t="n">
        <v>0.716626762027378</v>
      </c>
      <c r="AK1375" s="5" t="s">
        <v>281</v>
      </c>
      <c r="AL1375" s="5" t="s">
        <v>437</v>
      </c>
      <c r="AM1375" s="5" t="s">
        <v>464</v>
      </c>
      <c r="AN1375" s="5" t="s">
        <v>262</v>
      </c>
      <c r="AO1375" s="5" t="s">
        <v>252</v>
      </c>
      <c r="AP1375" s="5" t="s">
        <v>721</v>
      </c>
      <c r="AQ1375" s="0" t="s">
        <v>239</v>
      </c>
    </row>
    <row r="1376" customFormat="false" ht="15.8" hidden="true" customHeight="false" outlineLevel="0" collapsed="false">
      <c r="A1376" s="0" t="s">
        <v>8</v>
      </c>
      <c r="B1376" s="0" t="s">
        <v>174</v>
      </c>
      <c r="C1376" s="0" t="s">
        <v>463</v>
      </c>
      <c r="D1376" s="0" t="s">
        <v>454</v>
      </c>
      <c r="E1376" s="0" t="s">
        <v>72</v>
      </c>
      <c r="F1376" s="0" t="s">
        <v>240</v>
      </c>
      <c r="G1376" s="0" t="n">
        <v>18086365.2009068</v>
      </c>
      <c r="H1376" s="0" t="n">
        <v>1472380.51426894</v>
      </c>
      <c r="I1376" s="0" t="n">
        <v>1672416.59038942</v>
      </c>
      <c r="J1376" s="0" t="n">
        <v>17177772.666471</v>
      </c>
      <c r="K1376" s="0" t="n">
        <v>22085707.7140341</v>
      </c>
      <c r="L1376" s="0" t="n">
        <v>106415309.063464</v>
      </c>
      <c r="M1376" s="0" t="n">
        <v>130063155.522011</v>
      </c>
      <c r="N1376" s="0" t="n">
        <v>52025262.2088046</v>
      </c>
      <c r="O1376" s="0" t="n">
        <v>70943539.3756426</v>
      </c>
      <c r="P1376" s="0" t="n">
        <v>12269837.6189078</v>
      </c>
      <c r="Q1376" s="0" t="n">
        <v>17177772.666471</v>
      </c>
      <c r="R1376" s="0" t="n">
        <v>240359417.71643</v>
      </c>
      <c r="S1376" s="0" t="n">
        <v>0.92475283318316</v>
      </c>
      <c r="T1376" s="0" t="n">
        <v>13.3333333333333</v>
      </c>
      <c r="U1376" s="0" t="n">
        <v>80.3048065</v>
      </c>
      <c r="V1376" s="0" t="n">
        <v>41.75849938</v>
      </c>
      <c r="W1376" s="0" t="n">
        <v>10</v>
      </c>
      <c r="X1376" s="0" t="n">
        <v>145.396639213333</v>
      </c>
      <c r="Y1376" s="0" t="n">
        <v>122.06330588</v>
      </c>
      <c r="Z1376" s="0" t="s">
        <v>230</v>
      </c>
      <c r="AA1376" s="0" t="n">
        <v>0.1678571429</v>
      </c>
      <c r="AB1376" s="0" t="n">
        <v>0.235</v>
      </c>
      <c r="AC1376" s="0" t="n">
        <v>1</v>
      </c>
      <c r="AD1376" s="0" t="n">
        <v>0.0671428571</v>
      </c>
      <c r="AE1376" s="0" t="n">
        <v>0.765</v>
      </c>
      <c r="AF1376" s="0" t="n">
        <v>0.255</v>
      </c>
      <c r="AG1376" s="0" t="n">
        <v>0.51</v>
      </c>
      <c r="AH1376" s="0" t="n">
        <v>0.155226368466806</v>
      </c>
      <c r="AI1376" s="0" t="n">
        <v>0.217316915798043</v>
      </c>
      <c r="AJ1376" s="0" t="n">
        <v>0.92475283318316</v>
      </c>
      <c r="AK1376" s="5" t="s">
        <v>281</v>
      </c>
      <c r="AL1376" s="5" t="s">
        <v>437</v>
      </c>
      <c r="AM1376" s="5" t="s">
        <v>464</v>
      </c>
      <c r="AN1376" s="5" t="s">
        <v>262</v>
      </c>
      <c r="AO1376" s="5" t="s">
        <v>252</v>
      </c>
      <c r="AP1376" s="5" t="s">
        <v>721</v>
      </c>
      <c r="AQ1376" s="0" t="s">
        <v>155</v>
      </c>
    </row>
    <row r="1377" customFormat="false" ht="15.8" hidden="true" customHeight="false" outlineLevel="0" collapsed="false">
      <c r="A1377" s="0" t="s">
        <v>8</v>
      </c>
      <c r="B1377" s="0" t="s">
        <v>174</v>
      </c>
      <c r="C1377" s="0" t="s">
        <v>463</v>
      </c>
      <c r="D1377" s="0" t="s">
        <v>454</v>
      </c>
      <c r="E1377" s="0" t="s">
        <v>72</v>
      </c>
      <c r="F1377" s="0" t="s">
        <v>241</v>
      </c>
      <c r="G1377" s="0" t="n">
        <v>14757131.6836101</v>
      </c>
      <c r="H1377" s="0" t="n">
        <v>1472380.51426894</v>
      </c>
      <c r="I1377" s="0" t="n">
        <v>1672416.59038942</v>
      </c>
      <c r="J1377" s="0" t="n">
        <v>17177772.666471</v>
      </c>
      <c r="K1377" s="0" t="n">
        <v>22085707.7140341</v>
      </c>
      <c r="L1377" s="0" t="n">
        <v>189182771.66838</v>
      </c>
      <c r="M1377" s="0" t="n">
        <v>260126311.044023</v>
      </c>
      <c r="N1377" s="0" t="n">
        <v>59119616.1463688</v>
      </c>
      <c r="O1377" s="0" t="n">
        <v>75673108.667352</v>
      </c>
      <c r="P1377" s="0" t="n">
        <v>14723805.1426894</v>
      </c>
      <c r="Q1377" s="0" t="n">
        <v>19631740.1902525</v>
      </c>
      <c r="R1377" s="0" t="n">
        <v>240359417.71643</v>
      </c>
      <c r="S1377" s="0" t="n">
        <v>0.938603896515425</v>
      </c>
      <c r="T1377" s="0" t="n">
        <v>13.3333333333333</v>
      </c>
      <c r="U1377" s="0" t="n">
        <v>152.57913235</v>
      </c>
      <c r="V1377" s="0" t="n">
        <v>45.7737397049999</v>
      </c>
      <c r="W1377" s="0" t="n">
        <v>11.6666666666667</v>
      </c>
      <c r="X1377" s="0" t="n">
        <v>223.352872055</v>
      </c>
      <c r="Y1377" s="0" t="n">
        <v>198.352872055</v>
      </c>
      <c r="Z1377" s="0" t="s">
        <v>230</v>
      </c>
      <c r="AA1377" s="0" t="n">
        <v>0.1678571429</v>
      </c>
      <c r="AB1377" s="0" t="n">
        <v>0.235</v>
      </c>
      <c r="AC1377" s="0" t="n">
        <v>1</v>
      </c>
      <c r="AD1377" s="0" t="n">
        <v>0.0671428571</v>
      </c>
      <c r="AE1377" s="0" t="n">
        <v>0.765</v>
      </c>
      <c r="AF1377" s="0" t="n">
        <v>0.255</v>
      </c>
      <c r="AG1377" s="0" t="n">
        <v>0.51</v>
      </c>
      <c r="AH1377" s="0" t="n">
        <v>0.157551368383887</v>
      </c>
      <c r="AI1377" s="0" t="n">
        <v>0.220571915681125</v>
      </c>
      <c r="AJ1377" s="0" t="n">
        <v>0.938603896515425</v>
      </c>
      <c r="AK1377" s="5" t="s">
        <v>281</v>
      </c>
      <c r="AL1377" s="5" t="s">
        <v>437</v>
      </c>
      <c r="AM1377" s="5" t="s">
        <v>464</v>
      </c>
      <c r="AN1377" s="5" t="s">
        <v>262</v>
      </c>
      <c r="AO1377" s="5" t="s">
        <v>252</v>
      </c>
      <c r="AP1377" s="5" t="s">
        <v>721</v>
      </c>
      <c r="AQ1377" s="0" t="s">
        <v>242</v>
      </c>
    </row>
    <row r="1378" customFormat="false" ht="15.8" hidden="true" customHeight="false" outlineLevel="0" collapsed="false">
      <c r="A1378" s="0" t="s">
        <v>8</v>
      </c>
      <c r="B1378" s="0" t="s">
        <v>174</v>
      </c>
      <c r="C1378" s="0" t="s">
        <v>466</v>
      </c>
      <c r="D1378" s="0" t="s">
        <v>454</v>
      </c>
      <c r="E1378" s="0" t="s">
        <v>72</v>
      </c>
      <c r="F1378" s="0" t="s">
        <v>202</v>
      </c>
      <c r="G1378" s="0" t="n">
        <v>119582365.589539</v>
      </c>
      <c r="H1378" s="0" t="n">
        <v>707137.07168601</v>
      </c>
      <c r="I1378" s="0" t="n">
        <v>241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119582365.589539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s">
        <v>230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0</v>
      </c>
      <c r="AI1378" s="0" t="n">
        <v>0</v>
      </c>
      <c r="AJ1378" s="0" t="n">
        <v>0</v>
      </c>
      <c r="AK1378" s="5" t="s">
        <v>281</v>
      </c>
      <c r="AL1378" s="5" t="s">
        <v>437</v>
      </c>
      <c r="AM1378" s="5" t="s">
        <v>424</v>
      </c>
      <c r="AN1378" s="5" t="s">
        <v>262</v>
      </c>
      <c r="AO1378" s="5" t="s">
        <v>252</v>
      </c>
      <c r="AP1378" s="5" t="s">
        <v>722</v>
      </c>
      <c r="AQ1378" s="0" t="s">
        <v>237</v>
      </c>
    </row>
    <row r="1379" customFormat="false" ht="15.8" hidden="true" customHeight="false" outlineLevel="0" collapsed="false">
      <c r="A1379" s="0" t="s">
        <v>8</v>
      </c>
      <c r="B1379" s="0" t="s">
        <v>174</v>
      </c>
      <c r="C1379" s="0" t="s">
        <v>466</v>
      </c>
      <c r="D1379" s="0" t="s">
        <v>454</v>
      </c>
      <c r="E1379" s="0" t="s">
        <v>72</v>
      </c>
      <c r="F1379" s="0" t="s">
        <v>238</v>
      </c>
      <c r="G1379" s="0" t="n">
        <v>34073970.4803328</v>
      </c>
      <c r="H1379" s="0" t="n">
        <v>707137.07168601</v>
      </c>
      <c r="I1379" s="0" t="n">
        <v>690573.74415713</v>
      </c>
      <c r="J1379" s="0" t="n">
        <v>0</v>
      </c>
      <c r="K1379" s="0" t="n">
        <v>0</v>
      </c>
      <c r="L1379" s="0" t="n">
        <v>56786505.7107218</v>
      </c>
      <c r="M1379" s="0" t="n">
        <v>79501107.9950104</v>
      </c>
      <c r="N1379" s="0" t="n">
        <v>22714602.2842887</v>
      </c>
      <c r="O1379" s="0" t="n">
        <v>31800443.1980042</v>
      </c>
      <c r="P1379" s="0" t="n">
        <v>7071370.7168601</v>
      </c>
      <c r="Q1379" s="0" t="n">
        <v>10607056.0752902</v>
      </c>
      <c r="R1379" s="0" t="n">
        <v>119582365.589539</v>
      </c>
      <c r="S1379" s="0" t="n">
        <v>0.715058568106187</v>
      </c>
      <c r="T1379" s="0" t="n">
        <v>0</v>
      </c>
      <c r="U1379" s="0" t="n">
        <v>96.3657678000001</v>
      </c>
      <c r="V1379" s="0" t="n">
        <v>38.5463071200001</v>
      </c>
      <c r="W1379" s="0" t="n">
        <v>12.5</v>
      </c>
      <c r="X1379" s="0" t="n">
        <v>147.41207492</v>
      </c>
      <c r="Y1379" s="0" t="n">
        <v>134.91207492</v>
      </c>
      <c r="Z1379" s="0" t="s">
        <v>230</v>
      </c>
      <c r="AA1379" s="0" t="n">
        <v>0.1678571429</v>
      </c>
      <c r="AB1379" s="0" t="n">
        <v>0.235</v>
      </c>
      <c r="AC1379" s="0" t="n">
        <v>1</v>
      </c>
      <c r="AD1379" s="0" t="n">
        <v>0.0671428571</v>
      </c>
      <c r="AE1379" s="0" t="n">
        <v>0.765</v>
      </c>
      <c r="AF1379" s="0" t="n">
        <v>0</v>
      </c>
      <c r="AG1379" s="0" t="n">
        <v>0.765</v>
      </c>
      <c r="AH1379" s="0" t="n">
        <v>0.12002768824847</v>
      </c>
      <c r="AI1379" s="0" t="n">
        <v>0.168038763504954</v>
      </c>
      <c r="AJ1379" s="0" t="n">
        <v>0.715058568106187</v>
      </c>
      <c r="AK1379" s="5" t="s">
        <v>281</v>
      </c>
      <c r="AL1379" s="5" t="s">
        <v>437</v>
      </c>
      <c r="AM1379" s="5" t="s">
        <v>424</v>
      </c>
      <c r="AN1379" s="5" t="s">
        <v>262</v>
      </c>
      <c r="AO1379" s="5" t="s">
        <v>252</v>
      </c>
      <c r="AP1379" s="5" t="s">
        <v>722</v>
      </c>
      <c r="AQ1379" s="0" t="s">
        <v>239</v>
      </c>
    </row>
    <row r="1380" customFormat="false" ht="15.8" hidden="true" customHeight="false" outlineLevel="0" collapsed="false">
      <c r="A1380" s="0" t="s">
        <v>8</v>
      </c>
      <c r="B1380" s="0" t="s">
        <v>174</v>
      </c>
      <c r="C1380" s="0" t="s">
        <v>466</v>
      </c>
      <c r="D1380" s="0" t="s">
        <v>454</v>
      </c>
      <c r="E1380" s="0" t="s">
        <v>72</v>
      </c>
      <c r="F1380" s="0" t="s">
        <v>240</v>
      </c>
      <c r="G1380" s="0" t="n">
        <v>9274500.61894456</v>
      </c>
      <c r="H1380" s="0" t="n">
        <v>707137.07168601</v>
      </c>
      <c r="I1380" s="0" t="n">
        <v>690573.74415713</v>
      </c>
      <c r="J1380" s="0" t="n">
        <v>12374898.7545052</v>
      </c>
      <c r="K1380" s="0" t="n">
        <v>15910584.1129353</v>
      </c>
      <c r="L1380" s="0" t="n">
        <v>51107855.1396496</v>
      </c>
      <c r="M1380" s="0" t="n">
        <v>62465156.2817939</v>
      </c>
      <c r="N1380" s="0" t="n">
        <v>24986062.5127176</v>
      </c>
      <c r="O1380" s="0" t="n">
        <v>34071903.426433</v>
      </c>
      <c r="P1380" s="0" t="n">
        <v>8839213.39607513</v>
      </c>
      <c r="Q1380" s="0" t="n">
        <v>12374898.7545052</v>
      </c>
      <c r="R1380" s="0" t="n">
        <v>119582365.589539</v>
      </c>
      <c r="S1380" s="0" t="n">
        <v>0.922442572755427</v>
      </c>
      <c r="T1380" s="0" t="n">
        <v>20</v>
      </c>
      <c r="U1380" s="0" t="n">
        <v>80.3048065000002</v>
      </c>
      <c r="V1380" s="0" t="n">
        <v>41.75849938</v>
      </c>
      <c r="W1380" s="0" t="n">
        <v>15</v>
      </c>
      <c r="X1380" s="0" t="n">
        <v>157.06330588</v>
      </c>
      <c r="Y1380" s="0" t="n">
        <v>122.06330588</v>
      </c>
      <c r="Z1380" s="0" t="s">
        <v>230</v>
      </c>
      <c r="AA1380" s="0" t="n">
        <v>0.1678571429</v>
      </c>
      <c r="AB1380" s="0" t="n">
        <v>0.235</v>
      </c>
      <c r="AC1380" s="0" t="n">
        <v>1</v>
      </c>
      <c r="AD1380" s="0" t="n">
        <v>0.0671428571</v>
      </c>
      <c r="AE1380" s="0" t="n">
        <v>0.765</v>
      </c>
      <c r="AF1380" s="0" t="n">
        <v>0.255</v>
      </c>
      <c r="AG1380" s="0" t="n">
        <v>0.51</v>
      </c>
      <c r="AH1380" s="0" t="n">
        <v>0.154838574752051</v>
      </c>
      <c r="AI1380" s="0" t="n">
        <v>0.216774004597525</v>
      </c>
      <c r="AJ1380" s="0" t="n">
        <v>0.922442572755427</v>
      </c>
      <c r="AK1380" s="5" t="s">
        <v>281</v>
      </c>
      <c r="AL1380" s="5" t="s">
        <v>437</v>
      </c>
      <c r="AM1380" s="5" t="s">
        <v>424</v>
      </c>
      <c r="AN1380" s="5" t="s">
        <v>262</v>
      </c>
      <c r="AO1380" s="5" t="s">
        <v>252</v>
      </c>
      <c r="AP1380" s="5" t="s">
        <v>722</v>
      </c>
      <c r="AQ1380" s="0" t="s">
        <v>155</v>
      </c>
    </row>
    <row r="1381" customFormat="false" ht="15.8" hidden="true" customHeight="false" outlineLevel="0" collapsed="false">
      <c r="A1381" s="0" t="s">
        <v>8</v>
      </c>
      <c r="B1381" s="0" t="s">
        <v>174</v>
      </c>
      <c r="C1381" s="0" t="s">
        <v>466</v>
      </c>
      <c r="D1381" s="0" t="s">
        <v>454</v>
      </c>
      <c r="E1381" s="0" t="s">
        <v>72</v>
      </c>
      <c r="F1381" s="0" t="s">
        <v>241</v>
      </c>
      <c r="G1381" s="0" t="n">
        <v>7605393.60291315</v>
      </c>
      <c r="H1381" s="0" t="n">
        <v>707137.07168601</v>
      </c>
      <c r="I1381" s="0" t="n">
        <v>690573.74415713</v>
      </c>
      <c r="J1381" s="0" t="n">
        <v>12374898.7545052</v>
      </c>
      <c r="K1381" s="0" t="n">
        <v>15910584.1129353</v>
      </c>
      <c r="L1381" s="0" t="n">
        <v>90858409.1371548</v>
      </c>
      <c r="M1381" s="0" t="n">
        <v>124930312.563588</v>
      </c>
      <c r="N1381" s="0" t="n">
        <v>28393252.8553608</v>
      </c>
      <c r="O1381" s="0" t="n">
        <v>36343363.6548619</v>
      </c>
      <c r="P1381" s="0" t="n">
        <v>10607056.0752902</v>
      </c>
      <c r="Q1381" s="0" t="n">
        <v>14142741.4337202</v>
      </c>
      <c r="R1381" s="0" t="n">
        <v>119582365.589539</v>
      </c>
      <c r="S1381" s="0" t="n">
        <v>0.936400375043438</v>
      </c>
      <c r="T1381" s="0" t="n">
        <v>20</v>
      </c>
      <c r="U1381" s="0" t="n">
        <v>152.57913235</v>
      </c>
      <c r="V1381" s="0" t="n">
        <v>45.7737397050001</v>
      </c>
      <c r="W1381" s="0" t="n">
        <v>17.5</v>
      </c>
      <c r="X1381" s="0" t="n">
        <v>235.852872055</v>
      </c>
      <c r="Y1381" s="0" t="n">
        <v>198.352872055</v>
      </c>
      <c r="Z1381" s="0" t="s">
        <v>230</v>
      </c>
      <c r="AA1381" s="0" t="n">
        <v>0.1678571429</v>
      </c>
      <c r="AB1381" s="0" t="n">
        <v>0.235</v>
      </c>
      <c r="AC1381" s="0" t="n">
        <v>1</v>
      </c>
      <c r="AD1381" s="0" t="n">
        <v>0.0671428571</v>
      </c>
      <c r="AE1381" s="0" t="n">
        <v>0.765</v>
      </c>
      <c r="AF1381" s="0" t="n">
        <v>0.255</v>
      </c>
      <c r="AG1381" s="0" t="n">
        <v>0.51</v>
      </c>
      <c r="AH1381" s="0" t="n">
        <v>0.15718149156528</v>
      </c>
      <c r="AI1381" s="0" t="n">
        <v>0.220054088135208</v>
      </c>
      <c r="AJ1381" s="0" t="n">
        <v>0.936400375043438</v>
      </c>
      <c r="AK1381" s="5" t="s">
        <v>281</v>
      </c>
      <c r="AL1381" s="5" t="s">
        <v>437</v>
      </c>
      <c r="AM1381" s="5" t="s">
        <v>424</v>
      </c>
      <c r="AN1381" s="5" t="s">
        <v>262</v>
      </c>
      <c r="AO1381" s="5" t="s">
        <v>252</v>
      </c>
      <c r="AP1381" s="5" t="s">
        <v>722</v>
      </c>
      <c r="AQ1381" s="0" t="s">
        <v>242</v>
      </c>
    </row>
  </sheetData>
  <autoFilter ref="A1:AQ1381">
    <filterColumn colId="41">
      <customFilters and="true">
        <customFilter operator="equal" val="101420701"/>
      </customFilters>
    </filterColumn>
  </autoFilter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&amp;C&amp;10&amp;A</oddHeader>
    <oddFooter>&amp;C&amp;10Page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4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17" activeCellId="0" sqref="H17"/>
    </sheetView>
  </sheetViews>
  <sheetFormatPr defaultRowHeight="15.8"/>
  <cols>
    <col collapsed="false" hidden="false" max="1" min="1" style="0" width="16.293023255814"/>
    <col collapsed="false" hidden="false" max="2" min="2" style="0" width="24.3395348837209"/>
    <col collapsed="false" hidden="false" max="3" min="3" style="0" width="16.293023255814"/>
    <col collapsed="false" hidden="false" max="4" min="4" style="0" width="16.7953488372093"/>
    <col collapsed="false" hidden="false" max="5" min="5" style="0" width="12.8790697674419"/>
    <col collapsed="false" hidden="false" max="6" min="6" style="0" width="17.2511627906977"/>
    <col collapsed="false" hidden="false" max="7" min="7" style="0" width="15.4558139534884"/>
    <col collapsed="false" hidden="false" max="8" min="8" style="0" width="17.4837209302326"/>
    <col collapsed="false" hidden="false" max="13" min="9" style="0" width="14.4558139534884"/>
    <col collapsed="false" hidden="false" max="14" min="14" style="0" width="13.2837209302326"/>
    <col collapsed="false" hidden="false" max="17" min="15" style="0" width="9.73023255813954"/>
    <col collapsed="false" hidden="false" max="18" min="18" style="0" width="16.5395348837209"/>
    <col collapsed="false" hidden="false" max="1025" min="19" style="0" width="9.73023255813954"/>
  </cols>
  <sheetData>
    <row r="1" customFormat="false" ht="15.8" hidden="false" customHeight="false" outlineLevel="0" collapsed="false">
      <c r="A1" s="0" t="s">
        <v>723</v>
      </c>
      <c r="B1" s="0" t="s">
        <v>133</v>
      </c>
      <c r="C1" s="4" t="s">
        <v>227</v>
      </c>
      <c r="D1" s="4" t="s">
        <v>228</v>
      </c>
      <c r="E1" s="4" t="s">
        <v>203</v>
      </c>
      <c r="F1" s="4" t="s">
        <v>724</v>
      </c>
      <c r="G1" s="4" t="s">
        <v>725</v>
      </c>
      <c r="H1" s="4" t="s">
        <v>726</v>
      </c>
      <c r="I1" s="4" t="s">
        <v>727</v>
      </c>
      <c r="J1" s="4" t="s">
        <v>728</v>
      </c>
      <c r="K1" s="4" t="s">
        <v>729</v>
      </c>
      <c r="L1" s="4" t="s">
        <v>730</v>
      </c>
      <c r="M1" s="0" t="s">
        <v>731</v>
      </c>
    </row>
    <row r="2" customFormat="false" ht="15.8" hidden="false" customHeight="false" outlineLevel="0" collapsed="false">
      <c r="A2" s="0" t="str">
        <f aca="false">MID(C2,1,2)</f>
        <v>01</v>
      </c>
      <c r="B2" s="0" t="str">
        <f aca="false">VLOOKUP(A2,Nomenclature!$E$1:$F$9,2,0)</f>
        <v>Bureaux Administration</v>
      </c>
      <c r="C2" s="5" t="s">
        <v>393</v>
      </c>
      <c r="D2" s="4" t="s">
        <v>155</v>
      </c>
      <c r="E2" s="4" t="s">
        <v>732</v>
      </c>
      <c r="F2" s="4" t="n">
        <v>0.816625437138033</v>
      </c>
      <c r="G2" s="4" t="n">
        <v>165.048958367993</v>
      </c>
      <c r="H2" s="4" t="n">
        <v>923.5714273</v>
      </c>
      <c r="I2" s="4" t="n">
        <f aca="false">SUMIFS(bibli_modele_init!$D$1:$D$4467,bibli_modele_init!$A$1:$A$4467,$C2,bibli_modele_init!$C$1:$C$4467,$E2)</f>
        <v>0.846680069607949</v>
      </c>
      <c r="J2" s="0" t="n">
        <f aca="false">SUMIFS(bibli_modele_init!$E$1:$E$4467,bibli_modele_init!$A$1:$A$4467,$C2,bibli_modele_init!$C$1:$C$4467,$E2)</f>
        <v>239.850748095748</v>
      </c>
      <c r="K2" s="0" t="n">
        <f aca="false">F2-I2</f>
        <v>-0.030054632469916</v>
      </c>
      <c r="L2" s="0" t="n">
        <f aca="false">G2-J2</f>
        <v>-74.801789727755</v>
      </c>
      <c r="M2" s="0" t="n">
        <v>1</v>
      </c>
    </row>
    <row r="3" customFormat="false" ht="15.8" hidden="false" customHeight="false" outlineLevel="0" collapsed="false">
      <c r="A3" s="0" t="str">
        <f aca="false">MID(C3,1,2)</f>
        <v>01</v>
      </c>
      <c r="B3" s="0" t="str">
        <f aca="false">VLOOKUP(A3,Nomenclature!$E$1:$F$9,2,0)</f>
        <v>Bureaux Administration</v>
      </c>
      <c r="C3" s="5" t="s">
        <v>393</v>
      </c>
      <c r="D3" s="4" t="s">
        <v>239</v>
      </c>
      <c r="E3" s="4" t="s">
        <v>733</v>
      </c>
      <c r="F3" s="4" t="n">
        <v>0</v>
      </c>
      <c r="G3" s="4" t="n">
        <v>0</v>
      </c>
      <c r="H3" s="4" t="n">
        <v>0</v>
      </c>
      <c r="I3" s="4" t="n">
        <f aca="false">SUMIFS(bibli_modele_init!$D$1:$D$4467,bibli_modele_init!$A$1:$A$4467,$C3,bibli_modele_init!$C$1:$C$4467,$E3)</f>
        <v>0.491067707664396</v>
      </c>
      <c r="J3" s="0" t="n">
        <f aca="false">SUMIFS(bibli_modele_init!$E$1:$E$4467,bibli_modele_init!$A$1:$A$4467,$C3,bibli_modele_init!$C$1:$C$4467,$E3)</f>
        <v>102.8571426</v>
      </c>
      <c r="K3" s="0" t="n">
        <f aca="false">F3-I3</f>
        <v>-0.491067707664396</v>
      </c>
      <c r="L3" s="0" t="n">
        <f aca="false">G3-J3</f>
        <v>-102.8571426</v>
      </c>
      <c r="M3" s="0" t="n">
        <v>1</v>
      </c>
    </row>
    <row r="4" customFormat="false" ht="15.8" hidden="false" customHeight="false" outlineLevel="0" collapsed="false">
      <c r="A4" s="0" t="str">
        <f aca="false">MID(C4,1,2)</f>
        <v>01</v>
      </c>
      <c r="B4" s="0" t="str">
        <f aca="false">VLOOKUP(A4,Nomenclature!$E$1:$F$9,2,0)</f>
        <v>Bureaux Administration</v>
      </c>
      <c r="C4" s="5" t="s">
        <v>393</v>
      </c>
      <c r="D4" s="4" t="s">
        <v>155</v>
      </c>
      <c r="E4" s="4" t="s">
        <v>734</v>
      </c>
      <c r="F4" s="4" t="n">
        <v>0.137076412697454</v>
      </c>
      <c r="G4" s="4" t="n">
        <v>102.8571426</v>
      </c>
      <c r="H4" s="4" t="n">
        <v>375.5357133</v>
      </c>
      <c r="I4" s="4" t="n">
        <f aca="false">SUMIFS(bibli_modele_init!$D$1:$D$4467,bibli_modele_init!$A$1:$A$4467,$C4,bibli_modele_init!$C$1:$C$4467,$E4)</f>
        <v>0.127909167658629</v>
      </c>
      <c r="J4" s="0" t="n">
        <f aca="false">SUMIFS(bibli_modele_init!$E$1:$E$4467,bibli_modele_init!$A$1:$A$4467,$C4,bibli_modele_init!$C$1:$C$4467,$E4)</f>
        <v>102.8571426</v>
      </c>
      <c r="K4" s="0" t="n">
        <f aca="false">F4-I4</f>
        <v>0.00916724503882502</v>
      </c>
      <c r="L4" s="0" t="n">
        <f aca="false">G4-J4</f>
        <v>0</v>
      </c>
      <c r="M4" s="0" t="n">
        <v>1</v>
      </c>
    </row>
    <row r="5" customFormat="false" ht="15.8" hidden="false" customHeight="false" outlineLevel="0" collapsed="false">
      <c r="A5" s="0" t="str">
        <f aca="false">MID(C5,1,2)</f>
        <v>01</v>
      </c>
      <c r="B5" s="0" t="str">
        <f aca="false">VLOOKUP(A5,Nomenclature!$E$1:$F$9,2,0)</f>
        <v>Bureaux Administration</v>
      </c>
      <c r="C5" s="5" t="s">
        <v>393</v>
      </c>
      <c r="D5" s="4" t="s">
        <v>239</v>
      </c>
      <c r="E5" s="4" t="s">
        <v>735</v>
      </c>
      <c r="F5" s="4" t="n">
        <v>0.468378315691439</v>
      </c>
      <c r="G5" s="4" t="n">
        <v>102.8571426</v>
      </c>
      <c r="H5" s="4" t="n">
        <v>375.5357133</v>
      </c>
      <c r="I5" s="4" t="n">
        <f aca="false">SUMIFS(bibli_modele_init!$D$1:$D$4467,bibli_modele_init!$A$1:$A$4467,$C5,bibli_modele_init!$C$1:$C$4467,$E5)</f>
        <v>0.0824292223579522</v>
      </c>
      <c r="J5" s="0" t="n">
        <f aca="false">SUMIFS(bibli_modele_init!$E$1:$E$4467,bibli_modele_init!$A$1:$A$4467,$C5,bibli_modele_init!$C$1:$C$4467,$E5)</f>
        <v>102.8571426</v>
      </c>
      <c r="K5" s="0" t="n">
        <f aca="false">F5-I5</f>
        <v>0.385949093333487</v>
      </c>
      <c r="L5" s="0" t="n">
        <f aca="false">G5-J5</f>
        <v>0</v>
      </c>
      <c r="M5" s="0" t="n">
        <v>1</v>
      </c>
    </row>
    <row r="6" customFormat="false" ht="15.8" hidden="false" customHeight="false" outlineLevel="0" collapsed="false">
      <c r="A6" s="0" t="str">
        <f aca="false">MID(C6,1,2)</f>
        <v>01</v>
      </c>
      <c r="B6" s="0" t="str">
        <f aca="false">VLOOKUP(A6,Nomenclature!$E$1:$F$9,2,0)</f>
        <v>Bureaux Administration</v>
      </c>
      <c r="C6" s="5" t="s">
        <v>393</v>
      </c>
      <c r="D6" s="4" t="s">
        <v>155</v>
      </c>
      <c r="E6" s="4" t="s">
        <v>736</v>
      </c>
      <c r="F6" s="4" t="n">
        <v>0.191906977727438</v>
      </c>
      <c r="G6" s="4" t="n">
        <v>136.28571401</v>
      </c>
      <c r="H6" s="4" t="n">
        <v>923.5714273</v>
      </c>
      <c r="I6" s="4" t="n">
        <f aca="false">SUMIFS(bibli_modele_init!$D$1:$D$4467,bibli_modele_init!$A$1:$A$4467,$C6,bibli_modele_init!$C$1:$C$4467,$E6)</f>
        <v>0.179072834722081</v>
      </c>
      <c r="J6" s="0" t="n">
        <f aca="false">SUMIFS(bibli_modele_init!$E$1:$E$4467,bibli_modele_init!$A$1:$A$4467,$C6,bibli_modele_init!$C$1:$C$4467,$E6)</f>
        <v>136.28571401</v>
      </c>
      <c r="K6" s="0" t="n">
        <f aca="false">F6-I6</f>
        <v>0.012834143005357</v>
      </c>
      <c r="L6" s="0" t="n">
        <f aca="false">G6-J6</f>
        <v>0</v>
      </c>
      <c r="M6" s="0" t="n">
        <v>1</v>
      </c>
    </row>
    <row r="7" customFormat="false" ht="15.8" hidden="false" customHeight="false" outlineLevel="0" collapsed="false">
      <c r="A7" s="0" t="str">
        <f aca="false">MID(C7,1,2)</f>
        <v>01</v>
      </c>
      <c r="B7" s="0" t="str">
        <f aca="false">VLOOKUP(A7,Nomenclature!$E$1:$F$9,2,0)</f>
        <v>Bureaux Administration</v>
      </c>
      <c r="C7" s="5" t="s">
        <v>393</v>
      </c>
      <c r="D7" s="4" t="s">
        <v>239</v>
      </c>
      <c r="E7" s="4" t="s">
        <v>737</v>
      </c>
      <c r="F7" s="4" t="n">
        <v>0</v>
      </c>
      <c r="G7" s="4" t="n">
        <v>0</v>
      </c>
      <c r="H7" s="4" t="n">
        <v>0</v>
      </c>
      <c r="I7" s="4" t="n">
        <f aca="false">SUMIFS(bibli_modele_init!$D$1:$D$4467,bibli_modele_init!$A$1:$A$4467,$C7,bibli_modele_init!$C$1:$C$4467,$E7)</f>
        <v>0.115400911301133</v>
      </c>
      <c r="J7" s="0" t="n">
        <f aca="false">SUMIFS(bibli_modele_init!$E$1:$E$4467,bibli_modele_init!$A$1:$A$4467,$C7,bibli_modele_init!$C$1:$C$4467,$E7)</f>
        <v>102.8571426</v>
      </c>
      <c r="K7" s="0" t="n">
        <f aca="false">F7-I7</f>
        <v>-0.115400911301133</v>
      </c>
      <c r="L7" s="0" t="n">
        <f aca="false">G7-J7</f>
        <v>-102.8571426</v>
      </c>
      <c r="M7" s="0" t="n">
        <v>1</v>
      </c>
    </row>
    <row r="8" customFormat="false" ht="15.8" hidden="false" customHeight="false" outlineLevel="0" collapsed="false">
      <c r="A8" s="0" t="str">
        <f aca="false">MID(C8,1,2)</f>
        <v>01</v>
      </c>
      <c r="B8" s="0" t="str">
        <f aca="false">VLOOKUP(A8,Nomenclature!$E$1:$F$9,2,0)</f>
        <v>Bureaux Administration</v>
      </c>
      <c r="C8" s="5" t="s">
        <v>393</v>
      </c>
      <c r="D8" s="4" t="s">
        <v>738</v>
      </c>
      <c r="E8" s="4" t="s">
        <v>738</v>
      </c>
      <c r="F8" s="4" t="n">
        <v>0.15</v>
      </c>
      <c r="G8" s="4" t="n">
        <v>20</v>
      </c>
      <c r="H8" s="4" t="n">
        <v>0</v>
      </c>
      <c r="I8" s="4" t="n">
        <f aca="false">SUMIFS(bibli_modele_init!$D$1:$D$4467,bibli_modele_init!$A$1:$A$4467,$C8,bibli_modele_init!$C$1:$C$4467,$E8)</f>
        <v>0.15</v>
      </c>
      <c r="J8" s="0" t="n">
        <f aca="false">SUMIFS(bibli_modele_init!$E$1:$E$4467,bibli_modele_init!$A$1:$A$4467,$C8,bibli_modele_init!$C$1:$C$4467,$E8)</f>
        <v>20</v>
      </c>
      <c r="K8" s="0" t="n">
        <f aca="false">F8-I8</f>
        <v>0</v>
      </c>
      <c r="L8" s="0" t="n">
        <f aca="false">G8-J8</f>
        <v>0</v>
      </c>
      <c r="M8" s="0" t="n">
        <v>1</v>
      </c>
    </row>
    <row r="9" customFormat="false" ht="15.8" hidden="false" customHeight="false" outlineLevel="0" collapsed="false">
      <c r="A9" s="0" t="str">
        <f aca="false">MID(C9,1,2)</f>
        <v>01</v>
      </c>
      <c r="B9" s="0" t="str">
        <f aca="false">VLOOKUP(A9,Nomenclature!$E$1:$F$9,2,0)</f>
        <v>Bureaux Administration</v>
      </c>
      <c r="C9" s="5" t="s">
        <v>543</v>
      </c>
      <c r="D9" s="4" t="s">
        <v>155</v>
      </c>
      <c r="E9" s="4" t="s">
        <v>732</v>
      </c>
      <c r="F9" s="4" t="n">
        <v>0</v>
      </c>
      <c r="G9" s="4" t="n">
        <v>0</v>
      </c>
      <c r="H9" s="4" t="n">
        <v>0</v>
      </c>
      <c r="I9" s="4" t="n">
        <f aca="false">SUMIFS(bibli_modele_init!$D$1:$D$4467,bibli_modele_init!$A$1:$A$4467,$C9,bibli_modele_init!$C$1:$C$4467,$E9)</f>
        <v>0.755215918838058</v>
      </c>
      <c r="J9" s="0" t="n">
        <f aca="false">SUMIFS(bibli_modele_init!$E$1:$E$4467,bibli_modele_init!$A$1:$A$4467,$C9,bibli_modele_init!$C$1:$C$4467,$E9)</f>
        <v>213.571428295</v>
      </c>
      <c r="K9" s="0" t="n">
        <f aca="false">F9-I9</f>
        <v>-0.755215918838058</v>
      </c>
      <c r="L9" s="0" t="n">
        <f aca="false">G9-J9</f>
        <v>-213.571428295</v>
      </c>
      <c r="M9" s="0" t="n">
        <v>1</v>
      </c>
    </row>
    <row r="10" customFormat="false" ht="15.8" hidden="false" customHeight="false" outlineLevel="0" collapsed="false">
      <c r="A10" s="0" t="str">
        <f aca="false">MID(C10,1,2)</f>
        <v>01</v>
      </c>
      <c r="B10" s="0" t="str">
        <f aca="false">VLOOKUP(A10,Nomenclature!$E$1:$F$9,2,0)</f>
        <v>Bureaux Administration</v>
      </c>
      <c r="C10" s="5" t="s">
        <v>543</v>
      </c>
      <c r="D10" s="4" t="s">
        <v>239</v>
      </c>
      <c r="E10" s="4" t="s">
        <v>733</v>
      </c>
      <c r="F10" s="4" t="n">
        <v>0</v>
      </c>
      <c r="G10" s="4" t="n">
        <v>0</v>
      </c>
      <c r="H10" s="4" t="n">
        <v>0</v>
      </c>
      <c r="I10" s="4" t="n">
        <f aca="false">SUMIFS(bibli_modele_init!$D$1:$D$4467,bibli_modele_init!$A$1:$A$4467,$C10,bibli_modele_init!$C$1:$C$4467,$E10)</f>
        <v>0</v>
      </c>
      <c r="J10" s="0" t="n">
        <f aca="false">SUMIFS(bibli_modele_init!$E$1:$E$4467,bibli_modele_init!$A$1:$A$4467,$C10,bibli_modele_init!$C$1:$C$4467,$E10)</f>
        <v>0</v>
      </c>
      <c r="K10" s="0" t="n">
        <f aca="false">F10-I10</f>
        <v>0</v>
      </c>
      <c r="L10" s="0" t="n">
        <f aca="false">G10-J10</f>
        <v>0</v>
      </c>
      <c r="M10" s="0" t="n">
        <v>1</v>
      </c>
    </row>
    <row r="11" customFormat="false" ht="15.8" hidden="false" customHeight="false" outlineLevel="0" collapsed="false">
      <c r="A11" s="0" t="str">
        <f aca="false">MID(C11,1,2)</f>
        <v>01</v>
      </c>
      <c r="B11" s="0" t="str">
        <f aca="false">VLOOKUP(A11,Nomenclature!$E$1:$F$9,2,0)</f>
        <v>Bureaux Administration</v>
      </c>
      <c r="C11" s="5" t="s">
        <v>543</v>
      </c>
      <c r="D11" s="4" t="s">
        <v>155</v>
      </c>
      <c r="E11" s="4" t="s">
        <v>734</v>
      </c>
      <c r="F11" s="4" t="n">
        <v>0.395110124043303</v>
      </c>
      <c r="G11" s="4" t="n">
        <v>102.8571426</v>
      </c>
      <c r="H11" s="4" t="n">
        <v>375.5357133</v>
      </c>
      <c r="I11" s="4" t="n">
        <f aca="false">SUMIFS(bibli_modele_init!$D$1:$D$4467,bibli_modele_init!$A$1:$A$4467,$C11,bibli_modele_init!$C$1:$C$4467,$E11)</f>
        <v>0.100780867169229</v>
      </c>
      <c r="J11" s="0" t="n">
        <f aca="false">SUMIFS(bibli_modele_init!$E$1:$E$4467,bibli_modele_init!$A$1:$A$4467,$C11,bibli_modele_init!$C$1:$C$4467,$E11)</f>
        <v>102.8571426</v>
      </c>
      <c r="K11" s="0" t="n">
        <f aca="false">F11-I11</f>
        <v>0.294329256874074</v>
      </c>
      <c r="L11" s="0" t="n">
        <f aca="false">G11-J11</f>
        <v>0</v>
      </c>
      <c r="M11" s="0" t="n">
        <v>1</v>
      </c>
    </row>
    <row r="12" customFormat="false" ht="15.8" hidden="false" customHeight="false" outlineLevel="0" collapsed="false">
      <c r="A12" s="0" t="str">
        <f aca="false">MID(C12,1,2)</f>
        <v>01</v>
      </c>
      <c r="B12" s="0" t="str">
        <f aca="false">VLOOKUP(A12,Nomenclature!$E$1:$F$9,2,0)</f>
        <v>Bureaux Administration</v>
      </c>
      <c r="C12" s="5" t="s">
        <v>543</v>
      </c>
      <c r="D12" s="4" t="s">
        <v>239</v>
      </c>
      <c r="E12" s="4" t="s">
        <v>735</v>
      </c>
      <c r="F12" s="4" t="n">
        <v>0</v>
      </c>
      <c r="G12" s="4" t="n">
        <v>0</v>
      </c>
      <c r="H12" s="4" t="n">
        <v>0</v>
      </c>
      <c r="I12" s="4" t="n">
        <f aca="false">SUMIFS(bibli_modele_init!$D$1:$D$4467,bibli_modele_init!$A$1:$A$4467,$C12,bibli_modele_init!$C$1:$C$4467,$E12)</f>
        <v>0</v>
      </c>
      <c r="J12" s="0" t="n">
        <f aca="false">SUMIFS(bibli_modele_init!$E$1:$E$4467,bibli_modele_init!$A$1:$A$4467,$C12,bibli_modele_init!$C$1:$C$4467,$E12)</f>
        <v>0</v>
      </c>
      <c r="K12" s="0" t="n">
        <f aca="false">F12-I12</f>
        <v>0</v>
      </c>
      <c r="L12" s="0" t="n">
        <f aca="false">G12-J12</f>
        <v>0</v>
      </c>
      <c r="M12" s="0" t="n">
        <v>1</v>
      </c>
    </row>
    <row r="13" customFormat="false" ht="15.8" hidden="false" customHeight="false" outlineLevel="0" collapsed="false">
      <c r="A13" s="0" t="str">
        <f aca="false">MID(C13,1,2)</f>
        <v>01</v>
      </c>
      <c r="B13" s="0" t="str">
        <f aca="false">VLOOKUP(A13,Nomenclature!$E$1:$F$9,2,0)</f>
        <v>Bureaux Administration</v>
      </c>
      <c r="C13" s="5" t="s">
        <v>543</v>
      </c>
      <c r="D13" s="4" t="s">
        <v>155</v>
      </c>
      <c r="E13" s="4" t="s">
        <v>736</v>
      </c>
      <c r="F13" s="4" t="n">
        <v>0.715671168269491</v>
      </c>
      <c r="G13" s="4" t="n">
        <v>137.571428295</v>
      </c>
      <c r="H13" s="4" t="n">
        <v>923.5714273</v>
      </c>
      <c r="I13" s="4" t="n">
        <f aca="false">SUMIFS(bibli_modele_init!$D$1:$D$4467,bibli_modele_init!$A$1:$A$4467,$C13,bibli_modele_init!$C$1:$C$4467,$E13)</f>
        <v>0.182546476381999</v>
      </c>
      <c r="J13" s="0" t="n">
        <f aca="false">SUMIFS(bibli_modele_init!$E$1:$E$4467,bibli_modele_init!$A$1:$A$4467,$C13,bibli_modele_init!$C$1:$C$4467,$E13)</f>
        <v>137.571428295</v>
      </c>
      <c r="K13" s="0" t="n">
        <f aca="false">F13-I13</f>
        <v>0.533124691887492</v>
      </c>
      <c r="L13" s="0" t="n">
        <f aca="false">G13-J13</f>
        <v>0</v>
      </c>
      <c r="M13" s="0" t="n">
        <v>1</v>
      </c>
    </row>
    <row r="14" customFormat="false" ht="15.8" hidden="false" customHeight="false" outlineLevel="0" collapsed="false">
      <c r="A14" s="0" t="str">
        <f aca="false">MID(C14,1,2)</f>
        <v>01</v>
      </c>
      <c r="B14" s="0" t="str">
        <f aca="false">VLOOKUP(A14,Nomenclature!$E$1:$F$9,2,0)</f>
        <v>Bureaux Administration</v>
      </c>
      <c r="C14" s="5" t="s">
        <v>543</v>
      </c>
      <c r="D14" s="4" t="s">
        <v>239</v>
      </c>
      <c r="E14" s="4" t="s">
        <v>737</v>
      </c>
      <c r="F14" s="4" t="n">
        <v>0</v>
      </c>
      <c r="G14" s="4" t="n">
        <v>0</v>
      </c>
      <c r="H14" s="4" t="n">
        <v>0</v>
      </c>
      <c r="I14" s="4" t="n">
        <f aca="false">SUMIFS(bibli_modele_init!$D$1:$D$4467,bibli_modele_init!$A$1:$A$4467,$C14,bibli_modele_init!$C$1:$C$4467,$E14)</f>
        <v>0</v>
      </c>
      <c r="J14" s="0" t="n">
        <f aca="false">SUMIFS(bibli_modele_init!$E$1:$E$4467,bibli_modele_init!$A$1:$A$4467,$C14,bibli_modele_init!$C$1:$C$4467,$E14)</f>
        <v>0</v>
      </c>
      <c r="K14" s="0" t="n">
        <f aca="false">F14-I14</f>
        <v>0</v>
      </c>
      <c r="L14" s="0" t="n">
        <f aca="false">G14-J14</f>
        <v>0</v>
      </c>
      <c r="M14" s="0" t="n">
        <v>1</v>
      </c>
    </row>
    <row r="15" customFormat="false" ht="15.8" hidden="false" customHeight="false" outlineLevel="0" collapsed="false">
      <c r="A15" s="0" t="str">
        <f aca="false">MID(C15,1,2)</f>
        <v>01</v>
      </c>
      <c r="B15" s="0" t="str">
        <f aca="false">VLOOKUP(A15,Nomenclature!$E$1:$F$9,2,0)</f>
        <v>Bureaux Administration</v>
      </c>
      <c r="C15" s="5" t="s">
        <v>543</v>
      </c>
      <c r="D15" s="4" t="s">
        <v>738</v>
      </c>
      <c r="E15" s="4" t="s">
        <v>738</v>
      </c>
      <c r="F15" s="4" t="n">
        <v>0.15</v>
      </c>
      <c r="G15" s="4" t="n">
        <v>20</v>
      </c>
      <c r="H15" s="4" t="n">
        <v>0</v>
      </c>
      <c r="I15" s="4" t="n">
        <f aca="false">SUMIFS(bibli_modele_init!$D$1:$D$4467,bibli_modele_init!$A$1:$A$4467,$C15,bibli_modele_init!$C$1:$C$4467,$E15)</f>
        <v>0.15</v>
      </c>
      <c r="J15" s="0" t="n">
        <f aca="false">SUMIFS(bibli_modele_init!$E$1:$E$4467,bibli_modele_init!$A$1:$A$4467,$C15,bibli_modele_init!$C$1:$C$4467,$E15)</f>
        <v>20</v>
      </c>
      <c r="K15" s="0" t="n">
        <f aca="false">F15-I15</f>
        <v>0</v>
      </c>
      <c r="L15" s="0" t="n">
        <f aca="false">G15-J15</f>
        <v>0</v>
      </c>
      <c r="M15" s="0" t="n">
        <v>1</v>
      </c>
    </row>
    <row r="16" customFormat="false" ht="15.8" hidden="false" customHeight="false" outlineLevel="0" collapsed="false">
      <c r="A16" s="0" t="str">
        <f aca="false">MID(C16,1,2)</f>
        <v>01</v>
      </c>
      <c r="B16" s="0" t="str">
        <f aca="false">VLOOKUP(A16,Nomenclature!$E$1:$F$9,2,0)</f>
        <v>Bureaux Administration</v>
      </c>
      <c r="C16" s="5" t="s">
        <v>690</v>
      </c>
      <c r="D16" s="4" t="s">
        <v>155</v>
      </c>
      <c r="E16" s="4" t="s">
        <v>732</v>
      </c>
      <c r="F16" s="4" t="n">
        <v>0.879295864473444</v>
      </c>
      <c r="G16" s="4" t="n">
        <v>130.12881272955</v>
      </c>
      <c r="H16" s="4" t="n">
        <v>2182.946427</v>
      </c>
      <c r="I16" s="4" t="n">
        <f aca="false">SUMIFS(bibli_modele_init!$D$1:$D$4467,bibli_modele_init!$A$1:$A$4467,$C16,bibli_modele_init!$C$1:$C$4467,$E16)</f>
        <v>0.894078256201791</v>
      </c>
      <c r="J16" s="0" t="n">
        <f aca="false">SUMIFS(bibli_modele_init!$E$1:$E$4467,bibli_modele_init!$A$1:$A$4467,$C16,bibli_modele_init!$C$1:$C$4467,$E16)</f>
        <v>205.925379631637</v>
      </c>
      <c r="K16" s="0" t="n">
        <f aca="false">F16-I16</f>
        <v>-0.0147823917283469</v>
      </c>
      <c r="L16" s="0" t="n">
        <f aca="false">G16-J16</f>
        <v>-75.796566902087</v>
      </c>
      <c r="M16" s="0" t="n">
        <v>1</v>
      </c>
    </row>
    <row r="17" customFormat="false" ht="15.8" hidden="false" customHeight="false" outlineLevel="0" collapsed="false">
      <c r="A17" s="0" t="str">
        <f aca="false">MID(C17,1,2)</f>
        <v>01</v>
      </c>
      <c r="B17" s="0" t="str">
        <f aca="false">VLOOKUP(A17,Nomenclature!$E$1:$F$9,2,0)</f>
        <v>Bureaux Administration</v>
      </c>
      <c r="C17" s="5" t="s">
        <v>690</v>
      </c>
      <c r="D17" s="4" t="s">
        <v>239</v>
      </c>
      <c r="E17" s="4" t="s">
        <v>733</v>
      </c>
      <c r="F17" s="4" t="n">
        <v>0.782256602683247</v>
      </c>
      <c r="G17" s="4" t="n">
        <v>125.726391522959</v>
      </c>
      <c r="H17" s="4" t="n">
        <v>1634.910713</v>
      </c>
      <c r="I17" s="4" t="n">
        <f aca="false">SUMIFS(bibli_modele_init!$D$1:$D$4467,bibli_modele_init!$A$1:$A$4467,$C17,bibli_modele_init!$C$1:$C$4467,$E17)</f>
        <v>0.794306753228436</v>
      </c>
      <c r="J17" s="0" t="n">
        <f aca="false">SUMIFS(bibli_modele_init!$E$1:$E$4467,bibli_modele_init!$A$1:$A$4467,$C17,bibli_modele_init!$C$1:$C$4467,$E17)</f>
        <v>125.556863941364</v>
      </c>
      <c r="K17" s="0" t="n">
        <f aca="false">F17-I17</f>
        <v>-0.012050150545189</v>
      </c>
      <c r="L17" s="0" t="n">
        <f aca="false">G17-J17</f>
        <v>0.169527581595005</v>
      </c>
      <c r="M17" s="0" t="n">
        <v>1</v>
      </c>
    </row>
    <row r="18" customFormat="false" ht="15.8" hidden="false" customHeight="false" outlineLevel="0" collapsed="false">
      <c r="A18" s="0" t="str">
        <f aca="false">MID(C18,1,2)</f>
        <v>01</v>
      </c>
      <c r="B18" s="0" t="str">
        <f aca="false">VLOOKUP(A18,Nomenclature!$E$1:$F$9,2,0)</f>
        <v>Bureaux Administration</v>
      </c>
      <c r="C18" s="5" t="s">
        <v>690</v>
      </c>
      <c r="D18" s="4" t="s">
        <v>155</v>
      </c>
      <c r="E18" s="4" t="s">
        <v>734</v>
      </c>
      <c r="F18" s="4" t="n">
        <v>0.147596091574298</v>
      </c>
      <c r="G18" s="4" t="n">
        <v>85.7142855</v>
      </c>
      <c r="H18" s="4" t="n">
        <v>375.5357133</v>
      </c>
      <c r="I18" s="4" t="n">
        <f aca="false">SUMIFS(bibli_modele_init!$D$1:$D$4467,bibli_modele_init!$A$1:$A$4467,$C18,bibli_modele_init!$C$1:$C$4467,$E18)</f>
        <v>0.135069679419056</v>
      </c>
      <c r="J18" s="0" t="n">
        <f aca="false">SUMIFS(bibli_modele_init!$E$1:$E$4467,bibli_modele_init!$A$1:$A$4467,$C18,bibli_modele_init!$C$1:$C$4467,$E18)</f>
        <v>85.7142854999999</v>
      </c>
      <c r="K18" s="0" t="n">
        <f aca="false">F18-I18</f>
        <v>0.012526412155242</v>
      </c>
      <c r="L18" s="0" t="n">
        <f aca="false">G18-J18</f>
        <v>0</v>
      </c>
      <c r="M18" s="0" t="n">
        <v>1</v>
      </c>
    </row>
    <row r="19" customFormat="false" ht="15.8" hidden="false" customHeight="false" outlineLevel="0" collapsed="false">
      <c r="A19" s="0" t="str">
        <f aca="false">MID(C19,1,2)</f>
        <v>01</v>
      </c>
      <c r="B19" s="0" t="str">
        <f aca="false">VLOOKUP(A19,Nomenclature!$E$1:$F$9,2,0)</f>
        <v>Bureaux Administration</v>
      </c>
      <c r="C19" s="5" t="s">
        <v>690</v>
      </c>
      <c r="D19" s="4" t="s">
        <v>239</v>
      </c>
      <c r="E19" s="4" t="s">
        <v>735</v>
      </c>
      <c r="F19" s="4" t="n">
        <v>0.13130735834107</v>
      </c>
      <c r="G19" s="4" t="n">
        <v>85.7142855</v>
      </c>
      <c r="H19" s="4" t="n">
        <v>375.5357133</v>
      </c>
      <c r="I19" s="4" t="n">
        <f aca="false">SUMIFS(bibli_modele_init!$D$1:$D$4467,bibli_modele_init!$A$1:$A$4467,$C19,bibli_modele_init!$C$1:$C$4467,$E19)</f>
        <v>0.133330062149059</v>
      </c>
      <c r="J19" s="0" t="n">
        <f aca="false">SUMIFS(bibli_modele_init!$E$1:$E$4467,bibli_modele_init!$A$1:$A$4467,$C19,bibli_modele_init!$C$1:$C$4467,$E19)</f>
        <v>85.7142854999999</v>
      </c>
      <c r="K19" s="0" t="n">
        <f aca="false">F19-I19</f>
        <v>-0.00202270380798902</v>
      </c>
      <c r="L19" s="0" t="n">
        <f aca="false">G19-J19</f>
        <v>0</v>
      </c>
      <c r="M19" s="0" t="n">
        <v>1</v>
      </c>
    </row>
    <row r="20" customFormat="false" ht="15.8" hidden="false" customHeight="false" outlineLevel="0" collapsed="false">
      <c r="A20" s="0" t="str">
        <f aca="false">MID(C20,1,2)</f>
        <v>01</v>
      </c>
      <c r="B20" s="0" t="str">
        <f aca="false">VLOOKUP(A20,Nomenclature!$E$1:$F$9,2,0)</f>
        <v>Bureaux Administration</v>
      </c>
      <c r="C20" s="5" t="s">
        <v>690</v>
      </c>
      <c r="D20" s="4" t="s">
        <v>155</v>
      </c>
      <c r="E20" s="4" t="s">
        <v>736</v>
      </c>
      <c r="F20" s="4" t="n">
        <v>0.206634528151259</v>
      </c>
      <c r="G20" s="4" t="n">
        <v>119.14285691</v>
      </c>
      <c r="H20" s="4" t="n">
        <v>923.5714273</v>
      </c>
      <c r="I20" s="4" t="n">
        <f aca="false">SUMIFS(bibli_modele_init!$D$1:$D$4467,bibli_modele_init!$A$1:$A$4467,$C20,bibli_modele_init!$C$1:$C$4467,$E20)</f>
        <v>0.189097551186679</v>
      </c>
      <c r="J20" s="0" t="n">
        <f aca="false">SUMIFS(bibli_modele_init!$E$1:$E$4467,bibli_modele_init!$A$1:$A$4467,$C20,bibli_modele_init!$C$1:$C$4467,$E20)</f>
        <v>119.14285691</v>
      </c>
      <c r="K20" s="0" t="n">
        <f aca="false">F20-I20</f>
        <v>0.01753697696458</v>
      </c>
      <c r="L20" s="0" t="n">
        <f aca="false">G20-J20</f>
        <v>0</v>
      </c>
      <c r="M20" s="0" t="n">
        <v>1</v>
      </c>
    </row>
    <row r="21" customFormat="false" ht="15.8" hidden="false" customHeight="false" outlineLevel="0" collapsed="false">
      <c r="A21" s="0" t="str">
        <f aca="false">MID(C21,1,2)</f>
        <v>01</v>
      </c>
      <c r="B21" s="0" t="str">
        <f aca="false">VLOOKUP(A21,Nomenclature!$E$1:$F$9,2,0)</f>
        <v>Bureaux Administration</v>
      </c>
      <c r="C21" s="5" t="s">
        <v>690</v>
      </c>
      <c r="D21" s="4" t="s">
        <v>239</v>
      </c>
      <c r="E21" s="4" t="s">
        <v>737</v>
      </c>
      <c r="F21" s="4" t="n">
        <v>0.183830301630563</v>
      </c>
      <c r="G21" s="4" t="n">
        <v>116.57142834</v>
      </c>
      <c r="H21" s="4" t="n">
        <v>375.5357133</v>
      </c>
      <c r="I21" s="4" t="n">
        <f aca="false">SUMIFS(bibli_modele_init!$D$1:$D$4467,bibli_modele_init!$A$1:$A$4467,$C21,bibli_modele_init!$C$1:$C$4467,$E21)</f>
        <v>0.186662087008682</v>
      </c>
      <c r="J21" s="0" t="n">
        <f aca="false">SUMIFS(bibli_modele_init!$E$1:$E$4467,bibli_modele_init!$A$1:$A$4467,$C21,bibli_modele_init!$C$1:$C$4467,$E21)</f>
        <v>116.57142834</v>
      </c>
      <c r="K21" s="0" t="n">
        <f aca="false">F21-I21</f>
        <v>-0.00283178537811898</v>
      </c>
      <c r="L21" s="0" t="n">
        <f aca="false">G21-J21</f>
        <v>0</v>
      </c>
      <c r="M21" s="0" t="n">
        <v>1</v>
      </c>
    </row>
    <row r="22" customFormat="false" ht="15.8" hidden="false" customHeight="false" outlineLevel="0" collapsed="false">
      <c r="A22" s="0" t="str">
        <f aca="false">MID(C22,1,2)</f>
        <v>01</v>
      </c>
      <c r="B22" s="0" t="str">
        <f aca="false">VLOOKUP(A22,Nomenclature!$E$1:$F$9,2,0)</f>
        <v>Bureaux Administration</v>
      </c>
      <c r="C22" s="5" t="s">
        <v>690</v>
      </c>
      <c r="D22" s="4" t="s">
        <v>738</v>
      </c>
      <c r="E22" s="4" t="s">
        <v>738</v>
      </c>
      <c r="F22" s="4" t="n">
        <v>0.15</v>
      </c>
      <c r="G22" s="4" t="n">
        <v>20</v>
      </c>
      <c r="H22" s="4" t="n">
        <v>0</v>
      </c>
      <c r="I22" s="4" t="n">
        <f aca="false">SUMIFS(bibli_modele_init!$D$1:$D$4467,bibli_modele_init!$A$1:$A$4467,$C22,bibli_modele_init!$C$1:$C$4467,$E22)</f>
        <v>0.15</v>
      </c>
      <c r="J22" s="0" t="n">
        <f aca="false">SUMIFS(bibli_modele_init!$E$1:$E$4467,bibli_modele_init!$A$1:$A$4467,$C22,bibli_modele_init!$C$1:$C$4467,$E22)</f>
        <v>20</v>
      </c>
      <c r="K22" s="0" t="n">
        <f aca="false">F22-I22</f>
        <v>0</v>
      </c>
      <c r="L22" s="0" t="n">
        <f aca="false">G22-J22</f>
        <v>0</v>
      </c>
      <c r="M22" s="0" t="n">
        <v>1</v>
      </c>
    </row>
    <row r="23" customFormat="false" ht="15.8" hidden="false" customHeight="false" outlineLevel="0" collapsed="false">
      <c r="A23" s="0" t="str">
        <f aca="false">MID(C23,1,2)</f>
        <v>01</v>
      </c>
      <c r="B23" s="0" t="str">
        <f aca="false">VLOOKUP(A23,Nomenclature!$E$1:$F$9,2,0)</f>
        <v>Bureaux Administration</v>
      </c>
      <c r="C23" s="5" t="s">
        <v>397</v>
      </c>
      <c r="D23" s="4" t="s">
        <v>155</v>
      </c>
      <c r="E23" s="4" t="s">
        <v>732</v>
      </c>
      <c r="F23" s="4" t="n">
        <v>0.735931034584034</v>
      </c>
      <c r="G23" s="4" t="n">
        <v>60.5851594182314</v>
      </c>
      <c r="H23" s="4" t="n">
        <v>2033.65625</v>
      </c>
      <c r="I23" s="4" t="n">
        <f aca="false">SUMIFS(bibli_modele_init!$D$1:$D$4467,bibli_modele_init!$A$1:$A$4467,$C23,bibli_modele_init!$C$1:$C$4467,$E23)</f>
        <v>0.748305232953892</v>
      </c>
      <c r="J23" s="0" t="n">
        <f aca="false">SUMIFS(bibli_modele_init!$E$1:$E$4467,bibli_modele_init!$A$1:$A$4467,$C23,bibli_modele_init!$C$1:$C$4467,$E23)</f>
        <v>136.644062360555</v>
      </c>
      <c r="K23" s="0" t="n">
        <f aca="false">F23-I23</f>
        <v>-0.012374198369858</v>
      </c>
      <c r="L23" s="0" t="n">
        <f aca="false">G23-J23</f>
        <v>-76.0589029423236</v>
      </c>
      <c r="M23" s="0" t="n">
        <v>1</v>
      </c>
    </row>
    <row r="24" customFormat="false" ht="15.8" hidden="false" customHeight="false" outlineLevel="0" collapsed="false">
      <c r="A24" s="0" t="str">
        <f aca="false">MID(C24,1,2)</f>
        <v>01</v>
      </c>
      <c r="B24" s="0" t="str">
        <f aca="false">VLOOKUP(A24,Nomenclature!$E$1:$F$9,2,0)</f>
        <v>Bureaux Administration</v>
      </c>
      <c r="C24" s="5" t="s">
        <v>397</v>
      </c>
      <c r="D24" s="4" t="s">
        <v>239</v>
      </c>
      <c r="E24" s="4" t="s">
        <v>733</v>
      </c>
      <c r="F24" s="4" t="n">
        <v>0.506048441967899</v>
      </c>
      <c r="G24" s="4" t="n">
        <v>58.1888695636736</v>
      </c>
      <c r="H24" s="4" t="n">
        <v>1522.15625</v>
      </c>
      <c r="I24" s="4" t="n">
        <f aca="false">SUMIFS(bibli_modele_init!$D$1:$D$4467,bibli_modele_init!$A$1:$A$4467,$C24,bibli_modele_init!$C$1:$C$4467,$E24)</f>
        <v>0.516305272849422</v>
      </c>
      <c r="J24" s="0" t="n">
        <f aca="false">SUMIFS(bibli_modele_init!$E$1:$E$4467,bibli_modele_init!$A$1:$A$4467,$C24,bibli_modele_init!$C$1:$C$4467,$E24)</f>
        <v>58.2330467704159</v>
      </c>
      <c r="K24" s="0" t="n">
        <f aca="false">F24-I24</f>
        <v>-0.0102568308815231</v>
      </c>
      <c r="L24" s="0" t="n">
        <f aca="false">G24-J24</f>
        <v>-0.0441772067423045</v>
      </c>
      <c r="M24" s="0" t="n">
        <v>1</v>
      </c>
    </row>
    <row r="25" customFormat="false" ht="15.8" hidden="false" customHeight="false" outlineLevel="0" collapsed="false">
      <c r="A25" s="0" t="str">
        <f aca="false">MID(C25,1,2)</f>
        <v>01</v>
      </c>
      <c r="B25" s="0" t="str">
        <f aca="false">VLOOKUP(A25,Nomenclature!$E$1:$F$9,2,0)</f>
        <v>Bureaux Administration</v>
      </c>
      <c r="C25" s="5" t="s">
        <v>397</v>
      </c>
      <c r="D25" s="4" t="s">
        <v>155</v>
      </c>
      <c r="E25" s="4" t="s">
        <v>734</v>
      </c>
      <c r="F25" s="4" t="n">
        <v>0.189870206922681</v>
      </c>
      <c r="G25" s="4" t="n">
        <v>45.0000000000001</v>
      </c>
      <c r="H25" s="4" t="n">
        <v>197.15625</v>
      </c>
      <c r="I25" s="4" t="n">
        <f aca="false">SUMIFS(bibli_modele_init!$D$1:$D$4467,bibli_modele_init!$A$1:$A$4467,$C25,bibli_modele_init!$C$1:$C$4467,$E25)</f>
        <v>0.173756475091894</v>
      </c>
      <c r="J25" s="0" t="n">
        <f aca="false">SUMIFS(bibli_modele_init!$E$1:$E$4467,bibli_modele_init!$A$1:$A$4467,$C25,bibli_modele_init!$C$1:$C$4467,$E25)</f>
        <v>45</v>
      </c>
      <c r="K25" s="0" t="n">
        <f aca="false">F25-I25</f>
        <v>0.016113731830787</v>
      </c>
      <c r="L25" s="0" t="n">
        <f aca="false">G25-J25</f>
        <v>0</v>
      </c>
      <c r="M25" s="0" t="n">
        <v>1</v>
      </c>
    </row>
    <row r="26" customFormat="false" ht="15.8" hidden="false" customHeight="false" outlineLevel="0" collapsed="false">
      <c r="A26" s="0" t="str">
        <f aca="false">MID(C26,1,2)</f>
        <v>01</v>
      </c>
      <c r="B26" s="0" t="str">
        <f aca="false">VLOOKUP(A26,Nomenclature!$E$1:$F$9,2,0)</f>
        <v>Bureaux Administration</v>
      </c>
      <c r="C26" s="5" t="s">
        <v>397</v>
      </c>
      <c r="D26" s="4" t="s">
        <v>239</v>
      </c>
      <c r="E26" s="4" t="s">
        <v>735</v>
      </c>
      <c r="F26" s="4" t="n">
        <v>0.130560498027718</v>
      </c>
      <c r="G26" s="4" t="n">
        <v>45.0000000000001</v>
      </c>
      <c r="H26" s="4" t="n">
        <v>197.15625</v>
      </c>
      <c r="I26" s="4" t="n">
        <f aca="false">SUMIFS(bibli_modele_init!$D$1:$D$4467,bibli_modele_init!$A$1:$A$4467,$C26,bibli_modele_init!$C$1:$C$4467,$E26)</f>
        <v>0.133206760395151</v>
      </c>
      <c r="J26" s="0" t="n">
        <f aca="false">SUMIFS(bibli_modele_init!$E$1:$E$4467,bibli_modele_init!$A$1:$A$4467,$C26,bibli_modele_init!$C$1:$C$4467,$E26)</f>
        <v>45</v>
      </c>
      <c r="K26" s="0" t="n">
        <f aca="false">F26-I26</f>
        <v>-0.00264626236743298</v>
      </c>
      <c r="L26" s="0" t="n">
        <f aca="false">G26-J26</f>
        <v>0</v>
      </c>
      <c r="M26" s="0" t="n">
        <v>1</v>
      </c>
    </row>
    <row r="27" customFormat="false" ht="15.8" hidden="false" customHeight="false" outlineLevel="0" collapsed="false">
      <c r="A27" s="0" t="str">
        <f aca="false">MID(C27,1,2)</f>
        <v>01</v>
      </c>
      <c r="B27" s="0" t="str">
        <f aca="false">VLOOKUP(A27,Nomenclature!$E$1:$F$9,2,0)</f>
        <v>Bureaux Administration</v>
      </c>
      <c r="C27" s="5" t="s">
        <v>397</v>
      </c>
      <c r="D27" s="4" t="s">
        <v>155</v>
      </c>
      <c r="E27" s="4" t="s">
        <v>736</v>
      </c>
      <c r="F27" s="4" t="n">
        <v>0.323809655216975</v>
      </c>
      <c r="G27" s="4" t="n">
        <v>55.8000000000002</v>
      </c>
      <c r="H27" s="4" t="n">
        <v>708.65625</v>
      </c>
      <c r="I27" s="4" t="n">
        <f aca="false">SUMIFS(bibli_modele_init!$D$1:$D$4467,bibli_modele_init!$A$1:$A$4467,$C27,bibli_modele_init!$C$1:$C$4467,$E27)</f>
        <v>0.296328872249741</v>
      </c>
      <c r="J27" s="0" t="n">
        <f aca="false">SUMIFS(bibli_modele_init!$E$1:$E$4467,bibli_modele_init!$A$1:$A$4467,$C27,bibli_modele_init!$C$1:$C$4467,$E27)</f>
        <v>55.8</v>
      </c>
      <c r="K27" s="0" t="n">
        <f aca="false">F27-I27</f>
        <v>0.027480782967234</v>
      </c>
      <c r="L27" s="0" t="n">
        <f aca="false">G27-J27</f>
        <v>2.06057393370429E-013</v>
      </c>
      <c r="M27" s="0" t="n">
        <v>1</v>
      </c>
    </row>
    <row r="28" customFormat="false" ht="15.8" hidden="false" customHeight="false" outlineLevel="0" collapsed="false">
      <c r="A28" s="0" t="str">
        <f aca="false">MID(C28,1,2)</f>
        <v>01</v>
      </c>
      <c r="B28" s="0" t="str">
        <f aca="false">VLOOKUP(A28,Nomenclature!$E$1:$F$9,2,0)</f>
        <v>Bureaux Administration</v>
      </c>
      <c r="C28" s="5" t="s">
        <v>397</v>
      </c>
      <c r="D28" s="4" t="s">
        <v>239</v>
      </c>
      <c r="E28" s="4" t="s">
        <v>737</v>
      </c>
      <c r="F28" s="4" t="n">
        <v>0.222661314465875</v>
      </c>
      <c r="G28" s="4" t="n">
        <v>54.6000000000002</v>
      </c>
      <c r="H28" s="4" t="n">
        <v>197.15625</v>
      </c>
      <c r="I28" s="4" t="n">
        <f aca="false">SUMIFS(bibli_modele_init!$D$1:$D$4467,bibli_modele_init!$A$1:$A$4467,$C28,bibli_modele_init!$C$1:$C$4467,$E28)</f>
        <v>0.227174320053746</v>
      </c>
      <c r="J28" s="0" t="n">
        <f aca="false">SUMIFS(bibli_modele_init!$E$1:$E$4467,bibli_modele_init!$A$1:$A$4467,$C28,bibli_modele_init!$C$1:$C$4467,$E28)</f>
        <v>54.6</v>
      </c>
      <c r="K28" s="0" t="n">
        <f aca="false">F28-I28</f>
        <v>-0.00451300558787102</v>
      </c>
      <c r="L28" s="0" t="n">
        <f aca="false">G28-J28</f>
        <v>1.98951966012828E-013</v>
      </c>
      <c r="M28" s="0" t="n">
        <v>1</v>
      </c>
    </row>
    <row r="29" customFormat="false" ht="15.8" hidden="false" customHeight="false" outlineLevel="0" collapsed="false">
      <c r="A29" s="0" t="str">
        <f aca="false">MID(C29,1,2)</f>
        <v>01</v>
      </c>
      <c r="B29" s="0" t="str">
        <f aca="false">VLOOKUP(A29,Nomenclature!$E$1:$F$9,2,0)</f>
        <v>Bureaux Administration</v>
      </c>
      <c r="C29" s="5" t="s">
        <v>397</v>
      </c>
      <c r="D29" s="4" t="s">
        <v>738</v>
      </c>
      <c r="E29" s="4" t="s">
        <v>738</v>
      </c>
      <c r="F29" s="4" t="n">
        <v>0.15</v>
      </c>
      <c r="G29" s="4" t="n">
        <v>20</v>
      </c>
      <c r="H29" s="4" t="n">
        <v>0</v>
      </c>
      <c r="I29" s="4" t="n">
        <f aca="false">SUMIFS(bibli_modele_init!$D$1:$D$4467,bibli_modele_init!$A$1:$A$4467,$C29,bibli_modele_init!$C$1:$C$4467,$E29)</f>
        <v>0.15</v>
      </c>
      <c r="J29" s="0" t="n">
        <f aca="false">SUMIFS(bibli_modele_init!$E$1:$E$4467,bibli_modele_init!$A$1:$A$4467,$C29,bibli_modele_init!$C$1:$C$4467,$E29)</f>
        <v>20</v>
      </c>
      <c r="K29" s="0" t="n">
        <f aca="false">F29-I29</f>
        <v>0</v>
      </c>
      <c r="L29" s="0" t="n">
        <f aca="false">G29-J29</f>
        <v>0</v>
      </c>
      <c r="M29" s="0" t="n">
        <v>1</v>
      </c>
    </row>
    <row r="30" customFormat="false" ht="15.8" hidden="false" customHeight="false" outlineLevel="0" collapsed="false">
      <c r="A30" s="0" t="str">
        <f aca="false">MID(C30,1,2)</f>
        <v>01</v>
      </c>
      <c r="B30" s="0" t="str">
        <f aca="false">VLOOKUP(A30,Nomenclature!$E$1:$F$9,2,0)</f>
        <v>Bureaux Administration</v>
      </c>
      <c r="C30" s="5" t="s">
        <v>545</v>
      </c>
      <c r="D30" s="4" t="s">
        <v>155</v>
      </c>
      <c r="E30" s="4" t="s">
        <v>732</v>
      </c>
      <c r="F30" s="4" t="n">
        <v>0.726693348149231</v>
      </c>
      <c r="G30" s="4" t="n">
        <v>49.3806560567412</v>
      </c>
      <c r="H30" s="4" t="n">
        <v>511.5</v>
      </c>
      <c r="I30" s="4" t="n">
        <f aca="false">SUMIFS(bibli_modele_init!$D$1:$D$4467,bibli_modele_init!$A$1:$A$4467,$C30,bibli_modele_init!$C$1:$C$4467,$E30)</f>
        <v>0.744806022863171</v>
      </c>
      <c r="J30" s="0" t="n">
        <f aca="false">SUMIFS(bibli_modele_init!$E$1:$E$4467,bibli_modele_init!$A$1:$A$4467,$C30,bibli_modele_init!$C$1:$C$4467,$E30)</f>
        <v>125.591726206312</v>
      </c>
      <c r="K30" s="0" t="n">
        <f aca="false">F30-I30</f>
        <v>-0.0181126747139401</v>
      </c>
      <c r="L30" s="0" t="n">
        <f aca="false">G30-J30</f>
        <v>-76.2110701495708</v>
      </c>
      <c r="M30" s="0" t="n">
        <v>1</v>
      </c>
    </row>
    <row r="31" customFormat="false" ht="15.8" hidden="false" customHeight="false" outlineLevel="0" collapsed="false">
      <c r="A31" s="0" t="str">
        <f aca="false">MID(C31,1,2)</f>
        <v>01</v>
      </c>
      <c r="B31" s="0" t="str">
        <f aca="false">VLOOKUP(A31,Nomenclature!$E$1:$F$9,2,0)</f>
        <v>Bureaux Administration</v>
      </c>
      <c r="C31" s="5" t="s">
        <v>545</v>
      </c>
      <c r="D31" s="4" t="s">
        <v>239</v>
      </c>
      <c r="E31" s="4" t="s">
        <v>733</v>
      </c>
      <c r="F31" s="4" t="n">
        <v>0</v>
      </c>
      <c r="G31" s="4" t="n">
        <v>0</v>
      </c>
      <c r="H31" s="4" t="n">
        <v>0</v>
      </c>
      <c r="I31" s="4" t="n">
        <f aca="false">SUMIFS(bibli_modele_init!$D$1:$D$4467,bibli_modele_init!$A$1:$A$4467,$C31,bibli_modele_init!$C$1:$C$4467,$E31)</f>
        <v>0</v>
      </c>
      <c r="J31" s="0" t="n">
        <f aca="false">SUMIFS(bibli_modele_init!$E$1:$E$4467,bibli_modele_init!$A$1:$A$4467,$C31,bibli_modele_init!$C$1:$C$4467,$E31)</f>
        <v>0</v>
      </c>
      <c r="K31" s="0" t="n">
        <f aca="false">F31-I31</f>
        <v>0</v>
      </c>
      <c r="L31" s="0" t="n">
        <f aca="false">G31-J31</f>
        <v>0</v>
      </c>
      <c r="M31" s="0" t="n">
        <v>1</v>
      </c>
    </row>
    <row r="32" customFormat="false" ht="30.8" hidden="false" customHeight="true" outlineLevel="0" collapsed="false">
      <c r="A32" s="0" t="str">
        <f aca="false">MID(C32,1,2)</f>
        <v>01</v>
      </c>
      <c r="B32" s="0" t="str">
        <f aca="false">VLOOKUP(A32,Nomenclature!$E$1:$F$9,2,0)</f>
        <v>Bureaux Administration</v>
      </c>
      <c r="C32" s="5" t="s">
        <v>545</v>
      </c>
      <c r="D32" s="4" t="s">
        <v>155</v>
      </c>
      <c r="E32" s="4" t="s">
        <v>734</v>
      </c>
      <c r="F32" s="4" t="n">
        <v>0</v>
      </c>
      <c r="G32" s="4" t="n">
        <v>0</v>
      </c>
      <c r="H32" s="4" t="n">
        <v>0</v>
      </c>
      <c r="I32" s="4" t="n">
        <f aca="false">SUMIFS(bibli_modele_init!$D$1:$D$4467,bibli_modele_init!$A$1:$A$4467,$C32,bibli_modele_init!$C$1:$C$4467,$E32)</f>
        <v>0</v>
      </c>
      <c r="J32" s="0" t="n">
        <f aca="false">SUMIFS(bibli_modele_init!$E$1:$E$4467,bibli_modele_init!$A$1:$A$4467,$C32,bibli_modele_init!$C$1:$C$4467,$E32)</f>
        <v>0</v>
      </c>
      <c r="K32" s="0" t="n">
        <f aca="false">F32-I32</f>
        <v>0</v>
      </c>
      <c r="L32" s="0" t="n">
        <f aca="false">G32-J32</f>
        <v>0</v>
      </c>
      <c r="M32" s="0" t="n">
        <v>1</v>
      </c>
    </row>
    <row r="33" customFormat="false" ht="24.85" hidden="false" customHeight="true" outlineLevel="0" collapsed="false">
      <c r="A33" s="0" t="str">
        <f aca="false">MID(C33,1,2)</f>
        <v>01</v>
      </c>
      <c r="B33" s="0" t="str">
        <f aca="false">VLOOKUP(A33,Nomenclature!$E$1:$F$9,2,0)</f>
        <v>Bureaux Administration</v>
      </c>
      <c r="C33" s="5" t="s">
        <v>545</v>
      </c>
      <c r="D33" s="4" t="s">
        <v>239</v>
      </c>
      <c r="E33" s="4" t="s">
        <v>735</v>
      </c>
      <c r="F33" s="4" t="n">
        <v>0</v>
      </c>
      <c r="G33" s="4" t="n">
        <v>0</v>
      </c>
      <c r="H33" s="4" t="n">
        <v>0</v>
      </c>
      <c r="I33" s="4" t="n">
        <f aca="false">SUMIFS(bibli_modele_init!$D$1:$D$4467,bibli_modele_init!$A$1:$A$4467,$C33,bibli_modele_init!$C$1:$C$4467,$E33)</f>
        <v>0</v>
      </c>
      <c r="J33" s="0" t="n">
        <f aca="false">SUMIFS(bibli_modele_init!$E$1:$E$4467,bibli_modele_init!$A$1:$A$4467,$C33,bibli_modele_init!$C$1:$C$4467,$E33)</f>
        <v>0</v>
      </c>
      <c r="K33" s="0" t="n">
        <f aca="false">F33-I33</f>
        <v>0</v>
      </c>
      <c r="L33" s="0" t="n">
        <f aca="false">G33-J33</f>
        <v>0</v>
      </c>
      <c r="M33" s="0" t="n">
        <v>1</v>
      </c>
    </row>
    <row r="34" customFormat="false" ht="31.8" hidden="false" customHeight="true" outlineLevel="0" collapsed="false">
      <c r="A34" s="0" t="str">
        <f aca="false">MID(C34,1,2)</f>
        <v>01</v>
      </c>
      <c r="B34" s="0" t="str">
        <f aca="false">VLOOKUP(A34,Nomenclature!$E$1:$F$9,2,0)</f>
        <v>Bureaux Administration</v>
      </c>
      <c r="C34" s="5" t="s">
        <v>545</v>
      </c>
      <c r="D34" s="4" t="s">
        <v>155</v>
      </c>
      <c r="E34" s="4" t="s">
        <v>736</v>
      </c>
      <c r="F34" s="4" t="n">
        <v>0.145106127758438</v>
      </c>
      <c r="G34" s="4" t="n">
        <v>31.1999999999999</v>
      </c>
      <c r="H34" s="4" t="n">
        <v>511.5</v>
      </c>
      <c r="I34" s="4" t="n">
        <f aca="false">SUMIFS(bibli_modele_init!$D$1:$D$4467,bibli_modele_init!$A$1:$A$4467,$C34,bibli_modele_init!$C$1:$C$4467,$E34)</f>
        <v>0.334626449951965</v>
      </c>
      <c r="J34" s="0" t="n">
        <f aca="false">SUMIFS(bibli_modele_init!$E$1:$E$4467,bibli_modele_init!$A$1:$A$4467,$C34,bibli_modele_init!$C$1:$C$4467,$E34)</f>
        <v>31.2</v>
      </c>
      <c r="K34" s="0" t="n">
        <f aca="false">F34-I34</f>
        <v>-0.189520322193527</v>
      </c>
      <c r="L34" s="0" t="n">
        <f aca="false">G34-J34</f>
        <v>0</v>
      </c>
      <c r="M34" s="0" t="n">
        <v>1</v>
      </c>
    </row>
    <row r="35" customFormat="false" ht="15.8" hidden="false" customHeight="false" outlineLevel="0" collapsed="false">
      <c r="A35" s="0" t="str">
        <f aca="false">MID(C35,1,2)</f>
        <v>01</v>
      </c>
      <c r="B35" s="0" t="str">
        <f aca="false">VLOOKUP(A35,Nomenclature!$E$1:$F$9,2,0)</f>
        <v>Bureaux Administration</v>
      </c>
      <c r="C35" s="5" t="s">
        <v>545</v>
      </c>
      <c r="D35" s="4" t="s">
        <v>239</v>
      </c>
      <c r="E35" s="4" t="s">
        <v>737</v>
      </c>
      <c r="F35" s="4" t="n">
        <v>0</v>
      </c>
      <c r="G35" s="4" t="n">
        <v>0</v>
      </c>
      <c r="H35" s="4" t="n">
        <v>0</v>
      </c>
      <c r="I35" s="4" t="n">
        <f aca="false">SUMIFS(bibli_modele_init!$D$1:$D$4467,bibli_modele_init!$A$1:$A$4467,$C35,bibli_modele_init!$C$1:$C$4467,$E35)</f>
        <v>0</v>
      </c>
      <c r="J35" s="0" t="n">
        <f aca="false">SUMIFS(bibli_modele_init!$E$1:$E$4467,bibli_modele_init!$A$1:$A$4467,$C35,bibli_modele_init!$C$1:$C$4467,$E35)</f>
        <v>0</v>
      </c>
      <c r="K35" s="0" t="n">
        <f aca="false">F35-I35</f>
        <v>0</v>
      </c>
      <c r="L35" s="0" t="n">
        <f aca="false">G35-J35</f>
        <v>0</v>
      </c>
      <c r="M35" s="0" t="n">
        <v>1</v>
      </c>
    </row>
    <row r="36" customFormat="false" ht="15.8" hidden="false" customHeight="false" outlineLevel="0" collapsed="false">
      <c r="A36" s="0" t="str">
        <f aca="false">MID(C36,1,2)</f>
        <v>01</v>
      </c>
      <c r="B36" s="0" t="str">
        <f aca="false">VLOOKUP(A36,Nomenclature!$E$1:$F$9,2,0)</f>
        <v>Bureaux Administration</v>
      </c>
      <c r="C36" s="5" t="s">
        <v>545</v>
      </c>
      <c r="D36" s="4" t="s">
        <v>738</v>
      </c>
      <c r="E36" s="4" t="s">
        <v>738</v>
      </c>
      <c r="F36" s="4" t="n">
        <v>0.15</v>
      </c>
      <c r="G36" s="4" t="n">
        <v>20</v>
      </c>
      <c r="H36" s="4" t="n">
        <v>0</v>
      </c>
      <c r="I36" s="4" t="n">
        <f aca="false">SUMIFS(bibli_modele_init!$D$1:$D$4467,bibli_modele_init!$A$1:$A$4467,$C36,bibli_modele_init!$C$1:$C$4467,$E36)</f>
        <v>0.15</v>
      </c>
      <c r="J36" s="0" t="n">
        <f aca="false">SUMIFS(bibli_modele_init!$E$1:$E$4467,bibli_modele_init!$A$1:$A$4467,$C36,bibli_modele_init!$C$1:$C$4467,$E36)</f>
        <v>20</v>
      </c>
      <c r="K36" s="0" t="n">
        <f aca="false">F36-I36</f>
        <v>0</v>
      </c>
      <c r="L36" s="0" t="n">
        <f aca="false">G36-J36</f>
        <v>0</v>
      </c>
      <c r="M36" s="0" t="n">
        <v>1</v>
      </c>
    </row>
    <row r="37" customFormat="false" ht="15.8" hidden="false" customHeight="false" outlineLevel="0" collapsed="false">
      <c r="A37" s="0" t="str">
        <f aca="false">MID(C37,1,2)</f>
        <v>01</v>
      </c>
      <c r="B37" s="0" t="str">
        <f aca="false">VLOOKUP(A37,Nomenclature!$E$1:$F$9,2,0)</f>
        <v>Bureaux Administration</v>
      </c>
      <c r="C37" s="5" t="s">
        <v>692</v>
      </c>
      <c r="D37" s="4" t="s">
        <v>155</v>
      </c>
      <c r="E37" s="4" t="s">
        <v>732</v>
      </c>
      <c r="F37" s="4" t="n">
        <v>0.941444356144522</v>
      </c>
      <c r="G37" s="4" t="n">
        <v>75.62403125027</v>
      </c>
      <c r="H37" s="4" t="n">
        <v>4677.40625</v>
      </c>
      <c r="I37" s="4" t="n">
        <f aca="false">SUMIFS(bibli_modele_init!$D$1:$D$4467,bibli_modele_init!$A$1:$A$4467,$C37,bibli_modele_init!$C$1:$C$4467,$E37)</f>
        <v>0.947535969877893</v>
      </c>
      <c r="J37" s="0" t="n">
        <f aca="false">SUMIFS(bibli_modele_init!$E$1:$E$4467,bibli_modele_init!$A$1:$A$4467,$C37,bibli_modele_init!$C$1:$C$4467,$E37)</f>
        <v>152.213710751768</v>
      </c>
      <c r="K37" s="0" t="n">
        <f aca="false">F37-I37</f>
        <v>-0.00609161373337108</v>
      </c>
      <c r="L37" s="0" t="n">
        <f aca="false">G37-J37</f>
        <v>-76.589679501498</v>
      </c>
      <c r="M37" s="0" t="n">
        <v>1</v>
      </c>
    </row>
    <row r="38" customFormat="false" ht="15.8" hidden="false" customHeight="false" outlineLevel="0" collapsed="false">
      <c r="A38" s="0" t="str">
        <f aca="false">MID(C38,1,2)</f>
        <v>01</v>
      </c>
      <c r="B38" s="0" t="str">
        <f aca="false">VLOOKUP(A38,Nomenclature!$E$1:$F$9,2,0)</f>
        <v>Bureaux Administration</v>
      </c>
      <c r="C38" s="5" t="s">
        <v>692</v>
      </c>
      <c r="D38" s="4" t="s">
        <v>239</v>
      </c>
      <c r="E38" s="4" t="s">
        <v>733</v>
      </c>
      <c r="F38" s="4" t="n">
        <v>0.848710346335776</v>
      </c>
      <c r="G38" s="4" t="n">
        <v>73.25791176496</v>
      </c>
      <c r="H38" s="4" t="n">
        <v>2840.90625</v>
      </c>
      <c r="I38" s="4" t="n">
        <f aca="false">SUMIFS(bibli_modele_init!$D$1:$D$4467,bibli_modele_init!$A$1:$A$4467,$C38,bibli_modele_init!$C$1:$C$4467,$E38)</f>
        <v>0.85734303857524</v>
      </c>
      <c r="J38" s="0" t="n">
        <f aca="false">SUMIFS(bibli_modele_init!$E$1:$E$4467,bibli_modele_init!$A$1:$A$4467,$C38,bibli_modele_init!$C$1:$C$4467,$E38)</f>
        <v>73.8129042369577</v>
      </c>
      <c r="K38" s="0" t="n">
        <f aca="false">F38-I38</f>
        <v>-0.00863269223946395</v>
      </c>
      <c r="L38" s="0" t="n">
        <f aca="false">G38-J38</f>
        <v>-0.554992471997707</v>
      </c>
      <c r="M38" s="0" t="n">
        <v>1</v>
      </c>
    </row>
    <row r="39" customFormat="false" ht="15.8" hidden="false" customHeight="false" outlineLevel="0" collapsed="false">
      <c r="A39" s="0" t="str">
        <f aca="false">MID(C39,1,2)</f>
        <v>01</v>
      </c>
      <c r="B39" s="0" t="str">
        <f aca="false">VLOOKUP(A39,Nomenclature!$E$1:$F$9,2,0)</f>
        <v>Bureaux Administration</v>
      </c>
      <c r="C39" s="5" t="s">
        <v>692</v>
      </c>
      <c r="D39" s="4" t="s">
        <v>155</v>
      </c>
      <c r="E39" s="4" t="s">
        <v>734</v>
      </c>
      <c r="F39" s="4" t="n">
        <v>0.242892643885287</v>
      </c>
      <c r="G39" s="4" t="n">
        <v>45</v>
      </c>
      <c r="H39" s="4" t="n">
        <v>197.15625</v>
      </c>
      <c r="I39" s="4" t="n">
        <f aca="false">SUMIFS(bibli_modele_init!$D$1:$D$4467,bibli_modele_init!$A$1:$A$4467,$C39,bibli_modele_init!$C$1:$C$4467,$E39)</f>
        <v>0.220017852205647</v>
      </c>
      <c r="J39" s="0" t="n">
        <f aca="false">SUMIFS(bibli_modele_init!$E$1:$E$4467,bibli_modele_init!$A$1:$A$4467,$C39,bibli_modele_init!$C$1:$C$4467,$E39)</f>
        <v>45</v>
      </c>
      <c r="K39" s="0" t="n">
        <f aca="false">F39-I39</f>
        <v>0.02287479167964</v>
      </c>
      <c r="L39" s="0" t="n">
        <f aca="false">G39-J39</f>
        <v>0</v>
      </c>
      <c r="M39" s="0" t="n">
        <v>1</v>
      </c>
    </row>
    <row r="40" customFormat="false" ht="15.8" hidden="false" customHeight="false" outlineLevel="0" collapsed="false">
      <c r="A40" s="0" t="str">
        <f aca="false">MID(C40,1,2)</f>
        <v>01</v>
      </c>
      <c r="B40" s="0" t="str">
        <f aca="false">VLOOKUP(A40,Nomenclature!$E$1:$F$9,2,0)</f>
        <v>Bureaux Administration</v>
      </c>
      <c r="C40" s="5" t="s">
        <v>692</v>
      </c>
      <c r="D40" s="4" t="s">
        <v>239</v>
      </c>
      <c r="E40" s="4" t="s">
        <v>735</v>
      </c>
      <c r="F40" s="4" t="n">
        <v>0.21896726935463</v>
      </c>
      <c r="G40" s="4" t="n">
        <v>45</v>
      </c>
      <c r="H40" s="4" t="n">
        <v>197.15625</v>
      </c>
      <c r="I40" s="4" t="n">
        <f aca="false">SUMIFS(bibli_modele_init!$D$1:$D$4467,bibli_modele_init!$A$1:$A$4467,$C40,bibli_modele_init!$C$1:$C$4467,$E40)</f>
        <v>0.221194503952412</v>
      </c>
      <c r="J40" s="0" t="n">
        <f aca="false">SUMIFS(bibli_modele_init!$E$1:$E$4467,bibli_modele_init!$A$1:$A$4467,$C40,bibli_modele_init!$C$1:$C$4467,$E40)</f>
        <v>45</v>
      </c>
      <c r="K40" s="0" t="n">
        <f aca="false">F40-I40</f>
        <v>-0.00222723459778201</v>
      </c>
      <c r="L40" s="0" t="n">
        <f aca="false">G40-J40</f>
        <v>0</v>
      </c>
      <c r="M40" s="0" t="n">
        <v>1</v>
      </c>
    </row>
    <row r="41" customFormat="false" ht="15.8" hidden="false" customHeight="false" outlineLevel="0" collapsed="false">
      <c r="A41" s="0" t="str">
        <f aca="false">MID(C41,1,2)</f>
        <v>01</v>
      </c>
      <c r="B41" s="0" t="str">
        <f aca="false">VLOOKUP(A41,Nomenclature!$E$1:$F$9,2,0)</f>
        <v>Bureaux Administration</v>
      </c>
      <c r="C41" s="5" t="s">
        <v>692</v>
      </c>
      <c r="D41" s="4" t="s">
        <v>155</v>
      </c>
      <c r="E41" s="4" t="s">
        <v>736</v>
      </c>
      <c r="F41" s="4" t="n">
        <v>0.41423551670359</v>
      </c>
      <c r="G41" s="4" t="n">
        <v>55.8</v>
      </c>
      <c r="H41" s="4" t="n">
        <v>708.65625</v>
      </c>
      <c r="I41" s="4" t="n">
        <f aca="false">SUMIFS(bibli_modele_init!$D$1:$D$4467,bibli_modele_init!$A$1:$A$4467,$C41,bibli_modele_init!$C$1:$C$4467,$E41)</f>
        <v>0.375224244071645</v>
      </c>
      <c r="J41" s="0" t="n">
        <f aca="false">SUMIFS(bibli_modele_init!$E$1:$E$4467,bibli_modele_init!$A$1:$A$4467,$C41,bibli_modele_init!$C$1:$C$4467,$E41)</f>
        <v>55.8</v>
      </c>
      <c r="K41" s="0" t="n">
        <f aca="false">F41-I41</f>
        <v>0.039011272631945</v>
      </c>
      <c r="L41" s="0" t="n">
        <f aca="false">G41-J41</f>
        <v>0</v>
      </c>
      <c r="M41" s="0" t="n">
        <v>1</v>
      </c>
    </row>
    <row r="42" customFormat="false" ht="15.8" hidden="false" customHeight="false" outlineLevel="0" collapsed="false">
      <c r="A42" s="0" t="str">
        <f aca="false">MID(C42,1,2)</f>
        <v>01</v>
      </c>
      <c r="B42" s="0" t="str">
        <f aca="false">VLOOKUP(A42,Nomenclature!$E$1:$F$9,2,0)</f>
        <v>Bureaux Administration</v>
      </c>
      <c r="C42" s="5" t="s">
        <v>692</v>
      </c>
      <c r="D42" s="4" t="s">
        <v>239</v>
      </c>
      <c r="E42" s="4" t="s">
        <v>737</v>
      </c>
      <c r="F42" s="4" t="n">
        <v>0.373432552387741</v>
      </c>
      <c r="G42" s="4" t="n">
        <v>54.6</v>
      </c>
      <c r="H42" s="4" t="n">
        <v>197.15625</v>
      </c>
      <c r="I42" s="4" t="n">
        <f aca="false">SUMIFS(bibli_modele_init!$D$1:$D$4467,bibli_modele_init!$A$1:$A$4467,$C42,bibli_modele_init!$C$1:$C$4467,$E42)</f>
        <v>0.377230936973106</v>
      </c>
      <c r="J42" s="0" t="n">
        <f aca="false">SUMIFS(bibli_modele_init!$E$1:$E$4467,bibli_modele_init!$A$1:$A$4467,$C42,bibli_modele_init!$C$1:$C$4467,$E42)</f>
        <v>54.6</v>
      </c>
      <c r="K42" s="0" t="n">
        <f aca="false">F42-I42</f>
        <v>-0.00379838458536502</v>
      </c>
      <c r="L42" s="0" t="n">
        <f aca="false">G42-J42</f>
        <v>0</v>
      </c>
      <c r="M42" s="0" t="n">
        <v>1</v>
      </c>
    </row>
    <row r="43" customFormat="false" ht="15.8" hidden="false" customHeight="false" outlineLevel="0" collapsed="false">
      <c r="A43" s="0" t="str">
        <f aca="false">MID(C43,1,2)</f>
        <v>01</v>
      </c>
      <c r="B43" s="0" t="str">
        <f aca="false">VLOOKUP(A43,Nomenclature!$E$1:$F$9,2,0)</f>
        <v>Bureaux Administration</v>
      </c>
      <c r="C43" s="5" t="s">
        <v>692</v>
      </c>
      <c r="D43" s="4" t="s">
        <v>738</v>
      </c>
      <c r="E43" s="4" t="s">
        <v>738</v>
      </c>
      <c r="F43" s="4" t="n">
        <v>0.15</v>
      </c>
      <c r="G43" s="4" t="n">
        <v>20</v>
      </c>
      <c r="H43" s="4" t="n">
        <v>0</v>
      </c>
      <c r="I43" s="4" t="n">
        <f aca="false">SUMIFS(bibli_modele_init!$D$1:$D$4467,bibli_modele_init!$A$1:$A$4467,$C43,bibli_modele_init!$C$1:$C$4467,$E43)</f>
        <v>0.15</v>
      </c>
      <c r="J43" s="0" t="n">
        <f aca="false">SUMIFS(bibli_modele_init!$E$1:$E$4467,bibli_modele_init!$A$1:$A$4467,$C43,bibli_modele_init!$C$1:$C$4467,$E43)</f>
        <v>20</v>
      </c>
      <c r="K43" s="0" t="n">
        <f aca="false">F43-I43</f>
        <v>0</v>
      </c>
      <c r="L43" s="0" t="n">
        <f aca="false">G43-J43</f>
        <v>0</v>
      </c>
      <c r="M43" s="0" t="n">
        <v>1</v>
      </c>
    </row>
    <row r="44" customFormat="false" ht="15.8" hidden="false" customHeight="false" outlineLevel="0" collapsed="false">
      <c r="A44" s="0" t="str">
        <f aca="false">MID(C44,1,2)</f>
        <v>01</v>
      </c>
      <c r="B44" s="0" t="str">
        <f aca="false">VLOOKUP(A44,Nomenclature!$E$1:$F$9,2,0)</f>
        <v>Bureaux Administration</v>
      </c>
      <c r="C44" s="5" t="s">
        <v>418</v>
      </c>
      <c r="D44" s="4" t="s">
        <v>155</v>
      </c>
      <c r="E44" s="4" t="s">
        <v>732</v>
      </c>
      <c r="F44" s="4" t="n">
        <v>0.890681287492928</v>
      </c>
      <c r="G44" s="4" t="n">
        <v>163.941126614147</v>
      </c>
      <c r="H44" s="4" t="n">
        <v>4875.7214</v>
      </c>
      <c r="I44" s="4" t="n">
        <f aca="false">SUMIFS(bibli_modele_init!$D$1:$D$4467,bibli_modele_init!$A$1:$A$4467,$C44,bibli_modele_init!$C$1:$C$4467,$E44)</f>
        <v>0.907329506063586</v>
      </c>
      <c r="J44" s="0" t="n">
        <f aca="false">SUMIFS(bibli_modele_init!$E$1:$E$4467,bibli_modele_init!$A$1:$A$4467,$C44,bibli_modele_init!$C$1:$C$4467,$E44)</f>
        <v>240.982607025442</v>
      </c>
      <c r="K44" s="0" t="n">
        <f aca="false">F44-I44</f>
        <v>-0.016648218570658</v>
      </c>
      <c r="L44" s="0" t="n">
        <f aca="false">G44-J44</f>
        <v>-77.041480411295</v>
      </c>
      <c r="M44" s="0" t="n">
        <v>1</v>
      </c>
    </row>
    <row r="45" customFormat="false" ht="15.8" hidden="false" customHeight="false" outlineLevel="0" collapsed="false">
      <c r="A45" s="0" t="str">
        <f aca="false">MID(C45,1,2)</f>
        <v>01</v>
      </c>
      <c r="B45" s="0" t="str">
        <f aca="false">VLOOKUP(A45,Nomenclature!$E$1:$F$9,2,0)</f>
        <v>Bureaux Administration</v>
      </c>
      <c r="C45" s="5" t="s">
        <v>418</v>
      </c>
      <c r="D45" s="4" t="s">
        <v>239</v>
      </c>
      <c r="E45" s="4" t="s">
        <v>733</v>
      </c>
      <c r="F45" s="4" t="n">
        <v>0</v>
      </c>
      <c r="G45" s="4" t="n">
        <v>0</v>
      </c>
      <c r="H45" s="4" t="n">
        <v>0</v>
      </c>
      <c r="I45" s="4" t="n">
        <f aca="false">SUMIFS(bibli_modele_init!$D$1:$D$4467,bibli_modele_init!$A$1:$A$4467,$C45,bibli_modele_init!$C$1:$C$4467,$E45)</f>
        <v>0</v>
      </c>
      <c r="J45" s="0" t="n">
        <f aca="false">SUMIFS(bibli_modele_init!$E$1:$E$4467,bibli_modele_init!$A$1:$A$4467,$C45,bibli_modele_init!$C$1:$C$4467,$E45)</f>
        <v>0</v>
      </c>
      <c r="K45" s="0" t="n">
        <f aca="false">F45-I45</f>
        <v>0</v>
      </c>
      <c r="L45" s="0" t="n">
        <f aca="false">G45-J45</f>
        <v>0</v>
      </c>
      <c r="M45" s="0" t="n">
        <v>1</v>
      </c>
    </row>
    <row r="46" customFormat="false" ht="15.8" hidden="false" customHeight="false" outlineLevel="0" collapsed="false">
      <c r="A46" s="0" t="str">
        <f aca="false">MID(C46,1,2)</f>
        <v>01</v>
      </c>
      <c r="B46" s="0" t="str">
        <f aca="false">VLOOKUP(A46,Nomenclature!$E$1:$F$9,2,0)</f>
        <v>Bureaux Administration</v>
      </c>
      <c r="C46" s="5" t="s">
        <v>418</v>
      </c>
      <c r="D46" s="4" t="s">
        <v>155</v>
      </c>
      <c r="E46" s="4" t="s">
        <v>734</v>
      </c>
      <c r="F46" s="4" t="n">
        <v>0.534408772495757</v>
      </c>
      <c r="G46" s="4" t="n">
        <v>125.9136</v>
      </c>
      <c r="H46" s="4" t="n">
        <v>459.7158</v>
      </c>
      <c r="I46" s="4" t="n">
        <f aca="false">SUMIFS(bibli_modele_init!$D$1:$D$4467,bibli_modele_init!$A$1:$A$4467,$C46,bibli_modele_init!$C$1:$C$4467,$E46)</f>
        <v>0.489957933274336</v>
      </c>
      <c r="J46" s="0" t="n">
        <f aca="false">SUMIFS(bibli_modele_init!$E$1:$E$4467,bibli_modele_init!$A$1:$A$4467,$C46,bibli_modele_init!$C$1:$C$4467,$E46)</f>
        <v>125.9136</v>
      </c>
      <c r="K46" s="0" t="n">
        <f aca="false">F46-I46</f>
        <v>0.044450839221421</v>
      </c>
      <c r="L46" s="0" t="n">
        <f aca="false">G46-J46</f>
        <v>0</v>
      </c>
      <c r="M46" s="0" t="n">
        <v>1</v>
      </c>
    </row>
    <row r="47" customFormat="false" ht="15.8" hidden="false" customHeight="false" outlineLevel="0" collapsed="false">
      <c r="A47" s="0" t="str">
        <f aca="false">MID(C47,1,2)</f>
        <v>01</v>
      </c>
      <c r="B47" s="0" t="str">
        <f aca="false">VLOOKUP(A47,Nomenclature!$E$1:$F$9,2,0)</f>
        <v>Bureaux Administration</v>
      </c>
      <c r="C47" s="5" t="s">
        <v>418</v>
      </c>
      <c r="D47" s="4" t="s">
        <v>239</v>
      </c>
      <c r="E47" s="4" t="s">
        <v>735</v>
      </c>
      <c r="F47" s="4" t="n">
        <v>0</v>
      </c>
      <c r="G47" s="4" t="n">
        <v>0</v>
      </c>
      <c r="H47" s="4" t="n">
        <v>0</v>
      </c>
      <c r="I47" s="4" t="n">
        <f aca="false">SUMIFS(bibli_modele_init!$D$1:$D$4467,bibli_modele_init!$A$1:$A$4467,$C47,bibli_modele_init!$C$1:$C$4467,$E47)</f>
        <v>0</v>
      </c>
      <c r="J47" s="0" t="n">
        <f aca="false">SUMIFS(bibli_modele_init!$E$1:$E$4467,bibli_modele_init!$A$1:$A$4467,$C47,bibli_modele_init!$C$1:$C$4467,$E47)</f>
        <v>0</v>
      </c>
      <c r="K47" s="0" t="n">
        <f aca="false">F47-I47</f>
        <v>0</v>
      </c>
      <c r="L47" s="0" t="n">
        <f aca="false">G47-J47</f>
        <v>0</v>
      </c>
      <c r="M47" s="0" t="n">
        <v>1</v>
      </c>
    </row>
    <row r="48" customFormat="false" ht="15.8" hidden="false" customHeight="false" outlineLevel="0" collapsed="false">
      <c r="A48" s="0" t="str">
        <f aca="false">MID(C48,1,2)</f>
        <v>01</v>
      </c>
      <c r="B48" s="0" t="str">
        <f aca="false">VLOOKUP(A48,Nomenclature!$E$1:$F$9,2,0)</f>
        <v>Bureaux Administration</v>
      </c>
      <c r="C48" s="5" t="s">
        <v>418</v>
      </c>
      <c r="D48" s="4" t="s">
        <v>155</v>
      </c>
      <c r="E48" s="4" t="s">
        <v>736</v>
      </c>
      <c r="F48" s="4" t="n">
        <v>0.748172281494059</v>
      </c>
      <c r="G48" s="4" t="n">
        <v>153.19488</v>
      </c>
      <c r="H48" s="4" t="n">
        <v>906.9714</v>
      </c>
      <c r="I48" s="4" t="n">
        <f aca="false">SUMIFS(bibli_modele_init!$D$1:$D$4467,bibli_modele_init!$A$1:$A$4467,$C48,bibli_modele_init!$C$1:$C$4467,$E48)</f>
        <v>0.685941106584071</v>
      </c>
      <c r="J48" s="0" t="n">
        <f aca="false">SUMIFS(bibli_modele_init!$E$1:$E$4467,bibli_modele_init!$A$1:$A$4467,$C48,bibli_modele_init!$C$1:$C$4467,$E48)</f>
        <v>153.19488</v>
      </c>
      <c r="K48" s="0" t="n">
        <f aca="false">F48-I48</f>
        <v>0.062231174909988</v>
      </c>
      <c r="L48" s="0" t="n">
        <f aca="false">G48-J48</f>
        <v>0</v>
      </c>
      <c r="M48" s="0" t="n">
        <v>1</v>
      </c>
    </row>
    <row r="49" customFormat="false" ht="17.9" hidden="false" customHeight="true" outlineLevel="0" collapsed="false">
      <c r="A49" s="0" t="str">
        <f aca="false">MID(C49,1,2)</f>
        <v>01</v>
      </c>
      <c r="B49" s="0" t="str">
        <f aca="false">VLOOKUP(A49,Nomenclature!$E$1:$F$9,2,0)</f>
        <v>Bureaux Administration</v>
      </c>
      <c r="C49" s="5" t="s">
        <v>418</v>
      </c>
      <c r="D49" s="4" t="s">
        <v>239</v>
      </c>
      <c r="E49" s="4" t="s">
        <v>737</v>
      </c>
      <c r="F49" s="4" t="n">
        <v>0</v>
      </c>
      <c r="G49" s="4" t="n">
        <v>0</v>
      </c>
      <c r="H49" s="4" t="n">
        <v>0</v>
      </c>
      <c r="I49" s="4" t="n">
        <f aca="false">SUMIFS(bibli_modele_init!$D$1:$D$4467,bibli_modele_init!$A$1:$A$4467,$C49,bibli_modele_init!$C$1:$C$4467,$E49)</f>
        <v>0</v>
      </c>
      <c r="J49" s="0" t="n">
        <f aca="false">SUMIFS(bibli_modele_init!$E$1:$E$4467,bibli_modele_init!$A$1:$A$4467,$C49,bibli_modele_init!$C$1:$C$4467,$E49)</f>
        <v>0</v>
      </c>
      <c r="K49" s="0" t="n">
        <f aca="false">F49-I49</f>
        <v>0</v>
      </c>
      <c r="L49" s="0" t="n">
        <f aca="false">G49-J49</f>
        <v>0</v>
      </c>
      <c r="M49" s="0" t="n">
        <v>1</v>
      </c>
    </row>
    <row r="50" customFormat="false" ht="14.9" hidden="false" customHeight="true" outlineLevel="0" collapsed="false">
      <c r="A50" s="0" t="str">
        <f aca="false">MID(C50,1,2)</f>
        <v>01</v>
      </c>
      <c r="B50" s="0" t="str">
        <f aca="false">VLOOKUP(A50,Nomenclature!$E$1:$F$9,2,0)</f>
        <v>Bureaux Administration</v>
      </c>
      <c r="C50" s="5" t="s">
        <v>418</v>
      </c>
      <c r="D50" s="4" t="s">
        <v>738</v>
      </c>
      <c r="E50" s="4" t="s">
        <v>738</v>
      </c>
      <c r="F50" s="4" t="n">
        <v>0.15</v>
      </c>
      <c r="G50" s="4" t="n">
        <v>20</v>
      </c>
      <c r="H50" s="4" t="n">
        <v>0</v>
      </c>
      <c r="I50" s="4" t="n">
        <f aca="false">SUMIFS(bibli_modele_init!$D$1:$D$4467,bibli_modele_init!$A$1:$A$4467,$C50,bibli_modele_init!$C$1:$C$4467,$E50)</f>
        <v>0.15</v>
      </c>
      <c r="J50" s="0" t="n">
        <f aca="false">SUMIFS(bibli_modele_init!$E$1:$E$4467,bibli_modele_init!$A$1:$A$4467,$C50,bibli_modele_init!$C$1:$C$4467,$E50)</f>
        <v>20</v>
      </c>
      <c r="K50" s="0" t="n">
        <f aca="false">F50-I50</f>
        <v>0</v>
      </c>
      <c r="L50" s="0" t="n">
        <f aca="false">G50-J50</f>
        <v>0</v>
      </c>
      <c r="M50" s="0" t="n">
        <v>1</v>
      </c>
    </row>
    <row r="51" customFormat="false" ht="15.8" hidden="false" customHeight="false" outlineLevel="0" collapsed="false">
      <c r="A51" s="0" t="str">
        <f aca="false">MID(C51,1,2)</f>
        <v>01</v>
      </c>
      <c r="B51" s="0" t="str">
        <f aca="false">VLOOKUP(A51,Nomenclature!$E$1:$F$9,2,0)</f>
        <v>Bureaux Administration</v>
      </c>
      <c r="C51" s="5" t="s">
        <v>557</v>
      </c>
      <c r="D51" s="4" t="s">
        <v>155</v>
      </c>
      <c r="E51" s="4" t="s">
        <v>732</v>
      </c>
      <c r="F51" s="4" t="n">
        <v>0.763078054799591</v>
      </c>
      <c r="G51" s="4" t="n">
        <v>447.827993271311</v>
      </c>
      <c r="H51" s="4" t="n">
        <v>459.7158</v>
      </c>
      <c r="I51" s="4" t="n">
        <f aca="false">SUMIFS(bibli_modele_init!$D$1:$D$4467,bibli_modele_init!$A$1:$A$4467,$C51,bibli_modele_init!$C$1:$C$4467,$E51)</f>
        <v>0.790155822362814</v>
      </c>
      <c r="J51" s="0" t="n">
        <f aca="false">SUMIFS(bibli_modele_init!$E$1:$E$4467,bibli_modele_init!$A$1:$A$4467,$C51,bibli_modele_init!$C$1:$C$4467,$E51)</f>
        <v>524.204249451696</v>
      </c>
      <c r="K51" s="0" t="n">
        <f aca="false">F51-I51</f>
        <v>-0.027077767563223</v>
      </c>
      <c r="L51" s="0" t="n">
        <f aca="false">G51-J51</f>
        <v>-76.376256180385</v>
      </c>
      <c r="M51" s="0" t="n">
        <v>1</v>
      </c>
    </row>
    <row r="52" customFormat="false" ht="15.8" hidden="false" customHeight="false" outlineLevel="0" collapsed="false">
      <c r="A52" s="0" t="str">
        <f aca="false">MID(C52,1,2)</f>
        <v>01</v>
      </c>
      <c r="B52" s="0" t="str">
        <f aca="false">VLOOKUP(A52,Nomenclature!$E$1:$F$9,2,0)</f>
        <v>Bureaux Administration</v>
      </c>
      <c r="C52" s="5" t="s">
        <v>557</v>
      </c>
      <c r="D52" s="4" t="s">
        <v>239</v>
      </c>
      <c r="E52" s="4" t="s">
        <v>733</v>
      </c>
      <c r="F52" s="4" t="n">
        <v>0</v>
      </c>
      <c r="G52" s="4" t="n">
        <v>0</v>
      </c>
      <c r="H52" s="4" t="n">
        <v>0</v>
      </c>
      <c r="I52" s="4" t="n">
        <f aca="false">SUMIFS(bibli_modele_init!$D$1:$D$4467,bibli_modele_init!$A$1:$A$4467,$C52,bibli_modele_init!$C$1:$C$4467,$E52)</f>
        <v>0</v>
      </c>
      <c r="J52" s="0" t="n">
        <f aca="false">SUMIFS(bibli_modele_init!$E$1:$E$4467,bibli_modele_init!$A$1:$A$4467,$C52,bibli_modele_init!$C$1:$C$4467,$E52)</f>
        <v>0</v>
      </c>
      <c r="K52" s="0" t="n">
        <f aca="false">F52-I52</f>
        <v>0</v>
      </c>
      <c r="L52" s="0" t="n">
        <f aca="false">G52-J52</f>
        <v>0</v>
      </c>
      <c r="M52" s="0" t="n">
        <v>1</v>
      </c>
    </row>
    <row r="53" customFormat="false" ht="15.8" hidden="false" customHeight="false" outlineLevel="0" collapsed="false">
      <c r="A53" s="0" t="str">
        <f aca="false">MID(C53,1,2)</f>
        <v>01</v>
      </c>
      <c r="B53" s="0" t="str">
        <f aca="false">VLOOKUP(A53,Nomenclature!$E$1:$F$9,2,0)</f>
        <v>Bureaux Administration</v>
      </c>
      <c r="C53" s="5" t="s">
        <v>557</v>
      </c>
      <c r="D53" s="4" t="s">
        <v>155</v>
      </c>
      <c r="E53" s="4" t="s">
        <v>734</v>
      </c>
      <c r="F53" s="4" t="n">
        <v>0.404431369043783</v>
      </c>
      <c r="G53" s="4" t="n">
        <v>220.3488</v>
      </c>
      <c r="H53" s="4" t="n">
        <v>459.7158</v>
      </c>
      <c r="I53" s="4" t="n">
        <f aca="false">SUMIFS(bibli_modele_init!$D$1:$D$4467,bibli_modele_init!$A$1:$A$4467,$C53,bibli_modele_init!$C$1:$C$4467,$E53)</f>
        <v>0.376904327267062</v>
      </c>
      <c r="J53" s="0" t="n">
        <f aca="false">SUMIFS(bibli_modele_init!$E$1:$E$4467,bibli_modele_init!$A$1:$A$4467,$C53,bibli_modele_init!$C$1:$C$4467,$E53)</f>
        <v>220.3488</v>
      </c>
      <c r="K53" s="0" t="n">
        <f aca="false">F53-I53</f>
        <v>0.027527041776721</v>
      </c>
      <c r="L53" s="0" t="n">
        <f aca="false">G53-J53</f>
        <v>0</v>
      </c>
      <c r="M53" s="0" t="n">
        <v>1</v>
      </c>
    </row>
    <row r="54" customFormat="false" ht="15.8" hidden="false" customHeight="false" outlineLevel="0" collapsed="false">
      <c r="A54" s="0" t="str">
        <f aca="false">MID(C54,1,2)</f>
        <v>01</v>
      </c>
      <c r="B54" s="0" t="str">
        <f aca="false">VLOOKUP(A54,Nomenclature!$E$1:$F$9,2,0)</f>
        <v>Bureaux Administration</v>
      </c>
      <c r="C54" s="5" t="s">
        <v>557</v>
      </c>
      <c r="D54" s="4" t="s">
        <v>239</v>
      </c>
      <c r="E54" s="4" t="s">
        <v>735</v>
      </c>
      <c r="F54" s="4" t="n">
        <v>0</v>
      </c>
      <c r="G54" s="4" t="n">
        <v>0</v>
      </c>
      <c r="H54" s="4" t="n">
        <v>0</v>
      </c>
      <c r="I54" s="4" t="n">
        <f aca="false">SUMIFS(bibli_modele_init!$D$1:$D$4467,bibli_modele_init!$A$1:$A$4467,$C54,bibli_modele_init!$C$1:$C$4467,$E54)</f>
        <v>0</v>
      </c>
      <c r="J54" s="0" t="n">
        <f aca="false">SUMIFS(bibli_modele_init!$E$1:$E$4467,bibli_modele_init!$A$1:$A$4467,$C54,bibli_modele_init!$C$1:$C$4467,$E54)</f>
        <v>0</v>
      </c>
      <c r="K54" s="0" t="n">
        <f aca="false">F54-I54</f>
        <v>0</v>
      </c>
      <c r="L54" s="0" t="n">
        <f aca="false">G54-J54</f>
        <v>0</v>
      </c>
      <c r="M54" s="0" t="n">
        <v>1</v>
      </c>
    </row>
    <row r="55" customFormat="false" ht="15.8" hidden="false" customHeight="false" outlineLevel="0" collapsed="false">
      <c r="A55" s="0" t="str">
        <f aca="false">MID(C55,1,2)</f>
        <v>01</v>
      </c>
      <c r="B55" s="0" t="str">
        <f aca="false">VLOOKUP(A55,Nomenclature!$E$1:$F$9,2,0)</f>
        <v>Bureaux Administration</v>
      </c>
      <c r="C55" s="5" t="s">
        <v>557</v>
      </c>
      <c r="D55" s="4" t="s">
        <v>155</v>
      </c>
      <c r="E55" s="4" t="s">
        <v>736</v>
      </c>
      <c r="F55" s="4" t="n">
        <v>0.732554932607607</v>
      </c>
      <c r="G55" s="4" t="n">
        <v>440.6976</v>
      </c>
      <c r="H55" s="4" t="n">
        <v>459.7158</v>
      </c>
      <c r="I55" s="4" t="n">
        <f aca="false">SUMIFS(bibli_modele_init!$D$1:$D$4467,bibli_modele_init!$A$1:$A$4467,$C55,bibli_modele_init!$C$1:$C$4467,$E55)</f>
        <v>0.682694630521472</v>
      </c>
      <c r="J55" s="0" t="n">
        <f aca="false">SUMIFS(bibli_modele_init!$E$1:$E$4467,bibli_modele_init!$A$1:$A$4467,$C55,bibli_modele_init!$C$1:$C$4467,$E55)</f>
        <v>440.6976</v>
      </c>
      <c r="K55" s="0" t="n">
        <f aca="false">F55-I55</f>
        <v>0.049860302086135</v>
      </c>
      <c r="L55" s="0" t="n">
        <f aca="false">G55-J55</f>
        <v>0</v>
      </c>
      <c r="M55" s="0" t="n">
        <v>1</v>
      </c>
    </row>
    <row r="56" customFormat="false" ht="15.8" hidden="false" customHeight="false" outlineLevel="0" collapsed="false">
      <c r="A56" s="0" t="str">
        <f aca="false">MID(C56,1,2)</f>
        <v>01</v>
      </c>
      <c r="B56" s="0" t="str">
        <f aca="false">VLOOKUP(A56,Nomenclature!$E$1:$F$9,2,0)</f>
        <v>Bureaux Administration</v>
      </c>
      <c r="C56" s="5" t="s">
        <v>557</v>
      </c>
      <c r="D56" s="4" t="s">
        <v>239</v>
      </c>
      <c r="E56" s="4" t="s">
        <v>737</v>
      </c>
      <c r="F56" s="4" t="n">
        <v>0</v>
      </c>
      <c r="G56" s="4" t="n">
        <v>0</v>
      </c>
      <c r="H56" s="4" t="n">
        <v>0</v>
      </c>
      <c r="I56" s="4" t="n">
        <f aca="false">SUMIFS(bibli_modele_init!$D$1:$D$4467,bibli_modele_init!$A$1:$A$4467,$C56,bibli_modele_init!$C$1:$C$4467,$E56)</f>
        <v>0</v>
      </c>
      <c r="J56" s="0" t="n">
        <f aca="false">SUMIFS(bibli_modele_init!$E$1:$E$4467,bibli_modele_init!$A$1:$A$4467,$C56,bibli_modele_init!$C$1:$C$4467,$E56)</f>
        <v>0</v>
      </c>
      <c r="K56" s="0" t="n">
        <f aca="false">F56-I56</f>
        <v>0</v>
      </c>
      <c r="L56" s="0" t="n">
        <f aca="false">G56-J56</f>
        <v>0</v>
      </c>
      <c r="M56" s="0" t="n">
        <v>1</v>
      </c>
    </row>
    <row r="57" customFormat="false" ht="15.8" hidden="false" customHeight="false" outlineLevel="0" collapsed="false">
      <c r="A57" s="0" t="str">
        <f aca="false">MID(C57,1,2)</f>
        <v>01</v>
      </c>
      <c r="B57" s="0" t="str">
        <f aca="false">VLOOKUP(A57,Nomenclature!$E$1:$F$9,2,0)</f>
        <v>Bureaux Administration</v>
      </c>
      <c r="C57" s="5" t="s">
        <v>557</v>
      </c>
      <c r="D57" s="4" t="s">
        <v>738</v>
      </c>
      <c r="E57" s="4" t="s">
        <v>738</v>
      </c>
      <c r="F57" s="4" t="n">
        <v>0.15</v>
      </c>
      <c r="G57" s="4" t="n">
        <v>20</v>
      </c>
      <c r="H57" s="4" t="n">
        <v>0</v>
      </c>
      <c r="I57" s="4" t="n">
        <f aca="false">SUMIFS(bibli_modele_init!$D$1:$D$4467,bibli_modele_init!$A$1:$A$4467,$C57,bibli_modele_init!$C$1:$C$4467,$E57)</f>
        <v>0.15</v>
      </c>
      <c r="J57" s="0" t="n">
        <f aca="false">SUMIFS(bibli_modele_init!$E$1:$E$4467,bibli_modele_init!$A$1:$A$4467,$C57,bibli_modele_init!$C$1:$C$4467,$E57)</f>
        <v>20</v>
      </c>
      <c r="K57" s="0" t="n">
        <f aca="false">F57-I57</f>
        <v>0</v>
      </c>
      <c r="L57" s="0" t="n">
        <f aca="false">G57-J57</f>
        <v>0</v>
      </c>
      <c r="M57" s="0" t="n">
        <v>1</v>
      </c>
    </row>
    <row r="58" customFormat="false" ht="15.8" hidden="false" customHeight="false" outlineLevel="0" collapsed="false">
      <c r="A58" s="0" t="str">
        <f aca="false">MID(C58,1,2)</f>
        <v>01</v>
      </c>
      <c r="B58" s="0" t="str">
        <f aca="false">VLOOKUP(A58,Nomenclature!$E$1:$F$9,2,0)</f>
        <v>Bureaux Administration</v>
      </c>
      <c r="C58" s="5" t="s">
        <v>703</v>
      </c>
      <c r="D58" s="4" t="s">
        <v>155</v>
      </c>
      <c r="E58" s="4" t="s">
        <v>732</v>
      </c>
      <c r="F58" s="4" t="n">
        <v>0.933312639959764</v>
      </c>
      <c r="G58" s="4" t="n">
        <v>164.130726700764</v>
      </c>
      <c r="H58" s="4" t="n">
        <v>3550.7214</v>
      </c>
      <c r="I58" s="4" t="n">
        <f aca="false">SUMIFS(bibli_modele_init!$D$1:$D$4467,bibli_modele_init!$A$1:$A$4467,$C58,bibli_modele_init!$C$1:$C$4467,$E58)</f>
        <v>0.944797437121911</v>
      </c>
      <c r="J58" s="0" t="n">
        <f aca="false">SUMIFS(bibli_modele_init!$E$1:$E$4467,bibli_modele_init!$A$1:$A$4467,$C58,bibli_modele_init!$C$1:$C$4467,$E58)</f>
        <v>240.919531226406</v>
      </c>
      <c r="K58" s="0" t="n">
        <f aca="false">F58-I58</f>
        <v>-0.011484797162147</v>
      </c>
      <c r="L58" s="0" t="n">
        <f aca="false">G58-J58</f>
        <v>-76.788804525642</v>
      </c>
      <c r="M58" s="0" t="n">
        <v>1</v>
      </c>
    </row>
    <row r="59" customFormat="false" ht="15.8" hidden="false" customHeight="false" outlineLevel="0" collapsed="false">
      <c r="A59" s="0" t="str">
        <f aca="false">MID(C59,1,2)</f>
        <v>01</v>
      </c>
      <c r="B59" s="0" t="str">
        <f aca="false">VLOOKUP(A59,Nomenclature!$E$1:$F$9,2,0)</f>
        <v>Bureaux Administration</v>
      </c>
      <c r="C59" s="5" t="s">
        <v>703</v>
      </c>
      <c r="D59" s="4" t="s">
        <v>239</v>
      </c>
      <c r="E59" s="4" t="s">
        <v>733</v>
      </c>
      <c r="F59" s="4" t="n">
        <v>0.583110374199075</v>
      </c>
      <c r="G59" s="4" t="n">
        <v>34.6921519137079</v>
      </c>
      <c r="H59" s="4" t="n">
        <v>0</v>
      </c>
      <c r="I59" s="4" t="n">
        <f aca="false">SUMIFS(bibli_modele_init!$D$1:$D$4467,bibli_modele_init!$A$1:$A$4467,$C59,bibli_modele_init!$C$1:$C$4467,$E59)</f>
        <v>0.603808790997153</v>
      </c>
      <c r="J59" s="0" t="n">
        <f aca="false">SUMIFS(bibli_modele_init!$E$1:$E$4467,bibli_modele_init!$A$1:$A$4467,$C59,bibli_modele_init!$C$1:$C$4467,$E59)</f>
        <v>35.3780688925274</v>
      </c>
      <c r="K59" s="0" t="n">
        <f aca="false">F59-I59</f>
        <v>-0.0206984167980779</v>
      </c>
      <c r="L59" s="0" t="n">
        <f aca="false">G59-J59</f>
        <v>-0.685916978819499</v>
      </c>
      <c r="M59" s="0" t="n">
        <v>1</v>
      </c>
    </row>
    <row r="60" customFormat="false" ht="15.8" hidden="false" customHeight="false" outlineLevel="0" collapsed="false">
      <c r="A60" s="0" t="str">
        <f aca="false">MID(C60,1,2)</f>
        <v>01</v>
      </c>
      <c r="B60" s="0" t="str">
        <f aca="false">VLOOKUP(A60,Nomenclature!$E$1:$F$9,2,0)</f>
        <v>Bureaux Administration</v>
      </c>
      <c r="C60" s="5" t="s">
        <v>703</v>
      </c>
      <c r="D60" s="4" t="s">
        <v>155</v>
      </c>
      <c r="E60" s="4" t="s">
        <v>734</v>
      </c>
      <c r="F60" s="4" t="n">
        <v>0.559987583975858</v>
      </c>
      <c r="G60" s="4" t="n">
        <v>125.9136</v>
      </c>
      <c r="H60" s="4" t="n">
        <v>459.7158</v>
      </c>
      <c r="I60" s="4" t="n">
        <f aca="false">SUMIFS(bibli_modele_init!$D$1:$D$4467,bibli_modele_init!$A$1:$A$4467,$C60,bibli_modele_init!$C$1:$C$4467,$E60)</f>
        <v>0.510190616045832</v>
      </c>
      <c r="J60" s="0" t="n">
        <f aca="false">SUMIFS(bibli_modele_init!$E$1:$E$4467,bibli_modele_init!$A$1:$A$4467,$C60,bibli_modele_init!$C$1:$C$4467,$E60)</f>
        <v>125.9136</v>
      </c>
      <c r="K60" s="0" t="n">
        <f aca="false">F60-I60</f>
        <v>0.049796967930026</v>
      </c>
      <c r="L60" s="0" t="n">
        <f aca="false">G60-J60</f>
        <v>0</v>
      </c>
      <c r="M60" s="0" t="n">
        <v>1</v>
      </c>
    </row>
    <row r="61" customFormat="false" ht="15.8" hidden="false" customHeight="false" outlineLevel="0" collapsed="false">
      <c r="A61" s="0" t="str">
        <f aca="false">MID(C61,1,2)</f>
        <v>01</v>
      </c>
      <c r="B61" s="0" t="str">
        <f aca="false">VLOOKUP(A61,Nomenclature!$E$1:$F$9,2,0)</f>
        <v>Bureaux Administration</v>
      </c>
      <c r="C61" s="5" t="s">
        <v>703</v>
      </c>
      <c r="D61" s="4" t="s">
        <v>239</v>
      </c>
      <c r="E61" s="4" t="s">
        <v>735</v>
      </c>
      <c r="F61" s="4" t="n">
        <v>0</v>
      </c>
      <c r="G61" s="4" t="n">
        <v>0</v>
      </c>
      <c r="H61" s="4" t="n">
        <v>0</v>
      </c>
      <c r="I61" s="4" t="n">
        <f aca="false">SUMIFS(bibli_modele_init!$D$1:$D$4467,bibli_modele_init!$A$1:$A$4467,$C61,bibli_modele_init!$C$1:$C$4467,$E61)</f>
        <v>0</v>
      </c>
      <c r="J61" s="0" t="n">
        <f aca="false">SUMIFS(bibli_modele_init!$E$1:$E$4467,bibli_modele_init!$A$1:$A$4467,$C61,bibli_modele_init!$C$1:$C$4467,$E61)</f>
        <v>0</v>
      </c>
      <c r="K61" s="0" t="n">
        <f aca="false">F61-I61</f>
        <v>0</v>
      </c>
      <c r="L61" s="0" t="n">
        <f aca="false">G61-J61</f>
        <v>0</v>
      </c>
      <c r="M61" s="0" t="n">
        <v>1</v>
      </c>
    </row>
    <row r="62" customFormat="false" ht="15.8" hidden="false" customHeight="false" outlineLevel="0" collapsed="false">
      <c r="A62" s="0" t="str">
        <f aca="false">MID(C62,1,2)</f>
        <v>01</v>
      </c>
      <c r="B62" s="0" t="str">
        <f aca="false">VLOOKUP(A62,Nomenclature!$E$1:$F$9,2,0)</f>
        <v>Bureaux Administration</v>
      </c>
      <c r="C62" s="5" t="s">
        <v>703</v>
      </c>
      <c r="D62" s="4" t="s">
        <v>155</v>
      </c>
      <c r="E62" s="4" t="s">
        <v>736</v>
      </c>
      <c r="F62" s="4" t="n">
        <v>0.783982617566201</v>
      </c>
      <c r="G62" s="4" t="n">
        <v>153.19488</v>
      </c>
      <c r="H62" s="4" t="n">
        <v>906.9714</v>
      </c>
      <c r="I62" s="4" t="n">
        <f aca="false">SUMIFS(bibli_modele_init!$D$1:$D$4467,bibli_modele_init!$A$1:$A$4467,$C62,bibli_modele_init!$C$1:$C$4467,$E62)</f>
        <v>0.714266862464164</v>
      </c>
      <c r="J62" s="0" t="n">
        <f aca="false">SUMIFS(bibli_modele_init!$E$1:$E$4467,bibli_modele_init!$A$1:$A$4467,$C62,bibli_modele_init!$C$1:$C$4467,$E62)</f>
        <v>153.19488</v>
      </c>
      <c r="K62" s="0" t="n">
        <f aca="false">F62-I62</f>
        <v>0.069715755102037</v>
      </c>
      <c r="L62" s="0" t="n">
        <f aca="false">G62-J62</f>
        <v>0</v>
      </c>
      <c r="M62" s="0" t="n">
        <v>1</v>
      </c>
    </row>
    <row r="63" customFormat="false" ht="15.8" hidden="false" customHeight="false" outlineLevel="0" collapsed="false">
      <c r="A63" s="0" t="str">
        <f aca="false">MID(C63,1,2)</f>
        <v>01</v>
      </c>
      <c r="B63" s="0" t="str">
        <f aca="false">VLOOKUP(A63,Nomenclature!$E$1:$F$9,2,0)</f>
        <v>Bureaux Administration</v>
      </c>
      <c r="C63" s="5" t="s">
        <v>703</v>
      </c>
      <c r="D63" s="4" t="s">
        <v>239</v>
      </c>
      <c r="E63" s="4" t="s">
        <v>737</v>
      </c>
      <c r="F63" s="4" t="n">
        <v>0.139946489807778</v>
      </c>
      <c r="G63" s="4" t="n">
        <v>25.18272</v>
      </c>
      <c r="H63" s="4" t="n">
        <v>0</v>
      </c>
      <c r="I63" s="4" t="n">
        <f aca="false">SUMIFS(bibli_modele_init!$D$1:$D$4467,bibli_modele_init!$A$1:$A$4467,$C63,bibli_modele_init!$C$1:$C$4467,$E63)</f>
        <v>0.507199384437608</v>
      </c>
      <c r="J63" s="0" t="n">
        <f aca="false">SUMIFS(bibli_modele_init!$E$1:$E$4467,bibli_modele_init!$A$1:$A$4467,$C63,bibli_modele_init!$C$1:$C$4467,$E63)</f>
        <v>25.18272</v>
      </c>
      <c r="K63" s="0" t="n">
        <f aca="false">F63-I63</f>
        <v>-0.36725289462983</v>
      </c>
      <c r="L63" s="0" t="n">
        <f aca="false">G63-J63</f>
        <v>0</v>
      </c>
      <c r="M63" s="0" t="n">
        <v>1</v>
      </c>
    </row>
    <row r="64" customFormat="false" ht="15.8" hidden="false" customHeight="false" outlineLevel="0" collapsed="false">
      <c r="A64" s="0" t="str">
        <f aca="false">MID(C64,1,2)</f>
        <v>01</v>
      </c>
      <c r="B64" s="0" t="str">
        <f aca="false">VLOOKUP(A64,Nomenclature!$E$1:$F$9,2,0)</f>
        <v>Bureaux Administration</v>
      </c>
      <c r="C64" s="5" t="s">
        <v>703</v>
      </c>
      <c r="D64" s="4" t="s">
        <v>738</v>
      </c>
      <c r="E64" s="4" t="s">
        <v>738</v>
      </c>
      <c r="F64" s="4" t="n">
        <v>0.15</v>
      </c>
      <c r="G64" s="4" t="n">
        <v>20</v>
      </c>
      <c r="H64" s="4" t="n">
        <v>0</v>
      </c>
      <c r="I64" s="4" t="n">
        <f aca="false">SUMIFS(bibli_modele_init!$D$1:$D$4467,bibli_modele_init!$A$1:$A$4467,$C64,bibli_modele_init!$C$1:$C$4467,$E64)</f>
        <v>0.15</v>
      </c>
      <c r="J64" s="0" t="n">
        <f aca="false">SUMIFS(bibli_modele_init!$E$1:$E$4467,bibli_modele_init!$A$1:$A$4467,$C64,bibli_modele_init!$C$1:$C$4467,$E64)</f>
        <v>20</v>
      </c>
      <c r="K64" s="0" t="n">
        <f aca="false">F64-I64</f>
        <v>0</v>
      </c>
      <c r="L64" s="0" t="n">
        <f aca="false">G64-J64</f>
        <v>0</v>
      </c>
      <c r="M64" s="0" t="n">
        <v>1</v>
      </c>
    </row>
    <row r="65" customFormat="false" ht="15.8" hidden="false" customHeight="false" outlineLevel="0" collapsed="false">
      <c r="A65" s="0" t="str">
        <f aca="false">MID(C65,1,2)</f>
        <v>01</v>
      </c>
      <c r="B65" s="0" t="str">
        <f aca="false">VLOOKUP(A65,Nomenclature!$E$1:$F$9,2,0)</f>
        <v>Bureaux Administration</v>
      </c>
      <c r="C65" s="5" t="s">
        <v>394</v>
      </c>
      <c r="D65" s="4" t="s">
        <v>155</v>
      </c>
      <c r="E65" s="4" t="s">
        <v>732</v>
      </c>
      <c r="F65" s="4" t="n">
        <v>0.810294595539805</v>
      </c>
      <c r="G65" s="4" t="n">
        <v>167.472092399126</v>
      </c>
      <c r="H65" s="4" t="n">
        <v>923.5714273</v>
      </c>
      <c r="I65" s="4" t="n">
        <f aca="false">SUMIFS(bibli_modele_init!$D$1:$D$4467,bibli_modele_init!$A$1:$A$4467,$C65,bibli_modele_init!$C$1:$C$4467,$E65)</f>
        <v>0.844695481852988</v>
      </c>
      <c r="J65" s="0" t="n">
        <f aca="false">SUMIFS(bibli_modele_init!$E$1:$E$4467,bibli_modele_init!$A$1:$A$4467,$C65,bibli_modele_init!$C$1:$C$4467,$E65)</f>
        <v>240.928973706626</v>
      </c>
      <c r="K65" s="0" t="n">
        <f aca="false">F65-I65</f>
        <v>-0.0344008863131829</v>
      </c>
      <c r="L65" s="0" t="n">
        <f aca="false">G65-J65</f>
        <v>-73.4568813075</v>
      </c>
      <c r="M65" s="0" t="n">
        <v>1</v>
      </c>
    </row>
    <row r="66" customFormat="false" ht="15.8" hidden="false" customHeight="false" outlineLevel="0" collapsed="false">
      <c r="A66" s="0" t="str">
        <f aca="false">MID(C66,1,2)</f>
        <v>01</v>
      </c>
      <c r="B66" s="0" t="str">
        <f aca="false">VLOOKUP(A66,Nomenclature!$E$1:$F$9,2,0)</f>
        <v>Bureaux Administration</v>
      </c>
      <c r="C66" s="5" t="s">
        <v>394</v>
      </c>
      <c r="D66" s="4" t="s">
        <v>239</v>
      </c>
      <c r="E66" s="4" t="s">
        <v>733</v>
      </c>
      <c r="F66" s="4" t="n">
        <v>0</v>
      </c>
      <c r="G66" s="4" t="n">
        <v>0</v>
      </c>
      <c r="H66" s="4" t="n">
        <v>0</v>
      </c>
      <c r="I66" s="4" t="n">
        <f aca="false">SUMIFS(bibli_modele_init!$D$1:$D$4467,bibli_modele_init!$A$1:$A$4467,$C66,bibli_modele_init!$C$1:$C$4467,$E66)</f>
        <v>0.489291952368667</v>
      </c>
      <c r="J66" s="0" t="n">
        <f aca="false">SUMIFS(bibli_modele_init!$E$1:$E$4467,bibli_modele_init!$A$1:$A$4467,$C66,bibli_modele_init!$C$1:$C$4467,$E66)</f>
        <v>102.8571426</v>
      </c>
      <c r="K66" s="0" t="n">
        <f aca="false">F66-I66</f>
        <v>-0.489291952368667</v>
      </c>
      <c r="L66" s="0" t="n">
        <f aca="false">G66-J66</f>
        <v>-102.8571426</v>
      </c>
      <c r="M66" s="0" t="n">
        <v>1</v>
      </c>
    </row>
    <row r="67" customFormat="false" ht="15.8" hidden="false" customHeight="false" outlineLevel="0" collapsed="false">
      <c r="A67" s="0" t="str">
        <f aca="false">MID(C67,1,2)</f>
        <v>01</v>
      </c>
      <c r="B67" s="0" t="str">
        <f aca="false">VLOOKUP(A67,Nomenclature!$E$1:$F$9,2,0)</f>
        <v>Bureaux Administration</v>
      </c>
      <c r="C67" s="5" t="s">
        <v>394</v>
      </c>
      <c r="D67" s="4" t="s">
        <v>155</v>
      </c>
      <c r="E67" s="4" t="s">
        <v>734</v>
      </c>
      <c r="F67" s="4" t="n">
        <v>0.136013735714623</v>
      </c>
      <c r="G67" s="4" t="n">
        <v>102.8571426</v>
      </c>
      <c r="H67" s="4" t="n">
        <v>375.5357133</v>
      </c>
      <c r="I67" s="4" t="n">
        <f aca="false">SUMIFS(bibli_modele_init!$D$1:$D$4467,bibli_modele_init!$A$1:$A$4467,$C67,bibli_modele_init!$C$1:$C$4467,$E67)</f>
        <v>0.127609353151362</v>
      </c>
      <c r="J67" s="0" t="n">
        <f aca="false">SUMIFS(bibli_modele_init!$E$1:$E$4467,bibli_modele_init!$A$1:$A$4467,$C67,bibli_modele_init!$C$1:$C$4467,$E67)</f>
        <v>102.8571426</v>
      </c>
      <c r="K67" s="0" t="n">
        <f aca="false">F67-I67</f>
        <v>0.00840438256326101</v>
      </c>
      <c r="L67" s="0" t="n">
        <f aca="false">G67-J67</f>
        <v>0</v>
      </c>
      <c r="M67" s="0" t="n">
        <v>1</v>
      </c>
    </row>
    <row r="68" customFormat="false" ht="15.8" hidden="false" customHeight="false" outlineLevel="0" collapsed="false">
      <c r="A68" s="0" t="str">
        <f aca="false">MID(C68,1,2)</f>
        <v>01</v>
      </c>
      <c r="B68" s="0" t="str">
        <f aca="false">VLOOKUP(A68,Nomenclature!$E$1:$F$9,2,0)</f>
        <v>Bureaux Administration</v>
      </c>
      <c r="C68" s="5" t="s">
        <v>394</v>
      </c>
      <c r="D68" s="4" t="s">
        <v>239</v>
      </c>
      <c r="E68" s="4" t="s">
        <v>735</v>
      </c>
      <c r="F68" s="4" t="n">
        <v>0.461781211916863</v>
      </c>
      <c r="G68" s="4" t="n">
        <v>102.8571426</v>
      </c>
      <c r="H68" s="4" t="n">
        <v>375.5357133</v>
      </c>
      <c r="I68" s="4" t="n">
        <f aca="false">SUMIFS(bibli_modele_init!$D$1:$D$4467,bibli_modele_init!$A$1:$A$4467,$C68,bibli_modele_init!$C$1:$C$4467,$E68)</f>
        <v>0.0821311491475976</v>
      </c>
      <c r="J68" s="0" t="n">
        <f aca="false">SUMIFS(bibli_modele_init!$E$1:$E$4467,bibli_modele_init!$A$1:$A$4467,$C68,bibli_modele_init!$C$1:$C$4467,$E68)</f>
        <v>102.8571426</v>
      </c>
      <c r="K68" s="0" t="n">
        <f aca="false">F68-I68</f>
        <v>0.379650062769265</v>
      </c>
      <c r="L68" s="0" t="n">
        <f aca="false">G68-J68</f>
        <v>0</v>
      </c>
      <c r="M68" s="0" t="n">
        <v>1</v>
      </c>
    </row>
    <row r="69" customFormat="false" ht="15.8" hidden="false" customHeight="false" outlineLevel="0" collapsed="false">
      <c r="A69" s="0" t="str">
        <f aca="false">MID(C69,1,2)</f>
        <v>01</v>
      </c>
      <c r="B69" s="0" t="str">
        <f aca="false">VLOOKUP(A69,Nomenclature!$E$1:$F$9,2,0)</f>
        <v>Bureaux Administration</v>
      </c>
      <c r="C69" s="5" t="s">
        <v>394</v>
      </c>
      <c r="D69" s="4" t="s">
        <v>155</v>
      </c>
      <c r="E69" s="4" t="s">
        <v>736</v>
      </c>
      <c r="F69" s="4" t="n">
        <v>0.190419229951854</v>
      </c>
      <c r="G69" s="4" t="n">
        <v>136.28571401</v>
      </c>
      <c r="H69" s="4" t="n">
        <v>923.5714273</v>
      </c>
      <c r="I69" s="4" t="n">
        <f aca="false">SUMIFS(bibli_modele_init!$D$1:$D$4467,bibli_modele_init!$A$1:$A$4467,$C69,bibli_modele_init!$C$1:$C$4467,$E69)</f>
        <v>0.178653094411907</v>
      </c>
      <c r="J69" s="0" t="n">
        <f aca="false">SUMIFS(bibli_modele_init!$E$1:$E$4467,bibli_modele_init!$A$1:$A$4467,$C69,bibli_modele_init!$C$1:$C$4467,$E69)</f>
        <v>136.28571401</v>
      </c>
      <c r="K69" s="0" t="n">
        <f aca="false">F69-I69</f>
        <v>0.011766135539947</v>
      </c>
      <c r="L69" s="0" t="n">
        <f aca="false">G69-J69</f>
        <v>0</v>
      </c>
      <c r="M69" s="0" t="n">
        <v>1</v>
      </c>
    </row>
    <row r="70" customFormat="false" ht="15.8" hidden="false" customHeight="false" outlineLevel="0" collapsed="false">
      <c r="A70" s="0" t="str">
        <f aca="false">MID(C70,1,2)</f>
        <v>01</v>
      </c>
      <c r="B70" s="0" t="str">
        <f aca="false">VLOOKUP(A70,Nomenclature!$E$1:$F$9,2,0)</f>
        <v>Bureaux Administration</v>
      </c>
      <c r="C70" s="5" t="s">
        <v>394</v>
      </c>
      <c r="D70" s="4" t="s">
        <v>239</v>
      </c>
      <c r="E70" s="4" t="s">
        <v>737</v>
      </c>
      <c r="F70" s="4" t="n">
        <v>0</v>
      </c>
      <c r="G70" s="4" t="n">
        <v>0</v>
      </c>
      <c r="H70" s="4" t="n">
        <v>0</v>
      </c>
      <c r="I70" s="4" t="n">
        <f aca="false">SUMIFS(bibli_modele_init!$D$1:$D$4467,bibli_modele_init!$A$1:$A$4467,$C70,bibli_modele_init!$C$1:$C$4467,$E70)</f>
        <v>0.114983608806637</v>
      </c>
      <c r="J70" s="0" t="n">
        <f aca="false">SUMIFS(bibli_modele_init!$E$1:$E$4467,bibli_modele_init!$A$1:$A$4467,$C70,bibli_modele_init!$C$1:$C$4467,$E70)</f>
        <v>102.8571426</v>
      </c>
      <c r="K70" s="0" t="n">
        <f aca="false">F70-I70</f>
        <v>-0.114983608806637</v>
      </c>
      <c r="L70" s="0" t="n">
        <f aca="false">G70-J70</f>
        <v>-102.8571426</v>
      </c>
      <c r="M70" s="0" t="n">
        <v>1</v>
      </c>
    </row>
    <row r="71" customFormat="false" ht="15.8" hidden="false" customHeight="false" outlineLevel="0" collapsed="false">
      <c r="A71" s="0" t="str">
        <f aca="false">MID(C71,1,2)</f>
        <v>01</v>
      </c>
      <c r="B71" s="0" t="str">
        <f aca="false">VLOOKUP(A71,Nomenclature!$E$1:$F$9,2,0)</f>
        <v>Bureaux Administration</v>
      </c>
      <c r="C71" s="5" t="s">
        <v>394</v>
      </c>
      <c r="D71" s="4" t="s">
        <v>738</v>
      </c>
      <c r="E71" s="4" t="s">
        <v>738</v>
      </c>
      <c r="F71" s="4" t="n">
        <v>0.15</v>
      </c>
      <c r="G71" s="4" t="n">
        <v>20</v>
      </c>
      <c r="H71" s="4" t="n">
        <v>0</v>
      </c>
      <c r="I71" s="4" t="n">
        <f aca="false">SUMIFS(bibli_modele_init!$D$1:$D$4467,bibli_modele_init!$A$1:$A$4467,$C71,bibli_modele_init!$C$1:$C$4467,$E71)</f>
        <v>0.15</v>
      </c>
      <c r="J71" s="0" t="n">
        <f aca="false">SUMIFS(bibli_modele_init!$E$1:$E$4467,bibli_modele_init!$A$1:$A$4467,$C71,bibli_modele_init!$C$1:$C$4467,$E71)</f>
        <v>20</v>
      </c>
      <c r="K71" s="0" t="n">
        <f aca="false">F71-I71</f>
        <v>0</v>
      </c>
      <c r="L71" s="0" t="n">
        <f aca="false">G71-J71</f>
        <v>0</v>
      </c>
      <c r="M71" s="0" t="n">
        <v>1</v>
      </c>
    </row>
    <row r="72" customFormat="false" ht="15.8" hidden="false" customHeight="false" outlineLevel="0" collapsed="false">
      <c r="A72" s="0" t="str">
        <f aca="false">MID(C72,1,2)</f>
        <v>01</v>
      </c>
      <c r="B72" s="0" t="str">
        <f aca="false">VLOOKUP(A72,Nomenclature!$E$1:$F$9,2,0)</f>
        <v>Bureaux Administration</v>
      </c>
      <c r="C72" s="5" t="s">
        <v>544</v>
      </c>
      <c r="D72" s="4" t="s">
        <v>155</v>
      </c>
      <c r="E72" s="4" t="s">
        <v>732</v>
      </c>
      <c r="F72" s="4" t="n">
        <v>0</v>
      </c>
      <c r="G72" s="4" t="n">
        <v>0</v>
      </c>
      <c r="H72" s="4" t="n">
        <v>0</v>
      </c>
      <c r="I72" s="4" t="n">
        <f aca="false">SUMIFS(bibli_modele_init!$D$1:$D$4467,bibli_modele_init!$A$1:$A$4467,$C72,bibli_modele_init!$C$1:$C$4467,$E72)</f>
        <v>0.751347640717833</v>
      </c>
      <c r="J72" s="0" t="n">
        <f aca="false">SUMIFS(bibli_modele_init!$E$1:$E$4467,bibli_modele_init!$A$1:$A$4467,$C72,bibli_modele_init!$C$1:$C$4467,$E72)</f>
        <v>213.571428295</v>
      </c>
      <c r="K72" s="0" t="n">
        <f aca="false">F72-I72</f>
        <v>-0.751347640717833</v>
      </c>
      <c r="L72" s="0" t="n">
        <f aca="false">G72-J72</f>
        <v>-213.571428295</v>
      </c>
      <c r="M72" s="0" t="n">
        <v>1</v>
      </c>
    </row>
    <row r="73" customFormat="false" ht="15.8" hidden="false" customHeight="false" outlineLevel="0" collapsed="false">
      <c r="A73" s="0" t="str">
        <f aca="false">MID(C73,1,2)</f>
        <v>01</v>
      </c>
      <c r="B73" s="0" t="str">
        <f aca="false">VLOOKUP(A73,Nomenclature!$E$1:$F$9,2,0)</f>
        <v>Bureaux Administration</v>
      </c>
      <c r="C73" s="5" t="s">
        <v>544</v>
      </c>
      <c r="D73" s="4" t="s">
        <v>239</v>
      </c>
      <c r="E73" s="4" t="s">
        <v>733</v>
      </c>
      <c r="F73" s="4" t="n">
        <v>0</v>
      </c>
      <c r="G73" s="4" t="n">
        <v>0</v>
      </c>
      <c r="H73" s="4" t="n">
        <v>0</v>
      </c>
      <c r="I73" s="4" t="n">
        <f aca="false">SUMIFS(bibli_modele_init!$D$1:$D$4467,bibli_modele_init!$A$1:$A$4467,$C73,bibli_modele_init!$C$1:$C$4467,$E73)</f>
        <v>0</v>
      </c>
      <c r="J73" s="0" t="n">
        <f aca="false">SUMIFS(bibli_modele_init!$E$1:$E$4467,bibli_modele_init!$A$1:$A$4467,$C73,bibli_modele_init!$C$1:$C$4467,$E73)</f>
        <v>0</v>
      </c>
      <c r="K73" s="0" t="n">
        <f aca="false">F73-I73</f>
        <v>0</v>
      </c>
      <c r="L73" s="0" t="n">
        <f aca="false">G73-J73</f>
        <v>0</v>
      </c>
      <c r="M73" s="0" t="n">
        <v>1</v>
      </c>
    </row>
    <row r="74" customFormat="false" ht="15.8" hidden="false" customHeight="false" outlineLevel="0" collapsed="false">
      <c r="A74" s="0" t="str">
        <f aca="false">MID(C74,1,2)</f>
        <v>01</v>
      </c>
      <c r="B74" s="0" t="str">
        <f aca="false">VLOOKUP(A74,Nomenclature!$E$1:$F$9,2,0)</f>
        <v>Bureaux Administration</v>
      </c>
      <c r="C74" s="5" t="s">
        <v>544</v>
      </c>
      <c r="D74" s="4" t="s">
        <v>155</v>
      </c>
      <c r="E74" s="4" t="s">
        <v>734</v>
      </c>
      <c r="F74" s="4" t="n">
        <v>0.389681252193057</v>
      </c>
      <c r="G74" s="4" t="n">
        <v>102.8571426</v>
      </c>
      <c r="H74" s="4" t="n">
        <v>375.5357133</v>
      </c>
      <c r="I74" s="4" t="n">
        <f aca="false">SUMIFS(bibli_modele_init!$D$1:$D$4467,bibli_modele_init!$A$1:$A$4467,$C74,bibli_modele_init!$C$1:$C$4467,$E74)</f>
        <v>0.100264659269364</v>
      </c>
      <c r="J74" s="0" t="n">
        <f aca="false">SUMIFS(bibli_modele_init!$E$1:$E$4467,bibli_modele_init!$A$1:$A$4467,$C74,bibli_modele_init!$C$1:$C$4467,$E74)</f>
        <v>102.8571426</v>
      </c>
      <c r="K74" s="0" t="n">
        <f aca="false">F74-I74</f>
        <v>0.289416592923693</v>
      </c>
      <c r="L74" s="0" t="n">
        <f aca="false">G74-J74</f>
        <v>0</v>
      </c>
      <c r="M74" s="0" t="n">
        <v>1</v>
      </c>
    </row>
    <row r="75" customFormat="false" ht="15.8" hidden="false" customHeight="false" outlineLevel="0" collapsed="false">
      <c r="A75" s="0" t="str">
        <f aca="false">MID(C75,1,2)</f>
        <v>01</v>
      </c>
      <c r="B75" s="0" t="str">
        <f aca="false">VLOOKUP(A75,Nomenclature!$E$1:$F$9,2,0)</f>
        <v>Bureaux Administration</v>
      </c>
      <c r="C75" s="5" t="s">
        <v>544</v>
      </c>
      <c r="D75" s="4" t="s">
        <v>239</v>
      </c>
      <c r="E75" s="4" t="s">
        <v>735</v>
      </c>
      <c r="F75" s="4" t="n">
        <v>0</v>
      </c>
      <c r="G75" s="4" t="n">
        <v>0</v>
      </c>
      <c r="H75" s="4" t="n">
        <v>0</v>
      </c>
      <c r="I75" s="4" t="n">
        <f aca="false">SUMIFS(bibli_modele_init!$D$1:$D$4467,bibli_modele_init!$A$1:$A$4467,$C75,bibli_modele_init!$C$1:$C$4467,$E75)</f>
        <v>0</v>
      </c>
      <c r="J75" s="0" t="n">
        <f aca="false">SUMIFS(bibli_modele_init!$E$1:$E$4467,bibli_modele_init!$A$1:$A$4467,$C75,bibli_modele_init!$C$1:$C$4467,$E75)</f>
        <v>0</v>
      </c>
      <c r="K75" s="0" t="n">
        <f aca="false">F75-I75</f>
        <v>0</v>
      </c>
      <c r="L75" s="0" t="n">
        <f aca="false">G75-J75</f>
        <v>0</v>
      </c>
      <c r="M75" s="0" t="n">
        <v>1</v>
      </c>
    </row>
    <row r="76" customFormat="false" ht="15.8" hidden="false" customHeight="false" outlineLevel="0" collapsed="false">
      <c r="A76" s="0" t="str">
        <f aca="false">MID(C76,1,2)</f>
        <v>01</v>
      </c>
      <c r="B76" s="0" t="str">
        <f aca="false">VLOOKUP(A76,Nomenclature!$E$1:$F$9,2,0)</f>
        <v>Bureaux Administration</v>
      </c>
      <c r="C76" s="5" t="s">
        <v>544</v>
      </c>
      <c r="D76" s="4" t="s">
        <v>155</v>
      </c>
      <c r="E76" s="4" t="s">
        <v>736</v>
      </c>
      <c r="F76" s="4" t="n">
        <v>0.705837740009817</v>
      </c>
      <c r="G76" s="4" t="n">
        <v>137.571428295</v>
      </c>
      <c r="H76" s="4" t="n">
        <v>923.5714273</v>
      </c>
      <c r="I76" s="4" t="n">
        <f aca="false">SUMIFS(bibli_modele_init!$D$1:$D$4467,bibli_modele_init!$A$1:$A$4467,$C76,bibli_modele_init!$C$1:$C$4467,$E76)</f>
        <v>0.181611458299225</v>
      </c>
      <c r="J76" s="0" t="n">
        <f aca="false">SUMIFS(bibli_modele_init!$E$1:$E$4467,bibli_modele_init!$A$1:$A$4467,$C76,bibli_modele_init!$C$1:$C$4467,$E76)</f>
        <v>137.571428295</v>
      </c>
      <c r="K76" s="0" t="n">
        <f aca="false">F76-I76</f>
        <v>0.524226281710592</v>
      </c>
      <c r="L76" s="0" t="n">
        <f aca="false">G76-J76</f>
        <v>0</v>
      </c>
      <c r="M76" s="0" t="n">
        <v>1</v>
      </c>
    </row>
    <row r="77" customFormat="false" ht="15.8" hidden="false" customHeight="false" outlineLevel="0" collapsed="false">
      <c r="A77" s="0" t="str">
        <f aca="false">MID(C77,1,2)</f>
        <v>01</v>
      </c>
      <c r="B77" s="0" t="str">
        <f aca="false">VLOOKUP(A77,Nomenclature!$E$1:$F$9,2,0)</f>
        <v>Bureaux Administration</v>
      </c>
      <c r="C77" s="5" t="s">
        <v>544</v>
      </c>
      <c r="D77" s="4" t="s">
        <v>239</v>
      </c>
      <c r="E77" s="4" t="s">
        <v>737</v>
      </c>
      <c r="F77" s="4" t="n">
        <v>0</v>
      </c>
      <c r="G77" s="4" t="n">
        <v>0</v>
      </c>
      <c r="H77" s="4" t="n">
        <v>0</v>
      </c>
      <c r="I77" s="4" t="n">
        <f aca="false">SUMIFS(bibli_modele_init!$D$1:$D$4467,bibli_modele_init!$A$1:$A$4467,$C77,bibli_modele_init!$C$1:$C$4467,$E77)</f>
        <v>0</v>
      </c>
      <c r="J77" s="0" t="n">
        <f aca="false">SUMIFS(bibli_modele_init!$E$1:$E$4467,bibli_modele_init!$A$1:$A$4467,$C77,bibli_modele_init!$C$1:$C$4467,$E77)</f>
        <v>0</v>
      </c>
      <c r="K77" s="0" t="n">
        <f aca="false">F77-I77</f>
        <v>0</v>
      </c>
      <c r="L77" s="0" t="n">
        <f aca="false">G77-J77</f>
        <v>0</v>
      </c>
      <c r="M77" s="0" t="n">
        <v>1</v>
      </c>
    </row>
    <row r="78" customFormat="false" ht="15.8" hidden="false" customHeight="false" outlineLevel="0" collapsed="false">
      <c r="A78" s="0" t="str">
        <f aca="false">MID(C78,1,2)</f>
        <v>01</v>
      </c>
      <c r="B78" s="0" t="str">
        <f aca="false">VLOOKUP(A78,Nomenclature!$E$1:$F$9,2,0)</f>
        <v>Bureaux Administration</v>
      </c>
      <c r="C78" s="5" t="s">
        <v>544</v>
      </c>
      <c r="D78" s="4" t="s">
        <v>738</v>
      </c>
      <c r="E78" s="4" t="s">
        <v>738</v>
      </c>
      <c r="F78" s="4" t="n">
        <v>0.15</v>
      </c>
      <c r="G78" s="4" t="n">
        <v>20</v>
      </c>
      <c r="H78" s="4" t="n">
        <v>0</v>
      </c>
      <c r="I78" s="4" t="n">
        <f aca="false">SUMIFS(bibli_modele_init!$D$1:$D$4467,bibli_modele_init!$A$1:$A$4467,$C78,bibli_modele_init!$C$1:$C$4467,$E78)</f>
        <v>0.15</v>
      </c>
      <c r="J78" s="0" t="n">
        <f aca="false">SUMIFS(bibli_modele_init!$E$1:$E$4467,bibli_modele_init!$A$1:$A$4467,$C78,bibli_modele_init!$C$1:$C$4467,$E78)</f>
        <v>20</v>
      </c>
      <c r="K78" s="0" t="n">
        <f aca="false">F78-I78</f>
        <v>0</v>
      </c>
      <c r="L78" s="0" t="n">
        <f aca="false">G78-J78</f>
        <v>0</v>
      </c>
      <c r="M78" s="0" t="n">
        <v>1</v>
      </c>
    </row>
    <row r="79" customFormat="false" ht="15.8" hidden="false" customHeight="false" outlineLevel="0" collapsed="false">
      <c r="A79" s="0" t="str">
        <f aca="false">MID(C79,1,2)</f>
        <v>01</v>
      </c>
      <c r="B79" s="0" t="str">
        <f aca="false">VLOOKUP(A79,Nomenclature!$E$1:$F$9,2,0)</f>
        <v>Bureaux Administration</v>
      </c>
      <c r="C79" s="5" t="s">
        <v>691</v>
      </c>
      <c r="D79" s="4" t="s">
        <v>155</v>
      </c>
      <c r="E79" s="4" t="s">
        <v>732</v>
      </c>
      <c r="F79" s="4" t="n">
        <v>0.87489151257965</v>
      </c>
      <c r="G79" s="4" t="n">
        <v>131.209286289741</v>
      </c>
      <c r="H79" s="4" t="n">
        <v>2182.946427</v>
      </c>
      <c r="I79" s="4" t="n">
        <f aca="false">SUMIFS(bibli_modele_init!$D$1:$D$4467,bibli_modele_init!$A$1:$A$4467,$C79,bibli_modele_init!$C$1:$C$4467,$E79)</f>
        <v>0.892888819336758</v>
      </c>
      <c r="J79" s="0" t="n">
        <f aca="false">SUMIFS(bibli_modele_init!$E$1:$E$4467,bibli_modele_init!$A$1:$A$4467,$C79,bibli_modele_init!$C$1:$C$4467,$E79)</f>
        <v>206.316008098014</v>
      </c>
      <c r="K79" s="0" t="n">
        <f aca="false">F79-I79</f>
        <v>-0.0179973067571081</v>
      </c>
      <c r="L79" s="0" t="n">
        <f aca="false">G79-J79</f>
        <v>-75.106721808273</v>
      </c>
      <c r="M79" s="0" t="n">
        <v>1</v>
      </c>
    </row>
    <row r="80" customFormat="false" ht="15.8" hidden="false" customHeight="false" outlineLevel="0" collapsed="false">
      <c r="A80" s="0" t="str">
        <f aca="false">MID(C80,1,2)</f>
        <v>01</v>
      </c>
      <c r="B80" s="0" t="str">
        <f aca="false">VLOOKUP(A80,Nomenclature!$E$1:$F$9,2,0)</f>
        <v>Bureaux Administration</v>
      </c>
      <c r="C80" s="5" t="s">
        <v>691</v>
      </c>
      <c r="D80" s="4" t="s">
        <v>239</v>
      </c>
      <c r="E80" s="4" t="s">
        <v>733</v>
      </c>
      <c r="F80" s="4" t="n">
        <v>0.779745109350084</v>
      </c>
      <c r="G80" s="4" t="n">
        <v>126.626786156451</v>
      </c>
      <c r="H80" s="4" t="n">
        <v>1634.910713</v>
      </c>
      <c r="I80" s="4" t="n">
        <f aca="false">SUMIFS(bibli_modele_init!$D$1:$D$4467,bibli_modele_init!$A$1:$A$4467,$C80,bibli_modele_init!$C$1:$C$4467,$E80)</f>
        <v>0.794339306647956</v>
      </c>
      <c r="J80" s="0" t="n">
        <f aca="false">SUMIFS(bibli_modele_init!$E$1:$E$4467,bibli_modele_init!$A$1:$A$4467,$C80,bibli_modele_init!$C$1:$C$4467,$E80)</f>
        <v>125.882387663345</v>
      </c>
      <c r="K80" s="0" t="n">
        <f aca="false">F80-I80</f>
        <v>-0.014594197297872</v>
      </c>
      <c r="L80" s="0" t="n">
        <f aca="false">G80-J80</f>
        <v>0.744398493106004</v>
      </c>
      <c r="M80" s="0" t="n">
        <v>1</v>
      </c>
    </row>
    <row r="81" customFormat="false" ht="15.8" hidden="false" customHeight="false" outlineLevel="0" collapsed="false">
      <c r="A81" s="0" t="str">
        <f aca="false">MID(C81,1,2)</f>
        <v>01</v>
      </c>
      <c r="B81" s="0" t="str">
        <f aca="false">VLOOKUP(A81,Nomenclature!$E$1:$F$9,2,0)</f>
        <v>Bureaux Administration</v>
      </c>
      <c r="C81" s="5" t="s">
        <v>691</v>
      </c>
      <c r="D81" s="4" t="s">
        <v>155</v>
      </c>
      <c r="E81" s="4" t="s">
        <v>734</v>
      </c>
      <c r="F81" s="4" t="n">
        <v>0.146856789649079</v>
      </c>
      <c r="G81" s="4" t="n">
        <v>85.7142855</v>
      </c>
      <c r="H81" s="4" t="n">
        <v>375.5357133</v>
      </c>
      <c r="I81" s="4" t="n">
        <f aca="false">SUMIFS(bibli_modele_init!$D$1:$D$4467,bibli_modele_init!$A$1:$A$4467,$C81,bibli_modele_init!$C$1:$C$4467,$E81)</f>
        <v>0.13488998949266</v>
      </c>
      <c r="J81" s="0" t="n">
        <f aca="false">SUMIFS(bibli_modele_init!$E$1:$E$4467,bibli_modele_init!$A$1:$A$4467,$C81,bibli_modele_init!$C$1:$C$4467,$E81)</f>
        <v>85.7142855</v>
      </c>
      <c r="K81" s="0" t="n">
        <f aca="false">F81-I81</f>
        <v>0.011966800156419</v>
      </c>
      <c r="L81" s="0" t="n">
        <f aca="false">G81-J81</f>
        <v>0</v>
      </c>
      <c r="M81" s="0" t="n">
        <v>1</v>
      </c>
    </row>
    <row r="82" customFormat="false" ht="15.8" hidden="false" customHeight="false" outlineLevel="0" collapsed="false">
      <c r="A82" s="0" t="str">
        <f aca="false">MID(C82,1,2)</f>
        <v>01</v>
      </c>
      <c r="B82" s="0" t="str">
        <f aca="false">VLOOKUP(A82,Nomenclature!$E$1:$F$9,2,0)</f>
        <v>Bureaux Administration</v>
      </c>
      <c r="C82" s="5" t="s">
        <v>691</v>
      </c>
      <c r="D82" s="4" t="s">
        <v>239</v>
      </c>
      <c r="E82" s="4" t="s">
        <v>735</v>
      </c>
      <c r="F82" s="4" t="n">
        <v>0.130885786245753</v>
      </c>
      <c r="G82" s="4" t="n">
        <v>85.7142855</v>
      </c>
      <c r="H82" s="4" t="n">
        <v>375.5357133</v>
      </c>
      <c r="I82" s="4" t="n">
        <f aca="false">SUMIFS(bibli_modele_init!$D$1:$D$4467,bibli_modele_init!$A$1:$A$4467,$C82,bibli_modele_init!$C$1:$C$4467,$E82)</f>
        <v>0.13333552647305</v>
      </c>
      <c r="J82" s="0" t="n">
        <f aca="false">SUMIFS(bibli_modele_init!$E$1:$E$4467,bibli_modele_init!$A$1:$A$4467,$C82,bibli_modele_init!$C$1:$C$4467,$E82)</f>
        <v>85.7142855</v>
      </c>
      <c r="K82" s="0" t="n">
        <f aca="false">F82-I82</f>
        <v>-0.00244974022729699</v>
      </c>
      <c r="L82" s="0" t="n">
        <f aca="false">G82-J82</f>
        <v>0</v>
      </c>
      <c r="M82" s="0" t="n">
        <v>1</v>
      </c>
    </row>
    <row r="83" customFormat="false" ht="15.8" hidden="false" customHeight="false" outlineLevel="0" collapsed="false">
      <c r="A83" s="0" t="str">
        <f aca="false">MID(C83,1,2)</f>
        <v>01</v>
      </c>
      <c r="B83" s="0" t="str">
        <f aca="false">VLOOKUP(A83,Nomenclature!$E$1:$F$9,2,0)</f>
        <v>Bureaux Administration</v>
      </c>
      <c r="C83" s="5" t="s">
        <v>691</v>
      </c>
      <c r="D83" s="4" t="s">
        <v>155</v>
      </c>
      <c r="E83" s="4" t="s">
        <v>736</v>
      </c>
      <c r="F83" s="4" t="n">
        <v>0.205599505456218</v>
      </c>
      <c r="G83" s="4" t="n">
        <v>119.14285691</v>
      </c>
      <c r="H83" s="4" t="n">
        <v>923.5714273</v>
      </c>
      <c r="I83" s="4" t="n">
        <f aca="false">SUMIFS(bibli_modele_init!$D$1:$D$4467,bibli_modele_init!$A$1:$A$4467,$C83,bibli_modele_init!$C$1:$C$4467,$E83)</f>
        <v>0.188845985289724</v>
      </c>
      <c r="J83" s="0" t="n">
        <f aca="false">SUMIFS(bibli_modele_init!$E$1:$E$4467,bibli_modele_init!$A$1:$A$4467,$C83,bibli_modele_init!$C$1:$C$4467,$E83)</f>
        <v>119.14285691</v>
      </c>
      <c r="K83" s="0" t="n">
        <f aca="false">F83-I83</f>
        <v>0.016753520166494</v>
      </c>
      <c r="L83" s="0" t="n">
        <f aca="false">G83-J83</f>
        <v>0</v>
      </c>
      <c r="M83" s="0" t="n">
        <v>1</v>
      </c>
    </row>
    <row r="84" customFormat="false" ht="15.8" hidden="false" customHeight="false" outlineLevel="0" collapsed="false">
      <c r="A84" s="0" t="str">
        <f aca="false">MID(C84,1,2)</f>
        <v>01</v>
      </c>
      <c r="B84" s="0" t="str">
        <f aca="false">VLOOKUP(A84,Nomenclature!$E$1:$F$9,2,0)</f>
        <v>Bureaux Administration</v>
      </c>
      <c r="C84" s="5" t="s">
        <v>691</v>
      </c>
      <c r="D84" s="4" t="s">
        <v>239</v>
      </c>
      <c r="E84" s="4" t="s">
        <v>737</v>
      </c>
      <c r="F84" s="4" t="n">
        <v>0.18324010069727</v>
      </c>
      <c r="G84" s="4" t="n">
        <v>116.57142834</v>
      </c>
      <c r="H84" s="4" t="n">
        <v>375.5357133</v>
      </c>
      <c r="I84" s="4" t="n">
        <f aca="false">SUMIFS(bibli_modele_init!$D$1:$D$4467,bibli_modele_init!$A$1:$A$4467,$C84,bibli_modele_init!$C$1:$C$4467,$E84)</f>
        <v>0.18666973706227</v>
      </c>
      <c r="J84" s="0" t="n">
        <f aca="false">SUMIFS(bibli_modele_init!$E$1:$E$4467,bibli_modele_init!$A$1:$A$4467,$C84,bibli_modele_init!$C$1:$C$4467,$E84)</f>
        <v>116.57142834</v>
      </c>
      <c r="K84" s="0" t="n">
        <f aca="false">F84-I84</f>
        <v>-0.00342963636499999</v>
      </c>
      <c r="L84" s="0" t="n">
        <f aca="false">G84-J84</f>
        <v>0</v>
      </c>
      <c r="M84" s="0" t="n">
        <v>1</v>
      </c>
    </row>
    <row r="85" customFormat="false" ht="15.8" hidden="false" customHeight="false" outlineLevel="0" collapsed="false">
      <c r="A85" s="0" t="str">
        <f aca="false">MID(C85,1,2)</f>
        <v>01</v>
      </c>
      <c r="B85" s="0" t="str">
        <f aca="false">VLOOKUP(A85,Nomenclature!$E$1:$F$9,2,0)</f>
        <v>Bureaux Administration</v>
      </c>
      <c r="C85" s="5" t="s">
        <v>691</v>
      </c>
      <c r="D85" s="4" t="s">
        <v>738</v>
      </c>
      <c r="E85" s="4" t="s">
        <v>738</v>
      </c>
      <c r="F85" s="4" t="n">
        <v>0.15</v>
      </c>
      <c r="G85" s="4" t="n">
        <v>20</v>
      </c>
      <c r="H85" s="4" t="n">
        <v>0</v>
      </c>
      <c r="I85" s="4" t="n">
        <f aca="false">SUMIFS(bibli_modele_init!$D$1:$D$4467,bibli_modele_init!$A$1:$A$4467,$C85,bibli_modele_init!$C$1:$C$4467,$E85)</f>
        <v>0.15</v>
      </c>
      <c r="J85" s="0" t="n">
        <f aca="false">SUMIFS(bibli_modele_init!$E$1:$E$4467,bibli_modele_init!$A$1:$A$4467,$C85,bibli_modele_init!$C$1:$C$4467,$E85)</f>
        <v>20</v>
      </c>
      <c r="K85" s="0" t="n">
        <f aca="false">F85-I85</f>
        <v>0</v>
      </c>
      <c r="L85" s="0" t="n">
        <f aca="false">G85-J85</f>
        <v>0</v>
      </c>
      <c r="M85" s="0" t="n">
        <v>1</v>
      </c>
    </row>
    <row r="86" customFormat="false" ht="15.8" hidden="false" customHeight="false" outlineLevel="0" collapsed="false">
      <c r="A86" s="0" t="str">
        <f aca="false">MID(C86,1,2)</f>
        <v>01</v>
      </c>
      <c r="B86" s="0" t="str">
        <f aca="false">VLOOKUP(A86,Nomenclature!$E$1:$F$9,2,0)</f>
        <v>Bureaux Administration</v>
      </c>
      <c r="C86" s="5" t="s">
        <v>398</v>
      </c>
      <c r="D86" s="4" t="s">
        <v>155</v>
      </c>
      <c r="E86" s="4" t="s">
        <v>732</v>
      </c>
      <c r="F86" s="4" t="n">
        <v>0.732191978713323</v>
      </c>
      <c r="G86" s="4" t="n">
        <v>60.7546494257929</v>
      </c>
      <c r="H86" s="4" t="n">
        <v>2033.65625</v>
      </c>
      <c r="I86" s="4" t="n">
        <f aca="false">SUMIFS(bibli_modele_init!$D$1:$D$4467,bibli_modele_init!$A$1:$A$4467,$C86,bibli_modele_init!$C$1:$C$4467,$E86)</f>
        <v>0.747047944545853</v>
      </c>
      <c r="J86" s="0" t="n">
        <f aca="false">SUMIFS(bibli_modele_init!$E$1:$E$4467,bibli_modele_init!$A$1:$A$4467,$C86,bibli_modele_init!$C$1:$C$4467,$E86)</f>
        <v>136.719341042437</v>
      </c>
      <c r="K86" s="0" t="n">
        <f aca="false">F86-I86</f>
        <v>-0.01485596583253</v>
      </c>
      <c r="L86" s="0" t="n">
        <f aca="false">G86-J86</f>
        <v>-75.9646916166441</v>
      </c>
      <c r="M86" s="0" t="n">
        <v>1</v>
      </c>
    </row>
    <row r="87" customFormat="false" ht="15.8" hidden="false" customHeight="false" outlineLevel="0" collapsed="false">
      <c r="A87" s="0" t="str">
        <f aca="false">MID(C87,1,2)</f>
        <v>01</v>
      </c>
      <c r="B87" s="0" t="str">
        <f aca="false">VLOOKUP(A87,Nomenclature!$E$1:$F$9,2,0)</f>
        <v>Bureaux Administration</v>
      </c>
      <c r="C87" s="5" t="s">
        <v>398</v>
      </c>
      <c r="D87" s="4" t="s">
        <v>239</v>
      </c>
      <c r="E87" s="4" t="s">
        <v>733</v>
      </c>
      <c r="F87" s="4" t="n">
        <v>0.505092414428474</v>
      </c>
      <c r="G87" s="4" t="n">
        <v>58.3159870693446</v>
      </c>
      <c r="H87" s="4" t="n">
        <v>1522.15625</v>
      </c>
      <c r="I87" s="4" t="n">
        <f aca="false">SUMIFS(bibli_modele_init!$D$1:$D$4467,bibli_modele_init!$A$1:$A$4467,$C87,bibli_modele_init!$C$1:$C$4467,$E87)</f>
        <v>0.516591891032157</v>
      </c>
      <c r="J87" s="0" t="n">
        <f aca="false">SUMIFS(bibli_modele_init!$E$1:$E$4467,bibli_modele_init!$A$1:$A$4467,$C87,bibli_modele_init!$C$1:$C$4467,$E87)</f>
        <v>58.2895057818276</v>
      </c>
      <c r="K87" s="0" t="n">
        <f aca="false">F87-I87</f>
        <v>-0.011499476603683</v>
      </c>
      <c r="L87" s="0" t="n">
        <f aca="false">G87-J87</f>
        <v>0.0264812875170008</v>
      </c>
      <c r="M87" s="0" t="n">
        <v>1</v>
      </c>
    </row>
    <row r="88" customFormat="false" ht="15.8" hidden="false" customHeight="false" outlineLevel="0" collapsed="false">
      <c r="A88" s="0" t="str">
        <f aca="false">MID(C88,1,2)</f>
        <v>01</v>
      </c>
      <c r="B88" s="0" t="str">
        <f aca="false">VLOOKUP(A88,Nomenclature!$E$1:$F$9,2,0)</f>
        <v>Bureaux Administration</v>
      </c>
      <c r="C88" s="5" t="s">
        <v>398</v>
      </c>
      <c r="D88" s="4" t="s">
        <v>155</v>
      </c>
      <c r="E88" s="4" t="s">
        <v>734</v>
      </c>
      <c r="F88" s="4" t="n">
        <v>0.188905530508037</v>
      </c>
      <c r="G88" s="4" t="n">
        <v>44.9999999999999</v>
      </c>
      <c r="H88" s="4" t="n">
        <v>197.15625</v>
      </c>
      <c r="I88" s="4" t="n">
        <f aca="false">SUMIFS(bibli_modele_init!$D$1:$D$4467,bibli_modele_init!$A$1:$A$4467,$C88,bibli_modele_init!$C$1:$C$4467,$E88)</f>
        <v>0.173464532723547</v>
      </c>
      <c r="J88" s="0" t="n">
        <f aca="false">SUMIFS(bibli_modele_init!$E$1:$E$4467,bibli_modele_init!$A$1:$A$4467,$C88,bibli_modele_init!$C$1:$C$4467,$E88)</f>
        <v>45</v>
      </c>
      <c r="K88" s="0" t="n">
        <f aca="false">F88-I88</f>
        <v>0.01544099778449</v>
      </c>
      <c r="L88" s="0" t="n">
        <f aca="false">G88-J88</f>
        <v>0</v>
      </c>
      <c r="M88" s="0" t="n">
        <v>1</v>
      </c>
    </row>
    <row r="89" customFormat="false" ht="15.8" hidden="false" customHeight="false" outlineLevel="0" collapsed="false">
      <c r="A89" s="0" t="str">
        <f aca="false">MID(C89,1,2)</f>
        <v>01</v>
      </c>
      <c r="B89" s="0" t="str">
        <f aca="false">VLOOKUP(A89,Nomenclature!$E$1:$F$9,2,0)</f>
        <v>Bureaux Administration</v>
      </c>
      <c r="C89" s="5" t="s">
        <v>398</v>
      </c>
      <c r="D89" s="4" t="s">
        <v>239</v>
      </c>
      <c r="E89" s="4" t="s">
        <v>735</v>
      </c>
      <c r="F89" s="4" t="n">
        <v>0.130313842922546</v>
      </c>
      <c r="G89" s="4" t="n">
        <v>44.9999999999999</v>
      </c>
      <c r="H89" s="4" t="n">
        <v>197.15625</v>
      </c>
      <c r="I89" s="4" t="n">
        <f aca="false">SUMIFS(bibli_modele_init!$D$1:$D$4467,bibli_modele_init!$A$1:$A$4467,$C89,bibli_modele_init!$C$1:$C$4467,$E89)</f>
        <v>0.133280707886296</v>
      </c>
      <c r="J89" s="0" t="n">
        <f aca="false">SUMIFS(bibli_modele_init!$E$1:$E$4467,bibli_modele_init!$A$1:$A$4467,$C89,bibli_modele_init!$C$1:$C$4467,$E89)</f>
        <v>45</v>
      </c>
      <c r="K89" s="0" t="n">
        <f aca="false">F89-I89</f>
        <v>-0.00296686496375001</v>
      </c>
      <c r="L89" s="0" t="n">
        <f aca="false">G89-J89</f>
        <v>0</v>
      </c>
      <c r="M89" s="0" t="n">
        <v>1</v>
      </c>
    </row>
    <row r="90" customFormat="false" ht="15.8" hidden="false" customHeight="false" outlineLevel="0" collapsed="false">
      <c r="A90" s="0" t="str">
        <f aca="false">MID(C90,1,2)</f>
        <v>01</v>
      </c>
      <c r="B90" s="0" t="str">
        <f aca="false">VLOOKUP(A90,Nomenclature!$E$1:$F$9,2,0)</f>
        <v>Bureaux Administration</v>
      </c>
      <c r="C90" s="5" t="s">
        <v>398</v>
      </c>
      <c r="D90" s="4" t="s">
        <v>155</v>
      </c>
      <c r="E90" s="4" t="s">
        <v>736</v>
      </c>
      <c r="F90" s="4" t="n">
        <v>0.322164470633862</v>
      </c>
      <c r="G90" s="4" t="n">
        <v>55.7999999999999</v>
      </c>
      <c r="H90" s="4" t="n">
        <v>708.65625</v>
      </c>
      <c r="I90" s="4" t="n">
        <f aca="false">SUMIFS(bibli_modele_init!$D$1:$D$4467,bibli_modele_init!$A$1:$A$4467,$C90,bibli_modele_init!$C$1:$C$4467,$E90)</f>
        <v>0.295830986040158</v>
      </c>
      <c r="J90" s="0" t="n">
        <f aca="false">SUMIFS(bibli_modele_init!$E$1:$E$4467,bibli_modele_init!$A$1:$A$4467,$C90,bibli_modele_init!$C$1:$C$4467,$E90)</f>
        <v>55.8</v>
      </c>
      <c r="K90" s="0" t="n">
        <f aca="false">F90-I90</f>
        <v>0.026333484593704</v>
      </c>
      <c r="L90" s="0" t="n">
        <f aca="false">G90-J90</f>
        <v>0</v>
      </c>
      <c r="M90" s="0" t="n">
        <v>1</v>
      </c>
    </row>
    <row r="91" customFormat="false" ht="15.8" hidden="false" customHeight="false" outlineLevel="0" collapsed="false">
      <c r="A91" s="0" t="str">
        <f aca="false">MID(C91,1,2)</f>
        <v>01</v>
      </c>
      <c r="B91" s="0" t="str">
        <f aca="false">VLOOKUP(A91,Nomenclature!$E$1:$F$9,2,0)</f>
        <v>Bureaux Administration</v>
      </c>
      <c r="C91" s="5" t="s">
        <v>398</v>
      </c>
      <c r="D91" s="4" t="s">
        <v>239</v>
      </c>
      <c r="E91" s="4" t="s">
        <v>737</v>
      </c>
      <c r="F91" s="4" t="n">
        <v>0.222240662348528</v>
      </c>
      <c r="G91" s="4" t="n">
        <v>54.5999999999999</v>
      </c>
      <c r="H91" s="4" t="n">
        <v>197.15625</v>
      </c>
      <c r="I91" s="4" t="n">
        <f aca="false">SUMIFS(bibli_modele_init!$D$1:$D$4467,bibli_modele_init!$A$1:$A$4467,$C91,bibli_modele_init!$C$1:$C$4467,$E91)</f>
        <v>0.227300432054149</v>
      </c>
      <c r="J91" s="0" t="n">
        <f aca="false">SUMIFS(bibli_modele_init!$E$1:$E$4467,bibli_modele_init!$A$1:$A$4467,$C91,bibli_modele_init!$C$1:$C$4467,$E91)</f>
        <v>54.6</v>
      </c>
      <c r="K91" s="0" t="n">
        <f aca="false">F91-I91</f>
        <v>-0.005059769705621</v>
      </c>
      <c r="L91" s="0" t="n">
        <f aca="false">G91-J91</f>
        <v>0</v>
      </c>
      <c r="M91" s="0" t="n">
        <v>1</v>
      </c>
    </row>
    <row r="92" customFormat="false" ht="15.8" hidden="false" customHeight="false" outlineLevel="0" collapsed="false">
      <c r="A92" s="0" t="str">
        <f aca="false">MID(C92,1,2)</f>
        <v>01</v>
      </c>
      <c r="B92" s="0" t="str">
        <f aca="false">VLOOKUP(A92,Nomenclature!$E$1:$F$9,2,0)</f>
        <v>Bureaux Administration</v>
      </c>
      <c r="C92" s="5" t="s">
        <v>398</v>
      </c>
      <c r="D92" s="4" t="s">
        <v>738</v>
      </c>
      <c r="E92" s="4" t="s">
        <v>738</v>
      </c>
      <c r="F92" s="4" t="n">
        <v>0.15</v>
      </c>
      <c r="G92" s="4" t="n">
        <v>20</v>
      </c>
      <c r="H92" s="4" t="n">
        <v>0</v>
      </c>
      <c r="I92" s="4" t="n">
        <f aca="false">SUMIFS(bibli_modele_init!$D$1:$D$4467,bibli_modele_init!$A$1:$A$4467,$C92,bibli_modele_init!$C$1:$C$4467,$E92)</f>
        <v>0.15</v>
      </c>
      <c r="J92" s="0" t="n">
        <f aca="false">SUMIFS(bibli_modele_init!$E$1:$E$4467,bibli_modele_init!$A$1:$A$4467,$C92,bibli_modele_init!$C$1:$C$4467,$E92)</f>
        <v>20</v>
      </c>
      <c r="K92" s="0" t="n">
        <f aca="false">F92-I92</f>
        <v>0</v>
      </c>
      <c r="L92" s="0" t="n">
        <f aca="false">G92-J92</f>
        <v>0</v>
      </c>
      <c r="M92" s="0" t="n">
        <v>1</v>
      </c>
    </row>
    <row r="93" customFormat="false" ht="15.8" hidden="false" customHeight="false" outlineLevel="0" collapsed="false">
      <c r="A93" s="0" t="str">
        <f aca="false">MID(C93,1,2)</f>
        <v>01</v>
      </c>
      <c r="B93" s="0" t="str">
        <f aca="false">VLOOKUP(A93,Nomenclature!$E$1:$F$9,2,0)</f>
        <v>Bureaux Administration</v>
      </c>
      <c r="C93" s="5" t="s">
        <v>546</v>
      </c>
      <c r="D93" s="4" t="s">
        <v>155</v>
      </c>
      <c r="E93" s="4" t="s">
        <v>732</v>
      </c>
      <c r="F93" s="4" t="n">
        <v>0.72314541707207</v>
      </c>
      <c r="G93" s="4" t="n">
        <v>49.821860496466</v>
      </c>
      <c r="H93" s="4" t="n">
        <v>511.5</v>
      </c>
      <c r="I93" s="4" t="n">
        <f aca="false">SUMIFS(bibli_modele_init!$D$1:$D$4467,bibli_modele_init!$A$1:$A$4467,$C93,bibli_modele_init!$C$1:$C$4467,$E93)</f>
        <v>0.743451567973165</v>
      </c>
      <c r="J93" s="0" t="n">
        <f aca="false">SUMIFS(bibli_modele_init!$E$1:$E$4467,bibli_modele_init!$A$1:$A$4467,$C93,bibli_modele_init!$C$1:$C$4467,$E93)</f>
        <v>125.839988925158</v>
      </c>
      <c r="K93" s="0" t="n">
        <f aca="false">F93-I93</f>
        <v>-0.020306150901095</v>
      </c>
      <c r="L93" s="0" t="n">
        <f aca="false">G93-J93</f>
        <v>-76.018128428692</v>
      </c>
      <c r="M93" s="0" t="n">
        <v>1</v>
      </c>
    </row>
    <row r="94" customFormat="false" ht="15.8" hidden="false" customHeight="false" outlineLevel="0" collapsed="false">
      <c r="A94" s="0" t="str">
        <f aca="false">MID(C94,1,2)</f>
        <v>01</v>
      </c>
      <c r="B94" s="0" t="str">
        <f aca="false">VLOOKUP(A94,Nomenclature!$E$1:$F$9,2,0)</f>
        <v>Bureaux Administration</v>
      </c>
      <c r="C94" s="5" t="s">
        <v>546</v>
      </c>
      <c r="D94" s="4" t="s">
        <v>239</v>
      </c>
      <c r="E94" s="4" t="s">
        <v>733</v>
      </c>
      <c r="F94" s="4" t="n">
        <v>0</v>
      </c>
      <c r="G94" s="4" t="n">
        <v>0</v>
      </c>
      <c r="H94" s="4" t="n">
        <v>0</v>
      </c>
      <c r="I94" s="4" t="n">
        <f aca="false">SUMIFS(bibli_modele_init!$D$1:$D$4467,bibli_modele_init!$A$1:$A$4467,$C94,bibli_modele_init!$C$1:$C$4467,$E94)</f>
        <v>0</v>
      </c>
      <c r="J94" s="0" t="n">
        <f aca="false">SUMIFS(bibli_modele_init!$E$1:$E$4467,bibli_modele_init!$A$1:$A$4467,$C94,bibli_modele_init!$C$1:$C$4467,$E94)</f>
        <v>0</v>
      </c>
      <c r="K94" s="0" t="n">
        <f aca="false">F94-I94</f>
        <v>0</v>
      </c>
      <c r="L94" s="0" t="n">
        <f aca="false">G94-J94</f>
        <v>0</v>
      </c>
      <c r="M94" s="0" t="n">
        <v>1</v>
      </c>
    </row>
    <row r="95" customFormat="false" ht="15.8" hidden="false" customHeight="false" outlineLevel="0" collapsed="false">
      <c r="A95" s="0" t="str">
        <f aca="false">MID(C95,1,2)</f>
        <v>01</v>
      </c>
      <c r="B95" s="0" t="str">
        <f aca="false">VLOOKUP(A95,Nomenclature!$E$1:$F$9,2,0)</f>
        <v>Bureaux Administration</v>
      </c>
      <c r="C95" s="5" t="s">
        <v>546</v>
      </c>
      <c r="D95" s="4" t="s">
        <v>155</v>
      </c>
      <c r="E95" s="4" t="s">
        <v>734</v>
      </c>
      <c r="F95" s="4" t="n">
        <v>0</v>
      </c>
      <c r="G95" s="4" t="n">
        <v>0</v>
      </c>
      <c r="H95" s="4" t="n">
        <v>0</v>
      </c>
      <c r="I95" s="4" t="n">
        <f aca="false">SUMIFS(bibli_modele_init!$D$1:$D$4467,bibli_modele_init!$A$1:$A$4467,$C95,bibli_modele_init!$C$1:$C$4467,$E95)</f>
        <v>0</v>
      </c>
      <c r="J95" s="0" t="n">
        <f aca="false">SUMIFS(bibli_modele_init!$E$1:$E$4467,bibli_modele_init!$A$1:$A$4467,$C95,bibli_modele_init!$C$1:$C$4467,$E95)</f>
        <v>0</v>
      </c>
      <c r="K95" s="0" t="n">
        <f aca="false">F95-I95</f>
        <v>0</v>
      </c>
      <c r="L95" s="0" t="n">
        <f aca="false">G95-J95</f>
        <v>0</v>
      </c>
      <c r="M95" s="0" t="n">
        <v>1</v>
      </c>
    </row>
    <row r="96" customFormat="false" ht="15.8" hidden="false" customHeight="false" outlineLevel="0" collapsed="false">
      <c r="A96" s="0" t="str">
        <f aca="false">MID(C96,1,2)</f>
        <v>01</v>
      </c>
      <c r="B96" s="0" t="str">
        <f aca="false">VLOOKUP(A96,Nomenclature!$E$1:$F$9,2,0)</f>
        <v>Bureaux Administration</v>
      </c>
      <c r="C96" s="5" t="s">
        <v>546</v>
      </c>
      <c r="D96" s="4" t="s">
        <v>239</v>
      </c>
      <c r="E96" s="4" t="s">
        <v>735</v>
      </c>
      <c r="F96" s="4" t="n">
        <v>0</v>
      </c>
      <c r="G96" s="4" t="n">
        <v>0</v>
      </c>
      <c r="H96" s="4" t="n">
        <v>0</v>
      </c>
      <c r="I96" s="4" t="n">
        <f aca="false">SUMIFS(bibli_modele_init!$D$1:$D$4467,bibli_modele_init!$A$1:$A$4467,$C96,bibli_modele_init!$C$1:$C$4467,$E96)</f>
        <v>0</v>
      </c>
      <c r="J96" s="0" t="n">
        <f aca="false">SUMIFS(bibli_modele_init!$E$1:$E$4467,bibli_modele_init!$A$1:$A$4467,$C96,bibli_modele_init!$C$1:$C$4467,$E96)</f>
        <v>0</v>
      </c>
      <c r="K96" s="0" t="n">
        <f aca="false">F96-I96</f>
        <v>0</v>
      </c>
      <c r="L96" s="0" t="n">
        <f aca="false">G96-J96</f>
        <v>0</v>
      </c>
      <c r="M96" s="0" t="n">
        <v>1</v>
      </c>
    </row>
    <row r="97" customFormat="false" ht="15.8" hidden="false" customHeight="false" outlineLevel="0" collapsed="false">
      <c r="A97" s="0" t="str">
        <f aca="false">MID(C97,1,2)</f>
        <v>01</v>
      </c>
      <c r="B97" s="0" t="str">
        <f aca="false">VLOOKUP(A97,Nomenclature!$E$1:$F$9,2,0)</f>
        <v>Bureaux Administration</v>
      </c>
      <c r="C97" s="5" t="s">
        <v>546</v>
      </c>
      <c r="D97" s="4" t="s">
        <v>155</v>
      </c>
      <c r="E97" s="4" t="s">
        <v>736</v>
      </c>
      <c r="F97" s="4" t="n">
        <v>0.144397676880951</v>
      </c>
      <c r="G97" s="4" t="n">
        <v>31.1999999999999</v>
      </c>
      <c r="H97" s="4" t="n">
        <v>511.5</v>
      </c>
      <c r="I97" s="4" t="n">
        <f aca="false">SUMIFS(bibli_modele_init!$D$1:$D$4467,bibli_modele_init!$A$1:$A$4467,$C97,bibli_modele_init!$C$1:$C$4467,$E97)</f>
        <v>0.334017920458983</v>
      </c>
      <c r="J97" s="0" t="n">
        <f aca="false">SUMIFS(bibli_modele_init!$E$1:$E$4467,bibli_modele_init!$A$1:$A$4467,$C97,bibli_modele_init!$C$1:$C$4467,$E97)</f>
        <v>31.2</v>
      </c>
      <c r="K97" s="0" t="n">
        <f aca="false">F97-I97</f>
        <v>-0.189620243578032</v>
      </c>
      <c r="L97" s="0" t="n">
        <f aca="false">G97-J97</f>
        <v>0</v>
      </c>
      <c r="M97" s="0" t="n">
        <v>1</v>
      </c>
    </row>
    <row r="98" customFormat="false" ht="15.8" hidden="false" customHeight="false" outlineLevel="0" collapsed="false">
      <c r="A98" s="0" t="str">
        <f aca="false">MID(C98,1,2)</f>
        <v>01</v>
      </c>
      <c r="B98" s="0" t="str">
        <f aca="false">VLOOKUP(A98,Nomenclature!$E$1:$F$9,2,0)</f>
        <v>Bureaux Administration</v>
      </c>
      <c r="C98" s="5" t="s">
        <v>546</v>
      </c>
      <c r="D98" s="4" t="s">
        <v>239</v>
      </c>
      <c r="E98" s="4" t="s">
        <v>737</v>
      </c>
      <c r="F98" s="4" t="n">
        <v>0</v>
      </c>
      <c r="G98" s="4" t="n">
        <v>0</v>
      </c>
      <c r="H98" s="4" t="n">
        <v>0</v>
      </c>
      <c r="I98" s="4" t="n">
        <f aca="false">SUMIFS(bibli_modele_init!$D$1:$D$4467,bibli_modele_init!$A$1:$A$4467,$C98,bibli_modele_init!$C$1:$C$4467,$E98)</f>
        <v>0</v>
      </c>
      <c r="J98" s="0" t="n">
        <f aca="false">SUMIFS(bibli_modele_init!$E$1:$E$4467,bibli_modele_init!$A$1:$A$4467,$C98,bibli_modele_init!$C$1:$C$4467,$E98)</f>
        <v>0</v>
      </c>
      <c r="K98" s="0" t="n">
        <f aca="false">F98-I98</f>
        <v>0</v>
      </c>
      <c r="L98" s="0" t="n">
        <f aca="false">G98-J98</f>
        <v>0</v>
      </c>
      <c r="M98" s="0" t="n">
        <v>1</v>
      </c>
    </row>
    <row r="99" customFormat="false" ht="15.8" hidden="false" customHeight="false" outlineLevel="0" collapsed="false">
      <c r="A99" s="0" t="str">
        <f aca="false">MID(C99,1,2)</f>
        <v>01</v>
      </c>
      <c r="B99" s="0" t="str">
        <f aca="false">VLOOKUP(A99,Nomenclature!$E$1:$F$9,2,0)</f>
        <v>Bureaux Administration</v>
      </c>
      <c r="C99" s="5" t="s">
        <v>546</v>
      </c>
      <c r="D99" s="4" t="s">
        <v>738</v>
      </c>
      <c r="E99" s="4" t="s">
        <v>738</v>
      </c>
      <c r="F99" s="4" t="n">
        <v>0.15</v>
      </c>
      <c r="G99" s="4" t="n">
        <v>20</v>
      </c>
      <c r="H99" s="4" t="n">
        <v>0</v>
      </c>
      <c r="I99" s="4" t="n">
        <f aca="false">SUMIFS(bibli_modele_init!$D$1:$D$4467,bibli_modele_init!$A$1:$A$4467,$C99,bibli_modele_init!$C$1:$C$4467,$E99)</f>
        <v>0.15</v>
      </c>
      <c r="J99" s="0" t="n">
        <f aca="false">SUMIFS(bibli_modele_init!$E$1:$E$4467,bibli_modele_init!$A$1:$A$4467,$C99,bibli_modele_init!$C$1:$C$4467,$E99)</f>
        <v>20</v>
      </c>
      <c r="K99" s="0" t="n">
        <f aca="false">F99-I99</f>
        <v>0</v>
      </c>
      <c r="L99" s="0" t="n">
        <f aca="false">G99-J99</f>
        <v>0</v>
      </c>
      <c r="M99" s="0" t="n">
        <v>1</v>
      </c>
    </row>
    <row r="100" customFormat="false" ht="15.8" hidden="false" customHeight="false" outlineLevel="0" collapsed="false">
      <c r="A100" s="0" t="str">
        <f aca="false">MID(C100,1,2)</f>
        <v>01</v>
      </c>
      <c r="B100" s="0" t="str">
        <f aca="false">VLOOKUP(A100,Nomenclature!$E$1:$F$9,2,0)</f>
        <v>Bureaux Administration</v>
      </c>
      <c r="C100" s="5" t="s">
        <v>693</v>
      </c>
      <c r="D100" s="4" t="s">
        <v>155</v>
      </c>
      <c r="E100" s="4" t="s">
        <v>732</v>
      </c>
      <c r="F100" s="4" t="n">
        <v>0.940746623120829</v>
      </c>
      <c r="G100" s="4" t="n">
        <v>76.1652066819518</v>
      </c>
      <c r="H100" s="4" t="n">
        <v>4677.40625</v>
      </c>
      <c r="I100" s="4" t="n">
        <f aca="false">SUMIFS(bibli_modele_init!$D$1:$D$4467,bibli_modele_init!$A$1:$A$4467,$C100,bibli_modele_init!$C$1:$C$4467,$E100)</f>
        <v>0.947421851175251</v>
      </c>
      <c r="J100" s="0" t="n">
        <f aca="false">SUMIFS(bibli_modele_init!$E$1:$E$4467,bibli_modele_init!$A$1:$A$4467,$C100,bibli_modele_init!$C$1:$C$4467,$E100)</f>
        <v>152.383209809113</v>
      </c>
      <c r="K100" s="0" t="n">
        <f aca="false">F100-I100</f>
        <v>-0.006675228054422</v>
      </c>
      <c r="L100" s="0" t="n">
        <f aca="false">G100-J100</f>
        <v>-76.2180031271612</v>
      </c>
      <c r="M100" s="0" t="n">
        <v>1</v>
      </c>
    </row>
    <row r="101" customFormat="false" ht="15.8" hidden="false" customHeight="false" outlineLevel="0" collapsed="false">
      <c r="A101" s="0" t="str">
        <f aca="false">MID(C101,1,2)</f>
        <v>01</v>
      </c>
      <c r="B101" s="0" t="str">
        <f aca="false">VLOOKUP(A101,Nomenclature!$E$1:$F$9,2,0)</f>
        <v>Bureaux Administration</v>
      </c>
      <c r="C101" s="5" t="s">
        <v>693</v>
      </c>
      <c r="D101" s="4" t="s">
        <v>239</v>
      </c>
      <c r="E101" s="4" t="s">
        <v>733</v>
      </c>
      <c r="F101" s="4" t="n">
        <v>0.849303500657155</v>
      </c>
      <c r="G101" s="4" t="n">
        <v>73.7672533477194</v>
      </c>
      <c r="H101" s="4" t="n">
        <v>2840.90625</v>
      </c>
      <c r="I101" s="4" t="n">
        <f aca="false">SUMIFS(bibli_modele_init!$D$1:$D$4467,bibli_modele_init!$A$1:$A$4467,$C101,bibli_modele_init!$C$1:$C$4467,$E101)</f>
        <v>0.857839655731575</v>
      </c>
      <c r="J101" s="0" t="n">
        <f aca="false">SUMIFS(bibli_modele_init!$E$1:$E$4467,bibli_modele_init!$A$1:$A$4467,$C101,bibli_modele_init!$C$1:$C$4467,$E101)</f>
        <v>73.9724327615182</v>
      </c>
      <c r="K101" s="0" t="n">
        <f aca="false">F101-I101</f>
        <v>-0.00853615507441996</v>
      </c>
      <c r="L101" s="0" t="n">
        <f aca="false">G101-J101</f>
        <v>-0.205179413798803</v>
      </c>
      <c r="M101" s="0" t="n">
        <v>1</v>
      </c>
    </row>
    <row r="102" customFormat="false" ht="15.8" hidden="false" customHeight="false" outlineLevel="0" collapsed="false">
      <c r="A102" s="0" t="str">
        <f aca="false">MID(C102,1,2)</f>
        <v>01</v>
      </c>
      <c r="B102" s="0" t="str">
        <f aca="false">VLOOKUP(A102,Nomenclature!$E$1:$F$9,2,0)</f>
        <v>Bureaux Administration</v>
      </c>
      <c r="C102" s="5" t="s">
        <v>693</v>
      </c>
      <c r="D102" s="4" t="s">
        <v>155</v>
      </c>
      <c r="E102" s="4" t="s">
        <v>734</v>
      </c>
      <c r="F102" s="4" t="n">
        <v>0.242712628765174</v>
      </c>
      <c r="G102" s="4" t="n">
        <v>45.0000000000001</v>
      </c>
      <c r="H102" s="4" t="n">
        <v>197.15625</v>
      </c>
      <c r="I102" s="4" t="n">
        <f aca="false">SUMIFS(bibli_modele_init!$D$1:$D$4467,bibli_modele_init!$A$1:$A$4467,$C102,bibli_modele_init!$C$1:$C$4467,$E102)</f>
        <v>0.219991353842893</v>
      </c>
      <c r="J102" s="0" t="n">
        <f aca="false">SUMIFS(bibli_modele_init!$E$1:$E$4467,bibli_modele_init!$A$1:$A$4467,$C102,bibli_modele_init!$C$1:$C$4467,$E102)</f>
        <v>45</v>
      </c>
      <c r="K102" s="0" t="n">
        <f aca="false">F102-I102</f>
        <v>0.022721274922281</v>
      </c>
      <c r="L102" s="0" t="n">
        <f aca="false">G102-J102</f>
        <v>0</v>
      </c>
      <c r="M102" s="0" t="n">
        <v>1</v>
      </c>
    </row>
    <row r="103" customFormat="false" ht="15.8" hidden="false" customHeight="false" outlineLevel="0" collapsed="false">
      <c r="A103" s="0" t="str">
        <f aca="false">MID(C103,1,2)</f>
        <v>01</v>
      </c>
      <c r="B103" s="0" t="str">
        <f aca="false">VLOOKUP(A103,Nomenclature!$E$1:$F$9,2,0)</f>
        <v>Bureaux Administration</v>
      </c>
      <c r="C103" s="5" t="s">
        <v>693</v>
      </c>
      <c r="D103" s="4" t="s">
        <v>239</v>
      </c>
      <c r="E103" s="4" t="s">
        <v>735</v>
      </c>
      <c r="F103" s="4" t="n">
        <v>0.219120303169546</v>
      </c>
      <c r="G103" s="4" t="n">
        <v>45.0000000000001</v>
      </c>
      <c r="H103" s="4" t="n">
        <v>197.15625</v>
      </c>
      <c r="I103" s="4" t="n">
        <f aca="false">SUMIFS(bibli_modele_init!$D$1:$D$4467,bibli_modele_init!$A$1:$A$4467,$C103,bibli_modele_init!$C$1:$C$4467,$E103)</f>
        <v>0.221322631178746</v>
      </c>
      <c r="J103" s="0" t="n">
        <f aca="false">SUMIFS(bibli_modele_init!$E$1:$E$4467,bibli_modele_init!$A$1:$A$4467,$C103,bibli_modele_init!$C$1:$C$4467,$E103)</f>
        <v>45</v>
      </c>
      <c r="K103" s="0" t="n">
        <f aca="false">F103-I103</f>
        <v>-0.00220232800920001</v>
      </c>
      <c r="L103" s="0" t="n">
        <f aca="false">G103-J103</f>
        <v>0</v>
      </c>
      <c r="M103" s="0" t="n">
        <v>1</v>
      </c>
    </row>
    <row r="104" customFormat="false" ht="15.8" hidden="false" customHeight="false" outlineLevel="0" collapsed="false">
      <c r="A104" s="0" t="str">
        <f aca="false">MID(C104,1,2)</f>
        <v>01</v>
      </c>
      <c r="B104" s="0" t="str">
        <f aca="false">VLOOKUP(A104,Nomenclature!$E$1:$F$9,2,0)</f>
        <v>Bureaux Administration</v>
      </c>
      <c r="C104" s="5" t="s">
        <v>693</v>
      </c>
      <c r="D104" s="4" t="s">
        <v>155</v>
      </c>
      <c r="E104" s="4" t="s">
        <v>736</v>
      </c>
      <c r="F104" s="4" t="n">
        <v>0.413928514173165</v>
      </c>
      <c r="G104" s="4" t="n">
        <v>55.8000000000001</v>
      </c>
      <c r="H104" s="4" t="n">
        <v>708.65625</v>
      </c>
      <c r="I104" s="4" t="n">
        <f aca="false">SUMIFS(bibli_modele_init!$D$1:$D$4467,bibli_modele_init!$A$1:$A$4467,$C104,bibli_modele_init!$C$1:$C$4467,$E104)</f>
        <v>0.375179053065399</v>
      </c>
      <c r="J104" s="0" t="n">
        <f aca="false">SUMIFS(bibli_modele_init!$E$1:$E$4467,bibli_modele_init!$A$1:$A$4467,$C104,bibli_modele_init!$C$1:$C$4467,$E104)</f>
        <v>55.8</v>
      </c>
      <c r="K104" s="0" t="n">
        <f aca="false">F104-I104</f>
        <v>0.038749461107766</v>
      </c>
      <c r="L104" s="0" t="n">
        <f aca="false">G104-J104</f>
        <v>0</v>
      </c>
      <c r="M104" s="0" t="n">
        <v>1</v>
      </c>
    </row>
    <row r="105" customFormat="false" ht="15.8" hidden="false" customHeight="false" outlineLevel="0" collapsed="false">
      <c r="A105" s="0" t="str">
        <f aca="false">MID(C105,1,2)</f>
        <v>01</v>
      </c>
      <c r="B105" s="0" t="str">
        <f aca="false">VLOOKUP(A105,Nomenclature!$E$1:$F$9,2,0)</f>
        <v>Bureaux Administration</v>
      </c>
      <c r="C105" s="5" t="s">
        <v>693</v>
      </c>
      <c r="D105" s="4" t="s">
        <v>239</v>
      </c>
      <c r="E105" s="4" t="s">
        <v>737</v>
      </c>
      <c r="F105" s="4" t="n">
        <v>0.373693540289148</v>
      </c>
      <c r="G105" s="4" t="n">
        <v>54.6000000000001</v>
      </c>
      <c r="H105" s="4" t="n">
        <v>197.15625</v>
      </c>
      <c r="I105" s="4" t="n">
        <f aca="false">SUMIFS(bibli_modele_init!$D$1:$D$4467,bibli_modele_init!$A$1:$A$4467,$C105,bibli_modele_init!$C$1:$C$4467,$E105)</f>
        <v>0.377449448521893</v>
      </c>
      <c r="J105" s="0" t="n">
        <f aca="false">SUMIFS(bibli_modele_init!$E$1:$E$4467,bibli_modele_init!$A$1:$A$4467,$C105,bibli_modele_init!$C$1:$C$4467,$E105)</f>
        <v>54.6</v>
      </c>
      <c r="K105" s="0" t="n">
        <f aca="false">F105-I105</f>
        <v>-0.00375590823274502</v>
      </c>
      <c r="L105" s="0" t="n">
        <f aca="false">G105-J105</f>
        <v>0</v>
      </c>
      <c r="M105" s="0" t="n">
        <v>1</v>
      </c>
    </row>
    <row r="106" customFormat="false" ht="15.8" hidden="false" customHeight="false" outlineLevel="0" collapsed="false">
      <c r="A106" s="0" t="str">
        <f aca="false">MID(C106,1,2)</f>
        <v>01</v>
      </c>
      <c r="B106" s="0" t="str">
        <f aca="false">VLOOKUP(A106,Nomenclature!$E$1:$F$9,2,0)</f>
        <v>Bureaux Administration</v>
      </c>
      <c r="C106" s="5" t="s">
        <v>693</v>
      </c>
      <c r="D106" s="4" t="s">
        <v>738</v>
      </c>
      <c r="E106" s="4" t="s">
        <v>738</v>
      </c>
      <c r="F106" s="4" t="n">
        <v>0.15</v>
      </c>
      <c r="G106" s="4" t="n">
        <v>20</v>
      </c>
      <c r="H106" s="4" t="n">
        <v>0</v>
      </c>
      <c r="I106" s="4" t="n">
        <f aca="false">SUMIFS(bibli_modele_init!$D$1:$D$4467,bibli_modele_init!$A$1:$A$4467,$C106,bibli_modele_init!$C$1:$C$4467,$E106)</f>
        <v>0.15</v>
      </c>
      <c r="J106" s="0" t="n">
        <f aca="false">SUMIFS(bibli_modele_init!$E$1:$E$4467,bibli_modele_init!$A$1:$A$4467,$C106,bibli_modele_init!$C$1:$C$4467,$E106)</f>
        <v>20</v>
      </c>
      <c r="K106" s="0" t="n">
        <f aca="false">F106-I106</f>
        <v>0</v>
      </c>
      <c r="L106" s="0" t="n">
        <f aca="false">G106-J106</f>
        <v>0</v>
      </c>
      <c r="M106" s="0" t="n">
        <v>1</v>
      </c>
    </row>
    <row r="107" customFormat="false" ht="15.8" hidden="false" customHeight="false" outlineLevel="0" collapsed="false">
      <c r="A107" s="0" t="str">
        <f aca="false">MID(C107,1,2)</f>
        <v>01</v>
      </c>
      <c r="B107" s="0" t="str">
        <f aca="false">VLOOKUP(A107,Nomenclature!$E$1:$F$9,2,0)</f>
        <v>Bureaux Administration</v>
      </c>
      <c r="C107" s="5" t="s">
        <v>401</v>
      </c>
      <c r="D107" s="4" t="s">
        <v>155</v>
      </c>
      <c r="E107" s="4" t="s">
        <v>732</v>
      </c>
      <c r="F107" s="4" t="n">
        <v>0</v>
      </c>
      <c r="G107" s="4" t="n">
        <v>0</v>
      </c>
      <c r="H107" s="4" t="n">
        <v>0</v>
      </c>
      <c r="I107" s="4" t="n">
        <f aca="false">SUMIFS(bibli_modele_init!$D$1:$D$4467,bibli_modele_init!$A$1:$A$4467,$C107,bibli_modele_init!$C$1:$C$4467,$E107)</f>
        <v>0</v>
      </c>
      <c r="J107" s="0" t="n">
        <f aca="false">SUMIFS(bibli_modele_init!$E$1:$E$4467,bibli_modele_init!$A$1:$A$4467,$C107,bibli_modele_init!$C$1:$C$4467,$E107)</f>
        <v>0</v>
      </c>
      <c r="K107" s="0" t="n">
        <f aca="false">F107-I107</f>
        <v>0</v>
      </c>
      <c r="L107" s="0" t="n">
        <f aca="false">G107-J107</f>
        <v>0</v>
      </c>
      <c r="M107" s="0" t="n">
        <v>1</v>
      </c>
    </row>
    <row r="108" customFormat="false" ht="15.8" hidden="false" customHeight="false" outlineLevel="0" collapsed="false">
      <c r="A108" s="0" t="str">
        <f aca="false">MID(C108,1,2)</f>
        <v>01</v>
      </c>
      <c r="B108" s="0" t="str">
        <f aca="false">VLOOKUP(A108,Nomenclature!$E$1:$F$9,2,0)</f>
        <v>Bureaux Administration</v>
      </c>
      <c r="C108" s="5" t="s">
        <v>401</v>
      </c>
      <c r="D108" s="4" t="s">
        <v>239</v>
      </c>
      <c r="E108" s="4" t="s">
        <v>733</v>
      </c>
      <c r="F108" s="4" t="n">
        <v>0</v>
      </c>
      <c r="G108" s="4" t="n">
        <v>0</v>
      </c>
      <c r="H108" s="4" t="n">
        <v>0</v>
      </c>
      <c r="I108" s="4" t="n">
        <f aca="false">SUMIFS(bibli_modele_init!$D$1:$D$4467,bibli_modele_init!$A$1:$A$4467,$C108,bibli_modele_init!$C$1:$C$4467,$E108)</f>
        <v>0</v>
      </c>
      <c r="J108" s="0" t="n">
        <f aca="false">SUMIFS(bibli_modele_init!$E$1:$E$4467,bibli_modele_init!$A$1:$A$4467,$C108,bibli_modele_init!$C$1:$C$4467,$E108)</f>
        <v>0</v>
      </c>
      <c r="K108" s="0" t="n">
        <f aca="false">F108-I108</f>
        <v>0</v>
      </c>
      <c r="L108" s="0" t="n">
        <f aca="false">G108-J108</f>
        <v>0</v>
      </c>
      <c r="M108" s="0" t="n">
        <v>1</v>
      </c>
    </row>
    <row r="109" customFormat="false" ht="15.8" hidden="false" customHeight="false" outlineLevel="0" collapsed="false">
      <c r="A109" s="0" t="str">
        <f aca="false">MID(C109,1,2)</f>
        <v>01</v>
      </c>
      <c r="B109" s="0" t="str">
        <f aca="false">VLOOKUP(A109,Nomenclature!$E$1:$F$9,2,0)</f>
        <v>Bureaux Administration</v>
      </c>
      <c r="C109" s="5" t="s">
        <v>401</v>
      </c>
      <c r="D109" s="4" t="s">
        <v>155</v>
      </c>
      <c r="E109" s="4" t="s">
        <v>734</v>
      </c>
      <c r="F109" s="4" t="n">
        <v>0</v>
      </c>
      <c r="G109" s="4" t="n">
        <v>0</v>
      </c>
      <c r="H109" s="4" t="n">
        <v>0</v>
      </c>
      <c r="I109" s="4" t="n">
        <f aca="false">SUMIFS(bibli_modele_init!$D$1:$D$4467,bibli_modele_init!$A$1:$A$4467,$C109,bibli_modele_init!$C$1:$C$4467,$E109)</f>
        <v>0</v>
      </c>
      <c r="J109" s="0" t="n">
        <f aca="false">SUMIFS(bibli_modele_init!$E$1:$E$4467,bibli_modele_init!$A$1:$A$4467,$C109,bibli_modele_init!$C$1:$C$4467,$E109)</f>
        <v>0</v>
      </c>
      <c r="K109" s="0" t="n">
        <f aca="false">F109-I109</f>
        <v>0</v>
      </c>
      <c r="L109" s="0" t="n">
        <f aca="false">G109-J109</f>
        <v>0</v>
      </c>
      <c r="M109" s="0" t="n">
        <v>1</v>
      </c>
    </row>
    <row r="110" customFormat="false" ht="15.8" hidden="false" customHeight="false" outlineLevel="0" collapsed="false">
      <c r="A110" s="0" t="str">
        <f aca="false">MID(C110,1,2)</f>
        <v>01</v>
      </c>
      <c r="B110" s="0" t="str">
        <f aca="false">VLOOKUP(A110,Nomenclature!$E$1:$F$9,2,0)</f>
        <v>Bureaux Administration</v>
      </c>
      <c r="C110" s="5" t="s">
        <v>401</v>
      </c>
      <c r="D110" s="4" t="s">
        <v>239</v>
      </c>
      <c r="E110" s="4" t="s">
        <v>735</v>
      </c>
      <c r="F110" s="4" t="n">
        <v>0</v>
      </c>
      <c r="G110" s="4" t="n">
        <v>0</v>
      </c>
      <c r="H110" s="4" t="n">
        <v>0</v>
      </c>
      <c r="I110" s="4" t="n">
        <f aca="false">SUMIFS(bibli_modele_init!$D$1:$D$4467,bibli_modele_init!$A$1:$A$4467,$C110,bibli_modele_init!$C$1:$C$4467,$E110)</f>
        <v>0</v>
      </c>
      <c r="J110" s="0" t="n">
        <f aca="false">SUMIFS(bibli_modele_init!$E$1:$E$4467,bibli_modele_init!$A$1:$A$4467,$C110,bibli_modele_init!$C$1:$C$4467,$E110)</f>
        <v>0</v>
      </c>
      <c r="K110" s="0" t="n">
        <f aca="false">F110-I110</f>
        <v>0</v>
      </c>
      <c r="L110" s="0" t="n">
        <f aca="false">G110-J110</f>
        <v>0</v>
      </c>
      <c r="M110" s="0" t="n">
        <v>1</v>
      </c>
    </row>
    <row r="111" customFormat="false" ht="15.8" hidden="false" customHeight="false" outlineLevel="0" collapsed="false">
      <c r="A111" s="0" t="str">
        <f aca="false">MID(C111,1,2)</f>
        <v>01</v>
      </c>
      <c r="B111" s="0" t="str">
        <f aca="false">VLOOKUP(A111,Nomenclature!$E$1:$F$9,2,0)</f>
        <v>Bureaux Administration</v>
      </c>
      <c r="C111" s="5" t="s">
        <v>401</v>
      </c>
      <c r="D111" s="4" t="s">
        <v>155</v>
      </c>
      <c r="E111" s="4" t="s">
        <v>736</v>
      </c>
      <c r="F111" s="4" t="n">
        <v>0</v>
      </c>
      <c r="G111" s="4" t="n">
        <v>0</v>
      </c>
      <c r="H111" s="4" t="n">
        <v>0</v>
      </c>
      <c r="I111" s="4" t="n">
        <f aca="false">SUMIFS(bibli_modele_init!$D$1:$D$4467,bibli_modele_init!$A$1:$A$4467,$C111,bibli_modele_init!$C$1:$C$4467,$E111)</f>
        <v>0</v>
      </c>
      <c r="J111" s="0" t="n">
        <f aca="false">SUMIFS(bibli_modele_init!$E$1:$E$4467,bibli_modele_init!$A$1:$A$4467,$C111,bibli_modele_init!$C$1:$C$4467,$E111)</f>
        <v>0</v>
      </c>
      <c r="K111" s="0" t="n">
        <f aca="false">F111-I111</f>
        <v>0</v>
      </c>
      <c r="L111" s="0" t="n">
        <f aca="false">G111-J111</f>
        <v>0</v>
      </c>
      <c r="M111" s="0" t="n">
        <v>1</v>
      </c>
    </row>
    <row r="112" customFormat="false" ht="15.8" hidden="false" customHeight="false" outlineLevel="0" collapsed="false">
      <c r="A112" s="0" t="str">
        <f aca="false">MID(C112,1,2)</f>
        <v>01</v>
      </c>
      <c r="B112" s="0" t="str">
        <f aca="false">VLOOKUP(A112,Nomenclature!$E$1:$F$9,2,0)</f>
        <v>Bureaux Administration</v>
      </c>
      <c r="C112" s="5" t="s">
        <v>401</v>
      </c>
      <c r="D112" s="4" t="s">
        <v>239</v>
      </c>
      <c r="E112" s="4" t="s">
        <v>737</v>
      </c>
      <c r="F112" s="4" t="n">
        <v>0</v>
      </c>
      <c r="G112" s="4" t="n">
        <v>0</v>
      </c>
      <c r="H112" s="4" t="n">
        <v>0</v>
      </c>
      <c r="I112" s="4" t="n">
        <f aca="false">SUMIFS(bibli_modele_init!$D$1:$D$4467,bibli_modele_init!$A$1:$A$4467,$C112,bibli_modele_init!$C$1:$C$4467,$E112)</f>
        <v>0</v>
      </c>
      <c r="J112" s="0" t="n">
        <f aca="false">SUMIFS(bibli_modele_init!$E$1:$E$4467,bibli_modele_init!$A$1:$A$4467,$C112,bibli_modele_init!$C$1:$C$4467,$E112)</f>
        <v>0</v>
      </c>
      <c r="K112" s="0" t="n">
        <f aca="false">F112-I112</f>
        <v>0</v>
      </c>
      <c r="L112" s="0" t="n">
        <f aca="false">G112-J112</f>
        <v>0</v>
      </c>
      <c r="M112" s="0" t="n">
        <v>1</v>
      </c>
    </row>
    <row r="113" customFormat="false" ht="15.8" hidden="false" customHeight="false" outlineLevel="0" collapsed="false">
      <c r="A113" s="0" t="str">
        <f aca="false">MID(C113,1,2)</f>
        <v>01</v>
      </c>
      <c r="B113" s="0" t="str">
        <f aca="false">VLOOKUP(A113,Nomenclature!$E$1:$F$9,2,0)</f>
        <v>Bureaux Administration</v>
      </c>
      <c r="C113" s="5" t="s">
        <v>401</v>
      </c>
      <c r="D113" s="4" t="s">
        <v>738</v>
      </c>
      <c r="E113" s="4" t="s">
        <v>738</v>
      </c>
      <c r="F113" s="4" t="n">
        <v>0.15</v>
      </c>
      <c r="G113" s="4" t="n">
        <v>20</v>
      </c>
      <c r="H113" s="4" t="n">
        <v>0</v>
      </c>
      <c r="I113" s="4" t="n">
        <f aca="false">SUMIFS(bibli_modele_init!$D$1:$D$4467,bibli_modele_init!$A$1:$A$4467,$C113,bibli_modele_init!$C$1:$C$4467,$E113)</f>
        <v>0.15</v>
      </c>
      <c r="J113" s="0" t="n">
        <f aca="false">SUMIFS(bibli_modele_init!$E$1:$E$4467,bibli_modele_init!$A$1:$A$4467,$C113,bibli_modele_init!$C$1:$C$4467,$E113)</f>
        <v>20</v>
      </c>
      <c r="K113" s="0" t="n">
        <f aca="false">F113-I113</f>
        <v>0</v>
      </c>
      <c r="L113" s="0" t="n">
        <f aca="false">G113-J113</f>
        <v>0</v>
      </c>
      <c r="M113" s="0" t="n">
        <v>1</v>
      </c>
    </row>
    <row r="114" customFormat="false" ht="15.8" hidden="false" customHeight="false" outlineLevel="0" collapsed="false">
      <c r="A114" s="0" t="str">
        <f aca="false">MID(C114,1,2)</f>
        <v>01</v>
      </c>
      <c r="B114" s="0" t="str">
        <f aca="false">VLOOKUP(A114,Nomenclature!$E$1:$F$9,2,0)</f>
        <v>Bureaux Administration</v>
      </c>
      <c r="C114" s="5" t="s">
        <v>547</v>
      </c>
      <c r="D114" s="4" t="s">
        <v>155</v>
      </c>
      <c r="E114" s="4" t="s">
        <v>732</v>
      </c>
      <c r="F114" s="4" t="n">
        <v>0</v>
      </c>
      <c r="G114" s="4" t="n">
        <v>0</v>
      </c>
      <c r="H114" s="4" t="n">
        <v>0</v>
      </c>
      <c r="I114" s="4" t="n">
        <f aca="false">SUMIFS(bibli_modele_init!$D$1:$D$4467,bibli_modele_init!$A$1:$A$4467,$C114,bibli_modele_init!$C$1:$C$4467,$E114)</f>
        <v>0</v>
      </c>
      <c r="J114" s="0" t="n">
        <f aca="false">SUMIFS(bibli_modele_init!$E$1:$E$4467,bibli_modele_init!$A$1:$A$4467,$C114,bibli_modele_init!$C$1:$C$4467,$E114)</f>
        <v>0</v>
      </c>
      <c r="K114" s="0" t="n">
        <f aca="false">F114-I114</f>
        <v>0</v>
      </c>
      <c r="L114" s="0" t="n">
        <f aca="false">G114-J114</f>
        <v>0</v>
      </c>
      <c r="M114" s="0" t="n">
        <v>1</v>
      </c>
    </row>
    <row r="115" customFormat="false" ht="15.8" hidden="false" customHeight="false" outlineLevel="0" collapsed="false">
      <c r="A115" s="0" t="str">
        <f aca="false">MID(C115,1,2)</f>
        <v>01</v>
      </c>
      <c r="B115" s="0" t="str">
        <f aca="false">VLOOKUP(A115,Nomenclature!$E$1:$F$9,2,0)</f>
        <v>Bureaux Administration</v>
      </c>
      <c r="C115" s="5" t="s">
        <v>547</v>
      </c>
      <c r="D115" s="4" t="s">
        <v>239</v>
      </c>
      <c r="E115" s="4" t="s">
        <v>733</v>
      </c>
      <c r="F115" s="4" t="n">
        <v>0</v>
      </c>
      <c r="G115" s="4" t="n">
        <v>0</v>
      </c>
      <c r="H115" s="4" t="n">
        <v>0</v>
      </c>
      <c r="I115" s="4" t="n">
        <f aca="false">SUMIFS(bibli_modele_init!$D$1:$D$4467,bibli_modele_init!$A$1:$A$4467,$C115,bibli_modele_init!$C$1:$C$4467,$E115)</f>
        <v>0</v>
      </c>
      <c r="J115" s="0" t="n">
        <f aca="false">SUMIFS(bibli_modele_init!$E$1:$E$4467,bibli_modele_init!$A$1:$A$4467,$C115,bibli_modele_init!$C$1:$C$4467,$E115)</f>
        <v>0</v>
      </c>
      <c r="K115" s="0" t="n">
        <f aca="false">F115-I115</f>
        <v>0</v>
      </c>
      <c r="L115" s="0" t="n">
        <f aca="false">G115-J115</f>
        <v>0</v>
      </c>
      <c r="M115" s="0" t="n">
        <v>1</v>
      </c>
    </row>
    <row r="116" customFormat="false" ht="15.8" hidden="false" customHeight="false" outlineLevel="0" collapsed="false">
      <c r="A116" s="0" t="str">
        <f aca="false">MID(C116,1,2)</f>
        <v>01</v>
      </c>
      <c r="B116" s="0" t="str">
        <f aca="false">VLOOKUP(A116,Nomenclature!$E$1:$F$9,2,0)</f>
        <v>Bureaux Administration</v>
      </c>
      <c r="C116" s="5" t="s">
        <v>547</v>
      </c>
      <c r="D116" s="4" t="s">
        <v>155</v>
      </c>
      <c r="E116" s="4" t="s">
        <v>734</v>
      </c>
      <c r="F116" s="4" t="n">
        <v>0</v>
      </c>
      <c r="G116" s="4" t="n">
        <v>0</v>
      </c>
      <c r="H116" s="4" t="n">
        <v>0</v>
      </c>
      <c r="I116" s="4" t="n">
        <f aca="false">SUMIFS(bibli_modele_init!$D$1:$D$4467,bibli_modele_init!$A$1:$A$4467,$C116,bibli_modele_init!$C$1:$C$4467,$E116)</f>
        <v>0</v>
      </c>
      <c r="J116" s="0" t="n">
        <f aca="false">SUMIFS(bibli_modele_init!$E$1:$E$4467,bibli_modele_init!$A$1:$A$4467,$C116,bibli_modele_init!$C$1:$C$4467,$E116)</f>
        <v>0</v>
      </c>
      <c r="K116" s="0" t="n">
        <f aca="false">F116-I116</f>
        <v>0</v>
      </c>
      <c r="L116" s="0" t="n">
        <f aca="false">G116-J116</f>
        <v>0</v>
      </c>
      <c r="M116" s="0" t="n">
        <v>1</v>
      </c>
    </row>
    <row r="117" customFormat="false" ht="15.8" hidden="false" customHeight="false" outlineLevel="0" collapsed="false">
      <c r="A117" s="0" t="str">
        <f aca="false">MID(C117,1,2)</f>
        <v>01</v>
      </c>
      <c r="B117" s="0" t="str">
        <f aca="false">VLOOKUP(A117,Nomenclature!$E$1:$F$9,2,0)</f>
        <v>Bureaux Administration</v>
      </c>
      <c r="C117" s="5" t="s">
        <v>547</v>
      </c>
      <c r="D117" s="4" t="s">
        <v>239</v>
      </c>
      <c r="E117" s="4" t="s">
        <v>735</v>
      </c>
      <c r="F117" s="4" t="n">
        <v>0</v>
      </c>
      <c r="G117" s="4" t="n">
        <v>0</v>
      </c>
      <c r="H117" s="4" t="n">
        <v>0</v>
      </c>
      <c r="I117" s="4" t="n">
        <f aca="false">SUMIFS(bibli_modele_init!$D$1:$D$4467,bibli_modele_init!$A$1:$A$4467,$C117,bibli_modele_init!$C$1:$C$4467,$E117)</f>
        <v>0</v>
      </c>
      <c r="J117" s="0" t="n">
        <f aca="false">SUMIFS(bibli_modele_init!$E$1:$E$4467,bibli_modele_init!$A$1:$A$4467,$C117,bibli_modele_init!$C$1:$C$4467,$E117)</f>
        <v>0</v>
      </c>
      <c r="K117" s="0" t="n">
        <f aca="false">F117-I117</f>
        <v>0</v>
      </c>
      <c r="L117" s="0" t="n">
        <f aca="false">G117-J117</f>
        <v>0</v>
      </c>
      <c r="M117" s="0" t="n">
        <v>1</v>
      </c>
    </row>
    <row r="118" customFormat="false" ht="15.8" hidden="false" customHeight="false" outlineLevel="0" collapsed="false">
      <c r="A118" s="0" t="str">
        <f aca="false">MID(C118,1,2)</f>
        <v>01</v>
      </c>
      <c r="B118" s="0" t="str">
        <f aca="false">VLOOKUP(A118,Nomenclature!$E$1:$F$9,2,0)</f>
        <v>Bureaux Administration</v>
      </c>
      <c r="C118" s="5" t="s">
        <v>547</v>
      </c>
      <c r="D118" s="4" t="s">
        <v>155</v>
      </c>
      <c r="E118" s="4" t="s">
        <v>736</v>
      </c>
      <c r="F118" s="4" t="n">
        <v>0</v>
      </c>
      <c r="G118" s="4" t="n">
        <v>0</v>
      </c>
      <c r="H118" s="4" t="n">
        <v>0</v>
      </c>
      <c r="I118" s="4" t="n">
        <f aca="false">SUMIFS(bibli_modele_init!$D$1:$D$4467,bibli_modele_init!$A$1:$A$4467,$C118,bibli_modele_init!$C$1:$C$4467,$E118)</f>
        <v>0</v>
      </c>
      <c r="J118" s="0" t="n">
        <f aca="false">SUMIFS(bibli_modele_init!$E$1:$E$4467,bibli_modele_init!$A$1:$A$4467,$C118,bibli_modele_init!$C$1:$C$4467,$E118)</f>
        <v>0</v>
      </c>
      <c r="K118" s="0" t="n">
        <f aca="false">F118-I118</f>
        <v>0</v>
      </c>
      <c r="L118" s="0" t="n">
        <f aca="false">G118-J118</f>
        <v>0</v>
      </c>
      <c r="M118" s="0" t="n">
        <v>1</v>
      </c>
    </row>
    <row r="119" customFormat="false" ht="15.8" hidden="false" customHeight="false" outlineLevel="0" collapsed="false">
      <c r="A119" s="0" t="str">
        <f aca="false">MID(C119,1,2)</f>
        <v>01</v>
      </c>
      <c r="B119" s="0" t="str">
        <f aca="false">VLOOKUP(A119,Nomenclature!$E$1:$F$9,2,0)</f>
        <v>Bureaux Administration</v>
      </c>
      <c r="C119" s="5" t="s">
        <v>547</v>
      </c>
      <c r="D119" s="4" t="s">
        <v>239</v>
      </c>
      <c r="E119" s="4" t="s">
        <v>737</v>
      </c>
      <c r="F119" s="4" t="n">
        <v>0</v>
      </c>
      <c r="G119" s="4" t="n">
        <v>0</v>
      </c>
      <c r="H119" s="4" t="n">
        <v>0</v>
      </c>
      <c r="I119" s="4" t="n">
        <f aca="false">SUMIFS(bibli_modele_init!$D$1:$D$4467,bibli_modele_init!$A$1:$A$4467,$C119,bibli_modele_init!$C$1:$C$4467,$E119)</f>
        <v>0</v>
      </c>
      <c r="J119" s="0" t="n">
        <f aca="false">SUMIFS(bibli_modele_init!$E$1:$E$4467,bibli_modele_init!$A$1:$A$4467,$C119,bibli_modele_init!$C$1:$C$4467,$E119)</f>
        <v>0</v>
      </c>
      <c r="K119" s="0" t="n">
        <f aca="false">F119-I119</f>
        <v>0</v>
      </c>
      <c r="L119" s="0" t="n">
        <f aca="false">G119-J119</f>
        <v>0</v>
      </c>
      <c r="M119" s="0" t="n">
        <v>1</v>
      </c>
    </row>
    <row r="120" customFormat="false" ht="15.8" hidden="false" customHeight="false" outlineLevel="0" collapsed="false">
      <c r="A120" s="0" t="str">
        <f aca="false">MID(C120,1,2)</f>
        <v>01</v>
      </c>
      <c r="B120" s="0" t="str">
        <f aca="false">VLOOKUP(A120,Nomenclature!$E$1:$F$9,2,0)</f>
        <v>Bureaux Administration</v>
      </c>
      <c r="C120" s="5" t="s">
        <v>547</v>
      </c>
      <c r="D120" s="4" t="s">
        <v>738</v>
      </c>
      <c r="E120" s="4" t="s">
        <v>738</v>
      </c>
      <c r="F120" s="4" t="n">
        <v>0.15</v>
      </c>
      <c r="G120" s="4" t="n">
        <v>20</v>
      </c>
      <c r="H120" s="4" t="n">
        <v>0</v>
      </c>
      <c r="I120" s="4" t="n">
        <f aca="false">SUMIFS(bibli_modele_init!$D$1:$D$4467,bibli_modele_init!$A$1:$A$4467,$C120,bibli_modele_init!$C$1:$C$4467,$E120)</f>
        <v>0.15</v>
      </c>
      <c r="J120" s="0" t="n">
        <f aca="false">SUMIFS(bibli_modele_init!$E$1:$E$4467,bibli_modele_init!$A$1:$A$4467,$C120,bibli_modele_init!$C$1:$C$4467,$E120)</f>
        <v>20</v>
      </c>
      <c r="K120" s="0" t="n">
        <f aca="false">F120-I120</f>
        <v>0</v>
      </c>
      <c r="L120" s="0" t="n">
        <f aca="false">G120-J120</f>
        <v>0</v>
      </c>
      <c r="M120" s="0" t="n">
        <v>1</v>
      </c>
    </row>
    <row r="121" customFormat="false" ht="15.8" hidden="false" customHeight="false" outlineLevel="0" collapsed="false">
      <c r="A121" s="0" t="str">
        <f aca="false">MID(C121,1,2)</f>
        <v>01</v>
      </c>
      <c r="B121" s="0" t="str">
        <f aca="false">VLOOKUP(A121,Nomenclature!$E$1:$F$9,2,0)</f>
        <v>Bureaux Administration</v>
      </c>
      <c r="C121" s="5" t="s">
        <v>694</v>
      </c>
      <c r="D121" s="4" t="s">
        <v>155</v>
      </c>
      <c r="E121" s="4" t="s">
        <v>732</v>
      </c>
      <c r="F121" s="4" t="n">
        <v>0</v>
      </c>
      <c r="G121" s="4" t="n">
        <v>0</v>
      </c>
      <c r="H121" s="4" t="n">
        <v>0</v>
      </c>
      <c r="I121" s="4" t="n">
        <f aca="false">SUMIFS(bibli_modele_init!$D$1:$D$4467,bibli_modele_init!$A$1:$A$4467,$C121,bibli_modele_init!$C$1:$C$4467,$E121)</f>
        <v>0</v>
      </c>
      <c r="J121" s="0" t="n">
        <f aca="false">SUMIFS(bibli_modele_init!$E$1:$E$4467,bibli_modele_init!$A$1:$A$4467,$C121,bibli_modele_init!$C$1:$C$4467,$E121)</f>
        <v>0</v>
      </c>
      <c r="K121" s="0" t="n">
        <f aca="false">F121-I121</f>
        <v>0</v>
      </c>
      <c r="L121" s="0" t="n">
        <f aca="false">G121-J121</f>
        <v>0</v>
      </c>
      <c r="M121" s="0" t="n">
        <v>1</v>
      </c>
    </row>
    <row r="122" customFormat="false" ht="15.8" hidden="false" customHeight="false" outlineLevel="0" collapsed="false">
      <c r="A122" s="0" t="str">
        <f aca="false">MID(C122,1,2)</f>
        <v>01</v>
      </c>
      <c r="B122" s="0" t="str">
        <f aca="false">VLOOKUP(A122,Nomenclature!$E$1:$F$9,2,0)</f>
        <v>Bureaux Administration</v>
      </c>
      <c r="C122" s="5" t="s">
        <v>694</v>
      </c>
      <c r="D122" s="4" t="s">
        <v>239</v>
      </c>
      <c r="E122" s="4" t="s">
        <v>733</v>
      </c>
      <c r="F122" s="4" t="n">
        <v>0</v>
      </c>
      <c r="G122" s="4" t="n">
        <v>0</v>
      </c>
      <c r="H122" s="4" t="n">
        <v>0</v>
      </c>
      <c r="I122" s="4" t="n">
        <f aca="false">SUMIFS(bibli_modele_init!$D$1:$D$4467,bibli_modele_init!$A$1:$A$4467,$C122,bibli_modele_init!$C$1:$C$4467,$E122)</f>
        <v>0</v>
      </c>
      <c r="J122" s="0" t="n">
        <f aca="false">SUMIFS(bibli_modele_init!$E$1:$E$4467,bibli_modele_init!$A$1:$A$4467,$C122,bibli_modele_init!$C$1:$C$4467,$E122)</f>
        <v>0</v>
      </c>
      <c r="K122" s="0" t="n">
        <f aca="false">F122-I122</f>
        <v>0</v>
      </c>
      <c r="L122" s="0" t="n">
        <f aca="false">G122-J122</f>
        <v>0</v>
      </c>
      <c r="M122" s="0" t="n">
        <v>1</v>
      </c>
    </row>
    <row r="123" customFormat="false" ht="15.8" hidden="false" customHeight="false" outlineLevel="0" collapsed="false">
      <c r="A123" s="0" t="str">
        <f aca="false">MID(C123,1,2)</f>
        <v>01</v>
      </c>
      <c r="B123" s="0" t="str">
        <f aca="false">VLOOKUP(A123,Nomenclature!$E$1:$F$9,2,0)</f>
        <v>Bureaux Administration</v>
      </c>
      <c r="C123" s="5" t="s">
        <v>694</v>
      </c>
      <c r="D123" s="4" t="s">
        <v>155</v>
      </c>
      <c r="E123" s="4" t="s">
        <v>734</v>
      </c>
      <c r="F123" s="4" t="n">
        <v>0</v>
      </c>
      <c r="G123" s="4" t="n">
        <v>0</v>
      </c>
      <c r="H123" s="4" t="n">
        <v>0</v>
      </c>
      <c r="I123" s="4" t="n">
        <f aca="false">SUMIFS(bibli_modele_init!$D$1:$D$4467,bibli_modele_init!$A$1:$A$4467,$C123,bibli_modele_init!$C$1:$C$4467,$E123)</f>
        <v>0</v>
      </c>
      <c r="J123" s="0" t="n">
        <f aca="false">SUMIFS(bibli_modele_init!$E$1:$E$4467,bibli_modele_init!$A$1:$A$4467,$C123,bibli_modele_init!$C$1:$C$4467,$E123)</f>
        <v>0</v>
      </c>
      <c r="K123" s="0" t="n">
        <f aca="false">F123-I123</f>
        <v>0</v>
      </c>
      <c r="L123" s="0" t="n">
        <f aca="false">G123-J123</f>
        <v>0</v>
      </c>
      <c r="M123" s="0" t="n">
        <v>1</v>
      </c>
    </row>
    <row r="124" customFormat="false" ht="15.8" hidden="false" customHeight="false" outlineLevel="0" collapsed="false">
      <c r="A124" s="0" t="str">
        <f aca="false">MID(C124,1,2)</f>
        <v>01</v>
      </c>
      <c r="B124" s="0" t="str">
        <f aca="false">VLOOKUP(A124,Nomenclature!$E$1:$F$9,2,0)</f>
        <v>Bureaux Administration</v>
      </c>
      <c r="C124" s="5" t="s">
        <v>694</v>
      </c>
      <c r="D124" s="4" t="s">
        <v>239</v>
      </c>
      <c r="E124" s="4" t="s">
        <v>735</v>
      </c>
      <c r="F124" s="4" t="n">
        <v>0</v>
      </c>
      <c r="G124" s="4" t="n">
        <v>0</v>
      </c>
      <c r="H124" s="4" t="n">
        <v>0</v>
      </c>
      <c r="I124" s="4" t="n">
        <f aca="false">SUMIFS(bibli_modele_init!$D$1:$D$4467,bibli_modele_init!$A$1:$A$4467,$C124,bibli_modele_init!$C$1:$C$4467,$E124)</f>
        <v>0</v>
      </c>
      <c r="J124" s="0" t="n">
        <f aca="false">SUMIFS(bibli_modele_init!$E$1:$E$4467,bibli_modele_init!$A$1:$A$4467,$C124,bibli_modele_init!$C$1:$C$4467,$E124)</f>
        <v>0</v>
      </c>
      <c r="K124" s="0" t="n">
        <f aca="false">F124-I124</f>
        <v>0</v>
      </c>
      <c r="L124" s="0" t="n">
        <f aca="false">G124-J124</f>
        <v>0</v>
      </c>
      <c r="M124" s="0" t="n">
        <v>1</v>
      </c>
    </row>
    <row r="125" customFormat="false" ht="15.8" hidden="false" customHeight="false" outlineLevel="0" collapsed="false">
      <c r="A125" s="0" t="str">
        <f aca="false">MID(C125,1,2)</f>
        <v>01</v>
      </c>
      <c r="B125" s="0" t="str">
        <f aca="false">VLOOKUP(A125,Nomenclature!$E$1:$F$9,2,0)</f>
        <v>Bureaux Administration</v>
      </c>
      <c r="C125" s="5" t="s">
        <v>694</v>
      </c>
      <c r="D125" s="4" t="s">
        <v>155</v>
      </c>
      <c r="E125" s="4" t="s">
        <v>736</v>
      </c>
      <c r="F125" s="4" t="n">
        <v>0</v>
      </c>
      <c r="G125" s="4" t="n">
        <v>0</v>
      </c>
      <c r="H125" s="4" t="n">
        <v>0</v>
      </c>
      <c r="I125" s="4" t="n">
        <f aca="false">SUMIFS(bibli_modele_init!$D$1:$D$4467,bibli_modele_init!$A$1:$A$4467,$C125,bibli_modele_init!$C$1:$C$4467,$E125)</f>
        <v>0</v>
      </c>
      <c r="J125" s="0" t="n">
        <f aca="false">SUMIFS(bibli_modele_init!$E$1:$E$4467,bibli_modele_init!$A$1:$A$4467,$C125,bibli_modele_init!$C$1:$C$4467,$E125)</f>
        <v>0</v>
      </c>
      <c r="K125" s="0" t="n">
        <f aca="false">F125-I125</f>
        <v>0</v>
      </c>
      <c r="L125" s="0" t="n">
        <f aca="false">G125-J125</f>
        <v>0</v>
      </c>
      <c r="M125" s="0" t="n">
        <v>1</v>
      </c>
    </row>
    <row r="126" customFormat="false" ht="15.8" hidden="false" customHeight="false" outlineLevel="0" collapsed="false">
      <c r="A126" s="0" t="str">
        <f aca="false">MID(C126,1,2)</f>
        <v>01</v>
      </c>
      <c r="B126" s="0" t="str">
        <f aca="false">VLOOKUP(A126,Nomenclature!$E$1:$F$9,2,0)</f>
        <v>Bureaux Administration</v>
      </c>
      <c r="C126" s="5" t="s">
        <v>694</v>
      </c>
      <c r="D126" s="4" t="s">
        <v>239</v>
      </c>
      <c r="E126" s="4" t="s">
        <v>737</v>
      </c>
      <c r="F126" s="4" t="n">
        <v>0</v>
      </c>
      <c r="G126" s="4" t="n">
        <v>0</v>
      </c>
      <c r="H126" s="4" t="n">
        <v>0</v>
      </c>
      <c r="I126" s="4" t="n">
        <f aca="false">SUMIFS(bibli_modele_init!$D$1:$D$4467,bibli_modele_init!$A$1:$A$4467,$C126,bibli_modele_init!$C$1:$C$4467,$E126)</f>
        <v>0</v>
      </c>
      <c r="J126" s="0" t="n">
        <f aca="false">SUMIFS(bibli_modele_init!$E$1:$E$4467,bibli_modele_init!$A$1:$A$4467,$C126,bibli_modele_init!$C$1:$C$4467,$E126)</f>
        <v>0</v>
      </c>
      <c r="K126" s="0" t="n">
        <f aca="false">F126-I126</f>
        <v>0</v>
      </c>
      <c r="L126" s="0" t="n">
        <f aca="false">G126-J126</f>
        <v>0</v>
      </c>
      <c r="M126" s="0" t="n">
        <v>1</v>
      </c>
    </row>
    <row r="127" customFormat="false" ht="15.8" hidden="false" customHeight="false" outlineLevel="0" collapsed="false">
      <c r="A127" s="0" t="str">
        <f aca="false">MID(C127,1,2)</f>
        <v>01</v>
      </c>
      <c r="B127" s="0" t="str">
        <f aca="false">VLOOKUP(A127,Nomenclature!$E$1:$F$9,2,0)</f>
        <v>Bureaux Administration</v>
      </c>
      <c r="C127" s="5" t="s">
        <v>694</v>
      </c>
      <c r="D127" s="4" t="s">
        <v>738</v>
      </c>
      <c r="E127" s="4" t="s">
        <v>738</v>
      </c>
      <c r="F127" s="4" t="n">
        <v>0.15</v>
      </c>
      <c r="G127" s="4" t="n">
        <v>20</v>
      </c>
      <c r="H127" s="4" t="n">
        <v>0</v>
      </c>
      <c r="I127" s="4" t="n">
        <f aca="false">SUMIFS(bibli_modele_init!$D$1:$D$4467,bibli_modele_init!$A$1:$A$4467,$C127,bibli_modele_init!$C$1:$C$4467,$E127)</f>
        <v>0.15</v>
      </c>
      <c r="J127" s="0" t="n">
        <f aca="false">SUMIFS(bibli_modele_init!$E$1:$E$4467,bibli_modele_init!$A$1:$A$4467,$C127,bibli_modele_init!$C$1:$C$4467,$E127)</f>
        <v>20</v>
      </c>
      <c r="K127" s="0" t="n">
        <f aca="false">F127-I127</f>
        <v>0</v>
      </c>
      <c r="L127" s="0" t="n">
        <f aca="false">G127-J127</f>
        <v>0</v>
      </c>
      <c r="M127" s="0" t="n">
        <v>1</v>
      </c>
    </row>
    <row r="128" customFormat="false" ht="15.8" hidden="false" customHeight="false" outlineLevel="0" collapsed="false">
      <c r="A128" s="0" t="str">
        <f aca="false">MID(C128,1,2)</f>
        <v>01</v>
      </c>
      <c r="B128" s="0" t="str">
        <f aca="false">VLOOKUP(A128,Nomenclature!$E$1:$F$9,2,0)</f>
        <v>Bureaux Administration</v>
      </c>
      <c r="C128" s="5" t="s">
        <v>415</v>
      </c>
      <c r="D128" s="4" t="s">
        <v>155</v>
      </c>
      <c r="E128" s="4" t="s">
        <v>732</v>
      </c>
      <c r="F128" s="4" t="n">
        <v>0.930627838658062</v>
      </c>
      <c r="G128" s="4" t="n">
        <v>144.849362031269</v>
      </c>
      <c r="H128" s="4" t="n">
        <v>4771.030785</v>
      </c>
      <c r="I128" s="4" t="n">
        <f aca="false">SUMIFS(bibli_modele_init!$D$1:$D$4467,bibli_modele_init!$A$1:$A$4467,$C128,bibli_modele_init!$C$1:$C$4467,$E128)</f>
        <v>0.939646476125597</v>
      </c>
      <c r="J128" s="0" t="n">
        <f aca="false">SUMIFS(bibli_modele_init!$E$1:$E$4467,bibli_modele_init!$A$1:$A$4467,$C128,bibli_modele_init!$C$1:$C$4467,$E128)</f>
        <v>223.549658072726</v>
      </c>
      <c r="K128" s="0" t="n">
        <f aca="false">F128-I128</f>
        <v>-0.00901863746753495</v>
      </c>
      <c r="L128" s="0" t="n">
        <f aca="false">G128-J128</f>
        <v>-78.700296041457</v>
      </c>
      <c r="M128" s="0" t="n">
        <v>1</v>
      </c>
    </row>
    <row r="129" customFormat="false" ht="15.8" hidden="false" customHeight="false" outlineLevel="0" collapsed="false">
      <c r="A129" s="0" t="str">
        <f aca="false">MID(C129,1,2)</f>
        <v>01</v>
      </c>
      <c r="B129" s="0" t="str">
        <f aca="false">VLOOKUP(A129,Nomenclature!$E$1:$F$9,2,0)</f>
        <v>Bureaux Administration</v>
      </c>
      <c r="C129" s="5" t="s">
        <v>415</v>
      </c>
      <c r="D129" s="4" t="s">
        <v>239</v>
      </c>
      <c r="E129" s="4" t="s">
        <v>733</v>
      </c>
      <c r="F129" s="4" t="n">
        <v>0</v>
      </c>
      <c r="G129" s="4" t="n">
        <v>0</v>
      </c>
      <c r="H129" s="4" t="n">
        <v>0</v>
      </c>
      <c r="I129" s="4" t="n">
        <f aca="false">SUMIFS(bibli_modele_init!$D$1:$D$4467,bibli_modele_init!$A$1:$A$4467,$C129,bibli_modele_init!$C$1:$C$4467,$E129)</f>
        <v>0</v>
      </c>
      <c r="J129" s="0" t="n">
        <f aca="false">SUMIFS(bibli_modele_init!$E$1:$E$4467,bibli_modele_init!$A$1:$A$4467,$C129,bibli_modele_init!$C$1:$C$4467,$E129)</f>
        <v>0</v>
      </c>
      <c r="K129" s="0" t="n">
        <f aca="false">F129-I129</f>
        <v>0</v>
      </c>
      <c r="L129" s="0" t="n">
        <f aca="false">G129-J129</f>
        <v>0</v>
      </c>
      <c r="M129" s="0" t="n">
        <v>1</v>
      </c>
    </row>
    <row r="130" customFormat="false" ht="15.8" hidden="false" customHeight="false" outlineLevel="0" collapsed="false">
      <c r="A130" s="0" t="str">
        <f aca="false">MID(C130,1,2)</f>
        <v>01</v>
      </c>
      <c r="B130" s="0" t="str">
        <f aca="false">VLOOKUP(A130,Nomenclature!$E$1:$F$9,2,0)</f>
        <v>Bureaux Administration</v>
      </c>
      <c r="C130" s="5" t="s">
        <v>415</v>
      </c>
      <c r="D130" s="4" t="s">
        <v>155</v>
      </c>
      <c r="E130" s="4" t="s">
        <v>734</v>
      </c>
      <c r="F130" s="4" t="n">
        <v>0.558376703194837</v>
      </c>
      <c r="G130" s="4" t="n">
        <v>111.379545</v>
      </c>
      <c r="H130" s="4" t="n">
        <v>406.6513596</v>
      </c>
      <c r="I130" s="4" t="n">
        <f aca="false">SUMIFS(bibli_modele_init!$D$1:$D$4467,bibli_modele_init!$A$1:$A$4467,$C130,bibli_modele_init!$C$1:$C$4467,$E130)</f>
        <v>0.507409097107823</v>
      </c>
      <c r="J130" s="0" t="n">
        <f aca="false">SUMIFS(bibli_modele_init!$E$1:$E$4467,bibli_modele_init!$A$1:$A$4467,$C130,bibli_modele_init!$C$1:$C$4467,$E130)</f>
        <v>111.379545</v>
      </c>
      <c r="K130" s="0" t="n">
        <f aca="false">F130-I130</f>
        <v>0.050967606087014</v>
      </c>
      <c r="L130" s="0" t="n">
        <f aca="false">G130-J130</f>
        <v>0</v>
      </c>
      <c r="M130" s="0" t="n">
        <v>1</v>
      </c>
    </row>
    <row r="131" customFormat="false" ht="15.8" hidden="false" customHeight="false" outlineLevel="0" collapsed="false">
      <c r="A131" s="0" t="str">
        <f aca="false">MID(C131,1,2)</f>
        <v>01</v>
      </c>
      <c r="B131" s="0" t="str">
        <f aca="false">VLOOKUP(A131,Nomenclature!$E$1:$F$9,2,0)</f>
        <v>Bureaux Administration</v>
      </c>
      <c r="C131" s="5" t="s">
        <v>415</v>
      </c>
      <c r="D131" s="4" t="s">
        <v>239</v>
      </c>
      <c r="E131" s="4" t="s">
        <v>735</v>
      </c>
      <c r="F131" s="4" t="n">
        <v>0</v>
      </c>
      <c r="G131" s="4" t="n">
        <v>0</v>
      </c>
      <c r="H131" s="4" t="n">
        <v>0</v>
      </c>
      <c r="I131" s="4" t="n">
        <f aca="false">SUMIFS(bibli_modele_init!$D$1:$D$4467,bibli_modele_init!$A$1:$A$4467,$C131,bibli_modele_init!$C$1:$C$4467,$E131)</f>
        <v>0</v>
      </c>
      <c r="J131" s="0" t="n">
        <f aca="false">SUMIFS(bibli_modele_init!$E$1:$E$4467,bibli_modele_init!$A$1:$A$4467,$C131,bibli_modele_init!$C$1:$C$4467,$E131)</f>
        <v>0</v>
      </c>
      <c r="K131" s="0" t="n">
        <f aca="false">F131-I131</f>
        <v>0</v>
      </c>
      <c r="L131" s="0" t="n">
        <f aca="false">G131-J131</f>
        <v>0</v>
      </c>
      <c r="M131" s="0" t="n">
        <v>1</v>
      </c>
    </row>
    <row r="132" customFormat="false" ht="15.8" hidden="false" customHeight="false" outlineLevel="0" collapsed="false">
      <c r="A132" s="0" t="str">
        <f aca="false">MID(C132,1,2)</f>
        <v>01</v>
      </c>
      <c r="B132" s="0" t="str">
        <f aca="false">VLOOKUP(A132,Nomenclature!$E$1:$F$9,2,0)</f>
        <v>Bureaux Administration</v>
      </c>
      <c r="C132" s="5" t="s">
        <v>415</v>
      </c>
      <c r="D132" s="4" t="s">
        <v>155</v>
      </c>
      <c r="E132" s="4" t="s">
        <v>736</v>
      </c>
      <c r="F132" s="4" t="n">
        <v>0.781727384472772</v>
      </c>
      <c r="G132" s="4" t="n">
        <v>135.51177975</v>
      </c>
      <c r="H132" s="4" t="n">
        <v>802.2807851</v>
      </c>
      <c r="I132" s="4" t="n">
        <f aca="false">SUMIFS(bibli_modele_init!$D$1:$D$4467,bibli_modele_init!$A$1:$A$4467,$C132,bibli_modele_init!$C$1:$C$4467,$E132)</f>
        <v>0.710372735950951</v>
      </c>
      <c r="J132" s="0" t="n">
        <f aca="false">SUMIFS(bibli_modele_init!$E$1:$E$4467,bibli_modele_init!$A$1:$A$4467,$C132,bibli_modele_init!$C$1:$C$4467,$E132)</f>
        <v>135.51177975</v>
      </c>
      <c r="K132" s="0" t="n">
        <f aca="false">F132-I132</f>
        <v>0.0713546485218209</v>
      </c>
      <c r="L132" s="0" t="n">
        <f aca="false">G132-J132</f>
        <v>0</v>
      </c>
      <c r="M132" s="0" t="n">
        <v>1</v>
      </c>
    </row>
    <row r="133" customFormat="false" ht="15.8" hidden="false" customHeight="false" outlineLevel="0" collapsed="false">
      <c r="A133" s="0" t="str">
        <f aca="false">MID(C133,1,2)</f>
        <v>01</v>
      </c>
      <c r="B133" s="0" t="str">
        <f aca="false">VLOOKUP(A133,Nomenclature!$E$1:$F$9,2,0)</f>
        <v>Bureaux Administration</v>
      </c>
      <c r="C133" s="5" t="s">
        <v>415</v>
      </c>
      <c r="D133" s="4" t="s">
        <v>239</v>
      </c>
      <c r="E133" s="4" t="s">
        <v>737</v>
      </c>
      <c r="F133" s="4" t="n">
        <v>0</v>
      </c>
      <c r="G133" s="4" t="n">
        <v>0</v>
      </c>
      <c r="H133" s="4" t="n">
        <v>0</v>
      </c>
      <c r="I133" s="4" t="n">
        <f aca="false">SUMIFS(bibli_modele_init!$D$1:$D$4467,bibli_modele_init!$A$1:$A$4467,$C133,bibli_modele_init!$C$1:$C$4467,$E133)</f>
        <v>0</v>
      </c>
      <c r="J133" s="0" t="n">
        <f aca="false">SUMIFS(bibli_modele_init!$E$1:$E$4467,bibli_modele_init!$A$1:$A$4467,$C133,bibli_modele_init!$C$1:$C$4467,$E133)</f>
        <v>0</v>
      </c>
      <c r="K133" s="0" t="n">
        <f aca="false">F133-I133</f>
        <v>0</v>
      </c>
      <c r="L133" s="0" t="n">
        <f aca="false">G133-J133</f>
        <v>0</v>
      </c>
      <c r="M133" s="0" t="n">
        <v>1</v>
      </c>
    </row>
    <row r="134" customFormat="false" ht="15.8" hidden="false" customHeight="false" outlineLevel="0" collapsed="false">
      <c r="A134" s="0" t="str">
        <f aca="false">MID(C134,1,2)</f>
        <v>01</v>
      </c>
      <c r="B134" s="0" t="str">
        <f aca="false">VLOOKUP(A134,Nomenclature!$E$1:$F$9,2,0)</f>
        <v>Bureaux Administration</v>
      </c>
      <c r="C134" s="5" t="s">
        <v>415</v>
      </c>
      <c r="D134" s="4" t="s">
        <v>738</v>
      </c>
      <c r="E134" s="4" t="s">
        <v>738</v>
      </c>
      <c r="F134" s="4" t="n">
        <v>0.15</v>
      </c>
      <c r="G134" s="4" t="n">
        <v>20</v>
      </c>
      <c r="H134" s="4" t="n">
        <v>0</v>
      </c>
      <c r="I134" s="4" t="n">
        <f aca="false">SUMIFS(bibli_modele_init!$D$1:$D$4467,bibli_modele_init!$A$1:$A$4467,$C134,bibli_modele_init!$C$1:$C$4467,$E134)</f>
        <v>0.15</v>
      </c>
      <c r="J134" s="0" t="n">
        <f aca="false">SUMIFS(bibli_modele_init!$E$1:$E$4467,bibli_modele_init!$A$1:$A$4467,$C134,bibli_modele_init!$C$1:$C$4467,$E134)</f>
        <v>20</v>
      </c>
      <c r="K134" s="0" t="n">
        <f aca="false">F134-I134</f>
        <v>0</v>
      </c>
      <c r="L134" s="0" t="n">
        <f aca="false">G134-J134</f>
        <v>0</v>
      </c>
      <c r="M134" s="0" t="n">
        <v>1</v>
      </c>
    </row>
    <row r="135" customFormat="false" ht="15.8" hidden="false" customHeight="false" outlineLevel="0" collapsed="false">
      <c r="A135" s="0" t="str">
        <f aca="false">MID(C135,1,2)</f>
        <v>01</v>
      </c>
      <c r="B135" s="0" t="str">
        <f aca="false">VLOOKUP(A135,Nomenclature!$E$1:$F$9,2,0)</f>
        <v>Bureaux Administration</v>
      </c>
      <c r="C135" s="5" t="s">
        <v>556</v>
      </c>
      <c r="D135" s="4" t="s">
        <v>155</v>
      </c>
      <c r="E135" s="4" t="s">
        <v>732</v>
      </c>
      <c r="F135" s="4" t="n">
        <v>0.831035792972623</v>
      </c>
      <c r="G135" s="4" t="n">
        <v>396.007109826827</v>
      </c>
      <c r="H135" s="4" t="n">
        <v>406.6513596</v>
      </c>
      <c r="I135" s="4" t="n">
        <f aca="false">SUMIFS(bibli_modele_init!$D$1:$D$4467,bibli_modele_init!$A$1:$A$4467,$C135,bibli_modele_init!$C$1:$C$4467,$E135)</f>
        <v>0.859325645290953</v>
      </c>
      <c r="J135" s="0" t="n">
        <f aca="false">SUMIFS(bibli_modele_init!$E$1:$E$4467,bibli_modele_init!$A$1:$A$4467,$C135,bibli_modele_init!$C$1:$C$4467,$E135)</f>
        <v>473.26828646047</v>
      </c>
      <c r="K135" s="0" t="n">
        <f aca="false">F135-I135</f>
        <v>-0.02828985231833</v>
      </c>
      <c r="L135" s="0" t="n">
        <f aca="false">G135-J135</f>
        <v>-77.261176633643</v>
      </c>
      <c r="M135" s="0" t="n">
        <v>1</v>
      </c>
    </row>
    <row r="136" customFormat="false" ht="15.8" hidden="false" customHeight="false" outlineLevel="0" collapsed="false">
      <c r="A136" s="0" t="str">
        <f aca="false">MID(C136,1,2)</f>
        <v>01</v>
      </c>
      <c r="B136" s="0" t="str">
        <f aca="false">VLOOKUP(A136,Nomenclature!$E$1:$F$9,2,0)</f>
        <v>Bureaux Administration</v>
      </c>
      <c r="C136" s="5" t="s">
        <v>556</v>
      </c>
      <c r="D136" s="4" t="s">
        <v>239</v>
      </c>
      <c r="E136" s="4" t="s">
        <v>733</v>
      </c>
      <c r="F136" s="4" t="n">
        <v>0</v>
      </c>
      <c r="G136" s="4" t="n">
        <v>0</v>
      </c>
      <c r="H136" s="4" t="n">
        <v>0</v>
      </c>
      <c r="I136" s="4" t="n">
        <f aca="false">SUMIFS(bibli_modele_init!$D$1:$D$4467,bibli_modele_init!$A$1:$A$4467,$C136,bibli_modele_init!$C$1:$C$4467,$E136)</f>
        <v>0</v>
      </c>
      <c r="J136" s="0" t="n">
        <f aca="false">SUMIFS(bibli_modele_init!$E$1:$E$4467,bibli_modele_init!$A$1:$A$4467,$C136,bibli_modele_init!$C$1:$C$4467,$E136)</f>
        <v>0</v>
      </c>
      <c r="K136" s="0" t="n">
        <f aca="false">F136-I136</f>
        <v>0</v>
      </c>
      <c r="L136" s="0" t="n">
        <f aca="false">G136-J136</f>
        <v>0</v>
      </c>
      <c r="M136" s="0" t="n">
        <v>1</v>
      </c>
    </row>
    <row r="137" customFormat="false" ht="15.8" hidden="false" customHeight="false" outlineLevel="0" collapsed="false">
      <c r="A137" s="0" t="str">
        <f aca="false">MID(C137,1,2)</f>
        <v>01</v>
      </c>
      <c r="B137" s="0" t="str">
        <f aca="false">VLOOKUP(A137,Nomenclature!$E$1:$F$9,2,0)</f>
        <v>Bureaux Administration</v>
      </c>
      <c r="C137" s="5" t="s">
        <v>556</v>
      </c>
      <c r="D137" s="4" t="s">
        <v>155</v>
      </c>
      <c r="E137" s="4" t="s">
        <v>734</v>
      </c>
      <c r="F137" s="4" t="n">
        <v>0.44044897027549</v>
      </c>
      <c r="G137" s="4" t="n">
        <v>194.91420375</v>
      </c>
      <c r="H137" s="4" t="n">
        <v>406.6513596</v>
      </c>
      <c r="I137" s="4" t="n">
        <f aca="false">SUMIFS(bibli_modele_init!$D$1:$D$4467,bibli_modele_init!$A$1:$A$4467,$C137,bibli_modele_init!$C$1:$C$4467,$E137)</f>
        <v>0.409898332803784</v>
      </c>
      <c r="J137" s="0" t="n">
        <f aca="false">SUMIFS(bibli_modele_init!$E$1:$E$4467,bibli_modele_init!$A$1:$A$4467,$C137,bibli_modele_init!$C$1:$C$4467,$E137)</f>
        <v>194.91420375</v>
      </c>
      <c r="K137" s="0" t="n">
        <f aca="false">F137-I137</f>
        <v>0.030550637471706</v>
      </c>
      <c r="L137" s="0" t="n">
        <f aca="false">G137-J137</f>
        <v>0</v>
      </c>
      <c r="M137" s="0" t="n">
        <v>1</v>
      </c>
    </row>
    <row r="138" customFormat="false" ht="15.8" hidden="false" customHeight="false" outlineLevel="0" collapsed="false">
      <c r="A138" s="0" t="str">
        <f aca="false">MID(C138,1,2)</f>
        <v>01</v>
      </c>
      <c r="B138" s="0" t="str">
        <f aca="false">VLOOKUP(A138,Nomenclature!$E$1:$F$9,2,0)</f>
        <v>Bureaux Administration</v>
      </c>
      <c r="C138" s="5" t="s">
        <v>556</v>
      </c>
      <c r="D138" s="4" t="s">
        <v>239</v>
      </c>
      <c r="E138" s="4" t="s">
        <v>735</v>
      </c>
      <c r="F138" s="4" t="n">
        <v>0</v>
      </c>
      <c r="G138" s="4" t="n">
        <v>0</v>
      </c>
      <c r="H138" s="4" t="n">
        <v>0</v>
      </c>
      <c r="I138" s="4" t="n">
        <f aca="false">SUMIFS(bibli_modele_init!$D$1:$D$4467,bibli_modele_init!$A$1:$A$4467,$C138,bibli_modele_init!$C$1:$C$4467,$E138)</f>
        <v>0</v>
      </c>
      <c r="J138" s="0" t="n">
        <f aca="false">SUMIFS(bibli_modele_init!$E$1:$E$4467,bibli_modele_init!$A$1:$A$4467,$C138,bibli_modele_init!$C$1:$C$4467,$E138)</f>
        <v>0</v>
      </c>
      <c r="K138" s="0" t="n">
        <f aca="false">F138-I138</f>
        <v>0</v>
      </c>
      <c r="L138" s="0" t="n">
        <f aca="false">G138-J138</f>
        <v>0</v>
      </c>
      <c r="M138" s="0" t="n">
        <v>1</v>
      </c>
    </row>
    <row r="139" customFormat="false" ht="15.8" hidden="false" customHeight="false" outlineLevel="0" collapsed="false">
      <c r="A139" s="0" t="str">
        <f aca="false">MID(C139,1,2)</f>
        <v>01</v>
      </c>
      <c r="B139" s="0" t="str">
        <f aca="false">VLOOKUP(A139,Nomenclature!$E$1:$F$9,2,0)</f>
        <v>Bureaux Administration</v>
      </c>
      <c r="C139" s="5" t="s">
        <v>556</v>
      </c>
      <c r="D139" s="4" t="s">
        <v>155</v>
      </c>
      <c r="E139" s="4" t="s">
        <v>736</v>
      </c>
      <c r="F139" s="4" t="n">
        <v>0.797794361253718</v>
      </c>
      <c r="G139" s="4" t="n">
        <v>389.8284075</v>
      </c>
      <c r="H139" s="4" t="n">
        <v>406.6513596</v>
      </c>
      <c r="I139" s="4" t="n">
        <f aca="false">SUMIFS(bibli_modele_init!$D$1:$D$4467,bibli_modele_init!$A$1:$A$4467,$C139,bibli_modele_init!$C$1:$C$4467,$E139)</f>
        <v>0.742457357531383</v>
      </c>
      <c r="J139" s="0" t="n">
        <f aca="false">SUMIFS(bibli_modele_init!$E$1:$E$4467,bibli_modele_init!$A$1:$A$4467,$C139,bibli_modele_init!$C$1:$C$4467,$E139)</f>
        <v>389.8284075</v>
      </c>
      <c r="K139" s="0" t="n">
        <f aca="false">F139-I139</f>
        <v>0.055337003722335</v>
      </c>
      <c r="L139" s="0" t="n">
        <f aca="false">G139-J139</f>
        <v>0</v>
      </c>
      <c r="M139" s="0" t="n">
        <v>1</v>
      </c>
    </row>
    <row r="140" customFormat="false" ht="15.8" hidden="false" customHeight="false" outlineLevel="0" collapsed="false">
      <c r="A140" s="0" t="str">
        <f aca="false">MID(C140,1,2)</f>
        <v>01</v>
      </c>
      <c r="B140" s="0" t="str">
        <f aca="false">VLOOKUP(A140,Nomenclature!$E$1:$F$9,2,0)</f>
        <v>Bureaux Administration</v>
      </c>
      <c r="C140" s="5" t="s">
        <v>556</v>
      </c>
      <c r="D140" s="4" t="s">
        <v>239</v>
      </c>
      <c r="E140" s="4" t="s">
        <v>737</v>
      </c>
      <c r="F140" s="4" t="n">
        <v>0</v>
      </c>
      <c r="G140" s="4" t="n">
        <v>0</v>
      </c>
      <c r="H140" s="4" t="n">
        <v>0</v>
      </c>
      <c r="I140" s="4" t="n">
        <f aca="false">SUMIFS(bibli_modele_init!$D$1:$D$4467,bibli_modele_init!$A$1:$A$4467,$C140,bibli_modele_init!$C$1:$C$4467,$E140)</f>
        <v>0</v>
      </c>
      <c r="J140" s="0" t="n">
        <f aca="false">SUMIFS(bibli_modele_init!$E$1:$E$4467,bibli_modele_init!$A$1:$A$4467,$C140,bibli_modele_init!$C$1:$C$4467,$E140)</f>
        <v>0</v>
      </c>
      <c r="K140" s="0" t="n">
        <f aca="false">F140-I140</f>
        <v>0</v>
      </c>
      <c r="L140" s="0" t="n">
        <f aca="false">G140-J140</f>
        <v>0</v>
      </c>
      <c r="M140" s="0" t="n">
        <v>1</v>
      </c>
    </row>
    <row r="141" customFormat="false" ht="15.8" hidden="false" customHeight="false" outlineLevel="0" collapsed="false">
      <c r="A141" s="0" t="str">
        <f aca="false">MID(C141,1,2)</f>
        <v>01</v>
      </c>
      <c r="B141" s="0" t="str">
        <f aca="false">VLOOKUP(A141,Nomenclature!$E$1:$F$9,2,0)</f>
        <v>Bureaux Administration</v>
      </c>
      <c r="C141" s="5" t="s">
        <v>556</v>
      </c>
      <c r="D141" s="4" t="s">
        <v>738</v>
      </c>
      <c r="E141" s="4" t="s">
        <v>738</v>
      </c>
      <c r="F141" s="4" t="n">
        <v>0.15</v>
      </c>
      <c r="G141" s="4" t="n">
        <v>20</v>
      </c>
      <c r="H141" s="4" t="n">
        <v>0</v>
      </c>
      <c r="I141" s="4" t="n">
        <f aca="false">SUMIFS(bibli_modele_init!$D$1:$D$4467,bibli_modele_init!$A$1:$A$4467,$C141,bibli_modele_init!$C$1:$C$4467,$E141)</f>
        <v>0.15</v>
      </c>
      <c r="J141" s="0" t="n">
        <f aca="false">SUMIFS(bibli_modele_init!$E$1:$E$4467,bibli_modele_init!$A$1:$A$4467,$C141,bibli_modele_init!$C$1:$C$4467,$E141)</f>
        <v>20</v>
      </c>
      <c r="K141" s="0" t="n">
        <f aca="false">F141-I141</f>
        <v>0</v>
      </c>
      <c r="L141" s="0" t="n">
        <f aca="false">G141-J141</f>
        <v>0</v>
      </c>
      <c r="M141" s="0" t="n">
        <v>1</v>
      </c>
    </row>
    <row r="142" customFormat="false" ht="15.8" hidden="false" customHeight="false" outlineLevel="0" collapsed="false">
      <c r="A142" s="0" t="str">
        <f aca="false">MID(C142,1,2)</f>
        <v>01</v>
      </c>
      <c r="B142" s="0" t="str">
        <f aca="false">VLOOKUP(A142,Nomenclature!$E$1:$F$9,2,0)</f>
        <v>Bureaux Administration</v>
      </c>
      <c r="C142" s="5" t="s">
        <v>702</v>
      </c>
      <c r="D142" s="4" t="s">
        <v>155</v>
      </c>
      <c r="E142" s="4" t="s">
        <v>732</v>
      </c>
      <c r="F142" s="4" t="n">
        <v>0.960302549847787</v>
      </c>
      <c r="G142" s="4" t="n">
        <v>145.354288893606</v>
      </c>
      <c r="H142" s="4" t="n">
        <v>3446.030785</v>
      </c>
      <c r="I142" s="4" t="n">
        <f aca="false">SUMIFS(bibli_modele_init!$D$1:$D$4467,bibli_modele_init!$A$1:$A$4467,$C142,bibli_modele_init!$C$1:$C$4467,$E142)</f>
        <v>0.966935563412068</v>
      </c>
      <c r="J142" s="0" t="n">
        <f aca="false">SUMIFS(bibli_modele_init!$E$1:$E$4467,bibli_modele_init!$A$1:$A$4467,$C142,bibli_modele_init!$C$1:$C$4467,$E142)</f>
        <v>223.270058130558</v>
      </c>
      <c r="K142" s="0" t="n">
        <f aca="false">F142-I142</f>
        <v>-0.00663301356428103</v>
      </c>
      <c r="L142" s="0" t="n">
        <f aca="false">G142-J142</f>
        <v>-77.915769236952</v>
      </c>
      <c r="M142" s="0" t="n">
        <v>1</v>
      </c>
    </row>
    <row r="143" customFormat="false" ht="15.8" hidden="false" customHeight="false" outlineLevel="0" collapsed="false">
      <c r="A143" s="0" t="str">
        <f aca="false">MID(C143,1,2)</f>
        <v>01</v>
      </c>
      <c r="B143" s="0" t="str">
        <f aca="false">VLOOKUP(A143,Nomenclature!$E$1:$F$9,2,0)</f>
        <v>Bureaux Administration</v>
      </c>
      <c r="C143" s="5" t="s">
        <v>702</v>
      </c>
      <c r="D143" s="4" t="s">
        <v>239</v>
      </c>
      <c r="E143" s="4" t="s">
        <v>733</v>
      </c>
      <c r="F143" s="4" t="n">
        <v>0.624455564474848</v>
      </c>
      <c r="G143" s="4" t="n">
        <v>30.834612603136</v>
      </c>
      <c r="H143" s="4" t="n">
        <v>0</v>
      </c>
      <c r="I143" s="4" t="n">
        <f aca="false">SUMIFS(bibli_modele_init!$D$1:$D$4467,bibli_modele_init!$A$1:$A$4467,$C143,bibli_modele_init!$C$1:$C$4467,$E143)</f>
        <v>0.655900895190953</v>
      </c>
      <c r="J143" s="0" t="n">
        <f aca="false">SUMIFS(bibli_modele_init!$E$1:$E$4467,bibli_modele_init!$A$1:$A$4467,$C143,bibli_modele_init!$C$1:$C$4467,$E143)</f>
        <v>32.5004988961374</v>
      </c>
      <c r="K143" s="0" t="n">
        <f aca="false">F143-I143</f>
        <v>-0.031445330716105</v>
      </c>
      <c r="L143" s="0" t="n">
        <f aca="false">G143-J143</f>
        <v>-1.6658862930014</v>
      </c>
      <c r="M143" s="0" t="n">
        <v>1</v>
      </c>
    </row>
    <row r="144" customFormat="false" ht="15.8" hidden="false" customHeight="false" outlineLevel="0" collapsed="false">
      <c r="A144" s="0" t="str">
        <f aca="false">MID(C144,1,2)</f>
        <v>01</v>
      </c>
      <c r="B144" s="0" t="str">
        <f aca="false">VLOOKUP(A144,Nomenclature!$E$1:$F$9,2,0)</f>
        <v>Bureaux Administration</v>
      </c>
      <c r="C144" s="5" t="s">
        <v>702</v>
      </c>
      <c r="D144" s="4" t="s">
        <v>155</v>
      </c>
      <c r="E144" s="4" t="s">
        <v>734</v>
      </c>
      <c r="F144" s="4" t="n">
        <v>0.576181529908672</v>
      </c>
      <c r="G144" s="4" t="n">
        <v>111.379545</v>
      </c>
      <c r="H144" s="4" t="n">
        <v>406.6513596</v>
      </c>
      <c r="I144" s="4" t="n">
        <f aca="false">SUMIFS(bibli_modele_init!$D$1:$D$4467,bibli_modele_init!$A$1:$A$4467,$C144,bibli_modele_init!$C$1:$C$4467,$E144)</f>
        <v>0.522145204242517</v>
      </c>
      <c r="J144" s="0" t="n">
        <f aca="false">SUMIFS(bibli_modele_init!$E$1:$E$4467,bibli_modele_init!$A$1:$A$4467,$C144,bibli_modele_init!$C$1:$C$4467,$E144)</f>
        <v>111.379545</v>
      </c>
      <c r="K144" s="0" t="n">
        <f aca="false">F144-I144</f>
        <v>0.0540363256661549</v>
      </c>
      <c r="L144" s="0" t="n">
        <f aca="false">G144-J144</f>
        <v>0</v>
      </c>
      <c r="M144" s="0" t="n">
        <v>1</v>
      </c>
    </row>
    <row r="145" customFormat="false" ht="15.8" hidden="false" customHeight="false" outlineLevel="0" collapsed="false">
      <c r="A145" s="0" t="str">
        <f aca="false">MID(C145,1,2)</f>
        <v>01</v>
      </c>
      <c r="B145" s="0" t="str">
        <f aca="false">VLOOKUP(A145,Nomenclature!$E$1:$F$9,2,0)</f>
        <v>Bureaux Administration</v>
      </c>
      <c r="C145" s="5" t="s">
        <v>702</v>
      </c>
      <c r="D145" s="4" t="s">
        <v>239</v>
      </c>
      <c r="E145" s="4" t="s">
        <v>735</v>
      </c>
      <c r="F145" s="4" t="n">
        <v>0</v>
      </c>
      <c r="G145" s="4" t="n">
        <v>0</v>
      </c>
      <c r="H145" s="4" t="n">
        <v>0</v>
      </c>
      <c r="I145" s="4" t="n">
        <f aca="false">SUMIFS(bibli_modele_init!$D$1:$D$4467,bibli_modele_init!$A$1:$A$4467,$C145,bibli_modele_init!$C$1:$C$4467,$E145)</f>
        <v>0</v>
      </c>
      <c r="J145" s="0" t="n">
        <f aca="false">SUMIFS(bibli_modele_init!$E$1:$E$4467,bibli_modele_init!$A$1:$A$4467,$C145,bibli_modele_init!$C$1:$C$4467,$E145)</f>
        <v>0</v>
      </c>
      <c r="K145" s="0" t="n">
        <f aca="false">F145-I145</f>
        <v>0</v>
      </c>
      <c r="L145" s="0" t="n">
        <f aca="false">G145-J145</f>
        <v>0</v>
      </c>
      <c r="M145" s="0" t="n">
        <v>1</v>
      </c>
    </row>
    <row r="146" customFormat="false" ht="15.8" hidden="false" customHeight="false" outlineLevel="0" collapsed="false">
      <c r="A146" s="0" t="str">
        <f aca="false">MID(C146,1,2)</f>
        <v>01</v>
      </c>
      <c r="B146" s="0" t="str">
        <f aca="false">VLOOKUP(A146,Nomenclature!$E$1:$F$9,2,0)</f>
        <v>Bureaux Administration</v>
      </c>
      <c r="C146" s="5" t="s">
        <v>702</v>
      </c>
      <c r="D146" s="4" t="s">
        <v>155</v>
      </c>
      <c r="E146" s="4" t="s">
        <v>736</v>
      </c>
      <c r="F146" s="4" t="n">
        <v>0.806654141872141</v>
      </c>
      <c r="G146" s="4" t="n">
        <v>135.51177975</v>
      </c>
      <c r="H146" s="4" t="n">
        <v>802.2807851</v>
      </c>
      <c r="I146" s="4" t="n">
        <f aca="false">SUMIFS(bibli_modele_init!$D$1:$D$4467,bibli_modele_init!$A$1:$A$4467,$C146,bibli_modele_init!$C$1:$C$4467,$E146)</f>
        <v>0.731003285939523</v>
      </c>
      <c r="J146" s="0" t="n">
        <f aca="false">SUMIFS(bibli_modele_init!$E$1:$E$4467,bibli_modele_init!$A$1:$A$4467,$C146,bibli_modele_init!$C$1:$C$4467,$E146)</f>
        <v>135.51177975</v>
      </c>
      <c r="K146" s="0" t="n">
        <f aca="false">F146-I146</f>
        <v>0.075650855932618</v>
      </c>
      <c r="L146" s="0" t="n">
        <f aca="false">G146-J146</f>
        <v>0</v>
      </c>
      <c r="M146" s="0" t="n">
        <v>1</v>
      </c>
    </row>
    <row r="147" customFormat="false" ht="15.8" hidden="false" customHeight="false" outlineLevel="0" collapsed="false">
      <c r="A147" s="0" t="str">
        <f aca="false">MID(C147,1,2)</f>
        <v>01</v>
      </c>
      <c r="B147" s="0" t="str">
        <f aca="false">VLOOKUP(A147,Nomenclature!$E$1:$F$9,2,0)</f>
        <v>Bureaux Administration</v>
      </c>
      <c r="C147" s="5" t="s">
        <v>702</v>
      </c>
      <c r="D147" s="4" t="s">
        <v>239</v>
      </c>
      <c r="E147" s="4" t="s">
        <v>737</v>
      </c>
      <c r="F147" s="4" t="n">
        <v>0.149869335473963</v>
      </c>
      <c r="G147" s="4" t="n">
        <v>22.275909</v>
      </c>
      <c r="H147" s="4" t="n">
        <v>0</v>
      </c>
      <c r="I147" s="4" t="n">
        <f aca="false">SUMIFS(bibli_modele_init!$D$1:$D$4467,bibli_modele_init!$A$1:$A$4467,$C147,bibli_modele_init!$C$1:$C$4467,$E147)</f>
        <v>0.5509567519604</v>
      </c>
      <c r="J147" s="0" t="n">
        <f aca="false">SUMIFS(bibli_modele_init!$E$1:$E$4467,bibli_modele_init!$A$1:$A$4467,$C147,bibli_modele_init!$C$1:$C$4467,$E147)</f>
        <v>22.275909</v>
      </c>
      <c r="K147" s="0" t="n">
        <f aca="false">F147-I147</f>
        <v>-0.401087416486437</v>
      </c>
      <c r="L147" s="0" t="n">
        <f aca="false">G147-J147</f>
        <v>0</v>
      </c>
      <c r="M147" s="0" t="n">
        <v>1</v>
      </c>
    </row>
    <row r="148" customFormat="false" ht="15.8" hidden="false" customHeight="false" outlineLevel="0" collapsed="false">
      <c r="A148" s="0" t="str">
        <f aca="false">MID(C148,1,2)</f>
        <v>01</v>
      </c>
      <c r="B148" s="0" t="str">
        <f aca="false">VLOOKUP(A148,Nomenclature!$E$1:$F$9,2,0)</f>
        <v>Bureaux Administration</v>
      </c>
      <c r="C148" s="5" t="s">
        <v>702</v>
      </c>
      <c r="D148" s="4" t="s">
        <v>738</v>
      </c>
      <c r="E148" s="4" t="s">
        <v>738</v>
      </c>
      <c r="F148" s="4" t="n">
        <v>0.15</v>
      </c>
      <c r="G148" s="4" t="n">
        <v>20</v>
      </c>
      <c r="H148" s="4" t="n">
        <v>0</v>
      </c>
      <c r="I148" s="4" t="n">
        <f aca="false">SUMIFS(bibli_modele_init!$D$1:$D$4467,bibli_modele_init!$A$1:$A$4467,$C148,bibli_modele_init!$C$1:$C$4467,$E148)</f>
        <v>0.15</v>
      </c>
      <c r="J148" s="0" t="n">
        <f aca="false">SUMIFS(bibli_modele_init!$E$1:$E$4467,bibli_modele_init!$A$1:$A$4467,$C148,bibli_modele_init!$C$1:$C$4467,$E148)</f>
        <v>20</v>
      </c>
      <c r="K148" s="0" t="n">
        <f aca="false">F148-I148</f>
        <v>0</v>
      </c>
      <c r="L148" s="0" t="n">
        <f aca="false">G148-J148</f>
        <v>0</v>
      </c>
      <c r="M148" s="0" t="n">
        <v>1</v>
      </c>
    </row>
    <row r="149" customFormat="false" ht="15.8" hidden="false" customHeight="false" outlineLevel="0" collapsed="false">
      <c r="A149" s="0" t="str">
        <f aca="false">MID(C149,1,2)</f>
        <v>01</v>
      </c>
      <c r="B149" s="0" t="str">
        <f aca="false">VLOOKUP(A149,Nomenclature!$E$1:$F$9,2,0)</f>
        <v>Bureaux Administration</v>
      </c>
      <c r="C149" s="5" t="s">
        <v>419</v>
      </c>
      <c r="D149" s="4" t="s">
        <v>155</v>
      </c>
      <c r="E149" s="4" t="s">
        <v>732</v>
      </c>
      <c r="F149" s="4" t="n">
        <v>0.888100097484056</v>
      </c>
      <c r="G149" s="4" t="n">
        <v>162.646872298979</v>
      </c>
      <c r="H149" s="4" t="n">
        <v>4875.7214</v>
      </c>
      <c r="I149" s="4" t="n">
        <f aca="false">SUMIFS(bibli_modele_init!$D$1:$D$4467,bibli_modele_init!$A$1:$A$4467,$C149,bibli_modele_init!$C$1:$C$4467,$E149)</f>
        <v>0.907550933432757</v>
      </c>
      <c r="J149" s="0" t="n">
        <f aca="false">SUMIFS(bibli_modele_init!$E$1:$E$4467,bibli_modele_init!$A$1:$A$4467,$C149,bibli_modele_init!$C$1:$C$4467,$E149)</f>
        <v>240.948847036245</v>
      </c>
      <c r="K149" s="0" t="n">
        <f aca="false">F149-I149</f>
        <v>-0.019450835948701</v>
      </c>
      <c r="L149" s="0" t="n">
        <f aca="false">G149-J149</f>
        <v>-78.301974737266</v>
      </c>
      <c r="M149" s="0" t="n">
        <v>1</v>
      </c>
    </row>
    <row r="150" customFormat="false" ht="15.8" hidden="false" customHeight="false" outlineLevel="0" collapsed="false">
      <c r="A150" s="0" t="str">
        <f aca="false">MID(C150,1,2)</f>
        <v>01</v>
      </c>
      <c r="B150" s="0" t="str">
        <f aca="false">VLOOKUP(A150,Nomenclature!$E$1:$F$9,2,0)</f>
        <v>Bureaux Administration</v>
      </c>
      <c r="C150" s="5" t="s">
        <v>419</v>
      </c>
      <c r="D150" s="4" t="s">
        <v>239</v>
      </c>
      <c r="E150" s="4" t="s">
        <v>733</v>
      </c>
      <c r="F150" s="4" t="n">
        <v>0</v>
      </c>
      <c r="G150" s="4" t="n">
        <v>0</v>
      </c>
      <c r="H150" s="4" t="n">
        <v>0</v>
      </c>
      <c r="I150" s="4" t="n">
        <f aca="false">SUMIFS(bibli_modele_init!$D$1:$D$4467,bibli_modele_init!$A$1:$A$4467,$C150,bibli_modele_init!$C$1:$C$4467,$E150)</f>
        <v>0</v>
      </c>
      <c r="J150" s="0" t="n">
        <f aca="false">SUMIFS(bibli_modele_init!$E$1:$E$4467,bibli_modele_init!$A$1:$A$4467,$C150,bibli_modele_init!$C$1:$C$4467,$E150)</f>
        <v>0</v>
      </c>
      <c r="K150" s="0" t="n">
        <f aca="false">F150-I150</f>
        <v>0</v>
      </c>
      <c r="L150" s="0" t="n">
        <f aca="false">G150-J150</f>
        <v>0</v>
      </c>
      <c r="M150" s="0" t="n">
        <v>1</v>
      </c>
    </row>
    <row r="151" customFormat="false" ht="15.8" hidden="false" customHeight="false" outlineLevel="0" collapsed="false">
      <c r="A151" s="0" t="str">
        <f aca="false">MID(C151,1,2)</f>
        <v>01</v>
      </c>
      <c r="B151" s="0" t="str">
        <f aca="false">VLOOKUP(A151,Nomenclature!$E$1:$F$9,2,0)</f>
        <v>Bureaux Administration</v>
      </c>
      <c r="C151" s="5" t="s">
        <v>419</v>
      </c>
      <c r="D151" s="4" t="s">
        <v>155</v>
      </c>
      <c r="E151" s="4" t="s">
        <v>734</v>
      </c>
      <c r="F151" s="4" t="n">
        <v>0.532860058490433</v>
      </c>
      <c r="G151" s="4" t="n">
        <v>125.9136</v>
      </c>
      <c r="H151" s="4" t="n">
        <v>459.7158</v>
      </c>
      <c r="I151" s="4" t="n">
        <f aca="false">SUMIFS(bibli_modele_init!$D$1:$D$4467,bibli_modele_init!$A$1:$A$4467,$C151,bibli_modele_init!$C$1:$C$4467,$E151)</f>
        <v>0.490077504053689</v>
      </c>
      <c r="J151" s="0" t="n">
        <f aca="false">SUMIFS(bibli_modele_init!$E$1:$E$4467,bibli_modele_init!$A$1:$A$4467,$C151,bibli_modele_init!$C$1:$C$4467,$E151)</f>
        <v>125.9136</v>
      </c>
      <c r="K151" s="0" t="n">
        <f aca="false">F151-I151</f>
        <v>0.042782554436744</v>
      </c>
      <c r="L151" s="0" t="n">
        <f aca="false">G151-J151</f>
        <v>0</v>
      </c>
      <c r="M151" s="0" t="n">
        <v>1</v>
      </c>
    </row>
    <row r="152" customFormat="false" ht="15.8" hidden="false" customHeight="false" outlineLevel="0" collapsed="false">
      <c r="A152" s="0" t="str">
        <f aca="false">MID(C152,1,2)</f>
        <v>01</v>
      </c>
      <c r="B152" s="0" t="str">
        <f aca="false">VLOOKUP(A152,Nomenclature!$E$1:$F$9,2,0)</f>
        <v>Bureaux Administration</v>
      </c>
      <c r="C152" s="5" t="s">
        <v>419</v>
      </c>
      <c r="D152" s="4" t="s">
        <v>239</v>
      </c>
      <c r="E152" s="4" t="s">
        <v>735</v>
      </c>
      <c r="F152" s="4" t="n">
        <v>0</v>
      </c>
      <c r="G152" s="4" t="n">
        <v>0</v>
      </c>
      <c r="H152" s="4" t="n">
        <v>0</v>
      </c>
      <c r="I152" s="4" t="n">
        <f aca="false">SUMIFS(bibli_modele_init!$D$1:$D$4467,bibli_modele_init!$A$1:$A$4467,$C152,bibli_modele_init!$C$1:$C$4467,$E152)</f>
        <v>0</v>
      </c>
      <c r="J152" s="0" t="n">
        <f aca="false">SUMIFS(bibli_modele_init!$E$1:$E$4467,bibli_modele_init!$A$1:$A$4467,$C152,bibli_modele_init!$C$1:$C$4467,$E152)</f>
        <v>0</v>
      </c>
      <c r="K152" s="0" t="n">
        <f aca="false">F152-I152</f>
        <v>0</v>
      </c>
      <c r="L152" s="0" t="n">
        <f aca="false">G152-J152</f>
        <v>0</v>
      </c>
      <c r="M152" s="0" t="n">
        <v>1</v>
      </c>
    </row>
    <row r="153" customFormat="false" ht="15.8" hidden="false" customHeight="false" outlineLevel="0" collapsed="false">
      <c r="A153" s="0" t="str">
        <f aca="false">MID(C153,1,2)</f>
        <v>01</v>
      </c>
      <c r="B153" s="0" t="str">
        <f aca="false">VLOOKUP(A153,Nomenclature!$E$1:$F$9,2,0)</f>
        <v>Bureaux Administration</v>
      </c>
      <c r="C153" s="5" t="s">
        <v>419</v>
      </c>
      <c r="D153" s="4" t="s">
        <v>155</v>
      </c>
      <c r="E153" s="4" t="s">
        <v>736</v>
      </c>
      <c r="F153" s="4" t="n">
        <v>0.746004081886607</v>
      </c>
      <c r="G153" s="4" t="n">
        <v>153.19488</v>
      </c>
      <c r="H153" s="4" t="n">
        <v>906.9714</v>
      </c>
      <c r="I153" s="4" t="n">
        <f aca="false">SUMIFS(bibli_modele_init!$D$1:$D$4467,bibli_modele_init!$A$1:$A$4467,$C153,bibli_modele_init!$C$1:$C$4467,$E153)</f>
        <v>0.686108505675164</v>
      </c>
      <c r="J153" s="0" t="n">
        <f aca="false">SUMIFS(bibli_modele_init!$E$1:$E$4467,bibli_modele_init!$A$1:$A$4467,$C153,bibli_modele_init!$C$1:$C$4467,$E153)</f>
        <v>153.19488</v>
      </c>
      <c r="K153" s="0" t="n">
        <f aca="false">F153-I153</f>
        <v>0.059895576211443</v>
      </c>
      <c r="L153" s="0" t="n">
        <f aca="false">G153-J153</f>
        <v>0</v>
      </c>
      <c r="M153" s="0" t="n">
        <v>1</v>
      </c>
    </row>
    <row r="154" customFormat="false" ht="15.8" hidden="false" customHeight="false" outlineLevel="0" collapsed="false">
      <c r="A154" s="0" t="str">
        <f aca="false">MID(C154,1,2)</f>
        <v>01</v>
      </c>
      <c r="B154" s="0" t="str">
        <f aca="false">VLOOKUP(A154,Nomenclature!$E$1:$F$9,2,0)</f>
        <v>Bureaux Administration</v>
      </c>
      <c r="C154" s="5" t="s">
        <v>419</v>
      </c>
      <c r="D154" s="4" t="s">
        <v>239</v>
      </c>
      <c r="E154" s="4" t="s">
        <v>737</v>
      </c>
      <c r="F154" s="4" t="n">
        <v>0</v>
      </c>
      <c r="G154" s="4" t="n">
        <v>0</v>
      </c>
      <c r="H154" s="4" t="n">
        <v>0</v>
      </c>
      <c r="I154" s="4" t="n">
        <f aca="false">SUMIFS(bibli_modele_init!$D$1:$D$4467,bibli_modele_init!$A$1:$A$4467,$C154,bibli_modele_init!$C$1:$C$4467,$E154)</f>
        <v>0</v>
      </c>
      <c r="J154" s="0" t="n">
        <f aca="false">SUMIFS(bibli_modele_init!$E$1:$E$4467,bibli_modele_init!$A$1:$A$4467,$C154,bibli_modele_init!$C$1:$C$4467,$E154)</f>
        <v>0</v>
      </c>
      <c r="K154" s="0" t="n">
        <f aca="false">F154-I154</f>
        <v>0</v>
      </c>
      <c r="L154" s="0" t="n">
        <f aca="false">G154-J154</f>
        <v>0</v>
      </c>
      <c r="M154" s="0" t="n">
        <v>1</v>
      </c>
    </row>
    <row r="155" customFormat="false" ht="15.8" hidden="false" customHeight="false" outlineLevel="0" collapsed="false">
      <c r="A155" s="0" t="str">
        <f aca="false">MID(C155,1,2)</f>
        <v>01</v>
      </c>
      <c r="B155" s="0" t="str">
        <f aca="false">VLOOKUP(A155,Nomenclature!$E$1:$F$9,2,0)</f>
        <v>Bureaux Administration</v>
      </c>
      <c r="C155" s="5" t="s">
        <v>419</v>
      </c>
      <c r="D155" s="4" t="s">
        <v>738</v>
      </c>
      <c r="E155" s="4" t="s">
        <v>738</v>
      </c>
      <c r="F155" s="4" t="n">
        <v>0.15</v>
      </c>
      <c r="G155" s="4" t="n">
        <v>20</v>
      </c>
      <c r="H155" s="4" t="n">
        <v>0</v>
      </c>
      <c r="I155" s="4" t="n">
        <f aca="false">SUMIFS(bibli_modele_init!$D$1:$D$4467,bibli_modele_init!$A$1:$A$4467,$C155,bibli_modele_init!$C$1:$C$4467,$E155)</f>
        <v>0.15</v>
      </c>
      <c r="J155" s="0" t="n">
        <f aca="false">SUMIFS(bibli_modele_init!$E$1:$E$4467,bibli_modele_init!$A$1:$A$4467,$C155,bibli_modele_init!$C$1:$C$4467,$E155)</f>
        <v>20</v>
      </c>
      <c r="K155" s="0" t="n">
        <f aca="false">F155-I155</f>
        <v>0</v>
      </c>
      <c r="L155" s="0" t="n">
        <f aca="false">G155-J155</f>
        <v>0</v>
      </c>
      <c r="M155" s="0" t="n">
        <v>1</v>
      </c>
    </row>
    <row r="156" customFormat="false" ht="15.8" hidden="false" customHeight="false" outlineLevel="0" collapsed="false">
      <c r="A156" s="0" t="str">
        <f aca="false">MID(C156,1,2)</f>
        <v>01</v>
      </c>
      <c r="B156" s="0" t="str">
        <f aca="false">VLOOKUP(A156,Nomenclature!$E$1:$F$9,2,0)</f>
        <v>Bureaux Administration</v>
      </c>
      <c r="C156" s="5" t="s">
        <v>558</v>
      </c>
      <c r="D156" s="4" t="s">
        <v>155</v>
      </c>
      <c r="E156" s="4" t="s">
        <v>732</v>
      </c>
      <c r="F156" s="4" t="n">
        <v>0.755809909928634</v>
      </c>
      <c r="G156" s="4" t="n">
        <v>447.536815279635</v>
      </c>
      <c r="H156" s="4" t="n">
        <v>459.7158</v>
      </c>
      <c r="I156" s="4" t="n">
        <f aca="false">SUMIFS(bibli_modele_init!$D$1:$D$4467,bibli_modele_init!$A$1:$A$4467,$C156,bibli_modele_init!$C$1:$C$4467,$E156)</f>
        <v>0.788809500845335</v>
      </c>
      <c r="J156" s="0" t="n">
        <f aca="false">SUMIFS(bibli_modele_init!$E$1:$E$4467,bibli_modele_init!$A$1:$A$4467,$C156,bibli_modele_init!$C$1:$C$4467,$E156)</f>
        <v>524.468237087593</v>
      </c>
      <c r="K156" s="0" t="n">
        <f aca="false">F156-I156</f>
        <v>-0.032999590916701</v>
      </c>
      <c r="L156" s="0" t="n">
        <f aca="false">G156-J156</f>
        <v>-76.931421807958</v>
      </c>
      <c r="M156" s="0" t="n">
        <v>1</v>
      </c>
    </row>
    <row r="157" customFormat="false" ht="15.8" hidden="false" customHeight="false" outlineLevel="0" collapsed="false">
      <c r="A157" s="0" t="str">
        <f aca="false">MID(C157,1,2)</f>
        <v>01</v>
      </c>
      <c r="B157" s="0" t="str">
        <f aca="false">VLOOKUP(A157,Nomenclature!$E$1:$F$9,2,0)</f>
        <v>Bureaux Administration</v>
      </c>
      <c r="C157" s="5" t="s">
        <v>558</v>
      </c>
      <c r="D157" s="4" t="s">
        <v>239</v>
      </c>
      <c r="E157" s="4" t="s">
        <v>733</v>
      </c>
      <c r="F157" s="4" t="n">
        <v>0</v>
      </c>
      <c r="G157" s="4" t="n">
        <v>0</v>
      </c>
      <c r="H157" s="4" t="n">
        <v>0</v>
      </c>
      <c r="I157" s="4" t="n">
        <f aca="false">SUMIFS(bibli_modele_init!$D$1:$D$4467,bibli_modele_init!$A$1:$A$4467,$C157,bibli_modele_init!$C$1:$C$4467,$E157)</f>
        <v>0</v>
      </c>
      <c r="J157" s="0" t="n">
        <f aca="false">SUMIFS(bibli_modele_init!$E$1:$E$4467,bibli_modele_init!$A$1:$A$4467,$C157,bibli_modele_init!$C$1:$C$4467,$E157)</f>
        <v>0</v>
      </c>
      <c r="K157" s="0" t="n">
        <f aca="false">F157-I157</f>
        <v>0</v>
      </c>
      <c r="L157" s="0" t="n">
        <f aca="false">G157-J157</f>
        <v>0</v>
      </c>
      <c r="M157" s="0" t="n">
        <v>1</v>
      </c>
    </row>
    <row r="158" customFormat="false" ht="15.8" hidden="false" customHeight="false" outlineLevel="0" collapsed="false">
      <c r="A158" s="0" t="str">
        <f aca="false">MID(C158,1,2)</f>
        <v>01</v>
      </c>
      <c r="B158" s="0" t="str">
        <f aca="false">VLOOKUP(A158,Nomenclature!$E$1:$F$9,2,0)</f>
        <v>Bureaux Administration</v>
      </c>
      <c r="C158" s="5" t="s">
        <v>558</v>
      </c>
      <c r="D158" s="4" t="s">
        <v>155</v>
      </c>
      <c r="E158" s="4" t="s">
        <v>734</v>
      </c>
      <c r="F158" s="4" t="n">
        <v>0.400579252262176</v>
      </c>
      <c r="G158" s="4" t="n">
        <v>220.3488</v>
      </c>
      <c r="H158" s="4" t="n">
        <v>459.7158</v>
      </c>
      <c r="I158" s="4" t="n">
        <f aca="false">SUMIFS(bibli_modele_init!$D$1:$D$4467,bibli_modele_init!$A$1:$A$4467,$C158,bibli_modele_init!$C$1:$C$4467,$E158)</f>
        <v>0.376262131903225</v>
      </c>
      <c r="J158" s="0" t="n">
        <f aca="false">SUMIFS(bibli_modele_init!$E$1:$E$4467,bibli_modele_init!$A$1:$A$4467,$C158,bibli_modele_init!$C$1:$C$4467,$E158)</f>
        <v>220.3488</v>
      </c>
      <c r="K158" s="0" t="n">
        <f aca="false">F158-I158</f>
        <v>0.024317120358951</v>
      </c>
      <c r="L158" s="0" t="n">
        <f aca="false">G158-J158</f>
        <v>0</v>
      </c>
      <c r="M158" s="0" t="n">
        <v>1</v>
      </c>
    </row>
    <row r="159" customFormat="false" ht="15.8" hidden="false" customHeight="false" outlineLevel="0" collapsed="false">
      <c r="A159" s="0" t="str">
        <f aca="false">MID(C159,1,2)</f>
        <v>01</v>
      </c>
      <c r="B159" s="0" t="str">
        <f aca="false">VLOOKUP(A159,Nomenclature!$E$1:$F$9,2,0)</f>
        <v>Bureaux Administration</v>
      </c>
      <c r="C159" s="5" t="s">
        <v>558</v>
      </c>
      <c r="D159" s="4" t="s">
        <v>239</v>
      </c>
      <c r="E159" s="4" t="s">
        <v>735</v>
      </c>
      <c r="F159" s="4" t="n">
        <v>0</v>
      </c>
      <c r="G159" s="4" t="n">
        <v>0</v>
      </c>
      <c r="H159" s="4" t="n">
        <v>0</v>
      </c>
      <c r="I159" s="4" t="n">
        <f aca="false">SUMIFS(bibli_modele_init!$D$1:$D$4467,bibli_modele_init!$A$1:$A$4467,$C159,bibli_modele_init!$C$1:$C$4467,$E159)</f>
        <v>0</v>
      </c>
      <c r="J159" s="0" t="n">
        <f aca="false">SUMIFS(bibli_modele_init!$E$1:$E$4467,bibli_modele_init!$A$1:$A$4467,$C159,bibli_modele_init!$C$1:$C$4467,$E159)</f>
        <v>0</v>
      </c>
      <c r="K159" s="0" t="n">
        <f aca="false">F159-I159</f>
        <v>0</v>
      </c>
      <c r="L159" s="0" t="n">
        <f aca="false">G159-J159</f>
        <v>0</v>
      </c>
      <c r="M159" s="0" t="n">
        <v>1</v>
      </c>
    </row>
    <row r="160" customFormat="false" ht="15.8" hidden="false" customHeight="false" outlineLevel="0" collapsed="false">
      <c r="A160" s="0" t="str">
        <f aca="false">MID(C160,1,2)</f>
        <v>01</v>
      </c>
      <c r="B160" s="0" t="str">
        <f aca="false">VLOOKUP(A160,Nomenclature!$E$1:$F$9,2,0)</f>
        <v>Bureaux Administration</v>
      </c>
      <c r="C160" s="5" t="s">
        <v>558</v>
      </c>
      <c r="D160" s="4" t="s">
        <v>155</v>
      </c>
      <c r="E160" s="4" t="s">
        <v>736</v>
      </c>
      <c r="F160" s="4" t="n">
        <v>0.725577513531489</v>
      </c>
      <c r="G160" s="4" t="n">
        <v>440.697599999999</v>
      </c>
      <c r="H160" s="4" t="n">
        <v>459.7158</v>
      </c>
      <c r="I160" s="4" t="n">
        <f aca="false">SUMIFS(bibli_modele_init!$D$1:$D$4467,bibli_modele_init!$A$1:$A$4467,$C160,bibli_modele_init!$C$1:$C$4467,$E160)</f>
        <v>0.68153140873037</v>
      </c>
      <c r="J160" s="0" t="n">
        <f aca="false">SUMIFS(bibli_modele_init!$E$1:$E$4467,bibli_modele_init!$A$1:$A$4467,$C160,bibli_modele_init!$C$1:$C$4467,$E160)</f>
        <v>440.6976</v>
      </c>
      <c r="K160" s="0" t="n">
        <f aca="false">F160-I160</f>
        <v>0.044046104801119</v>
      </c>
      <c r="L160" s="0" t="n">
        <f aca="false">G160-J160</f>
        <v>0</v>
      </c>
      <c r="M160" s="0" t="n">
        <v>1</v>
      </c>
    </row>
    <row r="161" customFormat="false" ht="15.8" hidden="false" customHeight="false" outlineLevel="0" collapsed="false">
      <c r="A161" s="0" t="str">
        <f aca="false">MID(C161,1,2)</f>
        <v>01</v>
      </c>
      <c r="B161" s="0" t="str">
        <f aca="false">VLOOKUP(A161,Nomenclature!$E$1:$F$9,2,0)</f>
        <v>Bureaux Administration</v>
      </c>
      <c r="C161" s="5" t="s">
        <v>558</v>
      </c>
      <c r="D161" s="4" t="s">
        <v>239</v>
      </c>
      <c r="E161" s="4" t="s">
        <v>737</v>
      </c>
      <c r="F161" s="4" t="n">
        <v>0</v>
      </c>
      <c r="G161" s="4" t="n">
        <v>0</v>
      </c>
      <c r="H161" s="4" t="n">
        <v>0</v>
      </c>
      <c r="I161" s="4" t="n">
        <f aca="false">SUMIFS(bibli_modele_init!$D$1:$D$4467,bibli_modele_init!$A$1:$A$4467,$C161,bibli_modele_init!$C$1:$C$4467,$E161)</f>
        <v>0</v>
      </c>
      <c r="J161" s="0" t="n">
        <f aca="false">SUMIFS(bibli_modele_init!$E$1:$E$4467,bibli_modele_init!$A$1:$A$4467,$C161,bibli_modele_init!$C$1:$C$4467,$E161)</f>
        <v>0</v>
      </c>
      <c r="K161" s="0" t="n">
        <f aca="false">F161-I161</f>
        <v>0</v>
      </c>
      <c r="L161" s="0" t="n">
        <f aca="false">G161-J161</f>
        <v>0</v>
      </c>
      <c r="M161" s="0" t="n">
        <v>1</v>
      </c>
    </row>
    <row r="162" customFormat="false" ht="15.8" hidden="false" customHeight="false" outlineLevel="0" collapsed="false">
      <c r="A162" s="0" t="str">
        <f aca="false">MID(C162,1,2)</f>
        <v>01</v>
      </c>
      <c r="B162" s="0" t="str">
        <f aca="false">VLOOKUP(A162,Nomenclature!$E$1:$F$9,2,0)</f>
        <v>Bureaux Administration</v>
      </c>
      <c r="C162" s="5" t="s">
        <v>558</v>
      </c>
      <c r="D162" s="4" t="s">
        <v>738</v>
      </c>
      <c r="E162" s="4" t="s">
        <v>738</v>
      </c>
      <c r="F162" s="4" t="n">
        <v>0.15</v>
      </c>
      <c r="G162" s="4" t="n">
        <v>20</v>
      </c>
      <c r="H162" s="4" t="n">
        <v>0</v>
      </c>
      <c r="I162" s="4" t="n">
        <f aca="false">SUMIFS(bibli_modele_init!$D$1:$D$4467,bibli_modele_init!$A$1:$A$4467,$C162,bibli_modele_init!$C$1:$C$4467,$E162)</f>
        <v>0.15</v>
      </c>
      <c r="J162" s="0" t="n">
        <f aca="false">SUMIFS(bibli_modele_init!$E$1:$E$4467,bibli_modele_init!$A$1:$A$4467,$C162,bibli_modele_init!$C$1:$C$4467,$E162)</f>
        <v>20</v>
      </c>
      <c r="K162" s="0" t="n">
        <f aca="false">F162-I162</f>
        <v>0</v>
      </c>
      <c r="L162" s="0" t="n">
        <f aca="false">G162-J162</f>
        <v>0</v>
      </c>
      <c r="M162" s="0" t="n">
        <v>1</v>
      </c>
    </row>
    <row r="163" customFormat="false" ht="15.8" hidden="false" customHeight="false" outlineLevel="0" collapsed="false">
      <c r="A163" s="0" t="str">
        <f aca="false">MID(C163,1,2)</f>
        <v>01</v>
      </c>
      <c r="B163" s="0" t="str">
        <f aca="false">VLOOKUP(A163,Nomenclature!$E$1:$F$9,2,0)</f>
        <v>Bureaux Administration</v>
      </c>
      <c r="C163" s="5" t="s">
        <v>704</v>
      </c>
      <c r="D163" s="4" t="s">
        <v>155</v>
      </c>
      <c r="E163" s="4" t="s">
        <v>732</v>
      </c>
      <c r="F163" s="4" t="n">
        <v>0.93062713476775</v>
      </c>
      <c r="G163" s="4" t="n">
        <v>163.302001774711</v>
      </c>
      <c r="H163" s="4" t="n">
        <v>3550.7214</v>
      </c>
      <c r="I163" s="4" t="n">
        <f aca="false">SUMIFS(bibli_modele_init!$D$1:$D$4467,bibli_modele_init!$A$1:$A$4467,$C163,bibli_modele_init!$C$1:$C$4467,$E163)</f>
        <v>0.944721734837423</v>
      </c>
      <c r="J163" s="0" t="n">
        <f aca="false">SUMIFS(bibli_modele_init!$E$1:$E$4467,bibli_modele_init!$A$1:$A$4467,$C163,bibli_modele_init!$C$1:$C$4467,$E163)</f>
        <v>240.966805159062</v>
      </c>
      <c r="K163" s="0" t="n">
        <f aca="false">F163-I163</f>
        <v>-0.014094600069673</v>
      </c>
      <c r="L163" s="0" t="n">
        <f aca="false">G163-J163</f>
        <v>-77.664803384351</v>
      </c>
      <c r="M163" s="0" t="n">
        <v>1</v>
      </c>
    </row>
    <row r="164" customFormat="false" ht="15.8" hidden="false" customHeight="false" outlineLevel="0" collapsed="false">
      <c r="A164" s="0" t="str">
        <f aca="false">MID(C164,1,2)</f>
        <v>01</v>
      </c>
      <c r="B164" s="0" t="str">
        <f aca="false">VLOOKUP(A164,Nomenclature!$E$1:$F$9,2,0)</f>
        <v>Bureaux Administration</v>
      </c>
      <c r="C164" s="5" t="s">
        <v>704</v>
      </c>
      <c r="D164" s="4" t="s">
        <v>239</v>
      </c>
      <c r="E164" s="4" t="s">
        <v>733</v>
      </c>
      <c r="F164" s="4" t="n">
        <v>0.574822192251297</v>
      </c>
      <c r="G164" s="4" t="n">
        <v>33.971521543227</v>
      </c>
      <c r="H164" s="4" t="n">
        <v>0</v>
      </c>
      <c r="I164" s="4" t="n">
        <f aca="false">SUMIFS(bibli_modele_init!$D$1:$D$4467,bibli_modele_init!$A$1:$A$4467,$C164,bibli_modele_init!$C$1:$C$4467,$E164)</f>
        <v>0.603960619135528</v>
      </c>
      <c r="J164" s="0" t="n">
        <f aca="false">SUMIFS(bibli_modele_init!$E$1:$E$4467,bibli_modele_init!$A$1:$A$4467,$C164,bibli_modele_init!$C$1:$C$4467,$E164)</f>
        <v>35.4191766600535</v>
      </c>
      <c r="K164" s="0" t="n">
        <f aca="false">F164-I164</f>
        <v>-0.029138426884231</v>
      </c>
      <c r="L164" s="0" t="n">
        <f aca="false">G164-J164</f>
        <v>-1.4476551168265</v>
      </c>
      <c r="M164" s="0" t="n">
        <v>1</v>
      </c>
    </row>
    <row r="165" customFormat="false" ht="15.8" hidden="false" customHeight="false" outlineLevel="0" collapsed="false">
      <c r="A165" s="0" t="str">
        <f aca="false">MID(C165,1,2)</f>
        <v>01</v>
      </c>
      <c r="B165" s="0" t="str">
        <f aca="false">VLOOKUP(A165,Nomenclature!$E$1:$F$9,2,0)</f>
        <v>Bureaux Administration</v>
      </c>
      <c r="C165" s="5" t="s">
        <v>704</v>
      </c>
      <c r="D165" s="4" t="s">
        <v>155</v>
      </c>
      <c r="E165" s="4" t="s">
        <v>734</v>
      </c>
      <c r="F165" s="4" t="n">
        <v>0.55837628086065</v>
      </c>
      <c r="G165" s="4" t="n">
        <v>125.9136</v>
      </c>
      <c r="H165" s="4" t="n">
        <v>459.7158</v>
      </c>
      <c r="I165" s="4" t="n">
        <f aca="false">SUMIFS(bibli_modele_init!$D$1:$D$4467,bibli_modele_init!$A$1:$A$4467,$C165,bibli_modele_init!$C$1:$C$4467,$E165)</f>
        <v>0.510149736812209</v>
      </c>
      <c r="J165" s="0" t="n">
        <f aca="false">SUMIFS(bibli_modele_init!$E$1:$E$4467,bibli_modele_init!$A$1:$A$4467,$C165,bibli_modele_init!$C$1:$C$4467,$E165)</f>
        <v>125.9136</v>
      </c>
      <c r="K165" s="0" t="n">
        <f aca="false">F165-I165</f>
        <v>0.0482265440484411</v>
      </c>
      <c r="L165" s="0" t="n">
        <f aca="false">G165-J165</f>
        <v>0</v>
      </c>
      <c r="M165" s="0" t="n">
        <v>1</v>
      </c>
    </row>
    <row r="166" customFormat="false" ht="15.8" hidden="false" customHeight="false" outlineLevel="0" collapsed="false">
      <c r="A166" s="0" t="str">
        <f aca="false">MID(C166,1,2)</f>
        <v>01</v>
      </c>
      <c r="B166" s="0" t="str">
        <f aca="false">VLOOKUP(A166,Nomenclature!$E$1:$F$9,2,0)</f>
        <v>Bureaux Administration</v>
      </c>
      <c r="C166" s="5" t="s">
        <v>704</v>
      </c>
      <c r="D166" s="4" t="s">
        <v>239</v>
      </c>
      <c r="E166" s="4" t="s">
        <v>735</v>
      </c>
      <c r="F166" s="4" t="n">
        <v>0</v>
      </c>
      <c r="G166" s="4" t="n">
        <v>0</v>
      </c>
      <c r="H166" s="4" t="n">
        <v>0</v>
      </c>
      <c r="I166" s="4" t="n">
        <f aca="false">SUMIFS(bibli_modele_init!$D$1:$D$4467,bibli_modele_init!$A$1:$A$4467,$C166,bibli_modele_init!$C$1:$C$4467,$E166)</f>
        <v>0</v>
      </c>
      <c r="J166" s="0" t="n">
        <f aca="false">SUMIFS(bibli_modele_init!$E$1:$E$4467,bibli_modele_init!$A$1:$A$4467,$C166,bibli_modele_init!$C$1:$C$4467,$E166)</f>
        <v>0</v>
      </c>
      <c r="K166" s="0" t="n">
        <f aca="false">F166-I166</f>
        <v>0</v>
      </c>
      <c r="L166" s="0" t="n">
        <f aca="false">G166-J166</f>
        <v>0</v>
      </c>
      <c r="M166" s="0" t="n">
        <v>1</v>
      </c>
    </row>
    <row r="167" customFormat="false" ht="15.8" hidden="false" customHeight="false" outlineLevel="0" collapsed="false">
      <c r="A167" s="0" t="str">
        <f aca="false">MID(C167,1,2)</f>
        <v>01</v>
      </c>
      <c r="B167" s="0" t="str">
        <f aca="false">VLOOKUP(A167,Nomenclature!$E$1:$F$9,2,0)</f>
        <v>Bureaux Administration</v>
      </c>
      <c r="C167" s="5" t="s">
        <v>704</v>
      </c>
      <c r="D167" s="4" t="s">
        <v>155</v>
      </c>
      <c r="E167" s="4" t="s">
        <v>736</v>
      </c>
      <c r="F167" s="4" t="n">
        <v>0.78172679320491</v>
      </c>
      <c r="G167" s="4" t="n">
        <v>153.19488</v>
      </c>
      <c r="H167" s="4" t="n">
        <v>906.9714</v>
      </c>
      <c r="I167" s="4" t="n">
        <f aca="false">SUMIFS(bibli_modele_init!$D$1:$D$4467,bibli_modele_init!$A$1:$A$4467,$C167,bibli_modele_init!$C$1:$C$4467,$E167)</f>
        <v>0.714209631537092</v>
      </c>
      <c r="J167" s="0" t="n">
        <f aca="false">SUMIFS(bibli_modele_init!$E$1:$E$4467,bibli_modele_init!$A$1:$A$4467,$C167,bibli_modele_init!$C$1:$C$4467,$E167)</f>
        <v>153.19488</v>
      </c>
      <c r="K167" s="0" t="n">
        <f aca="false">F167-I167</f>
        <v>0.067517161667818</v>
      </c>
      <c r="L167" s="0" t="n">
        <f aca="false">G167-J167</f>
        <v>0</v>
      </c>
      <c r="M167" s="0" t="n">
        <v>1</v>
      </c>
    </row>
    <row r="168" customFormat="false" ht="15.8" hidden="false" customHeight="false" outlineLevel="0" collapsed="false">
      <c r="A168" s="0" t="str">
        <f aca="false">MID(C168,1,2)</f>
        <v>01</v>
      </c>
      <c r="B168" s="0" t="str">
        <f aca="false">VLOOKUP(A168,Nomenclature!$E$1:$F$9,2,0)</f>
        <v>Bureaux Administration</v>
      </c>
      <c r="C168" s="5" t="s">
        <v>704</v>
      </c>
      <c r="D168" s="4" t="s">
        <v>239</v>
      </c>
      <c r="E168" s="4" t="s">
        <v>737</v>
      </c>
      <c r="F168" s="4" t="n">
        <v>0.137957326140311</v>
      </c>
      <c r="G168" s="4" t="n">
        <v>25.1827200000001</v>
      </c>
      <c r="H168" s="4" t="n">
        <v>0</v>
      </c>
      <c r="I168" s="4" t="n">
        <f aca="false">SUMIFS(bibli_modele_init!$D$1:$D$4467,bibli_modele_init!$A$1:$A$4467,$C168,bibli_modele_init!$C$1:$C$4467,$E168)</f>
        <v>0.507326920073843</v>
      </c>
      <c r="J168" s="0" t="n">
        <f aca="false">SUMIFS(bibli_modele_init!$E$1:$E$4467,bibli_modele_init!$A$1:$A$4467,$C168,bibli_modele_init!$C$1:$C$4467,$E168)</f>
        <v>25.18272</v>
      </c>
      <c r="K168" s="0" t="n">
        <f aca="false">F168-I168</f>
        <v>-0.369369593933532</v>
      </c>
      <c r="L168" s="0" t="n">
        <f aca="false">G168-J168</f>
        <v>9.9475983006414E-014</v>
      </c>
      <c r="M168" s="0" t="n">
        <v>1</v>
      </c>
    </row>
    <row r="169" customFormat="false" ht="15.8" hidden="false" customHeight="false" outlineLevel="0" collapsed="false">
      <c r="A169" s="0" t="str">
        <f aca="false">MID(C169,1,2)</f>
        <v>01</v>
      </c>
      <c r="B169" s="0" t="str">
        <f aca="false">VLOOKUP(A169,Nomenclature!$E$1:$F$9,2,0)</f>
        <v>Bureaux Administration</v>
      </c>
      <c r="C169" s="5" t="s">
        <v>704</v>
      </c>
      <c r="D169" s="4" t="s">
        <v>738</v>
      </c>
      <c r="E169" s="4" t="s">
        <v>738</v>
      </c>
      <c r="F169" s="4" t="n">
        <v>0.15</v>
      </c>
      <c r="G169" s="4" t="n">
        <v>20</v>
      </c>
      <c r="H169" s="4" t="n">
        <v>0</v>
      </c>
      <c r="I169" s="4" t="n">
        <f aca="false">SUMIFS(bibli_modele_init!$D$1:$D$4467,bibli_modele_init!$A$1:$A$4467,$C169,bibli_modele_init!$C$1:$C$4467,$E169)</f>
        <v>0.15</v>
      </c>
      <c r="J169" s="0" t="n">
        <f aca="false">SUMIFS(bibli_modele_init!$E$1:$E$4467,bibli_modele_init!$A$1:$A$4467,$C169,bibli_modele_init!$C$1:$C$4467,$E169)</f>
        <v>20</v>
      </c>
      <c r="K169" s="0" t="n">
        <f aca="false">F169-I169</f>
        <v>0</v>
      </c>
      <c r="L169" s="0" t="n">
        <f aca="false">G169-J169</f>
        <v>0</v>
      </c>
      <c r="M169" s="0" t="n">
        <v>1</v>
      </c>
    </row>
    <row r="170" customFormat="false" ht="15.8" hidden="false" customHeight="false" outlineLevel="0" collapsed="false">
      <c r="A170" s="0" t="str">
        <f aca="false">MID(C170,1,2)</f>
        <v>01</v>
      </c>
      <c r="B170" s="0" t="str">
        <f aca="false">VLOOKUP(A170,Nomenclature!$E$1:$F$9,2,0)</f>
        <v>Bureaux Administration</v>
      </c>
      <c r="C170" s="5" t="s">
        <v>421</v>
      </c>
      <c r="D170" s="4" t="s">
        <v>155</v>
      </c>
      <c r="E170" s="4" t="s">
        <v>732</v>
      </c>
      <c r="F170" s="4" t="n">
        <v>0.872542969540182</v>
      </c>
      <c r="G170" s="4" t="n">
        <v>216.530453085208</v>
      </c>
      <c r="H170" s="4" t="n">
        <v>5215.47463</v>
      </c>
      <c r="I170" s="4" t="n">
        <f aca="false">SUMIFS(bibli_modele_init!$D$1:$D$4467,bibli_modele_init!$A$1:$A$4467,$C170,bibli_modele_init!$C$1:$C$4467,$E170)</f>
        <v>0.895504234707341</v>
      </c>
      <c r="J170" s="0" t="n">
        <f aca="false">SUMIFS(bibli_modele_init!$E$1:$E$4467,bibli_modele_init!$A$1:$A$4467,$C170,bibli_modele_init!$C$1:$C$4467,$E170)</f>
        <v>294.262107015887</v>
      </c>
      <c r="K170" s="0" t="n">
        <f aca="false">F170-I170</f>
        <v>-0.022961265167159</v>
      </c>
      <c r="L170" s="0" t="n">
        <f aca="false">G170-J170</f>
        <v>-77.731653930679</v>
      </c>
      <c r="M170" s="0" t="n">
        <v>1</v>
      </c>
    </row>
    <row r="171" customFormat="false" ht="15.8" hidden="false" customHeight="false" outlineLevel="0" collapsed="false">
      <c r="A171" s="0" t="str">
        <f aca="false">MID(C171,1,2)</f>
        <v>01</v>
      </c>
      <c r="B171" s="0" t="str">
        <f aca="false">VLOOKUP(A171,Nomenclature!$E$1:$F$9,2,0)</f>
        <v>Bureaux Administration</v>
      </c>
      <c r="C171" s="5" t="s">
        <v>421</v>
      </c>
      <c r="D171" s="4" t="s">
        <v>239</v>
      </c>
      <c r="E171" s="4" t="s">
        <v>733</v>
      </c>
      <c r="F171" s="4" t="n">
        <v>0</v>
      </c>
      <c r="G171" s="4" t="n">
        <v>0</v>
      </c>
      <c r="H171" s="4" t="n">
        <v>0</v>
      </c>
      <c r="I171" s="4" t="n">
        <f aca="false">SUMIFS(bibli_modele_init!$D$1:$D$4467,bibli_modele_init!$A$1:$A$4467,$C171,bibli_modele_init!$C$1:$C$4467,$E171)</f>
        <v>0</v>
      </c>
      <c r="J171" s="0" t="n">
        <f aca="false">SUMIFS(bibli_modele_init!$E$1:$E$4467,bibli_modele_init!$A$1:$A$4467,$C171,bibli_modele_init!$C$1:$C$4467,$E171)</f>
        <v>0</v>
      </c>
      <c r="K171" s="0" t="n">
        <f aca="false">F171-I171</f>
        <v>0</v>
      </c>
      <c r="L171" s="0" t="n">
        <f aca="false">G171-J171</f>
        <v>0</v>
      </c>
      <c r="M171" s="0" t="n">
        <v>1</v>
      </c>
    </row>
    <row r="172" customFormat="false" ht="15.8" hidden="false" customHeight="false" outlineLevel="0" collapsed="false">
      <c r="A172" s="0" t="str">
        <f aca="false">MID(C172,1,2)</f>
        <v>01</v>
      </c>
      <c r="B172" s="0" t="str">
        <f aca="false">VLOOKUP(A172,Nomenclature!$E$1:$F$9,2,0)</f>
        <v>Bureaux Administration</v>
      </c>
      <c r="C172" s="5" t="s">
        <v>421</v>
      </c>
      <c r="D172" s="4" t="s">
        <v>155</v>
      </c>
      <c r="E172" s="4" t="s">
        <v>734</v>
      </c>
      <c r="F172" s="4" t="n">
        <v>0.523525781724109</v>
      </c>
      <c r="G172" s="4" t="n">
        <v>173.0810766</v>
      </c>
      <c r="H172" s="4" t="n">
        <v>631.9262224</v>
      </c>
      <c r="I172" s="4" t="n">
        <f aca="false">SUMIFS(bibli_modele_init!$D$1:$D$4467,bibli_modele_init!$A$1:$A$4467,$C172,bibli_modele_init!$C$1:$C$4467,$E172)</f>
        <v>0.483572286741964</v>
      </c>
      <c r="J172" s="0" t="n">
        <f aca="false">SUMIFS(bibli_modele_init!$E$1:$E$4467,bibli_modele_init!$A$1:$A$4467,$C172,bibli_modele_init!$C$1:$C$4467,$E172)</f>
        <v>173.0810766</v>
      </c>
      <c r="K172" s="0" t="n">
        <f aca="false">F172-I172</f>
        <v>0.039953494982145</v>
      </c>
      <c r="L172" s="0" t="n">
        <f aca="false">G172-J172</f>
        <v>0</v>
      </c>
      <c r="M172" s="0" t="n">
        <v>1</v>
      </c>
    </row>
    <row r="173" customFormat="false" ht="15.8" hidden="false" customHeight="false" outlineLevel="0" collapsed="false">
      <c r="A173" s="0" t="str">
        <f aca="false">MID(C173,1,2)</f>
        <v>01</v>
      </c>
      <c r="B173" s="0" t="str">
        <f aca="false">VLOOKUP(A173,Nomenclature!$E$1:$F$9,2,0)</f>
        <v>Bureaux Administration</v>
      </c>
      <c r="C173" s="5" t="s">
        <v>421</v>
      </c>
      <c r="D173" s="4" t="s">
        <v>239</v>
      </c>
      <c r="E173" s="4" t="s">
        <v>735</v>
      </c>
      <c r="F173" s="4" t="n">
        <v>0</v>
      </c>
      <c r="G173" s="4" t="n">
        <v>0</v>
      </c>
      <c r="H173" s="4" t="n">
        <v>0</v>
      </c>
      <c r="I173" s="4" t="n">
        <f aca="false">SUMIFS(bibli_modele_init!$D$1:$D$4467,bibli_modele_init!$A$1:$A$4467,$C173,bibli_modele_init!$C$1:$C$4467,$E173)</f>
        <v>0</v>
      </c>
      <c r="J173" s="0" t="n">
        <f aca="false">SUMIFS(bibli_modele_init!$E$1:$E$4467,bibli_modele_init!$A$1:$A$4467,$C173,bibli_modele_init!$C$1:$C$4467,$E173)</f>
        <v>0</v>
      </c>
      <c r="K173" s="0" t="n">
        <f aca="false">F173-I173</f>
        <v>0</v>
      </c>
      <c r="L173" s="0" t="n">
        <f aca="false">G173-J173</f>
        <v>0</v>
      </c>
      <c r="M173" s="0" t="n">
        <v>1</v>
      </c>
    </row>
    <row r="174" customFormat="false" ht="15.8" hidden="false" customHeight="false" outlineLevel="0" collapsed="false">
      <c r="A174" s="0" t="str">
        <f aca="false">MID(C174,1,2)</f>
        <v>01</v>
      </c>
      <c r="B174" s="0" t="str">
        <f aca="false">VLOOKUP(A174,Nomenclature!$E$1:$F$9,2,0)</f>
        <v>Bureaux Administration</v>
      </c>
      <c r="C174" s="5" t="s">
        <v>421</v>
      </c>
      <c r="D174" s="4" t="s">
        <v>155</v>
      </c>
      <c r="E174" s="4" t="s">
        <v>736</v>
      </c>
      <c r="F174" s="4" t="n">
        <v>0.732936094413753</v>
      </c>
      <c r="G174" s="4" t="n">
        <v>210.58197653</v>
      </c>
      <c r="H174" s="4" t="n">
        <v>1246.72463</v>
      </c>
      <c r="I174" s="4" t="n">
        <f aca="false">SUMIFS(bibli_modele_init!$D$1:$D$4467,bibli_modele_init!$A$1:$A$4467,$C174,bibli_modele_init!$C$1:$C$4467,$E174)</f>
        <v>0.67700120143875</v>
      </c>
      <c r="J174" s="0" t="n">
        <f aca="false">SUMIFS(bibli_modele_init!$E$1:$E$4467,bibli_modele_init!$A$1:$A$4467,$C174,bibli_modele_init!$C$1:$C$4467,$E174)</f>
        <v>210.58197653</v>
      </c>
      <c r="K174" s="0" t="n">
        <f aca="false">F174-I174</f>
        <v>0.0559348929750031</v>
      </c>
      <c r="L174" s="0" t="n">
        <f aca="false">G174-J174</f>
        <v>0</v>
      </c>
      <c r="M174" s="0" t="n">
        <v>1</v>
      </c>
    </row>
    <row r="175" customFormat="false" ht="15.8" hidden="false" customHeight="false" outlineLevel="0" collapsed="false">
      <c r="A175" s="0" t="str">
        <f aca="false">MID(C175,1,2)</f>
        <v>01</v>
      </c>
      <c r="B175" s="0" t="str">
        <f aca="false">VLOOKUP(A175,Nomenclature!$E$1:$F$9,2,0)</f>
        <v>Bureaux Administration</v>
      </c>
      <c r="C175" s="5" t="s">
        <v>421</v>
      </c>
      <c r="D175" s="4" t="s">
        <v>239</v>
      </c>
      <c r="E175" s="4" t="s">
        <v>737</v>
      </c>
      <c r="F175" s="4" t="n">
        <v>0</v>
      </c>
      <c r="G175" s="4" t="n">
        <v>0</v>
      </c>
      <c r="H175" s="4" t="n">
        <v>0</v>
      </c>
      <c r="I175" s="4" t="n">
        <f aca="false">SUMIFS(bibli_modele_init!$D$1:$D$4467,bibli_modele_init!$A$1:$A$4467,$C175,bibli_modele_init!$C$1:$C$4467,$E175)</f>
        <v>0</v>
      </c>
      <c r="J175" s="0" t="n">
        <f aca="false">SUMIFS(bibli_modele_init!$E$1:$E$4467,bibli_modele_init!$A$1:$A$4467,$C175,bibli_modele_init!$C$1:$C$4467,$E175)</f>
        <v>0</v>
      </c>
      <c r="K175" s="0" t="n">
        <f aca="false">F175-I175</f>
        <v>0</v>
      </c>
      <c r="L175" s="0" t="n">
        <f aca="false">G175-J175</f>
        <v>0</v>
      </c>
      <c r="M175" s="0" t="n">
        <v>1</v>
      </c>
    </row>
    <row r="176" customFormat="false" ht="15.8" hidden="false" customHeight="false" outlineLevel="0" collapsed="false">
      <c r="A176" s="0" t="str">
        <f aca="false">MID(C176,1,2)</f>
        <v>01</v>
      </c>
      <c r="B176" s="0" t="str">
        <f aca="false">VLOOKUP(A176,Nomenclature!$E$1:$F$9,2,0)</f>
        <v>Bureaux Administration</v>
      </c>
      <c r="C176" s="5" t="s">
        <v>421</v>
      </c>
      <c r="D176" s="4" t="s">
        <v>738</v>
      </c>
      <c r="E176" s="4" t="s">
        <v>738</v>
      </c>
      <c r="F176" s="4" t="n">
        <v>0.15</v>
      </c>
      <c r="G176" s="4" t="n">
        <v>20</v>
      </c>
      <c r="H176" s="4" t="n">
        <v>0</v>
      </c>
      <c r="I176" s="4" t="n">
        <f aca="false">SUMIFS(bibli_modele_init!$D$1:$D$4467,bibli_modele_init!$A$1:$A$4467,$C176,bibli_modele_init!$C$1:$C$4467,$E176)</f>
        <v>0.15</v>
      </c>
      <c r="J176" s="0" t="n">
        <f aca="false">SUMIFS(bibli_modele_init!$E$1:$E$4467,bibli_modele_init!$A$1:$A$4467,$C176,bibli_modele_init!$C$1:$C$4467,$E176)</f>
        <v>20</v>
      </c>
      <c r="K176" s="0" t="n">
        <f aca="false">F176-I176</f>
        <v>0</v>
      </c>
      <c r="L176" s="0" t="n">
        <f aca="false">G176-J176</f>
        <v>0</v>
      </c>
      <c r="M176" s="0" t="n">
        <v>1</v>
      </c>
    </row>
    <row r="177" customFormat="false" ht="15.8" hidden="false" customHeight="false" outlineLevel="0" collapsed="false">
      <c r="A177" s="0" t="str">
        <f aca="false">MID(C177,1,2)</f>
        <v>01</v>
      </c>
      <c r="B177" s="0" t="str">
        <f aca="false">VLOOKUP(A177,Nomenclature!$E$1:$F$9,2,0)</f>
        <v>Bureaux Administration</v>
      </c>
      <c r="C177" s="5" t="s">
        <v>559</v>
      </c>
      <c r="D177" s="4" t="s">
        <v>155</v>
      </c>
      <c r="E177" s="4" t="s">
        <v>732</v>
      </c>
      <c r="F177" s="4" t="n">
        <v>0.74969797225222</v>
      </c>
      <c r="G177" s="4" t="n">
        <v>611.872706862893</v>
      </c>
      <c r="H177" s="4" t="n">
        <v>631.9262224</v>
      </c>
      <c r="I177" s="4" t="n">
        <f aca="false">SUMIFS(bibli_modele_init!$D$1:$D$4467,bibli_modele_init!$A$1:$A$4467,$C177,bibli_modele_init!$C$1:$C$4467,$E177)</f>
        <v>0.786310530544342</v>
      </c>
      <c r="J177" s="0" t="n">
        <f aca="false">SUMIFS(bibli_modele_init!$E$1:$E$4467,bibli_modele_init!$A$1:$A$4467,$C177,bibli_modele_init!$C$1:$C$4467,$E177)</f>
        <v>689.599780230179</v>
      </c>
      <c r="K177" s="0" t="n">
        <f aca="false">F177-I177</f>
        <v>-0.0366125582921221</v>
      </c>
      <c r="L177" s="0" t="n">
        <f aca="false">G177-J177</f>
        <v>-77.727073367286</v>
      </c>
      <c r="M177" s="0" t="n">
        <v>1</v>
      </c>
    </row>
    <row r="178" customFormat="false" ht="15.8" hidden="false" customHeight="false" outlineLevel="0" collapsed="false">
      <c r="A178" s="0" t="str">
        <f aca="false">MID(C178,1,2)</f>
        <v>01</v>
      </c>
      <c r="B178" s="0" t="str">
        <f aca="false">VLOOKUP(A178,Nomenclature!$E$1:$F$9,2,0)</f>
        <v>Bureaux Administration</v>
      </c>
      <c r="C178" s="5" t="s">
        <v>559</v>
      </c>
      <c r="D178" s="4" t="s">
        <v>239</v>
      </c>
      <c r="E178" s="4" t="s">
        <v>733</v>
      </c>
      <c r="F178" s="4" t="n">
        <v>0</v>
      </c>
      <c r="G178" s="4" t="n">
        <v>0</v>
      </c>
      <c r="H178" s="4" t="n">
        <v>0</v>
      </c>
      <c r="I178" s="4" t="n">
        <f aca="false">SUMIFS(bibli_modele_init!$D$1:$D$4467,bibli_modele_init!$A$1:$A$4467,$C178,bibli_modele_init!$C$1:$C$4467,$E178)</f>
        <v>0</v>
      </c>
      <c r="J178" s="0" t="n">
        <f aca="false">SUMIFS(bibli_modele_init!$E$1:$E$4467,bibli_modele_init!$A$1:$A$4467,$C178,bibli_modele_init!$C$1:$C$4467,$E178)</f>
        <v>0</v>
      </c>
      <c r="K178" s="0" t="n">
        <f aca="false">F178-I178</f>
        <v>0</v>
      </c>
      <c r="L178" s="0" t="n">
        <f aca="false">G178-J178</f>
        <v>0</v>
      </c>
      <c r="M178" s="0" t="n">
        <v>1</v>
      </c>
    </row>
    <row r="179" customFormat="false" ht="15.8" hidden="false" customHeight="false" outlineLevel="0" collapsed="false">
      <c r="A179" s="0" t="str">
        <f aca="false">MID(C179,1,2)</f>
        <v>01</v>
      </c>
      <c r="B179" s="0" t="str">
        <f aca="false">VLOOKUP(A179,Nomenclature!$E$1:$F$9,2,0)</f>
        <v>Bureaux Administration</v>
      </c>
      <c r="C179" s="5" t="s">
        <v>559</v>
      </c>
      <c r="D179" s="4" t="s">
        <v>155</v>
      </c>
      <c r="E179" s="4" t="s">
        <v>734</v>
      </c>
      <c r="F179" s="4" t="n">
        <v>0.397339925293677</v>
      </c>
      <c r="G179" s="4" t="n">
        <v>302.89188405</v>
      </c>
      <c r="H179" s="4" t="n">
        <v>631.9262224</v>
      </c>
      <c r="I179" s="4" t="n">
        <f aca="false">SUMIFS(bibli_modele_init!$D$1:$D$4467,bibli_modele_init!$A$1:$A$4467,$C179,bibli_modele_init!$C$1:$C$4467,$E179)</f>
        <v>0.375070123069651</v>
      </c>
      <c r="J179" s="0" t="n">
        <f aca="false">SUMIFS(bibli_modele_init!$E$1:$E$4467,bibli_modele_init!$A$1:$A$4467,$C179,bibli_modele_init!$C$1:$C$4467,$E179)</f>
        <v>302.89188405</v>
      </c>
      <c r="K179" s="0" t="n">
        <f aca="false">F179-I179</f>
        <v>0.022269802224026</v>
      </c>
      <c r="L179" s="0" t="n">
        <f aca="false">G179-J179</f>
        <v>0</v>
      </c>
      <c r="M179" s="0" t="n">
        <v>1</v>
      </c>
    </row>
    <row r="180" customFormat="false" ht="15.8" hidden="false" customHeight="false" outlineLevel="0" collapsed="false">
      <c r="A180" s="0" t="str">
        <f aca="false">MID(C180,1,2)</f>
        <v>01</v>
      </c>
      <c r="B180" s="0" t="str">
        <f aca="false">VLOOKUP(A180,Nomenclature!$E$1:$F$9,2,0)</f>
        <v>Bureaux Administration</v>
      </c>
      <c r="C180" s="5" t="s">
        <v>559</v>
      </c>
      <c r="D180" s="4" t="s">
        <v>239</v>
      </c>
      <c r="E180" s="4" t="s">
        <v>735</v>
      </c>
      <c r="F180" s="4" t="n">
        <v>0</v>
      </c>
      <c r="G180" s="4" t="n">
        <v>0</v>
      </c>
      <c r="H180" s="4" t="n">
        <v>0</v>
      </c>
      <c r="I180" s="4" t="n">
        <f aca="false">SUMIFS(bibli_modele_init!$D$1:$D$4467,bibli_modele_init!$A$1:$A$4467,$C180,bibli_modele_init!$C$1:$C$4467,$E180)</f>
        <v>0</v>
      </c>
      <c r="J180" s="0" t="n">
        <f aca="false">SUMIFS(bibli_modele_init!$E$1:$E$4467,bibli_modele_init!$A$1:$A$4467,$C180,bibli_modele_init!$C$1:$C$4467,$E180)</f>
        <v>0</v>
      </c>
      <c r="K180" s="0" t="n">
        <f aca="false">F180-I180</f>
        <v>0</v>
      </c>
      <c r="L180" s="0" t="n">
        <f aca="false">G180-J180</f>
        <v>0</v>
      </c>
      <c r="M180" s="0" t="n">
        <v>1</v>
      </c>
    </row>
    <row r="181" customFormat="false" ht="15.8" hidden="false" customHeight="false" outlineLevel="0" collapsed="false">
      <c r="A181" s="0" t="str">
        <f aca="false">MID(C181,1,2)</f>
        <v>01</v>
      </c>
      <c r="B181" s="0" t="str">
        <f aca="false">VLOOKUP(A181,Nomenclature!$E$1:$F$9,2,0)</f>
        <v>Bureaux Administration</v>
      </c>
      <c r="C181" s="5" t="s">
        <v>559</v>
      </c>
      <c r="D181" s="4" t="s">
        <v>155</v>
      </c>
      <c r="E181" s="4" t="s">
        <v>736</v>
      </c>
      <c r="F181" s="4" t="n">
        <v>0.719710053362131</v>
      </c>
      <c r="G181" s="4" t="n">
        <v>605.783768100001</v>
      </c>
      <c r="H181" s="4" t="n">
        <v>631.9262224</v>
      </c>
      <c r="I181" s="4" t="n">
        <f aca="false">SUMIFS(bibli_modele_init!$D$1:$D$4467,bibli_modele_init!$A$1:$A$4467,$C181,bibli_modele_init!$C$1:$C$4467,$E181)</f>
        <v>0.679372298390311</v>
      </c>
      <c r="J181" s="0" t="n">
        <f aca="false">SUMIFS(bibli_modele_init!$E$1:$E$4467,bibli_modele_init!$A$1:$A$4467,$C181,bibli_modele_init!$C$1:$C$4467,$E181)</f>
        <v>605.7837681</v>
      </c>
      <c r="K181" s="0" t="n">
        <f aca="false">F181-I181</f>
        <v>0.0403377549718199</v>
      </c>
      <c r="L181" s="0" t="n">
        <f aca="false">G181-J181</f>
        <v>0</v>
      </c>
      <c r="M181" s="0" t="n">
        <v>1</v>
      </c>
    </row>
    <row r="182" customFormat="false" ht="15.8" hidden="false" customHeight="false" outlineLevel="0" collapsed="false">
      <c r="A182" s="0" t="str">
        <f aca="false">MID(C182,1,2)</f>
        <v>01</v>
      </c>
      <c r="B182" s="0" t="str">
        <f aca="false">VLOOKUP(A182,Nomenclature!$E$1:$F$9,2,0)</f>
        <v>Bureaux Administration</v>
      </c>
      <c r="C182" s="5" t="s">
        <v>559</v>
      </c>
      <c r="D182" s="4" t="s">
        <v>239</v>
      </c>
      <c r="E182" s="4" t="s">
        <v>737</v>
      </c>
      <c r="F182" s="4" t="n">
        <v>0</v>
      </c>
      <c r="G182" s="4" t="n">
        <v>0</v>
      </c>
      <c r="H182" s="4" t="n">
        <v>0</v>
      </c>
      <c r="I182" s="4" t="n">
        <f aca="false">SUMIFS(bibli_modele_init!$D$1:$D$4467,bibli_modele_init!$A$1:$A$4467,$C182,bibli_modele_init!$C$1:$C$4467,$E182)</f>
        <v>0</v>
      </c>
      <c r="J182" s="0" t="n">
        <f aca="false">SUMIFS(bibli_modele_init!$E$1:$E$4467,bibli_modele_init!$A$1:$A$4467,$C182,bibli_modele_init!$C$1:$C$4467,$E182)</f>
        <v>0</v>
      </c>
      <c r="K182" s="0" t="n">
        <f aca="false">F182-I182</f>
        <v>0</v>
      </c>
      <c r="L182" s="0" t="n">
        <f aca="false">G182-J182</f>
        <v>0</v>
      </c>
      <c r="M182" s="0" t="n">
        <v>1</v>
      </c>
    </row>
    <row r="183" customFormat="false" ht="15.8" hidden="false" customHeight="false" outlineLevel="0" collapsed="false">
      <c r="A183" s="0" t="str">
        <f aca="false">MID(C183,1,2)</f>
        <v>01</v>
      </c>
      <c r="B183" s="0" t="str">
        <f aca="false">VLOOKUP(A183,Nomenclature!$E$1:$F$9,2,0)</f>
        <v>Bureaux Administration</v>
      </c>
      <c r="C183" s="5" t="s">
        <v>559</v>
      </c>
      <c r="D183" s="4" t="s">
        <v>738</v>
      </c>
      <c r="E183" s="4" t="s">
        <v>738</v>
      </c>
      <c r="F183" s="4" t="n">
        <v>0.15</v>
      </c>
      <c r="G183" s="4" t="n">
        <v>20</v>
      </c>
      <c r="H183" s="4" t="n">
        <v>0</v>
      </c>
      <c r="I183" s="4" t="n">
        <f aca="false">SUMIFS(bibli_modele_init!$D$1:$D$4467,bibli_modele_init!$A$1:$A$4467,$C183,bibli_modele_init!$C$1:$C$4467,$E183)</f>
        <v>0.15</v>
      </c>
      <c r="J183" s="0" t="n">
        <f aca="false">SUMIFS(bibli_modele_init!$E$1:$E$4467,bibli_modele_init!$A$1:$A$4467,$C183,bibli_modele_init!$C$1:$C$4467,$E183)</f>
        <v>20</v>
      </c>
      <c r="K183" s="0" t="n">
        <f aca="false">F183-I183</f>
        <v>0</v>
      </c>
      <c r="L183" s="0" t="n">
        <f aca="false">G183-J183</f>
        <v>0</v>
      </c>
      <c r="M183" s="0" t="n">
        <v>1</v>
      </c>
    </row>
    <row r="184" customFormat="false" ht="15.8" hidden="false" customHeight="false" outlineLevel="0" collapsed="false">
      <c r="A184" s="0" t="str">
        <f aca="false">MID(C184,1,2)</f>
        <v>01</v>
      </c>
      <c r="B184" s="0" t="str">
        <f aca="false">VLOOKUP(A184,Nomenclature!$E$1:$F$9,2,0)</f>
        <v>Bureaux Administration</v>
      </c>
      <c r="C184" s="5" t="s">
        <v>705</v>
      </c>
      <c r="D184" s="4" t="s">
        <v>155</v>
      </c>
      <c r="E184" s="4" t="s">
        <v>732</v>
      </c>
      <c r="F184" s="4" t="n">
        <v>0.928093161132185</v>
      </c>
      <c r="G184" s="4" t="n">
        <v>191.226029168584</v>
      </c>
      <c r="H184" s="4" t="n">
        <v>3890.47463</v>
      </c>
      <c r="I184" s="4" t="n">
        <f aca="false">SUMIFS(bibli_modele_init!$D$1:$D$4467,bibli_modele_init!$A$1:$A$4467,$C184,bibli_modele_init!$C$1:$C$4467,$E184)</f>
        <v>0.944435851548332</v>
      </c>
      <c r="J184" s="0" t="n">
        <f aca="false">SUMIFS(bibli_modele_init!$E$1:$E$4467,bibli_modele_init!$A$1:$A$4467,$C184,bibli_modele_init!$C$1:$C$4467,$E184)</f>
        <v>269.239293550053</v>
      </c>
      <c r="K184" s="0" t="n">
        <f aca="false">F184-I184</f>
        <v>-0.016342690416147</v>
      </c>
      <c r="L184" s="0" t="n">
        <f aca="false">G184-J184</f>
        <v>-78.013264381469</v>
      </c>
      <c r="M184" s="0" t="n">
        <v>1</v>
      </c>
    </row>
    <row r="185" customFormat="false" ht="15.8" hidden="false" customHeight="false" outlineLevel="0" collapsed="false">
      <c r="A185" s="0" t="str">
        <f aca="false">MID(C185,1,2)</f>
        <v>01</v>
      </c>
      <c r="B185" s="0" t="str">
        <f aca="false">VLOOKUP(A185,Nomenclature!$E$1:$F$9,2,0)</f>
        <v>Bureaux Administration</v>
      </c>
      <c r="C185" s="5" t="s">
        <v>705</v>
      </c>
      <c r="D185" s="4" t="s">
        <v>239</v>
      </c>
      <c r="E185" s="4" t="s">
        <v>733</v>
      </c>
      <c r="F185" s="4" t="n">
        <v>0.627603407012856</v>
      </c>
      <c r="G185" s="4" t="n">
        <v>42.8691707448556</v>
      </c>
      <c r="H185" s="4" t="n">
        <v>0</v>
      </c>
      <c r="I185" s="4" t="n">
        <f aca="false">SUMIFS(bibli_modele_init!$D$1:$D$4467,bibli_modele_init!$A$1:$A$4467,$C185,bibli_modele_init!$C$1:$C$4467,$E185)</f>
        <v>0.656351957064398</v>
      </c>
      <c r="J185" s="0" t="n">
        <f aca="false">SUMIFS(bibli_modele_init!$E$1:$E$4467,bibli_modele_init!$A$1:$A$4467,$C185,bibli_modele_init!$C$1:$C$4467,$E185)</f>
        <v>44.6198354243937</v>
      </c>
      <c r="K185" s="0" t="n">
        <f aca="false">F185-I185</f>
        <v>-0.0287485500515421</v>
      </c>
      <c r="L185" s="0" t="n">
        <f aca="false">G185-J185</f>
        <v>-1.7506646795381</v>
      </c>
      <c r="M185" s="0" t="n">
        <v>1</v>
      </c>
    </row>
    <row r="186" customFormat="false" ht="15.8" hidden="false" customHeight="false" outlineLevel="0" collapsed="false">
      <c r="A186" s="0" t="str">
        <f aca="false">MID(C186,1,2)</f>
        <v>01</v>
      </c>
      <c r="B186" s="0" t="str">
        <f aca="false">VLOOKUP(A186,Nomenclature!$E$1:$F$9,2,0)</f>
        <v>Bureaux Administration</v>
      </c>
      <c r="C186" s="5" t="s">
        <v>705</v>
      </c>
      <c r="D186" s="4" t="s">
        <v>155</v>
      </c>
      <c r="E186" s="4" t="s">
        <v>734</v>
      </c>
      <c r="F186" s="4" t="n">
        <v>0.556855896679311</v>
      </c>
      <c r="G186" s="4" t="n">
        <v>144.2342305</v>
      </c>
      <c r="H186" s="4" t="n">
        <v>631.9262224</v>
      </c>
      <c r="I186" s="4" t="n">
        <f aca="false">SUMIFS(bibli_modele_init!$D$1:$D$4467,bibli_modele_init!$A$1:$A$4467,$C186,bibli_modele_init!$C$1:$C$4467,$E186)</f>
        <v>0.509995359836099</v>
      </c>
      <c r="J186" s="0" t="n">
        <f aca="false">SUMIFS(bibli_modele_init!$E$1:$E$4467,bibli_modele_init!$A$1:$A$4467,$C186,bibli_modele_init!$C$1:$C$4467,$E186)</f>
        <v>144.2342305</v>
      </c>
      <c r="K186" s="0" t="n">
        <f aca="false">F186-I186</f>
        <v>0.046860536843212</v>
      </c>
      <c r="L186" s="0" t="n">
        <f aca="false">G186-J186</f>
        <v>0</v>
      </c>
      <c r="M186" s="0" t="n">
        <v>1</v>
      </c>
    </row>
    <row r="187" customFormat="false" ht="15.8" hidden="false" customHeight="false" outlineLevel="0" collapsed="false">
      <c r="A187" s="0" t="str">
        <f aca="false">MID(C187,1,2)</f>
        <v>01</v>
      </c>
      <c r="B187" s="0" t="str">
        <f aca="false">VLOOKUP(A187,Nomenclature!$E$1:$F$9,2,0)</f>
        <v>Bureaux Administration</v>
      </c>
      <c r="C187" s="5" t="s">
        <v>705</v>
      </c>
      <c r="D187" s="4" t="s">
        <v>239</v>
      </c>
      <c r="E187" s="4" t="s">
        <v>735</v>
      </c>
      <c r="F187" s="4" t="n">
        <v>0</v>
      </c>
      <c r="G187" s="4" t="n">
        <v>0</v>
      </c>
      <c r="H187" s="4" t="n">
        <v>0</v>
      </c>
      <c r="I187" s="4" t="n">
        <f aca="false">SUMIFS(bibli_modele_init!$D$1:$D$4467,bibli_modele_init!$A$1:$A$4467,$C187,bibli_modele_init!$C$1:$C$4467,$E187)</f>
        <v>0</v>
      </c>
      <c r="J187" s="0" t="n">
        <f aca="false">SUMIFS(bibli_modele_init!$E$1:$E$4467,bibli_modele_init!$A$1:$A$4467,$C187,bibli_modele_init!$C$1:$C$4467,$E187)</f>
        <v>0</v>
      </c>
      <c r="K187" s="0" t="n">
        <f aca="false">F187-I187</f>
        <v>0</v>
      </c>
      <c r="L187" s="0" t="n">
        <f aca="false">G187-J187</f>
        <v>0</v>
      </c>
      <c r="M187" s="0" t="n">
        <v>1</v>
      </c>
    </row>
    <row r="188" customFormat="false" ht="15.8" hidden="false" customHeight="false" outlineLevel="0" collapsed="false">
      <c r="A188" s="0" t="str">
        <f aca="false">MID(C188,1,2)</f>
        <v>01</v>
      </c>
      <c r="B188" s="0" t="str">
        <f aca="false">VLOOKUP(A188,Nomenclature!$E$1:$F$9,2,0)</f>
        <v>Bureaux Administration</v>
      </c>
      <c r="C188" s="5" t="s">
        <v>705</v>
      </c>
      <c r="D188" s="4" t="s">
        <v>155</v>
      </c>
      <c r="E188" s="4" t="s">
        <v>736</v>
      </c>
      <c r="F188" s="4" t="n">
        <v>0.779598255351036</v>
      </c>
      <c r="G188" s="4" t="n">
        <v>181.73513043</v>
      </c>
      <c r="H188" s="4" t="n">
        <v>1246.72463</v>
      </c>
      <c r="I188" s="4" t="n">
        <f aca="false">SUMIFS(bibli_modele_init!$D$1:$D$4467,bibli_modele_init!$A$1:$A$4467,$C188,bibli_modele_init!$C$1:$C$4467,$E188)</f>
        <v>0.713993503770539</v>
      </c>
      <c r="J188" s="0" t="n">
        <f aca="false">SUMIFS(bibli_modele_init!$E$1:$E$4467,bibli_modele_init!$A$1:$A$4467,$C188,bibli_modele_init!$C$1:$C$4467,$E188)</f>
        <v>181.73513043</v>
      </c>
      <c r="K188" s="0" t="n">
        <f aca="false">F188-I188</f>
        <v>0.0656047515804971</v>
      </c>
      <c r="L188" s="0" t="n">
        <f aca="false">G188-J188</f>
        <v>0</v>
      </c>
      <c r="M188" s="0" t="n">
        <v>1</v>
      </c>
    </row>
    <row r="189" customFormat="false" ht="15.8" hidden="false" customHeight="false" outlineLevel="0" collapsed="false">
      <c r="A189" s="0" t="str">
        <f aca="false">MID(C189,1,2)</f>
        <v>01</v>
      </c>
      <c r="B189" s="0" t="str">
        <f aca="false">VLOOKUP(A189,Nomenclature!$E$1:$F$9,2,0)</f>
        <v>Bureaux Administration</v>
      </c>
      <c r="C189" s="5" t="s">
        <v>705</v>
      </c>
      <c r="D189" s="4" t="s">
        <v>239</v>
      </c>
      <c r="E189" s="4" t="s">
        <v>737</v>
      </c>
      <c r="F189" s="4" t="n">
        <v>0.150624817683086</v>
      </c>
      <c r="G189" s="4" t="n">
        <v>34.61621532</v>
      </c>
      <c r="H189" s="4" t="n">
        <v>0</v>
      </c>
      <c r="I189" s="4" t="n">
        <f aca="false">SUMIFS(bibli_modele_init!$D$1:$D$4467,bibli_modele_init!$A$1:$A$4467,$C189,bibli_modele_init!$C$1:$C$4467,$E189)</f>
        <v>0.551335643934094</v>
      </c>
      <c r="J189" s="0" t="n">
        <f aca="false">SUMIFS(bibli_modele_init!$E$1:$E$4467,bibli_modele_init!$A$1:$A$4467,$C189,bibli_modele_init!$C$1:$C$4467,$E189)</f>
        <v>34.61621532</v>
      </c>
      <c r="K189" s="0" t="n">
        <f aca="false">F189-I189</f>
        <v>-0.400710826251008</v>
      </c>
      <c r="L189" s="0" t="n">
        <f aca="false">G189-J189</f>
        <v>0</v>
      </c>
      <c r="M189" s="0" t="n">
        <v>1</v>
      </c>
    </row>
    <row r="190" customFormat="false" ht="15.8" hidden="false" customHeight="false" outlineLevel="0" collapsed="false">
      <c r="A190" s="0" t="str">
        <f aca="false">MID(C190,1,2)</f>
        <v>01</v>
      </c>
      <c r="B190" s="0" t="str">
        <f aca="false">VLOOKUP(A190,Nomenclature!$E$1:$F$9,2,0)</f>
        <v>Bureaux Administration</v>
      </c>
      <c r="C190" s="5" t="s">
        <v>705</v>
      </c>
      <c r="D190" s="4" t="s">
        <v>738</v>
      </c>
      <c r="E190" s="4" t="s">
        <v>738</v>
      </c>
      <c r="F190" s="4" t="n">
        <v>0.15</v>
      </c>
      <c r="G190" s="4" t="n">
        <v>20</v>
      </c>
      <c r="H190" s="4" t="n">
        <v>0</v>
      </c>
      <c r="I190" s="4" t="n">
        <f aca="false">SUMIFS(bibli_modele_init!$D$1:$D$4467,bibli_modele_init!$A$1:$A$4467,$C190,bibli_modele_init!$C$1:$C$4467,$E190)</f>
        <v>0.15</v>
      </c>
      <c r="J190" s="0" t="n">
        <f aca="false">SUMIFS(bibli_modele_init!$E$1:$E$4467,bibli_modele_init!$A$1:$A$4467,$C190,bibli_modele_init!$C$1:$C$4467,$E190)</f>
        <v>20</v>
      </c>
      <c r="K190" s="0" t="n">
        <f aca="false">F190-I190</f>
        <v>0</v>
      </c>
      <c r="L190" s="0" t="n">
        <f aca="false">G190-J190</f>
        <v>0</v>
      </c>
      <c r="M190" s="0" t="n">
        <v>1</v>
      </c>
    </row>
    <row r="191" customFormat="false" ht="15.8" hidden="false" customHeight="false" outlineLevel="0" collapsed="false">
      <c r="A191" s="0" t="str">
        <f aca="false">MID(C191,1,2)</f>
        <v>02</v>
      </c>
      <c r="B191" s="0" t="str">
        <f aca="false">VLOOKUP(A191,Nomenclature!$E$1:$F$9,2,0)</f>
        <v>Café Hôtel Restaurant</v>
      </c>
      <c r="C191" s="5" t="s">
        <v>282</v>
      </c>
      <c r="D191" s="4" t="s">
        <v>155</v>
      </c>
      <c r="E191" s="4" t="s">
        <v>732</v>
      </c>
      <c r="F191" s="4" t="n">
        <v>0.891845818916616</v>
      </c>
      <c r="G191" s="4" t="n">
        <v>200.525</v>
      </c>
      <c r="H191" s="4" t="n">
        <v>3872.64375</v>
      </c>
      <c r="I191" s="4" t="n">
        <f aca="false">SUMIFS(bibli_modele_init!$D$1:$D$4467,bibli_modele_init!$A$1:$A$4467,$C191,bibli_modele_init!$C$1:$C$4467,$E191)</f>
        <v>0.902703910607744</v>
      </c>
      <c r="J191" s="0" t="n">
        <f aca="false">SUMIFS(bibli_modele_init!$E$1:$E$4467,bibli_modele_init!$A$1:$A$4467,$C191,bibli_modele_init!$C$1:$C$4467,$E191)</f>
        <v>276.525</v>
      </c>
      <c r="K191" s="0" t="n">
        <f aca="false">F191-I191</f>
        <v>-0.0108580916911279</v>
      </c>
      <c r="L191" s="0" t="n">
        <f aca="false">G191-J191</f>
        <v>-76</v>
      </c>
      <c r="M191" s="0" t="n">
        <v>1</v>
      </c>
    </row>
    <row r="192" customFormat="false" ht="15.8" hidden="false" customHeight="false" outlineLevel="0" collapsed="false">
      <c r="A192" s="0" t="str">
        <f aca="false">MID(C192,1,2)</f>
        <v>02</v>
      </c>
      <c r="B192" s="0" t="str">
        <f aca="false">VLOOKUP(A192,Nomenclature!$E$1:$F$9,2,0)</f>
        <v>Café Hôtel Restaurant</v>
      </c>
      <c r="C192" s="5" t="s">
        <v>282</v>
      </c>
      <c r="D192" s="4" t="s">
        <v>239</v>
      </c>
      <c r="E192" s="4" t="s">
        <v>733</v>
      </c>
      <c r="F192" s="4" t="n">
        <v>0.402841769988942</v>
      </c>
      <c r="G192" s="4" t="n">
        <v>186.75</v>
      </c>
      <c r="H192" s="4" t="n">
        <v>354.88125</v>
      </c>
      <c r="I192" s="4" t="n">
        <f aca="false">SUMIFS(bibli_modele_init!$D$1:$D$4467,bibli_modele_init!$A$1:$A$4467,$C192,bibli_modele_init!$C$1:$C$4467,$E192)</f>
        <v>0.411967792202969</v>
      </c>
      <c r="J192" s="0" t="n">
        <f aca="false">SUMIFS(bibli_modele_init!$E$1:$E$4467,bibli_modele_init!$A$1:$A$4467,$C192,bibli_modele_init!$C$1:$C$4467,$E192)</f>
        <v>186.75</v>
      </c>
      <c r="K192" s="0" t="n">
        <f aca="false">F192-I192</f>
        <v>-0.00912602221402697</v>
      </c>
      <c r="L192" s="0" t="n">
        <f aca="false">G192-J192</f>
        <v>0</v>
      </c>
      <c r="M192" s="0" t="n">
        <v>1</v>
      </c>
    </row>
    <row r="193" customFormat="false" ht="15.8" hidden="false" customHeight="false" outlineLevel="0" collapsed="false">
      <c r="A193" s="0" t="str">
        <f aca="false">MID(C193,1,2)</f>
        <v>02</v>
      </c>
      <c r="B193" s="0" t="str">
        <f aca="false">VLOOKUP(A193,Nomenclature!$E$1:$F$9,2,0)</f>
        <v>Café Hôtel Restaurant</v>
      </c>
      <c r="C193" s="5" t="s">
        <v>282</v>
      </c>
      <c r="D193" s="4" t="s">
        <v>155</v>
      </c>
      <c r="E193" s="4" t="s">
        <v>734</v>
      </c>
      <c r="F193" s="4" t="n">
        <v>0.149702691070654</v>
      </c>
      <c r="G193" s="4" t="n">
        <v>141.75</v>
      </c>
      <c r="H193" s="4" t="n">
        <v>354.88125</v>
      </c>
      <c r="I193" s="4" t="n">
        <f aca="false">SUMIFS(bibli_modele_init!$D$1:$D$4467,bibli_modele_init!$A$1:$A$4467,$C193,bibli_modele_init!$C$1:$C$4467,$E193)</f>
        <v>0.136372769352527</v>
      </c>
      <c r="J193" s="0" t="n">
        <f aca="false">SUMIFS(bibli_modele_init!$E$1:$E$4467,bibli_modele_init!$A$1:$A$4467,$C193,bibli_modele_init!$C$1:$C$4467,$E193)</f>
        <v>141.75</v>
      </c>
      <c r="K193" s="0" t="n">
        <f aca="false">F193-I193</f>
        <v>0.013329921718127</v>
      </c>
      <c r="L193" s="0" t="n">
        <f aca="false">G193-J193</f>
        <v>0</v>
      </c>
      <c r="M193" s="0" t="n">
        <v>1</v>
      </c>
    </row>
    <row r="194" customFormat="false" ht="15.8" hidden="false" customHeight="false" outlineLevel="0" collapsed="false">
      <c r="A194" s="0" t="str">
        <f aca="false">MID(C194,1,2)</f>
        <v>02</v>
      </c>
      <c r="B194" s="0" t="str">
        <f aca="false">VLOOKUP(A194,Nomenclature!$E$1:$F$9,2,0)</f>
        <v>Café Hôtel Restaurant</v>
      </c>
      <c r="C194" s="5" t="s">
        <v>282</v>
      </c>
      <c r="D194" s="4" t="s">
        <v>239</v>
      </c>
      <c r="E194" s="4" t="s">
        <v>735</v>
      </c>
      <c r="F194" s="4" t="n">
        <v>0.0676198685511229</v>
      </c>
      <c r="G194" s="4" t="n">
        <v>141.75</v>
      </c>
      <c r="H194" s="4" t="n">
        <v>354.88125</v>
      </c>
      <c r="I194" s="4" t="n">
        <f aca="false">SUMIFS(bibli_modele_init!$D$1:$D$4467,bibli_modele_init!$A$1:$A$4467,$C194,bibli_modele_init!$C$1:$C$4467,$E194)</f>
        <v>0.0691517365483555</v>
      </c>
      <c r="J194" s="0" t="n">
        <f aca="false">SUMIFS(bibli_modele_init!$E$1:$E$4467,bibli_modele_init!$A$1:$A$4467,$C194,bibli_modele_init!$C$1:$C$4467,$E194)</f>
        <v>141.75</v>
      </c>
      <c r="K194" s="0" t="n">
        <f aca="false">F194-I194</f>
        <v>-0.00153186799723261</v>
      </c>
      <c r="L194" s="0" t="n">
        <f aca="false">G194-J194</f>
        <v>0</v>
      </c>
      <c r="M194" s="0" t="n">
        <v>1</v>
      </c>
    </row>
    <row r="195" customFormat="false" ht="15.8" hidden="false" customHeight="false" outlineLevel="0" collapsed="false">
      <c r="A195" s="0" t="str">
        <f aca="false">MID(C195,1,2)</f>
        <v>02</v>
      </c>
      <c r="B195" s="0" t="str">
        <f aca="false">VLOOKUP(A195,Nomenclature!$E$1:$F$9,2,0)</f>
        <v>Café Hôtel Restaurant</v>
      </c>
      <c r="C195" s="5" t="s">
        <v>282</v>
      </c>
      <c r="D195" s="4" t="s">
        <v>155</v>
      </c>
      <c r="E195" s="4" t="s">
        <v>736</v>
      </c>
      <c r="F195" s="4" t="n">
        <v>0.209583767445405</v>
      </c>
      <c r="G195" s="4" t="n">
        <v>150.525</v>
      </c>
      <c r="H195" s="4" t="n">
        <v>700.14375</v>
      </c>
      <c r="I195" s="4" t="n">
        <f aca="false">SUMIFS(bibli_modele_init!$D$1:$D$4467,bibli_modele_init!$A$1:$A$4467,$C195,bibli_modele_init!$C$1:$C$4467,$E195)</f>
        <v>0.190921877093538</v>
      </c>
      <c r="J195" s="0" t="n">
        <f aca="false">SUMIFS(bibli_modele_init!$E$1:$E$4467,bibli_modele_init!$A$1:$A$4467,$C195,bibli_modele_init!$C$1:$C$4467,$E195)</f>
        <v>150.525</v>
      </c>
      <c r="K195" s="0" t="n">
        <f aca="false">F195-I195</f>
        <v>0.018661890351867</v>
      </c>
      <c r="L195" s="0" t="n">
        <f aca="false">G195-J195</f>
        <v>0</v>
      </c>
      <c r="M195" s="0" t="n">
        <v>1</v>
      </c>
    </row>
    <row r="196" customFormat="false" ht="15.8" hidden="false" customHeight="false" outlineLevel="0" collapsed="false">
      <c r="A196" s="0" t="str">
        <f aca="false">MID(C196,1,2)</f>
        <v>02</v>
      </c>
      <c r="B196" s="0" t="str">
        <f aca="false">VLOOKUP(A196,Nomenclature!$E$1:$F$9,2,0)</f>
        <v>Café Hôtel Restaurant</v>
      </c>
      <c r="C196" s="5" t="s">
        <v>282</v>
      </c>
      <c r="D196" s="4" t="s">
        <v>239</v>
      </c>
      <c r="E196" s="4" t="s">
        <v>737</v>
      </c>
      <c r="F196" s="4" t="n">
        <v>0</v>
      </c>
      <c r="G196" s="4" t="n">
        <v>0</v>
      </c>
      <c r="H196" s="4" t="n">
        <v>0</v>
      </c>
      <c r="I196" s="4" t="n">
        <f aca="false">SUMIFS(bibli_modele_init!$D$1:$D$4467,bibli_modele_init!$A$1:$A$4467,$C196,bibli_modele_init!$C$1:$C$4467,$E196)</f>
        <v>0.0968124311676977</v>
      </c>
      <c r="J196" s="0" t="n">
        <f aca="false">SUMIFS(bibli_modele_init!$E$1:$E$4467,bibli_modele_init!$A$1:$A$4467,$C196,bibli_modele_init!$C$1:$C$4467,$E196)</f>
        <v>141.75</v>
      </c>
      <c r="K196" s="0" t="n">
        <f aca="false">F196-I196</f>
        <v>-0.0968124311676977</v>
      </c>
      <c r="L196" s="0" t="n">
        <f aca="false">G196-J196</f>
        <v>-141.75</v>
      </c>
      <c r="M196" s="0" t="n">
        <v>1</v>
      </c>
    </row>
    <row r="197" customFormat="false" ht="15.8" hidden="false" customHeight="false" outlineLevel="0" collapsed="false">
      <c r="A197" s="0" t="str">
        <f aca="false">MID(C197,1,2)</f>
        <v>02</v>
      </c>
      <c r="B197" s="0" t="str">
        <f aca="false">VLOOKUP(A197,Nomenclature!$E$1:$F$9,2,0)</f>
        <v>Café Hôtel Restaurant</v>
      </c>
      <c r="C197" s="5" t="s">
        <v>282</v>
      </c>
      <c r="D197" s="4" t="s">
        <v>738</v>
      </c>
      <c r="E197" s="4" t="s">
        <v>738</v>
      </c>
      <c r="F197" s="4" t="n">
        <v>0.15</v>
      </c>
      <c r="G197" s="4" t="n">
        <v>20</v>
      </c>
      <c r="H197" s="4" t="n">
        <v>0</v>
      </c>
      <c r="I197" s="4" t="n">
        <f aca="false">SUMIFS(bibli_modele_init!$D$1:$D$4467,bibli_modele_init!$A$1:$A$4467,$C197,bibli_modele_init!$C$1:$C$4467,$E197)</f>
        <v>0.15</v>
      </c>
      <c r="J197" s="0" t="n">
        <f aca="false">SUMIFS(bibli_modele_init!$E$1:$E$4467,bibli_modele_init!$A$1:$A$4467,$C197,bibli_modele_init!$C$1:$C$4467,$E197)</f>
        <v>20</v>
      </c>
      <c r="K197" s="0" t="n">
        <f aca="false">F197-I197</f>
        <v>0</v>
      </c>
      <c r="L197" s="0" t="n">
        <f aca="false">G197-J197</f>
        <v>0</v>
      </c>
      <c r="M197" s="0" t="n">
        <v>1</v>
      </c>
    </row>
    <row r="198" customFormat="false" ht="15.8" hidden="false" customHeight="false" outlineLevel="0" collapsed="false">
      <c r="A198" s="0" t="str">
        <f aca="false">MID(C198,1,2)</f>
        <v>02</v>
      </c>
      <c r="B198" s="0" t="str">
        <f aca="false">VLOOKUP(A198,Nomenclature!$E$1:$F$9,2,0)</f>
        <v>Café Hôtel Restaurant</v>
      </c>
      <c r="C198" s="5" t="s">
        <v>488</v>
      </c>
      <c r="D198" s="4" t="s">
        <v>155</v>
      </c>
      <c r="E198" s="4" t="s">
        <v>732</v>
      </c>
      <c r="F198" s="4" t="n">
        <v>0.892449932382417</v>
      </c>
      <c r="G198" s="4" t="n">
        <v>200.525</v>
      </c>
      <c r="H198" s="4" t="n">
        <v>3872.64375</v>
      </c>
      <c r="I198" s="4" t="n">
        <f aca="false">SUMIFS(bibli_modele_init!$D$1:$D$4467,bibli_modele_init!$A$1:$A$4467,$C198,bibli_modele_init!$C$1:$C$4467,$E198)</f>
        <v>0.902535443259648</v>
      </c>
      <c r="J198" s="0" t="n">
        <f aca="false">SUMIFS(bibli_modele_init!$E$1:$E$4467,bibli_modele_init!$A$1:$A$4467,$C198,bibli_modele_init!$C$1:$C$4467,$E198)</f>
        <v>276.525</v>
      </c>
      <c r="K198" s="0" t="n">
        <f aca="false">F198-I198</f>
        <v>-0.010085510877231</v>
      </c>
      <c r="L198" s="0" t="n">
        <f aca="false">G198-J198</f>
        <v>-76</v>
      </c>
      <c r="M198" s="0" t="n">
        <v>1</v>
      </c>
    </row>
    <row r="199" customFormat="false" ht="15.8" hidden="false" customHeight="false" outlineLevel="0" collapsed="false">
      <c r="A199" s="0" t="str">
        <f aca="false">MID(C199,1,2)</f>
        <v>02</v>
      </c>
      <c r="B199" s="0" t="str">
        <f aca="false">VLOOKUP(A199,Nomenclature!$E$1:$F$9,2,0)</f>
        <v>Café Hôtel Restaurant</v>
      </c>
      <c r="C199" s="5" t="s">
        <v>488</v>
      </c>
      <c r="D199" s="4" t="s">
        <v>239</v>
      </c>
      <c r="E199" s="4" t="s">
        <v>733</v>
      </c>
      <c r="F199" s="4" t="n">
        <v>0.403011788041282</v>
      </c>
      <c r="G199" s="4" t="n">
        <v>186.75</v>
      </c>
      <c r="H199" s="4" t="n">
        <v>354.88125</v>
      </c>
      <c r="I199" s="4" t="n">
        <f aca="false">SUMIFS(bibli_modele_init!$D$1:$D$4467,bibli_modele_init!$A$1:$A$4467,$C199,bibli_modele_init!$C$1:$C$4467,$E199)</f>
        <v>0.412620484230669</v>
      </c>
      <c r="J199" s="0" t="n">
        <f aca="false">SUMIFS(bibli_modele_init!$E$1:$E$4467,bibli_modele_init!$A$1:$A$4467,$C199,bibli_modele_init!$C$1:$C$4467,$E199)</f>
        <v>186.75</v>
      </c>
      <c r="K199" s="0" t="n">
        <f aca="false">F199-I199</f>
        <v>-0.00960869618938703</v>
      </c>
      <c r="L199" s="0" t="n">
        <f aca="false">G199-J199</f>
        <v>0</v>
      </c>
      <c r="M199" s="0" t="n">
        <v>1</v>
      </c>
    </row>
    <row r="200" customFormat="false" ht="15.8" hidden="false" customHeight="false" outlineLevel="0" collapsed="false">
      <c r="A200" s="0" t="str">
        <f aca="false">MID(C200,1,2)</f>
        <v>02</v>
      </c>
      <c r="B200" s="0" t="str">
        <f aca="false">VLOOKUP(A200,Nomenclature!$E$1:$F$9,2,0)</f>
        <v>Café Hôtel Restaurant</v>
      </c>
      <c r="C200" s="5" t="s">
        <v>488</v>
      </c>
      <c r="D200" s="4" t="s">
        <v>155</v>
      </c>
      <c r="E200" s="4" t="s">
        <v>734</v>
      </c>
      <c r="F200" s="4" t="n">
        <v>0.132326951262358</v>
      </c>
      <c r="G200" s="4" t="n">
        <v>141.75</v>
      </c>
      <c r="H200" s="4" t="n">
        <v>354.88125</v>
      </c>
      <c r="I200" s="4" t="n">
        <f aca="false">SUMIFS(bibli_modele_init!$D$1:$D$4467,bibli_modele_init!$A$1:$A$4467,$C200,bibli_modele_init!$C$1:$C$4467,$E200)</f>
        <v>0.120440131562131</v>
      </c>
      <c r="J200" s="0" t="n">
        <f aca="false">SUMIFS(bibli_modele_init!$E$1:$E$4467,bibli_modele_init!$A$1:$A$4467,$C200,bibli_modele_init!$C$1:$C$4467,$E200)</f>
        <v>141.75</v>
      </c>
      <c r="K200" s="0" t="n">
        <f aca="false">F200-I200</f>
        <v>0.011886819700227</v>
      </c>
      <c r="L200" s="0" t="n">
        <f aca="false">G200-J200</f>
        <v>0</v>
      </c>
      <c r="M200" s="0" t="n">
        <v>1</v>
      </c>
    </row>
    <row r="201" customFormat="false" ht="15.8" hidden="false" customHeight="false" outlineLevel="0" collapsed="false">
      <c r="A201" s="0" t="str">
        <f aca="false">MID(C201,1,2)</f>
        <v>02</v>
      </c>
      <c r="B201" s="0" t="str">
        <f aca="false">VLOOKUP(A201,Nomenclature!$E$1:$F$9,2,0)</f>
        <v>Café Hôtel Restaurant</v>
      </c>
      <c r="C201" s="5" t="s">
        <v>488</v>
      </c>
      <c r="D201" s="4" t="s">
        <v>239</v>
      </c>
      <c r="E201" s="4" t="s">
        <v>735</v>
      </c>
      <c r="F201" s="4" t="n">
        <v>0.0597560930862875</v>
      </c>
      <c r="G201" s="4" t="n">
        <v>141.75</v>
      </c>
      <c r="H201" s="4" t="n">
        <v>354.88125</v>
      </c>
      <c r="I201" s="4" t="n">
        <f aca="false">SUMIFS(bibli_modele_init!$D$1:$D$4467,bibli_modele_init!$A$1:$A$4467,$C201,bibli_modele_init!$C$1:$C$4467,$E201)</f>
        <v>0.0611808110844403</v>
      </c>
      <c r="J201" s="0" t="n">
        <f aca="false">SUMIFS(bibli_modele_init!$E$1:$E$4467,bibli_modele_init!$A$1:$A$4467,$C201,bibli_modele_init!$C$1:$C$4467,$E201)</f>
        <v>141.75</v>
      </c>
      <c r="K201" s="0" t="n">
        <f aca="false">F201-I201</f>
        <v>-0.0014247179981528</v>
      </c>
      <c r="L201" s="0" t="n">
        <f aca="false">G201-J201</f>
        <v>0</v>
      </c>
      <c r="M201" s="0" t="n">
        <v>1</v>
      </c>
    </row>
    <row r="202" customFormat="false" ht="15.8" hidden="false" customHeight="false" outlineLevel="0" collapsed="false">
      <c r="A202" s="0" t="str">
        <f aca="false">MID(C202,1,2)</f>
        <v>02</v>
      </c>
      <c r="B202" s="0" t="str">
        <f aca="false">VLOOKUP(A202,Nomenclature!$E$1:$F$9,2,0)</f>
        <v>Café Hôtel Restaurant</v>
      </c>
      <c r="C202" s="5" t="s">
        <v>488</v>
      </c>
      <c r="D202" s="4" t="s">
        <v>155</v>
      </c>
      <c r="E202" s="4" t="s">
        <v>736</v>
      </c>
      <c r="F202" s="4" t="n">
        <v>0.239686553293919</v>
      </c>
      <c r="G202" s="4" t="n">
        <v>150.525</v>
      </c>
      <c r="H202" s="4" t="n">
        <v>700.14375</v>
      </c>
      <c r="I202" s="4" t="n">
        <f aca="false">SUMIFS(bibli_modele_init!$D$1:$D$4467,bibli_modele_init!$A$1:$A$4467,$C202,bibli_modele_init!$C$1:$C$4467,$E202)</f>
        <v>0.218155709999332</v>
      </c>
      <c r="J202" s="0" t="n">
        <f aca="false">SUMIFS(bibli_modele_init!$E$1:$E$4467,bibli_modele_init!$A$1:$A$4467,$C202,bibli_modele_init!$C$1:$C$4467,$E202)</f>
        <v>150.525</v>
      </c>
      <c r="K202" s="0" t="n">
        <f aca="false">F202-I202</f>
        <v>0.021530843294587</v>
      </c>
      <c r="L202" s="0" t="n">
        <f aca="false">G202-J202</f>
        <v>0</v>
      </c>
      <c r="M202" s="0" t="n">
        <v>1</v>
      </c>
    </row>
    <row r="203" customFormat="false" ht="15.8" hidden="false" customHeight="false" outlineLevel="0" collapsed="false">
      <c r="A203" s="0" t="str">
        <f aca="false">MID(C203,1,2)</f>
        <v>02</v>
      </c>
      <c r="B203" s="0" t="str">
        <f aca="false">VLOOKUP(A203,Nomenclature!$E$1:$F$9,2,0)</f>
        <v>Café Hôtel Restaurant</v>
      </c>
      <c r="C203" s="5" t="s">
        <v>488</v>
      </c>
      <c r="D203" s="4" t="s">
        <v>239</v>
      </c>
      <c r="E203" s="4" t="s">
        <v>737</v>
      </c>
      <c r="F203" s="4" t="n">
        <v>0</v>
      </c>
      <c r="G203" s="4" t="n">
        <v>0</v>
      </c>
      <c r="H203" s="4" t="n">
        <v>0</v>
      </c>
      <c r="I203" s="4" t="n">
        <f aca="false">SUMIFS(bibli_modele_init!$D$1:$D$4467,bibli_modele_init!$A$1:$A$4467,$C203,bibli_modele_init!$C$1:$C$4467,$E203)</f>
        <v>0.110818072907665</v>
      </c>
      <c r="J203" s="0" t="n">
        <f aca="false">SUMIFS(bibli_modele_init!$E$1:$E$4467,bibli_modele_init!$A$1:$A$4467,$C203,bibli_modele_init!$C$1:$C$4467,$E203)</f>
        <v>141.75</v>
      </c>
      <c r="K203" s="0" t="n">
        <f aca="false">F203-I203</f>
        <v>-0.110818072907665</v>
      </c>
      <c r="L203" s="0" t="n">
        <f aca="false">G203-J203</f>
        <v>-141.75</v>
      </c>
      <c r="M203" s="0" t="n">
        <v>1</v>
      </c>
    </row>
    <row r="204" customFormat="false" ht="15.8" hidden="false" customHeight="false" outlineLevel="0" collapsed="false">
      <c r="A204" s="0" t="str">
        <f aca="false">MID(C204,1,2)</f>
        <v>02</v>
      </c>
      <c r="B204" s="0" t="str">
        <f aca="false">VLOOKUP(A204,Nomenclature!$E$1:$F$9,2,0)</f>
        <v>Café Hôtel Restaurant</v>
      </c>
      <c r="C204" s="5" t="s">
        <v>488</v>
      </c>
      <c r="D204" s="4" t="s">
        <v>738</v>
      </c>
      <c r="E204" s="4" t="s">
        <v>738</v>
      </c>
      <c r="F204" s="4" t="n">
        <v>0.15</v>
      </c>
      <c r="G204" s="4" t="n">
        <v>20</v>
      </c>
      <c r="H204" s="4" t="n">
        <v>0</v>
      </c>
      <c r="I204" s="4" t="n">
        <f aca="false">SUMIFS(bibli_modele_init!$D$1:$D$4467,bibli_modele_init!$A$1:$A$4467,$C204,bibli_modele_init!$C$1:$C$4467,$E204)</f>
        <v>0.15</v>
      </c>
      <c r="J204" s="0" t="n">
        <f aca="false">SUMIFS(bibli_modele_init!$E$1:$E$4467,bibli_modele_init!$A$1:$A$4467,$C204,bibli_modele_init!$C$1:$C$4467,$E204)</f>
        <v>20</v>
      </c>
      <c r="K204" s="0" t="n">
        <f aca="false">F204-I204</f>
        <v>0</v>
      </c>
      <c r="L204" s="0" t="n">
        <f aca="false">G204-J204</f>
        <v>0</v>
      </c>
      <c r="M204" s="0" t="n">
        <v>1</v>
      </c>
    </row>
    <row r="205" customFormat="false" ht="15.8" hidden="false" customHeight="false" outlineLevel="0" collapsed="false">
      <c r="A205" s="0" t="str">
        <f aca="false">MID(C205,1,2)</f>
        <v>02</v>
      </c>
      <c r="B205" s="0" t="str">
        <f aca="false">VLOOKUP(A205,Nomenclature!$E$1:$F$9,2,0)</f>
        <v>Café Hôtel Restaurant</v>
      </c>
      <c r="C205" s="5" t="s">
        <v>627</v>
      </c>
      <c r="D205" s="4" t="s">
        <v>155</v>
      </c>
      <c r="E205" s="4" t="s">
        <v>732</v>
      </c>
      <c r="F205" s="4" t="n">
        <v>0.885182862622142</v>
      </c>
      <c r="G205" s="4" t="n">
        <v>200.525</v>
      </c>
      <c r="H205" s="4" t="n">
        <v>3872.64375</v>
      </c>
      <c r="I205" s="4" t="n">
        <f aca="false">SUMIFS(bibli_modele_init!$D$1:$D$4467,bibli_modele_init!$A$1:$A$4467,$C205,bibli_modele_init!$C$1:$C$4467,$E205)</f>
        <v>0.902810938810893</v>
      </c>
      <c r="J205" s="0" t="n">
        <f aca="false">SUMIFS(bibli_modele_init!$E$1:$E$4467,bibli_modele_init!$A$1:$A$4467,$C205,bibli_modele_init!$C$1:$C$4467,$E205)</f>
        <v>276.525</v>
      </c>
      <c r="K205" s="0" t="n">
        <f aca="false">F205-I205</f>
        <v>-0.017628076188751</v>
      </c>
      <c r="L205" s="0" t="n">
        <f aca="false">G205-J205</f>
        <v>-76</v>
      </c>
      <c r="M205" s="0" t="n">
        <v>1</v>
      </c>
    </row>
    <row r="206" customFormat="false" ht="15.8" hidden="false" customHeight="false" outlineLevel="0" collapsed="false">
      <c r="A206" s="0" t="str">
        <f aca="false">MID(C206,1,2)</f>
        <v>02</v>
      </c>
      <c r="B206" s="0" t="str">
        <f aca="false">VLOOKUP(A206,Nomenclature!$E$1:$F$9,2,0)</f>
        <v>Café Hôtel Restaurant</v>
      </c>
      <c r="C206" s="5" t="s">
        <v>627</v>
      </c>
      <c r="D206" s="4" t="s">
        <v>239</v>
      </c>
      <c r="E206" s="4" t="s">
        <v>733</v>
      </c>
      <c r="F206" s="4" t="n">
        <v>0.398081845775699</v>
      </c>
      <c r="G206" s="4" t="n">
        <v>186.75</v>
      </c>
      <c r="H206" s="4" t="n">
        <v>354.88125</v>
      </c>
      <c r="I206" s="4" t="n">
        <f aca="false">SUMIFS(bibli_modele_init!$D$1:$D$4467,bibli_modele_init!$A$1:$A$4467,$C206,bibli_modele_init!$C$1:$C$4467,$E206)</f>
        <v>0.412592197003163</v>
      </c>
      <c r="J206" s="0" t="n">
        <f aca="false">SUMIFS(bibli_modele_init!$E$1:$E$4467,bibli_modele_init!$A$1:$A$4467,$C206,bibli_modele_init!$C$1:$C$4467,$E206)</f>
        <v>186.75</v>
      </c>
      <c r="K206" s="0" t="n">
        <f aca="false">F206-I206</f>
        <v>-0.014510351227464</v>
      </c>
      <c r="L206" s="0" t="n">
        <f aca="false">G206-J206</f>
        <v>0</v>
      </c>
      <c r="M206" s="0" t="n">
        <v>1</v>
      </c>
    </row>
    <row r="207" customFormat="false" ht="15.8" hidden="false" customHeight="false" outlineLevel="0" collapsed="false">
      <c r="A207" s="0" t="str">
        <f aca="false">MID(C207,1,2)</f>
        <v>02</v>
      </c>
      <c r="B207" s="0" t="str">
        <f aca="false">VLOOKUP(A207,Nomenclature!$E$1:$F$9,2,0)</f>
        <v>Café Hôtel Restaurant</v>
      </c>
      <c r="C207" s="5" t="s">
        <v>627</v>
      </c>
      <c r="D207" s="4" t="s">
        <v>155</v>
      </c>
      <c r="E207" s="4" t="s">
        <v>734</v>
      </c>
      <c r="F207" s="4" t="n">
        <v>0.148584266263796</v>
      </c>
      <c r="G207" s="4" t="n">
        <v>141.75</v>
      </c>
      <c r="H207" s="4" t="n">
        <v>354.88125</v>
      </c>
      <c r="I207" s="4" t="n">
        <f aca="false">SUMIFS(bibli_modele_init!$D$1:$D$4467,bibli_modele_init!$A$1:$A$4467,$C207,bibli_modele_init!$C$1:$C$4467,$E207)</f>
        <v>0.136388938256074</v>
      </c>
      <c r="J207" s="0" t="n">
        <f aca="false">SUMIFS(bibli_modele_init!$E$1:$E$4467,bibli_modele_init!$A$1:$A$4467,$C207,bibli_modele_init!$C$1:$C$4467,$E207)</f>
        <v>141.75</v>
      </c>
      <c r="K207" s="0" t="n">
        <f aca="false">F207-I207</f>
        <v>0.012195328007722</v>
      </c>
      <c r="L207" s="0" t="n">
        <f aca="false">G207-J207</f>
        <v>0</v>
      </c>
      <c r="M207" s="0" t="n">
        <v>1</v>
      </c>
    </row>
    <row r="208" customFormat="false" ht="15.8" hidden="false" customHeight="false" outlineLevel="0" collapsed="false">
      <c r="A208" s="0" t="str">
        <f aca="false">MID(C208,1,2)</f>
        <v>02</v>
      </c>
      <c r="B208" s="0" t="str">
        <f aca="false">VLOOKUP(A208,Nomenclature!$E$1:$F$9,2,0)</f>
        <v>Café Hôtel Restaurant</v>
      </c>
      <c r="C208" s="5" t="s">
        <v>627</v>
      </c>
      <c r="D208" s="4" t="s">
        <v>239</v>
      </c>
      <c r="E208" s="4" t="s">
        <v>735</v>
      </c>
      <c r="F208" s="4" t="n">
        <v>0.0668208812722674</v>
      </c>
      <c r="G208" s="4" t="n">
        <v>141.75</v>
      </c>
      <c r="H208" s="4" t="n">
        <v>354.88125</v>
      </c>
      <c r="I208" s="4" t="n">
        <f aca="false">SUMIFS(bibli_modele_init!$D$1:$D$4467,bibli_modele_init!$A$1:$A$4467,$C208,bibli_modele_init!$C$1:$C$4467,$E208)</f>
        <v>0.0692565473541024</v>
      </c>
      <c r="J208" s="0" t="n">
        <f aca="false">SUMIFS(bibli_modele_init!$E$1:$E$4467,bibli_modele_init!$A$1:$A$4467,$C208,bibli_modele_init!$C$1:$C$4467,$E208)</f>
        <v>141.75</v>
      </c>
      <c r="K208" s="0" t="n">
        <f aca="false">F208-I208</f>
        <v>-0.002435666081835</v>
      </c>
      <c r="L208" s="0" t="n">
        <f aca="false">G208-J208</f>
        <v>0</v>
      </c>
      <c r="M208" s="0" t="n">
        <v>1</v>
      </c>
    </row>
    <row r="209" customFormat="false" ht="15.8" hidden="false" customHeight="false" outlineLevel="0" collapsed="false">
      <c r="A209" s="0" t="str">
        <f aca="false">MID(C209,1,2)</f>
        <v>02</v>
      </c>
      <c r="B209" s="0" t="str">
        <f aca="false">VLOOKUP(A209,Nomenclature!$E$1:$F$9,2,0)</f>
        <v>Café Hôtel Restaurant</v>
      </c>
      <c r="C209" s="5" t="s">
        <v>627</v>
      </c>
      <c r="D209" s="4" t="s">
        <v>155</v>
      </c>
      <c r="E209" s="4" t="s">
        <v>736</v>
      </c>
      <c r="F209" s="4" t="n">
        <v>0.208017972716203</v>
      </c>
      <c r="G209" s="4" t="n">
        <v>150.525</v>
      </c>
      <c r="H209" s="4" t="n">
        <v>700.14375</v>
      </c>
      <c r="I209" s="4" t="n">
        <f aca="false">SUMIFS(bibli_modele_init!$D$1:$D$4467,bibli_modele_init!$A$1:$A$4467,$C209,bibli_modele_init!$C$1:$C$4467,$E209)</f>
        <v>0.190944513558504</v>
      </c>
      <c r="J209" s="0" t="n">
        <f aca="false">SUMIFS(bibli_modele_init!$E$1:$E$4467,bibli_modele_init!$A$1:$A$4467,$C209,bibli_modele_init!$C$1:$C$4467,$E209)</f>
        <v>150.525</v>
      </c>
      <c r="K209" s="0" t="n">
        <f aca="false">F209-I209</f>
        <v>0.017073459157699</v>
      </c>
      <c r="L209" s="0" t="n">
        <f aca="false">G209-J209</f>
        <v>0</v>
      </c>
      <c r="M209" s="0" t="n">
        <v>1</v>
      </c>
    </row>
    <row r="210" customFormat="false" ht="15.8" hidden="false" customHeight="false" outlineLevel="0" collapsed="false">
      <c r="A210" s="0" t="str">
        <f aca="false">MID(C210,1,2)</f>
        <v>02</v>
      </c>
      <c r="B210" s="0" t="str">
        <f aca="false">VLOOKUP(A210,Nomenclature!$E$1:$F$9,2,0)</f>
        <v>Café Hôtel Restaurant</v>
      </c>
      <c r="C210" s="5" t="s">
        <v>627</v>
      </c>
      <c r="D210" s="4" t="s">
        <v>239</v>
      </c>
      <c r="E210" s="4" t="s">
        <v>737</v>
      </c>
      <c r="F210" s="4" t="n">
        <v>0</v>
      </c>
      <c r="G210" s="4" t="n">
        <v>0</v>
      </c>
      <c r="H210" s="4" t="n">
        <v>0</v>
      </c>
      <c r="I210" s="4" t="n">
        <f aca="false">SUMIFS(bibli_modele_init!$D$1:$D$4467,bibli_modele_init!$A$1:$A$4467,$C210,bibli_modele_init!$C$1:$C$4467,$E210)</f>
        <v>0.0969591662957434</v>
      </c>
      <c r="J210" s="0" t="n">
        <f aca="false">SUMIFS(bibli_modele_init!$E$1:$E$4467,bibli_modele_init!$A$1:$A$4467,$C210,bibli_modele_init!$C$1:$C$4467,$E210)</f>
        <v>141.75</v>
      </c>
      <c r="K210" s="0" t="n">
        <f aca="false">F210-I210</f>
        <v>-0.0969591662957434</v>
      </c>
      <c r="L210" s="0" t="n">
        <f aca="false">G210-J210</f>
        <v>-141.75</v>
      </c>
      <c r="M210" s="0" t="n">
        <v>1</v>
      </c>
    </row>
    <row r="211" customFormat="false" ht="15.8" hidden="false" customHeight="false" outlineLevel="0" collapsed="false">
      <c r="A211" s="0" t="str">
        <f aca="false">MID(C211,1,2)</f>
        <v>02</v>
      </c>
      <c r="B211" s="0" t="str">
        <f aca="false">VLOOKUP(A211,Nomenclature!$E$1:$F$9,2,0)</f>
        <v>Café Hôtel Restaurant</v>
      </c>
      <c r="C211" s="5" t="s">
        <v>627</v>
      </c>
      <c r="D211" s="4" t="s">
        <v>738</v>
      </c>
      <c r="E211" s="4" t="s">
        <v>738</v>
      </c>
      <c r="F211" s="4" t="n">
        <v>0.15</v>
      </c>
      <c r="G211" s="4" t="n">
        <v>20</v>
      </c>
      <c r="H211" s="4" t="n">
        <v>0</v>
      </c>
      <c r="I211" s="4" t="n">
        <f aca="false">SUMIFS(bibli_modele_init!$D$1:$D$4467,bibli_modele_init!$A$1:$A$4467,$C211,bibli_modele_init!$C$1:$C$4467,$E211)</f>
        <v>0.15</v>
      </c>
      <c r="J211" s="0" t="n">
        <f aca="false">SUMIFS(bibli_modele_init!$E$1:$E$4467,bibli_modele_init!$A$1:$A$4467,$C211,bibli_modele_init!$C$1:$C$4467,$E211)</f>
        <v>20</v>
      </c>
      <c r="K211" s="0" t="n">
        <f aca="false">F211-I211</f>
        <v>0</v>
      </c>
      <c r="L211" s="0" t="n">
        <f aca="false">G211-J211</f>
        <v>0</v>
      </c>
      <c r="M211" s="0" t="n">
        <v>1</v>
      </c>
    </row>
    <row r="212" customFormat="false" ht="15.8" hidden="false" customHeight="false" outlineLevel="0" collapsed="false">
      <c r="A212" s="0" t="str">
        <f aca="false">MID(C212,1,2)</f>
        <v>02</v>
      </c>
      <c r="B212" s="0" t="str">
        <f aca="false">VLOOKUP(A212,Nomenclature!$E$1:$F$9,2,0)</f>
        <v>Café Hôtel Restaurant</v>
      </c>
      <c r="C212" s="5" t="s">
        <v>300</v>
      </c>
      <c r="D212" s="4" t="s">
        <v>155</v>
      </c>
      <c r="E212" s="4" t="s">
        <v>732</v>
      </c>
      <c r="F212" s="4" t="n">
        <v>0</v>
      </c>
      <c r="G212" s="4" t="n">
        <v>0</v>
      </c>
      <c r="H212" s="4" t="n">
        <v>0</v>
      </c>
      <c r="I212" s="4" t="n">
        <f aca="false">SUMIFS(bibli_modele_init!$D$1:$D$4467,bibli_modele_init!$A$1:$A$4467,$C212,bibli_modele_init!$C$1:$C$4467,$E212)</f>
        <v>0.462601940518406</v>
      </c>
      <c r="J212" s="0" t="n">
        <f aca="false">SUMIFS(bibli_modele_init!$E$1:$E$4467,bibli_modele_init!$A$1:$A$4467,$C212,bibli_modele_init!$C$1:$C$4467,$E212)</f>
        <v>152.29</v>
      </c>
      <c r="K212" s="0" t="n">
        <f aca="false">F212-I212</f>
        <v>-0.462601940518406</v>
      </c>
      <c r="L212" s="0" t="n">
        <f aca="false">G212-J212</f>
        <v>-152.29</v>
      </c>
      <c r="M212" s="0" t="n">
        <v>1</v>
      </c>
    </row>
    <row r="213" customFormat="false" ht="15.8" hidden="false" customHeight="false" outlineLevel="0" collapsed="false">
      <c r="A213" s="0" t="str">
        <f aca="false">MID(C213,1,2)</f>
        <v>02</v>
      </c>
      <c r="B213" s="0" t="str">
        <f aca="false">VLOOKUP(A213,Nomenclature!$E$1:$F$9,2,0)</f>
        <v>Café Hôtel Restaurant</v>
      </c>
      <c r="C213" s="5" t="s">
        <v>300</v>
      </c>
      <c r="D213" s="4" t="s">
        <v>239</v>
      </c>
      <c r="E213" s="4" t="s">
        <v>733</v>
      </c>
      <c r="F213" s="4" t="n">
        <v>0</v>
      </c>
      <c r="G213" s="4" t="n">
        <v>0</v>
      </c>
      <c r="H213" s="4" t="n">
        <v>0</v>
      </c>
      <c r="I213" s="4" t="n">
        <f aca="false">SUMIFS(bibli_modele_init!$D$1:$D$4467,bibli_modele_init!$A$1:$A$4467,$C213,bibli_modele_init!$C$1:$C$4467,$E213)</f>
        <v>0.105481221489368</v>
      </c>
      <c r="J213" s="0" t="n">
        <f aca="false">SUMIFS(bibli_modele_init!$E$1:$E$4467,bibli_modele_init!$A$1:$A$4467,$C213,bibli_modele_init!$C$1:$C$4467,$E213)</f>
        <v>75.48</v>
      </c>
      <c r="K213" s="0" t="n">
        <f aca="false">F213-I213</f>
        <v>-0.105481221489368</v>
      </c>
      <c r="L213" s="0" t="n">
        <f aca="false">G213-J213</f>
        <v>-75.48</v>
      </c>
      <c r="M213" s="0" t="n">
        <v>1</v>
      </c>
    </row>
    <row r="214" customFormat="false" ht="15.8" hidden="false" customHeight="false" outlineLevel="0" collapsed="false">
      <c r="A214" s="0" t="str">
        <f aca="false">MID(C214,1,2)</f>
        <v>02</v>
      </c>
      <c r="B214" s="0" t="str">
        <f aca="false">VLOOKUP(A214,Nomenclature!$E$1:$F$9,2,0)</f>
        <v>Café Hôtel Restaurant</v>
      </c>
      <c r="C214" s="5" t="s">
        <v>300</v>
      </c>
      <c r="D214" s="4" t="s">
        <v>155</v>
      </c>
      <c r="E214" s="4" t="s">
        <v>734</v>
      </c>
      <c r="F214" s="4" t="n">
        <v>0.320776033217254</v>
      </c>
      <c r="G214" s="4" t="n">
        <v>69</v>
      </c>
      <c r="H214" s="4" t="n">
        <v>362.7675</v>
      </c>
      <c r="I214" s="4" t="n">
        <f aca="false">SUMIFS(bibli_modele_init!$D$1:$D$4467,bibli_modele_init!$A$1:$A$4467,$C214,bibli_modele_init!$C$1:$C$4467,$E214)</f>
        <v>0.0698859360140307</v>
      </c>
      <c r="J214" s="0" t="n">
        <f aca="false">SUMIFS(bibli_modele_init!$E$1:$E$4467,bibli_modele_init!$A$1:$A$4467,$C214,bibli_modele_init!$C$1:$C$4467,$E214)</f>
        <v>69</v>
      </c>
      <c r="K214" s="0" t="n">
        <f aca="false">F214-I214</f>
        <v>0.250890097203223</v>
      </c>
      <c r="L214" s="0" t="n">
        <f aca="false">G214-J214</f>
        <v>0</v>
      </c>
      <c r="M214" s="0" t="n">
        <v>1</v>
      </c>
    </row>
    <row r="215" customFormat="false" ht="15.8" hidden="false" customHeight="false" outlineLevel="0" collapsed="false">
      <c r="A215" s="0" t="str">
        <f aca="false">MID(C215,1,2)</f>
        <v>02</v>
      </c>
      <c r="B215" s="0" t="str">
        <f aca="false">VLOOKUP(A215,Nomenclature!$E$1:$F$9,2,0)</f>
        <v>Café Hôtel Restaurant</v>
      </c>
      <c r="C215" s="5" t="s">
        <v>300</v>
      </c>
      <c r="D215" s="4" t="s">
        <v>239</v>
      </c>
      <c r="E215" s="4" t="s">
        <v>735</v>
      </c>
      <c r="F215" s="4" t="n">
        <v>0.0713154710664017</v>
      </c>
      <c r="G215" s="4" t="n">
        <v>69</v>
      </c>
      <c r="H215" s="4" t="n">
        <v>362.7675</v>
      </c>
      <c r="I215" s="4" t="n">
        <f aca="false">SUMIFS(bibli_modele_init!$D$1:$D$4467,bibli_modele_init!$A$1:$A$4467,$C215,bibli_modele_init!$C$1:$C$4467,$E215)</f>
        <v>0.0177057764642868</v>
      </c>
      <c r="J215" s="0" t="n">
        <f aca="false">SUMIFS(bibli_modele_init!$E$1:$E$4467,bibli_modele_init!$A$1:$A$4467,$C215,bibli_modele_init!$C$1:$C$4467,$E215)</f>
        <v>69</v>
      </c>
      <c r="K215" s="0" t="n">
        <f aca="false">F215-I215</f>
        <v>0.0536096946021149</v>
      </c>
      <c r="L215" s="0" t="n">
        <f aca="false">G215-J215</f>
        <v>0</v>
      </c>
      <c r="M215" s="0" t="n">
        <v>1</v>
      </c>
    </row>
    <row r="216" customFormat="false" ht="15.8" hidden="false" customHeight="false" outlineLevel="0" collapsed="false">
      <c r="A216" s="0" t="str">
        <f aca="false">MID(C216,1,2)</f>
        <v>02</v>
      </c>
      <c r="B216" s="0" t="str">
        <f aca="false">VLOOKUP(A216,Nomenclature!$E$1:$F$9,2,0)</f>
        <v>Café Hôtel Restaurant</v>
      </c>
      <c r="C216" s="5" t="s">
        <v>300</v>
      </c>
      <c r="D216" s="4" t="s">
        <v>155</v>
      </c>
      <c r="E216" s="4" t="s">
        <v>736</v>
      </c>
      <c r="F216" s="4" t="n">
        <v>0.449086446389495</v>
      </c>
      <c r="G216" s="4" t="n">
        <v>76.29</v>
      </c>
      <c r="H216" s="4" t="n">
        <v>777.0825</v>
      </c>
      <c r="I216" s="4" t="n">
        <f aca="false">SUMIFS(bibli_modele_init!$D$1:$D$4467,bibli_modele_init!$A$1:$A$4467,$C216,bibli_modele_init!$C$1:$C$4467,$E216)</f>
        <v>0.0978403104196429</v>
      </c>
      <c r="J216" s="0" t="n">
        <f aca="false">SUMIFS(bibli_modele_init!$E$1:$E$4467,bibli_modele_init!$A$1:$A$4467,$C216,bibli_modele_init!$C$1:$C$4467,$E216)</f>
        <v>76.29</v>
      </c>
      <c r="K216" s="0" t="n">
        <f aca="false">F216-I216</f>
        <v>0.351246135969852</v>
      </c>
      <c r="L216" s="0" t="n">
        <f aca="false">G216-J216</f>
        <v>0</v>
      </c>
      <c r="M216" s="0" t="n">
        <v>1</v>
      </c>
    </row>
    <row r="217" customFormat="false" ht="15.8" hidden="false" customHeight="false" outlineLevel="0" collapsed="false">
      <c r="A217" s="0" t="str">
        <f aca="false">MID(C217,1,2)</f>
        <v>02</v>
      </c>
      <c r="B217" s="0" t="str">
        <f aca="false">VLOOKUP(A217,Nomenclature!$E$1:$F$9,2,0)</f>
        <v>Café Hôtel Restaurant</v>
      </c>
      <c r="C217" s="5" t="s">
        <v>300</v>
      </c>
      <c r="D217" s="4" t="s">
        <v>239</v>
      </c>
      <c r="E217" s="4" t="s">
        <v>737</v>
      </c>
      <c r="F217" s="4" t="n">
        <v>0.0998416594674708</v>
      </c>
      <c r="G217" s="4" t="n">
        <v>75.48</v>
      </c>
      <c r="H217" s="4" t="n">
        <v>777.0825</v>
      </c>
      <c r="I217" s="4" t="n">
        <f aca="false">SUMIFS(bibli_modele_init!$D$1:$D$4467,bibli_modele_init!$A$1:$A$4467,$C217,bibli_modele_init!$C$1:$C$4467,$E217)</f>
        <v>0.0247880870500016</v>
      </c>
      <c r="J217" s="0" t="n">
        <f aca="false">SUMIFS(bibli_modele_init!$E$1:$E$4467,bibli_modele_init!$A$1:$A$4467,$C217,bibli_modele_init!$C$1:$C$4467,$E217)</f>
        <v>75.48</v>
      </c>
      <c r="K217" s="0" t="n">
        <f aca="false">F217-I217</f>
        <v>0.0750535724174692</v>
      </c>
      <c r="L217" s="0" t="n">
        <f aca="false">G217-J217</f>
        <v>0</v>
      </c>
      <c r="M217" s="0" t="n">
        <v>1</v>
      </c>
    </row>
    <row r="218" customFormat="false" ht="15.8" hidden="false" customHeight="false" outlineLevel="0" collapsed="false">
      <c r="A218" s="0" t="str">
        <f aca="false">MID(C218,1,2)</f>
        <v>02</v>
      </c>
      <c r="B218" s="0" t="str">
        <f aca="false">VLOOKUP(A218,Nomenclature!$E$1:$F$9,2,0)</f>
        <v>Café Hôtel Restaurant</v>
      </c>
      <c r="C218" s="5" t="s">
        <v>300</v>
      </c>
      <c r="D218" s="4" t="s">
        <v>738</v>
      </c>
      <c r="E218" s="4" t="s">
        <v>738</v>
      </c>
      <c r="F218" s="4" t="n">
        <v>0.15</v>
      </c>
      <c r="G218" s="4" t="n">
        <v>20</v>
      </c>
      <c r="H218" s="4" t="n">
        <v>0</v>
      </c>
      <c r="I218" s="4" t="n">
        <f aca="false">SUMIFS(bibli_modele_init!$D$1:$D$4467,bibli_modele_init!$A$1:$A$4467,$C218,bibli_modele_init!$C$1:$C$4467,$E218)</f>
        <v>0.15</v>
      </c>
      <c r="J218" s="0" t="n">
        <f aca="false">SUMIFS(bibli_modele_init!$E$1:$E$4467,bibli_modele_init!$A$1:$A$4467,$C218,bibli_modele_init!$C$1:$C$4467,$E218)</f>
        <v>20</v>
      </c>
      <c r="K218" s="0" t="n">
        <f aca="false">F218-I218</f>
        <v>0</v>
      </c>
      <c r="L218" s="0" t="n">
        <f aca="false">G218-J218</f>
        <v>0</v>
      </c>
      <c r="M218" s="0" t="n">
        <v>1</v>
      </c>
    </row>
    <row r="219" customFormat="false" ht="15.8" hidden="false" customHeight="false" outlineLevel="0" collapsed="false">
      <c r="A219" s="0" t="str">
        <f aca="false">MID(C219,1,2)</f>
        <v>02</v>
      </c>
      <c r="B219" s="0" t="str">
        <f aca="false">VLOOKUP(A219,Nomenclature!$E$1:$F$9,2,0)</f>
        <v>Café Hôtel Restaurant</v>
      </c>
      <c r="C219" s="5" t="s">
        <v>499</v>
      </c>
      <c r="D219" s="4" t="s">
        <v>155</v>
      </c>
      <c r="E219" s="4" t="s">
        <v>732</v>
      </c>
      <c r="F219" s="4" t="n">
        <v>0</v>
      </c>
      <c r="G219" s="4" t="n">
        <v>0</v>
      </c>
      <c r="H219" s="4" t="n">
        <v>0</v>
      </c>
      <c r="I219" s="4" t="n">
        <f aca="false">SUMIFS(bibli_modele_init!$D$1:$D$4467,bibli_modele_init!$A$1:$A$4467,$C219,bibli_modele_init!$C$1:$C$4467,$E219)</f>
        <v>0.464095278827247</v>
      </c>
      <c r="J219" s="0" t="n">
        <f aca="false">SUMIFS(bibli_modele_init!$E$1:$E$4467,bibli_modele_init!$A$1:$A$4467,$C219,bibli_modele_init!$C$1:$C$4467,$E219)</f>
        <v>152.29</v>
      </c>
      <c r="K219" s="0" t="n">
        <f aca="false">F219-I219</f>
        <v>-0.464095278827247</v>
      </c>
      <c r="L219" s="0" t="n">
        <f aca="false">G219-J219</f>
        <v>-152.29</v>
      </c>
      <c r="M219" s="0" t="n">
        <v>1</v>
      </c>
    </row>
    <row r="220" customFormat="false" ht="15.8" hidden="false" customHeight="false" outlineLevel="0" collapsed="false">
      <c r="A220" s="0" t="str">
        <f aca="false">MID(C220,1,2)</f>
        <v>02</v>
      </c>
      <c r="B220" s="0" t="str">
        <f aca="false">VLOOKUP(A220,Nomenclature!$E$1:$F$9,2,0)</f>
        <v>Café Hôtel Restaurant</v>
      </c>
      <c r="C220" s="5" t="s">
        <v>499</v>
      </c>
      <c r="D220" s="4" t="s">
        <v>239</v>
      </c>
      <c r="E220" s="4" t="s">
        <v>733</v>
      </c>
      <c r="F220" s="4" t="n">
        <v>0</v>
      </c>
      <c r="G220" s="4" t="n">
        <v>0</v>
      </c>
      <c r="H220" s="4" t="n">
        <v>0</v>
      </c>
      <c r="I220" s="4" t="n">
        <f aca="false">SUMIFS(bibli_modele_init!$D$1:$D$4467,bibli_modele_init!$A$1:$A$4467,$C220,bibli_modele_init!$C$1:$C$4467,$E220)</f>
        <v>0.10594604855063</v>
      </c>
      <c r="J220" s="0" t="n">
        <f aca="false">SUMIFS(bibli_modele_init!$E$1:$E$4467,bibli_modele_init!$A$1:$A$4467,$C220,bibli_modele_init!$C$1:$C$4467,$E220)</f>
        <v>75.48</v>
      </c>
      <c r="K220" s="0" t="n">
        <f aca="false">F220-I220</f>
        <v>-0.10594604855063</v>
      </c>
      <c r="L220" s="0" t="n">
        <f aca="false">G220-J220</f>
        <v>-75.48</v>
      </c>
      <c r="M220" s="0" t="n">
        <v>1</v>
      </c>
    </row>
    <row r="221" customFormat="false" ht="15.8" hidden="false" customHeight="false" outlineLevel="0" collapsed="false">
      <c r="A221" s="0" t="str">
        <f aca="false">MID(C221,1,2)</f>
        <v>02</v>
      </c>
      <c r="B221" s="0" t="str">
        <f aca="false">VLOOKUP(A221,Nomenclature!$E$1:$F$9,2,0)</f>
        <v>Café Hôtel Restaurant</v>
      </c>
      <c r="C221" s="5" t="s">
        <v>499</v>
      </c>
      <c r="D221" s="4" t="s">
        <v>155</v>
      </c>
      <c r="E221" s="4" t="s">
        <v>734</v>
      </c>
      <c r="F221" s="4" t="n">
        <v>0.250019573539905</v>
      </c>
      <c r="G221" s="4" t="n">
        <v>69</v>
      </c>
      <c r="H221" s="4" t="n">
        <v>362.7675</v>
      </c>
      <c r="I221" s="4" t="n">
        <f aca="false">SUMIFS(bibli_modele_init!$D$1:$D$4467,bibli_modele_init!$A$1:$A$4467,$C221,bibli_modele_init!$C$1:$C$4467,$E221)</f>
        <v>0.0619318574763575</v>
      </c>
      <c r="J221" s="0" t="n">
        <f aca="false">SUMIFS(bibli_modele_init!$E$1:$E$4467,bibli_modele_init!$A$1:$A$4467,$C221,bibli_modele_init!$C$1:$C$4467,$E221)</f>
        <v>69</v>
      </c>
      <c r="K221" s="0" t="n">
        <f aca="false">F221-I221</f>
        <v>0.188087716063548</v>
      </c>
      <c r="L221" s="0" t="n">
        <f aca="false">G221-J221</f>
        <v>0</v>
      </c>
      <c r="M221" s="0" t="n">
        <v>1</v>
      </c>
    </row>
    <row r="222" customFormat="false" ht="15.8" hidden="false" customHeight="false" outlineLevel="0" collapsed="false">
      <c r="A222" s="0" t="str">
        <f aca="false">MID(C222,1,2)</f>
        <v>02</v>
      </c>
      <c r="B222" s="0" t="str">
        <f aca="false">VLOOKUP(A222,Nomenclature!$E$1:$F$9,2,0)</f>
        <v>Café Hôtel Restaurant</v>
      </c>
      <c r="C222" s="5" t="s">
        <v>499</v>
      </c>
      <c r="D222" s="4" t="s">
        <v>239</v>
      </c>
      <c r="E222" s="4" t="s">
        <v>735</v>
      </c>
      <c r="F222" s="4" t="n">
        <v>0.0564191124253471</v>
      </c>
      <c r="G222" s="4" t="n">
        <v>69</v>
      </c>
      <c r="H222" s="4" t="n">
        <v>362.7675</v>
      </c>
      <c r="I222" s="4" t="n">
        <f aca="false">SUMIFS(bibli_modele_init!$D$1:$D$4467,bibli_modele_init!$A$1:$A$4467,$C222,bibli_modele_init!$C$1:$C$4467,$E222)</f>
        <v>0.0157090242225964</v>
      </c>
      <c r="J222" s="0" t="n">
        <f aca="false">SUMIFS(bibli_modele_init!$E$1:$E$4467,bibli_modele_init!$A$1:$A$4467,$C222,bibli_modele_init!$C$1:$C$4467,$E222)</f>
        <v>69</v>
      </c>
      <c r="K222" s="0" t="n">
        <f aca="false">F222-I222</f>
        <v>0.0407100882027507</v>
      </c>
      <c r="L222" s="0" t="n">
        <f aca="false">G222-J222</f>
        <v>0</v>
      </c>
      <c r="M222" s="0" t="n">
        <v>1</v>
      </c>
    </row>
    <row r="223" customFormat="false" ht="15.8" hidden="false" customHeight="false" outlineLevel="0" collapsed="false">
      <c r="A223" s="0" t="str">
        <f aca="false">MID(C223,1,2)</f>
        <v>02</v>
      </c>
      <c r="B223" s="0" t="str">
        <f aca="false">VLOOKUP(A223,Nomenclature!$E$1:$F$9,2,0)</f>
        <v>Café Hôtel Restaurant</v>
      </c>
      <c r="C223" s="5" t="s">
        <v>499</v>
      </c>
      <c r="D223" s="4" t="s">
        <v>155</v>
      </c>
      <c r="E223" s="4" t="s">
        <v>736</v>
      </c>
      <c r="F223" s="4" t="n">
        <v>0.452865642759215</v>
      </c>
      <c r="G223" s="4" t="n">
        <v>76.29</v>
      </c>
      <c r="H223" s="4" t="n">
        <v>777.0825</v>
      </c>
      <c r="I223" s="4" t="n">
        <f aca="false">SUMIFS(bibli_modele_init!$D$1:$D$4467,bibli_modele_init!$A$1:$A$4467,$C223,bibli_modele_init!$C$1:$C$4467,$E223)</f>
        <v>0.1121784588251</v>
      </c>
      <c r="J223" s="0" t="n">
        <f aca="false">SUMIFS(bibli_modele_init!$E$1:$E$4467,bibli_modele_init!$A$1:$A$4467,$C223,bibli_modele_init!$C$1:$C$4467,$E223)</f>
        <v>76.29</v>
      </c>
      <c r="K223" s="0" t="n">
        <f aca="false">F223-I223</f>
        <v>0.340687183934115</v>
      </c>
      <c r="L223" s="0" t="n">
        <f aca="false">G223-J223</f>
        <v>0</v>
      </c>
      <c r="M223" s="0" t="n">
        <v>1</v>
      </c>
    </row>
    <row r="224" customFormat="false" ht="15.8" hidden="false" customHeight="false" outlineLevel="0" collapsed="false">
      <c r="A224" s="0" t="str">
        <f aca="false">MID(C224,1,2)</f>
        <v>02</v>
      </c>
      <c r="B224" s="0" t="str">
        <f aca="false">VLOOKUP(A224,Nomenclature!$E$1:$F$9,2,0)</f>
        <v>Café Hôtel Restaurant</v>
      </c>
      <c r="C224" s="5" t="s">
        <v>499</v>
      </c>
      <c r="D224" s="4" t="s">
        <v>239</v>
      </c>
      <c r="E224" s="4" t="s">
        <v>737</v>
      </c>
      <c r="F224" s="4" t="n">
        <v>0.102193109326023</v>
      </c>
      <c r="G224" s="4" t="n">
        <v>75.48</v>
      </c>
      <c r="H224" s="4" t="n">
        <v>777.0825</v>
      </c>
      <c r="I224" s="4" t="n">
        <f aca="false">SUMIFS(bibli_modele_init!$D$1:$D$4467,bibli_modele_init!$A$1:$A$4467,$C224,bibli_modele_init!$C$1:$C$4467,$E224)</f>
        <v>0.0284540816107406</v>
      </c>
      <c r="J224" s="0" t="n">
        <f aca="false">SUMIFS(bibli_modele_init!$E$1:$E$4467,bibli_modele_init!$A$1:$A$4467,$C224,bibli_modele_init!$C$1:$C$4467,$E224)</f>
        <v>75.48</v>
      </c>
      <c r="K224" s="0" t="n">
        <f aca="false">F224-I224</f>
        <v>0.0737390277152824</v>
      </c>
      <c r="L224" s="0" t="n">
        <f aca="false">G224-J224</f>
        <v>0</v>
      </c>
      <c r="M224" s="0" t="n">
        <v>1</v>
      </c>
    </row>
    <row r="225" customFormat="false" ht="15.8" hidden="false" customHeight="false" outlineLevel="0" collapsed="false">
      <c r="A225" s="0" t="str">
        <f aca="false">MID(C225,1,2)</f>
        <v>02</v>
      </c>
      <c r="B225" s="0" t="str">
        <f aca="false">VLOOKUP(A225,Nomenclature!$E$1:$F$9,2,0)</f>
        <v>Café Hôtel Restaurant</v>
      </c>
      <c r="C225" s="5" t="s">
        <v>499</v>
      </c>
      <c r="D225" s="4" t="s">
        <v>738</v>
      </c>
      <c r="E225" s="4" t="s">
        <v>738</v>
      </c>
      <c r="F225" s="4" t="n">
        <v>0.15</v>
      </c>
      <c r="G225" s="4" t="n">
        <v>20</v>
      </c>
      <c r="H225" s="4" t="n">
        <v>0</v>
      </c>
      <c r="I225" s="4" t="n">
        <f aca="false">SUMIFS(bibli_modele_init!$D$1:$D$4467,bibli_modele_init!$A$1:$A$4467,$C225,bibli_modele_init!$C$1:$C$4467,$E225)</f>
        <v>0.15</v>
      </c>
      <c r="J225" s="0" t="n">
        <f aca="false">SUMIFS(bibli_modele_init!$E$1:$E$4467,bibli_modele_init!$A$1:$A$4467,$C225,bibli_modele_init!$C$1:$C$4467,$E225)</f>
        <v>20</v>
      </c>
      <c r="K225" s="0" t="n">
        <f aca="false">F225-I225</f>
        <v>0</v>
      </c>
      <c r="L225" s="0" t="n">
        <f aca="false">G225-J225</f>
        <v>0</v>
      </c>
      <c r="M225" s="0" t="n">
        <v>1</v>
      </c>
    </row>
    <row r="226" customFormat="false" ht="15.8" hidden="false" customHeight="false" outlineLevel="0" collapsed="false">
      <c r="A226" s="0" t="str">
        <f aca="false">MID(C226,1,2)</f>
        <v>02</v>
      </c>
      <c r="B226" s="0" t="str">
        <f aca="false">VLOOKUP(A226,Nomenclature!$E$1:$F$9,2,0)</f>
        <v>Café Hôtel Restaurant</v>
      </c>
      <c r="C226" s="5" t="s">
        <v>638</v>
      </c>
      <c r="D226" s="4" t="s">
        <v>155</v>
      </c>
      <c r="E226" s="4" t="s">
        <v>732</v>
      </c>
      <c r="F226" s="4" t="n">
        <v>0</v>
      </c>
      <c r="G226" s="4" t="n">
        <v>0</v>
      </c>
      <c r="H226" s="4" t="n">
        <v>0</v>
      </c>
      <c r="I226" s="4" t="n">
        <f aca="false">SUMIFS(bibli_modele_init!$D$1:$D$4467,bibli_modele_init!$A$1:$A$4467,$C226,bibli_modele_init!$C$1:$C$4467,$E226)</f>
        <v>0.463269207915057</v>
      </c>
      <c r="J226" s="0" t="n">
        <f aca="false">SUMIFS(bibli_modele_init!$E$1:$E$4467,bibli_modele_init!$A$1:$A$4467,$C226,bibli_modele_init!$C$1:$C$4467,$E226)</f>
        <v>152.29</v>
      </c>
      <c r="K226" s="0" t="n">
        <f aca="false">F226-I226</f>
        <v>-0.463269207915057</v>
      </c>
      <c r="L226" s="0" t="n">
        <f aca="false">G226-J226</f>
        <v>-152.29</v>
      </c>
      <c r="M226" s="0" t="n">
        <v>1</v>
      </c>
    </row>
    <row r="227" customFormat="false" ht="15.8" hidden="false" customHeight="false" outlineLevel="0" collapsed="false">
      <c r="A227" s="0" t="str">
        <f aca="false">MID(C227,1,2)</f>
        <v>02</v>
      </c>
      <c r="B227" s="0" t="str">
        <f aca="false">VLOOKUP(A227,Nomenclature!$E$1:$F$9,2,0)</f>
        <v>Café Hôtel Restaurant</v>
      </c>
      <c r="C227" s="5" t="s">
        <v>638</v>
      </c>
      <c r="D227" s="4" t="s">
        <v>239</v>
      </c>
      <c r="E227" s="4" t="s">
        <v>733</v>
      </c>
      <c r="F227" s="4" t="n">
        <v>0</v>
      </c>
      <c r="G227" s="4" t="n">
        <v>0</v>
      </c>
      <c r="H227" s="4" t="n">
        <v>0</v>
      </c>
      <c r="I227" s="4" t="n">
        <f aca="false">SUMIFS(bibli_modele_init!$D$1:$D$4467,bibli_modele_init!$A$1:$A$4467,$C227,bibli_modele_init!$C$1:$C$4467,$E227)</f>
        <v>0.105539422845261</v>
      </c>
      <c r="J227" s="0" t="n">
        <f aca="false">SUMIFS(bibli_modele_init!$E$1:$E$4467,bibli_modele_init!$A$1:$A$4467,$C227,bibli_modele_init!$C$1:$C$4467,$E227)</f>
        <v>75.48</v>
      </c>
      <c r="K227" s="0" t="n">
        <f aca="false">F227-I227</f>
        <v>-0.105539422845261</v>
      </c>
      <c r="L227" s="0" t="n">
        <f aca="false">G227-J227</f>
        <v>-75.48</v>
      </c>
      <c r="M227" s="0" t="n">
        <v>1</v>
      </c>
    </row>
    <row r="228" customFormat="false" ht="15.8" hidden="false" customHeight="false" outlineLevel="0" collapsed="false">
      <c r="A228" s="0" t="str">
        <f aca="false">MID(C228,1,2)</f>
        <v>02</v>
      </c>
      <c r="B228" s="0" t="str">
        <f aca="false">VLOOKUP(A228,Nomenclature!$E$1:$F$9,2,0)</f>
        <v>Café Hôtel Restaurant</v>
      </c>
      <c r="C228" s="5" t="s">
        <v>638</v>
      </c>
      <c r="D228" s="4" t="s">
        <v>155</v>
      </c>
      <c r="E228" s="4" t="s">
        <v>734</v>
      </c>
      <c r="F228" s="4" t="n">
        <v>0.314890708034071</v>
      </c>
      <c r="G228" s="4" t="n">
        <v>69</v>
      </c>
      <c r="H228" s="4" t="n">
        <v>362.7675</v>
      </c>
      <c r="I228" s="4" t="n">
        <f aca="false">SUMIFS(bibli_modele_init!$D$1:$D$4467,bibli_modele_init!$A$1:$A$4467,$C228,bibli_modele_init!$C$1:$C$4467,$E228)</f>
        <v>0.0699867410528819</v>
      </c>
      <c r="J228" s="0" t="n">
        <f aca="false">SUMIFS(bibli_modele_init!$E$1:$E$4467,bibli_modele_init!$A$1:$A$4467,$C228,bibli_modele_init!$C$1:$C$4467,$E228)</f>
        <v>69</v>
      </c>
      <c r="K228" s="0" t="n">
        <f aca="false">F228-I228</f>
        <v>0.244903966981189</v>
      </c>
      <c r="L228" s="0" t="n">
        <f aca="false">G228-J228</f>
        <v>0</v>
      </c>
      <c r="M228" s="0" t="n">
        <v>1</v>
      </c>
    </row>
    <row r="229" customFormat="false" ht="15.8" hidden="false" customHeight="false" outlineLevel="0" collapsed="false">
      <c r="A229" s="0" t="str">
        <f aca="false">MID(C229,1,2)</f>
        <v>02</v>
      </c>
      <c r="B229" s="0" t="str">
        <f aca="false">VLOOKUP(A229,Nomenclature!$E$1:$F$9,2,0)</f>
        <v>Café Hôtel Restaurant</v>
      </c>
      <c r="C229" s="5" t="s">
        <v>638</v>
      </c>
      <c r="D229" s="4" t="s">
        <v>239</v>
      </c>
      <c r="E229" s="4" t="s">
        <v>735</v>
      </c>
      <c r="F229" s="4" t="n">
        <v>0.0694841763056847</v>
      </c>
      <c r="G229" s="4" t="n">
        <v>69</v>
      </c>
      <c r="H229" s="4" t="n">
        <v>362.7675</v>
      </c>
      <c r="I229" s="4" t="n">
        <f aca="false">SUMIFS(bibli_modele_init!$D$1:$D$4467,bibli_modele_init!$A$1:$A$4467,$C229,bibli_modele_init!$C$1:$C$4467,$E229)</f>
        <v>0.0177155459775974</v>
      </c>
      <c r="J229" s="0" t="n">
        <f aca="false">SUMIFS(bibli_modele_init!$E$1:$E$4467,bibli_modele_init!$A$1:$A$4467,$C229,bibli_modele_init!$C$1:$C$4467,$E229)</f>
        <v>69</v>
      </c>
      <c r="K229" s="0" t="n">
        <f aca="false">F229-I229</f>
        <v>0.0517686303280873</v>
      </c>
      <c r="L229" s="0" t="n">
        <f aca="false">G229-J229</f>
        <v>0</v>
      </c>
      <c r="M229" s="0" t="n">
        <v>1</v>
      </c>
    </row>
    <row r="230" customFormat="false" ht="15.8" hidden="false" customHeight="false" outlineLevel="0" collapsed="false">
      <c r="A230" s="0" t="str">
        <f aca="false">MID(C230,1,2)</f>
        <v>02</v>
      </c>
      <c r="B230" s="0" t="str">
        <f aca="false">VLOOKUP(A230,Nomenclature!$E$1:$F$9,2,0)</f>
        <v>Café Hôtel Restaurant</v>
      </c>
      <c r="C230" s="5" t="s">
        <v>638</v>
      </c>
      <c r="D230" s="4" t="s">
        <v>155</v>
      </c>
      <c r="E230" s="4" t="s">
        <v>736</v>
      </c>
      <c r="F230" s="4" t="n">
        <v>0.440846991135143</v>
      </c>
      <c r="G230" s="4" t="n">
        <v>76.29</v>
      </c>
      <c r="H230" s="4" t="n">
        <v>777.0825</v>
      </c>
      <c r="I230" s="4" t="n">
        <f aca="false">SUMIFS(bibli_modele_init!$D$1:$D$4467,bibli_modele_init!$A$1:$A$4467,$C230,bibli_modele_init!$C$1:$C$4467,$E230)</f>
        <v>0.0979814374740346</v>
      </c>
      <c r="J230" s="0" t="n">
        <f aca="false">SUMIFS(bibli_modele_init!$E$1:$E$4467,bibli_modele_init!$A$1:$A$4467,$C230,bibli_modele_init!$C$1:$C$4467,$E230)</f>
        <v>76.29</v>
      </c>
      <c r="K230" s="0" t="n">
        <f aca="false">F230-I230</f>
        <v>0.342865553661108</v>
      </c>
      <c r="L230" s="0" t="n">
        <f aca="false">G230-J230</f>
        <v>0</v>
      </c>
      <c r="M230" s="0" t="n">
        <v>1</v>
      </c>
    </row>
    <row r="231" customFormat="false" ht="15.8" hidden="false" customHeight="false" outlineLevel="0" collapsed="false">
      <c r="A231" s="0" t="str">
        <f aca="false">MID(C231,1,2)</f>
        <v>02</v>
      </c>
      <c r="B231" s="0" t="str">
        <f aca="false">VLOOKUP(A231,Nomenclature!$E$1:$F$9,2,0)</f>
        <v>Café Hôtel Restaurant</v>
      </c>
      <c r="C231" s="5" t="s">
        <v>638</v>
      </c>
      <c r="D231" s="4" t="s">
        <v>239</v>
      </c>
      <c r="E231" s="4" t="s">
        <v>737</v>
      </c>
      <c r="F231" s="4" t="n">
        <v>0.0972778468031217</v>
      </c>
      <c r="G231" s="4" t="n">
        <v>75.48</v>
      </c>
      <c r="H231" s="4" t="n">
        <v>777.0825</v>
      </c>
      <c r="I231" s="4" t="n">
        <f aca="false">SUMIFS(bibli_modele_init!$D$1:$D$4467,bibli_modele_init!$A$1:$A$4467,$C231,bibli_modele_init!$C$1:$C$4467,$E231)</f>
        <v>0.0248017643686363</v>
      </c>
      <c r="J231" s="0" t="n">
        <f aca="false">SUMIFS(bibli_modele_init!$E$1:$E$4467,bibli_modele_init!$A$1:$A$4467,$C231,bibli_modele_init!$C$1:$C$4467,$E231)</f>
        <v>75.48</v>
      </c>
      <c r="K231" s="0" t="n">
        <f aca="false">F231-I231</f>
        <v>0.0724760824344854</v>
      </c>
      <c r="L231" s="0" t="n">
        <f aca="false">G231-J231</f>
        <v>0</v>
      </c>
      <c r="M231" s="0" t="n">
        <v>1</v>
      </c>
    </row>
    <row r="232" customFormat="false" ht="15.8" hidden="false" customHeight="false" outlineLevel="0" collapsed="false">
      <c r="A232" s="0" t="str">
        <f aca="false">MID(C232,1,2)</f>
        <v>02</v>
      </c>
      <c r="B232" s="0" t="str">
        <f aca="false">VLOOKUP(A232,Nomenclature!$E$1:$F$9,2,0)</f>
        <v>Café Hôtel Restaurant</v>
      </c>
      <c r="C232" s="5" t="s">
        <v>638</v>
      </c>
      <c r="D232" s="4" t="s">
        <v>738</v>
      </c>
      <c r="E232" s="4" t="s">
        <v>738</v>
      </c>
      <c r="F232" s="4" t="n">
        <v>0.15</v>
      </c>
      <c r="G232" s="4" t="n">
        <v>20</v>
      </c>
      <c r="H232" s="4" t="n">
        <v>0</v>
      </c>
      <c r="I232" s="4" t="n">
        <f aca="false">SUMIFS(bibli_modele_init!$D$1:$D$4467,bibli_modele_init!$A$1:$A$4467,$C232,bibli_modele_init!$C$1:$C$4467,$E232)</f>
        <v>0.15</v>
      </c>
      <c r="J232" s="0" t="n">
        <f aca="false">SUMIFS(bibli_modele_init!$E$1:$E$4467,bibli_modele_init!$A$1:$A$4467,$C232,bibli_modele_init!$C$1:$C$4467,$E232)</f>
        <v>20</v>
      </c>
      <c r="K232" s="0" t="n">
        <f aca="false">F232-I232</f>
        <v>0</v>
      </c>
      <c r="L232" s="0" t="n">
        <f aca="false">G232-J232</f>
        <v>0</v>
      </c>
      <c r="M232" s="0" t="n">
        <v>1</v>
      </c>
    </row>
    <row r="233" customFormat="false" ht="15.8" hidden="false" customHeight="false" outlineLevel="0" collapsed="false">
      <c r="A233" s="0" t="str">
        <f aca="false">MID(C233,1,2)</f>
        <v>02</v>
      </c>
      <c r="B233" s="0" t="str">
        <f aca="false">VLOOKUP(A233,Nomenclature!$E$1:$F$9,2,0)</f>
        <v>Café Hôtel Restaurant</v>
      </c>
      <c r="C233" s="5" t="s">
        <v>343</v>
      </c>
      <c r="D233" s="4" t="s">
        <v>155</v>
      </c>
      <c r="E233" s="4" t="s">
        <v>732</v>
      </c>
      <c r="F233" s="4" t="n">
        <v>0.892839605910376</v>
      </c>
      <c r="G233" s="4" t="n">
        <v>426.3125</v>
      </c>
      <c r="H233" s="4" t="n">
        <v>4922.859375</v>
      </c>
      <c r="I233" s="4" t="n">
        <f aca="false">SUMIFS(bibli_modele_init!$D$1:$D$4467,bibli_modele_init!$A$1:$A$4467,$C233,bibli_modele_init!$C$1:$C$4467,$E233)</f>
        <v>0.908991272902732</v>
      </c>
      <c r="J233" s="0" t="n">
        <f aca="false">SUMIFS(bibli_modele_init!$E$1:$E$4467,bibli_modele_init!$A$1:$A$4467,$C233,bibli_modele_init!$C$1:$C$4467,$E233)</f>
        <v>502.3125</v>
      </c>
      <c r="K233" s="0" t="n">
        <f aca="false">F233-I233</f>
        <v>-0.016151666992356</v>
      </c>
      <c r="L233" s="0" t="n">
        <f aca="false">G233-J233</f>
        <v>-76</v>
      </c>
      <c r="M233" s="0" t="n">
        <v>1</v>
      </c>
    </row>
    <row r="234" customFormat="false" ht="15.8" hidden="false" customHeight="false" outlineLevel="0" collapsed="false">
      <c r="A234" s="0" t="str">
        <f aca="false">MID(C234,1,2)</f>
        <v>02</v>
      </c>
      <c r="B234" s="0" t="str">
        <f aca="false">VLOOKUP(A234,Nomenclature!$E$1:$F$9,2,0)</f>
        <v>Café Hôtel Restaurant</v>
      </c>
      <c r="C234" s="5" t="s">
        <v>343</v>
      </c>
      <c r="D234" s="4" t="s">
        <v>239</v>
      </c>
      <c r="E234" s="4" t="s">
        <v>733</v>
      </c>
      <c r="F234" s="4" t="n">
        <v>0.444611314685211</v>
      </c>
      <c r="G234" s="4" t="n">
        <v>399.375</v>
      </c>
      <c r="H234" s="4" t="n">
        <v>887.203125</v>
      </c>
      <c r="I234" s="4" t="n">
        <f aca="false">SUMIFS(bibli_modele_init!$D$1:$D$4467,bibli_modele_init!$A$1:$A$4467,$C234,bibli_modele_init!$C$1:$C$4467,$E234)</f>
        <v>0.465158632219306</v>
      </c>
      <c r="J234" s="0" t="n">
        <f aca="false">SUMIFS(bibli_modele_init!$E$1:$E$4467,bibli_modele_init!$A$1:$A$4467,$C234,bibli_modele_init!$C$1:$C$4467,$E234)</f>
        <v>399.375</v>
      </c>
      <c r="K234" s="0" t="n">
        <f aca="false">F234-I234</f>
        <v>-0.020547317534095</v>
      </c>
      <c r="L234" s="0" t="n">
        <f aca="false">G234-J234</f>
        <v>0</v>
      </c>
      <c r="M234" s="0" t="n">
        <v>1</v>
      </c>
    </row>
    <row r="235" customFormat="false" ht="15.8" hidden="false" customHeight="false" outlineLevel="0" collapsed="false">
      <c r="A235" s="0" t="str">
        <f aca="false">MID(C235,1,2)</f>
        <v>02</v>
      </c>
      <c r="B235" s="0" t="str">
        <f aca="false">VLOOKUP(A235,Nomenclature!$E$1:$F$9,2,0)</f>
        <v>Café Hôtel Restaurant</v>
      </c>
      <c r="C235" s="5" t="s">
        <v>343</v>
      </c>
      <c r="D235" s="4" t="s">
        <v>155</v>
      </c>
      <c r="E235" s="4" t="s">
        <v>734</v>
      </c>
      <c r="F235" s="4" t="n">
        <v>0.149869505316078</v>
      </c>
      <c r="G235" s="4" t="n">
        <v>354.375</v>
      </c>
      <c r="H235" s="4" t="n">
        <v>887.203125</v>
      </c>
      <c r="I235" s="4" t="n">
        <f aca="false">SUMIFS(bibli_modele_init!$D$1:$D$4467,bibli_modele_init!$A$1:$A$4467,$C235,bibli_modele_init!$C$1:$C$4467,$E235)</f>
        <v>0.137322610156377</v>
      </c>
      <c r="J235" s="0" t="n">
        <f aca="false">SUMIFS(bibli_modele_init!$E$1:$E$4467,bibli_modele_init!$A$1:$A$4467,$C235,bibli_modele_init!$C$1:$C$4467,$E235)</f>
        <v>354.375</v>
      </c>
      <c r="K235" s="0" t="n">
        <f aca="false">F235-I235</f>
        <v>0.012546895159701</v>
      </c>
      <c r="L235" s="0" t="n">
        <f aca="false">G235-J235</f>
        <v>0</v>
      </c>
      <c r="M235" s="0" t="n">
        <v>1</v>
      </c>
    </row>
    <row r="236" customFormat="false" ht="15.8" hidden="false" customHeight="false" outlineLevel="0" collapsed="false">
      <c r="A236" s="0" t="str">
        <f aca="false">MID(C236,1,2)</f>
        <v>02</v>
      </c>
      <c r="B236" s="0" t="str">
        <f aca="false">VLOOKUP(A236,Nomenclature!$E$1:$F$9,2,0)</f>
        <v>Café Hôtel Restaurant</v>
      </c>
      <c r="C236" s="5" t="s">
        <v>343</v>
      </c>
      <c r="D236" s="4" t="s">
        <v>239</v>
      </c>
      <c r="E236" s="4" t="s">
        <v>735</v>
      </c>
      <c r="F236" s="4" t="n">
        <v>0.0746311849840723</v>
      </c>
      <c r="G236" s="4" t="n">
        <v>354.375</v>
      </c>
      <c r="H236" s="4" t="n">
        <v>887.203125</v>
      </c>
      <c r="I236" s="4" t="n">
        <f aca="false">SUMIFS(bibli_modele_init!$D$1:$D$4467,bibli_modele_init!$A$1:$A$4467,$C236,bibli_modele_init!$C$1:$C$4467,$E236)</f>
        <v>0.0780801989796692</v>
      </c>
      <c r="J236" s="0" t="n">
        <f aca="false">SUMIFS(bibli_modele_init!$E$1:$E$4467,bibli_modele_init!$A$1:$A$4467,$C236,bibli_modele_init!$C$1:$C$4467,$E236)</f>
        <v>354.375</v>
      </c>
      <c r="K236" s="0" t="n">
        <f aca="false">F236-I236</f>
        <v>-0.0034490139955969</v>
      </c>
      <c r="L236" s="0" t="n">
        <f aca="false">G236-J236</f>
        <v>0</v>
      </c>
      <c r="M236" s="0" t="n">
        <v>1</v>
      </c>
    </row>
    <row r="237" customFormat="false" ht="15.8" hidden="false" customHeight="false" outlineLevel="0" collapsed="false">
      <c r="A237" s="0" t="str">
        <f aca="false">MID(C237,1,2)</f>
        <v>02</v>
      </c>
      <c r="B237" s="0" t="str">
        <f aca="false">VLOOKUP(A237,Nomenclature!$E$1:$F$9,2,0)</f>
        <v>Café Hôtel Restaurant</v>
      </c>
      <c r="C237" s="5" t="s">
        <v>343</v>
      </c>
      <c r="D237" s="4" t="s">
        <v>155</v>
      </c>
      <c r="E237" s="4" t="s">
        <v>736</v>
      </c>
      <c r="F237" s="4" t="n">
        <v>0.209817307388938</v>
      </c>
      <c r="G237" s="4" t="n">
        <v>376.3125</v>
      </c>
      <c r="H237" s="4" t="n">
        <v>1750.359375</v>
      </c>
      <c r="I237" s="4" t="n">
        <f aca="false">SUMIFS(bibli_modele_init!$D$1:$D$4467,bibli_modele_init!$A$1:$A$4467,$C237,bibli_modele_init!$C$1:$C$4467,$E237)</f>
        <v>0.192251654218928</v>
      </c>
      <c r="J237" s="0" t="n">
        <f aca="false">SUMIFS(bibli_modele_init!$E$1:$E$4467,bibli_modele_init!$A$1:$A$4467,$C237,bibli_modele_init!$C$1:$C$4467,$E237)</f>
        <v>376.3125</v>
      </c>
      <c r="K237" s="0" t="n">
        <f aca="false">F237-I237</f>
        <v>0.01756565317001</v>
      </c>
      <c r="L237" s="0" t="n">
        <f aca="false">G237-J237</f>
        <v>0</v>
      </c>
      <c r="M237" s="0" t="n">
        <v>1</v>
      </c>
    </row>
    <row r="238" customFormat="false" ht="15.8" hidden="false" customHeight="false" outlineLevel="0" collapsed="false">
      <c r="A238" s="0" t="str">
        <f aca="false">MID(C238,1,2)</f>
        <v>02</v>
      </c>
      <c r="B238" s="0" t="str">
        <f aca="false">VLOOKUP(A238,Nomenclature!$E$1:$F$9,2,0)</f>
        <v>Café Hôtel Restaurant</v>
      </c>
      <c r="C238" s="5" t="s">
        <v>343</v>
      </c>
      <c r="D238" s="4" t="s">
        <v>239</v>
      </c>
      <c r="E238" s="4" t="s">
        <v>737</v>
      </c>
      <c r="F238" s="4" t="n">
        <v>0</v>
      </c>
      <c r="G238" s="4" t="n">
        <v>0</v>
      </c>
      <c r="H238" s="4" t="n">
        <v>0</v>
      </c>
      <c r="I238" s="4" t="n">
        <f aca="false">SUMIFS(bibli_modele_init!$D$1:$D$4467,bibli_modele_init!$A$1:$A$4467,$C238,bibli_modele_init!$C$1:$C$4467,$E238)</f>
        <v>0.109312278571537</v>
      </c>
      <c r="J238" s="0" t="n">
        <f aca="false">SUMIFS(bibli_modele_init!$E$1:$E$4467,bibli_modele_init!$A$1:$A$4467,$C238,bibli_modele_init!$C$1:$C$4467,$E238)</f>
        <v>354.375</v>
      </c>
      <c r="K238" s="0" t="n">
        <f aca="false">F238-I238</f>
        <v>-0.109312278571537</v>
      </c>
      <c r="L238" s="0" t="n">
        <f aca="false">G238-J238</f>
        <v>-354.375</v>
      </c>
      <c r="M238" s="0" t="n">
        <v>1</v>
      </c>
    </row>
    <row r="239" customFormat="false" ht="15.8" hidden="false" customHeight="false" outlineLevel="0" collapsed="false">
      <c r="A239" s="0" t="str">
        <f aca="false">MID(C239,1,2)</f>
        <v>02</v>
      </c>
      <c r="B239" s="0" t="str">
        <f aca="false">VLOOKUP(A239,Nomenclature!$E$1:$F$9,2,0)</f>
        <v>Café Hôtel Restaurant</v>
      </c>
      <c r="C239" s="5" t="s">
        <v>343</v>
      </c>
      <c r="D239" s="4" t="s">
        <v>738</v>
      </c>
      <c r="E239" s="4" t="s">
        <v>738</v>
      </c>
      <c r="F239" s="4" t="n">
        <v>0.15</v>
      </c>
      <c r="G239" s="4" t="n">
        <v>20</v>
      </c>
      <c r="H239" s="4" t="n">
        <v>0</v>
      </c>
      <c r="I239" s="4" t="n">
        <f aca="false">SUMIFS(bibli_modele_init!$D$1:$D$4467,bibli_modele_init!$A$1:$A$4467,$C239,bibli_modele_init!$C$1:$C$4467,$E239)</f>
        <v>0.15</v>
      </c>
      <c r="J239" s="0" t="n">
        <f aca="false">SUMIFS(bibli_modele_init!$E$1:$E$4467,bibli_modele_init!$A$1:$A$4467,$C239,bibli_modele_init!$C$1:$C$4467,$E239)</f>
        <v>20</v>
      </c>
      <c r="K239" s="0" t="n">
        <f aca="false">F239-I239</f>
        <v>0</v>
      </c>
      <c r="L239" s="0" t="n">
        <f aca="false">G239-J239</f>
        <v>0</v>
      </c>
      <c r="M239" s="0" t="n">
        <v>1</v>
      </c>
    </row>
    <row r="240" customFormat="false" ht="15.8" hidden="false" customHeight="false" outlineLevel="0" collapsed="false">
      <c r="A240" s="0" t="str">
        <f aca="false">MID(C240,1,2)</f>
        <v>02</v>
      </c>
      <c r="B240" s="0" t="str">
        <f aca="false">VLOOKUP(A240,Nomenclature!$E$1:$F$9,2,0)</f>
        <v>Café Hôtel Restaurant</v>
      </c>
      <c r="C240" s="5" t="s">
        <v>519</v>
      </c>
      <c r="D240" s="4" t="s">
        <v>155</v>
      </c>
      <c r="E240" s="4" t="s">
        <v>732</v>
      </c>
      <c r="F240" s="4" t="n">
        <v>0.894706216432539</v>
      </c>
      <c r="G240" s="4" t="n">
        <v>426.3125</v>
      </c>
      <c r="H240" s="4" t="n">
        <v>4922.859375</v>
      </c>
      <c r="I240" s="4" t="n">
        <f aca="false">SUMIFS(bibli_modele_init!$D$1:$D$4467,bibli_modele_init!$A$1:$A$4467,$C240,bibli_modele_init!$C$1:$C$4467,$E240)</f>
        <v>0.909087144102814</v>
      </c>
      <c r="J240" s="0" t="n">
        <f aca="false">SUMIFS(bibli_modele_init!$E$1:$E$4467,bibli_modele_init!$A$1:$A$4467,$C240,bibli_modele_init!$C$1:$C$4467,$E240)</f>
        <v>502.3125</v>
      </c>
      <c r="K240" s="0" t="n">
        <f aca="false">F240-I240</f>
        <v>-0.014380927670275</v>
      </c>
      <c r="L240" s="0" t="n">
        <f aca="false">G240-J240</f>
        <v>-76</v>
      </c>
      <c r="M240" s="0" t="n">
        <v>1</v>
      </c>
    </row>
    <row r="241" customFormat="false" ht="15.8" hidden="false" customHeight="false" outlineLevel="0" collapsed="false">
      <c r="A241" s="0" t="str">
        <f aca="false">MID(C241,1,2)</f>
        <v>02</v>
      </c>
      <c r="B241" s="0" t="str">
        <f aca="false">VLOOKUP(A241,Nomenclature!$E$1:$F$9,2,0)</f>
        <v>Café Hôtel Restaurant</v>
      </c>
      <c r="C241" s="5" t="s">
        <v>519</v>
      </c>
      <c r="D241" s="4" t="s">
        <v>239</v>
      </c>
      <c r="E241" s="4" t="s">
        <v>733</v>
      </c>
      <c r="F241" s="4" t="n">
        <v>0.445738679176031</v>
      </c>
      <c r="G241" s="4" t="n">
        <v>399.375</v>
      </c>
      <c r="H241" s="4" t="n">
        <v>887.203125</v>
      </c>
      <c r="I241" s="4" t="n">
        <f aca="false">SUMIFS(bibli_modele_init!$D$1:$D$4467,bibli_modele_init!$A$1:$A$4467,$C241,bibli_modele_init!$C$1:$C$4467,$E241)</f>
        <v>0.465191809713519</v>
      </c>
      <c r="J241" s="0" t="n">
        <f aca="false">SUMIFS(bibli_modele_init!$E$1:$E$4467,bibli_modele_init!$A$1:$A$4467,$C241,bibli_modele_init!$C$1:$C$4467,$E241)</f>
        <v>399.375</v>
      </c>
      <c r="K241" s="0" t="n">
        <f aca="false">F241-I241</f>
        <v>-0.019453130537488</v>
      </c>
      <c r="L241" s="0" t="n">
        <f aca="false">G241-J241</f>
        <v>0</v>
      </c>
      <c r="M241" s="0" t="n">
        <v>1</v>
      </c>
    </row>
    <row r="242" customFormat="false" ht="15.8" hidden="false" customHeight="false" outlineLevel="0" collapsed="false">
      <c r="A242" s="0" t="str">
        <f aca="false">MID(C242,1,2)</f>
        <v>02</v>
      </c>
      <c r="B242" s="0" t="str">
        <f aca="false">VLOOKUP(A242,Nomenclature!$E$1:$F$9,2,0)</f>
        <v>Café Hôtel Restaurant</v>
      </c>
      <c r="C242" s="5" t="s">
        <v>519</v>
      </c>
      <c r="D242" s="4" t="s">
        <v>155</v>
      </c>
      <c r="E242" s="4" t="s">
        <v>734</v>
      </c>
      <c r="F242" s="4" t="n">
        <v>0.132661499093784</v>
      </c>
      <c r="G242" s="4" t="n">
        <v>354.375</v>
      </c>
      <c r="H242" s="4" t="n">
        <v>887.203125</v>
      </c>
      <c r="I242" s="4" t="n">
        <f aca="false">SUMIFS(bibli_modele_init!$D$1:$D$4467,bibli_modele_init!$A$1:$A$4467,$C242,bibli_modele_init!$C$1:$C$4467,$E242)</f>
        <v>0.12131443264072</v>
      </c>
      <c r="J242" s="0" t="n">
        <f aca="false">SUMIFS(bibli_modele_init!$E$1:$E$4467,bibli_modele_init!$A$1:$A$4467,$C242,bibli_modele_init!$C$1:$C$4467,$E242)</f>
        <v>354.375</v>
      </c>
      <c r="K242" s="0" t="n">
        <f aca="false">F242-I242</f>
        <v>0.011347066453064</v>
      </c>
      <c r="L242" s="0" t="n">
        <f aca="false">G242-J242</f>
        <v>0</v>
      </c>
      <c r="M242" s="0" t="n">
        <v>1</v>
      </c>
    </row>
    <row r="243" customFormat="false" ht="15.8" hidden="false" customHeight="false" outlineLevel="0" collapsed="false">
      <c r="A243" s="0" t="str">
        <f aca="false">MID(C243,1,2)</f>
        <v>02</v>
      </c>
      <c r="B243" s="0" t="str">
        <f aca="false">VLOOKUP(A243,Nomenclature!$E$1:$F$9,2,0)</f>
        <v>Café Hôtel Restaurant</v>
      </c>
      <c r="C243" s="5" t="s">
        <v>519</v>
      </c>
      <c r="D243" s="4" t="s">
        <v>239</v>
      </c>
      <c r="E243" s="4" t="s">
        <v>735</v>
      </c>
      <c r="F243" s="4" t="n">
        <v>0.0660913720029285</v>
      </c>
      <c r="G243" s="4" t="n">
        <v>354.375</v>
      </c>
      <c r="H243" s="4" t="n">
        <v>887.203125</v>
      </c>
      <c r="I243" s="4" t="n">
        <f aca="false">SUMIFS(bibli_modele_init!$D$1:$D$4467,bibli_modele_init!$A$1:$A$4467,$C243,bibli_modele_init!$C$1:$C$4467,$E243)</f>
        <v>0.0689757617854986</v>
      </c>
      <c r="J243" s="0" t="n">
        <f aca="false">SUMIFS(bibli_modele_init!$E$1:$E$4467,bibli_modele_init!$A$1:$A$4467,$C243,bibli_modele_init!$C$1:$C$4467,$E243)</f>
        <v>354.375</v>
      </c>
      <c r="K243" s="0" t="n">
        <f aca="false">F243-I243</f>
        <v>-0.00288438978257009</v>
      </c>
      <c r="L243" s="0" t="n">
        <f aca="false">G243-J243</f>
        <v>0</v>
      </c>
      <c r="M243" s="0" t="n">
        <v>1</v>
      </c>
    </row>
    <row r="244" customFormat="false" ht="15.8" hidden="false" customHeight="false" outlineLevel="0" collapsed="false">
      <c r="A244" s="0" t="str">
        <f aca="false">MID(C244,1,2)</f>
        <v>02</v>
      </c>
      <c r="B244" s="0" t="str">
        <f aca="false">VLOOKUP(A244,Nomenclature!$E$1:$F$9,2,0)</f>
        <v>Café Hôtel Restaurant</v>
      </c>
      <c r="C244" s="5" t="s">
        <v>519</v>
      </c>
      <c r="D244" s="4" t="s">
        <v>155</v>
      </c>
      <c r="E244" s="4" t="s">
        <v>736</v>
      </c>
      <c r="F244" s="4" t="n">
        <v>0.240292526724588</v>
      </c>
      <c r="G244" s="4" t="n">
        <v>376.3125</v>
      </c>
      <c r="H244" s="4" t="n">
        <v>1750.359375</v>
      </c>
      <c r="I244" s="4" t="n">
        <f aca="false">SUMIFS(bibli_modele_init!$D$1:$D$4467,bibli_modele_init!$A$1:$A$4467,$C244,bibli_modele_init!$C$1:$C$4467,$E244)</f>
        <v>0.219739349688852</v>
      </c>
      <c r="J244" s="0" t="n">
        <f aca="false">SUMIFS(bibli_modele_init!$E$1:$E$4467,bibli_modele_init!$A$1:$A$4467,$C244,bibli_modele_init!$C$1:$C$4467,$E244)</f>
        <v>376.3125</v>
      </c>
      <c r="K244" s="0" t="n">
        <f aca="false">F244-I244</f>
        <v>0.020553177035736</v>
      </c>
      <c r="L244" s="0" t="n">
        <f aca="false">G244-J244</f>
        <v>0</v>
      </c>
      <c r="M244" s="0" t="n">
        <v>1</v>
      </c>
    </row>
    <row r="245" customFormat="false" ht="15.8" hidden="false" customHeight="false" outlineLevel="0" collapsed="false">
      <c r="A245" s="0" t="str">
        <f aca="false">MID(C245,1,2)</f>
        <v>02</v>
      </c>
      <c r="B245" s="0" t="str">
        <f aca="false">VLOOKUP(A245,Nomenclature!$E$1:$F$9,2,0)</f>
        <v>Café Hôtel Restaurant</v>
      </c>
      <c r="C245" s="5" t="s">
        <v>519</v>
      </c>
      <c r="D245" s="4" t="s">
        <v>239</v>
      </c>
      <c r="E245" s="4" t="s">
        <v>737</v>
      </c>
      <c r="F245" s="4" t="n">
        <v>0</v>
      </c>
      <c r="G245" s="4" t="n">
        <v>0</v>
      </c>
      <c r="H245" s="4" t="n">
        <v>0</v>
      </c>
      <c r="I245" s="4" t="n">
        <f aca="false">SUMIFS(bibli_modele_init!$D$1:$D$4467,bibli_modele_init!$A$1:$A$4467,$C245,bibli_modele_init!$C$1:$C$4467,$E245)</f>
        <v>0.124937228894488</v>
      </c>
      <c r="J245" s="0" t="n">
        <f aca="false">SUMIFS(bibli_modele_init!$E$1:$E$4467,bibli_modele_init!$A$1:$A$4467,$C245,bibli_modele_init!$C$1:$C$4467,$E245)</f>
        <v>354.375</v>
      </c>
      <c r="K245" s="0" t="n">
        <f aca="false">F245-I245</f>
        <v>-0.124937228894488</v>
      </c>
      <c r="L245" s="0" t="n">
        <f aca="false">G245-J245</f>
        <v>-354.375</v>
      </c>
      <c r="M245" s="0" t="n">
        <v>1</v>
      </c>
    </row>
    <row r="246" customFormat="false" ht="15.8" hidden="false" customHeight="false" outlineLevel="0" collapsed="false">
      <c r="A246" s="0" t="str">
        <f aca="false">MID(C246,1,2)</f>
        <v>02</v>
      </c>
      <c r="B246" s="0" t="str">
        <f aca="false">VLOOKUP(A246,Nomenclature!$E$1:$F$9,2,0)</f>
        <v>Café Hôtel Restaurant</v>
      </c>
      <c r="C246" s="5" t="s">
        <v>519</v>
      </c>
      <c r="D246" s="4" t="s">
        <v>738</v>
      </c>
      <c r="E246" s="4" t="s">
        <v>738</v>
      </c>
      <c r="F246" s="4" t="n">
        <v>0.15</v>
      </c>
      <c r="G246" s="4" t="n">
        <v>20</v>
      </c>
      <c r="H246" s="4" t="n">
        <v>0</v>
      </c>
      <c r="I246" s="4" t="n">
        <f aca="false">SUMIFS(bibli_modele_init!$D$1:$D$4467,bibli_modele_init!$A$1:$A$4467,$C246,bibli_modele_init!$C$1:$C$4467,$E246)</f>
        <v>0.15</v>
      </c>
      <c r="J246" s="0" t="n">
        <f aca="false">SUMIFS(bibli_modele_init!$E$1:$E$4467,bibli_modele_init!$A$1:$A$4467,$C246,bibli_modele_init!$C$1:$C$4467,$E246)</f>
        <v>20</v>
      </c>
      <c r="K246" s="0" t="n">
        <f aca="false">F246-I246</f>
        <v>0</v>
      </c>
      <c r="L246" s="0" t="n">
        <f aca="false">G246-J246</f>
        <v>0</v>
      </c>
      <c r="M246" s="0" t="n">
        <v>1</v>
      </c>
    </row>
    <row r="247" customFormat="false" ht="15.8" hidden="false" customHeight="false" outlineLevel="0" collapsed="false">
      <c r="A247" s="0" t="str">
        <f aca="false">MID(C247,1,2)</f>
        <v>02</v>
      </c>
      <c r="B247" s="0" t="str">
        <f aca="false">VLOOKUP(A247,Nomenclature!$E$1:$F$9,2,0)</f>
        <v>Café Hôtel Restaurant</v>
      </c>
      <c r="C247" s="5" t="s">
        <v>666</v>
      </c>
      <c r="D247" s="4" t="s">
        <v>155</v>
      </c>
      <c r="E247" s="4" t="s">
        <v>732</v>
      </c>
      <c r="F247" s="4" t="n">
        <v>0.887867571952803</v>
      </c>
      <c r="G247" s="4" t="n">
        <v>426.3125</v>
      </c>
      <c r="H247" s="4" t="n">
        <v>4922.859375</v>
      </c>
      <c r="I247" s="4" t="n">
        <f aca="false">SUMIFS(bibli_modele_init!$D$1:$D$4467,bibli_modele_init!$A$1:$A$4467,$C247,bibli_modele_init!$C$1:$C$4467,$E247)</f>
        <v>0.909196669663696</v>
      </c>
      <c r="J247" s="0" t="n">
        <f aca="false">SUMIFS(bibli_modele_init!$E$1:$E$4467,bibli_modele_init!$A$1:$A$4467,$C247,bibli_modele_init!$C$1:$C$4467,$E247)</f>
        <v>502.3125</v>
      </c>
      <c r="K247" s="0" t="n">
        <f aca="false">F247-I247</f>
        <v>-0.021329097710893</v>
      </c>
      <c r="L247" s="0" t="n">
        <f aca="false">G247-J247</f>
        <v>-76</v>
      </c>
      <c r="M247" s="0" t="n">
        <v>1</v>
      </c>
    </row>
    <row r="248" customFormat="false" ht="15.8" hidden="false" customHeight="false" outlineLevel="0" collapsed="false">
      <c r="A248" s="0" t="str">
        <f aca="false">MID(C248,1,2)</f>
        <v>02</v>
      </c>
      <c r="B248" s="0" t="str">
        <f aca="false">VLOOKUP(A248,Nomenclature!$E$1:$F$9,2,0)</f>
        <v>Café Hôtel Restaurant</v>
      </c>
      <c r="C248" s="5" t="s">
        <v>666</v>
      </c>
      <c r="D248" s="4" t="s">
        <v>239</v>
      </c>
      <c r="E248" s="4" t="s">
        <v>733</v>
      </c>
      <c r="F248" s="4" t="n">
        <v>0.439783019847594</v>
      </c>
      <c r="G248" s="4" t="n">
        <v>399.375</v>
      </c>
      <c r="H248" s="4" t="n">
        <v>887.203125</v>
      </c>
      <c r="I248" s="4" t="n">
        <f aca="false">SUMIFS(bibli_modele_init!$D$1:$D$4467,bibli_modele_init!$A$1:$A$4467,$C248,bibli_modele_init!$C$1:$C$4467,$E248)</f>
        <v>0.465371706878113</v>
      </c>
      <c r="J248" s="0" t="n">
        <f aca="false">SUMIFS(bibli_modele_init!$E$1:$E$4467,bibli_modele_init!$A$1:$A$4467,$C248,bibli_modele_init!$C$1:$C$4467,$E248)</f>
        <v>399.375</v>
      </c>
      <c r="K248" s="0" t="n">
        <f aca="false">F248-I248</f>
        <v>-0.025588687030519</v>
      </c>
      <c r="L248" s="0" t="n">
        <f aca="false">G248-J248</f>
        <v>0</v>
      </c>
      <c r="M248" s="0" t="n">
        <v>1</v>
      </c>
    </row>
    <row r="249" customFormat="false" ht="15.8" hidden="false" customHeight="false" outlineLevel="0" collapsed="false">
      <c r="A249" s="0" t="str">
        <f aca="false">MID(C249,1,2)</f>
        <v>02</v>
      </c>
      <c r="B249" s="0" t="str">
        <f aca="false">VLOOKUP(A249,Nomenclature!$E$1:$F$9,2,0)</f>
        <v>Café Hôtel Restaurant</v>
      </c>
      <c r="C249" s="5" t="s">
        <v>666</v>
      </c>
      <c r="D249" s="4" t="s">
        <v>155</v>
      </c>
      <c r="E249" s="4" t="s">
        <v>734</v>
      </c>
      <c r="F249" s="4" t="n">
        <v>0.149034913901558</v>
      </c>
      <c r="G249" s="4" t="n">
        <v>354.375</v>
      </c>
      <c r="H249" s="4" t="n">
        <v>887.203125</v>
      </c>
      <c r="I249" s="4" t="n">
        <f aca="false">SUMIFS(bibli_modele_init!$D$1:$D$4467,bibli_modele_init!$A$1:$A$4467,$C249,bibli_modele_init!$C$1:$C$4467,$E249)</f>
        <v>0.13735363973848</v>
      </c>
      <c r="J249" s="0" t="n">
        <f aca="false">SUMIFS(bibli_modele_init!$E$1:$E$4467,bibli_modele_init!$A$1:$A$4467,$C249,bibli_modele_init!$C$1:$C$4467,$E249)</f>
        <v>354.375</v>
      </c>
      <c r="K249" s="0" t="n">
        <f aca="false">F249-I249</f>
        <v>0.011681274163078</v>
      </c>
      <c r="L249" s="0" t="n">
        <f aca="false">G249-J249</f>
        <v>0</v>
      </c>
      <c r="M249" s="0" t="n">
        <v>1</v>
      </c>
    </row>
    <row r="250" customFormat="false" ht="15.8" hidden="false" customHeight="false" outlineLevel="0" collapsed="false">
      <c r="A250" s="0" t="str">
        <f aca="false">MID(C250,1,2)</f>
        <v>02</v>
      </c>
      <c r="B250" s="0" t="str">
        <f aca="false">VLOOKUP(A250,Nomenclature!$E$1:$F$9,2,0)</f>
        <v>Café Hôtel Restaurant</v>
      </c>
      <c r="C250" s="5" t="s">
        <v>666</v>
      </c>
      <c r="D250" s="4" t="s">
        <v>239</v>
      </c>
      <c r="E250" s="4" t="s">
        <v>735</v>
      </c>
      <c r="F250" s="4" t="n">
        <v>0.0738207212075511</v>
      </c>
      <c r="G250" s="4" t="n">
        <v>354.375</v>
      </c>
      <c r="H250" s="4" t="n">
        <v>887.203125</v>
      </c>
      <c r="I250" s="4" t="n">
        <f aca="false">SUMIFS(bibli_modele_init!$D$1:$D$4467,bibli_modele_init!$A$1:$A$4467,$C250,bibli_modele_init!$C$1:$C$4467,$E250)</f>
        <v>0.0781159650831118</v>
      </c>
      <c r="J250" s="0" t="n">
        <f aca="false">SUMIFS(bibli_modele_init!$E$1:$E$4467,bibli_modele_init!$A$1:$A$4467,$C250,bibli_modele_init!$C$1:$C$4467,$E250)</f>
        <v>354.375</v>
      </c>
      <c r="K250" s="0" t="n">
        <f aca="false">F250-I250</f>
        <v>-0.00429524387556071</v>
      </c>
      <c r="L250" s="0" t="n">
        <f aca="false">G250-J250</f>
        <v>0</v>
      </c>
      <c r="M250" s="0" t="n">
        <v>1</v>
      </c>
    </row>
    <row r="251" customFormat="false" ht="15.8" hidden="false" customHeight="false" outlineLevel="0" collapsed="false">
      <c r="A251" s="0" t="str">
        <f aca="false">MID(C251,1,2)</f>
        <v>02</v>
      </c>
      <c r="B251" s="0" t="str">
        <f aca="false">VLOOKUP(A251,Nomenclature!$E$1:$F$9,2,0)</f>
        <v>Café Hôtel Restaurant</v>
      </c>
      <c r="C251" s="5" t="s">
        <v>666</v>
      </c>
      <c r="D251" s="4" t="s">
        <v>155</v>
      </c>
      <c r="E251" s="4" t="s">
        <v>736</v>
      </c>
      <c r="F251" s="4" t="n">
        <v>0.208648879408909</v>
      </c>
      <c r="G251" s="4" t="n">
        <v>376.3125</v>
      </c>
      <c r="H251" s="4" t="n">
        <v>1750.359375</v>
      </c>
      <c r="I251" s="4" t="n">
        <f aca="false">SUMIFS(bibli_modele_init!$D$1:$D$4467,bibli_modele_init!$A$1:$A$4467,$C251,bibli_modele_init!$C$1:$C$4467,$E251)</f>
        <v>0.192295095633872</v>
      </c>
      <c r="J251" s="0" t="n">
        <f aca="false">SUMIFS(bibli_modele_init!$E$1:$E$4467,bibli_modele_init!$A$1:$A$4467,$C251,bibli_modele_init!$C$1:$C$4467,$E251)</f>
        <v>376.3125</v>
      </c>
      <c r="K251" s="0" t="n">
        <f aca="false">F251-I251</f>
        <v>0.016353783775037</v>
      </c>
      <c r="L251" s="0" t="n">
        <f aca="false">G251-J251</f>
        <v>0</v>
      </c>
      <c r="M251" s="0" t="n">
        <v>1</v>
      </c>
    </row>
    <row r="252" customFormat="false" ht="15.8" hidden="false" customHeight="false" outlineLevel="0" collapsed="false">
      <c r="A252" s="0" t="str">
        <f aca="false">MID(C252,1,2)</f>
        <v>02</v>
      </c>
      <c r="B252" s="0" t="str">
        <f aca="false">VLOOKUP(A252,Nomenclature!$E$1:$F$9,2,0)</f>
        <v>Café Hôtel Restaurant</v>
      </c>
      <c r="C252" s="5" t="s">
        <v>666</v>
      </c>
      <c r="D252" s="4" t="s">
        <v>239</v>
      </c>
      <c r="E252" s="4" t="s">
        <v>737</v>
      </c>
      <c r="F252" s="4" t="n">
        <v>0</v>
      </c>
      <c r="G252" s="4" t="n">
        <v>0</v>
      </c>
      <c r="H252" s="4" t="n">
        <v>0</v>
      </c>
      <c r="I252" s="4" t="n">
        <f aca="false">SUMIFS(bibli_modele_init!$D$1:$D$4467,bibli_modele_init!$A$1:$A$4467,$C252,bibli_modele_init!$C$1:$C$4467,$E252)</f>
        <v>0.109362351116357</v>
      </c>
      <c r="J252" s="0" t="n">
        <f aca="false">SUMIFS(bibli_modele_init!$E$1:$E$4467,bibli_modele_init!$A$1:$A$4467,$C252,bibli_modele_init!$C$1:$C$4467,$E252)</f>
        <v>354.375</v>
      </c>
      <c r="K252" s="0" t="n">
        <f aca="false">F252-I252</f>
        <v>-0.109362351116357</v>
      </c>
      <c r="L252" s="0" t="n">
        <f aca="false">G252-J252</f>
        <v>-354.375</v>
      </c>
      <c r="M252" s="0" t="n">
        <v>1</v>
      </c>
    </row>
    <row r="253" customFormat="false" ht="15.8" hidden="false" customHeight="false" outlineLevel="0" collapsed="false">
      <c r="A253" s="0" t="str">
        <f aca="false">MID(C253,1,2)</f>
        <v>02</v>
      </c>
      <c r="B253" s="0" t="str">
        <f aca="false">VLOOKUP(A253,Nomenclature!$E$1:$F$9,2,0)</f>
        <v>Café Hôtel Restaurant</v>
      </c>
      <c r="C253" s="5" t="s">
        <v>666</v>
      </c>
      <c r="D253" s="4" t="s">
        <v>738</v>
      </c>
      <c r="E253" s="4" t="s">
        <v>738</v>
      </c>
      <c r="F253" s="4" t="n">
        <v>0.15</v>
      </c>
      <c r="G253" s="4" t="n">
        <v>20</v>
      </c>
      <c r="H253" s="4" t="n">
        <v>0</v>
      </c>
      <c r="I253" s="4" t="n">
        <f aca="false">SUMIFS(bibli_modele_init!$D$1:$D$4467,bibli_modele_init!$A$1:$A$4467,$C253,bibli_modele_init!$C$1:$C$4467,$E253)</f>
        <v>0.15</v>
      </c>
      <c r="J253" s="0" t="n">
        <f aca="false">SUMIFS(bibli_modele_init!$E$1:$E$4467,bibli_modele_init!$A$1:$A$4467,$C253,bibli_modele_init!$C$1:$C$4467,$E253)</f>
        <v>20</v>
      </c>
      <c r="K253" s="0" t="n">
        <f aca="false">F253-I253</f>
        <v>0</v>
      </c>
      <c r="L253" s="0" t="n">
        <f aca="false">G253-J253</f>
        <v>0</v>
      </c>
      <c r="M253" s="0" t="n">
        <v>1</v>
      </c>
    </row>
    <row r="254" customFormat="false" ht="15.8" hidden="false" customHeight="false" outlineLevel="0" collapsed="false">
      <c r="A254" s="0" t="str">
        <f aca="false">MID(C254,1,2)</f>
        <v>02</v>
      </c>
      <c r="B254" s="0" t="str">
        <f aca="false">VLOOKUP(A254,Nomenclature!$E$1:$F$9,2,0)</f>
        <v>Café Hôtel Restaurant</v>
      </c>
      <c r="C254" s="5" t="s">
        <v>367</v>
      </c>
      <c r="D254" s="4" t="s">
        <v>155</v>
      </c>
      <c r="E254" s="4" t="s">
        <v>732</v>
      </c>
      <c r="F254" s="4" t="n">
        <v>0.766969227221133</v>
      </c>
      <c r="G254" s="4" t="n">
        <v>259.0625</v>
      </c>
      <c r="H254" s="4" t="n">
        <v>4144.921875</v>
      </c>
      <c r="I254" s="4" t="n">
        <f aca="false">SUMIFS(bibli_modele_init!$D$1:$D$4467,bibli_modele_init!$A$1:$A$4467,$C254,bibli_modele_init!$C$1:$C$4467,$E254)</f>
        <v>0.788052147649769</v>
      </c>
      <c r="J254" s="0" t="n">
        <f aca="false">SUMIFS(bibli_modele_init!$E$1:$E$4467,bibli_modele_init!$A$1:$A$4467,$C254,bibli_modele_init!$C$1:$C$4467,$E254)</f>
        <v>335.0625</v>
      </c>
      <c r="K254" s="0" t="n">
        <f aca="false">F254-I254</f>
        <v>-0.021082920428636</v>
      </c>
      <c r="L254" s="0" t="n">
        <f aca="false">G254-J254</f>
        <v>-76</v>
      </c>
      <c r="M254" s="0" t="n">
        <v>1</v>
      </c>
    </row>
    <row r="255" customFormat="false" ht="15.8" hidden="false" customHeight="false" outlineLevel="0" collapsed="false">
      <c r="A255" s="0" t="str">
        <f aca="false">MID(C255,1,2)</f>
        <v>02</v>
      </c>
      <c r="B255" s="0" t="str">
        <f aca="false">VLOOKUP(A255,Nomenclature!$E$1:$F$9,2,0)</f>
        <v>Café Hôtel Restaurant</v>
      </c>
      <c r="C255" s="5" t="s">
        <v>367</v>
      </c>
      <c r="D255" s="4" t="s">
        <v>239</v>
      </c>
      <c r="E255" s="4" t="s">
        <v>733</v>
      </c>
      <c r="F255" s="4" t="n">
        <v>0.311056597548183</v>
      </c>
      <c r="G255" s="4" t="n">
        <v>241.875</v>
      </c>
      <c r="H255" s="4" t="n">
        <v>492.890625</v>
      </c>
      <c r="I255" s="4" t="n">
        <f aca="false">SUMIFS(bibli_modele_init!$D$1:$D$4467,bibli_modele_init!$A$1:$A$4467,$C255,bibli_modele_init!$C$1:$C$4467,$E255)</f>
        <v>0.32852313956794</v>
      </c>
      <c r="J255" s="0" t="n">
        <f aca="false">SUMIFS(bibli_modele_init!$E$1:$E$4467,bibli_modele_init!$A$1:$A$4467,$C255,bibli_modele_init!$C$1:$C$4467,$E255)</f>
        <v>241.875</v>
      </c>
      <c r="K255" s="0" t="n">
        <f aca="false">F255-I255</f>
        <v>-0.0174665420197569</v>
      </c>
      <c r="L255" s="0" t="n">
        <f aca="false">G255-J255</f>
        <v>0</v>
      </c>
      <c r="M255" s="0" t="n">
        <v>1</v>
      </c>
    </row>
    <row r="256" customFormat="false" ht="15.8" hidden="false" customHeight="false" outlineLevel="0" collapsed="false">
      <c r="A256" s="0" t="str">
        <f aca="false">MID(C256,1,2)</f>
        <v>02</v>
      </c>
      <c r="B256" s="0" t="str">
        <f aca="false">VLOOKUP(A256,Nomenclature!$E$1:$F$9,2,0)</f>
        <v>Café Hôtel Restaurant</v>
      </c>
      <c r="C256" s="5" t="s">
        <v>367</v>
      </c>
      <c r="D256" s="4" t="s">
        <v>155</v>
      </c>
      <c r="E256" s="4" t="s">
        <v>734</v>
      </c>
      <c r="F256" s="4" t="n">
        <v>0.12874126317356</v>
      </c>
      <c r="G256" s="4" t="n">
        <v>196.875</v>
      </c>
      <c r="H256" s="4" t="n">
        <v>492.890625</v>
      </c>
      <c r="I256" s="4" t="n">
        <f aca="false">SUMIFS(bibli_modele_init!$D$1:$D$4467,bibli_modele_init!$A$1:$A$4467,$C256,bibli_modele_init!$C$1:$C$4467,$E256)</f>
        <v>0.119052163734233</v>
      </c>
      <c r="J256" s="0" t="n">
        <f aca="false">SUMIFS(bibli_modele_init!$E$1:$E$4467,bibli_modele_init!$A$1:$A$4467,$C256,bibli_modele_init!$C$1:$C$4467,$E256)</f>
        <v>196.875</v>
      </c>
      <c r="K256" s="0" t="n">
        <f aca="false">F256-I256</f>
        <v>0.00968909943932698</v>
      </c>
      <c r="L256" s="0" t="n">
        <f aca="false">G256-J256</f>
        <v>0</v>
      </c>
      <c r="M256" s="0" t="n">
        <v>1</v>
      </c>
    </row>
    <row r="257" customFormat="false" ht="15.8" hidden="false" customHeight="false" outlineLevel="0" collapsed="false">
      <c r="A257" s="0" t="str">
        <f aca="false">MID(C257,1,2)</f>
        <v>02</v>
      </c>
      <c r="B257" s="0" t="str">
        <f aca="false">VLOOKUP(A257,Nomenclature!$E$1:$F$9,2,0)</f>
        <v>Café Hôtel Restaurant</v>
      </c>
      <c r="C257" s="5" t="s">
        <v>367</v>
      </c>
      <c r="D257" s="4" t="s">
        <v>239</v>
      </c>
      <c r="E257" s="4" t="s">
        <v>735</v>
      </c>
      <c r="F257" s="4" t="n">
        <v>0.0522130717446332</v>
      </c>
      <c r="G257" s="4" t="n">
        <v>196.875</v>
      </c>
      <c r="H257" s="4" t="n">
        <v>492.890625</v>
      </c>
      <c r="I257" s="4" t="n">
        <f aca="false">SUMIFS(bibli_modele_init!$D$1:$D$4467,bibli_modele_init!$A$1:$A$4467,$C257,bibli_modele_init!$C$1:$C$4467,$E257)</f>
        <v>0.0551449555703328</v>
      </c>
      <c r="J257" s="0" t="n">
        <f aca="false">SUMIFS(bibli_modele_init!$E$1:$E$4467,bibli_modele_init!$A$1:$A$4467,$C257,bibli_modele_init!$C$1:$C$4467,$E257)</f>
        <v>196.875</v>
      </c>
      <c r="K257" s="0" t="n">
        <f aca="false">F257-I257</f>
        <v>-0.00293188382569959</v>
      </c>
      <c r="L257" s="0" t="n">
        <f aca="false">G257-J257</f>
        <v>0</v>
      </c>
      <c r="M257" s="0" t="n">
        <v>1</v>
      </c>
    </row>
    <row r="258" customFormat="false" ht="15.8" hidden="false" customHeight="false" outlineLevel="0" collapsed="false">
      <c r="A258" s="0" t="str">
        <f aca="false">MID(C258,1,2)</f>
        <v>02</v>
      </c>
      <c r="B258" s="0" t="str">
        <f aca="false">VLOOKUP(A258,Nomenclature!$E$1:$F$9,2,0)</f>
        <v>Café Hôtel Restaurant</v>
      </c>
      <c r="C258" s="5" t="s">
        <v>367</v>
      </c>
      <c r="D258" s="4" t="s">
        <v>155</v>
      </c>
      <c r="E258" s="4" t="s">
        <v>736</v>
      </c>
      <c r="F258" s="4" t="n">
        <v>0.180237768396966</v>
      </c>
      <c r="G258" s="4" t="n">
        <v>209.0625</v>
      </c>
      <c r="H258" s="4" t="n">
        <v>972.421875</v>
      </c>
      <c r="I258" s="4" t="n">
        <f aca="false">SUMIFS(bibli_modele_init!$D$1:$D$4467,bibli_modele_init!$A$1:$A$4467,$C258,bibli_modele_init!$C$1:$C$4467,$E258)</f>
        <v>0.166673029227926</v>
      </c>
      <c r="J258" s="0" t="n">
        <f aca="false">SUMIFS(bibli_modele_init!$E$1:$E$4467,bibli_modele_init!$A$1:$A$4467,$C258,bibli_modele_init!$C$1:$C$4467,$E258)</f>
        <v>209.0625</v>
      </c>
      <c r="K258" s="0" t="n">
        <f aca="false">F258-I258</f>
        <v>0.01356473916904</v>
      </c>
      <c r="L258" s="0" t="n">
        <f aca="false">G258-J258</f>
        <v>0</v>
      </c>
      <c r="M258" s="0" t="n">
        <v>1</v>
      </c>
    </row>
    <row r="259" customFormat="false" ht="15.8" hidden="false" customHeight="false" outlineLevel="0" collapsed="false">
      <c r="A259" s="0" t="str">
        <f aca="false">MID(C259,1,2)</f>
        <v>02</v>
      </c>
      <c r="B259" s="0" t="str">
        <f aca="false">VLOOKUP(A259,Nomenclature!$E$1:$F$9,2,0)</f>
        <v>Café Hôtel Restaurant</v>
      </c>
      <c r="C259" s="5" t="s">
        <v>367</v>
      </c>
      <c r="D259" s="4" t="s">
        <v>239</v>
      </c>
      <c r="E259" s="4" t="s">
        <v>737</v>
      </c>
      <c r="F259" s="4" t="n">
        <v>0</v>
      </c>
      <c r="G259" s="4" t="n">
        <v>0</v>
      </c>
      <c r="H259" s="4" t="n">
        <v>0</v>
      </c>
      <c r="I259" s="4" t="n">
        <f aca="false">SUMIFS(bibli_modele_init!$D$1:$D$4467,bibli_modele_init!$A$1:$A$4467,$C259,bibli_modele_init!$C$1:$C$4467,$E259)</f>
        <v>0.0772029377984659</v>
      </c>
      <c r="J259" s="0" t="n">
        <f aca="false">SUMIFS(bibli_modele_init!$E$1:$E$4467,bibli_modele_init!$A$1:$A$4467,$C259,bibli_modele_init!$C$1:$C$4467,$E259)</f>
        <v>196.875</v>
      </c>
      <c r="K259" s="0" t="n">
        <f aca="false">F259-I259</f>
        <v>-0.0772029377984659</v>
      </c>
      <c r="L259" s="0" t="n">
        <f aca="false">G259-J259</f>
        <v>-196.875</v>
      </c>
      <c r="M259" s="0" t="n">
        <v>1</v>
      </c>
    </row>
    <row r="260" customFormat="false" ht="15.8" hidden="false" customHeight="false" outlineLevel="0" collapsed="false">
      <c r="A260" s="0" t="str">
        <f aca="false">MID(C260,1,2)</f>
        <v>02</v>
      </c>
      <c r="B260" s="0" t="str">
        <f aca="false">VLOOKUP(A260,Nomenclature!$E$1:$F$9,2,0)</f>
        <v>Café Hôtel Restaurant</v>
      </c>
      <c r="C260" s="5" t="s">
        <v>367</v>
      </c>
      <c r="D260" s="4" t="s">
        <v>738</v>
      </c>
      <c r="E260" s="4" t="s">
        <v>738</v>
      </c>
      <c r="F260" s="4" t="n">
        <v>0.15</v>
      </c>
      <c r="G260" s="4" t="n">
        <v>20</v>
      </c>
      <c r="H260" s="4" t="n">
        <v>0</v>
      </c>
      <c r="I260" s="4" t="n">
        <f aca="false">SUMIFS(bibli_modele_init!$D$1:$D$4467,bibli_modele_init!$A$1:$A$4467,$C260,bibli_modele_init!$C$1:$C$4467,$E260)</f>
        <v>0.15</v>
      </c>
      <c r="J260" s="0" t="n">
        <f aca="false">SUMIFS(bibli_modele_init!$E$1:$E$4467,bibli_modele_init!$A$1:$A$4467,$C260,bibli_modele_init!$C$1:$C$4467,$E260)</f>
        <v>20</v>
      </c>
      <c r="K260" s="0" t="n">
        <f aca="false">F260-I260</f>
        <v>0</v>
      </c>
      <c r="L260" s="0" t="n">
        <f aca="false">G260-J260</f>
        <v>0</v>
      </c>
      <c r="M260" s="0" t="n">
        <v>1</v>
      </c>
    </row>
    <row r="261" customFormat="false" ht="15.8" hidden="false" customHeight="false" outlineLevel="0" collapsed="false">
      <c r="A261" s="0" t="str">
        <f aca="false">MID(C261,1,2)</f>
        <v>02</v>
      </c>
      <c r="B261" s="0" t="str">
        <f aca="false">VLOOKUP(A261,Nomenclature!$E$1:$F$9,2,0)</f>
        <v>Café Hôtel Restaurant</v>
      </c>
      <c r="C261" s="5" t="s">
        <v>531</v>
      </c>
      <c r="D261" s="4" t="s">
        <v>155</v>
      </c>
      <c r="E261" s="4" t="s">
        <v>732</v>
      </c>
      <c r="F261" s="4" t="n">
        <v>0.769663055913702</v>
      </c>
      <c r="G261" s="4" t="n">
        <v>259.0625</v>
      </c>
      <c r="H261" s="4" t="n">
        <v>4144.921875</v>
      </c>
      <c r="I261" s="4" t="n">
        <f aca="false">SUMIFS(bibli_modele_init!$D$1:$D$4467,bibli_modele_init!$A$1:$A$4467,$C261,bibli_modele_init!$C$1:$C$4467,$E261)</f>
        <v>0.788497001979233</v>
      </c>
      <c r="J261" s="0" t="n">
        <f aca="false">SUMIFS(bibli_modele_init!$E$1:$E$4467,bibli_modele_init!$A$1:$A$4467,$C261,bibli_modele_init!$C$1:$C$4467,$E261)</f>
        <v>335.0625</v>
      </c>
      <c r="K261" s="0" t="n">
        <f aca="false">F261-I261</f>
        <v>-0.018833946065531</v>
      </c>
      <c r="L261" s="0" t="n">
        <f aca="false">G261-J261</f>
        <v>-76</v>
      </c>
      <c r="M261" s="0" t="n">
        <v>1</v>
      </c>
    </row>
    <row r="262" customFormat="false" ht="15.8" hidden="false" customHeight="false" outlineLevel="0" collapsed="false">
      <c r="A262" s="0" t="str">
        <f aca="false">MID(C262,1,2)</f>
        <v>02</v>
      </c>
      <c r="B262" s="0" t="str">
        <f aca="false">VLOOKUP(A262,Nomenclature!$E$1:$F$9,2,0)</f>
        <v>Café Hôtel Restaurant</v>
      </c>
      <c r="C262" s="5" t="s">
        <v>531</v>
      </c>
      <c r="D262" s="4" t="s">
        <v>239</v>
      </c>
      <c r="E262" s="4" t="s">
        <v>733</v>
      </c>
      <c r="F262" s="4" t="n">
        <v>0.310356759138132</v>
      </c>
      <c r="G262" s="4" t="n">
        <v>241.875</v>
      </c>
      <c r="H262" s="4" t="n">
        <v>492.890625</v>
      </c>
      <c r="I262" s="4" t="n">
        <f aca="false">SUMIFS(bibli_modele_init!$D$1:$D$4467,bibli_modele_init!$A$1:$A$4467,$C262,bibli_modele_init!$C$1:$C$4467,$E262)</f>
        <v>0.32905713262487</v>
      </c>
      <c r="J262" s="0" t="n">
        <f aca="false">SUMIFS(bibli_modele_init!$E$1:$E$4467,bibli_modele_init!$A$1:$A$4467,$C262,bibli_modele_init!$C$1:$C$4467,$E262)</f>
        <v>241.875</v>
      </c>
      <c r="K262" s="0" t="n">
        <f aca="false">F262-I262</f>
        <v>-0.018700373486738</v>
      </c>
      <c r="L262" s="0" t="n">
        <f aca="false">G262-J262</f>
        <v>0</v>
      </c>
      <c r="M262" s="0" t="n">
        <v>1</v>
      </c>
    </row>
    <row r="263" customFormat="false" ht="15.8" hidden="false" customHeight="false" outlineLevel="0" collapsed="false">
      <c r="A263" s="0" t="str">
        <f aca="false">MID(C263,1,2)</f>
        <v>02</v>
      </c>
      <c r="B263" s="0" t="str">
        <f aca="false">VLOOKUP(A263,Nomenclature!$E$1:$F$9,2,0)</f>
        <v>Café Hôtel Restaurant</v>
      </c>
      <c r="C263" s="5" t="s">
        <v>531</v>
      </c>
      <c r="D263" s="4" t="s">
        <v>155</v>
      </c>
      <c r="E263" s="4" t="s">
        <v>734</v>
      </c>
      <c r="F263" s="4" t="n">
        <v>0.114120873331736</v>
      </c>
      <c r="G263" s="4" t="n">
        <v>196.875</v>
      </c>
      <c r="H263" s="4" t="n">
        <v>492.890625</v>
      </c>
      <c r="I263" s="4" t="n">
        <f aca="false">SUMIFS(bibli_modele_init!$D$1:$D$4467,bibli_modele_init!$A$1:$A$4467,$C263,bibli_modele_init!$C$1:$C$4467,$E263)</f>
        <v>0.105222108853407</v>
      </c>
      <c r="J263" s="0" t="n">
        <f aca="false">SUMIFS(bibli_modele_init!$E$1:$E$4467,bibli_modele_init!$A$1:$A$4467,$C263,bibli_modele_init!$C$1:$C$4467,$E263)</f>
        <v>196.875</v>
      </c>
      <c r="K263" s="0" t="n">
        <f aca="false">F263-I263</f>
        <v>0.00889876447832901</v>
      </c>
      <c r="L263" s="0" t="n">
        <f aca="false">G263-J263</f>
        <v>0</v>
      </c>
      <c r="M263" s="0" t="n">
        <v>1</v>
      </c>
    </row>
    <row r="264" customFormat="false" ht="15.8" hidden="false" customHeight="false" outlineLevel="0" collapsed="false">
      <c r="A264" s="0" t="str">
        <f aca="false">MID(C264,1,2)</f>
        <v>02</v>
      </c>
      <c r="B264" s="0" t="str">
        <f aca="false">VLOOKUP(A264,Nomenclature!$E$1:$F$9,2,0)</f>
        <v>Café Hôtel Restaurant</v>
      </c>
      <c r="C264" s="5" t="s">
        <v>531</v>
      </c>
      <c r="D264" s="4" t="s">
        <v>239</v>
      </c>
      <c r="E264" s="4" t="s">
        <v>735</v>
      </c>
      <c r="F264" s="4" t="n">
        <v>0.0460177789814847</v>
      </c>
      <c r="G264" s="4" t="n">
        <v>196.875</v>
      </c>
      <c r="H264" s="4" t="n">
        <v>492.890625</v>
      </c>
      <c r="I264" s="4" t="n">
        <f aca="false">SUMIFS(bibli_modele_init!$D$1:$D$4467,bibli_modele_init!$A$1:$A$4467,$C264,bibli_modele_init!$C$1:$C$4467,$E264)</f>
        <v>0.0487905546052709</v>
      </c>
      <c r="J264" s="0" t="n">
        <f aca="false">SUMIFS(bibli_modele_init!$E$1:$E$4467,bibli_modele_init!$A$1:$A$4467,$C264,bibli_modele_init!$C$1:$C$4467,$E264)</f>
        <v>196.875</v>
      </c>
      <c r="K264" s="0" t="n">
        <f aca="false">F264-I264</f>
        <v>-0.00277277562378619</v>
      </c>
      <c r="L264" s="0" t="n">
        <f aca="false">G264-J264</f>
        <v>0</v>
      </c>
      <c r="M264" s="0" t="n">
        <v>1</v>
      </c>
    </row>
    <row r="265" customFormat="false" ht="15.8" hidden="false" customHeight="false" outlineLevel="0" collapsed="false">
      <c r="A265" s="0" t="str">
        <f aca="false">MID(C265,1,2)</f>
        <v>02</v>
      </c>
      <c r="B265" s="0" t="str">
        <f aca="false">VLOOKUP(A265,Nomenclature!$E$1:$F$9,2,0)</f>
        <v>Café Hôtel Restaurant</v>
      </c>
      <c r="C265" s="5" t="s">
        <v>531</v>
      </c>
      <c r="D265" s="4" t="s">
        <v>155</v>
      </c>
      <c r="E265" s="4" t="s">
        <v>736</v>
      </c>
      <c r="F265" s="4" t="n">
        <v>0.206709506467385</v>
      </c>
      <c r="G265" s="4" t="n">
        <v>209.0625</v>
      </c>
      <c r="H265" s="4" t="n">
        <v>972.421875</v>
      </c>
      <c r="I265" s="4" t="n">
        <f aca="false">SUMIFS(bibli_modele_init!$D$1:$D$4467,bibli_modele_init!$A$1:$A$4467,$C265,bibli_modele_init!$C$1:$C$4467,$E265)</f>
        <v>0.190590989621266</v>
      </c>
      <c r="J265" s="0" t="n">
        <f aca="false">SUMIFS(bibli_modele_init!$E$1:$E$4467,bibli_modele_init!$A$1:$A$4467,$C265,bibli_modele_init!$C$1:$C$4467,$E265)</f>
        <v>209.0625</v>
      </c>
      <c r="K265" s="0" t="n">
        <f aca="false">F265-I265</f>
        <v>0.016118516846119</v>
      </c>
      <c r="L265" s="0" t="n">
        <f aca="false">G265-J265</f>
        <v>0</v>
      </c>
      <c r="M265" s="0" t="n">
        <v>1</v>
      </c>
    </row>
    <row r="266" customFormat="false" ht="15.8" hidden="false" customHeight="false" outlineLevel="0" collapsed="false">
      <c r="A266" s="0" t="str">
        <f aca="false">MID(C266,1,2)</f>
        <v>02</v>
      </c>
      <c r="B266" s="0" t="str">
        <f aca="false">VLOOKUP(A266,Nomenclature!$E$1:$F$9,2,0)</f>
        <v>Café Hôtel Restaurant</v>
      </c>
      <c r="C266" s="5" t="s">
        <v>531</v>
      </c>
      <c r="D266" s="4" t="s">
        <v>239</v>
      </c>
      <c r="E266" s="4" t="s">
        <v>737</v>
      </c>
      <c r="F266" s="4" t="n">
        <v>0</v>
      </c>
      <c r="G266" s="4" t="n">
        <v>0</v>
      </c>
      <c r="H266" s="4" t="n">
        <v>0</v>
      </c>
      <c r="I266" s="4" t="n">
        <f aca="false">SUMIFS(bibli_modele_init!$D$1:$D$4467,bibli_modele_init!$A$1:$A$4467,$C266,bibli_modele_init!$C$1:$C$4467,$E266)</f>
        <v>0.0883753441906794</v>
      </c>
      <c r="J266" s="0" t="n">
        <f aca="false">SUMIFS(bibli_modele_init!$E$1:$E$4467,bibli_modele_init!$A$1:$A$4467,$C266,bibli_modele_init!$C$1:$C$4467,$E266)</f>
        <v>196.875</v>
      </c>
      <c r="K266" s="0" t="n">
        <f aca="false">F266-I266</f>
        <v>-0.0883753441906794</v>
      </c>
      <c r="L266" s="0" t="n">
        <f aca="false">G266-J266</f>
        <v>-196.875</v>
      </c>
      <c r="M266" s="0" t="n">
        <v>1</v>
      </c>
    </row>
    <row r="267" customFormat="false" ht="15.8" hidden="false" customHeight="false" outlineLevel="0" collapsed="false">
      <c r="A267" s="0" t="str">
        <f aca="false">MID(C267,1,2)</f>
        <v>02</v>
      </c>
      <c r="B267" s="0" t="str">
        <f aca="false">VLOOKUP(A267,Nomenclature!$E$1:$F$9,2,0)</f>
        <v>Café Hôtel Restaurant</v>
      </c>
      <c r="C267" s="5" t="s">
        <v>531</v>
      </c>
      <c r="D267" s="4" t="s">
        <v>738</v>
      </c>
      <c r="E267" s="4" t="s">
        <v>738</v>
      </c>
      <c r="F267" s="4" t="n">
        <v>0.15</v>
      </c>
      <c r="G267" s="4" t="n">
        <v>20</v>
      </c>
      <c r="H267" s="4" t="n">
        <v>0</v>
      </c>
      <c r="I267" s="4" t="n">
        <f aca="false">SUMIFS(bibli_modele_init!$D$1:$D$4467,bibli_modele_init!$A$1:$A$4467,$C267,bibli_modele_init!$C$1:$C$4467,$E267)</f>
        <v>0.15</v>
      </c>
      <c r="J267" s="0" t="n">
        <f aca="false">SUMIFS(bibli_modele_init!$E$1:$E$4467,bibli_modele_init!$A$1:$A$4467,$C267,bibli_modele_init!$C$1:$C$4467,$E267)</f>
        <v>20</v>
      </c>
      <c r="K267" s="0" t="n">
        <f aca="false">F267-I267</f>
        <v>0</v>
      </c>
      <c r="L267" s="0" t="n">
        <f aca="false">G267-J267</f>
        <v>0</v>
      </c>
      <c r="M267" s="0" t="n">
        <v>1</v>
      </c>
    </row>
    <row r="268" customFormat="false" ht="15.8" hidden="false" customHeight="false" outlineLevel="0" collapsed="false">
      <c r="A268" s="0" t="str">
        <f aca="false">MID(C268,1,2)</f>
        <v>02</v>
      </c>
      <c r="B268" s="0" t="str">
        <f aca="false">VLOOKUP(A268,Nomenclature!$E$1:$F$9,2,0)</f>
        <v>Café Hôtel Restaurant</v>
      </c>
      <c r="C268" s="5" t="s">
        <v>678</v>
      </c>
      <c r="D268" s="4" t="s">
        <v>155</v>
      </c>
      <c r="E268" s="4" t="s">
        <v>732</v>
      </c>
      <c r="F268" s="4" t="n">
        <v>0.760820802597225</v>
      </c>
      <c r="G268" s="4" t="n">
        <v>259.0625</v>
      </c>
      <c r="H268" s="4" t="n">
        <v>4144.921875</v>
      </c>
      <c r="I268" s="4" t="n">
        <f aca="false">SUMIFS(bibli_modele_init!$D$1:$D$4467,bibli_modele_init!$A$1:$A$4467,$C268,bibli_modele_init!$C$1:$C$4467,$E268)</f>
        <v>0.787780119468805</v>
      </c>
      <c r="J268" s="0" t="n">
        <f aca="false">SUMIFS(bibli_modele_init!$E$1:$E$4467,bibli_modele_init!$A$1:$A$4467,$C268,bibli_modele_init!$C$1:$C$4467,$E268)</f>
        <v>335.0625</v>
      </c>
      <c r="K268" s="0" t="n">
        <f aca="false">F268-I268</f>
        <v>-0.02695931687158</v>
      </c>
      <c r="L268" s="0" t="n">
        <f aca="false">G268-J268</f>
        <v>-76</v>
      </c>
      <c r="M268" s="0" t="n">
        <v>1</v>
      </c>
    </row>
    <row r="269" customFormat="false" ht="15.8" hidden="false" customHeight="false" outlineLevel="0" collapsed="false">
      <c r="A269" s="0" t="str">
        <f aca="false">MID(C269,1,2)</f>
        <v>02</v>
      </c>
      <c r="B269" s="0" t="str">
        <f aca="false">VLOOKUP(A269,Nomenclature!$E$1:$F$9,2,0)</f>
        <v>Café Hôtel Restaurant</v>
      </c>
      <c r="C269" s="5" t="s">
        <v>678</v>
      </c>
      <c r="D269" s="4" t="s">
        <v>239</v>
      </c>
      <c r="E269" s="4" t="s">
        <v>733</v>
      </c>
      <c r="F269" s="4" t="n">
        <v>0.308365606564087</v>
      </c>
      <c r="G269" s="4" t="n">
        <v>241.875</v>
      </c>
      <c r="H269" s="4" t="n">
        <v>492.890625</v>
      </c>
      <c r="I269" s="4" t="n">
        <f aca="false">SUMIFS(bibli_modele_init!$D$1:$D$4467,bibli_modele_init!$A$1:$A$4467,$C269,bibli_modele_init!$C$1:$C$4467,$E269)</f>
        <v>0.328417896815593</v>
      </c>
      <c r="J269" s="0" t="n">
        <f aca="false">SUMIFS(bibli_modele_init!$E$1:$E$4467,bibli_modele_init!$A$1:$A$4467,$C269,bibli_modele_init!$C$1:$C$4467,$E269)</f>
        <v>241.875</v>
      </c>
      <c r="K269" s="0" t="n">
        <f aca="false">F269-I269</f>
        <v>-0.020052290251506</v>
      </c>
      <c r="L269" s="0" t="n">
        <f aca="false">G269-J269</f>
        <v>0</v>
      </c>
      <c r="M269" s="0" t="n">
        <v>1</v>
      </c>
    </row>
    <row r="270" customFormat="false" ht="15.8" hidden="false" customHeight="false" outlineLevel="0" collapsed="false">
      <c r="A270" s="0" t="str">
        <f aca="false">MID(C270,1,2)</f>
        <v>02</v>
      </c>
      <c r="B270" s="0" t="str">
        <f aca="false">VLOOKUP(A270,Nomenclature!$E$1:$F$9,2,0)</f>
        <v>Café Hôtel Restaurant</v>
      </c>
      <c r="C270" s="5" t="s">
        <v>678</v>
      </c>
      <c r="D270" s="4" t="s">
        <v>155</v>
      </c>
      <c r="E270" s="4" t="s">
        <v>734</v>
      </c>
      <c r="F270" s="4" t="n">
        <v>0.127709206182855</v>
      </c>
      <c r="G270" s="4" t="n">
        <v>196.875</v>
      </c>
      <c r="H270" s="4" t="n">
        <v>492.890625</v>
      </c>
      <c r="I270" s="4" t="n">
        <f aca="false">SUMIFS(bibli_modele_init!$D$1:$D$4467,bibli_modele_init!$A$1:$A$4467,$C270,bibli_modele_init!$C$1:$C$4467,$E270)</f>
        <v>0.119011068048323</v>
      </c>
      <c r="J270" s="0" t="n">
        <f aca="false">SUMIFS(bibli_modele_init!$E$1:$E$4467,bibli_modele_init!$A$1:$A$4467,$C270,bibli_modele_init!$C$1:$C$4467,$E270)</f>
        <v>196.875</v>
      </c>
      <c r="K270" s="0" t="n">
        <f aca="false">F270-I270</f>
        <v>0.00869813813453199</v>
      </c>
      <c r="L270" s="0" t="n">
        <f aca="false">G270-J270</f>
        <v>0</v>
      </c>
      <c r="M270" s="0" t="n">
        <v>1</v>
      </c>
    </row>
    <row r="271" customFormat="false" ht="15.8" hidden="false" customHeight="false" outlineLevel="0" collapsed="false">
      <c r="A271" s="0" t="str">
        <f aca="false">MID(C271,1,2)</f>
        <v>02</v>
      </c>
      <c r="B271" s="0" t="str">
        <f aca="false">VLOOKUP(A271,Nomenclature!$E$1:$F$9,2,0)</f>
        <v>Café Hôtel Restaurant</v>
      </c>
      <c r="C271" s="5" t="s">
        <v>678</v>
      </c>
      <c r="D271" s="4" t="s">
        <v>239</v>
      </c>
      <c r="E271" s="4" t="s">
        <v>735</v>
      </c>
      <c r="F271" s="4" t="n">
        <v>0.0517613696864731</v>
      </c>
      <c r="G271" s="4" t="n">
        <v>196.875</v>
      </c>
      <c r="H271" s="4" t="n">
        <v>492.890625</v>
      </c>
      <c r="I271" s="4" t="n">
        <f aca="false">SUMIFS(bibli_modele_init!$D$1:$D$4467,bibli_modele_init!$A$1:$A$4467,$C271,bibli_modele_init!$C$1:$C$4467,$E271)</f>
        <v>0.0551272898226174</v>
      </c>
      <c r="J271" s="0" t="n">
        <f aca="false">SUMIFS(bibli_modele_init!$E$1:$E$4467,bibli_modele_init!$A$1:$A$4467,$C271,bibli_modele_init!$C$1:$C$4467,$E271)</f>
        <v>196.875</v>
      </c>
      <c r="K271" s="0" t="n">
        <f aca="false">F271-I271</f>
        <v>-0.0033659201361443</v>
      </c>
      <c r="L271" s="0" t="n">
        <f aca="false">G271-J271</f>
        <v>0</v>
      </c>
      <c r="M271" s="0" t="n">
        <v>1</v>
      </c>
    </row>
    <row r="272" customFormat="false" ht="15.8" hidden="false" customHeight="false" outlineLevel="0" collapsed="false">
      <c r="A272" s="0" t="str">
        <f aca="false">MID(C272,1,2)</f>
        <v>02</v>
      </c>
      <c r="B272" s="0" t="str">
        <f aca="false">VLOOKUP(A272,Nomenclature!$E$1:$F$9,2,0)</f>
        <v>Café Hôtel Restaurant</v>
      </c>
      <c r="C272" s="5" t="s">
        <v>678</v>
      </c>
      <c r="D272" s="4" t="s">
        <v>155</v>
      </c>
      <c r="E272" s="4" t="s">
        <v>736</v>
      </c>
      <c r="F272" s="4" t="n">
        <v>0.178792888610348</v>
      </c>
      <c r="G272" s="4" t="n">
        <v>209.0625</v>
      </c>
      <c r="H272" s="4" t="n">
        <v>972.421875</v>
      </c>
      <c r="I272" s="4" t="n">
        <f aca="false">SUMIFS(bibli_modele_init!$D$1:$D$4467,bibli_modele_init!$A$1:$A$4467,$C272,bibli_modele_init!$C$1:$C$4467,$E272)</f>
        <v>0.166615495267652</v>
      </c>
      <c r="J272" s="0" t="n">
        <f aca="false">SUMIFS(bibli_modele_init!$E$1:$E$4467,bibli_modele_init!$A$1:$A$4467,$C272,bibli_modele_init!$C$1:$C$4467,$E272)</f>
        <v>209.0625</v>
      </c>
      <c r="K272" s="0" t="n">
        <f aca="false">F272-I272</f>
        <v>0.012177393342696</v>
      </c>
      <c r="L272" s="0" t="n">
        <f aca="false">G272-J272</f>
        <v>0</v>
      </c>
      <c r="M272" s="0" t="n">
        <v>1</v>
      </c>
    </row>
    <row r="273" customFormat="false" ht="15.8" hidden="false" customHeight="false" outlineLevel="0" collapsed="false">
      <c r="A273" s="0" t="str">
        <f aca="false">MID(C273,1,2)</f>
        <v>02</v>
      </c>
      <c r="B273" s="0" t="str">
        <f aca="false">VLOOKUP(A273,Nomenclature!$E$1:$F$9,2,0)</f>
        <v>Café Hôtel Restaurant</v>
      </c>
      <c r="C273" s="5" t="s">
        <v>678</v>
      </c>
      <c r="D273" s="4" t="s">
        <v>239</v>
      </c>
      <c r="E273" s="4" t="s">
        <v>737</v>
      </c>
      <c r="F273" s="4" t="n">
        <v>0</v>
      </c>
      <c r="G273" s="4" t="n">
        <v>0</v>
      </c>
      <c r="H273" s="4" t="n">
        <v>0</v>
      </c>
      <c r="I273" s="4" t="n">
        <f aca="false">SUMIFS(bibli_modele_init!$D$1:$D$4467,bibli_modele_init!$A$1:$A$4467,$C273,bibli_modele_init!$C$1:$C$4467,$E273)</f>
        <v>0.0771782057516643</v>
      </c>
      <c r="J273" s="0" t="n">
        <f aca="false">SUMIFS(bibli_modele_init!$E$1:$E$4467,bibli_modele_init!$A$1:$A$4467,$C273,bibli_modele_init!$C$1:$C$4467,$E273)</f>
        <v>196.875</v>
      </c>
      <c r="K273" s="0" t="n">
        <f aca="false">F273-I273</f>
        <v>-0.0771782057516643</v>
      </c>
      <c r="L273" s="0" t="n">
        <f aca="false">G273-J273</f>
        <v>-196.875</v>
      </c>
      <c r="M273" s="0" t="n">
        <v>1</v>
      </c>
    </row>
    <row r="274" customFormat="false" ht="15.8" hidden="false" customHeight="false" outlineLevel="0" collapsed="false">
      <c r="A274" s="0" t="str">
        <f aca="false">MID(C274,1,2)</f>
        <v>02</v>
      </c>
      <c r="B274" s="0" t="str">
        <f aca="false">VLOOKUP(A274,Nomenclature!$E$1:$F$9,2,0)</f>
        <v>Café Hôtel Restaurant</v>
      </c>
      <c r="C274" s="5" t="s">
        <v>678</v>
      </c>
      <c r="D274" s="4" t="s">
        <v>738</v>
      </c>
      <c r="E274" s="4" t="s">
        <v>738</v>
      </c>
      <c r="F274" s="4" t="n">
        <v>0.15</v>
      </c>
      <c r="G274" s="4" t="n">
        <v>20</v>
      </c>
      <c r="H274" s="4" t="n">
        <v>0</v>
      </c>
      <c r="I274" s="4" t="n">
        <f aca="false">SUMIFS(bibli_modele_init!$D$1:$D$4467,bibli_modele_init!$A$1:$A$4467,$C274,bibli_modele_init!$C$1:$C$4467,$E274)</f>
        <v>0.15</v>
      </c>
      <c r="J274" s="0" t="n">
        <f aca="false">SUMIFS(bibli_modele_init!$E$1:$E$4467,bibli_modele_init!$A$1:$A$4467,$C274,bibli_modele_init!$C$1:$C$4467,$E274)</f>
        <v>20</v>
      </c>
      <c r="K274" s="0" t="n">
        <f aca="false">F274-I274</f>
        <v>0</v>
      </c>
      <c r="L274" s="0" t="n">
        <f aca="false">G274-J274</f>
        <v>0</v>
      </c>
      <c r="M274" s="0" t="n">
        <v>1</v>
      </c>
    </row>
    <row r="275" customFormat="false" ht="15.8" hidden="false" customHeight="false" outlineLevel="0" collapsed="false">
      <c r="A275" s="0" t="str">
        <f aca="false">MID(C275,1,2)</f>
        <v>02</v>
      </c>
      <c r="B275" s="0" t="str">
        <f aca="false">VLOOKUP(A275,Nomenclature!$E$1:$F$9,2,0)</f>
        <v>Café Hôtel Restaurant</v>
      </c>
      <c r="C275" s="5" t="s">
        <v>264</v>
      </c>
      <c r="D275" s="4" t="s">
        <v>155</v>
      </c>
      <c r="E275" s="4" t="s">
        <v>732</v>
      </c>
      <c r="F275" s="4" t="n">
        <v>0.78593550328509</v>
      </c>
      <c r="G275" s="4" t="n">
        <v>261.922839400001</v>
      </c>
      <c r="H275" s="4" t="n">
        <v>2113.935647</v>
      </c>
      <c r="I275" s="4" t="n">
        <f aca="false">SUMIFS(bibli_modele_init!$D$1:$D$4467,bibli_modele_init!$A$1:$A$4467,$C275,bibli_modele_init!$C$1:$C$4467,$E275)</f>
        <v>0.825011279748836</v>
      </c>
      <c r="J275" s="0" t="n">
        <f aca="false">SUMIFS(bibli_modele_init!$E$1:$E$4467,bibli_modele_init!$A$1:$A$4467,$C275,bibli_modele_init!$C$1:$C$4467,$E275)</f>
        <v>337.9228394</v>
      </c>
      <c r="K275" s="0" t="n">
        <f aca="false">F275-I275</f>
        <v>-0.039075776463746</v>
      </c>
      <c r="L275" s="0" t="n">
        <f aca="false">G275-J275</f>
        <v>-75.999999999999</v>
      </c>
      <c r="M275" s="0" t="n">
        <v>1</v>
      </c>
    </row>
    <row r="276" customFormat="false" ht="15.8" hidden="false" customHeight="false" outlineLevel="0" collapsed="false">
      <c r="A276" s="0" t="str">
        <f aca="false">MID(C276,1,2)</f>
        <v>02</v>
      </c>
      <c r="B276" s="0" t="str">
        <f aca="false">VLOOKUP(A276,Nomenclature!$E$1:$F$9,2,0)</f>
        <v>Café Hôtel Restaurant</v>
      </c>
      <c r="C276" s="5" t="s">
        <v>264</v>
      </c>
      <c r="D276" s="4" t="s">
        <v>239</v>
      </c>
      <c r="E276" s="4" t="s">
        <v>733</v>
      </c>
      <c r="F276" s="4" t="n">
        <v>0</v>
      </c>
      <c r="G276" s="4" t="n">
        <v>0</v>
      </c>
      <c r="H276" s="4" t="n">
        <v>0</v>
      </c>
      <c r="I276" s="4" t="n">
        <f aca="false">SUMIFS(bibli_modele_init!$D$1:$D$4467,bibli_modele_init!$A$1:$A$4467,$C276,bibli_modele_init!$C$1:$C$4467,$E276)</f>
        <v>0.29575346074193</v>
      </c>
      <c r="J276" s="0" t="n">
        <f aca="false">SUMIFS(bibli_modele_init!$E$1:$E$4467,bibli_modele_init!$A$1:$A$4467,$C276,bibli_modele_init!$C$1:$C$4467,$E276)</f>
        <v>187.6975308</v>
      </c>
      <c r="K276" s="0" t="n">
        <f aca="false">F276-I276</f>
        <v>-0.29575346074193</v>
      </c>
      <c r="L276" s="0" t="n">
        <f aca="false">G276-J276</f>
        <v>-187.6975308</v>
      </c>
      <c r="M276" s="0" t="n">
        <v>1</v>
      </c>
    </row>
    <row r="277" customFormat="false" ht="15.8" hidden="false" customHeight="false" outlineLevel="0" collapsed="false">
      <c r="A277" s="0" t="str">
        <f aca="false">MID(C277,1,2)</f>
        <v>02</v>
      </c>
      <c r="B277" s="0" t="str">
        <f aca="false">VLOOKUP(A277,Nomenclature!$E$1:$F$9,2,0)</f>
        <v>Café Hôtel Restaurant</v>
      </c>
      <c r="C277" s="5" t="s">
        <v>264</v>
      </c>
      <c r="D277" s="4" t="s">
        <v>155</v>
      </c>
      <c r="E277" s="4" t="s">
        <v>734</v>
      </c>
      <c r="F277" s="4" t="n">
        <v>0.202771359847553</v>
      </c>
      <c r="G277" s="4" t="n">
        <v>187.6975308</v>
      </c>
      <c r="H277" s="4" t="n">
        <v>759.0921294</v>
      </c>
      <c r="I277" s="4" t="n">
        <f aca="false">SUMIFS(bibli_modele_init!$D$1:$D$4467,bibli_modele_init!$A$1:$A$4467,$C277,bibli_modele_init!$C$1:$C$4467,$E277)</f>
        <v>0.19156761915768</v>
      </c>
      <c r="J277" s="0" t="n">
        <f aca="false">SUMIFS(bibli_modele_init!$E$1:$E$4467,bibli_modele_init!$A$1:$A$4467,$C277,bibli_modele_init!$C$1:$C$4467,$E277)</f>
        <v>187.6975308</v>
      </c>
      <c r="K277" s="0" t="n">
        <f aca="false">F277-I277</f>
        <v>0.011203740689873</v>
      </c>
      <c r="L277" s="0" t="n">
        <f aca="false">G277-J277</f>
        <v>0</v>
      </c>
      <c r="M277" s="0" t="n">
        <v>1</v>
      </c>
    </row>
    <row r="278" customFormat="false" ht="15.8" hidden="false" customHeight="false" outlineLevel="0" collapsed="false">
      <c r="A278" s="0" t="str">
        <f aca="false">MID(C278,1,2)</f>
        <v>02</v>
      </c>
      <c r="B278" s="0" t="str">
        <f aca="false">VLOOKUP(A278,Nomenclature!$E$1:$F$9,2,0)</f>
        <v>Café Hôtel Restaurant</v>
      </c>
      <c r="C278" s="5" t="s">
        <v>264</v>
      </c>
      <c r="D278" s="4" t="s">
        <v>239</v>
      </c>
      <c r="E278" s="4" t="s">
        <v>735</v>
      </c>
      <c r="F278" s="4" t="n">
        <v>0.259299574322422</v>
      </c>
      <c r="G278" s="4" t="n">
        <v>187.6975308</v>
      </c>
      <c r="H278" s="4" t="n">
        <v>759.0921294</v>
      </c>
      <c r="I278" s="4" t="n">
        <f aca="false">SUMIFS(bibli_modele_init!$D$1:$D$4467,bibli_modele_init!$A$1:$A$4467,$C278,bibli_modele_init!$C$1:$C$4467,$E278)</f>
        <v>0.0763043928714179</v>
      </c>
      <c r="J278" s="0" t="n">
        <f aca="false">SUMIFS(bibli_modele_init!$E$1:$E$4467,bibli_modele_init!$A$1:$A$4467,$C278,bibli_modele_init!$C$1:$C$4467,$E278)</f>
        <v>187.6975308</v>
      </c>
      <c r="K278" s="0" t="n">
        <f aca="false">F278-I278</f>
        <v>0.182995181451004</v>
      </c>
      <c r="L278" s="0" t="n">
        <f aca="false">G278-J278</f>
        <v>0</v>
      </c>
      <c r="M278" s="0" t="n">
        <v>1</v>
      </c>
    </row>
    <row r="279" customFormat="false" ht="15.8" hidden="false" customHeight="false" outlineLevel="0" collapsed="false">
      <c r="A279" s="0" t="str">
        <f aca="false">MID(C279,1,2)</f>
        <v>02</v>
      </c>
      <c r="B279" s="0" t="str">
        <f aca="false">VLOOKUP(A279,Nomenclature!$E$1:$F$9,2,0)</f>
        <v>Café Hôtel Restaurant</v>
      </c>
      <c r="C279" s="5" t="s">
        <v>264</v>
      </c>
      <c r="D279" s="4" t="s">
        <v>155</v>
      </c>
      <c r="E279" s="4" t="s">
        <v>736</v>
      </c>
      <c r="F279" s="4" t="n">
        <v>0.345811621445439</v>
      </c>
      <c r="G279" s="4" t="n">
        <v>240.6728394</v>
      </c>
      <c r="H279" s="4" t="n">
        <v>2113.935647</v>
      </c>
      <c r="I279" s="4" t="n">
        <f aca="false">SUMIFS(bibli_modele_init!$D$1:$D$4467,bibli_modele_init!$A$1:$A$4467,$C279,bibli_modele_init!$C$1:$C$4467,$E279)</f>
        <v>0.326704466780539</v>
      </c>
      <c r="J279" s="0" t="n">
        <f aca="false">SUMIFS(bibli_modele_init!$E$1:$E$4467,bibli_modele_init!$A$1:$A$4467,$C279,bibli_modele_init!$C$1:$C$4467,$E279)</f>
        <v>240.6728394</v>
      </c>
      <c r="K279" s="0" t="n">
        <f aca="false">F279-I279</f>
        <v>0.0191071546649</v>
      </c>
      <c r="L279" s="0" t="n">
        <f aca="false">G279-J279</f>
        <v>0</v>
      </c>
      <c r="M279" s="0" t="n">
        <v>1</v>
      </c>
    </row>
    <row r="280" customFormat="false" ht="15.8" hidden="false" customHeight="false" outlineLevel="0" collapsed="false">
      <c r="A280" s="0" t="str">
        <f aca="false">MID(C280,1,2)</f>
        <v>02</v>
      </c>
      <c r="B280" s="0" t="str">
        <f aca="false">VLOOKUP(A280,Nomenclature!$E$1:$F$9,2,0)</f>
        <v>Café Hôtel Restaurant</v>
      </c>
      <c r="C280" s="5" t="s">
        <v>264</v>
      </c>
      <c r="D280" s="4" t="s">
        <v>239</v>
      </c>
      <c r="E280" s="4" t="s">
        <v>737</v>
      </c>
      <c r="F280" s="4" t="n">
        <v>0</v>
      </c>
      <c r="G280" s="4" t="n">
        <v>0</v>
      </c>
      <c r="H280" s="4" t="n">
        <v>0</v>
      </c>
      <c r="I280" s="4" t="n">
        <f aca="false">SUMIFS(bibli_modele_init!$D$1:$D$4467,bibli_modele_init!$A$1:$A$4467,$C280,bibli_modele_init!$C$1:$C$4467,$E280)</f>
        <v>0.130131522726449</v>
      </c>
      <c r="J280" s="0" t="n">
        <f aca="false">SUMIFS(bibli_modele_init!$E$1:$E$4467,bibli_modele_init!$A$1:$A$4467,$C280,bibli_modele_init!$C$1:$C$4467,$E280)</f>
        <v>187.6975308</v>
      </c>
      <c r="K280" s="0" t="n">
        <f aca="false">F280-I280</f>
        <v>-0.130131522726449</v>
      </c>
      <c r="L280" s="0" t="n">
        <f aca="false">G280-J280</f>
        <v>-187.6975308</v>
      </c>
      <c r="M280" s="0" t="n">
        <v>1</v>
      </c>
    </row>
    <row r="281" customFormat="false" ht="15.8" hidden="false" customHeight="false" outlineLevel="0" collapsed="false">
      <c r="A281" s="0" t="str">
        <f aca="false">MID(C281,1,2)</f>
        <v>02</v>
      </c>
      <c r="B281" s="0" t="str">
        <f aca="false">VLOOKUP(A281,Nomenclature!$E$1:$F$9,2,0)</f>
        <v>Café Hôtel Restaurant</v>
      </c>
      <c r="C281" s="5" t="s">
        <v>264</v>
      </c>
      <c r="D281" s="4" t="s">
        <v>738</v>
      </c>
      <c r="E281" s="4" t="s">
        <v>738</v>
      </c>
      <c r="F281" s="4" t="n">
        <v>0.15</v>
      </c>
      <c r="G281" s="4" t="n">
        <v>20</v>
      </c>
      <c r="H281" s="4" t="n">
        <v>0</v>
      </c>
      <c r="I281" s="4" t="n">
        <f aca="false">SUMIFS(bibli_modele_init!$D$1:$D$4467,bibli_modele_init!$A$1:$A$4467,$C281,bibli_modele_init!$C$1:$C$4467,$E281)</f>
        <v>0.15</v>
      </c>
      <c r="J281" s="0" t="n">
        <f aca="false">SUMIFS(bibli_modele_init!$E$1:$E$4467,bibli_modele_init!$A$1:$A$4467,$C281,bibli_modele_init!$C$1:$C$4467,$E281)</f>
        <v>20</v>
      </c>
      <c r="K281" s="0" t="n">
        <f aca="false">F281-I281</f>
        <v>0</v>
      </c>
      <c r="L281" s="0" t="n">
        <f aca="false">G281-J281</f>
        <v>0</v>
      </c>
      <c r="M281" s="0" t="n">
        <v>1</v>
      </c>
    </row>
    <row r="282" customFormat="false" ht="15.8" hidden="false" customHeight="false" outlineLevel="0" collapsed="false">
      <c r="A282" s="0" t="str">
        <f aca="false">MID(C282,1,2)</f>
        <v>02</v>
      </c>
      <c r="B282" s="0" t="str">
        <f aca="false">VLOOKUP(A282,Nomenclature!$E$1:$F$9,2,0)</f>
        <v>Café Hôtel Restaurant</v>
      </c>
      <c r="C282" s="5" t="s">
        <v>480</v>
      </c>
      <c r="D282" s="4" t="s">
        <v>155</v>
      </c>
      <c r="E282" s="4" t="s">
        <v>732</v>
      </c>
      <c r="F282" s="4" t="n">
        <v>0.788631877556994</v>
      </c>
      <c r="G282" s="4" t="n">
        <v>261.9228394</v>
      </c>
      <c r="H282" s="4" t="n">
        <v>2113.935647</v>
      </c>
      <c r="I282" s="4" t="n">
        <f aca="false">SUMIFS(bibli_modele_init!$D$1:$D$4467,bibli_modele_init!$A$1:$A$4467,$C282,bibli_modele_init!$C$1:$C$4467,$E282)</f>
        <v>0.82443207717446</v>
      </c>
      <c r="J282" s="0" t="n">
        <f aca="false">SUMIFS(bibli_modele_init!$E$1:$E$4467,bibli_modele_init!$A$1:$A$4467,$C282,bibli_modele_init!$C$1:$C$4467,$E282)</f>
        <v>337.9228394</v>
      </c>
      <c r="K282" s="0" t="n">
        <f aca="false">F282-I282</f>
        <v>-0.0358001996174659</v>
      </c>
      <c r="L282" s="0" t="n">
        <f aca="false">G282-J282</f>
        <v>-76</v>
      </c>
      <c r="M282" s="0" t="n">
        <v>1</v>
      </c>
    </row>
    <row r="283" customFormat="false" ht="15.8" hidden="false" customHeight="false" outlineLevel="0" collapsed="false">
      <c r="A283" s="0" t="str">
        <f aca="false">MID(C283,1,2)</f>
        <v>02</v>
      </c>
      <c r="B283" s="0" t="str">
        <f aca="false">VLOOKUP(A283,Nomenclature!$E$1:$F$9,2,0)</f>
        <v>Café Hôtel Restaurant</v>
      </c>
      <c r="C283" s="5" t="s">
        <v>480</v>
      </c>
      <c r="D283" s="4" t="s">
        <v>239</v>
      </c>
      <c r="E283" s="4" t="s">
        <v>733</v>
      </c>
      <c r="F283" s="4" t="n">
        <v>0</v>
      </c>
      <c r="G283" s="4" t="n">
        <v>0</v>
      </c>
      <c r="H283" s="4" t="n">
        <v>0</v>
      </c>
      <c r="I283" s="4" t="n">
        <f aca="false">SUMIFS(bibli_modele_init!$D$1:$D$4467,bibli_modele_init!$A$1:$A$4467,$C283,bibli_modele_init!$C$1:$C$4467,$E283)</f>
        <v>0.295609714899875</v>
      </c>
      <c r="J283" s="0" t="n">
        <f aca="false">SUMIFS(bibli_modele_init!$E$1:$E$4467,bibli_modele_init!$A$1:$A$4467,$C283,bibli_modele_init!$C$1:$C$4467,$E283)</f>
        <v>187.6975308</v>
      </c>
      <c r="K283" s="0" t="n">
        <f aca="false">F283-I283</f>
        <v>-0.295609714899875</v>
      </c>
      <c r="L283" s="0" t="n">
        <f aca="false">G283-J283</f>
        <v>-187.6975308</v>
      </c>
      <c r="M283" s="0" t="n">
        <v>1</v>
      </c>
    </row>
    <row r="284" customFormat="false" ht="15.8" hidden="false" customHeight="false" outlineLevel="0" collapsed="false">
      <c r="A284" s="0" t="str">
        <f aca="false">MID(C284,1,2)</f>
        <v>02</v>
      </c>
      <c r="B284" s="0" t="str">
        <f aca="false">VLOOKUP(A284,Nomenclature!$E$1:$F$9,2,0)</f>
        <v>Café Hôtel Restaurant</v>
      </c>
      <c r="C284" s="5" t="s">
        <v>480</v>
      </c>
      <c r="D284" s="4" t="s">
        <v>155</v>
      </c>
      <c r="E284" s="4" t="s">
        <v>734</v>
      </c>
      <c r="F284" s="4" t="n">
        <v>0.236211019965871</v>
      </c>
      <c r="G284" s="4" t="n">
        <v>187.6975308</v>
      </c>
      <c r="H284" s="4" t="n">
        <v>759.0921294</v>
      </c>
      <c r="I284" s="4" t="n">
        <f aca="false">SUMIFS(bibli_modele_init!$D$1:$D$4467,bibli_modele_init!$A$1:$A$4467,$C284,bibli_modele_init!$C$1:$C$4467,$E284)</f>
        <v>0.222240506179765</v>
      </c>
      <c r="J284" s="0" t="n">
        <f aca="false">SUMIFS(bibli_modele_init!$E$1:$E$4467,bibli_modele_init!$A$1:$A$4467,$C284,bibli_modele_init!$C$1:$C$4467,$E284)</f>
        <v>187.6975308</v>
      </c>
      <c r="K284" s="0" t="n">
        <f aca="false">F284-I284</f>
        <v>0.013970513786106</v>
      </c>
      <c r="L284" s="0" t="n">
        <f aca="false">G284-J284</f>
        <v>0</v>
      </c>
      <c r="M284" s="0" t="n">
        <v>1</v>
      </c>
    </row>
    <row r="285" customFormat="false" ht="15.8" hidden="false" customHeight="false" outlineLevel="0" collapsed="false">
      <c r="A285" s="0" t="str">
        <f aca="false">MID(C285,1,2)</f>
        <v>02</v>
      </c>
      <c r="B285" s="0" t="str">
        <f aca="false">VLOOKUP(A285,Nomenclature!$E$1:$F$9,2,0)</f>
        <v>Café Hôtel Restaurant</v>
      </c>
      <c r="C285" s="5" t="s">
        <v>480</v>
      </c>
      <c r="D285" s="4" t="s">
        <v>239</v>
      </c>
      <c r="E285" s="4" t="s">
        <v>735</v>
      </c>
      <c r="F285" s="4" t="n">
        <v>0.26487738294626</v>
      </c>
      <c r="G285" s="4" t="n">
        <v>187.6975308</v>
      </c>
      <c r="H285" s="4" t="n">
        <v>759.0921294</v>
      </c>
      <c r="I285" s="4" t="n">
        <f aca="false">SUMIFS(bibli_modele_init!$D$1:$D$4467,bibli_modele_init!$A$1:$A$4467,$C285,bibli_modele_init!$C$1:$C$4467,$E285)</f>
        <v>0.0885410218068107</v>
      </c>
      <c r="J285" s="0" t="n">
        <f aca="false">SUMIFS(bibli_modele_init!$E$1:$E$4467,bibli_modele_init!$A$1:$A$4467,$C285,bibli_modele_init!$C$1:$C$4467,$E285)</f>
        <v>187.6975308</v>
      </c>
      <c r="K285" s="0" t="n">
        <f aca="false">F285-I285</f>
        <v>0.176336361139449</v>
      </c>
      <c r="L285" s="0" t="n">
        <f aca="false">G285-J285</f>
        <v>0</v>
      </c>
      <c r="M285" s="0" t="n">
        <v>1</v>
      </c>
    </row>
    <row r="286" customFormat="false" ht="15.8" hidden="false" customHeight="false" outlineLevel="0" collapsed="false">
      <c r="A286" s="0" t="str">
        <f aca="false">MID(C286,1,2)</f>
        <v>02</v>
      </c>
      <c r="B286" s="0" t="str">
        <f aca="false">VLOOKUP(A286,Nomenclature!$E$1:$F$9,2,0)</f>
        <v>Café Hôtel Restaurant</v>
      </c>
      <c r="C286" s="5" t="s">
        <v>480</v>
      </c>
      <c r="D286" s="4" t="s">
        <v>155</v>
      </c>
      <c r="E286" s="4" t="s">
        <v>736</v>
      </c>
      <c r="F286" s="4" t="n">
        <v>0.393685033276451</v>
      </c>
      <c r="G286" s="4" t="n">
        <v>240.6728394</v>
      </c>
      <c r="H286" s="4" t="n">
        <v>2113.935647</v>
      </c>
      <c r="I286" s="4" t="n">
        <f aca="false">SUMIFS(bibli_modele_init!$D$1:$D$4467,bibli_modele_init!$A$1:$A$4467,$C286,bibli_modele_init!$C$1:$C$4467,$E286)</f>
        <v>0.370400843632941</v>
      </c>
      <c r="J286" s="0" t="n">
        <f aca="false">SUMIFS(bibli_modele_init!$E$1:$E$4467,bibli_modele_init!$A$1:$A$4467,$C286,bibli_modele_init!$C$1:$C$4467,$E286)</f>
        <v>240.6728394</v>
      </c>
      <c r="K286" s="0" t="n">
        <f aca="false">F286-I286</f>
        <v>0.02328418964351</v>
      </c>
      <c r="L286" s="0" t="n">
        <f aca="false">G286-J286</f>
        <v>0</v>
      </c>
      <c r="M286" s="0" t="n">
        <v>1</v>
      </c>
    </row>
    <row r="287" customFormat="false" ht="15.8" hidden="false" customHeight="false" outlineLevel="0" collapsed="false">
      <c r="A287" s="0" t="str">
        <f aca="false">MID(C287,1,2)</f>
        <v>02</v>
      </c>
      <c r="B287" s="0" t="str">
        <f aca="false">VLOOKUP(A287,Nomenclature!$E$1:$F$9,2,0)</f>
        <v>Café Hôtel Restaurant</v>
      </c>
      <c r="C287" s="5" t="s">
        <v>480</v>
      </c>
      <c r="D287" s="4" t="s">
        <v>239</v>
      </c>
      <c r="E287" s="4" t="s">
        <v>737</v>
      </c>
      <c r="F287" s="4" t="n">
        <v>0</v>
      </c>
      <c r="G287" s="4" t="n">
        <v>0</v>
      </c>
      <c r="H287" s="4" t="n">
        <v>0</v>
      </c>
      <c r="I287" s="4" t="n">
        <f aca="false">SUMIFS(bibli_modele_init!$D$1:$D$4467,bibli_modele_init!$A$1:$A$4467,$C287,bibli_modele_init!$C$1:$C$4467,$E287)</f>
        <v>0.147568369678018</v>
      </c>
      <c r="J287" s="0" t="n">
        <f aca="false">SUMIFS(bibli_modele_init!$E$1:$E$4467,bibli_modele_init!$A$1:$A$4467,$C287,bibli_modele_init!$C$1:$C$4467,$E287)</f>
        <v>187.6975308</v>
      </c>
      <c r="K287" s="0" t="n">
        <f aca="false">F287-I287</f>
        <v>-0.147568369678018</v>
      </c>
      <c r="L287" s="0" t="n">
        <f aca="false">G287-J287</f>
        <v>-187.6975308</v>
      </c>
      <c r="M287" s="0" t="n">
        <v>1</v>
      </c>
    </row>
    <row r="288" customFormat="false" ht="15.8" hidden="false" customHeight="false" outlineLevel="0" collapsed="false">
      <c r="A288" s="0" t="str">
        <f aca="false">MID(C288,1,2)</f>
        <v>02</v>
      </c>
      <c r="B288" s="0" t="str">
        <f aca="false">VLOOKUP(A288,Nomenclature!$E$1:$F$9,2,0)</f>
        <v>Café Hôtel Restaurant</v>
      </c>
      <c r="C288" s="5" t="s">
        <v>480</v>
      </c>
      <c r="D288" s="4" t="s">
        <v>738</v>
      </c>
      <c r="E288" s="4" t="s">
        <v>738</v>
      </c>
      <c r="F288" s="4" t="n">
        <v>0.15</v>
      </c>
      <c r="G288" s="4" t="n">
        <v>20</v>
      </c>
      <c r="H288" s="4" t="n">
        <v>0</v>
      </c>
      <c r="I288" s="4" t="n">
        <f aca="false">SUMIFS(bibli_modele_init!$D$1:$D$4467,bibli_modele_init!$A$1:$A$4467,$C288,bibli_modele_init!$C$1:$C$4467,$E288)</f>
        <v>0.15</v>
      </c>
      <c r="J288" s="0" t="n">
        <f aca="false">SUMIFS(bibli_modele_init!$E$1:$E$4467,bibli_modele_init!$A$1:$A$4467,$C288,bibli_modele_init!$C$1:$C$4467,$E288)</f>
        <v>20</v>
      </c>
      <c r="K288" s="0" t="n">
        <f aca="false">F288-I288</f>
        <v>0</v>
      </c>
      <c r="L288" s="0" t="n">
        <f aca="false">G288-J288</f>
        <v>0</v>
      </c>
      <c r="M288" s="0" t="n">
        <v>1</v>
      </c>
    </row>
    <row r="289" customFormat="false" ht="15.8" hidden="false" customHeight="false" outlineLevel="0" collapsed="false">
      <c r="A289" s="0" t="str">
        <f aca="false">MID(C289,1,2)</f>
        <v>02</v>
      </c>
      <c r="B289" s="0" t="str">
        <f aca="false">VLOOKUP(A289,Nomenclature!$E$1:$F$9,2,0)</f>
        <v>Café Hôtel Restaurant</v>
      </c>
      <c r="C289" s="5" t="s">
        <v>619</v>
      </c>
      <c r="D289" s="4" t="s">
        <v>155</v>
      </c>
      <c r="E289" s="4" t="s">
        <v>732</v>
      </c>
      <c r="F289" s="4" t="n">
        <v>0.792959724859149</v>
      </c>
      <c r="G289" s="4" t="n">
        <v>261.922839399999</v>
      </c>
      <c r="H289" s="4" t="n">
        <v>2113.935647</v>
      </c>
      <c r="I289" s="4" t="n">
        <f aca="false">SUMIFS(bibli_modele_init!$D$1:$D$4467,bibli_modele_init!$A$1:$A$4467,$C289,bibli_modele_init!$C$1:$C$4467,$E289)</f>
        <v>0.824916731601369</v>
      </c>
      <c r="J289" s="0" t="n">
        <f aca="false">SUMIFS(bibli_modele_init!$E$1:$E$4467,bibli_modele_init!$A$1:$A$4467,$C289,bibli_modele_init!$C$1:$C$4467,$E289)</f>
        <v>337.9228394</v>
      </c>
      <c r="K289" s="0" t="n">
        <f aca="false">F289-I289</f>
        <v>-0.03195700674222</v>
      </c>
      <c r="L289" s="0" t="n">
        <f aca="false">G289-J289</f>
        <v>-76.000000000001</v>
      </c>
      <c r="M289" s="0" t="n">
        <v>1</v>
      </c>
    </row>
    <row r="290" customFormat="false" ht="15.8" hidden="false" customHeight="false" outlineLevel="0" collapsed="false">
      <c r="A290" s="0" t="str">
        <f aca="false">MID(C290,1,2)</f>
        <v>02</v>
      </c>
      <c r="B290" s="0" t="str">
        <f aca="false">VLOOKUP(A290,Nomenclature!$E$1:$F$9,2,0)</f>
        <v>Café Hôtel Restaurant</v>
      </c>
      <c r="C290" s="5" t="s">
        <v>619</v>
      </c>
      <c r="D290" s="4" t="s">
        <v>239</v>
      </c>
      <c r="E290" s="4" t="s">
        <v>733</v>
      </c>
      <c r="F290" s="4" t="n">
        <v>0</v>
      </c>
      <c r="G290" s="4" t="n">
        <v>0</v>
      </c>
      <c r="H290" s="4" t="n">
        <v>0</v>
      </c>
      <c r="I290" s="4" t="n">
        <f aca="false">SUMIFS(bibli_modele_init!$D$1:$D$4467,bibli_modele_init!$A$1:$A$4467,$C290,bibli_modele_init!$C$1:$C$4467,$E290)</f>
        <v>0.295530305511561</v>
      </c>
      <c r="J290" s="0" t="n">
        <f aca="false">SUMIFS(bibli_modele_init!$E$1:$E$4467,bibli_modele_init!$A$1:$A$4467,$C290,bibli_modele_init!$C$1:$C$4467,$E290)</f>
        <v>187.6975308</v>
      </c>
      <c r="K290" s="0" t="n">
        <f aca="false">F290-I290</f>
        <v>-0.295530305511561</v>
      </c>
      <c r="L290" s="0" t="n">
        <f aca="false">G290-J290</f>
        <v>-187.6975308</v>
      </c>
      <c r="M290" s="0" t="n">
        <v>1</v>
      </c>
    </row>
    <row r="291" customFormat="false" ht="15.8" hidden="false" customHeight="false" outlineLevel="0" collapsed="false">
      <c r="A291" s="0" t="str">
        <f aca="false">MID(C291,1,2)</f>
        <v>02</v>
      </c>
      <c r="B291" s="0" t="str">
        <f aca="false">VLOOKUP(A291,Nomenclature!$E$1:$F$9,2,0)</f>
        <v>Café Hôtel Restaurant</v>
      </c>
      <c r="C291" s="5" t="s">
        <v>619</v>
      </c>
      <c r="D291" s="4" t="s">
        <v>155</v>
      </c>
      <c r="E291" s="4" t="s">
        <v>734</v>
      </c>
      <c r="F291" s="4" t="n">
        <v>0.20458360901366</v>
      </c>
      <c r="G291" s="4" t="n">
        <v>187.6975308</v>
      </c>
      <c r="H291" s="4" t="n">
        <v>759.0921294</v>
      </c>
      <c r="I291" s="4" t="n">
        <f aca="false">SUMIFS(bibli_modele_init!$D$1:$D$4467,bibli_modele_init!$A$1:$A$4467,$C291,bibli_modele_init!$C$1:$C$4467,$E291)</f>
        <v>0.191545665077838</v>
      </c>
      <c r="J291" s="0" t="n">
        <f aca="false">SUMIFS(bibli_modele_init!$E$1:$E$4467,bibli_modele_init!$A$1:$A$4467,$C291,bibli_modele_init!$C$1:$C$4467,$E291)</f>
        <v>187.6975308</v>
      </c>
      <c r="K291" s="0" t="n">
        <f aca="false">F291-I291</f>
        <v>0.013037943935822</v>
      </c>
      <c r="L291" s="0" t="n">
        <f aca="false">G291-J291</f>
        <v>0</v>
      </c>
      <c r="M291" s="0" t="n">
        <v>1</v>
      </c>
    </row>
    <row r="292" customFormat="false" ht="15.8" hidden="false" customHeight="false" outlineLevel="0" collapsed="false">
      <c r="A292" s="0" t="str">
        <f aca="false">MID(C292,1,2)</f>
        <v>02</v>
      </c>
      <c r="B292" s="0" t="str">
        <f aca="false">VLOOKUP(A292,Nomenclature!$E$1:$F$9,2,0)</f>
        <v>Café Hôtel Restaurant</v>
      </c>
      <c r="C292" s="5" t="s">
        <v>619</v>
      </c>
      <c r="D292" s="4" t="s">
        <v>239</v>
      </c>
      <c r="E292" s="4" t="s">
        <v>735</v>
      </c>
      <c r="F292" s="4" t="n">
        <v>0.268378401701256</v>
      </c>
      <c r="G292" s="4" t="n">
        <v>187.6975308</v>
      </c>
      <c r="H292" s="4" t="n">
        <v>759.0921294</v>
      </c>
      <c r="I292" s="4" t="n">
        <f aca="false">SUMIFS(bibli_modele_init!$D$1:$D$4467,bibli_modele_init!$A$1:$A$4467,$C292,bibli_modele_init!$C$1:$C$4467,$E292)</f>
        <v>0.0762468188219828</v>
      </c>
      <c r="J292" s="0" t="n">
        <f aca="false">SUMIFS(bibli_modele_init!$E$1:$E$4467,bibli_modele_init!$A$1:$A$4467,$C292,bibli_modele_init!$C$1:$C$4467,$E292)</f>
        <v>187.6975308</v>
      </c>
      <c r="K292" s="0" t="n">
        <f aca="false">F292-I292</f>
        <v>0.192131582879273</v>
      </c>
      <c r="L292" s="0" t="n">
        <f aca="false">G292-J292</f>
        <v>0</v>
      </c>
      <c r="M292" s="0" t="n">
        <v>1</v>
      </c>
    </row>
    <row r="293" customFormat="false" ht="15.8" hidden="false" customHeight="false" outlineLevel="0" collapsed="false">
      <c r="A293" s="0" t="str">
        <f aca="false">MID(C293,1,2)</f>
        <v>02</v>
      </c>
      <c r="B293" s="0" t="str">
        <f aca="false">VLOOKUP(A293,Nomenclature!$E$1:$F$9,2,0)</f>
        <v>Café Hôtel Restaurant</v>
      </c>
      <c r="C293" s="5" t="s">
        <v>619</v>
      </c>
      <c r="D293" s="4" t="s">
        <v>155</v>
      </c>
      <c r="E293" s="4" t="s">
        <v>736</v>
      </c>
      <c r="F293" s="4" t="n">
        <v>0.348902278938025</v>
      </c>
      <c r="G293" s="4" t="n">
        <v>240.6728394</v>
      </c>
      <c r="H293" s="4" t="n">
        <v>2113.935647</v>
      </c>
      <c r="I293" s="4" t="n">
        <f aca="false">SUMIFS(bibli_modele_init!$D$1:$D$4467,bibli_modele_init!$A$1:$A$4467,$C293,bibli_modele_init!$C$1:$C$4467,$E293)</f>
        <v>0.326667025714142</v>
      </c>
      <c r="J293" s="0" t="n">
        <f aca="false">SUMIFS(bibli_modele_init!$E$1:$E$4467,bibli_modele_init!$A$1:$A$4467,$C293,bibli_modele_init!$C$1:$C$4467,$E293)</f>
        <v>240.6728394</v>
      </c>
      <c r="K293" s="0" t="n">
        <f aca="false">F293-I293</f>
        <v>0.022235253223883</v>
      </c>
      <c r="L293" s="0" t="n">
        <f aca="false">G293-J293</f>
        <v>0</v>
      </c>
      <c r="M293" s="0" t="n">
        <v>1</v>
      </c>
    </row>
    <row r="294" customFormat="false" ht="15.8" hidden="false" customHeight="false" outlineLevel="0" collapsed="false">
      <c r="A294" s="0" t="str">
        <f aca="false">MID(C294,1,2)</f>
        <v>02</v>
      </c>
      <c r="B294" s="0" t="str">
        <f aca="false">VLOOKUP(A294,Nomenclature!$E$1:$F$9,2,0)</f>
        <v>Café Hôtel Restaurant</v>
      </c>
      <c r="C294" s="5" t="s">
        <v>619</v>
      </c>
      <c r="D294" s="4" t="s">
        <v>239</v>
      </c>
      <c r="E294" s="4" t="s">
        <v>737</v>
      </c>
      <c r="F294" s="4" t="n">
        <v>0</v>
      </c>
      <c r="G294" s="4" t="n">
        <v>0</v>
      </c>
      <c r="H294" s="4" t="n">
        <v>0</v>
      </c>
      <c r="I294" s="4" t="n">
        <f aca="false">SUMIFS(bibli_modele_init!$D$1:$D$4467,bibli_modele_init!$A$1:$A$4467,$C294,bibli_modele_init!$C$1:$C$4467,$E294)</f>
        <v>0.130033334425087</v>
      </c>
      <c r="J294" s="0" t="n">
        <f aca="false">SUMIFS(bibli_modele_init!$E$1:$E$4467,bibli_modele_init!$A$1:$A$4467,$C294,bibli_modele_init!$C$1:$C$4467,$E294)</f>
        <v>187.6975308</v>
      </c>
      <c r="K294" s="0" t="n">
        <f aca="false">F294-I294</f>
        <v>-0.130033334425087</v>
      </c>
      <c r="L294" s="0" t="n">
        <f aca="false">G294-J294</f>
        <v>-187.6975308</v>
      </c>
      <c r="M294" s="0" t="n">
        <v>1</v>
      </c>
    </row>
    <row r="295" customFormat="false" ht="15.8" hidden="false" customHeight="false" outlineLevel="0" collapsed="false">
      <c r="A295" s="0" t="str">
        <f aca="false">MID(C295,1,2)</f>
        <v>02</v>
      </c>
      <c r="B295" s="0" t="str">
        <f aca="false">VLOOKUP(A295,Nomenclature!$E$1:$F$9,2,0)</f>
        <v>Café Hôtel Restaurant</v>
      </c>
      <c r="C295" s="5" t="s">
        <v>619</v>
      </c>
      <c r="D295" s="4" t="s">
        <v>738</v>
      </c>
      <c r="E295" s="4" t="s">
        <v>738</v>
      </c>
      <c r="F295" s="4" t="n">
        <v>0.15</v>
      </c>
      <c r="G295" s="4" t="n">
        <v>20</v>
      </c>
      <c r="H295" s="4" t="n">
        <v>0</v>
      </c>
      <c r="I295" s="4" t="n">
        <f aca="false">SUMIFS(bibli_modele_init!$D$1:$D$4467,bibli_modele_init!$A$1:$A$4467,$C295,bibli_modele_init!$C$1:$C$4467,$E295)</f>
        <v>0.15</v>
      </c>
      <c r="J295" s="0" t="n">
        <f aca="false">SUMIFS(bibli_modele_init!$E$1:$E$4467,bibli_modele_init!$A$1:$A$4467,$C295,bibli_modele_init!$C$1:$C$4467,$E295)</f>
        <v>20</v>
      </c>
      <c r="K295" s="0" t="n">
        <f aca="false">F295-I295</f>
        <v>0</v>
      </c>
      <c r="L295" s="0" t="n">
        <f aca="false">G295-J295</f>
        <v>0</v>
      </c>
      <c r="M295" s="0" t="n">
        <v>1</v>
      </c>
    </row>
    <row r="296" customFormat="false" ht="15.8" hidden="false" customHeight="false" outlineLevel="0" collapsed="false">
      <c r="A296" s="0" t="str">
        <f aca="false">MID(C296,1,2)</f>
        <v>02</v>
      </c>
      <c r="B296" s="0" t="str">
        <f aca="false">VLOOKUP(A296,Nomenclature!$E$1:$F$9,2,0)</f>
        <v>Café Hôtel Restaurant</v>
      </c>
      <c r="C296" s="5" t="s">
        <v>266</v>
      </c>
      <c r="D296" s="4" t="s">
        <v>155</v>
      </c>
      <c r="E296" s="4" t="s">
        <v>732</v>
      </c>
      <c r="F296" s="4" t="n">
        <v>0.792998278432256</v>
      </c>
      <c r="G296" s="4" t="n">
        <v>243.1725147</v>
      </c>
      <c r="H296" s="4" t="n">
        <v>1947.0784</v>
      </c>
      <c r="I296" s="4" t="n">
        <f aca="false">SUMIFS(bibli_modele_init!$D$1:$D$4467,bibli_modele_init!$A$1:$A$4467,$C296,bibli_modele_init!$C$1:$C$4467,$E296)</f>
        <v>0.830745092294764</v>
      </c>
      <c r="J296" s="0" t="n">
        <f aca="false">SUMIFS(bibli_modele_init!$E$1:$E$4467,bibli_modele_init!$A$1:$A$4467,$C296,bibli_modele_init!$C$1:$C$4467,$E296)</f>
        <v>319.1725147</v>
      </c>
      <c r="K296" s="0" t="n">
        <f aca="false">F296-I296</f>
        <v>-0.037746813862508</v>
      </c>
      <c r="L296" s="0" t="n">
        <f aca="false">G296-J296</f>
        <v>-76</v>
      </c>
      <c r="M296" s="0" t="n">
        <v>1</v>
      </c>
    </row>
    <row r="297" customFormat="false" ht="15.8" hidden="false" customHeight="false" outlineLevel="0" collapsed="false">
      <c r="A297" s="0" t="str">
        <f aca="false">MID(C297,1,2)</f>
        <v>02</v>
      </c>
      <c r="B297" s="0" t="str">
        <f aca="false">VLOOKUP(A297,Nomenclature!$E$1:$F$9,2,0)</f>
        <v>Café Hôtel Restaurant</v>
      </c>
      <c r="C297" s="5" t="s">
        <v>266</v>
      </c>
      <c r="D297" s="4" t="s">
        <v>239</v>
      </c>
      <c r="E297" s="4" t="s">
        <v>733</v>
      </c>
      <c r="F297" s="4" t="n">
        <v>0</v>
      </c>
      <c r="G297" s="4" t="n">
        <v>0</v>
      </c>
      <c r="H297" s="4" t="n">
        <v>0</v>
      </c>
      <c r="I297" s="4" t="n">
        <f aca="false">SUMIFS(bibli_modele_init!$D$1:$D$4467,bibli_modele_init!$A$1:$A$4467,$C297,bibli_modele_init!$C$1:$C$4467,$E297)</f>
        <v>0.298308564022286</v>
      </c>
      <c r="J297" s="0" t="n">
        <f aca="false">SUMIFS(bibli_modele_init!$E$1:$E$4467,bibli_modele_init!$A$1:$A$4467,$C297,bibli_modele_init!$C$1:$C$4467,$E297)</f>
        <v>173.1749513</v>
      </c>
      <c r="K297" s="0" t="n">
        <f aca="false">F297-I297</f>
        <v>-0.298308564022286</v>
      </c>
      <c r="L297" s="0" t="n">
        <f aca="false">G297-J297</f>
        <v>-173.1749513</v>
      </c>
      <c r="M297" s="0" t="n">
        <v>1</v>
      </c>
    </row>
    <row r="298" customFormat="false" ht="15.8" hidden="false" customHeight="false" outlineLevel="0" collapsed="false">
      <c r="A298" s="0" t="str">
        <f aca="false">MID(C298,1,2)</f>
        <v>02</v>
      </c>
      <c r="B298" s="0" t="str">
        <f aca="false">VLOOKUP(A298,Nomenclature!$E$1:$F$9,2,0)</f>
        <v>Café Hôtel Restaurant</v>
      </c>
      <c r="C298" s="5" t="s">
        <v>266</v>
      </c>
      <c r="D298" s="4" t="s">
        <v>155</v>
      </c>
      <c r="E298" s="4" t="s">
        <v>734</v>
      </c>
      <c r="F298" s="4" t="n">
        <v>0.204593555835522</v>
      </c>
      <c r="G298" s="4" t="n">
        <v>173.1749513</v>
      </c>
      <c r="H298" s="4" t="n">
        <v>700.3594665</v>
      </c>
      <c r="I298" s="4" t="n">
        <f aca="false">SUMIFS(bibli_modele_init!$D$1:$D$4467,bibli_modele_init!$A$1:$A$4467,$C298,bibli_modele_init!$C$1:$C$4467,$E298)</f>
        <v>0.192899010430844</v>
      </c>
      <c r="J298" s="0" t="n">
        <f aca="false">SUMIFS(bibli_modele_init!$E$1:$E$4467,bibli_modele_init!$A$1:$A$4467,$C298,bibli_modele_init!$C$1:$C$4467,$E298)</f>
        <v>173.1749513</v>
      </c>
      <c r="K298" s="0" t="n">
        <f aca="false">F298-I298</f>
        <v>0.011694545404678</v>
      </c>
      <c r="L298" s="0" t="n">
        <f aca="false">G298-J298</f>
        <v>0</v>
      </c>
      <c r="M298" s="0" t="n">
        <v>1</v>
      </c>
    </row>
    <row r="299" customFormat="false" ht="15.8" hidden="false" customHeight="false" outlineLevel="0" collapsed="false">
      <c r="A299" s="0" t="str">
        <f aca="false">MID(C299,1,2)</f>
        <v>02</v>
      </c>
      <c r="B299" s="0" t="str">
        <f aca="false">VLOOKUP(A299,Nomenclature!$E$1:$F$9,2,0)</f>
        <v>Café Hôtel Restaurant</v>
      </c>
      <c r="C299" s="5" t="s">
        <v>266</v>
      </c>
      <c r="D299" s="4" t="s">
        <v>239</v>
      </c>
      <c r="E299" s="4" t="s">
        <v>735</v>
      </c>
      <c r="F299" s="4" t="n">
        <v>0.264676914420636</v>
      </c>
      <c r="G299" s="4" t="n">
        <v>173.1749513</v>
      </c>
      <c r="H299" s="4" t="n">
        <v>700.3594665</v>
      </c>
      <c r="I299" s="4" t="n">
        <f aca="false">SUMIFS(bibli_modele_init!$D$1:$D$4467,bibli_modele_init!$A$1:$A$4467,$C299,bibli_modele_init!$C$1:$C$4467,$E299)</f>
        <v>0.0769636095177499</v>
      </c>
      <c r="J299" s="0" t="n">
        <f aca="false">SUMIFS(bibli_modele_init!$E$1:$E$4467,bibli_modele_init!$A$1:$A$4467,$C299,bibli_modele_init!$C$1:$C$4467,$E299)</f>
        <v>173.1749513</v>
      </c>
      <c r="K299" s="0" t="n">
        <f aca="false">F299-I299</f>
        <v>0.187713304902886</v>
      </c>
      <c r="L299" s="0" t="n">
        <f aca="false">G299-J299</f>
        <v>0</v>
      </c>
      <c r="M299" s="0" t="n">
        <v>1</v>
      </c>
    </row>
    <row r="300" customFormat="false" ht="15.8" hidden="false" customHeight="false" outlineLevel="0" collapsed="false">
      <c r="A300" s="0" t="str">
        <f aca="false">MID(C300,1,2)</f>
        <v>02</v>
      </c>
      <c r="B300" s="0" t="str">
        <f aca="false">VLOOKUP(A300,Nomenclature!$E$1:$F$9,2,0)</f>
        <v>Café Hôtel Restaurant</v>
      </c>
      <c r="C300" s="5" t="s">
        <v>266</v>
      </c>
      <c r="D300" s="4" t="s">
        <v>155</v>
      </c>
      <c r="E300" s="4" t="s">
        <v>736</v>
      </c>
      <c r="F300" s="4" t="n">
        <v>0.348919242510193</v>
      </c>
      <c r="G300" s="4" t="n">
        <v>221.9225147</v>
      </c>
      <c r="H300" s="4" t="n">
        <v>1947.0784</v>
      </c>
      <c r="I300" s="4" t="n">
        <f aca="false">SUMIFS(bibli_modele_init!$D$1:$D$4467,bibli_modele_init!$A$1:$A$4467,$C300,bibli_modele_init!$C$1:$C$4467,$E300)</f>
        <v>0.328975056548727</v>
      </c>
      <c r="J300" s="0" t="n">
        <f aca="false">SUMIFS(bibli_modele_init!$E$1:$E$4467,bibli_modele_init!$A$1:$A$4467,$C300,bibli_modele_init!$C$1:$C$4467,$E300)</f>
        <v>221.9225147</v>
      </c>
      <c r="K300" s="0" t="n">
        <f aca="false">F300-I300</f>
        <v>0.019944185961466</v>
      </c>
      <c r="L300" s="0" t="n">
        <f aca="false">G300-J300</f>
        <v>0</v>
      </c>
      <c r="M300" s="0" t="n">
        <v>1</v>
      </c>
    </row>
    <row r="301" customFormat="false" ht="15.8" hidden="false" customHeight="false" outlineLevel="0" collapsed="false">
      <c r="A301" s="0" t="str">
        <f aca="false">MID(C301,1,2)</f>
        <v>02</v>
      </c>
      <c r="B301" s="0" t="str">
        <f aca="false">VLOOKUP(A301,Nomenclature!$E$1:$F$9,2,0)</f>
        <v>Café Hôtel Restaurant</v>
      </c>
      <c r="C301" s="5" t="s">
        <v>266</v>
      </c>
      <c r="D301" s="4" t="s">
        <v>239</v>
      </c>
      <c r="E301" s="4" t="s">
        <v>737</v>
      </c>
      <c r="F301" s="4" t="n">
        <v>0</v>
      </c>
      <c r="G301" s="4" t="n">
        <v>0</v>
      </c>
      <c r="H301" s="4" t="n">
        <v>0</v>
      </c>
      <c r="I301" s="4" t="n">
        <f aca="false">SUMIFS(bibli_modele_init!$D$1:$D$4467,bibli_modele_init!$A$1:$A$4467,$C301,bibli_modele_init!$C$1:$C$4467,$E301)</f>
        <v>0.131255768169806</v>
      </c>
      <c r="J301" s="0" t="n">
        <f aca="false">SUMIFS(bibli_modele_init!$E$1:$E$4467,bibli_modele_init!$A$1:$A$4467,$C301,bibli_modele_init!$C$1:$C$4467,$E301)</f>
        <v>173.1749513</v>
      </c>
      <c r="K301" s="0" t="n">
        <f aca="false">F301-I301</f>
        <v>-0.131255768169806</v>
      </c>
      <c r="L301" s="0" t="n">
        <f aca="false">G301-J301</f>
        <v>-173.1749513</v>
      </c>
      <c r="M301" s="0" t="n">
        <v>1</v>
      </c>
    </row>
    <row r="302" customFormat="false" ht="15.8" hidden="false" customHeight="false" outlineLevel="0" collapsed="false">
      <c r="A302" s="0" t="str">
        <f aca="false">MID(C302,1,2)</f>
        <v>02</v>
      </c>
      <c r="B302" s="0" t="str">
        <f aca="false">VLOOKUP(A302,Nomenclature!$E$1:$F$9,2,0)</f>
        <v>Café Hôtel Restaurant</v>
      </c>
      <c r="C302" s="5" t="s">
        <v>266</v>
      </c>
      <c r="D302" s="4" t="s">
        <v>738</v>
      </c>
      <c r="E302" s="4" t="s">
        <v>738</v>
      </c>
      <c r="F302" s="4" t="n">
        <v>0.15</v>
      </c>
      <c r="G302" s="4" t="n">
        <v>20</v>
      </c>
      <c r="H302" s="4" t="n">
        <v>0</v>
      </c>
      <c r="I302" s="4" t="n">
        <f aca="false">SUMIFS(bibli_modele_init!$D$1:$D$4467,bibli_modele_init!$A$1:$A$4467,$C302,bibli_modele_init!$C$1:$C$4467,$E302)</f>
        <v>0.15</v>
      </c>
      <c r="J302" s="0" t="n">
        <f aca="false">SUMIFS(bibli_modele_init!$E$1:$E$4467,bibli_modele_init!$A$1:$A$4467,$C302,bibli_modele_init!$C$1:$C$4467,$E302)</f>
        <v>20</v>
      </c>
      <c r="K302" s="0" t="n">
        <f aca="false">F302-I302</f>
        <v>0</v>
      </c>
      <c r="L302" s="0" t="n">
        <f aca="false">G302-J302</f>
        <v>0</v>
      </c>
      <c r="M302" s="0" t="n">
        <v>1</v>
      </c>
    </row>
    <row r="303" customFormat="false" ht="15.8" hidden="false" customHeight="false" outlineLevel="0" collapsed="false">
      <c r="A303" s="0" t="str">
        <f aca="false">MID(C303,1,2)</f>
        <v>02</v>
      </c>
      <c r="B303" s="0" t="str">
        <f aca="false">VLOOKUP(A303,Nomenclature!$E$1:$F$9,2,0)</f>
        <v>Café Hôtel Restaurant</v>
      </c>
      <c r="C303" s="5" t="s">
        <v>481</v>
      </c>
      <c r="D303" s="4" t="s">
        <v>155</v>
      </c>
      <c r="E303" s="4" t="s">
        <v>732</v>
      </c>
      <c r="F303" s="4" t="n">
        <v>0.795370777287721</v>
      </c>
      <c r="G303" s="4" t="n">
        <v>243.1725147</v>
      </c>
      <c r="H303" s="4" t="n">
        <v>1972.579192</v>
      </c>
      <c r="I303" s="4" t="n">
        <f aca="false">SUMIFS(bibli_modele_init!$D$1:$D$4467,bibli_modele_init!$A$1:$A$4467,$C303,bibli_modele_init!$C$1:$C$4467,$E303)</f>
        <v>0.820133047832942</v>
      </c>
      <c r="J303" s="0" t="n">
        <f aca="false">SUMIFS(bibli_modele_init!$E$1:$E$4467,bibli_modele_init!$A$1:$A$4467,$C303,bibli_modele_init!$C$1:$C$4467,$E303)</f>
        <v>319.1725147</v>
      </c>
      <c r="K303" s="0" t="n">
        <f aca="false">F303-I303</f>
        <v>-0.024762270545221</v>
      </c>
      <c r="L303" s="0" t="n">
        <f aca="false">G303-J303</f>
        <v>-76</v>
      </c>
      <c r="M303" s="0" t="n">
        <v>1</v>
      </c>
    </row>
    <row r="304" customFormat="false" ht="15.8" hidden="false" customHeight="false" outlineLevel="0" collapsed="false">
      <c r="A304" s="0" t="str">
        <f aca="false">MID(C304,1,2)</f>
        <v>02</v>
      </c>
      <c r="B304" s="0" t="str">
        <f aca="false">VLOOKUP(A304,Nomenclature!$E$1:$F$9,2,0)</f>
        <v>Café Hôtel Restaurant</v>
      </c>
      <c r="C304" s="5" t="s">
        <v>481</v>
      </c>
      <c r="D304" s="4" t="s">
        <v>239</v>
      </c>
      <c r="E304" s="4" t="s">
        <v>733</v>
      </c>
      <c r="F304" s="4" t="n">
        <v>0</v>
      </c>
      <c r="G304" s="4" t="n">
        <v>0</v>
      </c>
      <c r="H304" s="4" t="n">
        <v>0</v>
      </c>
      <c r="I304" s="4" t="n">
        <f aca="false">SUMIFS(bibli_modele_init!$D$1:$D$4467,bibli_modele_init!$A$1:$A$4467,$C304,bibli_modele_init!$C$1:$C$4467,$E304)</f>
        <v>0.285605285273959</v>
      </c>
      <c r="J304" s="0" t="n">
        <f aca="false">SUMIFS(bibli_modele_init!$E$1:$E$4467,bibli_modele_init!$A$1:$A$4467,$C304,bibli_modele_init!$C$1:$C$4467,$E304)</f>
        <v>173.1749513</v>
      </c>
      <c r="K304" s="0" t="n">
        <f aca="false">F304-I304</f>
        <v>-0.285605285273959</v>
      </c>
      <c r="L304" s="0" t="n">
        <f aca="false">G304-J304</f>
        <v>-173.1749513</v>
      </c>
      <c r="M304" s="0" t="n">
        <v>1</v>
      </c>
    </row>
    <row r="305" customFormat="false" ht="15.8" hidden="false" customHeight="false" outlineLevel="0" collapsed="false">
      <c r="A305" s="0" t="str">
        <f aca="false">MID(C305,1,2)</f>
        <v>02</v>
      </c>
      <c r="B305" s="0" t="str">
        <f aca="false">VLOOKUP(A305,Nomenclature!$E$1:$F$9,2,0)</f>
        <v>Café Hôtel Restaurant</v>
      </c>
      <c r="C305" s="5" t="s">
        <v>481</v>
      </c>
      <c r="D305" s="4" t="s">
        <v>155</v>
      </c>
      <c r="E305" s="4" t="s">
        <v>734</v>
      </c>
      <c r="F305" s="4" t="n">
        <v>0.238229455213218</v>
      </c>
      <c r="G305" s="4" t="n">
        <v>173.1749513</v>
      </c>
      <c r="H305" s="4" t="n">
        <v>710.0173003</v>
      </c>
      <c r="I305" s="4" t="n">
        <f aca="false">SUMIFS(bibli_modele_init!$D$1:$D$4467,bibli_modele_init!$A$1:$A$4467,$C305,bibli_modele_init!$C$1:$C$4467,$E305)</f>
        <v>0.221081625438231</v>
      </c>
      <c r="J305" s="0" t="n">
        <f aca="false">SUMIFS(bibli_modele_init!$E$1:$E$4467,bibli_modele_init!$A$1:$A$4467,$C305,bibli_modele_init!$C$1:$C$4467,$E305)</f>
        <v>173.1749513</v>
      </c>
      <c r="K305" s="0" t="n">
        <f aca="false">F305-I305</f>
        <v>0.017147829774987</v>
      </c>
      <c r="L305" s="0" t="n">
        <f aca="false">G305-J305</f>
        <v>0</v>
      </c>
      <c r="M305" s="0" t="n">
        <v>1</v>
      </c>
    </row>
    <row r="306" customFormat="false" ht="15.8" hidden="false" customHeight="false" outlineLevel="0" collapsed="false">
      <c r="A306" s="0" t="str">
        <f aca="false">MID(C306,1,2)</f>
        <v>02</v>
      </c>
      <c r="B306" s="0" t="str">
        <f aca="false">VLOOKUP(A306,Nomenclature!$E$1:$F$9,2,0)</f>
        <v>Café Hôtel Restaurant</v>
      </c>
      <c r="C306" s="5" t="s">
        <v>481</v>
      </c>
      <c r="D306" s="4" t="s">
        <v>239</v>
      </c>
      <c r="E306" s="4" t="s">
        <v>735</v>
      </c>
      <c r="F306" s="4" t="n">
        <v>0.26607940813529</v>
      </c>
      <c r="G306" s="4" t="n">
        <v>173.1749513</v>
      </c>
      <c r="H306" s="4" t="n">
        <v>710.0173003</v>
      </c>
      <c r="I306" s="4" t="n">
        <f aca="false">SUMIFS(bibli_modele_init!$D$1:$D$4467,bibli_modele_init!$A$1:$A$4467,$C306,bibli_modele_init!$C$1:$C$4467,$E306)</f>
        <v>0.0855444950452561</v>
      </c>
      <c r="J306" s="0" t="n">
        <f aca="false">SUMIFS(bibli_modele_init!$E$1:$E$4467,bibli_modele_init!$A$1:$A$4467,$C306,bibli_modele_init!$C$1:$C$4467,$E306)</f>
        <v>173.1749513</v>
      </c>
      <c r="K306" s="0" t="n">
        <f aca="false">F306-I306</f>
        <v>0.180534913090034</v>
      </c>
      <c r="L306" s="0" t="n">
        <f aca="false">G306-J306</f>
        <v>0</v>
      </c>
      <c r="M306" s="0" t="n">
        <v>1</v>
      </c>
    </row>
    <row r="307" customFormat="false" ht="15.8" hidden="false" customHeight="false" outlineLevel="0" collapsed="false">
      <c r="A307" s="0" t="str">
        <f aca="false">MID(C307,1,2)</f>
        <v>02</v>
      </c>
      <c r="B307" s="0" t="str">
        <f aca="false">VLOOKUP(A307,Nomenclature!$E$1:$F$9,2,0)</f>
        <v>Café Hôtel Restaurant</v>
      </c>
      <c r="C307" s="5" t="s">
        <v>481</v>
      </c>
      <c r="D307" s="4" t="s">
        <v>155</v>
      </c>
      <c r="E307" s="4" t="s">
        <v>736</v>
      </c>
      <c r="F307" s="4" t="n">
        <v>0.39704909202203</v>
      </c>
      <c r="G307" s="4" t="n">
        <v>221.9225147</v>
      </c>
      <c r="H307" s="4" t="n">
        <v>1972.579192</v>
      </c>
      <c r="I307" s="4" t="n">
        <f aca="false">SUMIFS(bibli_modele_init!$D$1:$D$4467,bibli_modele_init!$A$1:$A$4467,$C307,bibli_modele_init!$C$1:$C$4467,$E307)</f>
        <v>0.368469375730384</v>
      </c>
      <c r="J307" s="0" t="n">
        <f aca="false">SUMIFS(bibli_modele_init!$E$1:$E$4467,bibli_modele_init!$A$1:$A$4467,$C307,bibli_modele_init!$C$1:$C$4467,$E307)</f>
        <v>221.9225147</v>
      </c>
      <c r="K307" s="0" t="n">
        <f aca="false">F307-I307</f>
        <v>0.028579716291646</v>
      </c>
      <c r="L307" s="0" t="n">
        <f aca="false">G307-J307</f>
        <v>0</v>
      </c>
      <c r="M307" s="0" t="n">
        <v>1</v>
      </c>
    </row>
    <row r="308" customFormat="false" ht="15.8" hidden="false" customHeight="false" outlineLevel="0" collapsed="false">
      <c r="A308" s="0" t="str">
        <f aca="false">MID(C308,1,2)</f>
        <v>02</v>
      </c>
      <c r="B308" s="0" t="str">
        <f aca="false">VLOOKUP(A308,Nomenclature!$E$1:$F$9,2,0)</f>
        <v>Café Hôtel Restaurant</v>
      </c>
      <c r="C308" s="5" t="s">
        <v>481</v>
      </c>
      <c r="D308" s="4" t="s">
        <v>239</v>
      </c>
      <c r="E308" s="4" t="s">
        <v>737</v>
      </c>
      <c r="F308" s="4" t="n">
        <v>0</v>
      </c>
      <c r="G308" s="4" t="n">
        <v>0</v>
      </c>
      <c r="H308" s="4" t="n">
        <v>0</v>
      </c>
      <c r="I308" s="4" t="n">
        <f aca="false">SUMIFS(bibli_modele_init!$D$1:$D$4467,bibli_modele_init!$A$1:$A$4467,$C308,bibli_modele_init!$C$1:$C$4467,$E308)</f>
        <v>0.14257415840876</v>
      </c>
      <c r="J308" s="0" t="n">
        <f aca="false">SUMIFS(bibli_modele_init!$E$1:$E$4467,bibli_modele_init!$A$1:$A$4467,$C308,bibli_modele_init!$C$1:$C$4467,$E308)</f>
        <v>173.1749513</v>
      </c>
      <c r="K308" s="0" t="n">
        <f aca="false">F308-I308</f>
        <v>-0.14257415840876</v>
      </c>
      <c r="L308" s="0" t="n">
        <f aca="false">G308-J308</f>
        <v>-173.1749513</v>
      </c>
      <c r="M308" s="0" t="n">
        <v>1</v>
      </c>
    </row>
    <row r="309" customFormat="false" ht="15.8" hidden="false" customHeight="false" outlineLevel="0" collapsed="false">
      <c r="A309" s="0" t="str">
        <f aca="false">MID(C309,1,2)</f>
        <v>02</v>
      </c>
      <c r="B309" s="0" t="str">
        <f aca="false">VLOOKUP(A309,Nomenclature!$E$1:$F$9,2,0)</f>
        <v>Café Hôtel Restaurant</v>
      </c>
      <c r="C309" s="5" t="s">
        <v>481</v>
      </c>
      <c r="D309" s="4" t="s">
        <v>738</v>
      </c>
      <c r="E309" s="4" t="s">
        <v>738</v>
      </c>
      <c r="F309" s="4" t="n">
        <v>0.15</v>
      </c>
      <c r="G309" s="4" t="n">
        <v>20</v>
      </c>
      <c r="H309" s="4" t="n">
        <v>0</v>
      </c>
      <c r="I309" s="4" t="n">
        <f aca="false">SUMIFS(bibli_modele_init!$D$1:$D$4467,bibli_modele_init!$A$1:$A$4467,$C309,bibli_modele_init!$C$1:$C$4467,$E309)</f>
        <v>0.15</v>
      </c>
      <c r="J309" s="0" t="n">
        <f aca="false">SUMIFS(bibli_modele_init!$E$1:$E$4467,bibli_modele_init!$A$1:$A$4467,$C309,bibli_modele_init!$C$1:$C$4467,$E309)</f>
        <v>20</v>
      </c>
      <c r="K309" s="0" t="n">
        <f aca="false">F309-I309</f>
        <v>0</v>
      </c>
      <c r="L309" s="0" t="n">
        <f aca="false">G309-J309</f>
        <v>0</v>
      </c>
      <c r="M309" s="0" t="n">
        <v>1</v>
      </c>
    </row>
    <row r="310" customFormat="false" ht="15.8" hidden="false" customHeight="false" outlineLevel="0" collapsed="false">
      <c r="A310" s="0" t="str">
        <f aca="false">MID(C310,1,2)</f>
        <v>02</v>
      </c>
      <c r="B310" s="0" t="str">
        <f aca="false">VLOOKUP(A310,Nomenclature!$E$1:$F$9,2,0)</f>
        <v>Café Hôtel Restaurant</v>
      </c>
      <c r="C310" s="5" t="s">
        <v>620</v>
      </c>
      <c r="D310" s="4" t="s">
        <v>155</v>
      </c>
      <c r="E310" s="4" t="s">
        <v>732</v>
      </c>
      <c r="F310" s="4" t="n">
        <v>0.793116379026517</v>
      </c>
      <c r="G310" s="4" t="n">
        <v>243.1725147</v>
      </c>
      <c r="H310" s="4" t="n">
        <v>1947.0784</v>
      </c>
      <c r="I310" s="4" t="n">
        <f aca="false">SUMIFS(bibli_modele_init!$D$1:$D$4467,bibli_modele_init!$A$1:$A$4467,$C310,bibli_modele_init!$C$1:$C$4467,$E310)</f>
        <v>0.830773292058411</v>
      </c>
      <c r="J310" s="0" t="n">
        <f aca="false">SUMIFS(bibli_modele_init!$E$1:$E$4467,bibli_modele_init!$A$1:$A$4467,$C310,bibli_modele_init!$C$1:$C$4467,$E310)</f>
        <v>319.1725147</v>
      </c>
      <c r="K310" s="0" t="n">
        <f aca="false">F310-I310</f>
        <v>-0.037656913031894</v>
      </c>
      <c r="L310" s="0" t="n">
        <f aca="false">G310-J310</f>
        <v>-76</v>
      </c>
      <c r="M310" s="0" t="n">
        <v>1</v>
      </c>
    </row>
    <row r="311" customFormat="false" ht="15.8" hidden="false" customHeight="false" outlineLevel="0" collapsed="false">
      <c r="A311" s="0" t="str">
        <f aca="false">MID(C311,1,2)</f>
        <v>02</v>
      </c>
      <c r="B311" s="0" t="str">
        <f aca="false">VLOOKUP(A311,Nomenclature!$E$1:$F$9,2,0)</f>
        <v>Café Hôtel Restaurant</v>
      </c>
      <c r="C311" s="5" t="s">
        <v>620</v>
      </c>
      <c r="D311" s="4" t="s">
        <v>239</v>
      </c>
      <c r="E311" s="4" t="s">
        <v>733</v>
      </c>
      <c r="F311" s="4" t="n">
        <v>0</v>
      </c>
      <c r="G311" s="4" t="n">
        <v>0</v>
      </c>
      <c r="H311" s="4" t="n">
        <v>0</v>
      </c>
      <c r="I311" s="4" t="n">
        <f aca="false">SUMIFS(bibli_modele_init!$D$1:$D$4467,bibli_modele_init!$A$1:$A$4467,$C311,bibli_modele_init!$C$1:$C$4467,$E311)</f>
        <v>0.296414179268395</v>
      </c>
      <c r="J311" s="0" t="n">
        <f aca="false">SUMIFS(bibli_modele_init!$E$1:$E$4467,bibli_modele_init!$A$1:$A$4467,$C311,bibli_modele_init!$C$1:$C$4467,$E311)</f>
        <v>173.1749513</v>
      </c>
      <c r="K311" s="0" t="n">
        <f aca="false">F311-I311</f>
        <v>-0.296414179268395</v>
      </c>
      <c r="L311" s="0" t="n">
        <f aca="false">G311-J311</f>
        <v>-173.1749513</v>
      </c>
      <c r="M311" s="0" t="n">
        <v>1</v>
      </c>
    </row>
    <row r="312" customFormat="false" ht="15.8" hidden="false" customHeight="false" outlineLevel="0" collapsed="false">
      <c r="A312" s="0" t="str">
        <f aca="false">MID(C312,1,2)</f>
        <v>02</v>
      </c>
      <c r="B312" s="0" t="str">
        <f aca="false">VLOOKUP(A312,Nomenclature!$E$1:$F$9,2,0)</f>
        <v>Café Hôtel Restaurant</v>
      </c>
      <c r="C312" s="5" t="s">
        <v>620</v>
      </c>
      <c r="D312" s="4" t="s">
        <v>155</v>
      </c>
      <c r="E312" s="4" t="s">
        <v>734</v>
      </c>
      <c r="F312" s="4" t="n">
        <v>0.204624025788841</v>
      </c>
      <c r="G312" s="4" t="n">
        <v>173.1749513</v>
      </c>
      <c r="H312" s="4" t="n">
        <v>700.3594665</v>
      </c>
      <c r="I312" s="4" t="n">
        <f aca="false">SUMIFS(bibli_modele_init!$D$1:$D$4467,bibli_modele_init!$A$1:$A$4467,$C312,bibli_modele_init!$C$1:$C$4467,$E312)</f>
        <v>0.192905558415963</v>
      </c>
      <c r="J312" s="0" t="n">
        <f aca="false">SUMIFS(bibli_modele_init!$E$1:$E$4467,bibli_modele_init!$A$1:$A$4467,$C312,bibli_modele_init!$C$1:$C$4467,$E312)</f>
        <v>173.1749513</v>
      </c>
      <c r="K312" s="0" t="n">
        <f aca="false">F312-I312</f>
        <v>0.011718467372878</v>
      </c>
      <c r="L312" s="0" t="n">
        <f aca="false">G312-J312</f>
        <v>0</v>
      </c>
      <c r="M312" s="0" t="n">
        <v>1</v>
      </c>
    </row>
    <row r="313" customFormat="false" ht="15.8" hidden="false" customHeight="false" outlineLevel="0" collapsed="false">
      <c r="A313" s="0" t="str">
        <f aca="false">MID(C313,1,2)</f>
        <v>02</v>
      </c>
      <c r="B313" s="0" t="str">
        <f aca="false">VLOOKUP(A313,Nomenclature!$E$1:$F$9,2,0)</f>
        <v>Café Hôtel Restaurant</v>
      </c>
      <c r="C313" s="5" t="s">
        <v>620</v>
      </c>
      <c r="D313" s="4" t="s">
        <v>239</v>
      </c>
      <c r="E313" s="4" t="s">
        <v>735</v>
      </c>
      <c r="F313" s="4" t="n">
        <v>0.266549503416339</v>
      </c>
      <c r="G313" s="4" t="n">
        <v>173.1749513</v>
      </c>
      <c r="H313" s="4" t="n">
        <v>700.3594665</v>
      </c>
      <c r="I313" s="4" t="n">
        <f aca="false">SUMIFS(bibli_modele_init!$D$1:$D$4467,bibli_modele_init!$A$1:$A$4467,$C313,bibli_modele_init!$C$1:$C$4467,$E313)</f>
        <v>0.076474858251246</v>
      </c>
      <c r="J313" s="0" t="n">
        <f aca="false">SUMIFS(bibli_modele_init!$E$1:$E$4467,bibli_modele_init!$A$1:$A$4467,$C313,bibli_modele_init!$C$1:$C$4467,$E313)</f>
        <v>173.1749513</v>
      </c>
      <c r="K313" s="0" t="n">
        <f aca="false">F313-I313</f>
        <v>0.190074645165093</v>
      </c>
      <c r="L313" s="0" t="n">
        <f aca="false">G313-J313</f>
        <v>0</v>
      </c>
      <c r="M313" s="0" t="n">
        <v>1</v>
      </c>
    </row>
    <row r="314" customFormat="false" ht="15.8" hidden="false" customHeight="false" outlineLevel="0" collapsed="false">
      <c r="A314" s="0" t="str">
        <f aca="false">MID(C314,1,2)</f>
        <v>02</v>
      </c>
      <c r="B314" s="0" t="str">
        <f aca="false">VLOOKUP(A314,Nomenclature!$E$1:$F$9,2,0)</f>
        <v>Café Hôtel Restaurant</v>
      </c>
      <c r="C314" s="5" t="s">
        <v>620</v>
      </c>
      <c r="D314" s="4" t="s">
        <v>155</v>
      </c>
      <c r="E314" s="4" t="s">
        <v>736</v>
      </c>
      <c r="F314" s="4" t="n">
        <v>0.348971206771667</v>
      </c>
      <c r="G314" s="4" t="n">
        <v>221.9225147</v>
      </c>
      <c r="H314" s="4" t="n">
        <v>1947.0784</v>
      </c>
      <c r="I314" s="4" t="n">
        <f aca="false">SUMIFS(bibli_modele_init!$D$1:$D$4467,bibli_modele_init!$A$1:$A$4467,$C314,bibli_modele_init!$C$1:$C$4467,$E314)</f>
        <v>0.328986223655131</v>
      </c>
      <c r="J314" s="0" t="n">
        <f aca="false">SUMIFS(bibli_modele_init!$E$1:$E$4467,bibli_modele_init!$A$1:$A$4467,$C314,bibli_modele_init!$C$1:$C$4467,$E314)</f>
        <v>221.9225147</v>
      </c>
      <c r="K314" s="0" t="n">
        <f aca="false">F314-I314</f>
        <v>0.019984983116536</v>
      </c>
      <c r="L314" s="0" t="n">
        <f aca="false">G314-J314</f>
        <v>0</v>
      </c>
      <c r="M314" s="0" t="n">
        <v>1</v>
      </c>
    </row>
    <row r="315" customFormat="false" ht="15.8" hidden="false" customHeight="false" outlineLevel="0" collapsed="false">
      <c r="A315" s="0" t="str">
        <f aca="false">MID(C315,1,2)</f>
        <v>02</v>
      </c>
      <c r="B315" s="0" t="str">
        <f aca="false">VLOOKUP(A315,Nomenclature!$E$1:$F$9,2,0)</f>
        <v>Café Hôtel Restaurant</v>
      </c>
      <c r="C315" s="5" t="s">
        <v>620</v>
      </c>
      <c r="D315" s="4" t="s">
        <v>239</v>
      </c>
      <c r="E315" s="4" t="s">
        <v>737</v>
      </c>
      <c r="F315" s="4" t="n">
        <v>0</v>
      </c>
      <c r="G315" s="4" t="n">
        <v>0</v>
      </c>
      <c r="H315" s="4" t="n">
        <v>0</v>
      </c>
      <c r="I315" s="4" t="n">
        <f aca="false">SUMIFS(bibli_modele_init!$D$1:$D$4467,bibli_modele_init!$A$1:$A$4467,$C315,bibli_modele_init!$C$1:$C$4467,$E315)</f>
        <v>0.130422238878094</v>
      </c>
      <c r="J315" s="0" t="n">
        <f aca="false">SUMIFS(bibli_modele_init!$E$1:$E$4467,bibli_modele_init!$A$1:$A$4467,$C315,bibli_modele_init!$C$1:$C$4467,$E315)</f>
        <v>173.1749513</v>
      </c>
      <c r="K315" s="0" t="n">
        <f aca="false">F315-I315</f>
        <v>-0.130422238878094</v>
      </c>
      <c r="L315" s="0" t="n">
        <f aca="false">G315-J315</f>
        <v>-173.1749513</v>
      </c>
      <c r="M315" s="0" t="n">
        <v>1</v>
      </c>
    </row>
    <row r="316" customFormat="false" ht="15.8" hidden="false" customHeight="false" outlineLevel="0" collapsed="false">
      <c r="A316" s="0" t="str">
        <f aca="false">MID(C316,1,2)</f>
        <v>02</v>
      </c>
      <c r="B316" s="0" t="str">
        <f aca="false">VLOOKUP(A316,Nomenclature!$E$1:$F$9,2,0)</f>
        <v>Café Hôtel Restaurant</v>
      </c>
      <c r="C316" s="5" t="s">
        <v>620</v>
      </c>
      <c r="D316" s="4" t="s">
        <v>738</v>
      </c>
      <c r="E316" s="4" t="s">
        <v>738</v>
      </c>
      <c r="F316" s="4" t="n">
        <v>0.15</v>
      </c>
      <c r="G316" s="4" t="n">
        <v>20</v>
      </c>
      <c r="H316" s="4" t="n">
        <v>0</v>
      </c>
      <c r="I316" s="4" t="n">
        <f aca="false">SUMIFS(bibli_modele_init!$D$1:$D$4467,bibli_modele_init!$A$1:$A$4467,$C316,bibli_modele_init!$C$1:$C$4467,$E316)</f>
        <v>0.15</v>
      </c>
      <c r="J316" s="0" t="n">
        <f aca="false">SUMIFS(bibli_modele_init!$E$1:$E$4467,bibli_modele_init!$A$1:$A$4467,$C316,bibli_modele_init!$C$1:$C$4467,$E316)</f>
        <v>20</v>
      </c>
      <c r="K316" s="0" t="n">
        <f aca="false">F316-I316</f>
        <v>0</v>
      </c>
      <c r="L316" s="0" t="n">
        <f aca="false">G316-J316</f>
        <v>0</v>
      </c>
      <c r="M316" s="0" t="n">
        <v>1</v>
      </c>
    </row>
    <row r="317" customFormat="false" ht="15.8" hidden="false" customHeight="false" outlineLevel="0" collapsed="false">
      <c r="A317" s="0" t="str">
        <f aca="false">MID(C317,1,2)</f>
        <v>02</v>
      </c>
      <c r="B317" s="0" t="str">
        <f aca="false">VLOOKUP(A317,Nomenclature!$E$1:$F$9,2,0)</f>
        <v>Café Hôtel Restaurant</v>
      </c>
      <c r="C317" s="5" t="s">
        <v>268</v>
      </c>
      <c r="D317" s="4" t="s">
        <v>155</v>
      </c>
      <c r="E317" s="4" t="s">
        <v>732</v>
      </c>
      <c r="F317" s="4" t="n">
        <v>0</v>
      </c>
      <c r="G317" s="4" t="n">
        <v>0</v>
      </c>
      <c r="H317" s="4" t="n">
        <v>0</v>
      </c>
      <c r="I317" s="4" t="n">
        <f aca="false">SUMIFS(bibli_modele_init!$D$1:$D$4467,bibli_modele_init!$A$1:$A$4467,$C317,bibli_modele_init!$C$1:$C$4467,$E317)</f>
        <v>0</v>
      </c>
      <c r="J317" s="0" t="n">
        <f aca="false">SUMIFS(bibli_modele_init!$E$1:$E$4467,bibli_modele_init!$A$1:$A$4467,$C317,bibli_modele_init!$C$1:$C$4467,$E317)</f>
        <v>0</v>
      </c>
      <c r="K317" s="0" t="n">
        <f aca="false">F317-I317</f>
        <v>0</v>
      </c>
      <c r="L317" s="0" t="n">
        <f aca="false">G317-J317</f>
        <v>0</v>
      </c>
      <c r="M317" s="0" t="n">
        <v>1</v>
      </c>
    </row>
    <row r="318" customFormat="false" ht="15.8" hidden="false" customHeight="false" outlineLevel="0" collapsed="false">
      <c r="A318" s="0" t="str">
        <f aca="false">MID(C318,1,2)</f>
        <v>02</v>
      </c>
      <c r="B318" s="0" t="str">
        <f aca="false">VLOOKUP(A318,Nomenclature!$E$1:$F$9,2,0)</f>
        <v>Café Hôtel Restaurant</v>
      </c>
      <c r="C318" s="5" t="s">
        <v>268</v>
      </c>
      <c r="D318" s="4" t="s">
        <v>239</v>
      </c>
      <c r="E318" s="4" t="s">
        <v>733</v>
      </c>
      <c r="F318" s="4" t="n">
        <v>0</v>
      </c>
      <c r="G318" s="4" t="n">
        <v>0</v>
      </c>
      <c r="H318" s="4" t="n">
        <v>0</v>
      </c>
      <c r="I318" s="4" t="n">
        <f aca="false">SUMIFS(bibli_modele_init!$D$1:$D$4467,bibli_modele_init!$A$1:$A$4467,$C318,bibli_modele_init!$C$1:$C$4467,$E318)</f>
        <v>0</v>
      </c>
      <c r="J318" s="0" t="n">
        <f aca="false">SUMIFS(bibli_modele_init!$E$1:$E$4467,bibli_modele_init!$A$1:$A$4467,$C318,bibli_modele_init!$C$1:$C$4467,$E318)</f>
        <v>0</v>
      </c>
      <c r="K318" s="0" t="n">
        <f aca="false">F318-I318</f>
        <v>0</v>
      </c>
      <c r="L318" s="0" t="n">
        <f aca="false">G318-J318</f>
        <v>0</v>
      </c>
      <c r="M318" s="0" t="n">
        <v>1</v>
      </c>
    </row>
    <row r="319" customFormat="false" ht="15.8" hidden="false" customHeight="false" outlineLevel="0" collapsed="false">
      <c r="A319" s="0" t="str">
        <f aca="false">MID(C319,1,2)</f>
        <v>02</v>
      </c>
      <c r="B319" s="0" t="str">
        <f aca="false">VLOOKUP(A319,Nomenclature!$E$1:$F$9,2,0)</f>
        <v>Café Hôtel Restaurant</v>
      </c>
      <c r="C319" s="5" t="s">
        <v>268</v>
      </c>
      <c r="D319" s="4" t="s">
        <v>155</v>
      </c>
      <c r="E319" s="4" t="s">
        <v>734</v>
      </c>
      <c r="F319" s="4" t="n">
        <v>0</v>
      </c>
      <c r="G319" s="4" t="n">
        <v>0</v>
      </c>
      <c r="H319" s="4" t="n">
        <v>0</v>
      </c>
      <c r="I319" s="4" t="n">
        <f aca="false">SUMIFS(bibli_modele_init!$D$1:$D$4467,bibli_modele_init!$A$1:$A$4467,$C319,bibli_modele_init!$C$1:$C$4467,$E319)</f>
        <v>0</v>
      </c>
      <c r="J319" s="0" t="n">
        <f aca="false">SUMIFS(bibli_modele_init!$E$1:$E$4467,bibli_modele_init!$A$1:$A$4467,$C319,bibli_modele_init!$C$1:$C$4467,$E319)</f>
        <v>0</v>
      </c>
      <c r="K319" s="0" t="n">
        <f aca="false">F319-I319</f>
        <v>0</v>
      </c>
      <c r="L319" s="0" t="n">
        <f aca="false">G319-J319</f>
        <v>0</v>
      </c>
      <c r="M319" s="0" t="n">
        <v>1</v>
      </c>
    </row>
    <row r="320" customFormat="false" ht="15.8" hidden="false" customHeight="false" outlineLevel="0" collapsed="false">
      <c r="A320" s="0" t="str">
        <f aca="false">MID(C320,1,2)</f>
        <v>02</v>
      </c>
      <c r="B320" s="0" t="str">
        <f aca="false">VLOOKUP(A320,Nomenclature!$E$1:$F$9,2,0)</f>
        <v>Café Hôtel Restaurant</v>
      </c>
      <c r="C320" s="5" t="s">
        <v>268</v>
      </c>
      <c r="D320" s="4" t="s">
        <v>239</v>
      </c>
      <c r="E320" s="4" t="s">
        <v>735</v>
      </c>
      <c r="F320" s="4" t="n">
        <v>0</v>
      </c>
      <c r="G320" s="4" t="n">
        <v>0</v>
      </c>
      <c r="H320" s="4" t="n">
        <v>0</v>
      </c>
      <c r="I320" s="4" t="n">
        <f aca="false">SUMIFS(bibli_modele_init!$D$1:$D$4467,bibli_modele_init!$A$1:$A$4467,$C320,bibli_modele_init!$C$1:$C$4467,$E320)</f>
        <v>0</v>
      </c>
      <c r="J320" s="0" t="n">
        <f aca="false">SUMIFS(bibli_modele_init!$E$1:$E$4467,bibli_modele_init!$A$1:$A$4467,$C320,bibli_modele_init!$C$1:$C$4467,$E320)</f>
        <v>0</v>
      </c>
      <c r="K320" s="0" t="n">
        <f aca="false">F320-I320</f>
        <v>0</v>
      </c>
      <c r="L320" s="0" t="n">
        <f aca="false">G320-J320</f>
        <v>0</v>
      </c>
      <c r="M320" s="0" t="n">
        <v>1</v>
      </c>
    </row>
    <row r="321" customFormat="false" ht="15.8" hidden="false" customHeight="false" outlineLevel="0" collapsed="false">
      <c r="A321" s="0" t="str">
        <f aca="false">MID(C321,1,2)</f>
        <v>02</v>
      </c>
      <c r="B321" s="0" t="str">
        <f aca="false">VLOOKUP(A321,Nomenclature!$E$1:$F$9,2,0)</f>
        <v>Café Hôtel Restaurant</v>
      </c>
      <c r="C321" s="5" t="s">
        <v>268</v>
      </c>
      <c r="D321" s="4" t="s">
        <v>155</v>
      </c>
      <c r="E321" s="4" t="s">
        <v>736</v>
      </c>
      <c r="F321" s="4" t="n">
        <v>0</v>
      </c>
      <c r="G321" s="4" t="n">
        <v>0</v>
      </c>
      <c r="H321" s="4" t="n">
        <v>0</v>
      </c>
      <c r="I321" s="4" t="n">
        <f aca="false">SUMIFS(bibli_modele_init!$D$1:$D$4467,bibli_modele_init!$A$1:$A$4467,$C321,bibli_modele_init!$C$1:$C$4467,$E321)</f>
        <v>0</v>
      </c>
      <c r="J321" s="0" t="n">
        <f aca="false">SUMIFS(bibli_modele_init!$E$1:$E$4467,bibli_modele_init!$A$1:$A$4467,$C321,bibli_modele_init!$C$1:$C$4467,$E321)</f>
        <v>0</v>
      </c>
      <c r="K321" s="0" t="n">
        <f aca="false">F321-I321</f>
        <v>0</v>
      </c>
      <c r="L321" s="0" t="n">
        <f aca="false">G321-J321</f>
        <v>0</v>
      </c>
      <c r="M321" s="0" t="n">
        <v>1</v>
      </c>
    </row>
    <row r="322" customFormat="false" ht="15.8" hidden="false" customHeight="false" outlineLevel="0" collapsed="false">
      <c r="A322" s="0" t="str">
        <f aca="false">MID(C322,1,2)</f>
        <v>02</v>
      </c>
      <c r="B322" s="0" t="str">
        <f aca="false">VLOOKUP(A322,Nomenclature!$E$1:$F$9,2,0)</f>
        <v>Café Hôtel Restaurant</v>
      </c>
      <c r="C322" s="5" t="s">
        <v>268</v>
      </c>
      <c r="D322" s="4" t="s">
        <v>239</v>
      </c>
      <c r="E322" s="4" t="s">
        <v>737</v>
      </c>
      <c r="F322" s="4" t="n">
        <v>0</v>
      </c>
      <c r="G322" s="4" t="n">
        <v>0</v>
      </c>
      <c r="H322" s="4" t="n">
        <v>0</v>
      </c>
      <c r="I322" s="4" t="n">
        <f aca="false">SUMIFS(bibli_modele_init!$D$1:$D$4467,bibli_modele_init!$A$1:$A$4467,$C322,bibli_modele_init!$C$1:$C$4467,$E322)</f>
        <v>0</v>
      </c>
      <c r="J322" s="0" t="n">
        <f aca="false">SUMIFS(bibli_modele_init!$E$1:$E$4467,bibli_modele_init!$A$1:$A$4467,$C322,bibli_modele_init!$C$1:$C$4467,$E322)</f>
        <v>0</v>
      </c>
      <c r="K322" s="0" t="n">
        <f aca="false">F322-I322</f>
        <v>0</v>
      </c>
      <c r="L322" s="0" t="n">
        <f aca="false">G322-J322</f>
        <v>0</v>
      </c>
      <c r="M322" s="0" t="n">
        <v>1</v>
      </c>
    </row>
    <row r="323" customFormat="false" ht="15.8" hidden="false" customHeight="false" outlineLevel="0" collapsed="false">
      <c r="A323" s="0" t="str">
        <f aca="false">MID(C323,1,2)</f>
        <v>02</v>
      </c>
      <c r="B323" s="0" t="str">
        <f aca="false">VLOOKUP(A323,Nomenclature!$E$1:$F$9,2,0)</f>
        <v>Café Hôtel Restaurant</v>
      </c>
      <c r="C323" s="5" t="s">
        <v>268</v>
      </c>
      <c r="D323" s="4" t="s">
        <v>738</v>
      </c>
      <c r="E323" s="4" t="s">
        <v>738</v>
      </c>
      <c r="F323" s="4" t="n">
        <v>0.15</v>
      </c>
      <c r="G323" s="4" t="n">
        <v>20</v>
      </c>
      <c r="H323" s="4" t="n">
        <v>0</v>
      </c>
      <c r="I323" s="4" t="n">
        <f aca="false">SUMIFS(bibli_modele_init!$D$1:$D$4467,bibli_modele_init!$A$1:$A$4467,$C323,bibli_modele_init!$C$1:$C$4467,$E323)</f>
        <v>0.15</v>
      </c>
      <c r="J323" s="0" t="n">
        <f aca="false">SUMIFS(bibli_modele_init!$E$1:$E$4467,bibli_modele_init!$A$1:$A$4467,$C323,bibli_modele_init!$C$1:$C$4467,$E323)</f>
        <v>20</v>
      </c>
      <c r="K323" s="0" t="n">
        <f aca="false">F323-I323</f>
        <v>0</v>
      </c>
      <c r="L323" s="0" t="n">
        <f aca="false">G323-J323</f>
        <v>0</v>
      </c>
      <c r="M323" s="0" t="n">
        <v>1</v>
      </c>
    </row>
    <row r="324" customFormat="false" ht="15.8" hidden="false" customHeight="false" outlineLevel="0" collapsed="false">
      <c r="A324" s="0" t="str">
        <f aca="false">MID(C324,1,2)</f>
        <v>02</v>
      </c>
      <c r="B324" s="0" t="str">
        <f aca="false">VLOOKUP(A324,Nomenclature!$E$1:$F$9,2,0)</f>
        <v>Café Hôtel Restaurant</v>
      </c>
      <c r="C324" s="5" t="s">
        <v>482</v>
      </c>
      <c r="D324" s="4" t="s">
        <v>155</v>
      </c>
      <c r="E324" s="4" t="s">
        <v>732</v>
      </c>
      <c r="F324" s="4" t="n">
        <v>0</v>
      </c>
      <c r="G324" s="4" t="n">
        <v>0</v>
      </c>
      <c r="H324" s="4" t="n">
        <v>0</v>
      </c>
      <c r="I324" s="4" t="n">
        <f aca="false">SUMIFS(bibli_modele_init!$D$1:$D$4467,bibli_modele_init!$A$1:$A$4467,$C324,bibli_modele_init!$C$1:$C$4467,$E324)</f>
        <v>0</v>
      </c>
      <c r="J324" s="0" t="n">
        <f aca="false">SUMIFS(bibli_modele_init!$E$1:$E$4467,bibli_modele_init!$A$1:$A$4467,$C324,bibli_modele_init!$C$1:$C$4467,$E324)</f>
        <v>0</v>
      </c>
      <c r="K324" s="0" t="n">
        <f aca="false">F324-I324</f>
        <v>0</v>
      </c>
      <c r="L324" s="0" t="n">
        <f aca="false">G324-J324</f>
        <v>0</v>
      </c>
      <c r="M324" s="0" t="n">
        <v>1</v>
      </c>
    </row>
    <row r="325" customFormat="false" ht="15.8" hidden="false" customHeight="false" outlineLevel="0" collapsed="false">
      <c r="A325" s="0" t="str">
        <f aca="false">MID(C325,1,2)</f>
        <v>02</v>
      </c>
      <c r="B325" s="0" t="str">
        <f aca="false">VLOOKUP(A325,Nomenclature!$E$1:$F$9,2,0)</f>
        <v>Café Hôtel Restaurant</v>
      </c>
      <c r="C325" s="5" t="s">
        <v>482</v>
      </c>
      <c r="D325" s="4" t="s">
        <v>239</v>
      </c>
      <c r="E325" s="4" t="s">
        <v>733</v>
      </c>
      <c r="F325" s="4" t="n">
        <v>0</v>
      </c>
      <c r="G325" s="4" t="n">
        <v>0</v>
      </c>
      <c r="H325" s="4" t="n">
        <v>0</v>
      </c>
      <c r="I325" s="4" t="n">
        <f aca="false">SUMIFS(bibli_modele_init!$D$1:$D$4467,bibli_modele_init!$A$1:$A$4467,$C325,bibli_modele_init!$C$1:$C$4467,$E325)</f>
        <v>0</v>
      </c>
      <c r="J325" s="0" t="n">
        <f aca="false">SUMIFS(bibli_modele_init!$E$1:$E$4467,bibli_modele_init!$A$1:$A$4467,$C325,bibli_modele_init!$C$1:$C$4467,$E325)</f>
        <v>0</v>
      </c>
      <c r="K325" s="0" t="n">
        <f aca="false">F325-I325</f>
        <v>0</v>
      </c>
      <c r="L325" s="0" t="n">
        <f aca="false">G325-J325</f>
        <v>0</v>
      </c>
      <c r="M325" s="0" t="n">
        <v>1</v>
      </c>
    </row>
    <row r="326" customFormat="false" ht="15.8" hidden="false" customHeight="false" outlineLevel="0" collapsed="false">
      <c r="A326" s="0" t="str">
        <f aca="false">MID(C326,1,2)</f>
        <v>02</v>
      </c>
      <c r="B326" s="0" t="str">
        <f aca="false">VLOOKUP(A326,Nomenclature!$E$1:$F$9,2,0)</f>
        <v>Café Hôtel Restaurant</v>
      </c>
      <c r="C326" s="5" t="s">
        <v>482</v>
      </c>
      <c r="D326" s="4" t="s">
        <v>155</v>
      </c>
      <c r="E326" s="4" t="s">
        <v>734</v>
      </c>
      <c r="F326" s="4" t="n">
        <v>0</v>
      </c>
      <c r="G326" s="4" t="n">
        <v>0</v>
      </c>
      <c r="H326" s="4" t="n">
        <v>0</v>
      </c>
      <c r="I326" s="4" t="n">
        <f aca="false">SUMIFS(bibli_modele_init!$D$1:$D$4467,bibli_modele_init!$A$1:$A$4467,$C326,bibli_modele_init!$C$1:$C$4467,$E326)</f>
        <v>0</v>
      </c>
      <c r="J326" s="0" t="n">
        <f aca="false">SUMIFS(bibli_modele_init!$E$1:$E$4467,bibli_modele_init!$A$1:$A$4467,$C326,bibli_modele_init!$C$1:$C$4467,$E326)</f>
        <v>0</v>
      </c>
      <c r="K326" s="0" t="n">
        <f aca="false">F326-I326</f>
        <v>0</v>
      </c>
      <c r="L326" s="0" t="n">
        <f aca="false">G326-J326</f>
        <v>0</v>
      </c>
      <c r="M326" s="0" t="n">
        <v>1</v>
      </c>
    </row>
    <row r="327" customFormat="false" ht="15.8" hidden="false" customHeight="false" outlineLevel="0" collapsed="false">
      <c r="A327" s="0" t="str">
        <f aca="false">MID(C327,1,2)</f>
        <v>02</v>
      </c>
      <c r="B327" s="0" t="str">
        <f aca="false">VLOOKUP(A327,Nomenclature!$E$1:$F$9,2,0)</f>
        <v>Café Hôtel Restaurant</v>
      </c>
      <c r="C327" s="5" t="s">
        <v>482</v>
      </c>
      <c r="D327" s="4" t="s">
        <v>239</v>
      </c>
      <c r="E327" s="4" t="s">
        <v>735</v>
      </c>
      <c r="F327" s="4" t="n">
        <v>0</v>
      </c>
      <c r="G327" s="4" t="n">
        <v>0</v>
      </c>
      <c r="H327" s="4" t="n">
        <v>0</v>
      </c>
      <c r="I327" s="4" t="n">
        <f aca="false">SUMIFS(bibli_modele_init!$D$1:$D$4467,bibli_modele_init!$A$1:$A$4467,$C327,bibli_modele_init!$C$1:$C$4467,$E327)</f>
        <v>0</v>
      </c>
      <c r="J327" s="0" t="n">
        <f aca="false">SUMIFS(bibli_modele_init!$E$1:$E$4467,bibli_modele_init!$A$1:$A$4467,$C327,bibli_modele_init!$C$1:$C$4467,$E327)</f>
        <v>0</v>
      </c>
      <c r="K327" s="0" t="n">
        <f aca="false">F327-I327</f>
        <v>0</v>
      </c>
      <c r="L327" s="0" t="n">
        <f aca="false">G327-J327</f>
        <v>0</v>
      </c>
      <c r="M327" s="0" t="n">
        <v>1</v>
      </c>
    </row>
    <row r="328" customFormat="false" ht="15.8" hidden="false" customHeight="false" outlineLevel="0" collapsed="false">
      <c r="A328" s="0" t="str">
        <f aca="false">MID(C328,1,2)</f>
        <v>02</v>
      </c>
      <c r="B328" s="0" t="str">
        <f aca="false">VLOOKUP(A328,Nomenclature!$E$1:$F$9,2,0)</f>
        <v>Café Hôtel Restaurant</v>
      </c>
      <c r="C328" s="5" t="s">
        <v>482</v>
      </c>
      <c r="D328" s="4" t="s">
        <v>155</v>
      </c>
      <c r="E328" s="4" t="s">
        <v>736</v>
      </c>
      <c r="F328" s="4" t="n">
        <v>0</v>
      </c>
      <c r="G328" s="4" t="n">
        <v>0</v>
      </c>
      <c r="H328" s="4" t="n">
        <v>0</v>
      </c>
      <c r="I328" s="4" t="n">
        <f aca="false">SUMIFS(bibli_modele_init!$D$1:$D$4467,bibli_modele_init!$A$1:$A$4467,$C328,bibli_modele_init!$C$1:$C$4467,$E328)</f>
        <v>0</v>
      </c>
      <c r="J328" s="0" t="n">
        <f aca="false">SUMIFS(bibli_modele_init!$E$1:$E$4467,bibli_modele_init!$A$1:$A$4467,$C328,bibli_modele_init!$C$1:$C$4467,$E328)</f>
        <v>0</v>
      </c>
      <c r="K328" s="0" t="n">
        <f aca="false">F328-I328</f>
        <v>0</v>
      </c>
      <c r="L328" s="0" t="n">
        <f aca="false">G328-J328</f>
        <v>0</v>
      </c>
      <c r="M328" s="0" t="n">
        <v>1</v>
      </c>
    </row>
    <row r="329" customFormat="false" ht="15.8" hidden="false" customHeight="false" outlineLevel="0" collapsed="false">
      <c r="A329" s="0" t="str">
        <f aca="false">MID(C329,1,2)</f>
        <v>02</v>
      </c>
      <c r="B329" s="0" t="str">
        <f aca="false">VLOOKUP(A329,Nomenclature!$E$1:$F$9,2,0)</f>
        <v>Café Hôtel Restaurant</v>
      </c>
      <c r="C329" s="5" t="s">
        <v>482</v>
      </c>
      <c r="D329" s="4" t="s">
        <v>239</v>
      </c>
      <c r="E329" s="4" t="s">
        <v>737</v>
      </c>
      <c r="F329" s="4" t="n">
        <v>0</v>
      </c>
      <c r="G329" s="4" t="n">
        <v>0</v>
      </c>
      <c r="H329" s="4" t="n">
        <v>0</v>
      </c>
      <c r="I329" s="4" t="n">
        <f aca="false">SUMIFS(bibli_modele_init!$D$1:$D$4467,bibli_modele_init!$A$1:$A$4467,$C329,bibli_modele_init!$C$1:$C$4467,$E329)</f>
        <v>0</v>
      </c>
      <c r="J329" s="0" t="n">
        <f aca="false">SUMIFS(bibli_modele_init!$E$1:$E$4467,bibli_modele_init!$A$1:$A$4467,$C329,bibli_modele_init!$C$1:$C$4467,$E329)</f>
        <v>0</v>
      </c>
      <c r="K329" s="0" t="n">
        <f aca="false">F329-I329</f>
        <v>0</v>
      </c>
      <c r="L329" s="0" t="n">
        <f aca="false">G329-J329</f>
        <v>0</v>
      </c>
      <c r="M329" s="0" t="n">
        <v>1</v>
      </c>
    </row>
    <row r="330" customFormat="false" ht="15.8" hidden="false" customHeight="false" outlineLevel="0" collapsed="false">
      <c r="A330" s="0" t="str">
        <f aca="false">MID(C330,1,2)</f>
        <v>02</v>
      </c>
      <c r="B330" s="0" t="str">
        <f aca="false">VLOOKUP(A330,Nomenclature!$E$1:$F$9,2,0)</f>
        <v>Café Hôtel Restaurant</v>
      </c>
      <c r="C330" s="5" t="s">
        <v>482</v>
      </c>
      <c r="D330" s="4" t="s">
        <v>738</v>
      </c>
      <c r="E330" s="4" t="s">
        <v>738</v>
      </c>
      <c r="F330" s="4" t="n">
        <v>0.15</v>
      </c>
      <c r="G330" s="4" t="n">
        <v>20</v>
      </c>
      <c r="H330" s="4" t="n">
        <v>0</v>
      </c>
      <c r="I330" s="4" t="n">
        <f aca="false">SUMIFS(bibli_modele_init!$D$1:$D$4467,bibli_modele_init!$A$1:$A$4467,$C330,bibli_modele_init!$C$1:$C$4467,$E330)</f>
        <v>0.15</v>
      </c>
      <c r="J330" s="0" t="n">
        <f aca="false">SUMIFS(bibli_modele_init!$E$1:$E$4467,bibli_modele_init!$A$1:$A$4467,$C330,bibli_modele_init!$C$1:$C$4467,$E330)</f>
        <v>20</v>
      </c>
      <c r="K330" s="0" t="n">
        <f aca="false">F330-I330</f>
        <v>0</v>
      </c>
      <c r="L330" s="0" t="n">
        <f aca="false">G330-J330</f>
        <v>0</v>
      </c>
      <c r="M330" s="0" t="n">
        <v>1</v>
      </c>
    </row>
    <row r="331" customFormat="false" ht="15.8" hidden="false" customHeight="false" outlineLevel="0" collapsed="false">
      <c r="A331" s="0" t="str">
        <f aca="false">MID(C331,1,2)</f>
        <v>02</v>
      </c>
      <c r="B331" s="0" t="str">
        <f aca="false">VLOOKUP(A331,Nomenclature!$E$1:$F$9,2,0)</f>
        <v>Café Hôtel Restaurant</v>
      </c>
      <c r="C331" s="5" t="s">
        <v>621</v>
      </c>
      <c r="D331" s="4" t="s">
        <v>155</v>
      </c>
      <c r="E331" s="4" t="s">
        <v>732</v>
      </c>
      <c r="F331" s="4" t="n">
        <v>0</v>
      </c>
      <c r="G331" s="4" t="n">
        <v>0</v>
      </c>
      <c r="H331" s="4" t="n">
        <v>0</v>
      </c>
      <c r="I331" s="4" t="n">
        <f aca="false">SUMIFS(bibli_modele_init!$D$1:$D$4467,bibli_modele_init!$A$1:$A$4467,$C331,bibli_modele_init!$C$1:$C$4467,$E331)</f>
        <v>0</v>
      </c>
      <c r="J331" s="0" t="n">
        <f aca="false">SUMIFS(bibli_modele_init!$E$1:$E$4467,bibli_modele_init!$A$1:$A$4467,$C331,bibli_modele_init!$C$1:$C$4467,$E331)</f>
        <v>0</v>
      </c>
      <c r="K331" s="0" t="n">
        <f aca="false">F331-I331</f>
        <v>0</v>
      </c>
      <c r="L331" s="0" t="n">
        <f aca="false">G331-J331</f>
        <v>0</v>
      </c>
      <c r="M331" s="0" t="n">
        <v>1</v>
      </c>
    </row>
    <row r="332" customFormat="false" ht="15.8" hidden="false" customHeight="false" outlineLevel="0" collapsed="false">
      <c r="A332" s="0" t="str">
        <f aca="false">MID(C332,1,2)</f>
        <v>02</v>
      </c>
      <c r="B332" s="0" t="str">
        <f aca="false">VLOOKUP(A332,Nomenclature!$E$1:$F$9,2,0)</f>
        <v>Café Hôtel Restaurant</v>
      </c>
      <c r="C332" s="5" t="s">
        <v>621</v>
      </c>
      <c r="D332" s="4" t="s">
        <v>239</v>
      </c>
      <c r="E332" s="4" t="s">
        <v>733</v>
      </c>
      <c r="F332" s="4" t="n">
        <v>0</v>
      </c>
      <c r="G332" s="4" t="n">
        <v>0</v>
      </c>
      <c r="H332" s="4" t="n">
        <v>0</v>
      </c>
      <c r="I332" s="4" t="n">
        <f aca="false">SUMIFS(bibli_modele_init!$D$1:$D$4467,bibli_modele_init!$A$1:$A$4467,$C332,bibli_modele_init!$C$1:$C$4467,$E332)</f>
        <v>0</v>
      </c>
      <c r="J332" s="0" t="n">
        <f aca="false">SUMIFS(bibli_modele_init!$E$1:$E$4467,bibli_modele_init!$A$1:$A$4467,$C332,bibli_modele_init!$C$1:$C$4467,$E332)</f>
        <v>0</v>
      </c>
      <c r="K332" s="0" t="n">
        <f aca="false">F332-I332</f>
        <v>0</v>
      </c>
      <c r="L332" s="0" t="n">
        <f aca="false">G332-J332</f>
        <v>0</v>
      </c>
      <c r="M332" s="0" t="n">
        <v>1</v>
      </c>
    </row>
    <row r="333" customFormat="false" ht="15.8" hidden="false" customHeight="false" outlineLevel="0" collapsed="false">
      <c r="A333" s="0" t="str">
        <f aca="false">MID(C333,1,2)</f>
        <v>02</v>
      </c>
      <c r="B333" s="0" t="str">
        <f aca="false">VLOOKUP(A333,Nomenclature!$E$1:$F$9,2,0)</f>
        <v>Café Hôtel Restaurant</v>
      </c>
      <c r="C333" s="5" t="s">
        <v>621</v>
      </c>
      <c r="D333" s="4" t="s">
        <v>155</v>
      </c>
      <c r="E333" s="4" t="s">
        <v>734</v>
      </c>
      <c r="F333" s="4" t="n">
        <v>0</v>
      </c>
      <c r="G333" s="4" t="n">
        <v>0</v>
      </c>
      <c r="H333" s="4" t="n">
        <v>0</v>
      </c>
      <c r="I333" s="4" t="n">
        <f aca="false">SUMIFS(bibli_modele_init!$D$1:$D$4467,bibli_modele_init!$A$1:$A$4467,$C333,bibli_modele_init!$C$1:$C$4467,$E333)</f>
        <v>0</v>
      </c>
      <c r="J333" s="0" t="n">
        <f aca="false">SUMIFS(bibli_modele_init!$E$1:$E$4467,bibli_modele_init!$A$1:$A$4467,$C333,bibli_modele_init!$C$1:$C$4467,$E333)</f>
        <v>0</v>
      </c>
      <c r="K333" s="0" t="n">
        <f aca="false">F333-I333</f>
        <v>0</v>
      </c>
      <c r="L333" s="0" t="n">
        <f aca="false">G333-J333</f>
        <v>0</v>
      </c>
      <c r="M333" s="0" t="n">
        <v>1</v>
      </c>
    </row>
    <row r="334" customFormat="false" ht="15.8" hidden="false" customHeight="false" outlineLevel="0" collapsed="false">
      <c r="A334" s="0" t="str">
        <f aca="false">MID(C334,1,2)</f>
        <v>02</v>
      </c>
      <c r="B334" s="0" t="str">
        <f aca="false">VLOOKUP(A334,Nomenclature!$E$1:$F$9,2,0)</f>
        <v>Café Hôtel Restaurant</v>
      </c>
      <c r="C334" s="5" t="s">
        <v>621</v>
      </c>
      <c r="D334" s="4" t="s">
        <v>239</v>
      </c>
      <c r="E334" s="4" t="s">
        <v>735</v>
      </c>
      <c r="F334" s="4" t="n">
        <v>0</v>
      </c>
      <c r="G334" s="4" t="n">
        <v>0</v>
      </c>
      <c r="H334" s="4" t="n">
        <v>0</v>
      </c>
      <c r="I334" s="4" t="n">
        <f aca="false">SUMIFS(bibli_modele_init!$D$1:$D$4467,bibli_modele_init!$A$1:$A$4467,$C334,bibli_modele_init!$C$1:$C$4467,$E334)</f>
        <v>0</v>
      </c>
      <c r="J334" s="0" t="n">
        <f aca="false">SUMIFS(bibli_modele_init!$E$1:$E$4467,bibli_modele_init!$A$1:$A$4467,$C334,bibli_modele_init!$C$1:$C$4467,$E334)</f>
        <v>0</v>
      </c>
      <c r="K334" s="0" t="n">
        <f aca="false">F334-I334</f>
        <v>0</v>
      </c>
      <c r="L334" s="0" t="n">
        <f aca="false">G334-J334</f>
        <v>0</v>
      </c>
      <c r="M334" s="0" t="n">
        <v>1</v>
      </c>
    </row>
    <row r="335" customFormat="false" ht="15.8" hidden="false" customHeight="false" outlineLevel="0" collapsed="false">
      <c r="A335" s="0" t="str">
        <f aca="false">MID(C335,1,2)</f>
        <v>02</v>
      </c>
      <c r="B335" s="0" t="str">
        <f aca="false">VLOOKUP(A335,Nomenclature!$E$1:$F$9,2,0)</f>
        <v>Café Hôtel Restaurant</v>
      </c>
      <c r="C335" s="5" t="s">
        <v>621</v>
      </c>
      <c r="D335" s="4" t="s">
        <v>155</v>
      </c>
      <c r="E335" s="4" t="s">
        <v>736</v>
      </c>
      <c r="F335" s="4" t="n">
        <v>0</v>
      </c>
      <c r="G335" s="4" t="n">
        <v>0</v>
      </c>
      <c r="H335" s="4" t="n">
        <v>0</v>
      </c>
      <c r="I335" s="4" t="n">
        <f aca="false">SUMIFS(bibli_modele_init!$D$1:$D$4467,bibli_modele_init!$A$1:$A$4467,$C335,bibli_modele_init!$C$1:$C$4467,$E335)</f>
        <v>0</v>
      </c>
      <c r="J335" s="0" t="n">
        <f aca="false">SUMIFS(bibli_modele_init!$E$1:$E$4467,bibli_modele_init!$A$1:$A$4467,$C335,bibli_modele_init!$C$1:$C$4467,$E335)</f>
        <v>0</v>
      </c>
      <c r="K335" s="0" t="n">
        <f aca="false">F335-I335</f>
        <v>0</v>
      </c>
      <c r="L335" s="0" t="n">
        <f aca="false">G335-J335</f>
        <v>0</v>
      </c>
      <c r="M335" s="0" t="n">
        <v>1</v>
      </c>
    </row>
    <row r="336" customFormat="false" ht="15.8" hidden="false" customHeight="false" outlineLevel="0" collapsed="false">
      <c r="A336" s="0" t="str">
        <f aca="false">MID(C336,1,2)</f>
        <v>02</v>
      </c>
      <c r="B336" s="0" t="str">
        <f aca="false">VLOOKUP(A336,Nomenclature!$E$1:$F$9,2,0)</f>
        <v>Café Hôtel Restaurant</v>
      </c>
      <c r="C336" s="5" t="s">
        <v>621</v>
      </c>
      <c r="D336" s="4" t="s">
        <v>239</v>
      </c>
      <c r="E336" s="4" t="s">
        <v>737</v>
      </c>
      <c r="F336" s="4" t="n">
        <v>0</v>
      </c>
      <c r="G336" s="4" t="n">
        <v>0</v>
      </c>
      <c r="H336" s="4" t="n">
        <v>0</v>
      </c>
      <c r="I336" s="4" t="n">
        <f aca="false">SUMIFS(bibli_modele_init!$D$1:$D$4467,bibli_modele_init!$A$1:$A$4467,$C336,bibli_modele_init!$C$1:$C$4467,$E336)</f>
        <v>0</v>
      </c>
      <c r="J336" s="0" t="n">
        <f aca="false">SUMIFS(bibli_modele_init!$E$1:$E$4467,bibli_modele_init!$A$1:$A$4467,$C336,bibli_modele_init!$C$1:$C$4467,$E336)</f>
        <v>0</v>
      </c>
      <c r="K336" s="0" t="n">
        <f aca="false">F336-I336</f>
        <v>0</v>
      </c>
      <c r="L336" s="0" t="n">
        <f aca="false">G336-J336</f>
        <v>0</v>
      </c>
      <c r="M336" s="0" t="n">
        <v>1</v>
      </c>
    </row>
    <row r="337" customFormat="false" ht="15.8" hidden="false" customHeight="false" outlineLevel="0" collapsed="false">
      <c r="A337" s="0" t="str">
        <f aca="false">MID(C337,1,2)</f>
        <v>02</v>
      </c>
      <c r="B337" s="0" t="str">
        <f aca="false">VLOOKUP(A337,Nomenclature!$E$1:$F$9,2,0)</f>
        <v>Café Hôtel Restaurant</v>
      </c>
      <c r="C337" s="5" t="s">
        <v>621</v>
      </c>
      <c r="D337" s="4" t="s">
        <v>738</v>
      </c>
      <c r="E337" s="4" t="s">
        <v>738</v>
      </c>
      <c r="F337" s="4" t="n">
        <v>0.15</v>
      </c>
      <c r="G337" s="4" t="n">
        <v>20</v>
      </c>
      <c r="H337" s="4" t="n">
        <v>0</v>
      </c>
      <c r="I337" s="4" t="n">
        <f aca="false">SUMIFS(bibli_modele_init!$D$1:$D$4467,bibli_modele_init!$A$1:$A$4467,$C337,bibli_modele_init!$C$1:$C$4467,$E337)</f>
        <v>0.15</v>
      </c>
      <c r="J337" s="0" t="n">
        <f aca="false">SUMIFS(bibli_modele_init!$E$1:$E$4467,bibli_modele_init!$A$1:$A$4467,$C337,bibli_modele_init!$C$1:$C$4467,$E337)</f>
        <v>20</v>
      </c>
      <c r="K337" s="0" t="n">
        <f aca="false">F337-I337</f>
        <v>0</v>
      </c>
      <c r="L337" s="0" t="n">
        <f aca="false">G337-J337</f>
        <v>0</v>
      </c>
      <c r="M337" s="0" t="n">
        <v>1</v>
      </c>
    </row>
    <row r="338" customFormat="false" ht="15.8" hidden="false" customHeight="false" outlineLevel="0" collapsed="false">
      <c r="A338" s="0" t="str">
        <f aca="false">MID(C338,1,2)</f>
        <v>02</v>
      </c>
      <c r="B338" s="0" t="str">
        <f aca="false">VLOOKUP(A338,Nomenclature!$E$1:$F$9,2,0)</f>
        <v>Café Hôtel Restaurant</v>
      </c>
      <c r="C338" s="5" t="s">
        <v>642</v>
      </c>
      <c r="D338" s="4" t="s">
        <v>155</v>
      </c>
      <c r="E338" s="4" t="s">
        <v>732</v>
      </c>
      <c r="F338" s="4" t="n">
        <v>0.709360800019254</v>
      </c>
      <c r="G338" s="4" t="n">
        <v>810.34356675</v>
      </c>
      <c r="H338" s="4" t="n">
        <v>5280.182309</v>
      </c>
      <c r="I338" s="4" t="n">
        <f aca="false">SUMIFS(bibli_modele_init!$D$1:$D$4467,bibli_modele_init!$A$1:$A$4467,$C338,bibli_modele_init!$C$1:$C$4467,$E338)</f>
        <v>0.747066632165229</v>
      </c>
      <c r="J338" s="0" t="n">
        <f aca="false">SUMIFS(bibli_modele_init!$E$1:$E$4467,bibli_modele_init!$A$1:$A$4467,$C338,bibli_modele_init!$C$1:$C$4467,$E338)</f>
        <v>886.34356675</v>
      </c>
      <c r="K338" s="0" t="n">
        <f aca="false">F338-I338</f>
        <v>-0.037705832145975</v>
      </c>
      <c r="L338" s="0" t="n">
        <f aca="false">G338-J338</f>
        <v>-76</v>
      </c>
      <c r="M338" s="0" t="n">
        <v>1</v>
      </c>
    </row>
    <row r="339" customFormat="false" ht="15.8" hidden="false" customHeight="false" outlineLevel="0" collapsed="false">
      <c r="A339" s="0" t="str">
        <f aca="false">MID(C339,1,2)</f>
        <v>02</v>
      </c>
      <c r="B339" s="0" t="str">
        <f aca="false">VLOOKUP(A339,Nomenclature!$E$1:$F$9,2,0)</f>
        <v>Café Hôtel Restaurant</v>
      </c>
      <c r="C339" s="5" t="s">
        <v>642</v>
      </c>
      <c r="D339" s="4" t="s">
        <v>239</v>
      </c>
      <c r="E339" s="4" t="s">
        <v>733</v>
      </c>
      <c r="F339" s="4" t="n">
        <v>0</v>
      </c>
      <c r="G339" s="4" t="n">
        <v>0</v>
      </c>
      <c r="H339" s="4" t="n">
        <v>0</v>
      </c>
      <c r="I339" s="4" t="n">
        <f aca="false">SUMIFS(bibli_modele_init!$D$1:$D$4467,bibli_modele_init!$A$1:$A$4467,$C339,bibli_modele_init!$C$1:$C$4467,$E339)</f>
        <v>0</v>
      </c>
      <c r="J339" s="0" t="n">
        <f aca="false">SUMIFS(bibli_modele_init!$E$1:$E$4467,bibli_modele_init!$A$1:$A$4467,$C339,bibli_modele_init!$C$1:$C$4467,$E339)</f>
        <v>0</v>
      </c>
      <c r="K339" s="0" t="n">
        <f aca="false">F339-I339</f>
        <v>0</v>
      </c>
      <c r="L339" s="0" t="n">
        <f aca="false">G339-J339</f>
        <v>0</v>
      </c>
      <c r="M339" s="0" t="n">
        <v>1</v>
      </c>
    </row>
    <row r="340" customFormat="false" ht="15.8" hidden="false" customHeight="false" outlineLevel="0" collapsed="false">
      <c r="A340" s="0" t="str">
        <f aca="false">MID(C340,1,2)</f>
        <v>02</v>
      </c>
      <c r="B340" s="0" t="str">
        <f aca="false">VLOOKUP(A340,Nomenclature!$E$1:$F$9,2,0)</f>
        <v>Café Hôtel Restaurant</v>
      </c>
      <c r="C340" s="5" t="s">
        <v>642</v>
      </c>
      <c r="D340" s="4" t="s">
        <v>155</v>
      </c>
      <c r="E340" s="4" t="s">
        <v>734</v>
      </c>
      <c r="F340" s="4" t="n">
        <v>0.183015086404967</v>
      </c>
      <c r="G340" s="4" t="n">
        <v>672.854532</v>
      </c>
      <c r="H340" s="4" t="n">
        <v>1726.352485</v>
      </c>
      <c r="I340" s="4" t="n">
        <f aca="false">SUMIFS(bibli_modele_init!$D$1:$D$4467,bibli_modele_init!$A$1:$A$4467,$C340,bibli_modele_init!$C$1:$C$4467,$E340)</f>
        <v>0.173468871988766</v>
      </c>
      <c r="J340" s="0" t="n">
        <f aca="false">SUMIFS(bibli_modele_init!$E$1:$E$4467,bibli_modele_init!$A$1:$A$4467,$C340,bibli_modele_init!$C$1:$C$4467,$E340)</f>
        <v>672.854532</v>
      </c>
      <c r="K340" s="0" t="n">
        <f aca="false">F340-I340</f>
        <v>0.00954621441620102</v>
      </c>
      <c r="L340" s="0" t="n">
        <f aca="false">G340-J340</f>
        <v>0</v>
      </c>
      <c r="M340" s="0" t="n">
        <v>1</v>
      </c>
    </row>
    <row r="341" customFormat="false" ht="15.8" hidden="false" customHeight="false" outlineLevel="0" collapsed="false">
      <c r="A341" s="0" t="str">
        <f aca="false">MID(C341,1,2)</f>
        <v>02</v>
      </c>
      <c r="B341" s="0" t="str">
        <f aca="false">VLOOKUP(A341,Nomenclature!$E$1:$F$9,2,0)</f>
        <v>Café Hôtel Restaurant</v>
      </c>
      <c r="C341" s="5" t="s">
        <v>642</v>
      </c>
      <c r="D341" s="4" t="s">
        <v>239</v>
      </c>
      <c r="E341" s="4" t="s">
        <v>735</v>
      </c>
      <c r="F341" s="4" t="n">
        <v>0</v>
      </c>
      <c r="G341" s="4" t="n">
        <v>0</v>
      </c>
      <c r="H341" s="4" t="n">
        <v>0</v>
      </c>
      <c r="I341" s="4" t="n">
        <f aca="false">SUMIFS(bibli_modele_init!$D$1:$D$4467,bibli_modele_init!$A$1:$A$4467,$C341,bibli_modele_init!$C$1:$C$4467,$E341)</f>
        <v>0</v>
      </c>
      <c r="J341" s="0" t="n">
        <f aca="false">SUMIFS(bibli_modele_init!$E$1:$E$4467,bibli_modele_init!$A$1:$A$4467,$C341,bibli_modele_init!$C$1:$C$4467,$E341)</f>
        <v>0</v>
      </c>
      <c r="K341" s="0" t="n">
        <f aca="false">F341-I341</f>
        <v>0</v>
      </c>
      <c r="L341" s="0" t="n">
        <f aca="false">G341-J341</f>
        <v>0</v>
      </c>
      <c r="M341" s="0" t="n">
        <v>1</v>
      </c>
    </row>
    <row r="342" customFormat="false" ht="15.8" hidden="false" customHeight="false" outlineLevel="0" collapsed="false">
      <c r="A342" s="0" t="str">
        <f aca="false">MID(C342,1,2)</f>
        <v>02</v>
      </c>
      <c r="B342" s="0" t="str">
        <f aca="false">VLOOKUP(A342,Nomenclature!$E$1:$F$9,2,0)</f>
        <v>Café Hôtel Restaurant</v>
      </c>
      <c r="C342" s="5" t="s">
        <v>642</v>
      </c>
      <c r="D342" s="4" t="s">
        <v>155</v>
      </c>
      <c r="E342" s="4" t="s">
        <v>736</v>
      </c>
      <c r="F342" s="4" t="n">
        <v>0.312118752008472</v>
      </c>
      <c r="G342" s="4" t="n">
        <v>791.59356675</v>
      </c>
      <c r="H342" s="4" t="n">
        <v>2022.182309</v>
      </c>
      <c r="I342" s="4" t="n">
        <f aca="false">SUMIFS(bibli_modele_init!$D$1:$D$4467,bibli_modele_init!$A$1:$A$4467,$C342,bibli_modele_init!$C$1:$C$4467,$E342)</f>
        <v>0.295838386337431</v>
      </c>
      <c r="J342" s="0" t="n">
        <f aca="false">SUMIFS(bibli_modele_init!$E$1:$E$4467,bibli_modele_init!$A$1:$A$4467,$C342,bibli_modele_init!$C$1:$C$4467,$E342)</f>
        <v>791.59356675</v>
      </c>
      <c r="K342" s="0" t="n">
        <f aca="false">F342-I342</f>
        <v>0.016280365671041</v>
      </c>
      <c r="L342" s="0" t="n">
        <f aca="false">G342-J342</f>
        <v>0</v>
      </c>
      <c r="M342" s="0" t="n">
        <v>1</v>
      </c>
    </row>
    <row r="343" customFormat="false" ht="15.8" hidden="false" customHeight="false" outlineLevel="0" collapsed="false">
      <c r="A343" s="0" t="str">
        <f aca="false">MID(C343,1,2)</f>
        <v>02</v>
      </c>
      <c r="B343" s="0" t="str">
        <f aca="false">VLOOKUP(A343,Nomenclature!$E$1:$F$9,2,0)</f>
        <v>Café Hôtel Restaurant</v>
      </c>
      <c r="C343" s="5" t="s">
        <v>642</v>
      </c>
      <c r="D343" s="4" t="s">
        <v>239</v>
      </c>
      <c r="E343" s="4" t="s">
        <v>737</v>
      </c>
      <c r="F343" s="4" t="n">
        <v>0</v>
      </c>
      <c r="G343" s="4" t="n">
        <v>0</v>
      </c>
      <c r="H343" s="4" t="n">
        <v>0</v>
      </c>
      <c r="I343" s="4" t="n">
        <f aca="false">SUMIFS(bibli_modele_init!$D$1:$D$4467,bibli_modele_init!$A$1:$A$4467,$C343,bibli_modele_init!$C$1:$C$4467,$E343)</f>
        <v>0</v>
      </c>
      <c r="J343" s="0" t="n">
        <f aca="false">SUMIFS(bibli_modele_init!$E$1:$E$4467,bibli_modele_init!$A$1:$A$4467,$C343,bibli_modele_init!$C$1:$C$4467,$E343)</f>
        <v>0</v>
      </c>
      <c r="K343" s="0" t="n">
        <f aca="false">F343-I343</f>
        <v>0</v>
      </c>
      <c r="L343" s="0" t="n">
        <f aca="false">G343-J343</f>
        <v>0</v>
      </c>
      <c r="M343" s="0" t="n">
        <v>1</v>
      </c>
    </row>
    <row r="344" customFormat="false" ht="15.8" hidden="false" customHeight="false" outlineLevel="0" collapsed="false">
      <c r="A344" s="0" t="str">
        <f aca="false">MID(C344,1,2)</f>
        <v>02</v>
      </c>
      <c r="B344" s="0" t="str">
        <f aca="false">VLOOKUP(A344,Nomenclature!$E$1:$F$9,2,0)</f>
        <v>Café Hôtel Restaurant</v>
      </c>
      <c r="C344" s="5" t="s">
        <v>642</v>
      </c>
      <c r="D344" s="4" t="s">
        <v>738</v>
      </c>
      <c r="E344" s="4" t="s">
        <v>738</v>
      </c>
      <c r="F344" s="4" t="n">
        <v>0.15</v>
      </c>
      <c r="G344" s="4" t="n">
        <v>20</v>
      </c>
      <c r="H344" s="4" t="n">
        <v>0</v>
      </c>
      <c r="I344" s="4" t="n">
        <f aca="false">SUMIFS(bibli_modele_init!$D$1:$D$4467,bibli_modele_init!$A$1:$A$4467,$C344,bibli_modele_init!$C$1:$C$4467,$E344)</f>
        <v>0.15</v>
      </c>
      <c r="J344" s="0" t="n">
        <f aca="false">SUMIFS(bibli_modele_init!$E$1:$E$4467,bibli_modele_init!$A$1:$A$4467,$C344,bibli_modele_init!$C$1:$C$4467,$E344)</f>
        <v>20</v>
      </c>
      <c r="K344" s="0" t="n">
        <f aca="false">F344-I344</f>
        <v>0</v>
      </c>
      <c r="L344" s="0" t="n">
        <f aca="false">G344-J344</f>
        <v>0</v>
      </c>
      <c r="M344" s="0" t="n">
        <v>1</v>
      </c>
    </row>
    <row r="345" customFormat="false" ht="15.8" hidden="false" customHeight="false" outlineLevel="0" collapsed="false">
      <c r="A345" s="0" t="str">
        <f aca="false">MID(C345,1,2)</f>
        <v>02</v>
      </c>
      <c r="B345" s="0" t="str">
        <f aca="false">VLOOKUP(A345,Nomenclature!$E$1:$F$9,2,0)</f>
        <v>Café Hôtel Restaurant</v>
      </c>
      <c r="C345" s="5" t="s">
        <v>306</v>
      </c>
      <c r="D345" s="4" t="s">
        <v>155</v>
      </c>
      <c r="E345" s="4" t="s">
        <v>732</v>
      </c>
      <c r="F345" s="4" t="n">
        <v>0.718608507520452</v>
      </c>
      <c r="G345" s="4" t="n">
        <v>638.5416669</v>
      </c>
      <c r="H345" s="4" t="n">
        <v>1337.126736</v>
      </c>
      <c r="I345" s="4" t="n">
        <f aca="false">SUMIFS(bibli_modele_init!$D$1:$D$4467,bibli_modele_init!$A$1:$A$4467,$C345,bibli_modele_init!$C$1:$C$4467,$E345)</f>
        <v>0.748851800231238</v>
      </c>
      <c r="J345" s="0" t="n">
        <f aca="false">SUMIFS(bibli_modele_init!$E$1:$E$4467,bibli_modele_init!$A$1:$A$4467,$C345,bibli_modele_init!$C$1:$C$4467,$E345)</f>
        <v>714.5416669</v>
      </c>
      <c r="K345" s="0" t="n">
        <f aca="false">F345-I345</f>
        <v>-0.0302432927107861</v>
      </c>
      <c r="L345" s="0" t="n">
        <f aca="false">G345-J345</f>
        <v>-76</v>
      </c>
      <c r="M345" s="0" t="n">
        <v>1</v>
      </c>
    </row>
    <row r="346" customFormat="false" ht="15.8" hidden="false" customHeight="false" outlineLevel="0" collapsed="false">
      <c r="A346" s="0" t="str">
        <f aca="false">MID(C346,1,2)</f>
        <v>02</v>
      </c>
      <c r="B346" s="0" t="str">
        <f aca="false">VLOOKUP(A346,Nomenclature!$E$1:$F$9,2,0)</f>
        <v>Café Hôtel Restaurant</v>
      </c>
      <c r="C346" s="5" t="s">
        <v>306</v>
      </c>
      <c r="D346" s="4" t="s">
        <v>239</v>
      </c>
      <c r="E346" s="4" t="s">
        <v>733</v>
      </c>
      <c r="F346" s="4" t="n">
        <v>0</v>
      </c>
      <c r="G346" s="4" t="n">
        <v>0</v>
      </c>
      <c r="H346" s="4" t="n">
        <v>0</v>
      </c>
      <c r="I346" s="4" t="n">
        <f aca="false">SUMIFS(bibli_modele_init!$D$1:$D$4467,bibli_modele_init!$A$1:$A$4467,$C346,bibli_modele_init!$C$1:$C$4467,$E346)</f>
        <v>0</v>
      </c>
      <c r="J346" s="0" t="n">
        <f aca="false">SUMIFS(bibli_modele_init!$E$1:$E$4467,bibli_modele_init!$A$1:$A$4467,$C346,bibli_modele_init!$C$1:$C$4467,$E346)</f>
        <v>0</v>
      </c>
      <c r="K346" s="0" t="n">
        <f aca="false">F346-I346</f>
        <v>0</v>
      </c>
      <c r="L346" s="0" t="n">
        <f aca="false">G346-J346</f>
        <v>0</v>
      </c>
      <c r="M346" s="0" t="n">
        <v>1</v>
      </c>
    </row>
    <row r="347" customFormat="false" ht="15.8" hidden="false" customHeight="false" outlineLevel="0" collapsed="false">
      <c r="A347" s="0" t="str">
        <f aca="false">MID(C347,1,2)</f>
        <v>02</v>
      </c>
      <c r="B347" s="0" t="str">
        <f aca="false">VLOOKUP(A347,Nomenclature!$E$1:$F$9,2,0)</f>
        <v>Café Hôtel Restaurant</v>
      </c>
      <c r="C347" s="5" t="s">
        <v>306</v>
      </c>
      <c r="D347" s="4" t="s">
        <v>155</v>
      </c>
      <c r="E347" s="4" t="s">
        <v>734</v>
      </c>
      <c r="F347" s="4" t="n">
        <v>0.185400994940277</v>
      </c>
      <c r="G347" s="4" t="n">
        <v>526.82291655</v>
      </c>
      <c r="H347" s="4" t="n">
        <v>1337.126736</v>
      </c>
      <c r="I347" s="4" t="n">
        <f aca="false">SUMIFS(bibli_modele_init!$D$1:$D$4467,bibli_modele_init!$A$1:$A$4467,$C347,bibli_modele_init!$C$1:$C$4467,$E347)</f>
        <v>0.173883388013693</v>
      </c>
      <c r="J347" s="0" t="n">
        <f aca="false">SUMIFS(bibli_modele_init!$E$1:$E$4467,bibli_modele_init!$A$1:$A$4467,$C347,bibli_modele_init!$C$1:$C$4467,$E347)</f>
        <v>526.82291655</v>
      </c>
      <c r="K347" s="0" t="n">
        <f aca="false">F347-I347</f>
        <v>0.011517606926584</v>
      </c>
      <c r="L347" s="0" t="n">
        <f aca="false">G347-J347</f>
        <v>0</v>
      </c>
      <c r="M347" s="0" t="n">
        <v>1</v>
      </c>
    </row>
    <row r="348" customFormat="false" ht="15.8" hidden="false" customHeight="false" outlineLevel="0" collapsed="false">
      <c r="A348" s="0" t="str">
        <f aca="false">MID(C348,1,2)</f>
        <v>02</v>
      </c>
      <c r="B348" s="0" t="str">
        <f aca="false">VLOOKUP(A348,Nomenclature!$E$1:$F$9,2,0)</f>
        <v>Café Hôtel Restaurant</v>
      </c>
      <c r="C348" s="5" t="s">
        <v>306</v>
      </c>
      <c r="D348" s="4" t="s">
        <v>239</v>
      </c>
      <c r="E348" s="4" t="s">
        <v>735</v>
      </c>
      <c r="F348" s="4" t="n">
        <v>0</v>
      </c>
      <c r="G348" s="4" t="n">
        <v>0</v>
      </c>
      <c r="H348" s="4" t="n">
        <v>0</v>
      </c>
      <c r="I348" s="4" t="n">
        <f aca="false">SUMIFS(bibli_modele_init!$D$1:$D$4467,bibli_modele_init!$A$1:$A$4467,$C348,bibli_modele_init!$C$1:$C$4467,$E348)</f>
        <v>0</v>
      </c>
      <c r="J348" s="0" t="n">
        <f aca="false">SUMIFS(bibli_modele_init!$E$1:$E$4467,bibli_modele_init!$A$1:$A$4467,$C348,bibli_modele_init!$C$1:$C$4467,$E348)</f>
        <v>0</v>
      </c>
      <c r="K348" s="0" t="n">
        <f aca="false">F348-I348</f>
        <v>0</v>
      </c>
      <c r="L348" s="0" t="n">
        <f aca="false">G348-J348</f>
        <v>0</v>
      </c>
      <c r="M348" s="0" t="n">
        <v>1</v>
      </c>
    </row>
    <row r="349" customFormat="false" ht="15.8" hidden="false" customHeight="false" outlineLevel="0" collapsed="false">
      <c r="A349" s="0" t="str">
        <f aca="false">MID(C349,1,2)</f>
        <v>02</v>
      </c>
      <c r="B349" s="0" t="str">
        <f aca="false">VLOOKUP(A349,Nomenclature!$E$1:$F$9,2,0)</f>
        <v>Café Hôtel Restaurant</v>
      </c>
      <c r="C349" s="5" t="s">
        <v>306</v>
      </c>
      <c r="D349" s="4" t="s">
        <v>155</v>
      </c>
      <c r="E349" s="4" t="s">
        <v>736</v>
      </c>
      <c r="F349" s="4" t="n">
        <v>0.316187743308999</v>
      </c>
      <c r="G349" s="4" t="n">
        <v>619.7916669</v>
      </c>
      <c r="H349" s="4" t="n">
        <v>1337.126736</v>
      </c>
      <c r="I349" s="4" t="n">
        <f aca="false">SUMIFS(bibli_modele_init!$D$1:$D$4467,bibli_modele_init!$A$1:$A$4467,$C349,bibli_modele_init!$C$1:$C$4467,$E349)</f>
        <v>0.29654531289157</v>
      </c>
      <c r="J349" s="0" t="n">
        <f aca="false">SUMIFS(bibli_modele_init!$E$1:$E$4467,bibli_modele_init!$A$1:$A$4467,$C349,bibli_modele_init!$C$1:$C$4467,$E349)</f>
        <v>619.7916669</v>
      </c>
      <c r="K349" s="0" t="n">
        <f aca="false">F349-I349</f>
        <v>0.019642430417429</v>
      </c>
      <c r="L349" s="0" t="n">
        <f aca="false">G349-J349</f>
        <v>0</v>
      </c>
      <c r="M349" s="0" t="n">
        <v>1</v>
      </c>
    </row>
    <row r="350" customFormat="false" ht="15.8" hidden="false" customHeight="false" outlineLevel="0" collapsed="false">
      <c r="A350" s="0" t="str">
        <f aca="false">MID(C350,1,2)</f>
        <v>02</v>
      </c>
      <c r="B350" s="0" t="str">
        <f aca="false">VLOOKUP(A350,Nomenclature!$E$1:$F$9,2,0)</f>
        <v>Café Hôtel Restaurant</v>
      </c>
      <c r="C350" s="5" t="s">
        <v>306</v>
      </c>
      <c r="D350" s="4" t="s">
        <v>239</v>
      </c>
      <c r="E350" s="4" t="s">
        <v>737</v>
      </c>
      <c r="F350" s="4" t="n">
        <v>0</v>
      </c>
      <c r="G350" s="4" t="n">
        <v>0</v>
      </c>
      <c r="H350" s="4" t="n">
        <v>0</v>
      </c>
      <c r="I350" s="4" t="n">
        <f aca="false">SUMIFS(bibli_modele_init!$D$1:$D$4467,bibli_modele_init!$A$1:$A$4467,$C350,bibli_modele_init!$C$1:$C$4467,$E350)</f>
        <v>0</v>
      </c>
      <c r="J350" s="0" t="n">
        <f aca="false">SUMIFS(bibli_modele_init!$E$1:$E$4467,bibli_modele_init!$A$1:$A$4467,$C350,bibli_modele_init!$C$1:$C$4467,$E350)</f>
        <v>0</v>
      </c>
      <c r="K350" s="0" t="n">
        <f aca="false">F350-I350</f>
        <v>0</v>
      </c>
      <c r="L350" s="0" t="n">
        <f aca="false">G350-J350</f>
        <v>0</v>
      </c>
      <c r="M350" s="0" t="n">
        <v>1</v>
      </c>
    </row>
    <row r="351" customFormat="false" ht="15.8" hidden="false" customHeight="false" outlineLevel="0" collapsed="false">
      <c r="A351" s="0" t="str">
        <f aca="false">MID(C351,1,2)</f>
        <v>02</v>
      </c>
      <c r="B351" s="0" t="str">
        <f aca="false">VLOOKUP(A351,Nomenclature!$E$1:$F$9,2,0)</f>
        <v>Café Hôtel Restaurant</v>
      </c>
      <c r="C351" s="5" t="s">
        <v>306</v>
      </c>
      <c r="D351" s="4" t="s">
        <v>738</v>
      </c>
      <c r="E351" s="4" t="s">
        <v>738</v>
      </c>
      <c r="F351" s="4" t="n">
        <v>0.15</v>
      </c>
      <c r="G351" s="4" t="n">
        <v>20</v>
      </c>
      <c r="H351" s="4" t="n">
        <v>0</v>
      </c>
      <c r="I351" s="4" t="n">
        <f aca="false">SUMIFS(bibli_modele_init!$D$1:$D$4467,bibli_modele_init!$A$1:$A$4467,$C351,bibli_modele_init!$C$1:$C$4467,$E351)</f>
        <v>0.15</v>
      </c>
      <c r="J351" s="0" t="n">
        <f aca="false">SUMIFS(bibli_modele_init!$E$1:$E$4467,bibli_modele_init!$A$1:$A$4467,$C351,bibli_modele_init!$C$1:$C$4467,$E351)</f>
        <v>20</v>
      </c>
      <c r="K351" s="0" t="n">
        <f aca="false">F351-I351</f>
        <v>0</v>
      </c>
      <c r="L351" s="0" t="n">
        <f aca="false">G351-J351</f>
        <v>0</v>
      </c>
      <c r="M351" s="0" t="n">
        <v>1</v>
      </c>
    </row>
    <row r="352" customFormat="false" ht="15.8" hidden="false" customHeight="false" outlineLevel="0" collapsed="false">
      <c r="A352" s="0" t="str">
        <f aca="false">MID(C352,1,2)</f>
        <v>02</v>
      </c>
      <c r="B352" s="0" t="str">
        <f aca="false">VLOOKUP(A352,Nomenclature!$E$1:$F$9,2,0)</f>
        <v>Café Hôtel Restaurant</v>
      </c>
      <c r="C352" s="5" t="s">
        <v>502</v>
      </c>
      <c r="D352" s="4" t="s">
        <v>155</v>
      </c>
      <c r="E352" s="4" t="s">
        <v>732</v>
      </c>
      <c r="F352" s="4" t="n">
        <v>0.716589149335652</v>
      </c>
      <c r="G352" s="4" t="n">
        <v>638.541666900002</v>
      </c>
      <c r="H352" s="4" t="n">
        <v>1337.126736</v>
      </c>
      <c r="I352" s="4" t="n">
        <f aca="false">SUMIFS(bibli_modele_init!$D$1:$D$4467,bibli_modele_init!$A$1:$A$4467,$C352,bibli_modele_init!$C$1:$C$4467,$E352)</f>
        <v>0.751726554801684</v>
      </c>
      <c r="J352" s="0" t="n">
        <f aca="false">SUMIFS(bibli_modele_init!$E$1:$E$4467,bibli_modele_init!$A$1:$A$4467,$C352,bibli_modele_init!$C$1:$C$4467,$E352)</f>
        <v>714.5416669</v>
      </c>
      <c r="K352" s="0" t="n">
        <f aca="false">F352-I352</f>
        <v>-0.0351374054660319</v>
      </c>
      <c r="L352" s="0" t="n">
        <f aca="false">G352-J352</f>
        <v>-75.999999999998</v>
      </c>
      <c r="M352" s="0" t="n">
        <v>1</v>
      </c>
    </row>
    <row r="353" customFormat="false" ht="15.8" hidden="false" customHeight="false" outlineLevel="0" collapsed="false">
      <c r="A353" s="0" t="str">
        <f aca="false">MID(C353,1,2)</f>
        <v>02</v>
      </c>
      <c r="B353" s="0" t="str">
        <f aca="false">VLOOKUP(A353,Nomenclature!$E$1:$F$9,2,0)</f>
        <v>Café Hôtel Restaurant</v>
      </c>
      <c r="C353" s="5" t="s">
        <v>502</v>
      </c>
      <c r="D353" s="4" t="s">
        <v>239</v>
      </c>
      <c r="E353" s="4" t="s">
        <v>733</v>
      </c>
      <c r="F353" s="4" t="n">
        <v>0</v>
      </c>
      <c r="G353" s="4" t="n">
        <v>0</v>
      </c>
      <c r="H353" s="4" t="n">
        <v>0</v>
      </c>
      <c r="I353" s="4" t="n">
        <f aca="false">SUMIFS(bibli_modele_init!$D$1:$D$4467,bibli_modele_init!$A$1:$A$4467,$C353,bibli_modele_init!$C$1:$C$4467,$E353)</f>
        <v>0</v>
      </c>
      <c r="J353" s="0" t="n">
        <f aca="false">SUMIFS(bibli_modele_init!$E$1:$E$4467,bibli_modele_init!$A$1:$A$4467,$C353,bibli_modele_init!$C$1:$C$4467,$E353)</f>
        <v>0</v>
      </c>
      <c r="K353" s="0" t="n">
        <f aca="false">F353-I353</f>
        <v>0</v>
      </c>
      <c r="L353" s="0" t="n">
        <f aca="false">G353-J353</f>
        <v>0</v>
      </c>
      <c r="M353" s="0" t="n">
        <v>1</v>
      </c>
    </row>
    <row r="354" customFormat="false" ht="15.8" hidden="false" customHeight="false" outlineLevel="0" collapsed="false">
      <c r="A354" s="0" t="str">
        <f aca="false">MID(C354,1,2)</f>
        <v>02</v>
      </c>
      <c r="B354" s="0" t="str">
        <f aca="false">VLOOKUP(A354,Nomenclature!$E$1:$F$9,2,0)</f>
        <v>Café Hôtel Restaurant</v>
      </c>
      <c r="C354" s="5" t="s">
        <v>502</v>
      </c>
      <c r="D354" s="4" t="s">
        <v>155</v>
      </c>
      <c r="E354" s="4" t="s">
        <v>734</v>
      </c>
      <c r="F354" s="4" t="n">
        <v>0.214632782009015</v>
      </c>
      <c r="G354" s="4" t="n">
        <v>526.822916550002</v>
      </c>
      <c r="H354" s="4" t="n">
        <v>1337.126736</v>
      </c>
      <c r="I354" s="4" t="n">
        <f aca="false">SUMIFS(bibli_modele_init!$D$1:$D$4467,bibli_modele_init!$A$1:$A$4467,$C354,bibli_modele_init!$C$1:$C$4467,$E354)</f>
        <v>0.20264142392478</v>
      </c>
      <c r="J354" s="0" t="n">
        <f aca="false">SUMIFS(bibli_modele_init!$E$1:$E$4467,bibli_modele_init!$A$1:$A$4467,$C354,bibli_modele_init!$C$1:$C$4467,$E354)</f>
        <v>526.82291655</v>
      </c>
      <c r="K354" s="0" t="n">
        <f aca="false">F354-I354</f>
        <v>0.011991358084235</v>
      </c>
      <c r="L354" s="0" t="n">
        <f aca="false">G354-J354</f>
        <v>2.04636307898909E-012</v>
      </c>
      <c r="M354" s="0" t="n">
        <v>1</v>
      </c>
    </row>
    <row r="355" customFormat="false" ht="15.8" hidden="false" customHeight="false" outlineLevel="0" collapsed="false">
      <c r="A355" s="0" t="str">
        <f aca="false">MID(C355,1,2)</f>
        <v>02</v>
      </c>
      <c r="B355" s="0" t="str">
        <f aca="false">VLOOKUP(A355,Nomenclature!$E$1:$F$9,2,0)</f>
        <v>Café Hôtel Restaurant</v>
      </c>
      <c r="C355" s="5" t="s">
        <v>502</v>
      </c>
      <c r="D355" s="4" t="s">
        <v>239</v>
      </c>
      <c r="E355" s="4" t="s">
        <v>735</v>
      </c>
      <c r="F355" s="4" t="n">
        <v>0</v>
      </c>
      <c r="G355" s="4" t="n">
        <v>0</v>
      </c>
      <c r="H355" s="4" t="n">
        <v>0</v>
      </c>
      <c r="I355" s="4" t="n">
        <f aca="false">SUMIFS(bibli_modele_init!$D$1:$D$4467,bibli_modele_init!$A$1:$A$4467,$C355,bibli_modele_init!$C$1:$C$4467,$E355)</f>
        <v>0</v>
      </c>
      <c r="J355" s="0" t="n">
        <f aca="false">SUMIFS(bibli_modele_init!$E$1:$E$4467,bibli_modele_init!$A$1:$A$4467,$C355,bibli_modele_init!$C$1:$C$4467,$E355)</f>
        <v>0</v>
      </c>
      <c r="K355" s="0" t="n">
        <f aca="false">F355-I355</f>
        <v>0</v>
      </c>
      <c r="L355" s="0" t="n">
        <f aca="false">G355-J355</f>
        <v>0</v>
      </c>
      <c r="M355" s="0" t="n">
        <v>1</v>
      </c>
    </row>
    <row r="356" customFormat="false" ht="15.8" hidden="false" customHeight="false" outlineLevel="0" collapsed="false">
      <c r="A356" s="0" t="str">
        <f aca="false">MID(C356,1,2)</f>
        <v>02</v>
      </c>
      <c r="B356" s="0" t="str">
        <f aca="false">VLOOKUP(A356,Nomenclature!$E$1:$F$9,2,0)</f>
        <v>Café Hôtel Restaurant</v>
      </c>
      <c r="C356" s="5" t="s">
        <v>502</v>
      </c>
      <c r="D356" s="4" t="s">
        <v>155</v>
      </c>
      <c r="E356" s="4" t="s">
        <v>736</v>
      </c>
      <c r="F356" s="4" t="n">
        <v>0.357721303348358</v>
      </c>
      <c r="G356" s="4" t="n">
        <v>619.791666900002</v>
      </c>
      <c r="H356" s="4" t="n">
        <v>1337.126736</v>
      </c>
      <c r="I356" s="4" t="n">
        <f aca="false">SUMIFS(bibli_modele_init!$D$1:$D$4467,bibli_modele_init!$A$1:$A$4467,$C356,bibli_modele_init!$C$1:$C$4467,$E356)</f>
        <v>0.337735706541301</v>
      </c>
      <c r="J356" s="0" t="n">
        <f aca="false">SUMIFS(bibli_modele_init!$E$1:$E$4467,bibli_modele_init!$A$1:$A$4467,$C356,bibli_modele_init!$C$1:$C$4467,$E356)</f>
        <v>619.7916669</v>
      </c>
      <c r="K356" s="0" t="n">
        <f aca="false">F356-I356</f>
        <v>0.019985596807057</v>
      </c>
      <c r="L356" s="0" t="n">
        <f aca="false">G356-J356</f>
        <v>0</v>
      </c>
      <c r="M356" s="0" t="n">
        <v>1</v>
      </c>
    </row>
    <row r="357" customFormat="false" ht="15.8" hidden="false" customHeight="false" outlineLevel="0" collapsed="false">
      <c r="A357" s="0" t="str">
        <f aca="false">MID(C357,1,2)</f>
        <v>02</v>
      </c>
      <c r="B357" s="0" t="str">
        <f aca="false">VLOOKUP(A357,Nomenclature!$E$1:$F$9,2,0)</f>
        <v>Café Hôtel Restaurant</v>
      </c>
      <c r="C357" s="5" t="s">
        <v>502</v>
      </c>
      <c r="D357" s="4" t="s">
        <v>239</v>
      </c>
      <c r="E357" s="4" t="s">
        <v>737</v>
      </c>
      <c r="F357" s="4" t="n">
        <v>0</v>
      </c>
      <c r="G357" s="4" t="n">
        <v>0</v>
      </c>
      <c r="H357" s="4" t="n">
        <v>0</v>
      </c>
      <c r="I357" s="4" t="n">
        <f aca="false">SUMIFS(bibli_modele_init!$D$1:$D$4467,bibli_modele_init!$A$1:$A$4467,$C357,bibli_modele_init!$C$1:$C$4467,$E357)</f>
        <v>0</v>
      </c>
      <c r="J357" s="0" t="n">
        <f aca="false">SUMIFS(bibli_modele_init!$E$1:$E$4467,bibli_modele_init!$A$1:$A$4467,$C357,bibli_modele_init!$C$1:$C$4467,$E357)</f>
        <v>0</v>
      </c>
      <c r="K357" s="0" t="n">
        <f aca="false">F357-I357</f>
        <v>0</v>
      </c>
      <c r="L357" s="0" t="n">
        <f aca="false">G357-J357</f>
        <v>0</v>
      </c>
      <c r="M357" s="0" t="n">
        <v>1</v>
      </c>
    </row>
    <row r="358" customFormat="false" ht="15.8" hidden="false" customHeight="false" outlineLevel="0" collapsed="false">
      <c r="A358" s="0" t="str">
        <f aca="false">MID(C358,1,2)</f>
        <v>02</v>
      </c>
      <c r="B358" s="0" t="str">
        <f aca="false">VLOOKUP(A358,Nomenclature!$E$1:$F$9,2,0)</f>
        <v>Café Hôtel Restaurant</v>
      </c>
      <c r="C358" s="5" t="s">
        <v>502</v>
      </c>
      <c r="D358" s="4" t="s">
        <v>738</v>
      </c>
      <c r="E358" s="4" t="s">
        <v>738</v>
      </c>
      <c r="F358" s="4" t="n">
        <v>0.15</v>
      </c>
      <c r="G358" s="4" t="n">
        <v>20</v>
      </c>
      <c r="H358" s="4" t="n">
        <v>0</v>
      </c>
      <c r="I358" s="4" t="n">
        <f aca="false">SUMIFS(bibli_modele_init!$D$1:$D$4467,bibli_modele_init!$A$1:$A$4467,$C358,bibli_modele_init!$C$1:$C$4467,$E358)</f>
        <v>0.15</v>
      </c>
      <c r="J358" s="0" t="n">
        <f aca="false">SUMIFS(bibli_modele_init!$E$1:$E$4467,bibli_modele_init!$A$1:$A$4467,$C358,bibli_modele_init!$C$1:$C$4467,$E358)</f>
        <v>20</v>
      </c>
      <c r="K358" s="0" t="n">
        <f aca="false">F358-I358</f>
        <v>0</v>
      </c>
      <c r="L358" s="0" t="n">
        <f aca="false">G358-J358</f>
        <v>0</v>
      </c>
      <c r="M358" s="0" t="n">
        <v>1</v>
      </c>
    </row>
    <row r="359" customFormat="false" ht="15.8" hidden="false" customHeight="false" outlineLevel="0" collapsed="false">
      <c r="A359" s="0" t="str">
        <f aca="false">MID(C359,1,2)</f>
        <v>02</v>
      </c>
      <c r="B359" s="0" t="str">
        <f aca="false">VLOOKUP(A359,Nomenclature!$E$1:$F$9,2,0)</f>
        <v>Café Hôtel Restaurant</v>
      </c>
      <c r="C359" s="5" t="s">
        <v>643</v>
      </c>
      <c r="D359" s="4" t="s">
        <v>155</v>
      </c>
      <c r="E359" s="4" t="s">
        <v>732</v>
      </c>
      <c r="F359" s="4" t="n">
        <v>0.733265694174998</v>
      </c>
      <c r="G359" s="4" t="n">
        <v>638.5416669</v>
      </c>
      <c r="H359" s="4" t="n">
        <v>1318.938802</v>
      </c>
      <c r="I359" s="4" t="n">
        <f aca="false">SUMIFS(bibli_modele_init!$D$1:$D$4467,bibli_modele_init!$A$1:$A$4467,$C359,bibli_modele_init!$C$1:$C$4467,$E359)</f>
        <v>0.764431861783345</v>
      </c>
      <c r="J359" s="0" t="n">
        <f aca="false">SUMIFS(bibli_modele_init!$E$1:$E$4467,bibli_modele_init!$A$1:$A$4467,$C359,bibli_modele_init!$C$1:$C$4467,$E359)</f>
        <v>714.5416669</v>
      </c>
      <c r="K359" s="0" t="n">
        <f aca="false">F359-I359</f>
        <v>-0.031166167608347</v>
      </c>
      <c r="L359" s="0" t="n">
        <f aca="false">G359-J359</f>
        <v>-76</v>
      </c>
      <c r="M359" s="0" t="n">
        <v>1</v>
      </c>
    </row>
    <row r="360" customFormat="false" ht="15.8" hidden="false" customHeight="false" outlineLevel="0" collapsed="false">
      <c r="A360" s="0" t="str">
        <f aca="false">MID(C360,1,2)</f>
        <v>02</v>
      </c>
      <c r="B360" s="0" t="str">
        <f aca="false">VLOOKUP(A360,Nomenclature!$E$1:$F$9,2,0)</f>
        <v>Café Hôtel Restaurant</v>
      </c>
      <c r="C360" s="5" t="s">
        <v>643</v>
      </c>
      <c r="D360" s="4" t="s">
        <v>239</v>
      </c>
      <c r="E360" s="4" t="s">
        <v>733</v>
      </c>
      <c r="F360" s="4" t="n">
        <v>0</v>
      </c>
      <c r="G360" s="4" t="n">
        <v>0</v>
      </c>
      <c r="H360" s="4" t="n">
        <v>0</v>
      </c>
      <c r="I360" s="4" t="n">
        <f aca="false">SUMIFS(bibli_modele_init!$D$1:$D$4467,bibli_modele_init!$A$1:$A$4467,$C360,bibli_modele_init!$C$1:$C$4467,$E360)</f>
        <v>0</v>
      </c>
      <c r="J360" s="0" t="n">
        <f aca="false">SUMIFS(bibli_modele_init!$E$1:$E$4467,bibli_modele_init!$A$1:$A$4467,$C360,bibli_modele_init!$C$1:$C$4467,$E360)</f>
        <v>0</v>
      </c>
      <c r="K360" s="0" t="n">
        <f aca="false">F360-I360</f>
        <v>0</v>
      </c>
      <c r="L360" s="0" t="n">
        <f aca="false">G360-J360</f>
        <v>0</v>
      </c>
      <c r="M360" s="0" t="n">
        <v>1</v>
      </c>
    </row>
    <row r="361" customFormat="false" ht="15.8" hidden="false" customHeight="false" outlineLevel="0" collapsed="false">
      <c r="A361" s="0" t="str">
        <f aca="false">MID(C361,1,2)</f>
        <v>02</v>
      </c>
      <c r="B361" s="0" t="str">
        <f aca="false">VLOOKUP(A361,Nomenclature!$E$1:$F$9,2,0)</f>
        <v>Café Hôtel Restaurant</v>
      </c>
      <c r="C361" s="5" t="s">
        <v>643</v>
      </c>
      <c r="D361" s="4" t="s">
        <v>155</v>
      </c>
      <c r="E361" s="4" t="s">
        <v>734</v>
      </c>
      <c r="F361" s="4" t="n">
        <v>0.18918254909715</v>
      </c>
      <c r="G361" s="4" t="n">
        <v>526.82291655</v>
      </c>
      <c r="H361" s="4" t="n">
        <v>1318.938802</v>
      </c>
      <c r="I361" s="4" t="n">
        <f aca="false">SUMIFS(bibli_modele_init!$D$1:$D$4467,bibli_modele_init!$A$1:$A$4467,$C361,bibli_modele_init!$C$1:$C$4467,$E361)</f>
        <v>0.177501078306093</v>
      </c>
      <c r="J361" s="0" t="n">
        <f aca="false">SUMIFS(bibli_modele_init!$E$1:$E$4467,bibli_modele_init!$A$1:$A$4467,$C361,bibli_modele_init!$C$1:$C$4467,$E361)</f>
        <v>526.82291655</v>
      </c>
      <c r="K361" s="0" t="n">
        <f aca="false">F361-I361</f>
        <v>0.011681470791057</v>
      </c>
      <c r="L361" s="0" t="n">
        <f aca="false">G361-J361</f>
        <v>0</v>
      </c>
      <c r="M361" s="0" t="n">
        <v>1</v>
      </c>
    </row>
    <row r="362" customFormat="false" ht="15.8" hidden="false" customHeight="false" outlineLevel="0" collapsed="false">
      <c r="A362" s="0" t="str">
        <f aca="false">MID(C362,1,2)</f>
        <v>02</v>
      </c>
      <c r="B362" s="0" t="str">
        <f aca="false">VLOOKUP(A362,Nomenclature!$E$1:$F$9,2,0)</f>
        <v>Café Hôtel Restaurant</v>
      </c>
      <c r="C362" s="5" t="s">
        <v>643</v>
      </c>
      <c r="D362" s="4" t="s">
        <v>239</v>
      </c>
      <c r="E362" s="4" t="s">
        <v>735</v>
      </c>
      <c r="F362" s="4" t="n">
        <v>0</v>
      </c>
      <c r="G362" s="4" t="n">
        <v>0</v>
      </c>
      <c r="H362" s="4" t="n">
        <v>0</v>
      </c>
      <c r="I362" s="4" t="n">
        <f aca="false">SUMIFS(bibli_modele_init!$D$1:$D$4467,bibli_modele_init!$A$1:$A$4467,$C362,bibli_modele_init!$C$1:$C$4467,$E362)</f>
        <v>0</v>
      </c>
      <c r="J362" s="0" t="n">
        <f aca="false">SUMIFS(bibli_modele_init!$E$1:$E$4467,bibli_modele_init!$A$1:$A$4467,$C362,bibli_modele_init!$C$1:$C$4467,$E362)</f>
        <v>0</v>
      </c>
      <c r="K362" s="0" t="n">
        <f aca="false">F362-I362</f>
        <v>0</v>
      </c>
      <c r="L362" s="0" t="n">
        <f aca="false">G362-J362</f>
        <v>0</v>
      </c>
      <c r="M362" s="0" t="n">
        <v>1</v>
      </c>
    </row>
    <row r="363" customFormat="false" ht="15.8" hidden="false" customHeight="false" outlineLevel="0" collapsed="false">
      <c r="A363" s="0" t="str">
        <f aca="false">MID(C363,1,2)</f>
        <v>02</v>
      </c>
      <c r="B363" s="0" t="str">
        <f aca="false">VLOOKUP(A363,Nomenclature!$E$1:$F$9,2,0)</f>
        <v>Café Hôtel Restaurant</v>
      </c>
      <c r="C363" s="5" t="s">
        <v>643</v>
      </c>
      <c r="D363" s="4" t="s">
        <v>155</v>
      </c>
      <c r="E363" s="4" t="s">
        <v>736</v>
      </c>
      <c r="F363" s="4" t="n">
        <v>0.322636905436999</v>
      </c>
      <c r="G363" s="4" t="n">
        <v>619.7916669</v>
      </c>
      <c r="H363" s="4" t="n">
        <v>1318.938802</v>
      </c>
      <c r="I363" s="4" t="n">
        <f aca="false">SUMIFS(bibli_modele_init!$D$1:$D$4467,bibli_modele_init!$A$1:$A$4467,$C363,bibli_modele_init!$C$1:$C$4467,$E363)</f>
        <v>0.302715017266205</v>
      </c>
      <c r="J363" s="0" t="n">
        <f aca="false">SUMIFS(bibli_modele_init!$E$1:$E$4467,bibli_modele_init!$A$1:$A$4467,$C363,bibli_modele_init!$C$1:$C$4467,$E363)</f>
        <v>619.7916669</v>
      </c>
      <c r="K363" s="0" t="n">
        <f aca="false">F363-I363</f>
        <v>0.019921888170794</v>
      </c>
      <c r="L363" s="0" t="n">
        <f aca="false">G363-J363</f>
        <v>0</v>
      </c>
      <c r="M363" s="0" t="n">
        <v>1</v>
      </c>
    </row>
    <row r="364" customFormat="false" ht="15.8" hidden="false" customHeight="false" outlineLevel="0" collapsed="false">
      <c r="A364" s="0" t="str">
        <f aca="false">MID(C364,1,2)</f>
        <v>02</v>
      </c>
      <c r="B364" s="0" t="str">
        <f aca="false">VLOOKUP(A364,Nomenclature!$E$1:$F$9,2,0)</f>
        <v>Café Hôtel Restaurant</v>
      </c>
      <c r="C364" s="5" t="s">
        <v>643</v>
      </c>
      <c r="D364" s="4" t="s">
        <v>239</v>
      </c>
      <c r="E364" s="4" t="s">
        <v>737</v>
      </c>
      <c r="F364" s="4" t="n">
        <v>0</v>
      </c>
      <c r="G364" s="4" t="n">
        <v>0</v>
      </c>
      <c r="H364" s="4" t="n">
        <v>0</v>
      </c>
      <c r="I364" s="4" t="n">
        <f aca="false">SUMIFS(bibli_modele_init!$D$1:$D$4467,bibli_modele_init!$A$1:$A$4467,$C364,bibli_modele_init!$C$1:$C$4467,$E364)</f>
        <v>0</v>
      </c>
      <c r="J364" s="0" t="n">
        <f aca="false">SUMIFS(bibli_modele_init!$E$1:$E$4467,bibli_modele_init!$A$1:$A$4467,$C364,bibli_modele_init!$C$1:$C$4467,$E364)</f>
        <v>0</v>
      </c>
      <c r="K364" s="0" t="n">
        <f aca="false">F364-I364</f>
        <v>0</v>
      </c>
      <c r="L364" s="0" t="n">
        <f aca="false">G364-J364</f>
        <v>0</v>
      </c>
      <c r="M364" s="0" t="n">
        <v>1</v>
      </c>
    </row>
    <row r="365" customFormat="false" ht="15.8" hidden="false" customHeight="false" outlineLevel="0" collapsed="false">
      <c r="A365" s="0" t="str">
        <f aca="false">MID(C365,1,2)</f>
        <v>02</v>
      </c>
      <c r="B365" s="0" t="str">
        <f aca="false">VLOOKUP(A365,Nomenclature!$E$1:$F$9,2,0)</f>
        <v>Café Hôtel Restaurant</v>
      </c>
      <c r="C365" s="5" t="s">
        <v>643</v>
      </c>
      <c r="D365" s="4" t="s">
        <v>738</v>
      </c>
      <c r="E365" s="4" t="s">
        <v>738</v>
      </c>
      <c r="F365" s="4" t="n">
        <v>0.15</v>
      </c>
      <c r="G365" s="4" t="n">
        <v>20</v>
      </c>
      <c r="H365" s="4" t="n">
        <v>0</v>
      </c>
      <c r="I365" s="4" t="n">
        <f aca="false">SUMIFS(bibli_modele_init!$D$1:$D$4467,bibli_modele_init!$A$1:$A$4467,$C365,bibli_modele_init!$C$1:$C$4467,$E365)</f>
        <v>0.15</v>
      </c>
      <c r="J365" s="0" t="n">
        <f aca="false">SUMIFS(bibli_modele_init!$E$1:$E$4467,bibli_modele_init!$A$1:$A$4467,$C365,bibli_modele_init!$C$1:$C$4467,$E365)</f>
        <v>20</v>
      </c>
      <c r="K365" s="0" t="n">
        <f aca="false">F365-I365</f>
        <v>0</v>
      </c>
      <c r="L365" s="0" t="n">
        <f aca="false">G365-J365</f>
        <v>0</v>
      </c>
      <c r="M365" s="0" t="n">
        <v>1</v>
      </c>
    </row>
    <row r="366" customFormat="false" ht="15.8" hidden="false" customHeight="false" outlineLevel="0" collapsed="false">
      <c r="A366" s="0" t="str">
        <f aca="false">MID(C366,1,2)</f>
        <v>02</v>
      </c>
      <c r="B366" s="0" t="str">
        <f aca="false">VLOOKUP(A366,Nomenclature!$E$1:$F$9,2,0)</f>
        <v>Café Hôtel Restaurant</v>
      </c>
      <c r="C366" s="5" t="s">
        <v>315</v>
      </c>
      <c r="D366" s="4" t="s">
        <v>155</v>
      </c>
      <c r="E366" s="4" t="s">
        <v>732</v>
      </c>
      <c r="F366" s="4" t="n">
        <v>0.904127879524247</v>
      </c>
      <c r="G366" s="4" t="n">
        <v>232.222839635</v>
      </c>
      <c r="H366" s="4" t="n">
        <v>5773.556483</v>
      </c>
      <c r="I366" s="4" t="n">
        <f aca="false">SUMIFS(bibli_modele_init!$D$1:$D$4467,bibli_modele_init!$A$1:$A$4467,$C366,bibli_modele_init!$C$1:$C$4467,$E366)</f>
        <v>0.92122096607616</v>
      </c>
      <c r="J366" s="0" t="n">
        <f aca="false">SUMIFS(bibli_modele_init!$E$1:$E$4467,bibli_modele_init!$A$1:$A$4467,$C366,bibli_modele_init!$C$1:$C$4467,$E366)</f>
        <v>308.222839635</v>
      </c>
      <c r="K366" s="0" t="n">
        <f aca="false">F366-I366</f>
        <v>-0.0170930865519129</v>
      </c>
      <c r="L366" s="0" t="n">
        <f aca="false">G366-J366</f>
        <v>-76</v>
      </c>
      <c r="M366" s="0" t="n">
        <v>1</v>
      </c>
    </row>
    <row r="367" customFormat="false" ht="15.8" hidden="false" customHeight="false" outlineLevel="0" collapsed="false">
      <c r="A367" s="0" t="str">
        <f aca="false">MID(C367,1,2)</f>
        <v>02</v>
      </c>
      <c r="B367" s="0" t="str">
        <f aca="false">VLOOKUP(A367,Nomenclature!$E$1:$F$9,2,0)</f>
        <v>Café Hôtel Restaurant</v>
      </c>
      <c r="C367" s="5" t="s">
        <v>315</v>
      </c>
      <c r="D367" s="4" t="s">
        <v>239</v>
      </c>
      <c r="E367" s="4" t="s">
        <v>733</v>
      </c>
      <c r="F367" s="4" t="n">
        <v>0.21453977134056</v>
      </c>
      <c r="G367" s="4" t="n">
        <v>166.69444455</v>
      </c>
      <c r="H367" s="4" t="n">
        <v>908.0546302</v>
      </c>
      <c r="I367" s="4" t="n">
        <f aca="false">SUMIFS(bibli_modele_init!$D$1:$D$4467,bibli_modele_init!$A$1:$A$4467,$C367,bibli_modele_init!$C$1:$C$4467,$E367)</f>
        <v>0.231892219560123</v>
      </c>
      <c r="J367" s="0" t="n">
        <f aca="false">SUMIFS(bibli_modele_init!$E$1:$E$4467,bibli_modele_init!$A$1:$A$4467,$C367,bibli_modele_init!$C$1:$C$4467,$E367)</f>
        <v>166.69444455</v>
      </c>
      <c r="K367" s="0" t="n">
        <f aca="false">F367-I367</f>
        <v>-0.017352448219563</v>
      </c>
      <c r="L367" s="0" t="n">
        <f aca="false">G367-J367</f>
        <v>0</v>
      </c>
      <c r="M367" s="0" t="n">
        <v>1</v>
      </c>
    </row>
    <row r="368" customFormat="false" ht="15.8" hidden="false" customHeight="false" outlineLevel="0" collapsed="false">
      <c r="A368" s="0" t="str">
        <f aca="false">MID(C368,1,2)</f>
        <v>02</v>
      </c>
      <c r="B368" s="0" t="str">
        <f aca="false">VLOOKUP(A368,Nomenclature!$E$1:$F$9,2,0)</f>
        <v>Café Hôtel Restaurant</v>
      </c>
      <c r="C368" s="5" t="s">
        <v>315</v>
      </c>
      <c r="D368" s="4" t="s">
        <v>155</v>
      </c>
      <c r="E368" s="4" t="s">
        <v>734</v>
      </c>
      <c r="F368" s="4" t="n">
        <v>0.233264992917256</v>
      </c>
      <c r="G368" s="4" t="n">
        <v>155.44444455</v>
      </c>
      <c r="H368" s="4" t="n">
        <v>908.0546302</v>
      </c>
      <c r="I368" s="4" t="n">
        <f aca="false">SUMIFS(bibli_modele_init!$D$1:$D$4467,bibli_modele_init!$A$1:$A$4467,$C368,bibli_modele_init!$C$1:$C$4467,$E368)</f>
        <v>0.213907508322884</v>
      </c>
      <c r="J368" s="0" t="n">
        <f aca="false">SUMIFS(bibli_modele_init!$E$1:$E$4467,bibli_modele_init!$A$1:$A$4467,$C368,bibli_modele_init!$C$1:$C$4467,$E368)</f>
        <v>155.44444455</v>
      </c>
      <c r="K368" s="0" t="n">
        <f aca="false">F368-I368</f>
        <v>0.019357484594372</v>
      </c>
      <c r="L368" s="0" t="n">
        <f aca="false">G368-J368</f>
        <v>0</v>
      </c>
      <c r="M368" s="0" t="n">
        <v>1</v>
      </c>
    </row>
    <row r="369" customFormat="false" ht="15.8" hidden="false" customHeight="false" outlineLevel="0" collapsed="false">
      <c r="A369" s="0" t="str">
        <f aca="false">MID(C369,1,2)</f>
        <v>02</v>
      </c>
      <c r="B369" s="0" t="str">
        <f aca="false">VLOOKUP(A369,Nomenclature!$E$1:$F$9,2,0)</f>
        <v>Café Hôtel Restaurant</v>
      </c>
      <c r="C369" s="5" t="s">
        <v>315</v>
      </c>
      <c r="D369" s="4" t="s">
        <v>239</v>
      </c>
      <c r="E369" s="4" t="s">
        <v>735</v>
      </c>
      <c r="F369" s="4" t="n">
        <v>0.0553512610058644</v>
      </c>
      <c r="G369" s="4" t="n">
        <v>155.44444455</v>
      </c>
      <c r="H369" s="4" t="n">
        <v>908.0546302</v>
      </c>
      <c r="I369" s="4" t="n">
        <f aca="false">SUMIFS(bibli_modele_init!$D$1:$D$4467,bibli_modele_init!$A$1:$A$4467,$C369,bibli_modele_init!$C$1:$C$4467,$E369)</f>
        <v>0.0598281926465118</v>
      </c>
      <c r="J369" s="0" t="n">
        <f aca="false">SUMIFS(bibli_modele_init!$E$1:$E$4467,bibli_modele_init!$A$1:$A$4467,$C369,bibli_modele_init!$C$1:$C$4467,$E369)</f>
        <v>155.44444455</v>
      </c>
      <c r="K369" s="0" t="n">
        <f aca="false">F369-I369</f>
        <v>-0.0044769316406474</v>
      </c>
      <c r="L369" s="0" t="n">
        <f aca="false">G369-J369</f>
        <v>0</v>
      </c>
      <c r="M369" s="0" t="n">
        <v>1</v>
      </c>
    </row>
    <row r="370" customFormat="false" ht="15.8" hidden="false" customHeight="false" outlineLevel="0" collapsed="false">
      <c r="A370" s="0" t="str">
        <f aca="false">MID(C370,1,2)</f>
        <v>02</v>
      </c>
      <c r="B370" s="0" t="str">
        <f aca="false">VLOOKUP(A370,Nomenclature!$E$1:$F$9,2,0)</f>
        <v>Café Hôtel Restaurant</v>
      </c>
      <c r="C370" s="5" t="s">
        <v>315</v>
      </c>
      <c r="D370" s="4" t="s">
        <v>155</v>
      </c>
      <c r="E370" s="4" t="s">
        <v>736</v>
      </c>
      <c r="F370" s="4" t="n">
        <v>0.397816266990669</v>
      </c>
      <c r="G370" s="4" t="n">
        <v>198.472839635</v>
      </c>
      <c r="H370" s="4" t="n">
        <v>2601.056483</v>
      </c>
      <c r="I370" s="4" t="n">
        <f aca="false">SUMIFS(bibli_modele_init!$D$1:$D$4467,bibli_modele_init!$A$1:$A$4467,$C370,bibli_modele_init!$C$1:$C$4467,$E370)</f>
        <v>0.36480350256616</v>
      </c>
      <c r="J370" s="0" t="n">
        <f aca="false">SUMIFS(bibli_modele_init!$E$1:$E$4467,bibli_modele_init!$A$1:$A$4467,$C370,bibli_modele_init!$C$1:$C$4467,$E370)</f>
        <v>198.472839635</v>
      </c>
      <c r="K370" s="0" t="n">
        <f aca="false">F370-I370</f>
        <v>0.033012764424509</v>
      </c>
      <c r="L370" s="0" t="n">
        <f aca="false">G370-J370</f>
        <v>0</v>
      </c>
      <c r="M370" s="0" t="n">
        <v>1</v>
      </c>
    </row>
    <row r="371" customFormat="false" ht="15.8" hidden="false" customHeight="false" outlineLevel="0" collapsed="false">
      <c r="A371" s="0" t="str">
        <f aca="false">MID(C371,1,2)</f>
        <v>02</v>
      </c>
      <c r="B371" s="0" t="str">
        <f aca="false">VLOOKUP(A371,Nomenclature!$E$1:$F$9,2,0)</f>
        <v>Café Hôtel Restaurant</v>
      </c>
      <c r="C371" s="5" t="s">
        <v>315</v>
      </c>
      <c r="D371" s="4" t="s">
        <v>239</v>
      </c>
      <c r="E371" s="4" t="s">
        <v>737</v>
      </c>
      <c r="F371" s="4" t="n">
        <v>0</v>
      </c>
      <c r="G371" s="4" t="n">
        <v>0</v>
      </c>
      <c r="H371" s="4" t="n">
        <v>0</v>
      </c>
      <c r="I371" s="4" t="n">
        <f aca="false">SUMIFS(bibli_modele_init!$D$1:$D$4467,bibli_modele_init!$A$1:$A$4467,$C371,bibli_modele_init!$C$1:$C$4467,$E371)</f>
        <v>0.102032576606454</v>
      </c>
      <c r="J371" s="0" t="n">
        <f aca="false">SUMIFS(bibli_modele_init!$E$1:$E$4467,bibli_modele_init!$A$1:$A$4467,$C371,bibli_modele_init!$C$1:$C$4467,$E371)</f>
        <v>155.44444455</v>
      </c>
      <c r="K371" s="0" t="n">
        <f aca="false">F371-I371</f>
        <v>-0.102032576606454</v>
      </c>
      <c r="L371" s="0" t="n">
        <f aca="false">G371-J371</f>
        <v>-155.44444455</v>
      </c>
      <c r="M371" s="0" t="n">
        <v>1</v>
      </c>
    </row>
    <row r="372" customFormat="false" ht="15.8" hidden="false" customHeight="false" outlineLevel="0" collapsed="false">
      <c r="A372" s="0" t="str">
        <f aca="false">MID(C372,1,2)</f>
        <v>02</v>
      </c>
      <c r="B372" s="0" t="str">
        <f aca="false">VLOOKUP(A372,Nomenclature!$E$1:$F$9,2,0)</f>
        <v>Café Hôtel Restaurant</v>
      </c>
      <c r="C372" s="5" t="s">
        <v>315</v>
      </c>
      <c r="D372" s="4" t="s">
        <v>738</v>
      </c>
      <c r="E372" s="4" t="s">
        <v>738</v>
      </c>
      <c r="F372" s="4" t="n">
        <v>0.15</v>
      </c>
      <c r="G372" s="4" t="n">
        <v>20</v>
      </c>
      <c r="H372" s="4" t="n">
        <v>0</v>
      </c>
      <c r="I372" s="4" t="n">
        <f aca="false">SUMIFS(bibli_modele_init!$D$1:$D$4467,bibli_modele_init!$A$1:$A$4467,$C372,bibli_modele_init!$C$1:$C$4467,$E372)</f>
        <v>0.15</v>
      </c>
      <c r="J372" s="0" t="n">
        <f aca="false">SUMIFS(bibli_modele_init!$E$1:$E$4467,bibli_modele_init!$A$1:$A$4467,$C372,bibli_modele_init!$C$1:$C$4467,$E372)</f>
        <v>20</v>
      </c>
      <c r="K372" s="0" t="n">
        <f aca="false">F372-I372</f>
        <v>0</v>
      </c>
      <c r="L372" s="0" t="n">
        <f aca="false">G372-J372</f>
        <v>0</v>
      </c>
      <c r="M372" s="0" t="n">
        <v>1</v>
      </c>
    </row>
    <row r="373" customFormat="false" ht="15.8" hidden="false" customHeight="false" outlineLevel="0" collapsed="false">
      <c r="A373" s="0" t="str">
        <f aca="false">MID(C373,1,2)</f>
        <v>02</v>
      </c>
      <c r="B373" s="0" t="str">
        <f aca="false">VLOOKUP(A373,Nomenclature!$E$1:$F$9,2,0)</f>
        <v>Café Hôtel Restaurant</v>
      </c>
      <c r="C373" s="5" t="s">
        <v>506</v>
      </c>
      <c r="D373" s="4" t="s">
        <v>155</v>
      </c>
      <c r="E373" s="4" t="s">
        <v>732</v>
      </c>
      <c r="F373" s="4" t="n">
        <v>0.905116139208856</v>
      </c>
      <c r="G373" s="4" t="n">
        <v>232.222839635</v>
      </c>
      <c r="H373" s="4" t="n">
        <v>5773.556483</v>
      </c>
      <c r="I373" s="4" t="n">
        <f aca="false">SUMIFS(bibli_modele_init!$D$1:$D$4467,bibli_modele_init!$A$1:$A$4467,$C373,bibli_modele_init!$C$1:$C$4467,$E373)</f>
        <v>0.921091380398833</v>
      </c>
      <c r="J373" s="0" t="n">
        <f aca="false">SUMIFS(bibli_modele_init!$E$1:$E$4467,bibli_modele_init!$A$1:$A$4467,$C373,bibli_modele_init!$C$1:$C$4467,$E373)</f>
        <v>308.222839635</v>
      </c>
      <c r="K373" s="0" t="n">
        <f aca="false">F373-I373</f>
        <v>-0.0159752411899771</v>
      </c>
      <c r="L373" s="0" t="n">
        <f aca="false">G373-J373</f>
        <v>-76</v>
      </c>
      <c r="M373" s="0" t="n">
        <v>1</v>
      </c>
    </row>
    <row r="374" customFormat="false" ht="15.8" hidden="false" customHeight="false" outlineLevel="0" collapsed="false">
      <c r="A374" s="0" t="str">
        <f aca="false">MID(C374,1,2)</f>
        <v>02</v>
      </c>
      <c r="B374" s="0" t="str">
        <f aca="false">VLOOKUP(A374,Nomenclature!$E$1:$F$9,2,0)</f>
        <v>Café Hôtel Restaurant</v>
      </c>
      <c r="C374" s="5" t="s">
        <v>506</v>
      </c>
      <c r="D374" s="4" t="s">
        <v>239</v>
      </c>
      <c r="E374" s="4" t="s">
        <v>733</v>
      </c>
      <c r="F374" s="4" t="n">
        <v>0.218159253866139</v>
      </c>
      <c r="G374" s="4" t="n">
        <v>166.69444455</v>
      </c>
      <c r="H374" s="4" t="n">
        <v>908.0546302</v>
      </c>
      <c r="I374" s="4" t="n">
        <f aca="false">SUMIFS(bibli_modele_init!$D$1:$D$4467,bibli_modele_init!$A$1:$A$4467,$C374,bibli_modele_init!$C$1:$C$4467,$E374)</f>
        <v>0.231942945241773</v>
      </c>
      <c r="J374" s="0" t="n">
        <f aca="false">SUMIFS(bibli_modele_init!$E$1:$E$4467,bibli_modele_init!$A$1:$A$4467,$C374,bibli_modele_init!$C$1:$C$4467,$E374)</f>
        <v>166.69444455</v>
      </c>
      <c r="K374" s="0" t="n">
        <f aca="false">F374-I374</f>
        <v>-0.013783691375634</v>
      </c>
      <c r="L374" s="0" t="n">
        <f aca="false">G374-J374</f>
        <v>0</v>
      </c>
      <c r="M374" s="0" t="n">
        <v>1</v>
      </c>
    </row>
    <row r="375" customFormat="false" ht="15.8" hidden="false" customHeight="false" outlineLevel="0" collapsed="false">
      <c r="A375" s="0" t="str">
        <f aca="false">MID(C375,1,2)</f>
        <v>02</v>
      </c>
      <c r="B375" s="0" t="str">
        <f aca="false">VLOOKUP(A375,Nomenclature!$E$1:$F$9,2,0)</f>
        <v>Café Hôtel Restaurant</v>
      </c>
      <c r="C375" s="5" t="s">
        <v>506</v>
      </c>
      <c r="D375" s="4" t="s">
        <v>155</v>
      </c>
      <c r="E375" s="4" t="s">
        <v>734</v>
      </c>
      <c r="F375" s="4" t="n">
        <v>0.271100386015837</v>
      </c>
      <c r="G375" s="4" t="n">
        <v>155.44444455</v>
      </c>
      <c r="H375" s="4" t="n">
        <v>908.0546302</v>
      </c>
      <c r="I375" s="4" t="n">
        <f aca="false">SUMIFS(bibli_modele_init!$D$1:$D$4467,bibli_modele_init!$A$1:$A$4467,$C375,bibli_modele_init!$C$1:$C$4467,$E375)</f>
        <v>0.248296761231353</v>
      </c>
      <c r="J375" s="0" t="n">
        <f aca="false">SUMIFS(bibli_modele_init!$E$1:$E$4467,bibli_modele_init!$A$1:$A$4467,$C375,bibli_modele_init!$C$1:$C$4467,$E375)</f>
        <v>155.44444455</v>
      </c>
      <c r="K375" s="0" t="n">
        <f aca="false">F375-I375</f>
        <v>0.022803624784484</v>
      </c>
      <c r="L375" s="0" t="n">
        <f aca="false">G375-J375</f>
        <v>0</v>
      </c>
      <c r="M375" s="0" t="n">
        <v>1</v>
      </c>
    </row>
    <row r="376" customFormat="false" ht="15.8" hidden="false" customHeight="false" outlineLevel="0" collapsed="false">
      <c r="A376" s="0" t="str">
        <f aca="false">MID(C376,1,2)</f>
        <v>02</v>
      </c>
      <c r="B376" s="0" t="str">
        <f aca="false">VLOOKUP(A376,Nomenclature!$E$1:$F$9,2,0)</f>
        <v>Café Hôtel Restaurant</v>
      </c>
      <c r="C376" s="5" t="s">
        <v>506</v>
      </c>
      <c r="D376" s="4" t="s">
        <v>239</v>
      </c>
      <c r="E376" s="4" t="s">
        <v>735</v>
      </c>
      <c r="F376" s="4" t="n">
        <v>0.065343059717986</v>
      </c>
      <c r="G376" s="4" t="n">
        <v>155.44444455</v>
      </c>
      <c r="H376" s="4" t="n">
        <v>908.0546302</v>
      </c>
      <c r="I376" s="4" t="n">
        <f aca="false">SUMIFS(bibli_modele_init!$D$1:$D$4467,bibli_modele_init!$A$1:$A$4467,$C376,bibli_modele_init!$C$1:$C$4467,$E376)</f>
        <v>0.0694715509588157</v>
      </c>
      <c r="J376" s="0" t="n">
        <f aca="false">SUMIFS(bibli_modele_init!$E$1:$E$4467,bibli_modele_init!$A$1:$A$4467,$C376,bibli_modele_init!$C$1:$C$4467,$E376)</f>
        <v>155.44444455</v>
      </c>
      <c r="K376" s="0" t="n">
        <f aca="false">F376-I376</f>
        <v>-0.0041284912408297</v>
      </c>
      <c r="L376" s="0" t="n">
        <f aca="false">G376-J376</f>
        <v>0</v>
      </c>
      <c r="M376" s="0" t="n">
        <v>1</v>
      </c>
    </row>
    <row r="377" customFormat="false" ht="15.8" hidden="false" customHeight="false" outlineLevel="0" collapsed="false">
      <c r="A377" s="0" t="str">
        <f aca="false">MID(C377,1,2)</f>
        <v>02</v>
      </c>
      <c r="B377" s="0" t="str">
        <f aca="false">VLOOKUP(A377,Nomenclature!$E$1:$F$9,2,0)</f>
        <v>Café Hôtel Restaurant</v>
      </c>
      <c r="C377" s="5" t="s">
        <v>506</v>
      </c>
      <c r="D377" s="4" t="s">
        <v>155</v>
      </c>
      <c r="E377" s="4" t="s">
        <v>736</v>
      </c>
      <c r="F377" s="4" t="n">
        <v>0.451833976693061</v>
      </c>
      <c r="G377" s="4" t="n">
        <v>198.472839635</v>
      </c>
      <c r="H377" s="4" t="n">
        <v>2601.056483</v>
      </c>
      <c r="I377" s="4" t="n">
        <f aca="false">SUMIFS(bibli_modele_init!$D$1:$D$4467,bibli_modele_init!$A$1:$A$4467,$C377,bibli_modele_init!$C$1:$C$4467,$E377)</f>
        <v>0.413827935385588</v>
      </c>
      <c r="J377" s="0" t="n">
        <f aca="false">SUMIFS(bibli_modele_init!$E$1:$E$4467,bibli_modele_init!$A$1:$A$4467,$C377,bibli_modele_init!$C$1:$C$4467,$E377)</f>
        <v>198.472839635</v>
      </c>
      <c r="K377" s="0" t="n">
        <f aca="false">F377-I377</f>
        <v>0.038006041307473</v>
      </c>
      <c r="L377" s="0" t="n">
        <f aca="false">G377-J377</f>
        <v>0</v>
      </c>
      <c r="M377" s="0" t="n">
        <v>1</v>
      </c>
    </row>
    <row r="378" customFormat="false" ht="15.8" hidden="false" customHeight="false" outlineLevel="0" collapsed="false">
      <c r="A378" s="0" t="str">
        <f aca="false">MID(C378,1,2)</f>
        <v>02</v>
      </c>
      <c r="B378" s="0" t="str">
        <f aca="false">VLOOKUP(A378,Nomenclature!$E$1:$F$9,2,0)</f>
        <v>Café Hôtel Restaurant</v>
      </c>
      <c r="C378" s="5" t="s">
        <v>506</v>
      </c>
      <c r="D378" s="4" t="s">
        <v>239</v>
      </c>
      <c r="E378" s="4" t="s">
        <v>737</v>
      </c>
      <c r="F378" s="4" t="n">
        <v>0</v>
      </c>
      <c r="G378" s="4" t="n">
        <v>0</v>
      </c>
      <c r="H378" s="4" t="n">
        <v>0</v>
      </c>
      <c r="I378" s="4" t="n">
        <f aca="false">SUMIFS(bibli_modele_init!$D$1:$D$4467,bibli_modele_init!$A$1:$A$4467,$C378,bibli_modele_init!$C$1:$C$4467,$E378)</f>
        <v>0.115785918264693</v>
      </c>
      <c r="J378" s="0" t="n">
        <f aca="false">SUMIFS(bibli_modele_init!$E$1:$E$4467,bibli_modele_init!$A$1:$A$4467,$C378,bibli_modele_init!$C$1:$C$4467,$E378)</f>
        <v>155.44444455</v>
      </c>
      <c r="K378" s="0" t="n">
        <f aca="false">F378-I378</f>
        <v>-0.115785918264693</v>
      </c>
      <c r="L378" s="0" t="n">
        <f aca="false">G378-J378</f>
        <v>-155.44444455</v>
      </c>
      <c r="M378" s="0" t="n">
        <v>1</v>
      </c>
    </row>
    <row r="379" customFormat="false" ht="15.8" hidden="false" customHeight="false" outlineLevel="0" collapsed="false">
      <c r="A379" s="0" t="str">
        <f aca="false">MID(C379,1,2)</f>
        <v>02</v>
      </c>
      <c r="B379" s="0" t="str">
        <f aca="false">VLOOKUP(A379,Nomenclature!$E$1:$F$9,2,0)</f>
        <v>Café Hôtel Restaurant</v>
      </c>
      <c r="C379" s="5" t="s">
        <v>506</v>
      </c>
      <c r="D379" s="4" t="s">
        <v>738</v>
      </c>
      <c r="E379" s="4" t="s">
        <v>738</v>
      </c>
      <c r="F379" s="4" t="n">
        <v>0.15</v>
      </c>
      <c r="G379" s="4" t="n">
        <v>20</v>
      </c>
      <c r="H379" s="4" t="n">
        <v>0</v>
      </c>
      <c r="I379" s="4" t="n">
        <f aca="false">SUMIFS(bibli_modele_init!$D$1:$D$4467,bibli_modele_init!$A$1:$A$4467,$C379,bibli_modele_init!$C$1:$C$4467,$E379)</f>
        <v>0.15</v>
      </c>
      <c r="J379" s="0" t="n">
        <f aca="false">SUMIFS(bibli_modele_init!$E$1:$E$4467,bibli_modele_init!$A$1:$A$4467,$C379,bibli_modele_init!$C$1:$C$4467,$E379)</f>
        <v>20</v>
      </c>
      <c r="K379" s="0" t="n">
        <f aca="false">F379-I379</f>
        <v>0</v>
      </c>
      <c r="L379" s="0" t="n">
        <f aca="false">G379-J379</f>
        <v>0</v>
      </c>
      <c r="M379" s="0" t="n">
        <v>1</v>
      </c>
    </row>
    <row r="380" customFormat="false" ht="15.8" hidden="false" customHeight="false" outlineLevel="0" collapsed="false">
      <c r="A380" s="0" t="str">
        <f aca="false">MID(C380,1,2)</f>
        <v>02</v>
      </c>
      <c r="B380" s="0" t="str">
        <f aca="false">VLOOKUP(A380,Nomenclature!$E$1:$F$9,2,0)</f>
        <v>Café Hôtel Restaurant</v>
      </c>
      <c r="C380" s="5" t="s">
        <v>651</v>
      </c>
      <c r="D380" s="4" t="s">
        <v>155</v>
      </c>
      <c r="E380" s="4" t="s">
        <v>732</v>
      </c>
      <c r="F380" s="4" t="n">
        <v>0.906301343258534</v>
      </c>
      <c r="G380" s="4" t="n">
        <v>232.222839635</v>
      </c>
      <c r="H380" s="4" t="n">
        <v>5773.556483</v>
      </c>
      <c r="I380" s="4" t="n">
        <f aca="false">SUMIFS(bibli_modele_init!$D$1:$D$4467,bibli_modele_init!$A$1:$A$4467,$C380,bibli_modele_init!$C$1:$C$4467,$E380)</f>
        <v>0.921104579260724</v>
      </c>
      <c r="J380" s="0" t="n">
        <f aca="false">SUMIFS(bibli_modele_init!$E$1:$E$4467,bibli_modele_init!$A$1:$A$4467,$C380,bibli_modele_init!$C$1:$C$4467,$E380)</f>
        <v>308.222839635</v>
      </c>
      <c r="K380" s="0" t="n">
        <f aca="false">F380-I380</f>
        <v>-0.01480323600219</v>
      </c>
      <c r="L380" s="0" t="n">
        <f aca="false">G380-J380</f>
        <v>-76</v>
      </c>
      <c r="M380" s="0" t="n">
        <v>1</v>
      </c>
    </row>
    <row r="381" customFormat="false" ht="15.8" hidden="false" customHeight="false" outlineLevel="0" collapsed="false">
      <c r="A381" s="0" t="str">
        <f aca="false">MID(C381,1,2)</f>
        <v>02</v>
      </c>
      <c r="B381" s="0" t="str">
        <f aca="false">VLOOKUP(A381,Nomenclature!$E$1:$F$9,2,0)</f>
        <v>Café Hôtel Restaurant</v>
      </c>
      <c r="C381" s="5" t="s">
        <v>651</v>
      </c>
      <c r="D381" s="4" t="s">
        <v>239</v>
      </c>
      <c r="E381" s="4" t="s">
        <v>733</v>
      </c>
      <c r="F381" s="4" t="n">
        <v>0.216976458303155</v>
      </c>
      <c r="G381" s="4" t="n">
        <v>166.69444455</v>
      </c>
      <c r="H381" s="4" t="n">
        <v>908.0546302</v>
      </c>
      <c r="I381" s="4" t="n">
        <f aca="false">SUMIFS(bibli_modele_init!$D$1:$D$4467,bibli_modele_init!$A$1:$A$4467,$C381,bibli_modele_init!$C$1:$C$4467,$E381)</f>
        <v>0.232084688664616</v>
      </c>
      <c r="J381" s="0" t="n">
        <f aca="false">SUMIFS(bibli_modele_init!$E$1:$E$4467,bibli_modele_init!$A$1:$A$4467,$C381,bibli_modele_init!$C$1:$C$4467,$E381)</f>
        <v>166.69444455</v>
      </c>
      <c r="K381" s="0" t="n">
        <f aca="false">F381-I381</f>
        <v>-0.015108230361461</v>
      </c>
      <c r="L381" s="0" t="n">
        <f aca="false">G381-J381</f>
        <v>0</v>
      </c>
      <c r="M381" s="0" t="n">
        <v>1</v>
      </c>
    </row>
    <row r="382" customFormat="false" ht="15.8" hidden="false" customHeight="false" outlineLevel="0" collapsed="false">
      <c r="A382" s="0" t="str">
        <f aca="false">MID(C382,1,2)</f>
        <v>02</v>
      </c>
      <c r="B382" s="0" t="str">
        <f aca="false">VLOOKUP(A382,Nomenclature!$E$1:$F$9,2,0)</f>
        <v>Café Hôtel Restaurant</v>
      </c>
      <c r="C382" s="5" t="s">
        <v>651</v>
      </c>
      <c r="D382" s="4" t="s">
        <v>155</v>
      </c>
      <c r="E382" s="4" t="s">
        <v>734</v>
      </c>
      <c r="F382" s="4" t="n">
        <v>0.233825746560702</v>
      </c>
      <c r="G382" s="4" t="n">
        <v>155.44444455</v>
      </c>
      <c r="H382" s="4" t="n">
        <v>908.0546302</v>
      </c>
      <c r="I382" s="4" t="n">
        <f aca="false">SUMIFS(bibli_modele_init!$D$1:$D$4467,bibli_modele_init!$A$1:$A$4467,$C382,bibli_modele_init!$C$1:$C$4467,$E382)</f>
        <v>0.21388048330434</v>
      </c>
      <c r="J382" s="0" t="n">
        <f aca="false">SUMIFS(bibli_modele_init!$E$1:$E$4467,bibli_modele_init!$A$1:$A$4467,$C382,bibli_modele_init!$C$1:$C$4467,$E382)</f>
        <v>155.44444455</v>
      </c>
      <c r="K382" s="0" t="n">
        <f aca="false">F382-I382</f>
        <v>0.019945263256362</v>
      </c>
      <c r="L382" s="0" t="n">
        <f aca="false">G382-J382</f>
        <v>0</v>
      </c>
      <c r="M382" s="0" t="n">
        <v>1</v>
      </c>
    </row>
    <row r="383" customFormat="false" ht="15.8" hidden="false" customHeight="false" outlineLevel="0" collapsed="false">
      <c r="A383" s="0" t="str">
        <f aca="false">MID(C383,1,2)</f>
        <v>02</v>
      </c>
      <c r="B383" s="0" t="str">
        <f aca="false">VLOOKUP(A383,Nomenclature!$E$1:$F$9,2,0)</f>
        <v>Café Hôtel Restaurant</v>
      </c>
      <c r="C383" s="5" t="s">
        <v>651</v>
      </c>
      <c r="D383" s="4" t="s">
        <v>239</v>
      </c>
      <c r="E383" s="4" t="s">
        <v>735</v>
      </c>
      <c r="F383" s="4" t="n">
        <v>0.0559799262422141</v>
      </c>
      <c r="G383" s="4" t="n">
        <v>155.44444455</v>
      </c>
      <c r="H383" s="4" t="n">
        <v>908.0546302</v>
      </c>
      <c r="I383" s="4" t="n">
        <f aca="false">SUMIFS(bibli_modele_init!$D$1:$D$4467,bibli_modele_init!$A$1:$A$4467,$C383,bibli_modele_init!$C$1:$C$4467,$E383)</f>
        <v>0.0598778496754708</v>
      </c>
      <c r="J383" s="0" t="n">
        <f aca="false">SUMIFS(bibli_modele_init!$E$1:$E$4467,bibli_modele_init!$A$1:$A$4467,$C383,bibli_modele_init!$C$1:$C$4467,$E383)</f>
        <v>155.44444455</v>
      </c>
      <c r="K383" s="0" t="n">
        <f aca="false">F383-I383</f>
        <v>-0.0038979234332567</v>
      </c>
      <c r="L383" s="0" t="n">
        <f aca="false">G383-J383</f>
        <v>0</v>
      </c>
      <c r="M383" s="0" t="n">
        <v>1</v>
      </c>
    </row>
    <row r="384" customFormat="false" ht="15.8" hidden="false" customHeight="false" outlineLevel="0" collapsed="false">
      <c r="A384" s="0" t="str">
        <f aca="false">MID(C384,1,2)</f>
        <v>02</v>
      </c>
      <c r="B384" s="0" t="str">
        <f aca="false">VLOOKUP(A384,Nomenclature!$E$1:$F$9,2,0)</f>
        <v>Café Hôtel Restaurant</v>
      </c>
      <c r="C384" s="5" t="s">
        <v>651</v>
      </c>
      <c r="D384" s="4" t="s">
        <v>155</v>
      </c>
      <c r="E384" s="4" t="s">
        <v>736</v>
      </c>
      <c r="F384" s="4" t="n">
        <v>0.398772591033755</v>
      </c>
      <c r="G384" s="4" t="n">
        <v>198.472839635</v>
      </c>
      <c r="H384" s="4" t="n">
        <v>2601.056483</v>
      </c>
      <c r="I384" s="4" t="n">
        <f aca="false">SUMIFS(bibli_modele_init!$D$1:$D$4467,bibli_modele_init!$A$1:$A$4467,$C384,bibli_modele_init!$C$1:$C$4467,$E384)</f>
        <v>0.364757413387247</v>
      </c>
      <c r="J384" s="0" t="n">
        <f aca="false">SUMIFS(bibli_modele_init!$E$1:$E$4467,bibli_modele_init!$A$1:$A$4467,$C384,bibli_modele_init!$C$1:$C$4467,$E384)</f>
        <v>198.472839635</v>
      </c>
      <c r="K384" s="0" t="n">
        <f aca="false">F384-I384</f>
        <v>0.034015177646508</v>
      </c>
      <c r="L384" s="0" t="n">
        <f aca="false">G384-J384</f>
        <v>0</v>
      </c>
      <c r="M384" s="0" t="n">
        <v>1</v>
      </c>
    </row>
    <row r="385" customFormat="false" ht="15.8" hidden="false" customHeight="false" outlineLevel="0" collapsed="false">
      <c r="A385" s="0" t="str">
        <f aca="false">MID(C385,1,2)</f>
        <v>02</v>
      </c>
      <c r="B385" s="0" t="str">
        <f aca="false">VLOOKUP(A385,Nomenclature!$E$1:$F$9,2,0)</f>
        <v>Café Hôtel Restaurant</v>
      </c>
      <c r="C385" s="5" t="s">
        <v>651</v>
      </c>
      <c r="D385" s="4" t="s">
        <v>239</v>
      </c>
      <c r="E385" s="4" t="s">
        <v>737</v>
      </c>
      <c r="F385" s="4" t="n">
        <v>0</v>
      </c>
      <c r="G385" s="4" t="n">
        <v>0</v>
      </c>
      <c r="H385" s="4" t="n">
        <v>0</v>
      </c>
      <c r="I385" s="4" t="n">
        <f aca="false">SUMIFS(bibli_modele_init!$D$1:$D$4467,bibli_modele_init!$A$1:$A$4467,$C385,bibli_modele_init!$C$1:$C$4467,$E385)</f>
        <v>0.102117263012431</v>
      </c>
      <c r="J385" s="0" t="n">
        <f aca="false">SUMIFS(bibli_modele_init!$E$1:$E$4467,bibli_modele_init!$A$1:$A$4467,$C385,bibli_modele_init!$C$1:$C$4467,$E385)</f>
        <v>155.44444455</v>
      </c>
      <c r="K385" s="0" t="n">
        <f aca="false">F385-I385</f>
        <v>-0.102117263012431</v>
      </c>
      <c r="L385" s="0" t="n">
        <f aca="false">G385-J385</f>
        <v>-155.44444455</v>
      </c>
      <c r="M385" s="0" t="n">
        <v>1</v>
      </c>
    </row>
    <row r="386" customFormat="false" ht="15.8" hidden="false" customHeight="false" outlineLevel="0" collapsed="false">
      <c r="A386" s="0" t="str">
        <f aca="false">MID(C386,1,2)</f>
        <v>02</v>
      </c>
      <c r="B386" s="0" t="str">
        <f aca="false">VLOOKUP(A386,Nomenclature!$E$1:$F$9,2,0)</f>
        <v>Café Hôtel Restaurant</v>
      </c>
      <c r="C386" s="5" t="s">
        <v>651</v>
      </c>
      <c r="D386" s="4" t="s">
        <v>738</v>
      </c>
      <c r="E386" s="4" t="s">
        <v>738</v>
      </c>
      <c r="F386" s="4" t="n">
        <v>0.15</v>
      </c>
      <c r="G386" s="4" t="n">
        <v>20</v>
      </c>
      <c r="H386" s="4" t="n">
        <v>0</v>
      </c>
      <c r="I386" s="4" t="n">
        <f aca="false">SUMIFS(bibli_modele_init!$D$1:$D$4467,bibli_modele_init!$A$1:$A$4467,$C386,bibli_modele_init!$C$1:$C$4467,$E386)</f>
        <v>0.15</v>
      </c>
      <c r="J386" s="0" t="n">
        <f aca="false">SUMIFS(bibli_modele_init!$E$1:$E$4467,bibli_modele_init!$A$1:$A$4467,$C386,bibli_modele_init!$C$1:$C$4467,$E386)</f>
        <v>20</v>
      </c>
      <c r="K386" s="0" t="n">
        <f aca="false">F386-I386</f>
        <v>0</v>
      </c>
      <c r="L386" s="0" t="n">
        <f aca="false">G386-J386</f>
        <v>0</v>
      </c>
      <c r="M386" s="0" t="n">
        <v>1</v>
      </c>
    </row>
    <row r="387" customFormat="false" ht="15.8" hidden="false" customHeight="false" outlineLevel="0" collapsed="false">
      <c r="A387" s="0" t="str">
        <f aca="false">MID(C387,1,2)</f>
        <v>02</v>
      </c>
      <c r="B387" s="0" t="str">
        <f aca="false">VLOOKUP(A387,Nomenclature!$E$1:$F$9,2,0)</f>
        <v>Café Hôtel Restaurant</v>
      </c>
      <c r="C387" s="5" t="s">
        <v>317</v>
      </c>
      <c r="D387" s="4" t="s">
        <v>155</v>
      </c>
      <c r="E387" s="4" t="s">
        <v>732</v>
      </c>
      <c r="F387" s="4" t="n">
        <v>0.908827526296118</v>
      </c>
      <c r="G387" s="4" t="n">
        <v>213.738304035</v>
      </c>
      <c r="H387" s="4" t="n">
        <v>5525.512427</v>
      </c>
      <c r="I387" s="4" t="n">
        <f aca="false">SUMIFS(bibli_modele_init!$D$1:$D$4467,bibli_modele_init!$A$1:$A$4467,$C387,bibli_modele_init!$C$1:$C$4467,$E387)</f>
        <v>0.922208627531208</v>
      </c>
      <c r="J387" s="0" t="n">
        <f aca="false">SUMIFS(bibli_modele_init!$E$1:$E$4467,bibli_modele_init!$A$1:$A$4467,$C387,bibli_modele_init!$C$1:$C$4467,$E387)</f>
        <v>289.738304035</v>
      </c>
      <c r="K387" s="0" t="n">
        <f aca="false">F387-I387</f>
        <v>-0.01338110123509</v>
      </c>
      <c r="L387" s="0" t="n">
        <f aca="false">G387-J387</f>
        <v>-76</v>
      </c>
      <c r="M387" s="0" t="n">
        <v>1</v>
      </c>
    </row>
    <row r="388" customFormat="false" ht="15.8" hidden="false" customHeight="false" outlineLevel="0" collapsed="false">
      <c r="A388" s="0" t="str">
        <f aca="false">MID(C388,1,2)</f>
        <v>02</v>
      </c>
      <c r="B388" s="0" t="str">
        <f aca="false">VLOOKUP(A388,Nomenclature!$E$1:$F$9,2,0)</f>
        <v>Café Hôtel Restaurant</v>
      </c>
      <c r="C388" s="5" t="s">
        <v>317</v>
      </c>
      <c r="D388" s="4" t="s">
        <v>239</v>
      </c>
      <c r="E388" s="4" t="s">
        <v>733</v>
      </c>
      <c r="F388" s="4" t="n">
        <v>0.219681452848151</v>
      </c>
      <c r="G388" s="4" t="n">
        <v>152.3903508</v>
      </c>
      <c r="H388" s="4" t="n">
        <v>824.4948826</v>
      </c>
      <c r="I388" s="4" t="n">
        <f aca="false">SUMIFS(bibli_modele_init!$D$1:$D$4467,bibli_modele_init!$A$1:$A$4467,$C388,bibli_modele_init!$C$1:$C$4467,$E388)</f>
        <v>0.234007353272864</v>
      </c>
      <c r="J388" s="0" t="n">
        <f aca="false">SUMIFS(bibli_modele_init!$E$1:$E$4467,bibli_modele_init!$A$1:$A$4467,$C388,bibli_modele_init!$C$1:$C$4467,$E388)</f>
        <v>152.3903508</v>
      </c>
      <c r="K388" s="0" t="n">
        <f aca="false">F388-I388</f>
        <v>-0.014325900424713</v>
      </c>
      <c r="L388" s="0" t="n">
        <f aca="false">G388-J388</f>
        <v>0</v>
      </c>
      <c r="M388" s="0" t="n">
        <v>1</v>
      </c>
    </row>
    <row r="389" customFormat="false" ht="15.8" hidden="false" customHeight="false" outlineLevel="0" collapsed="false">
      <c r="A389" s="0" t="str">
        <f aca="false">MID(C389,1,2)</f>
        <v>02</v>
      </c>
      <c r="B389" s="0" t="str">
        <f aca="false">VLOOKUP(A389,Nomenclature!$E$1:$F$9,2,0)</f>
        <v>Café Hôtel Restaurant</v>
      </c>
      <c r="C389" s="5" t="s">
        <v>317</v>
      </c>
      <c r="D389" s="4" t="s">
        <v>155</v>
      </c>
      <c r="E389" s="4" t="s">
        <v>734</v>
      </c>
      <c r="F389" s="4" t="n">
        <v>0.234477501784398</v>
      </c>
      <c r="G389" s="4" t="n">
        <v>141.1403508</v>
      </c>
      <c r="H389" s="4" t="n">
        <v>824.4948826</v>
      </c>
      <c r="I389" s="4" t="n">
        <f aca="false">SUMIFS(bibli_modele_init!$D$1:$D$4467,bibli_modele_init!$A$1:$A$4467,$C389,bibli_modele_init!$C$1:$C$4467,$E389)</f>
        <v>0.214136843312746</v>
      </c>
      <c r="J389" s="0" t="n">
        <f aca="false">SUMIFS(bibli_modele_init!$E$1:$E$4467,bibli_modele_init!$A$1:$A$4467,$C389,bibli_modele_init!$C$1:$C$4467,$E389)</f>
        <v>141.1403508</v>
      </c>
      <c r="K389" s="0" t="n">
        <f aca="false">F389-I389</f>
        <v>0.020340658471652</v>
      </c>
      <c r="L389" s="0" t="n">
        <f aca="false">G389-J389</f>
        <v>0</v>
      </c>
      <c r="M389" s="0" t="n">
        <v>1</v>
      </c>
    </row>
    <row r="390" customFormat="false" ht="15.8" hidden="false" customHeight="false" outlineLevel="0" collapsed="false">
      <c r="A390" s="0" t="str">
        <f aca="false">MID(C390,1,2)</f>
        <v>02</v>
      </c>
      <c r="B390" s="0" t="str">
        <f aca="false">VLOOKUP(A390,Nomenclature!$E$1:$F$9,2,0)</f>
        <v>Café Hôtel Restaurant</v>
      </c>
      <c r="C390" s="5" t="s">
        <v>317</v>
      </c>
      <c r="D390" s="4" t="s">
        <v>239</v>
      </c>
      <c r="E390" s="4" t="s">
        <v>735</v>
      </c>
      <c r="F390" s="4" t="n">
        <v>0.0566778148348228</v>
      </c>
      <c r="G390" s="4" t="n">
        <v>141.1403508</v>
      </c>
      <c r="H390" s="4" t="n">
        <v>824.4948826</v>
      </c>
      <c r="I390" s="4" t="n">
        <f aca="false">SUMIFS(bibli_modele_init!$D$1:$D$4467,bibli_modele_init!$A$1:$A$4467,$C390,bibli_modele_init!$C$1:$C$4467,$E390)</f>
        <v>0.0603738971443988</v>
      </c>
      <c r="J390" s="0" t="n">
        <f aca="false">SUMIFS(bibli_modele_init!$E$1:$E$4467,bibli_modele_init!$A$1:$A$4467,$C390,bibli_modele_init!$C$1:$C$4467,$E390)</f>
        <v>141.1403508</v>
      </c>
      <c r="K390" s="0" t="n">
        <f aca="false">F390-I390</f>
        <v>-0.003696082309576</v>
      </c>
      <c r="L390" s="0" t="n">
        <f aca="false">G390-J390</f>
        <v>0</v>
      </c>
      <c r="M390" s="0" t="n">
        <v>1</v>
      </c>
    </row>
    <row r="391" customFormat="false" ht="15.8" hidden="false" customHeight="false" outlineLevel="0" collapsed="false">
      <c r="A391" s="0" t="str">
        <f aca="false">MID(C391,1,2)</f>
        <v>02</v>
      </c>
      <c r="B391" s="0" t="str">
        <f aca="false">VLOOKUP(A391,Nomenclature!$E$1:$F$9,2,0)</f>
        <v>Café Hôtel Restaurant</v>
      </c>
      <c r="C391" s="5" t="s">
        <v>317</v>
      </c>
      <c r="D391" s="4" t="s">
        <v>155</v>
      </c>
      <c r="E391" s="4" t="s">
        <v>736</v>
      </c>
      <c r="F391" s="4" t="n">
        <v>0.399884111570292</v>
      </c>
      <c r="G391" s="4" t="n">
        <v>179.988304035</v>
      </c>
      <c r="H391" s="4" t="n">
        <v>2353.012427</v>
      </c>
      <c r="I391" s="4" t="n">
        <f aca="false">SUMIFS(bibli_modele_init!$D$1:$D$4467,bibli_modele_init!$A$1:$A$4467,$C391,bibli_modele_init!$C$1:$C$4467,$E391)</f>
        <v>0.365194616502358</v>
      </c>
      <c r="J391" s="0" t="n">
        <f aca="false">SUMIFS(bibli_modele_init!$E$1:$E$4467,bibli_modele_init!$A$1:$A$4467,$C391,bibli_modele_init!$C$1:$C$4467,$E391)</f>
        <v>179.988304035</v>
      </c>
      <c r="K391" s="0" t="n">
        <f aca="false">F391-I391</f>
        <v>0.034689495067934</v>
      </c>
      <c r="L391" s="0" t="n">
        <f aca="false">G391-J391</f>
        <v>0</v>
      </c>
      <c r="M391" s="0" t="n">
        <v>1</v>
      </c>
    </row>
    <row r="392" customFormat="false" ht="15.8" hidden="false" customHeight="false" outlineLevel="0" collapsed="false">
      <c r="A392" s="0" t="str">
        <f aca="false">MID(C392,1,2)</f>
        <v>02</v>
      </c>
      <c r="B392" s="0" t="str">
        <f aca="false">VLOOKUP(A392,Nomenclature!$E$1:$F$9,2,0)</f>
        <v>Café Hôtel Restaurant</v>
      </c>
      <c r="C392" s="5" t="s">
        <v>317</v>
      </c>
      <c r="D392" s="4" t="s">
        <v>239</v>
      </c>
      <c r="E392" s="4" t="s">
        <v>737</v>
      </c>
      <c r="F392" s="4" t="n">
        <v>0</v>
      </c>
      <c r="G392" s="4" t="n">
        <v>0</v>
      </c>
      <c r="H392" s="4" t="n">
        <v>0</v>
      </c>
      <c r="I392" s="4" t="n">
        <f aca="false">SUMIFS(bibli_modele_init!$D$1:$D$4467,bibli_modele_init!$A$1:$A$4467,$C392,bibli_modele_init!$C$1:$C$4467,$E392)</f>
        <v>0.10296323544006</v>
      </c>
      <c r="J392" s="0" t="n">
        <f aca="false">SUMIFS(bibli_modele_init!$E$1:$E$4467,bibli_modele_init!$A$1:$A$4467,$C392,bibli_modele_init!$C$1:$C$4467,$E392)</f>
        <v>141.1403508</v>
      </c>
      <c r="K392" s="0" t="n">
        <f aca="false">F392-I392</f>
        <v>-0.10296323544006</v>
      </c>
      <c r="L392" s="0" t="n">
        <f aca="false">G392-J392</f>
        <v>-141.1403508</v>
      </c>
      <c r="M392" s="0" t="n">
        <v>1</v>
      </c>
    </row>
    <row r="393" customFormat="false" ht="15.8" hidden="false" customHeight="false" outlineLevel="0" collapsed="false">
      <c r="A393" s="0" t="str">
        <f aca="false">MID(C393,1,2)</f>
        <v>02</v>
      </c>
      <c r="B393" s="0" t="str">
        <f aca="false">VLOOKUP(A393,Nomenclature!$E$1:$F$9,2,0)</f>
        <v>Café Hôtel Restaurant</v>
      </c>
      <c r="C393" s="5" t="s">
        <v>317</v>
      </c>
      <c r="D393" s="4" t="s">
        <v>738</v>
      </c>
      <c r="E393" s="4" t="s">
        <v>738</v>
      </c>
      <c r="F393" s="4" t="n">
        <v>0.15</v>
      </c>
      <c r="G393" s="4" t="n">
        <v>20</v>
      </c>
      <c r="H393" s="4" t="n">
        <v>0</v>
      </c>
      <c r="I393" s="4" t="n">
        <f aca="false">SUMIFS(bibli_modele_init!$D$1:$D$4467,bibli_modele_init!$A$1:$A$4467,$C393,bibli_modele_init!$C$1:$C$4467,$E393)</f>
        <v>0.15</v>
      </c>
      <c r="J393" s="0" t="n">
        <f aca="false">SUMIFS(bibli_modele_init!$E$1:$E$4467,bibli_modele_init!$A$1:$A$4467,$C393,bibli_modele_init!$C$1:$C$4467,$E393)</f>
        <v>20</v>
      </c>
      <c r="K393" s="0" t="n">
        <f aca="false">F393-I393</f>
        <v>0</v>
      </c>
      <c r="L393" s="0" t="n">
        <f aca="false">G393-J393</f>
        <v>0</v>
      </c>
      <c r="M393" s="0" t="n">
        <v>1</v>
      </c>
    </row>
    <row r="394" customFormat="false" ht="15.8" hidden="false" customHeight="false" outlineLevel="0" collapsed="false">
      <c r="A394" s="0" t="str">
        <f aca="false">MID(C394,1,2)</f>
        <v>02</v>
      </c>
      <c r="B394" s="0" t="str">
        <f aca="false">VLOOKUP(A394,Nomenclature!$E$1:$F$9,2,0)</f>
        <v>Café Hôtel Restaurant</v>
      </c>
      <c r="C394" s="5" t="s">
        <v>507</v>
      </c>
      <c r="D394" s="4" t="s">
        <v>155</v>
      </c>
      <c r="E394" s="4" t="s">
        <v>732</v>
      </c>
      <c r="F394" s="4" t="n">
        <v>0.913667394528336</v>
      </c>
      <c r="G394" s="4" t="n">
        <v>213.738304035</v>
      </c>
      <c r="H394" s="4" t="n">
        <v>5525.512427</v>
      </c>
      <c r="I394" s="4" t="n">
        <f aca="false">SUMIFS(bibli_modele_init!$D$1:$D$4467,bibli_modele_init!$A$1:$A$4467,$C394,bibli_modele_init!$C$1:$C$4467,$E394)</f>
        <v>0.921959588493563</v>
      </c>
      <c r="J394" s="0" t="n">
        <f aca="false">SUMIFS(bibli_modele_init!$E$1:$E$4467,bibli_modele_init!$A$1:$A$4467,$C394,bibli_modele_init!$C$1:$C$4467,$E394)</f>
        <v>289.738304035</v>
      </c>
      <c r="K394" s="0" t="n">
        <f aca="false">F394-I394</f>
        <v>-0.00829219396522696</v>
      </c>
      <c r="L394" s="0" t="n">
        <f aca="false">G394-J394</f>
        <v>-76</v>
      </c>
      <c r="M394" s="0" t="n">
        <v>1</v>
      </c>
    </row>
    <row r="395" customFormat="false" ht="15.8" hidden="false" customHeight="false" outlineLevel="0" collapsed="false">
      <c r="A395" s="0" t="str">
        <f aca="false">MID(C395,1,2)</f>
        <v>02</v>
      </c>
      <c r="B395" s="0" t="str">
        <f aca="false">VLOOKUP(A395,Nomenclature!$E$1:$F$9,2,0)</f>
        <v>Café Hôtel Restaurant</v>
      </c>
      <c r="C395" s="5" t="s">
        <v>507</v>
      </c>
      <c r="D395" s="4" t="s">
        <v>239</v>
      </c>
      <c r="E395" s="4" t="s">
        <v>733</v>
      </c>
      <c r="F395" s="4" t="n">
        <v>0.223454541883783</v>
      </c>
      <c r="G395" s="4" t="n">
        <v>152.3903508</v>
      </c>
      <c r="H395" s="4" t="n">
        <v>824.4948826</v>
      </c>
      <c r="I395" s="4" t="n">
        <f aca="false">SUMIFS(bibli_modele_init!$D$1:$D$4467,bibli_modele_init!$A$1:$A$4467,$C395,bibli_modele_init!$C$1:$C$4467,$E395)</f>
        <v>0.232776874795563</v>
      </c>
      <c r="J395" s="0" t="n">
        <f aca="false">SUMIFS(bibli_modele_init!$E$1:$E$4467,bibli_modele_init!$A$1:$A$4467,$C395,bibli_modele_init!$C$1:$C$4467,$E395)</f>
        <v>152.3903508</v>
      </c>
      <c r="K395" s="0" t="n">
        <f aca="false">F395-I395</f>
        <v>-0.00932233291178</v>
      </c>
      <c r="L395" s="0" t="n">
        <f aca="false">G395-J395</f>
        <v>0</v>
      </c>
      <c r="M395" s="0" t="n">
        <v>1</v>
      </c>
    </row>
    <row r="396" customFormat="false" ht="15.8" hidden="false" customHeight="false" outlineLevel="0" collapsed="false">
      <c r="A396" s="0" t="str">
        <f aca="false">MID(C396,1,2)</f>
        <v>02</v>
      </c>
      <c r="B396" s="0" t="str">
        <f aca="false">VLOOKUP(A396,Nomenclature!$E$1:$F$9,2,0)</f>
        <v>Café Hôtel Restaurant</v>
      </c>
      <c r="C396" s="5" t="s">
        <v>507</v>
      </c>
      <c r="D396" s="4" t="s">
        <v>155</v>
      </c>
      <c r="E396" s="4" t="s">
        <v>734</v>
      </c>
      <c r="F396" s="4" t="n">
        <v>0.273661658009127</v>
      </c>
      <c r="G396" s="4" t="n">
        <v>141.1403508</v>
      </c>
      <c r="H396" s="4" t="n">
        <v>824.4948826</v>
      </c>
      <c r="I396" s="4" t="n">
        <f aca="false">SUMIFS(bibli_modele_init!$D$1:$D$4467,bibli_modele_init!$A$1:$A$4467,$C396,bibli_modele_init!$C$1:$C$4467,$E396)</f>
        <v>0.248530802351033</v>
      </c>
      <c r="J396" s="0" t="n">
        <f aca="false">SUMIFS(bibli_modele_init!$E$1:$E$4467,bibli_modele_init!$A$1:$A$4467,$C396,bibli_modele_init!$C$1:$C$4467,$E396)</f>
        <v>141.1403508</v>
      </c>
      <c r="K396" s="0" t="n">
        <f aca="false">F396-I396</f>
        <v>0.025130855658094</v>
      </c>
      <c r="L396" s="0" t="n">
        <f aca="false">G396-J396</f>
        <v>0</v>
      </c>
      <c r="M396" s="0" t="n">
        <v>1</v>
      </c>
    </row>
    <row r="397" customFormat="false" ht="15.8" hidden="false" customHeight="false" outlineLevel="0" collapsed="false">
      <c r="A397" s="0" t="str">
        <f aca="false">MID(C397,1,2)</f>
        <v>02</v>
      </c>
      <c r="B397" s="0" t="str">
        <f aca="false">VLOOKUP(A397,Nomenclature!$E$1:$F$9,2,0)</f>
        <v>Café Hôtel Restaurant</v>
      </c>
      <c r="C397" s="5" t="s">
        <v>507</v>
      </c>
      <c r="D397" s="4" t="s">
        <v>239</v>
      </c>
      <c r="E397" s="4" t="s">
        <v>735</v>
      </c>
      <c r="F397" s="4" t="n">
        <v>0.0669291043850308</v>
      </c>
      <c r="G397" s="4" t="n">
        <v>141.1403508</v>
      </c>
      <c r="H397" s="4" t="n">
        <v>824.4948826</v>
      </c>
      <c r="I397" s="4" t="n">
        <f aca="false">SUMIFS(bibli_modele_init!$D$1:$D$4467,bibli_modele_init!$A$1:$A$4467,$C397,bibli_modele_init!$C$1:$C$4467,$E397)</f>
        <v>0.0697213295387671</v>
      </c>
      <c r="J397" s="0" t="n">
        <f aca="false">SUMIFS(bibli_modele_init!$E$1:$E$4467,bibli_modele_init!$A$1:$A$4467,$C397,bibli_modele_init!$C$1:$C$4467,$E397)</f>
        <v>141.1403508</v>
      </c>
      <c r="K397" s="0" t="n">
        <f aca="false">F397-I397</f>
        <v>-0.0027922251537363</v>
      </c>
      <c r="L397" s="0" t="n">
        <f aca="false">G397-J397</f>
        <v>0</v>
      </c>
      <c r="M397" s="0" t="n">
        <v>1</v>
      </c>
    </row>
    <row r="398" customFormat="false" ht="15.8" hidden="false" customHeight="false" outlineLevel="0" collapsed="false">
      <c r="A398" s="0" t="str">
        <f aca="false">MID(C398,1,2)</f>
        <v>02</v>
      </c>
      <c r="B398" s="0" t="str">
        <f aca="false">VLOOKUP(A398,Nomenclature!$E$1:$F$9,2,0)</f>
        <v>Café Hôtel Restaurant</v>
      </c>
      <c r="C398" s="5" t="s">
        <v>507</v>
      </c>
      <c r="D398" s="4" t="s">
        <v>155</v>
      </c>
      <c r="E398" s="4" t="s">
        <v>736</v>
      </c>
      <c r="F398" s="4" t="n">
        <v>0.456102763348545</v>
      </c>
      <c r="G398" s="4" t="n">
        <v>179.988304035</v>
      </c>
      <c r="H398" s="4" t="n">
        <v>2353.012427</v>
      </c>
      <c r="I398" s="4" t="n">
        <f aca="false">SUMIFS(bibli_modele_init!$D$1:$D$4467,bibli_modele_init!$A$1:$A$4467,$C398,bibli_modele_init!$C$1:$C$4467,$E398)</f>
        <v>0.414218003918388</v>
      </c>
      <c r="J398" s="0" t="n">
        <f aca="false">SUMIFS(bibli_modele_init!$E$1:$E$4467,bibli_modele_init!$A$1:$A$4467,$C398,bibli_modele_init!$C$1:$C$4467,$E398)</f>
        <v>179.988304035</v>
      </c>
      <c r="K398" s="0" t="n">
        <f aca="false">F398-I398</f>
        <v>0.041884759430157</v>
      </c>
      <c r="L398" s="0" t="n">
        <f aca="false">G398-J398</f>
        <v>0</v>
      </c>
      <c r="M398" s="0" t="n">
        <v>1</v>
      </c>
    </row>
    <row r="399" customFormat="false" ht="15.8" hidden="false" customHeight="false" outlineLevel="0" collapsed="false">
      <c r="A399" s="0" t="str">
        <f aca="false">MID(C399,1,2)</f>
        <v>02</v>
      </c>
      <c r="B399" s="0" t="str">
        <f aca="false">VLOOKUP(A399,Nomenclature!$E$1:$F$9,2,0)</f>
        <v>Café Hôtel Restaurant</v>
      </c>
      <c r="C399" s="5" t="s">
        <v>507</v>
      </c>
      <c r="D399" s="4" t="s">
        <v>239</v>
      </c>
      <c r="E399" s="4" t="s">
        <v>737</v>
      </c>
      <c r="F399" s="4" t="n">
        <v>0</v>
      </c>
      <c r="G399" s="4" t="n">
        <v>0</v>
      </c>
      <c r="H399" s="4" t="n">
        <v>0</v>
      </c>
      <c r="I399" s="4" t="n">
        <f aca="false">SUMIFS(bibli_modele_init!$D$1:$D$4467,bibli_modele_init!$A$1:$A$4467,$C399,bibli_modele_init!$C$1:$C$4467,$E399)</f>
        <v>0.116202215897945</v>
      </c>
      <c r="J399" s="0" t="n">
        <f aca="false">SUMIFS(bibli_modele_init!$E$1:$E$4467,bibli_modele_init!$A$1:$A$4467,$C399,bibli_modele_init!$C$1:$C$4467,$E399)</f>
        <v>141.1403508</v>
      </c>
      <c r="K399" s="0" t="n">
        <f aca="false">F399-I399</f>
        <v>-0.116202215897945</v>
      </c>
      <c r="L399" s="0" t="n">
        <f aca="false">G399-J399</f>
        <v>-141.1403508</v>
      </c>
      <c r="M399" s="0" t="n">
        <v>1</v>
      </c>
    </row>
    <row r="400" customFormat="false" ht="15.8" hidden="false" customHeight="false" outlineLevel="0" collapsed="false">
      <c r="A400" s="0" t="str">
        <f aca="false">MID(C400,1,2)</f>
        <v>02</v>
      </c>
      <c r="B400" s="0" t="str">
        <f aca="false">VLOOKUP(A400,Nomenclature!$E$1:$F$9,2,0)</f>
        <v>Café Hôtel Restaurant</v>
      </c>
      <c r="C400" s="5" t="s">
        <v>507</v>
      </c>
      <c r="D400" s="4" t="s">
        <v>738</v>
      </c>
      <c r="E400" s="4" t="s">
        <v>738</v>
      </c>
      <c r="F400" s="4" t="n">
        <v>0.15</v>
      </c>
      <c r="G400" s="4" t="n">
        <v>20</v>
      </c>
      <c r="H400" s="4" t="n">
        <v>0</v>
      </c>
      <c r="I400" s="4" t="n">
        <f aca="false">SUMIFS(bibli_modele_init!$D$1:$D$4467,bibli_modele_init!$A$1:$A$4467,$C400,bibli_modele_init!$C$1:$C$4467,$E400)</f>
        <v>0.15</v>
      </c>
      <c r="J400" s="0" t="n">
        <f aca="false">SUMIFS(bibli_modele_init!$E$1:$E$4467,bibli_modele_init!$A$1:$A$4467,$C400,bibli_modele_init!$C$1:$C$4467,$E400)</f>
        <v>20</v>
      </c>
      <c r="K400" s="0" t="n">
        <f aca="false">F400-I400</f>
        <v>0</v>
      </c>
      <c r="L400" s="0" t="n">
        <f aca="false">G400-J400</f>
        <v>0</v>
      </c>
      <c r="M400" s="0" t="n">
        <v>1</v>
      </c>
    </row>
    <row r="401" customFormat="false" ht="15.8" hidden="false" customHeight="false" outlineLevel="0" collapsed="false">
      <c r="A401" s="0" t="str">
        <f aca="false">MID(C401,1,2)</f>
        <v>02</v>
      </c>
      <c r="B401" s="0" t="str">
        <f aca="false">VLOOKUP(A401,Nomenclature!$E$1:$F$9,2,0)</f>
        <v>Café Hôtel Restaurant</v>
      </c>
      <c r="C401" s="5" t="s">
        <v>652</v>
      </c>
      <c r="D401" s="4" t="s">
        <v>155</v>
      </c>
      <c r="E401" s="4" t="s">
        <v>732</v>
      </c>
      <c r="F401" s="4" t="n">
        <v>0.912031048782356</v>
      </c>
      <c r="G401" s="4" t="n">
        <v>213.738304035</v>
      </c>
      <c r="H401" s="4" t="n">
        <v>5525.512427</v>
      </c>
      <c r="I401" s="4" t="n">
        <f aca="false">SUMIFS(bibli_modele_init!$D$1:$D$4467,bibli_modele_init!$A$1:$A$4467,$C401,bibli_modele_init!$C$1:$C$4467,$E401)</f>
        <v>0.921838380332714</v>
      </c>
      <c r="J401" s="0" t="n">
        <f aca="false">SUMIFS(bibli_modele_init!$E$1:$E$4467,bibli_modele_init!$A$1:$A$4467,$C401,bibli_modele_init!$C$1:$C$4467,$E401)</f>
        <v>289.738304035</v>
      </c>
      <c r="K401" s="0" t="n">
        <f aca="false">F401-I401</f>
        <v>-0.00980733155035796</v>
      </c>
      <c r="L401" s="0" t="n">
        <f aca="false">G401-J401</f>
        <v>-76</v>
      </c>
      <c r="M401" s="0" t="n">
        <v>1</v>
      </c>
    </row>
    <row r="402" customFormat="false" ht="15.8" hidden="false" customHeight="false" outlineLevel="0" collapsed="false">
      <c r="A402" s="0" t="str">
        <f aca="false">MID(C402,1,2)</f>
        <v>02</v>
      </c>
      <c r="B402" s="0" t="str">
        <f aca="false">VLOOKUP(A402,Nomenclature!$E$1:$F$9,2,0)</f>
        <v>Café Hôtel Restaurant</v>
      </c>
      <c r="C402" s="5" t="s">
        <v>652</v>
      </c>
      <c r="D402" s="4" t="s">
        <v>239</v>
      </c>
      <c r="E402" s="4" t="s">
        <v>733</v>
      </c>
      <c r="F402" s="4" t="n">
        <v>0.221877309353694</v>
      </c>
      <c r="G402" s="4" t="n">
        <v>152.3903508</v>
      </c>
      <c r="H402" s="4" t="n">
        <v>824.4948826</v>
      </c>
      <c r="I402" s="4" t="n">
        <f aca="false">SUMIFS(bibli_modele_init!$D$1:$D$4467,bibli_modele_init!$A$1:$A$4467,$C402,bibli_modele_init!$C$1:$C$4467,$E402)</f>
        <v>0.233311860626017</v>
      </c>
      <c r="J402" s="0" t="n">
        <f aca="false">SUMIFS(bibli_modele_init!$E$1:$E$4467,bibli_modele_init!$A$1:$A$4467,$C402,bibli_modele_init!$C$1:$C$4467,$E402)</f>
        <v>152.3903508</v>
      </c>
      <c r="K402" s="0" t="n">
        <f aca="false">F402-I402</f>
        <v>-0.011434551272323</v>
      </c>
      <c r="L402" s="0" t="n">
        <f aca="false">G402-J402</f>
        <v>0</v>
      </c>
      <c r="M402" s="0" t="n">
        <v>1</v>
      </c>
    </row>
    <row r="403" customFormat="false" ht="15.8" hidden="false" customHeight="false" outlineLevel="0" collapsed="false">
      <c r="A403" s="0" t="str">
        <f aca="false">MID(C403,1,2)</f>
        <v>02</v>
      </c>
      <c r="B403" s="0" t="str">
        <f aca="false">VLOOKUP(A403,Nomenclature!$E$1:$F$9,2,0)</f>
        <v>Café Hôtel Restaurant</v>
      </c>
      <c r="C403" s="5" t="s">
        <v>652</v>
      </c>
      <c r="D403" s="4" t="s">
        <v>155</v>
      </c>
      <c r="E403" s="4" t="s">
        <v>734</v>
      </c>
      <c r="F403" s="4" t="n">
        <v>0.235304010585848</v>
      </c>
      <c r="G403" s="4" t="n">
        <v>141.1403508</v>
      </c>
      <c r="H403" s="4" t="n">
        <v>824.4948826</v>
      </c>
      <c r="I403" s="4" t="n">
        <f aca="false">SUMIFS(bibli_modele_init!$D$1:$D$4467,bibli_modele_init!$A$1:$A$4467,$C403,bibli_modele_init!$C$1:$C$4467,$E403)</f>
        <v>0.214050871913256</v>
      </c>
      <c r="J403" s="0" t="n">
        <f aca="false">SUMIFS(bibli_modele_init!$E$1:$E$4467,bibli_modele_init!$A$1:$A$4467,$C403,bibli_modele_init!$C$1:$C$4467,$E403)</f>
        <v>141.1403508</v>
      </c>
      <c r="K403" s="0" t="n">
        <f aca="false">F403-I403</f>
        <v>0.021253138672592</v>
      </c>
      <c r="L403" s="0" t="n">
        <f aca="false">G403-J403</f>
        <v>0</v>
      </c>
      <c r="M403" s="0" t="n">
        <v>1</v>
      </c>
    </row>
    <row r="404" customFormat="false" ht="15.8" hidden="false" customHeight="false" outlineLevel="0" collapsed="false">
      <c r="A404" s="0" t="str">
        <f aca="false">MID(C404,1,2)</f>
        <v>02</v>
      </c>
      <c r="B404" s="0" t="str">
        <f aca="false">VLOOKUP(A404,Nomenclature!$E$1:$F$9,2,0)</f>
        <v>Café Hôtel Restaurant</v>
      </c>
      <c r="C404" s="5" t="s">
        <v>652</v>
      </c>
      <c r="D404" s="4" t="s">
        <v>239</v>
      </c>
      <c r="E404" s="4" t="s">
        <v>735</v>
      </c>
      <c r="F404" s="4" t="n">
        <v>0.0572443458132531</v>
      </c>
      <c r="G404" s="4" t="n">
        <v>141.1403508</v>
      </c>
      <c r="H404" s="4" t="n">
        <v>824.4948826</v>
      </c>
      <c r="I404" s="4" t="n">
        <f aca="false">SUMIFS(bibli_modele_init!$D$1:$D$4467,bibli_modele_init!$A$1:$A$4467,$C404,bibli_modele_init!$C$1:$C$4467,$E404)</f>
        <v>0.0601944600415125</v>
      </c>
      <c r="J404" s="0" t="n">
        <f aca="false">SUMIFS(bibli_modele_init!$E$1:$E$4467,bibli_modele_init!$A$1:$A$4467,$C404,bibli_modele_init!$C$1:$C$4467,$E404)</f>
        <v>141.1403508</v>
      </c>
      <c r="K404" s="0" t="n">
        <f aca="false">F404-I404</f>
        <v>-0.0029501142282594</v>
      </c>
      <c r="L404" s="0" t="n">
        <f aca="false">G404-J404</f>
        <v>0</v>
      </c>
      <c r="M404" s="0" t="n">
        <v>1</v>
      </c>
    </row>
    <row r="405" customFormat="false" ht="15.8" hidden="false" customHeight="false" outlineLevel="0" collapsed="false">
      <c r="A405" s="0" t="str">
        <f aca="false">MID(C405,1,2)</f>
        <v>02</v>
      </c>
      <c r="B405" s="0" t="str">
        <f aca="false">VLOOKUP(A405,Nomenclature!$E$1:$F$9,2,0)</f>
        <v>Café Hôtel Restaurant</v>
      </c>
      <c r="C405" s="5" t="s">
        <v>652</v>
      </c>
      <c r="D405" s="4" t="s">
        <v>155</v>
      </c>
      <c r="E405" s="4" t="s">
        <v>736</v>
      </c>
      <c r="F405" s="4" t="n">
        <v>0.401293661464237</v>
      </c>
      <c r="G405" s="4" t="n">
        <v>179.988304035</v>
      </c>
      <c r="H405" s="4" t="n">
        <v>2353.012427</v>
      </c>
      <c r="I405" s="4" t="n">
        <f aca="false">SUMIFS(bibli_modele_init!$D$1:$D$4467,bibli_modele_init!$A$1:$A$4467,$C405,bibli_modele_init!$C$1:$C$4467,$E405)</f>
        <v>0.365047998611755</v>
      </c>
      <c r="J405" s="0" t="n">
        <f aca="false">SUMIFS(bibli_modele_init!$E$1:$E$4467,bibli_modele_init!$A$1:$A$4467,$C405,bibli_modele_init!$C$1:$C$4467,$E405)</f>
        <v>179.988304035</v>
      </c>
      <c r="K405" s="0" t="n">
        <f aca="false">F405-I405</f>
        <v>0.036245662852482</v>
      </c>
      <c r="L405" s="0" t="n">
        <f aca="false">G405-J405</f>
        <v>0</v>
      </c>
      <c r="M405" s="0" t="n">
        <v>1</v>
      </c>
    </row>
    <row r="406" customFormat="false" ht="15.8" hidden="false" customHeight="false" outlineLevel="0" collapsed="false">
      <c r="A406" s="0" t="str">
        <f aca="false">MID(C406,1,2)</f>
        <v>02</v>
      </c>
      <c r="B406" s="0" t="str">
        <f aca="false">VLOOKUP(A406,Nomenclature!$E$1:$F$9,2,0)</f>
        <v>Café Hôtel Restaurant</v>
      </c>
      <c r="C406" s="5" t="s">
        <v>652</v>
      </c>
      <c r="D406" s="4" t="s">
        <v>239</v>
      </c>
      <c r="E406" s="4" t="s">
        <v>737</v>
      </c>
      <c r="F406" s="4" t="n">
        <v>0</v>
      </c>
      <c r="G406" s="4" t="n">
        <v>0</v>
      </c>
      <c r="H406" s="4" t="n">
        <v>0</v>
      </c>
      <c r="I406" s="4" t="n">
        <f aca="false">SUMIFS(bibli_modele_init!$D$1:$D$4467,bibli_modele_init!$A$1:$A$4467,$C406,bibli_modele_init!$C$1:$C$4467,$E406)</f>
        <v>0.102657218675448</v>
      </c>
      <c r="J406" s="0" t="n">
        <f aca="false">SUMIFS(bibli_modele_init!$E$1:$E$4467,bibli_modele_init!$A$1:$A$4467,$C406,bibli_modele_init!$C$1:$C$4467,$E406)</f>
        <v>141.1403508</v>
      </c>
      <c r="K406" s="0" t="n">
        <f aca="false">F406-I406</f>
        <v>-0.102657218675448</v>
      </c>
      <c r="L406" s="0" t="n">
        <f aca="false">G406-J406</f>
        <v>-141.1403508</v>
      </c>
      <c r="M406" s="0" t="n">
        <v>1</v>
      </c>
    </row>
    <row r="407" customFormat="false" ht="15.8" hidden="false" customHeight="false" outlineLevel="0" collapsed="false">
      <c r="A407" s="0" t="str">
        <f aca="false">MID(C407,1,2)</f>
        <v>02</v>
      </c>
      <c r="B407" s="0" t="str">
        <f aca="false">VLOOKUP(A407,Nomenclature!$E$1:$F$9,2,0)</f>
        <v>Café Hôtel Restaurant</v>
      </c>
      <c r="C407" s="5" t="s">
        <v>652</v>
      </c>
      <c r="D407" s="4" t="s">
        <v>738</v>
      </c>
      <c r="E407" s="4" t="s">
        <v>738</v>
      </c>
      <c r="F407" s="4" t="n">
        <v>0.15</v>
      </c>
      <c r="G407" s="4" t="n">
        <v>20</v>
      </c>
      <c r="H407" s="4" t="n">
        <v>0</v>
      </c>
      <c r="I407" s="4" t="n">
        <f aca="false">SUMIFS(bibli_modele_init!$D$1:$D$4467,bibli_modele_init!$A$1:$A$4467,$C407,bibli_modele_init!$C$1:$C$4467,$E407)</f>
        <v>0.15</v>
      </c>
      <c r="J407" s="0" t="n">
        <f aca="false">SUMIFS(bibli_modele_init!$E$1:$E$4467,bibli_modele_init!$A$1:$A$4467,$C407,bibli_modele_init!$C$1:$C$4467,$E407)</f>
        <v>20</v>
      </c>
      <c r="K407" s="0" t="n">
        <f aca="false">F407-I407</f>
        <v>0</v>
      </c>
      <c r="L407" s="0" t="n">
        <f aca="false">G407-J407</f>
        <v>0</v>
      </c>
      <c r="M407" s="0" t="n">
        <v>1</v>
      </c>
    </row>
    <row r="408" customFormat="false" ht="15.8" hidden="false" customHeight="false" outlineLevel="0" collapsed="false">
      <c r="A408" s="0" t="str">
        <f aca="false">MID(C408,1,2)</f>
        <v>02</v>
      </c>
      <c r="B408" s="0" t="str">
        <f aca="false">VLOOKUP(A408,Nomenclature!$E$1:$F$9,2,0)</f>
        <v>Café Hôtel Restaurant</v>
      </c>
      <c r="C408" s="5" t="s">
        <v>319</v>
      </c>
      <c r="D408" s="4" t="s">
        <v>155</v>
      </c>
      <c r="E408" s="4" t="s">
        <v>732</v>
      </c>
      <c r="F408" s="4" t="n">
        <v>0</v>
      </c>
      <c r="G408" s="4" t="n">
        <v>0</v>
      </c>
      <c r="H408" s="4" t="n">
        <v>0</v>
      </c>
      <c r="I408" s="4" t="n">
        <f aca="false">SUMIFS(bibli_modele_init!$D$1:$D$4467,bibli_modele_init!$A$1:$A$4467,$C408,bibli_modele_init!$C$1:$C$4467,$E408)</f>
        <v>0</v>
      </c>
      <c r="J408" s="0" t="n">
        <f aca="false">SUMIFS(bibli_modele_init!$E$1:$E$4467,bibli_modele_init!$A$1:$A$4467,$C408,bibli_modele_init!$C$1:$C$4467,$E408)</f>
        <v>0</v>
      </c>
      <c r="K408" s="0" t="n">
        <f aca="false">F408-I408</f>
        <v>0</v>
      </c>
      <c r="L408" s="0" t="n">
        <f aca="false">G408-J408</f>
        <v>0</v>
      </c>
      <c r="M408" s="0" t="n">
        <v>1</v>
      </c>
    </row>
    <row r="409" customFormat="false" ht="15.8" hidden="false" customHeight="false" outlineLevel="0" collapsed="false">
      <c r="A409" s="0" t="str">
        <f aca="false">MID(C409,1,2)</f>
        <v>02</v>
      </c>
      <c r="B409" s="0" t="str">
        <f aca="false">VLOOKUP(A409,Nomenclature!$E$1:$F$9,2,0)</f>
        <v>Café Hôtel Restaurant</v>
      </c>
      <c r="C409" s="5" t="s">
        <v>319</v>
      </c>
      <c r="D409" s="4" t="s">
        <v>239</v>
      </c>
      <c r="E409" s="4" t="s">
        <v>733</v>
      </c>
      <c r="F409" s="4" t="n">
        <v>0</v>
      </c>
      <c r="G409" s="4" t="n">
        <v>0</v>
      </c>
      <c r="H409" s="4" t="n">
        <v>0</v>
      </c>
      <c r="I409" s="4" t="n">
        <f aca="false">SUMIFS(bibli_modele_init!$D$1:$D$4467,bibli_modele_init!$A$1:$A$4467,$C409,bibli_modele_init!$C$1:$C$4467,$E409)</f>
        <v>0</v>
      </c>
      <c r="J409" s="0" t="n">
        <f aca="false">SUMIFS(bibli_modele_init!$E$1:$E$4467,bibli_modele_init!$A$1:$A$4467,$C409,bibli_modele_init!$C$1:$C$4467,$E409)</f>
        <v>0</v>
      </c>
      <c r="K409" s="0" t="n">
        <f aca="false">F409-I409</f>
        <v>0</v>
      </c>
      <c r="L409" s="0" t="n">
        <f aca="false">G409-J409</f>
        <v>0</v>
      </c>
      <c r="M409" s="0" t="n">
        <v>1</v>
      </c>
    </row>
    <row r="410" customFormat="false" ht="15.8" hidden="false" customHeight="false" outlineLevel="0" collapsed="false">
      <c r="A410" s="0" t="str">
        <f aca="false">MID(C410,1,2)</f>
        <v>02</v>
      </c>
      <c r="B410" s="0" t="str">
        <f aca="false">VLOOKUP(A410,Nomenclature!$E$1:$F$9,2,0)</f>
        <v>Café Hôtel Restaurant</v>
      </c>
      <c r="C410" s="5" t="s">
        <v>319</v>
      </c>
      <c r="D410" s="4" t="s">
        <v>155</v>
      </c>
      <c r="E410" s="4" t="s">
        <v>734</v>
      </c>
      <c r="F410" s="4" t="n">
        <v>0</v>
      </c>
      <c r="G410" s="4" t="n">
        <v>0</v>
      </c>
      <c r="H410" s="4" t="n">
        <v>0</v>
      </c>
      <c r="I410" s="4" t="n">
        <f aca="false">SUMIFS(bibli_modele_init!$D$1:$D$4467,bibli_modele_init!$A$1:$A$4467,$C410,bibli_modele_init!$C$1:$C$4467,$E410)</f>
        <v>0</v>
      </c>
      <c r="J410" s="0" t="n">
        <f aca="false">SUMIFS(bibli_modele_init!$E$1:$E$4467,bibli_modele_init!$A$1:$A$4467,$C410,bibli_modele_init!$C$1:$C$4467,$E410)</f>
        <v>0</v>
      </c>
      <c r="K410" s="0" t="n">
        <f aca="false">F410-I410</f>
        <v>0</v>
      </c>
      <c r="L410" s="0" t="n">
        <f aca="false">G410-J410</f>
        <v>0</v>
      </c>
      <c r="M410" s="0" t="n">
        <v>1</v>
      </c>
    </row>
    <row r="411" customFormat="false" ht="15.8" hidden="false" customHeight="false" outlineLevel="0" collapsed="false">
      <c r="A411" s="0" t="str">
        <f aca="false">MID(C411,1,2)</f>
        <v>02</v>
      </c>
      <c r="B411" s="0" t="str">
        <f aca="false">VLOOKUP(A411,Nomenclature!$E$1:$F$9,2,0)</f>
        <v>Café Hôtel Restaurant</v>
      </c>
      <c r="C411" s="5" t="s">
        <v>319</v>
      </c>
      <c r="D411" s="4" t="s">
        <v>239</v>
      </c>
      <c r="E411" s="4" t="s">
        <v>735</v>
      </c>
      <c r="F411" s="4" t="n">
        <v>0</v>
      </c>
      <c r="G411" s="4" t="n">
        <v>0</v>
      </c>
      <c r="H411" s="4" t="n">
        <v>0</v>
      </c>
      <c r="I411" s="4" t="n">
        <f aca="false">SUMIFS(bibli_modele_init!$D$1:$D$4467,bibli_modele_init!$A$1:$A$4467,$C411,bibli_modele_init!$C$1:$C$4467,$E411)</f>
        <v>0</v>
      </c>
      <c r="J411" s="0" t="n">
        <f aca="false">SUMIFS(bibli_modele_init!$E$1:$E$4467,bibli_modele_init!$A$1:$A$4467,$C411,bibli_modele_init!$C$1:$C$4467,$E411)</f>
        <v>0</v>
      </c>
      <c r="K411" s="0" t="n">
        <f aca="false">F411-I411</f>
        <v>0</v>
      </c>
      <c r="L411" s="0" t="n">
        <f aca="false">G411-J411</f>
        <v>0</v>
      </c>
      <c r="M411" s="0" t="n">
        <v>1</v>
      </c>
    </row>
    <row r="412" customFormat="false" ht="15.8" hidden="false" customHeight="false" outlineLevel="0" collapsed="false">
      <c r="A412" s="0" t="str">
        <f aca="false">MID(C412,1,2)</f>
        <v>02</v>
      </c>
      <c r="B412" s="0" t="str">
        <f aca="false">VLOOKUP(A412,Nomenclature!$E$1:$F$9,2,0)</f>
        <v>Café Hôtel Restaurant</v>
      </c>
      <c r="C412" s="5" t="s">
        <v>319</v>
      </c>
      <c r="D412" s="4" t="s">
        <v>155</v>
      </c>
      <c r="E412" s="4" t="s">
        <v>736</v>
      </c>
      <c r="F412" s="4" t="n">
        <v>0</v>
      </c>
      <c r="G412" s="4" t="n">
        <v>0</v>
      </c>
      <c r="H412" s="4" t="n">
        <v>0</v>
      </c>
      <c r="I412" s="4" t="n">
        <f aca="false">SUMIFS(bibli_modele_init!$D$1:$D$4467,bibli_modele_init!$A$1:$A$4467,$C412,bibli_modele_init!$C$1:$C$4467,$E412)</f>
        <v>0</v>
      </c>
      <c r="J412" s="0" t="n">
        <f aca="false">SUMIFS(bibli_modele_init!$E$1:$E$4467,bibli_modele_init!$A$1:$A$4467,$C412,bibli_modele_init!$C$1:$C$4467,$E412)</f>
        <v>0</v>
      </c>
      <c r="K412" s="0" t="n">
        <f aca="false">F412-I412</f>
        <v>0</v>
      </c>
      <c r="L412" s="0" t="n">
        <f aca="false">G412-J412</f>
        <v>0</v>
      </c>
      <c r="M412" s="0" t="n">
        <v>1</v>
      </c>
    </row>
    <row r="413" customFormat="false" ht="15.8" hidden="false" customHeight="false" outlineLevel="0" collapsed="false">
      <c r="A413" s="0" t="str">
        <f aca="false">MID(C413,1,2)</f>
        <v>02</v>
      </c>
      <c r="B413" s="0" t="str">
        <f aca="false">VLOOKUP(A413,Nomenclature!$E$1:$F$9,2,0)</f>
        <v>Café Hôtel Restaurant</v>
      </c>
      <c r="C413" s="5" t="s">
        <v>319</v>
      </c>
      <c r="D413" s="4" t="s">
        <v>239</v>
      </c>
      <c r="E413" s="4" t="s">
        <v>737</v>
      </c>
      <c r="F413" s="4" t="n">
        <v>0</v>
      </c>
      <c r="G413" s="4" t="n">
        <v>0</v>
      </c>
      <c r="H413" s="4" t="n">
        <v>0</v>
      </c>
      <c r="I413" s="4" t="n">
        <f aca="false">SUMIFS(bibli_modele_init!$D$1:$D$4467,bibli_modele_init!$A$1:$A$4467,$C413,bibli_modele_init!$C$1:$C$4467,$E413)</f>
        <v>0</v>
      </c>
      <c r="J413" s="0" t="n">
        <f aca="false">SUMIFS(bibli_modele_init!$E$1:$E$4467,bibli_modele_init!$A$1:$A$4467,$C413,bibli_modele_init!$C$1:$C$4467,$E413)</f>
        <v>0</v>
      </c>
      <c r="K413" s="0" t="n">
        <f aca="false">F413-I413</f>
        <v>0</v>
      </c>
      <c r="L413" s="0" t="n">
        <f aca="false">G413-J413</f>
        <v>0</v>
      </c>
      <c r="M413" s="0" t="n">
        <v>1</v>
      </c>
    </row>
    <row r="414" customFormat="false" ht="15.8" hidden="false" customHeight="false" outlineLevel="0" collapsed="false">
      <c r="A414" s="0" t="str">
        <f aca="false">MID(C414,1,2)</f>
        <v>02</v>
      </c>
      <c r="B414" s="0" t="str">
        <f aca="false">VLOOKUP(A414,Nomenclature!$E$1:$F$9,2,0)</f>
        <v>Café Hôtel Restaurant</v>
      </c>
      <c r="C414" s="5" t="s">
        <v>319</v>
      </c>
      <c r="D414" s="4" t="s">
        <v>738</v>
      </c>
      <c r="E414" s="4" t="s">
        <v>738</v>
      </c>
      <c r="F414" s="4" t="n">
        <v>0.15</v>
      </c>
      <c r="G414" s="4" t="n">
        <v>20</v>
      </c>
      <c r="H414" s="4" t="n">
        <v>0</v>
      </c>
      <c r="I414" s="4" t="n">
        <f aca="false">SUMIFS(bibli_modele_init!$D$1:$D$4467,bibli_modele_init!$A$1:$A$4467,$C414,bibli_modele_init!$C$1:$C$4467,$E414)</f>
        <v>0.15</v>
      </c>
      <c r="J414" s="0" t="n">
        <f aca="false">SUMIFS(bibli_modele_init!$E$1:$E$4467,bibli_modele_init!$A$1:$A$4467,$C414,bibli_modele_init!$C$1:$C$4467,$E414)</f>
        <v>20</v>
      </c>
      <c r="K414" s="0" t="n">
        <f aca="false">F414-I414</f>
        <v>0</v>
      </c>
      <c r="L414" s="0" t="n">
        <f aca="false">G414-J414</f>
        <v>0</v>
      </c>
      <c r="M414" s="0" t="n">
        <v>1</v>
      </c>
    </row>
    <row r="415" customFormat="false" ht="15.8" hidden="false" customHeight="false" outlineLevel="0" collapsed="false">
      <c r="A415" s="0" t="str">
        <f aca="false">MID(C415,1,2)</f>
        <v>02</v>
      </c>
      <c r="B415" s="0" t="str">
        <f aca="false">VLOOKUP(A415,Nomenclature!$E$1:$F$9,2,0)</f>
        <v>Café Hôtel Restaurant</v>
      </c>
      <c r="C415" s="5" t="s">
        <v>508</v>
      </c>
      <c r="D415" s="4" t="s">
        <v>155</v>
      </c>
      <c r="E415" s="4" t="s">
        <v>732</v>
      </c>
      <c r="F415" s="4" t="n">
        <v>0</v>
      </c>
      <c r="G415" s="4" t="n">
        <v>0</v>
      </c>
      <c r="H415" s="4" t="n">
        <v>0</v>
      </c>
      <c r="I415" s="4" t="n">
        <f aca="false">SUMIFS(bibli_modele_init!$D$1:$D$4467,bibli_modele_init!$A$1:$A$4467,$C415,bibli_modele_init!$C$1:$C$4467,$E415)</f>
        <v>0</v>
      </c>
      <c r="J415" s="0" t="n">
        <f aca="false">SUMIFS(bibli_modele_init!$E$1:$E$4467,bibli_modele_init!$A$1:$A$4467,$C415,bibli_modele_init!$C$1:$C$4467,$E415)</f>
        <v>0</v>
      </c>
      <c r="K415" s="0" t="n">
        <f aca="false">F415-I415</f>
        <v>0</v>
      </c>
      <c r="L415" s="0" t="n">
        <f aca="false">G415-J415</f>
        <v>0</v>
      </c>
      <c r="M415" s="0" t="n">
        <v>1</v>
      </c>
    </row>
    <row r="416" customFormat="false" ht="15.8" hidden="false" customHeight="false" outlineLevel="0" collapsed="false">
      <c r="A416" s="0" t="str">
        <f aca="false">MID(C416,1,2)</f>
        <v>02</v>
      </c>
      <c r="B416" s="0" t="str">
        <f aca="false">VLOOKUP(A416,Nomenclature!$E$1:$F$9,2,0)</f>
        <v>Café Hôtel Restaurant</v>
      </c>
      <c r="C416" s="5" t="s">
        <v>508</v>
      </c>
      <c r="D416" s="4" t="s">
        <v>239</v>
      </c>
      <c r="E416" s="4" t="s">
        <v>733</v>
      </c>
      <c r="F416" s="4" t="n">
        <v>0</v>
      </c>
      <c r="G416" s="4" t="n">
        <v>0</v>
      </c>
      <c r="H416" s="4" t="n">
        <v>0</v>
      </c>
      <c r="I416" s="4" t="n">
        <f aca="false">SUMIFS(bibli_modele_init!$D$1:$D$4467,bibli_modele_init!$A$1:$A$4467,$C416,bibli_modele_init!$C$1:$C$4467,$E416)</f>
        <v>0</v>
      </c>
      <c r="J416" s="0" t="n">
        <f aca="false">SUMIFS(bibli_modele_init!$E$1:$E$4467,bibli_modele_init!$A$1:$A$4467,$C416,bibli_modele_init!$C$1:$C$4467,$E416)</f>
        <v>0</v>
      </c>
      <c r="K416" s="0" t="n">
        <f aca="false">F416-I416</f>
        <v>0</v>
      </c>
      <c r="L416" s="0" t="n">
        <f aca="false">G416-J416</f>
        <v>0</v>
      </c>
      <c r="M416" s="0" t="n">
        <v>1</v>
      </c>
    </row>
    <row r="417" customFormat="false" ht="15.8" hidden="false" customHeight="false" outlineLevel="0" collapsed="false">
      <c r="A417" s="0" t="str">
        <f aca="false">MID(C417,1,2)</f>
        <v>02</v>
      </c>
      <c r="B417" s="0" t="str">
        <f aca="false">VLOOKUP(A417,Nomenclature!$E$1:$F$9,2,0)</f>
        <v>Café Hôtel Restaurant</v>
      </c>
      <c r="C417" s="5" t="s">
        <v>508</v>
      </c>
      <c r="D417" s="4" t="s">
        <v>155</v>
      </c>
      <c r="E417" s="4" t="s">
        <v>734</v>
      </c>
      <c r="F417" s="4" t="n">
        <v>0</v>
      </c>
      <c r="G417" s="4" t="n">
        <v>0</v>
      </c>
      <c r="H417" s="4" t="n">
        <v>0</v>
      </c>
      <c r="I417" s="4" t="n">
        <f aca="false">SUMIFS(bibli_modele_init!$D$1:$D$4467,bibli_modele_init!$A$1:$A$4467,$C417,bibli_modele_init!$C$1:$C$4467,$E417)</f>
        <v>0</v>
      </c>
      <c r="J417" s="0" t="n">
        <f aca="false">SUMIFS(bibli_modele_init!$E$1:$E$4467,bibli_modele_init!$A$1:$A$4467,$C417,bibli_modele_init!$C$1:$C$4467,$E417)</f>
        <v>0</v>
      </c>
      <c r="K417" s="0" t="n">
        <f aca="false">F417-I417</f>
        <v>0</v>
      </c>
      <c r="L417" s="0" t="n">
        <f aca="false">G417-J417</f>
        <v>0</v>
      </c>
      <c r="M417" s="0" t="n">
        <v>1</v>
      </c>
    </row>
    <row r="418" customFormat="false" ht="15.8" hidden="false" customHeight="false" outlineLevel="0" collapsed="false">
      <c r="A418" s="0" t="str">
        <f aca="false">MID(C418,1,2)</f>
        <v>02</v>
      </c>
      <c r="B418" s="0" t="str">
        <f aca="false">VLOOKUP(A418,Nomenclature!$E$1:$F$9,2,0)</f>
        <v>Café Hôtel Restaurant</v>
      </c>
      <c r="C418" s="5" t="s">
        <v>508</v>
      </c>
      <c r="D418" s="4" t="s">
        <v>239</v>
      </c>
      <c r="E418" s="4" t="s">
        <v>735</v>
      </c>
      <c r="F418" s="4" t="n">
        <v>0</v>
      </c>
      <c r="G418" s="4" t="n">
        <v>0</v>
      </c>
      <c r="H418" s="4" t="n">
        <v>0</v>
      </c>
      <c r="I418" s="4" t="n">
        <f aca="false">SUMIFS(bibli_modele_init!$D$1:$D$4467,bibli_modele_init!$A$1:$A$4467,$C418,bibli_modele_init!$C$1:$C$4467,$E418)</f>
        <v>0</v>
      </c>
      <c r="J418" s="0" t="n">
        <f aca="false">SUMIFS(bibli_modele_init!$E$1:$E$4467,bibli_modele_init!$A$1:$A$4467,$C418,bibli_modele_init!$C$1:$C$4467,$E418)</f>
        <v>0</v>
      </c>
      <c r="K418" s="0" t="n">
        <f aca="false">F418-I418</f>
        <v>0</v>
      </c>
      <c r="L418" s="0" t="n">
        <f aca="false">G418-J418</f>
        <v>0</v>
      </c>
      <c r="M418" s="0" t="n">
        <v>1</v>
      </c>
    </row>
    <row r="419" customFormat="false" ht="15.8" hidden="false" customHeight="false" outlineLevel="0" collapsed="false">
      <c r="A419" s="0" t="str">
        <f aca="false">MID(C419,1,2)</f>
        <v>02</v>
      </c>
      <c r="B419" s="0" t="str">
        <f aca="false">VLOOKUP(A419,Nomenclature!$E$1:$F$9,2,0)</f>
        <v>Café Hôtel Restaurant</v>
      </c>
      <c r="C419" s="5" t="s">
        <v>508</v>
      </c>
      <c r="D419" s="4" t="s">
        <v>155</v>
      </c>
      <c r="E419" s="4" t="s">
        <v>736</v>
      </c>
      <c r="F419" s="4" t="n">
        <v>0</v>
      </c>
      <c r="G419" s="4" t="n">
        <v>0</v>
      </c>
      <c r="H419" s="4" t="n">
        <v>0</v>
      </c>
      <c r="I419" s="4" t="n">
        <f aca="false">SUMIFS(bibli_modele_init!$D$1:$D$4467,bibli_modele_init!$A$1:$A$4467,$C419,bibli_modele_init!$C$1:$C$4467,$E419)</f>
        <v>0</v>
      </c>
      <c r="J419" s="0" t="n">
        <f aca="false">SUMIFS(bibli_modele_init!$E$1:$E$4467,bibli_modele_init!$A$1:$A$4467,$C419,bibli_modele_init!$C$1:$C$4467,$E419)</f>
        <v>0</v>
      </c>
      <c r="K419" s="0" t="n">
        <f aca="false">F419-I419</f>
        <v>0</v>
      </c>
      <c r="L419" s="0" t="n">
        <f aca="false">G419-J419</f>
        <v>0</v>
      </c>
      <c r="M419" s="0" t="n">
        <v>1</v>
      </c>
    </row>
    <row r="420" customFormat="false" ht="15.8" hidden="false" customHeight="false" outlineLevel="0" collapsed="false">
      <c r="A420" s="0" t="str">
        <f aca="false">MID(C420,1,2)</f>
        <v>02</v>
      </c>
      <c r="B420" s="0" t="str">
        <f aca="false">VLOOKUP(A420,Nomenclature!$E$1:$F$9,2,0)</f>
        <v>Café Hôtel Restaurant</v>
      </c>
      <c r="C420" s="5" t="s">
        <v>508</v>
      </c>
      <c r="D420" s="4" t="s">
        <v>239</v>
      </c>
      <c r="E420" s="4" t="s">
        <v>737</v>
      </c>
      <c r="F420" s="4" t="n">
        <v>0</v>
      </c>
      <c r="G420" s="4" t="n">
        <v>0</v>
      </c>
      <c r="H420" s="4" t="n">
        <v>0</v>
      </c>
      <c r="I420" s="4" t="n">
        <f aca="false">SUMIFS(bibli_modele_init!$D$1:$D$4467,bibli_modele_init!$A$1:$A$4467,$C420,bibli_modele_init!$C$1:$C$4467,$E420)</f>
        <v>0</v>
      </c>
      <c r="J420" s="0" t="n">
        <f aca="false">SUMIFS(bibli_modele_init!$E$1:$E$4467,bibli_modele_init!$A$1:$A$4467,$C420,bibli_modele_init!$C$1:$C$4467,$E420)</f>
        <v>0</v>
      </c>
      <c r="K420" s="0" t="n">
        <f aca="false">F420-I420</f>
        <v>0</v>
      </c>
      <c r="L420" s="0" t="n">
        <f aca="false">G420-J420</f>
        <v>0</v>
      </c>
      <c r="M420" s="0" t="n">
        <v>1</v>
      </c>
    </row>
    <row r="421" customFormat="false" ht="15.8" hidden="false" customHeight="false" outlineLevel="0" collapsed="false">
      <c r="A421" s="0" t="str">
        <f aca="false">MID(C421,1,2)</f>
        <v>02</v>
      </c>
      <c r="B421" s="0" t="str">
        <f aca="false">VLOOKUP(A421,Nomenclature!$E$1:$F$9,2,0)</f>
        <v>Café Hôtel Restaurant</v>
      </c>
      <c r="C421" s="5" t="s">
        <v>508</v>
      </c>
      <c r="D421" s="4" t="s">
        <v>738</v>
      </c>
      <c r="E421" s="4" t="s">
        <v>738</v>
      </c>
      <c r="F421" s="4" t="n">
        <v>0.15</v>
      </c>
      <c r="G421" s="4" t="n">
        <v>20</v>
      </c>
      <c r="H421" s="4" t="n">
        <v>0</v>
      </c>
      <c r="I421" s="4" t="n">
        <f aca="false">SUMIFS(bibli_modele_init!$D$1:$D$4467,bibli_modele_init!$A$1:$A$4467,$C421,bibli_modele_init!$C$1:$C$4467,$E421)</f>
        <v>0.15</v>
      </c>
      <c r="J421" s="0" t="n">
        <f aca="false">SUMIFS(bibli_modele_init!$E$1:$E$4467,bibli_modele_init!$A$1:$A$4467,$C421,bibli_modele_init!$C$1:$C$4467,$E421)</f>
        <v>20</v>
      </c>
      <c r="K421" s="0" t="n">
        <f aca="false">F421-I421</f>
        <v>0</v>
      </c>
      <c r="L421" s="0" t="n">
        <f aca="false">G421-J421</f>
        <v>0</v>
      </c>
      <c r="M421" s="0" t="n">
        <v>1</v>
      </c>
    </row>
    <row r="422" customFormat="false" ht="15.8" hidden="false" customHeight="false" outlineLevel="0" collapsed="false">
      <c r="A422" s="0" t="str">
        <f aca="false">MID(C422,1,2)</f>
        <v>02</v>
      </c>
      <c r="B422" s="0" t="str">
        <f aca="false">VLOOKUP(A422,Nomenclature!$E$1:$F$9,2,0)</f>
        <v>Café Hôtel Restaurant</v>
      </c>
      <c r="C422" s="5" t="s">
        <v>653</v>
      </c>
      <c r="D422" s="4" t="s">
        <v>155</v>
      </c>
      <c r="E422" s="4" t="s">
        <v>732</v>
      </c>
      <c r="F422" s="4" t="n">
        <v>0</v>
      </c>
      <c r="G422" s="4" t="n">
        <v>0</v>
      </c>
      <c r="H422" s="4" t="n">
        <v>0</v>
      </c>
      <c r="I422" s="4" t="n">
        <f aca="false">SUMIFS(bibli_modele_init!$D$1:$D$4467,bibli_modele_init!$A$1:$A$4467,$C422,bibli_modele_init!$C$1:$C$4467,$E422)</f>
        <v>0</v>
      </c>
      <c r="J422" s="0" t="n">
        <f aca="false">SUMIFS(bibli_modele_init!$E$1:$E$4467,bibli_modele_init!$A$1:$A$4467,$C422,bibli_modele_init!$C$1:$C$4467,$E422)</f>
        <v>0</v>
      </c>
      <c r="K422" s="0" t="n">
        <f aca="false">F422-I422</f>
        <v>0</v>
      </c>
      <c r="L422" s="0" t="n">
        <f aca="false">G422-J422</f>
        <v>0</v>
      </c>
      <c r="M422" s="0" t="n">
        <v>1</v>
      </c>
    </row>
    <row r="423" customFormat="false" ht="15.8" hidden="false" customHeight="false" outlineLevel="0" collapsed="false">
      <c r="A423" s="0" t="str">
        <f aca="false">MID(C423,1,2)</f>
        <v>02</v>
      </c>
      <c r="B423" s="0" t="str">
        <f aca="false">VLOOKUP(A423,Nomenclature!$E$1:$F$9,2,0)</f>
        <v>Café Hôtel Restaurant</v>
      </c>
      <c r="C423" s="5" t="s">
        <v>653</v>
      </c>
      <c r="D423" s="4" t="s">
        <v>239</v>
      </c>
      <c r="E423" s="4" t="s">
        <v>733</v>
      </c>
      <c r="F423" s="4" t="n">
        <v>0</v>
      </c>
      <c r="G423" s="4" t="n">
        <v>0</v>
      </c>
      <c r="H423" s="4" t="n">
        <v>0</v>
      </c>
      <c r="I423" s="4" t="n">
        <f aca="false">SUMIFS(bibli_modele_init!$D$1:$D$4467,bibli_modele_init!$A$1:$A$4467,$C423,bibli_modele_init!$C$1:$C$4467,$E423)</f>
        <v>0</v>
      </c>
      <c r="J423" s="0" t="n">
        <f aca="false">SUMIFS(bibli_modele_init!$E$1:$E$4467,bibli_modele_init!$A$1:$A$4467,$C423,bibli_modele_init!$C$1:$C$4467,$E423)</f>
        <v>0</v>
      </c>
      <c r="K423" s="0" t="n">
        <f aca="false">F423-I423</f>
        <v>0</v>
      </c>
      <c r="L423" s="0" t="n">
        <f aca="false">G423-J423</f>
        <v>0</v>
      </c>
      <c r="M423" s="0" t="n">
        <v>1</v>
      </c>
    </row>
    <row r="424" customFormat="false" ht="15.8" hidden="false" customHeight="false" outlineLevel="0" collapsed="false">
      <c r="A424" s="0" t="str">
        <f aca="false">MID(C424,1,2)</f>
        <v>02</v>
      </c>
      <c r="B424" s="0" t="str">
        <f aca="false">VLOOKUP(A424,Nomenclature!$E$1:$F$9,2,0)</f>
        <v>Café Hôtel Restaurant</v>
      </c>
      <c r="C424" s="5" t="s">
        <v>653</v>
      </c>
      <c r="D424" s="4" t="s">
        <v>155</v>
      </c>
      <c r="E424" s="4" t="s">
        <v>734</v>
      </c>
      <c r="F424" s="4" t="n">
        <v>0</v>
      </c>
      <c r="G424" s="4" t="n">
        <v>0</v>
      </c>
      <c r="H424" s="4" t="n">
        <v>0</v>
      </c>
      <c r="I424" s="4" t="n">
        <f aca="false">SUMIFS(bibli_modele_init!$D$1:$D$4467,bibli_modele_init!$A$1:$A$4467,$C424,bibli_modele_init!$C$1:$C$4467,$E424)</f>
        <v>0</v>
      </c>
      <c r="J424" s="0" t="n">
        <f aca="false">SUMIFS(bibli_modele_init!$E$1:$E$4467,bibli_modele_init!$A$1:$A$4467,$C424,bibli_modele_init!$C$1:$C$4467,$E424)</f>
        <v>0</v>
      </c>
      <c r="K424" s="0" t="n">
        <f aca="false">F424-I424</f>
        <v>0</v>
      </c>
      <c r="L424" s="0" t="n">
        <f aca="false">G424-J424</f>
        <v>0</v>
      </c>
      <c r="M424" s="0" t="n">
        <v>1</v>
      </c>
    </row>
    <row r="425" customFormat="false" ht="15.8" hidden="false" customHeight="false" outlineLevel="0" collapsed="false">
      <c r="A425" s="0" t="str">
        <f aca="false">MID(C425,1,2)</f>
        <v>02</v>
      </c>
      <c r="B425" s="0" t="str">
        <f aca="false">VLOOKUP(A425,Nomenclature!$E$1:$F$9,2,0)</f>
        <v>Café Hôtel Restaurant</v>
      </c>
      <c r="C425" s="5" t="s">
        <v>653</v>
      </c>
      <c r="D425" s="4" t="s">
        <v>239</v>
      </c>
      <c r="E425" s="4" t="s">
        <v>735</v>
      </c>
      <c r="F425" s="4" t="n">
        <v>0</v>
      </c>
      <c r="G425" s="4" t="n">
        <v>0</v>
      </c>
      <c r="H425" s="4" t="n">
        <v>0</v>
      </c>
      <c r="I425" s="4" t="n">
        <f aca="false">SUMIFS(bibli_modele_init!$D$1:$D$4467,bibli_modele_init!$A$1:$A$4467,$C425,bibli_modele_init!$C$1:$C$4467,$E425)</f>
        <v>0</v>
      </c>
      <c r="J425" s="0" t="n">
        <f aca="false">SUMIFS(bibli_modele_init!$E$1:$E$4467,bibli_modele_init!$A$1:$A$4467,$C425,bibli_modele_init!$C$1:$C$4467,$E425)</f>
        <v>0</v>
      </c>
      <c r="K425" s="0" t="n">
        <f aca="false">F425-I425</f>
        <v>0</v>
      </c>
      <c r="L425" s="0" t="n">
        <f aca="false">G425-J425</f>
        <v>0</v>
      </c>
      <c r="M425" s="0" t="n">
        <v>1</v>
      </c>
    </row>
    <row r="426" customFormat="false" ht="15.8" hidden="false" customHeight="false" outlineLevel="0" collapsed="false">
      <c r="A426" s="0" t="str">
        <f aca="false">MID(C426,1,2)</f>
        <v>02</v>
      </c>
      <c r="B426" s="0" t="str">
        <f aca="false">VLOOKUP(A426,Nomenclature!$E$1:$F$9,2,0)</f>
        <v>Café Hôtel Restaurant</v>
      </c>
      <c r="C426" s="5" t="s">
        <v>653</v>
      </c>
      <c r="D426" s="4" t="s">
        <v>155</v>
      </c>
      <c r="E426" s="4" t="s">
        <v>736</v>
      </c>
      <c r="F426" s="4" t="n">
        <v>0</v>
      </c>
      <c r="G426" s="4" t="n">
        <v>0</v>
      </c>
      <c r="H426" s="4" t="n">
        <v>0</v>
      </c>
      <c r="I426" s="4" t="n">
        <f aca="false">SUMIFS(bibli_modele_init!$D$1:$D$4467,bibli_modele_init!$A$1:$A$4467,$C426,bibli_modele_init!$C$1:$C$4467,$E426)</f>
        <v>0</v>
      </c>
      <c r="J426" s="0" t="n">
        <f aca="false">SUMIFS(bibli_modele_init!$E$1:$E$4467,bibli_modele_init!$A$1:$A$4467,$C426,bibli_modele_init!$C$1:$C$4467,$E426)</f>
        <v>0</v>
      </c>
      <c r="K426" s="0" t="n">
        <f aca="false">F426-I426</f>
        <v>0</v>
      </c>
      <c r="L426" s="0" t="n">
        <f aca="false">G426-J426</f>
        <v>0</v>
      </c>
      <c r="M426" s="0" t="n">
        <v>1</v>
      </c>
    </row>
    <row r="427" customFormat="false" ht="15.8" hidden="false" customHeight="false" outlineLevel="0" collapsed="false">
      <c r="A427" s="0" t="str">
        <f aca="false">MID(C427,1,2)</f>
        <v>02</v>
      </c>
      <c r="B427" s="0" t="str">
        <f aca="false">VLOOKUP(A427,Nomenclature!$E$1:$F$9,2,0)</f>
        <v>Café Hôtel Restaurant</v>
      </c>
      <c r="C427" s="5" t="s">
        <v>653</v>
      </c>
      <c r="D427" s="4" t="s">
        <v>239</v>
      </c>
      <c r="E427" s="4" t="s">
        <v>737</v>
      </c>
      <c r="F427" s="4" t="n">
        <v>0</v>
      </c>
      <c r="G427" s="4" t="n">
        <v>0</v>
      </c>
      <c r="H427" s="4" t="n">
        <v>0</v>
      </c>
      <c r="I427" s="4" t="n">
        <f aca="false">SUMIFS(bibli_modele_init!$D$1:$D$4467,bibli_modele_init!$A$1:$A$4467,$C427,bibli_modele_init!$C$1:$C$4467,$E427)</f>
        <v>0</v>
      </c>
      <c r="J427" s="0" t="n">
        <f aca="false">SUMIFS(bibli_modele_init!$E$1:$E$4467,bibli_modele_init!$A$1:$A$4467,$C427,bibli_modele_init!$C$1:$C$4467,$E427)</f>
        <v>0</v>
      </c>
      <c r="K427" s="0" t="n">
        <f aca="false">F427-I427</f>
        <v>0</v>
      </c>
      <c r="L427" s="0" t="n">
        <f aca="false">G427-J427</f>
        <v>0</v>
      </c>
      <c r="M427" s="0" t="n">
        <v>1</v>
      </c>
    </row>
    <row r="428" customFormat="false" ht="15.8" hidden="false" customHeight="false" outlineLevel="0" collapsed="false">
      <c r="A428" s="0" t="str">
        <f aca="false">MID(C428,1,2)</f>
        <v>02</v>
      </c>
      <c r="B428" s="0" t="str">
        <f aca="false">VLOOKUP(A428,Nomenclature!$E$1:$F$9,2,0)</f>
        <v>Café Hôtel Restaurant</v>
      </c>
      <c r="C428" s="5" t="s">
        <v>653</v>
      </c>
      <c r="D428" s="4" t="s">
        <v>738</v>
      </c>
      <c r="E428" s="4" t="s">
        <v>738</v>
      </c>
      <c r="F428" s="4" t="n">
        <v>0.15</v>
      </c>
      <c r="G428" s="4" t="n">
        <v>20</v>
      </c>
      <c r="H428" s="4" t="n">
        <v>0</v>
      </c>
      <c r="I428" s="4" t="n">
        <f aca="false">SUMIFS(bibli_modele_init!$D$1:$D$4467,bibli_modele_init!$A$1:$A$4467,$C428,bibli_modele_init!$C$1:$C$4467,$E428)</f>
        <v>0.15</v>
      </c>
      <c r="J428" s="0" t="n">
        <f aca="false">SUMIFS(bibli_modele_init!$E$1:$E$4467,bibli_modele_init!$A$1:$A$4467,$C428,bibli_modele_init!$C$1:$C$4467,$E428)</f>
        <v>20</v>
      </c>
      <c r="K428" s="0" t="n">
        <f aca="false">F428-I428</f>
        <v>0</v>
      </c>
      <c r="L428" s="0" t="n">
        <f aca="false">G428-J428</f>
        <v>0</v>
      </c>
      <c r="M428" s="0" t="n">
        <v>1</v>
      </c>
    </row>
    <row r="429" customFormat="false" ht="15.8" hidden="false" customHeight="false" outlineLevel="0" collapsed="false">
      <c r="A429" s="0" t="str">
        <f aca="false">MID(C429,1,2)</f>
        <v>02</v>
      </c>
      <c r="B429" s="0" t="str">
        <f aca="false">VLOOKUP(A429,Nomenclature!$E$1:$F$9,2,0)</f>
        <v>Café Hôtel Restaurant</v>
      </c>
      <c r="C429" s="5" t="s">
        <v>332</v>
      </c>
      <c r="D429" s="4" t="s">
        <v>155</v>
      </c>
      <c r="E429" s="4" t="s">
        <v>732</v>
      </c>
      <c r="F429" s="4" t="n">
        <v>0.852655741839286</v>
      </c>
      <c r="G429" s="4" t="n">
        <v>356.364583305001</v>
      </c>
      <c r="H429" s="4" t="n">
        <v>4270.966146</v>
      </c>
      <c r="I429" s="4" t="n">
        <f aca="false">SUMIFS(bibli_modele_init!$D$1:$D$4467,bibli_modele_init!$A$1:$A$4467,$C429,bibli_modele_init!$C$1:$C$4467,$E429)</f>
        <v>0.87452032862977</v>
      </c>
      <c r="J429" s="0" t="n">
        <f aca="false">SUMIFS(bibli_modele_init!$E$1:$E$4467,bibli_modele_init!$A$1:$A$4467,$C429,bibli_modele_init!$C$1:$C$4467,$E429)</f>
        <v>432.364583305</v>
      </c>
      <c r="K429" s="0" t="n">
        <f aca="false">F429-I429</f>
        <v>-0.021864586790484</v>
      </c>
      <c r="L429" s="0" t="n">
        <f aca="false">G429-J429</f>
        <v>-75.999999999999</v>
      </c>
      <c r="M429" s="0" t="n">
        <v>1</v>
      </c>
    </row>
    <row r="430" customFormat="false" ht="15.8" hidden="false" customHeight="false" outlineLevel="0" collapsed="false">
      <c r="A430" s="0" t="str">
        <f aca="false">MID(C430,1,2)</f>
        <v>02</v>
      </c>
      <c r="B430" s="0" t="str">
        <f aca="false">VLOOKUP(A430,Nomenclature!$E$1:$F$9,2,0)</f>
        <v>Café Hôtel Restaurant</v>
      </c>
      <c r="C430" s="5" t="s">
        <v>332</v>
      </c>
      <c r="D430" s="4" t="s">
        <v>239</v>
      </c>
      <c r="E430" s="4" t="s">
        <v>733</v>
      </c>
      <c r="F430" s="4" t="n">
        <v>0.230428418125186</v>
      </c>
      <c r="G430" s="4" t="n">
        <v>287.81249995</v>
      </c>
      <c r="H430" s="4" t="n">
        <v>1622.888021</v>
      </c>
      <c r="I430" s="4" t="n">
        <f aca="false">SUMIFS(bibli_modele_init!$D$1:$D$4467,bibli_modele_init!$A$1:$A$4467,$C430,bibli_modele_init!$C$1:$C$4467,$E430)</f>
        <v>0.246041728588228</v>
      </c>
      <c r="J430" s="0" t="n">
        <f aca="false">SUMIFS(bibli_modele_init!$E$1:$E$4467,bibli_modele_init!$A$1:$A$4467,$C430,bibli_modele_init!$C$1:$C$4467,$E430)</f>
        <v>287.81249995</v>
      </c>
      <c r="K430" s="0" t="n">
        <f aca="false">F430-I430</f>
        <v>-0.015613310463042</v>
      </c>
      <c r="L430" s="0" t="n">
        <f aca="false">G430-J430</f>
        <v>0</v>
      </c>
      <c r="M430" s="0" t="n">
        <v>1</v>
      </c>
    </row>
    <row r="431" customFormat="false" ht="15.8" hidden="false" customHeight="false" outlineLevel="0" collapsed="false">
      <c r="A431" s="0" t="str">
        <f aca="false">MID(C431,1,2)</f>
        <v>02</v>
      </c>
      <c r="B431" s="0" t="str">
        <f aca="false">VLOOKUP(A431,Nomenclature!$E$1:$F$9,2,0)</f>
        <v>Café Hôtel Restaurant</v>
      </c>
      <c r="C431" s="5" t="s">
        <v>332</v>
      </c>
      <c r="D431" s="4" t="s">
        <v>155</v>
      </c>
      <c r="E431" s="4" t="s">
        <v>734</v>
      </c>
      <c r="F431" s="4" t="n">
        <v>0.219985181394536</v>
      </c>
      <c r="G431" s="4" t="n">
        <v>277.81249995</v>
      </c>
      <c r="H431" s="4" t="n">
        <v>1622.888021</v>
      </c>
      <c r="I431" s="4" t="n">
        <f aca="false">SUMIFS(bibli_modele_init!$D$1:$D$4467,bibli_modele_init!$A$1:$A$4467,$C431,bibli_modele_init!$C$1:$C$4467,$E431)</f>
        <v>0.203063620307833</v>
      </c>
      <c r="J431" s="0" t="n">
        <f aca="false">SUMIFS(bibli_modele_init!$E$1:$E$4467,bibli_modele_init!$A$1:$A$4467,$C431,bibli_modele_init!$C$1:$C$4467,$E431)</f>
        <v>277.81249995</v>
      </c>
      <c r="K431" s="0" t="n">
        <f aca="false">F431-I431</f>
        <v>0.016921561086703</v>
      </c>
      <c r="L431" s="0" t="n">
        <f aca="false">G431-J431</f>
        <v>0</v>
      </c>
      <c r="M431" s="0" t="n">
        <v>1</v>
      </c>
    </row>
    <row r="432" customFormat="false" ht="15.8" hidden="false" customHeight="false" outlineLevel="0" collapsed="false">
      <c r="A432" s="0" t="str">
        <f aca="false">MID(C432,1,2)</f>
        <v>02</v>
      </c>
      <c r="B432" s="0" t="str">
        <f aca="false">VLOOKUP(A432,Nomenclature!$E$1:$F$9,2,0)</f>
        <v>Café Hôtel Restaurant</v>
      </c>
      <c r="C432" s="5" t="s">
        <v>332</v>
      </c>
      <c r="D432" s="4" t="s">
        <v>239</v>
      </c>
      <c r="E432" s="4" t="s">
        <v>735</v>
      </c>
      <c r="F432" s="4" t="n">
        <v>0.059450531876298</v>
      </c>
      <c r="G432" s="4" t="n">
        <v>277.81249995</v>
      </c>
      <c r="H432" s="4" t="n">
        <v>1622.888021</v>
      </c>
      <c r="I432" s="4" t="n">
        <f aca="false">SUMIFS(bibli_modele_init!$D$1:$D$4467,bibli_modele_init!$A$1:$A$4467,$C432,bibli_modele_init!$C$1:$C$4467,$E432)</f>
        <v>0.0634787659757629</v>
      </c>
      <c r="J432" s="0" t="n">
        <f aca="false">SUMIFS(bibli_modele_init!$E$1:$E$4467,bibli_modele_init!$A$1:$A$4467,$C432,bibli_modele_init!$C$1:$C$4467,$E432)</f>
        <v>277.81249995</v>
      </c>
      <c r="K432" s="0" t="n">
        <f aca="false">F432-I432</f>
        <v>-0.00402823409946489</v>
      </c>
      <c r="L432" s="0" t="n">
        <f aca="false">G432-J432</f>
        <v>0</v>
      </c>
      <c r="M432" s="0" t="n">
        <v>1</v>
      </c>
    </row>
    <row r="433" customFormat="false" ht="15.8" hidden="false" customHeight="false" outlineLevel="0" collapsed="false">
      <c r="A433" s="0" t="str">
        <f aca="false">MID(C433,1,2)</f>
        <v>02</v>
      </c>
      <c r="B433" s="0" t="str">
        <f aca="false">VLOOKUP(A433,Nomenclature!$E$1:$F$9,2,0)</f>
        <v>Café Hôtel Restaurant</v>
      </c>
      <c r="C433" s="5" t="s">
        <v>332</v>
      </c>
      <c r="D433" s="4" t="s">
        <v>155</v>
      </c>
      <c r="E433" s="4" t="s">
        <v>736</v>
      </c>
      <c r="F433" s="4" t="n">
        <v>0.375168526409286</v>
      </c>
      <c r="G433" s="4" t="n">
        <v>345.114583305001</v>
      </c>
      <c r="H433" s="4" t="n">
        <v>4270.966146</v>
      </c>
      <c r="I433" s="4" t="n">
        <f aca="false">SUMIFS(bibli_modele_init!$D$1:$D$4467,bibli_modele_init!$A$1:$A$4467,$C433,bibli_modele_init!$C$1:$C$4467,$E433)</f>
        <v>0.346310050137389</v>
      </c>
      <c r="J433" s="0" t="n">
        <f aca="false">SUMIFS(bibli_modele_init!$E$1:$E$4467,bibli_modele_init!$A$1:$A$4467,$C433,bibli_modele_init!$C$1:$C$4467,$E433)</f>
        <v>345.114583305</v>
      </c>
      <c r="K433" s="0" t="n">
        <f aca="false">F433-I433</f>
        <v>0.028858476271897</v>
      </c>
      <c r="L433" s="0" t="n">
        <f aca="false">G433-J433</f>
        <v>0</v>
      </c>
      <c r="M433" s="0" t="n">
        <v>1</v>
      </c>
    </row>
    <row r="434" customFormat="false" ht="15.8" hidden="false" customHeight="false" outlineLevel="0" collapsed="false">
      <c r="A434" s="0" t="str">
        <f aca="false">MID(C434,1,2)</f>
        <v>02</v>
      </c>
      <c r="B434" s="0" t="str">
        <f aca="false">VLOOKUP(A434,Nomenclature!$E$1:$F$9,2,0)</f>
        <v>Café Hôtel Restaurant</v>
      </c>
      <c r="C434" s="5" t="s">
        <v>332</v>
      </c>
      <c r="D434" s="4" t="s">
        <v>239</v>
      </c>
      <c r="E434" s="4" t="s">
        <v>737</v>
      </c>
      <c r="F434" s="4" t="n">
        <v>0</v>
      </c>
      <c r="G434" s="4" t="n">
        <v>0</v>
      </c>
      <c r="H434" s="4" t="n">
        <v>0</v>
      </c>
      <c r="I434" s="4" t="n">
        <f aca="false">SUMIFS(bibli_modele_init!$D$1:$D$4467,bibli_modele_init!$A$1:$A$4467,$C434,bibli_modele_init!$C$1:$C$4467,$E434)</f>
        <v>0.10825836057882</v>
      </c>
      <c r="J434" s="0" t="n">
        <f aca="false">SUMIFS(bibli_modele_init!$E$1:$E$4467,bibli_modele_init!$A$1:$A$4467,$C434,bibli_modele_init!$C$1:$C$4467,$E434)</f>
        <v>277.81249995</v>
      </c>
      <c r="K434" s="0" t="n">
        <f aca="false">F434-I434</f>
        <v>-0.10825836057882</v>
      </c>
      <c r="L434" s="0" t="n">
        <f aca="false">G434-J434</f>
        <v>-277.81249995</v>
      </c>
      <c r="M434" s="0" t="n">
        <v>1</v>
      </c>
    </row>
    <row r="435" customFormat="false" ht="15.8" hidden="false" customHeight="false" outlineLevel="0" collapsed="false">
      <c r="A435" s="0" t="str">
        <f aca="false">MID(C435,1,2)</f>
        <v>02</v>
      </c>
      <c r="B435" s="0" t="str">
        <f aca="false">VLOOKUP(A435,Nomenclature!$E$1:$F$9,2,0)</f>
        <v>Café Hôtel Restaurant</v>
      </c>
      <c r="C435" s="5" t="s">
        <v>332</v>
      </c>
      <c r="D435" s="4" t="s">
        <v>738</v>
      </c>
      <c r="E435" s="4" t="s">
        <v>738</v>
      </c>
      <c r="F435" s="4" t="n">
        <v>0.15</v>
      </c>
      <c r="G435" s="4" t="n">
        <v>20</v>
      </c>
      <c r="H435" s="4" t="n">
        <v>0</v>
      </c>
      <c r="I435" s="4" t="n">
        <f aca="false">SUMIFS(bibli_modele_init!$D$1:$D$4467,bibli_modele_init!$A$1:$A$4467,$C435,bibli_modele_init!$C$1:$C$4467,$E435)</f>
        <v>0.15</v>
      </c>
      <c r="J435" s="0" t="n">
        <f aca="false">SUMIFS(bibli_modele_init!$E$1:$E$4467,bibli_modele_init!$A$1:$A$4467,$C435,bibli_modele_init!$C$1:$C$4467,$E435)</f>
        <v>20</v>
      </c>
      <c r="K435" s="0" t="n">
        <f aca="false">F435-I435</f>
        <v>0</v>
      </c>
      <c r="L435" s="0" t="n">
        <f aca="false">G435-J435</f>
        <v>0</v>
      </c>
      <c r="M435" s="0" t="n">
        <v>1</v>
      </c>
    </row>
    <row r="436" customFormat="false" ht="15.8" hidden="false" customHeight="false" outlineLevel="0" collapsed="false">
      <c r="A436" s="0" t="str">
        <f aca="false">MID(C436,1,2)</f>
        <v>02</v>
      </c>
      <c r="B436" s="0" t="str">
        <f aca="false">VLOOKUP(A436,Nomenclature!$E$1:$F$9,2,0)</f>
        <v>Café Hôtel Restaurant</v>
      </c>
      <c r="C436" s="5" t="s">
        <v>514</v>
      </c>
      <c r="D436" s="4" t="s">
        <v>155</v>
      </c>
      <c r="E436" s="4" t="s">
        <v>732</v>
      </c>
      <c r="F436" s="4" t="n">
        <v>0.860014774593352</v>
      </c>
      <c r="G436" s="4" t="n">
        <v>356.364583305</v>
      </c>
      <c r="H436" s="4" t="n">
        <v>4270.966146</v>
      </c>
      <c r="I436" s="4" t="n">
        <f aca="false">SUMIFS(bibli_modele_init!$D$1:$D$4467,bibli_modele_init!$A$1:$A$4467,$C436,bibli_modele_init!$C$1:$C$4467,$E436)</f>
        <v>0.874483520814549</v>
      </c>
      <c r="J436" s="0" t="n">
        <f aca="false">SUMIFS(bibli_modele_init!$E$1:$E$4467,bibli_modele_init!$A$1:$A$4467,$C436,bibli_modele_init!$C$1:$C$4467,$E436)</f>
        <v>432.364583305</v>
      </c>
      <c r="K436" s="0" t="n">
        <f aca="false">F436-I436</f>
        <v>-0.014468746221197</v>
      </c>
      <c r="L436" s="0" t="n">
        <f aca="false">G436-J436</f>
        <v>-76</v>
      </c>
      <c r="M436" s="0" t="n">
        <v>1</v>
      </c>
    </row>
    <row r="437" customFormat="false" ht="15.8" hidden="false" customHeight="false" outlineLevel="0" collapsed="false">
      <c r="A437" s="0" t="str">
        <f aca="false">MID(C437,1,2)</f>
        <v>02</v>
      </c>
      <c r="B437" s="0" t="str">
        <f aca="false">VLOOKUP(A437,Nomenclature!$E$1:$F$9,2,0)</f>
        <v>Café Hôtel Restaurant</v>
      </c>
      <c r="C437" s="5" t="s">
        <v>514</v>
      </c>
      <c r="D437" s="4" t="s">
        <v>239</v>
      </c>
      <c r="E437" s="4" t="s">
        <v>733</v>
      </c>
      <c r="F437" s="4" t="n">
        <v>0.235165400504238</v>
      </c>
      <c r="G437" s="4" t="n">
        <v>287.81249995</v>
      </c>
      <c r="H437" s="4" t="n">
        <v>1622.888021</v>
      </c>
      <c r="I437" s="4" t="n">
        <f aca="false">SUMIFS(bibli_modele_init!$D$1:$D$4467,bibli_modele_init!$A$1:$A$4467,$C437,bibli_modele_init!$C$1:$C$4467,$E437)</f>
        <v>0.245851743246638</v>
      </c>
      <c r="J437" s="0" t="n">
        <f aca="false">SUMIFS(bibli_modele_init!$E$1:$E$4467,bibli_modele_init!$A$1:$A$4467,$C437,bibli_modele_init!$C$1:$C$4467,$E437)</f>
        <v>287.81249995</v>
      </c>
      <c r="K437" s="0" t="n">
        <f aca="false">F437-I437</f>
        <v>-0.0106863427424</v>
      </c>
      <c r="L437" s="0" t="n">
        <f aca="false">G437-J437</f>
        <v>0</v>
      </c>
      <c r="M437" s="0" t="n">
        <v>1</v>
      </c>
    </row>
    <row r="438" customFormat="false" ht="15.8" hidden="false" customHeight="false" outlineLevel="0" collapsed="false">
      <c r="A438" s="0" t="str">
        <f aca="false">MID(C438,1,2)</f>
        <v>02</v>
      </c>
      <c r="B438" s="0" t="str">
        <f aca="false">VLOOKUP(A438,Nomenclature!$E$1:$F$9,2,0)</f>
        <v>Café Hôtel Restaurant</v>
      </c>
      <c r="C438" s="5" t="s">
        <v>514</v>
      </c>
      <c r="D438" s="4" t="s">
        <v>155</v>
      </c>
      <c r="E438" s="4" t="s">
        <v>734</v>
      </c>
      <c r="F438" s="4" t="n">
        <v>0.257591625286201</v>
      </c>
      <c r="G438" s="4" t="n">
        <v>277.81249995</v>
      </c>
      <c r="H438" s="4" t="n">
        <v>1622.888021</v>
      </c>
      <c r="I438" s="4" t="n">
        <f aca="false">SUMIFS(bibli_modele_init!$D$1:$D$4467,bibli_modele_init!$A$1:$A$4467,$C438,bibli_modele_init!$C$1:$C$4467,$E438)</f>
        <v>0.235732773738936</v>
      </c>
      <c r="J438" s="0" t="n">
        <f aca="false">SUMIFS(bibli_modele_init!$E$1:$E$4467,bibli_modele_init!$A$1:$A$4467,$C438,bibli_modele_init!$C$1:$C$4467,$E438)</f>
        <v>277.81249995</v>
      </c>
      <c r="K438" s="0" t="n">
        <f aca="false">F438-I438</f>
        <v>0.021858851547265</v>
      </c>
      <c r="L438" s="0" t="n">
        <f aca="false">G438-J438</f>
        <v>0</v>
      </c>
      <c r="M438" s="0" t="n">
        <v>1</v>
      </c>
    </row>
    <row r="439" customFormat="false" ht="15.8" hidden="false" customHeight="false" outlineLevel="0" collapsed="false">
      <c r="A439" s="0" t="str">
        <f aca="false">MID(C439,1,2)</f>
        <v>02</v>
      </c>
      <c r="B439" s="0" t="str">
        <f aca="false">VLOOKUP(A439,Nomenclature!$E$1:$F$9,2,0)</f>
        <v>Café Hôtel Restaurant</v>
      </c>
      <c r="C439" s="5" t="s">
        <v>514</v>
      </c>
      <c r="D439" s="4" t="s">
        <v>239</v>
      </c>
      <c r="E439" s="4" t="s">
        <v>735</v>
      </c>
      <c r="F439" s="4" t="n">
        <v>0.0704367407590293</v>
      </c>
      <c r="G439" s="4" t="n">
        <v>277.81249995</v>
      </c>
      <c r="H439" s="4" t="n">
        <v>1622.888021</v>
      </c>
      <c r="I439" s="4" t="n">
        <f aca="false">SUMIFS(bibli_modele_init!$D$1:$D$4467,bibli_modele_init!$A$1:$A$4467,$C439,bibli_modele_init!$C$1:$C$4467,$E439)</f>
        <v>0.0736375141372331</v>
      </c>
      <c r="J439" s="0" t="n">
        <f aca="false">SUMIFS(bibli_modele_init!$E$1:$E$4467,bibli_modele_init!$A$1:$A$4467,$C439,bibli_modele_init!$C$1:$C$4467,$E439)</f>
        <v>277.81249995</v>
      </c>
      <c r="K439" s="0" t="n">
        <f aca="false">F439-I439</f>
        <v>-0.00320077337820381</v>
      </c>
      <c r="L439" s="0" t="n">
        <f aca="false">G439-J439</f>
        <v>0</v>
      </c>
      <c r="M439" s="0" t="n">
        <v>1</v>
      </c>
    </row>
    <row r="440" customFormat="false" ht="15.8" hidden="false" customHeight="false" outlineLevel="0" collapsed="false">
      <c r="A440" s="0" t="str">
        <f aca="false">MID(C440,1,2)</f>
        <v>02</v>
      </c>
      <c r="B440" s="0" t="str">
        <f aca="false">VLOOKUP(A440,Nomenclature!$E$1:$F$9,2,0)</f>
        <v>Café Hôtel Restaurant</v>
      </c>
      <c r="C440" s="5" t="s">
        <v>514</v>
      </c>
      <c r="D440" s="4" t="s">
        <v>155</v>
      </c>
      <c r="E440" s="4" t="s">
        <v>736</v>
      </c>
      <c r="F440" s="4" t="n">
        <v>0.429319375477001</v>
      </c>
      <c r="G440" s="4" t="n">
        <v>345.114583305</v>
      </c>
      <c r="H440" s="4" t="n">
        <v>4270.966146</v>
      </c>
      <c r="I440" s="4" t="n">
        <f aca="false">SUMIFS(bibli_modele_init!$D$1:$D$4467,bibli_modele_init!$A$1:$A$4467,$C440,bibli_modele_init!$C$1:$C$4467,$E440)</f>
        <v>0.392887956231561</v>
      </c>
      <c r="J440" s="0" t="n">
        <f aca="false">SUMIFS(bibli_modele_init!$E$1:$E$4467,bibli_modele_init!$A$1:$A$4467,$C440,bibli_modele_init!$C$1:$C$4467,$E440)</f>
        <v>345.114583305</v>
      </c>
      <c r="K440" s="0" t="n">
        <f aca="false">F440-I440</f>
        <v>0.03643141924544</v>
      </c>
      <c r="L440" s="0" t="n">
        <f aca="false">G440-J440</f>
        <v>0</v>
      </c>
      <c r="M440" s="0" t="n">
        <v>1</v>
      </c>
    </row>
    <row r="441" customFormat="false" ht="15.8" hidden="false" customHeight="false" outlineLevel="0" collapsed="false">
      <c r="A441" s="0" t="str">
        <f aca="false">MID(C441,1,2)</f>
        <v>02</v>
      </c>
      <c r="B441" s="0" t="str">
        <f aca="false">VLOOKUP(A441,Nomenclature!$E$1:$F$9,2,0)</f>
        <v>Café Hôtel Restaurant</v>
      </c>
      <c r="C441" s="5" t="s">
        <v>514</v>
      </c>
      <c r="D441" s="4" t="s">
        <v>239</v>
      </c>
      <c r="E441" s="4" t="s">
        <v>737</v>
      </c>
      <c r="F441" s="4" t="n">
        <v>0</v>
      </c>
      <c r="G441" s="4" t="n">
        <v>0</v>
      </c>
      <c r="H441" s="4" t="n">
        <v>0</v>
      </c>
      <c r="I441" s="4" t="n">
        <f aca="false">SUMIFS(bibli_modele_init!$D$1:$D$4467,bibli_modele_init!$A$1:$A$4467,$C441,bibli_modele_init!$C$1:$C$4467,$E441)</f>
        <v>0.122729190228722</v>
      </c>
      <c r="J441" s="0" t="n">
        <f aca="false">SUMIFS(bibli_modele_init!$E$1:$E$4467,bibli_modele_init!$A$1:$A$4467,$C441,bibli_modele_init!$C$1:$C$4467,$E441)</f>
        <v>277.81249995</v>
      </c>
      <c r="K441" s="0" t="n">
        <f aca="false">F441-I441</f>
        <v>-0.122729190228722</v>
      </c>
      <c r="L441" s="0" t="n">
        <f aca="false">G441-J441</f>
        <v>-277.81249995</v>
      </c>
      <c r="M441" s="0" t="n">
        <v>1</v>
      </c>
    </row>
    <row r="442" customFormat="false" ht="15.8" hidden="false" customHeight="false" outlineLevel="0" collapsed="false">
      <c r="A442" s="0" t="str">
        <f aca="false">MID(C442,1,2)</f>
        <v>02</v>
      </c>
      <c r="B442" s="0" t="str">
        <f aca="false">VLOOKUP(A442,Nomenclature!$E$1:$F$9,2,0)</f>
        <v>Café Hôtel Restaurant</v>
      </c>
      <c r="C442" s="5" t="s">
        <v>514</v>
      </c>
      <c r="D442" s="4" t="s">
        <v>738</v>
      </c>
      <c r="E442" s="4" t="s">
        <v>738</v>
      </c>
      <c r="F442" s="4" t="n">
        <v>0.15</v>
      </c>
      <c r="G442" s="4" t="n">
        <v>20</v>
      </c>
      <c r="H442" s="4" t="n">
        <v>0</v>
      </c>
      <c r="I442" s="4" t="n">
        <f aca="false">SUMIFS(bibli_modele_init!$D$1:$D$4467,bibli_modele_init!$A$1:$A$4467,$C442,bibli_modele_init!$C$1:$C$4467,$E442)</f>
        <v>0.15</v>
      </c>
      <c r="J442" s="0" t="n">
        <f aca="false">SUMIFS(bibli_modele_init!$E$1:$E$4467,bibli_modele_init!$A$1:$A$4467,$C442,bibli_modele_init!$C$1:$C$4467,$E442)</f>
        <v>20</v>
      </c>
      <c r="K442" s="0" t="n">
        <f aca="false">F442-I442</f>
        <v>0</v>
      </c>
      <c r="L442" s="0" t="n">
        <f aca="false">G442-J442</f>
        <v>0</v>
      </c>
      <c r="M442" s="0" t="n">
        <v>1</v>
      </c>
    </row>
    <row r="443" customFormat="false" ht="15.8" hidden="false" customHeight="false" outlineLevel="0" collapsed="false">
      <c r="A443" s="0" t="str">
        <f aca="false">MID(C443,1,2)</f>
        <v>02</v>
      </c>
      <c r="B443" s="0" t="str">
        <f aca="false">VLOOKUP(A443,Nomenclature!$E$1:$F$9,2,0)</f>
        <v>Café Hôtel Restaurant</v>
      </c>
      <c r="C443" s="5" t="s">
        <v>659</v>
      </c>
      <c r="D443" s="4" t="s">
        <v>155</v>
      </c>
      <c r="E443" s="4" t="s">
        <v>732</v>
      </c>
      <c r="F443" s="4" t="n">
        <v>0.859585917161555</v>
      </c>
      <c r="G443" s="4" t="n">
        <v>356.364583305</v>
      </c>
      <c r="H443" s="4" t="n">
        <v>4270.966146</v>
      </c>
      <c r="I443" s="4" t="n">
        <f aca="false">SUMIFS(bibli_modele_init!$D$1:$D$4467,bibli_modele_init!$A$1:$A$4467,$C443,bibli_modele_init!$C$1:$C$4467,$E443)</f>
        <v>0.874493008285868</v>
      </c>
      <c r="J443" s="0" t="n">
        <f aca="false">SUMIFS(bibli_modele_init!$E$1:$E$4467,bibli_modele_init!$A$1:$A$4467,$C443,bibli_modele_init!$C$1:$C$4467,$E443)</f>
        <v>432.364583305</v>
      </c>
      <c r="K443" s="0" t="n">
        <f aca="false">F443-I443</f>
        <v>-0.014907091124313</v>
      </c>
      <c r="L443" s="0" t="n">
        <f aca="false">G443-J443</f>
        <v>-76</v>
      </c>
      <c r="M443" s="0" t="n">
        <v>1</v>
      </c>
    </row>
    <row r="444" customFormat="false" ht="15.8" hidden="false" customHeight="false" outlineLevel="0" collapsed="false">
      <c r="A444" s="0" t="str">
        <f aca="false">MID(C444,1,2)</f>
        <v>02</v>
      </c>
      <c r="B444" s="0" t="str">
        <f aca="false">VLOOKUP(A444,Nomenclature!$E$1:$F$9,2,0)</f>
        <v>Café Hôtel Restaurant</v>
      </c>
      <c r="C444" s="5" t="s">
        <v>659</v>
      </c>
      <c r="D444" s="4" t="s">
        <v>239</v>
      </c>
      <c r="E444" s="4" t="s">
        <v>733</v>
      </c>
      <c r="F444" s="4" t="n">
        <v>0.233457230518252</v>
      </c>
      <c r="G444" s="4" t="n">
        <v>287.81249995</v>
      </c>
      <c r="H444" s="4" t="n">
        <v>1622.888021</v>
      </c>
      <c r="I444" s="4" t="n">
        <f aca="false">SUMIFS(bibli_modele_init!$D$1:$D$4467,bibli_modele_init!$A$1:$A$4467,$C444,bibli_modele_init!$C$1:$C$4467,$E444)</f>
        <v>0.245811347902401</v>
      </c>
      <c r="J444" s="0" t="n">
        <f aca="false">SUMIFS(bibli_modele_init!$E$1:$E$4467,bibli_modele_init!$A$1:$A$4467,$C444,bibli_modele_init!$C$1:$C$4467,$E444)</f>
        <v>287.81249995</v>
      </c>
      <c r="K444" s="0" t="n">
        <f aca="false">F444-I444</f>
        <v>-0.012354117384149</v>
      </c>
      <c r="L444" s="0" t="n">
        <f aca="false">G444-J444</f>
        <v>0</v>
      </c>
      <c r="M444" s="0" t="n">
        <v>1</v>
      </c>
    </row>
    <row r="445" customFormat="false" ht="15.8" hidden="false" customHeight="false" outlineLevel="0" collapsed="false">
      <c r="A445" s="0" t="str">
        <f aca="false">MID(C445,1,2)</f>
        <v>02</v>
      </c>
      <c r="B445" s="0" t="str">
        <f aca="false">VLOOKUP(A445,Nomenclature!$E$1:$F$9,2,0)</f>
        <v>Café Hôtel Restaurant</v>
      </c>
      <c r="C445" s="5" t="s">
        <v>659</v>
      </c>
      <c r="D445" s="4" t="s">
        <v>155</v>
      </c>
      <c r="E445" s="4" t="s">
        <v>734</v>
      </c>
      <c r="F445" s="4" t="n">
        <v>0.221773166627681</v>
      </c>
      <c r="G445" s="4" t="n">
        <v>277.81249995</v>
      </c>
      <c r="H445" s="4" t="n">
        <v>1622.888021</v>
      </c>
      <c r="I445" s="4" t="n">
        <f aca="false">SUMIFS(bibli_modele_init!$D$1:$D$4467,bibli_modele_init!$A$1:$A$4467,$C445,bibli_modele_init!$C$1:$C$4467,$E445)</f>
        <v>0.203057276523978</v>
      </c>
      <c r="J445" s="0" t="n">
        <f aca="false">SUMIFS(bibli_modele_init!$E$1:$E$4467,bibli_modele_init!$A$1:$A$4467,$C445,bibli_modele_init!$C$1:$C$4467,$E445)</f>
        <v>277.81249995</v>
      </c>
      <c r="K445" s="0" t="n">
        <f aca="false">F445-I445</f>
        <v>0.018715890103703</v>
      </c>
      <c r="L445" s="0" t="n">
        <f aca="false">G445-J445</f>
        <v>0</v>
      </c>
      <c r="M445" s="0" t="n">
        <v>1</v>
      </c>
    </row>
    <row r="446" customFormat="false" ht="15.8" hidden="false" customHeight="false" outlineLevel="0" collapsed="false">
      <c r="A446" s="0" t="str">
        <f aca="false">MID(C446,1,2)</f>
        <v>02</v>
      </c>
      <c r="B446" s="0" t="str">
        <f aca="false">VLOOKUP(A446,Nomenclature!$E$1:$F$9,2,0)</f>
        <v>Café Hôtel Restaurant</v>
      </c>
      <c r="C446" s="5" t="s">
        <v>659</v>
      </c>
      <c r="D446" s="4" t="s">
        <v>239</v>
      </c>
      <c r="E446" s="4" t="s">
        <v>735</v>
      </c>
      <c r="F446" s="4" t="n">
        <v>0.060231965473709</v>
      </c>
      <c r="G446" s="4" t="n">
        <v>277.81249995</v>
      </c>
      <c r="H446" s="4" t="n">
        <v>1622.888021</v>
      </c>
      <c r="I446" s="4" t="n">
        <f aca="false">SUMIFS(bibli_modele_init!$D$1:$D$4467,bibli_modele_init!$A$1:$A$4467,$C446,bibli_modele_init!$C$1:$C$4467,$E446)</f>
        <v>0.0634193277588195</v>
      </c>
      <c r="J446" s="0" t="n">
        <f aca="false">SUMIFS(bibli_modele_init!$E$1:$E$4467,bibli_modele_init!$A$1:$A$4467,$C446,bibli_modele_init!$C$1:$C$4467,$E446)</f>
        <v>277.81249995</v>
      </c>
      <c r="K446" s="0" t="n">
        <f aca="false">F446-I446</f>
        <v>-0.0031873622851105</v>
      </c>
      <c r="L446" s="0" t="n">
        <f aca="false">G446-J446</f>
        <v>0</v>
      </c>
      <c r="M446" s="0" t="n">
        <v>1</v>
      </c>
    </row>
    <row r="447" customFormat="false" ht="15.8" hidden="false" customHeight="false" outlineLevel="0" collapsed="false">
      <c r="A447" s="0" t="str">
        <f aca="false">MID(C447,1,2)</f>
        <v>02</v>
      </c>
      <c r="B447" s="0" t="str">
        <f aca="false">VLOOKUP(A447,Nomenclature!$E$1:$F$9,2,0)</f>
        <v>Café Hôtel Restaurant</v>
      </c>
      <c r="C447" s="5" t="s">
        <v>659</v>
      </c>
      <c r="D447" s="4" t="s">
        <v>155</v>
      </c>
      <c r="E447" s="4" t="s">
        <v>736</v>
      </c>
      <c r="F447" s="4" t="n">
        <v>0.378217803551084</v>
      </c>
      <c r="G447" s="4" t="n">
        <v>345.114583305</v>
      </c>
      <c r="H447" s="4" t="n">
        <v>4270.966146</v>
      </c>
      <c r="I447" s="4" t="n">
        <f aca="false">SUMIFS(bibli_modele_init!$D$1:$D$4467,bibli_modele_init!$A$1:$A$4467,$C447,bibli_modele_init!$C$1:$C$4467,$E447)</f>
        <v>0.346299231281204</v>
      </c>
      <c r="J447" s="0" t="n">
        <f aca="false">SUMIFS(bibli_modele_init!$E$1:$E$4467,bibli_modele_init!$A$1:$A$4467,$C447,bibli_modele_init!$C$1:$C$4467,$E447)</f>
        <v>345.114583305</v>
      </c>
      <c r="K447" s="0" t="n">
        <f aca="false">F447-I447</f>
        <v>0.03191857226988</v>
      </c>
      <c r="L447" s="0" t="n">
        <f aca="false">G447-J447</f>
        <v>0</v>
      </c>
      <c r="M447" s="0" t="n">
        <v>1</v>
      </c>
    </row>
    <row r="448" customFormat="false" ht="15.8" hidden="false" customHeight="false" outlineLevel="0" collapsed="false">
      <c r="A448" s="0" t="str">
        <f aca="false">MID(C448,1,2)</f>
        <v>02</v>
      </c>
      <c r="B448" s="0" t="str">
        <f aca="false">VLOOKUP(A448,Nomenclature!$E$1:$F$9,2,0)</f>
        <v>Café Hôtel Restaurant</v>
      </c>
      <c r="C448" s="5" t="s">
        <v>659</v>
      </c>
      <c r="D448" s="4" t="s">
        <v>239</v>
      </c>
      <c r="E448" s="4" t="s">
        <v>737</v>
      </c>
      <c r="F448" s="4" t="n">
        <v>0</v>
      </c>
      <c r="G448" s="4" t="n">
        <v>0</v>
      </c>
      <c r="H448" s="4" t="n">
        <v>0</v>
      </c>
      <c r="I448" s="4" t="n">
        <f aca="false">SUMIFS(bibli_modele_init!$D$1:$D$4467,bibli_modele_init!$A$1:$A$4467,$C448,bibli_modele_init!$C$1:$C$4467,$E448)</f>
        <v>0.108156993077056</v>
      </c>
      <c r="J448" s="0" t="n">
        <f aca="false">SUMIFS(bibli_modele_init!$E$1:$E$4467,bibli_modele_init!$A$1:$A$4467,$C448,bibli_modele_init!$C$1:$C$4467,$E448)</f>
        <v>277.81249995</v>
      </c>
      <c r="K448" s="0" t="n">
        <f aca="false">F448-I448</f>
        <v>-0.108156993077056</v>
      </c>
      <c r="L448" s="0" t="n">
        <f aca="false">G448-J448</f>
        <v>-277.81249995</v>
      </c>
      <c r="M448" s="0" t="n">
        <v>1</v>
      </c>
    </row>
    <row r="449" customFormat="false" ht="15.8" hidden="false" customHeight="false" outlineLevel="0" collapsed="false">
      <c r="A449" s="0" t="str">
        <f aca="false">MID(C449,1,2)</f>
        <v>02</v>
      </c>
      <c r="B449" s="0" t="str">
        <f aca="false">VLOOKUP(A449,Nomenclature!$E$1:$F$9,2,0)</f>
        <v>Café Hôtel Restaurant</v>
      </c>
      <c r="C449" s="5" t="s">
        <v>659</v>
      </c>
      <c r="D449" s="4" t="s">
        <v>738</v>
      </c>
      <c r="E449" s="4" t="s">
        <v>738</v>
      </c>
      <c r="F449" s="4" t="n">
        <v>0.15</v>
      </c>
      <c r="G449" s="4" t="n">
        <v>20</v>
      </c>
      <c r="H449" s="4" t="n">
        <v>0</v>
      </c>
      <c r="I449" s="4" t="n">
        <f aca="false">SUMIFS(bibli_modele_init!$D$1:$D$4467,bibli_modele_init!$A$1:$A$4467,$C449,bibli_modele_init!$C$1:$C$4467,$E449)</f>
        <v>0.15</v>
      </c>
      <c r="J449" s="0" t="n">
        <f aca="false">SUMIFS(bibli_modele_init!$E$1:$E$4467,bibli_modele_init!$A$1:$A$4467,$C449,bibli_modele_init!$C$1:$C$4467,$E449)</f>
        <v>20</v>
      </c>
      <c r="K449" s="0" t="n">
        <f aca="false">F449-I449</f>
        <v>0</v>
      </c>
      <c r="L449" s="0" t="n">
        <f aca="false">G449-J449</f>
        <v>0</v>
      </c>
      <c r="M449" s="0" t="n">
        <v>1</v>
      </c>
    </row>
    <row r="450" customFormat="false" ht="15.8" hidden="false" customHeight="false" outlineLevel="0" collapsed="false">
      <c r="A450" s="0" t="str">
        <f aca="false">MID(C450,1,2)</f>
        <v>02</v>
      </c>
      <c r="B450" s="0" t="str">
        <f aca="false">VLOOKUP(A450,Nomenclature!$E$1:$F$9,2,0)</f>
        <v>Café Hôtel Restaurant</v>
      </c>
      <c r="C450" s="5" t="s">
        <v>334</v>
      </c>
      <c r="D450" s="4" t="s">
        <v>155</v>
      </c>
      <c r="E450" s="4" t="s">
        <v>732</v>
      </c>
      <c r="F450" s="4" t="n">
        <v>0.857636856914119</v>
      </c>
      <c r="G450" s="4" t="n">
        <v>317.404166845</v>
      </c>
      <c r="H450" s="4" t="n">
        <v>3782.944792</v>
      </c>
      <c r="I450" s="4" t="n">
        <f aca="false">SUMIFS(bibli_modele_init!$D$1:$D$4467,bibli_modele_init!$A$1:$A$4467,$C450,bibli_modele_init!$C$1:$C$4467,$E450)</f>
        <v>0.871503689101824</v>
      </c>
      <c r="J450" s="0" t="n">
        <f aca="false">SUMIFS(bibli_modele_init!$E$1:$E$4467,bibli_modele_init!$A$1:$A$4467,$C450,bibli_modele_init!$C$1:$C$4467,$E450)</f>
        <v>393.404166845</v>
      </c>
      <c r="K450" s="0" t="n">
        <f aca="false">F450-I450</f>
        <v>-0.013866832187705</v>
      </c>
      <c r="L450" s="0" t="n">
        <f aca="false">G450-J450</f>
        <v>-76</v>
      </c>
      <c r="M450" s="0" t="n">
        <v>1</v>
      </c>
    </row>
    <row r="451" customFormat="false" ht="15.8" hidden="false" customHeight="false" outlineLevel="0" collapsed="false">
      <c r="A451" s="0" t="str">
        <f aca="false">MID(C451,1,2)</f>
        <v>02</v>
      </c>
      <c r="B451" s="0" t="str">
        <f aca="false">VLOOKUP(A451,Nomenclature!$E$1:$F$9,2,0)</f>
        <v>Café Hôtel Restaurant</v>
      </c>
      <c r="C451" s="5" t="s">
        <v>334</v>
      </c>
      <c r="D451" s="4" t="s">
        <v>239</v>
      </c>
      <c r="E451" s="4" t="s">
        <v>733</v>
      </c>
      <c r="F451" s="4" t="n">
        <v>0.235290684169359</v>
      </c>
      <c r="G451" s="4" t="n">
        <v>256.6250002</v>
      </c>
      <c r="H451" s="4" t="n">
        <v>1440.701043</v>
      </c>
      <c r="I451" s="4" t="n">
        <f aca="false">SUMIFS(bibli_modele_init!$D$1:$D$4467,bibli_modele_init!$A$1:$A$4467,$C451,bibli_modele_init!$C$1:$C$4467,$E451)</f>
        <v>0.2476812479694</v>
      </c>
      <c r="J451" s="0" t="n">
        <f aca="false">SUMIFS(bibli_modele_init!$E$1:$E$4467,bibli_modele_init!$A$1:$A$4467,$C451,bibli_modele_init!$C$1:$C$4467,$E451)</f>
        <v>256.6250002</v>
      </c>
      <c r="K451" s="0" t="n">
        <f aca="false">F451-I451</f>
        <v>-0.012390563800041</v>
      </c>
      <c r="L451" s="0" t="n">
        <f aca="false">G451-J451</f>
        <v>0</v>
      </c>
      <c r="M451" s="0" t="n">
        <v>1</v>
      </c>
    </row>
    <row r="452" customFormat="false" ht="15.8" hidden="false" customHeight="false" outlineLevel="0" collapsed="false">
      <c r="A452" s="0" t="str">
        <f aca="false">MID(C452,1,2)</f>
        <v>02</v>
      </c>
      <c r="B452" s="0" t="str">
        <f aca="false">VLOOKUP(A452,Nomenclature!$E$1:$F$9,2,0)</f>
        <v>Café Hôtel Restaurant</v>
      </c>
      <c r="C452" s="5" t="s">
        <v>334</v>
      </c>
      <c r="D452" s="4" t="s">
        <v>155</v>
      </c>
      <c r="E452" s="4" t="s">
        <v>734</v>
      </c>
      <c r="F452" s="4" t="n">
        <v>0.221270309083843</v>
      </c>
      <c r="G452" s="4" t="n">
        <v>246.6250002</v>
      </c>
      <c r="H452" s="4" t="n">
        <v>1440.701043</v>
      </c>
      <c r="I452" s="4" t="n">
        <f aca="false">SUMIFS(bibli_modele_init!$D$1:$D$4467,bibli_modele_init!$A$1:$A$4467,$C452,bibli_modele_init!$C$1:$C$4467,$E452)</f>
        <v>0.202363156609443</v>
      </c>
      <c r="J452" s="0" t="n">
        <f aca="false">SUMIFS(bibli_modele_init!$E$1:$E$4467,bibli_modele_init!$A$1:$A$4467,$C452,bibli_modele_init!$C$1:$C$4467,$E452)</f>
        <v>246.6250002</v>
      </c>
      <c r="K452" s="0" t="n">
        <f aca="false">F452-I452</f>
        <v>0.0189071524744</v>
      </c>
      <c r="L452" s="0" t="n">
        <f aca="false">G452-J452</f>
        <v>0</v>
      </c>
      <c r="M452" s="0" t="n">
        <v>1</v>
      </c>
    </row>
    <row r="453" customFormat="false" ht="15.8" hidden="false" customHeight="false" outlineLevel="0" collapsed="false">
      <c r="A453" s="0" t="str">
        <f aca="false">MID(C453,1,2)</f>
        <v>02</v>
      </c>
      <c r="B453" s="0" t="str">
        <f aca="false">VLOOKUP(A453,Nomenclature!$E$1:$F$9,2,0)</f>
        <v>Café Hôtel Restaurant</v>
      </c>
      <c r="C453" s="5" t="s">
        <v>334</v>
      </c>
      <c r="D453" s="4" t="s">
        <v>239</v>
      </c>
      <c r="E453" s="4" t="s">
        <v>735</v>
      </c>
      <c r="F453" s="4" t="n">
        <v>0.0607049965156947</v>
      </c>
      <c r="G453" s="4" t="n">
        <v>246.6250002</v>
      </c>
      <c r="H453" s="4" t="n">
        <v>1440.701043</v>
      </c>
      <c r="I453" s="4" t="n">
        <f aca="false">SUMIFS(bibli_modele_init!$D$1:$D$4467,bibli_modele_init!$A$1:$A$4467,$C453,bibli_modele_init!$C$1:$C$4467,$E453)</f>
        <v>0.0639017619761052</v>
      </c>
      <c r="J453" s="0" t="n">
        <f aca="false">SUMIFS(bibli_modele_init!$E$1:$E$4467,bibli_modele_init!$A$1:$A$4467,$C453,bibli_modele_init!$C$1:$C$4467,$E453)</f>
        <v>246.6250002</v>
      </c>
      <c r="K453" s="0" t="n">
        <f aca="false">F453-I453</f>
        <v>-0.0031967654604105</v>
      </c>
      <c r="L453" s="0" t="n">
        <f aca="false">G453-J453</f>
        <v>0</v>
      </c>
      <c r="M453" s="0" t="n">
        <v>1</v>
      </c>
    </row>
    <row r="454" customFormat="false" ht="15.8" hidden="false" customHeight="false" outlineLevel="0" collapsed="false">
      <c r="A454" s="0" t="str">
        <f aca="false">MID(C454,1,2)</f>
        <v>02</v>
      </c>
      <c r="B454" s="0" t="str">
        <f aca="false">VLOOKUP(A454,Nomenclature!$E$1:$F$9,2,0)</f>
        <v>Café Hôtel Restaurant</v>
      </c>
      <c r="C454" s="5" t="s">
        <v>334</v>
      </c>
      <c r="D454" s="4" t="s">
        <v>155</v>
      </c>
      <c r="E454" s="4" t="s">
        <v>736</v>
      </c>
      <c r="F454" s="4" t="n">
        <v>0.377360217042212</v>
      </c>
      <c r="G454" s="4" t="n">
        <v>306.154166845</v>
      </c>
      <c r="H454" s="4" t="n">
        <v>3782.944792</v>
      </c>
      <c r="I454" s="4" t="n">
        <f aca="false">SUMIFS(bibli_modele_init!$D$1:$D$4467,bibli_modele_init!$A$1:$A$4467,$C454,bibli_modele_init!$C$1:$C$4467,$E454)</f>
        <v>0.345115460884322</v>
      </c>
      <c r="J454" s="0" t="n">
        <f aca="false">SUMIFS(bibli_modele_init!$E$1:$E$4467,bibli_modele_init!$A$1:$A$4467,$C454,bibli_modele_init!$C$1:$C$4467,$E454)</f>
        <v>306.154166845</v>
      </c>
      <c r="K454" s="0" t="n">
        <f aca="false">F454-I454</f>
        <v>0.03224475615789</v>
      </c>
      <c r="L454" s="0" t="n">
        <f aca="false">G454-J454</f>
        <v>0</v>
      </c>
      <c r="M454" s="0" t="n">
        <v>1</v>
      </c>
    </row>
    <row r="455" customFormat="false" ht="15.8" hidden="false" customHeight="false" outlineLevel="0" collapsed="false">
      <c r="A455" s="0" t="str">
        <f aca="false">MID(C455,1,2)</f>
        <v>02</v>
      </c>
      <c r="B455" s="0" t="str">
        <f aca="false">VLOOKUP(A455,Nomenclature!$E$1:$F$9,2,0)</f>
        <v>Café Hôtel Restaurant</v>
      </c>
      <c r="C455" s="5" t="s">
        <v>334</v>
      </c>
      <c r="D455" s="4" t="s">
        <v>239</v>
      </c>
      <c r="E455" s="4" t="s">
        <v>737</v>
      </c>
      <c r="F455" s="4" t="n">
        <v>0</v>
      </c>
      <c r="G455" s="4" t="n">
        <v>0</v>
      </c>
      <c r="H455" s="4" t="n">
        <v>0</v>
      </c>
      <c r="I455" s="4" t="n">
        <f aca="false">SUMIFS(bibli_modele_init!$D$1:$D$4467,bibli_modele_init!$A$1:$A$4467,$C455,bibli_modele_init!$C$1:$C$4467,$E455)</f>
        <v>0.108979749106536</v>
      </c>
      <c r="J455" s="0" t="n">
        <f aca="false">SUMIFS(bibli_modele_init!$E$1:$E$4467,bibli_modele_init!$A$1:$A$4467,$C455,bibli_modele_init!$C$1:$C$4467,$E455)</f>
        <v>246.6250002</v>
      </c>
      <c r="K455" s="0" t="n">
        <f aca="false">F455-I455</f>
        <v>-0.108979749106536</v>
      </c>
      <c r="L455" s="0" t="n">
        <f aca="false">G455-J455</f>
        <v>-246.6250002</v>
      </c>
      <c r="M455" s="0" t="n">
        <v>1</v>
      </c>
    </row>
    <row r="456" customFormat="false" ht="15.8" hidden="false" customHeight="false" outlineLevel="0" collapsed="false">
      <c r="A456" s="0" t="str">
        <f aca="false">MID(C456,1,2)</f>
        <v>02</v>
      </c>
      <c r="B456" s="0" t="str">
        <f aca="false">VLOOKUP(A456,Nomenclature!$E$1:$F$9,2,0)</f>
        <v>Café Hôtel Restaurant</v>
      </c>
      <c r="C456" s="5" t="s">
        <v>334</v>
      </c>
      <c r="D456" s="4" t="s">
        <v>738</v>
      </c>
      <c r="E456" s="4" t="s">
        <v>738</v>
      </c>
      <c r="F456" s="4" t="n">
        <v>0.15</v>
      </c>
      <c r="G456" s="4" t="n">
        <v>20</v>
      </c>
      <c r="H456" s="4" t="n">
        <v>0</v>
      </c>
      <c r="I456" s="4" t="n">
        <f aca="false">SUMIFS(bibli_modele_init!$D$1:$D$4467,bibli_modele_init!$A$1:$A$4467,$C456,bibli_modele_init!$C$1:$C$4467,$E456)</f>
        <v>0.15</v>
      </c>
      <c r="J456" s="0" t="n">
        <f aca="false">SUMIFS(bibli_modele_init!$E$1:$E$4467,bibli_modele_init!$A$1:$A$4467,$C456,bibli_modele_init!$C$1:$C$4467,$E456)</f>
        <v>20</v>
      </c>
      <c r="K456" s="0" t="n">
        <f aca="false">F456-I456</f>
        <v>0</v>
      </c>
      <c r="L456" s="0" t="n">
        <f aca="false">G456-J456</f>
        <v>0</v>
      </c>
      <c r="M456" s="0" t="n">
        <v>1</v>
      </c>
    </row>
    <row r="457" customFormat="false" ht="15.8" hidden="false" customHeight="false" outlineLevel="0" collapsed="false">
      <c r="A457" s="0" t="str">
        <f aca="false">MID(C457,1,2)</f>
        <v>02</v>
      </c>
      <c r="B457" s="0" t="str">
        <f aca="false">VLOOKUP(A457,Nomenclature!$E$1:$F$9,2,0)</f>
        <v>Café Hôtel Restaurant</v>
      </c>
      <c r="C457" s="5" t="s">
        <v>515</v>
      </c>
      <c r="D457" s="4" t="s">
        <v>155</v>
      </c>
      <c r="E457" s="4" t="s">
        <v>732</v>
      </c>
      <c r="F457" s="4" t="n">
        <v>0.860724786524934</v>
      </c>
      <c r="G457" s="4" t="n">
        <v>317.404166845</v>
      </c>
      <c r="H457" s="4" t="n">
        <v>3782.944792</v>
      </c>
      <c r="I457" s="4" t="n">
        <f aca="false">SUMIFS(bibli_modele_init!$D$1:$D$4467,bibli_modele_init!$A$1:$A$4467,$C457,bibli_modele_init!$C$1:$C$4467,$E457)</f>
        <v>0.871500099165206</v>
      </c>
      <c r="J457" s="0" t="n">
        <f aca="false">SUMIFS(bibli_modele_init!$E$1:$E$4467,bibli_modele_init!$A$1:$A$4467,$C457,bibli_modele_init!$C$1:$C$4467,$E457)</f>
        <v>393.404166845</v>
      </c>
      <c r="K457" s="0" t="n">
        <f aca="false">F457-I457</f>
        <v>-0.010775312640272</v>
      </c>
      <c r="L457" s="0" t="n">
        <f aca="false">G457-J457</f>
        <v>-76</v>
      </c>
      <c r="M457" s="0" t="n">
        <v>1</v>
      </c>
    </row>
    <row r="458" customFormat="false" ht="15.8" hidden="false" customHeight="false" outlineLevel="0" collapsed="false">
      <c r="A458" s="0" t="str">
        <f aca="false">MID(C458,1,2)</f>
        <v>02</v>
      </c>
      <c r="B458" s="0" t="str">
        <f aca="false">VLOOKUP(A458,Nomenclature!$E$1:$F$9,2,0)</f>
        <v>Café Hôtel Restaurant</v>
      </c>
      <c r="C458" s="5" t="s">
        <v>515</v>
      </c>
      <c r="D458" s="4" t="s">
        <v>239</v>
      </c>
      <c r="E458" s="4" t="s">
        <v>733</v>
      </c>
      <c r="F458" s="4" t="n">
        <v>0.234679302648188</v>
      </c>
      <c r="G458" s="4" t="n">
        <v>256.6250002</v>
      </c>
      <c r="H458" s="4" t="n">
        <v>1440.701043</v>
      </c>
      <c r="I458" s="4" t="n">
        <f aca="false">SUMIFS(bibli_modele_init!$D$1:$D$4467,bibli_modele_init!$A$1:$A$4467,$C458,bibli_modele_init!$C$1:$C$4467,$E458)</f>
        <v>0.247422317226009</v>
      </c>
      <c r="J458" s="0" t="n">
        <f aca="false">SUMIFS(bibli_modele_init!$E$1:$E$4467,bibli_modele_init!$A$1:$A$4467,$C458,bibli_modele_init!$C$1:$C$4467,$E458)</f>
        <v>256.6250002</v>
      </c>
      <c r="K458" s="0" t="n">
        <f aca="false">F458-I458</f>
        <v>-0.012743014577821</v>
      </c>
      <c r="L458" s="0" t="n">
        <f aca="false">G458-J458</f>
        <v>0</v>
      </c>
      <c r="M458" s="0" t="n">
        <v>1</v>
      </c>
    </row>
    <row r="459" customFormat="false" ht="15.8" hidden="false" customHeight="false" outlineLevel="0" collapsed="false">
      <c r="A459" s="0" t="str">
        <f aca="false">MID(C459,1,2)</f>
        <v>02</v>
      </c>
      <c r="B459" s="0" t="str">
        <f aca="false">VLOOKUP(A459,Nomenclature!$E$1:$F$9,2,0)</f>
        <v>Café Hôtel Restaurant</v>
      </c>
      <c r="C459" s="5" t="s">
        <v>515</v>
      </c>
      <c r="D459" s="4" t="s">
        <v>155</v>
      </c>
      <c r="E459" s="4" t="s">
        <v>734</v>
      </c>
      <c r="F459" s="4" t="n">
        <v>0.257804288059948</v>
      </c>
      <c r="G459" s="4" t="n">
        <v>246.6250002</v>
      </c>
      <c r="H459" s="4" t="n">
        <v>1440.701043</v>
      </c>
      <c r="I459" s="4" t="n">
        <f aca="false">SUMIFS(bibli_modele_init!$D$1:$D$4467,bibli_modele_init!$A$1:$A$4467,$C459,bibli_modele_init!$C$1:$C$4467,$E459)</f>
        <v>0.234928538731766</v>
      </c>
      <c r="J459" s="0" t="n">
        <f aca="false">SUMIFS(bibli_modele_init!$E$1:$E$4467,bibli_modele_init!$A$1:$A$4467,$C459,bibli_modele_init!$C$1:$C$4467,$E459)</f>
        <v>246.6250002</v>
      </c>
      <c r="K459" s="0" t="n">
        <f aca="false">F459-I459</f>
        <v>0.022875749328182</v>
      </c>
      <c r="L459" s="0" t="n">
        <f aca="false">G459-J459</f>
        <v>0</v>
      </c>
      <c r="M459" s="0" t="n">
        <v>1</v>
      </c>
    </row>
    <row r="460" customFormat="false" ht="15.8" hidden="false" customHeight="false" outlineLevel="0" collapsed="false">
      <c r="A460" s="0" t="str">
        <f aca="false">MID(C460,1,2)</f>
        <v>02</v>
      </c>
      <c r="B460" s="0" t="str">
        <f aca="false">VLOOKUP(A460,Nomenclature!$E$1:$F$9,2,0)</f>
        <v>Café Hôtel Restaurant</v>
      </c>
      <c r="C460" s="5" t="s">
        <v>515</v>
      </c>
      <c r="D460" s="4" t="s">
        <v>239</v>
      </c>
      <c r="E460" s="4" t="s">
        <v>735</v>
      </c>
      <c r="F460" s="4" t="n">
        <v>0.0702911447291852</v>
      </c>
      <c r="G460" s="4" t="n">
        <v>246.6250002</v>
      </c>
      <c r="H460" s="4" t="n">
        <v>1440.701043</v>
      </c>
      <c r="I460" s="4" t="n">
        <f aca="false">SUMIFS(bibli_modele_init!$D$1:$D$4467,bibli_modele_init!$A$1:$A$4467,$C460,bibli_modele_init!$C$1:$C$4467,$E460)</f>
        <v>0.0741079324555342</v>
      </c>
      <c r="J460" s="0" t="n">
        <f aca="false">SUMIFS(bibli_modele_init!$E$1:$E$4467,bibli_modele_init!$A$1:$A$4467,$C460,bibli_modele_init!$C$1:$C$4467,$E460)</f>
        <v>246.6250002</v>
      </c>
      <c r="K460" s="0" t="n">
        <f aca="false">F460-I460</f>
        <v>-0.003816787726349</v>
      </c>
      <c r="L460" s="0" t="n">
        <f aca="false">G460-J460</f>
        <v>0</v>
      </c>
      <c r="M460" s="0" t="n">
        <v>1</v>
      </c>
    </row>
    <row r="461" customFormat="false" ht="15.8" hidden="false" customHeight="false" outlineLevel="0" collapsed="false">
      <c r="A461" s="0" t="str">
        <f aca="false">MID(C461,1,2)</f>
        <v>02</v>
      </c>
      <c r="B461" s="0" t="str">
        <f aca="false">VLOOKUP(A461,Nomenclature!$E$1:$F$9,2,0)</f>
        <v>Café Hôtel Restaurant</v>
      </c>
      <c r="C461" s="5" t="s">
        <v>515</v>
      </c>
      <c r="D461" s="4" t="s">
        <v>155</v>
      </c>
      <c r="E461" s="4" t="s">
        <v>736</v>
      </c>
      <c r="F461" s="4" t="n">
        <v>0.429673813433247</v>
      </c>
      <c r="G461" s="4" t="n">
        <v>306.154166845</v>
      </c>
      <c r="H461" s="4" t="n">
        <v>3782.944792</v>
      </c>
      <c r="I461" s="4" t="n">
        <f aca="false">SUMIFS(bibli_modele_init!$D$1:$D$4467,bibli_modele_init!$A$1:$A$4467,$C461,bibli_modele_init!$C$1:$C$4467,$E461)</f>
        <v>0.391547564552944</v>
      </c>
      <c r="J461" s="0" t="n">
        <f aca="false">SUMIFS(bibli_modele_init!$E$1:$E$4467,bibli_modele_init!$A$1:$A$4467,$C461,bibli_modele_init!$C$1:$C$4467,$E461)</f>
        <v>306.154166845</v>
      </c>
      <c r="K461" s="0" t="n">
        <f aca="false">F461-I461</f>
        <v>0.038126248880303</v>
      </c>
      <c r="L461" s="0" t="n">
        <f aca="false">G461-J461</f>
        <v>0</v>
      </c>
      <c r="M461" s="0" t="n">
        <v>1</v>
      </c>
    </row>
    <row r="462" customFormat="false" ht="15.8" hidden="false" customHeight="false" outlineLevel="0" collapsed="false">
      <c r="A462" s="0" t="str">
        <f aca="false">MID(C462,1,2)</f>
        <v>02</v>
      </c>
      <c r="B462" s="0" t="str">
        <f aca="false">VLOOKUP(A462,Nomenclature!$E$1:$F$9,2,0)</f>
        <v>Café Hôtel Restaurant</v>
      </c>
      <c r="C462" s="5" t="s">
        <v>515</v>
      </c>
      <c r="D462" s="4" t="s">
        <v>239</v>
      </c>
      <c r="E462" s="4" t="s">
        <v>737</v>
      </c>
      <c r="F462" s="4" t="n">
        <v>0</v>
      </c>
      <c r="G462" s="4" t="n">
        <v>0</v>
      </c>
      <c r="H462" s="4" t="n">
        <v>0</v>
      </c>
      <c r="I462" s="4" t="n">
        <f aca="false">SUMIFS(bibli_modele_init!$D$1:$D$4467,bibli_modele_init!$A$1:$A$4467,$C462,bibli_modele_init!$C$1:$C$4467,$E462)</f>
        <v>0.123513220759224</v>
      </c>
      <c r="J462" s="0" t="n">
        <f aca="false">SUMIFS(bibli_modele_init!$E$1:$E$4467,bibli_modele_init!$A$1:$A$4467,$C462,bibli_modele_init!$C$1:$C$4467,$E462)</f>
        <v>246.6250002</v>
      </c>
      <c r="K462" s="0" t="n">
        <f aca="false">F462-I462</f>
        <v>-0.123513220759224</v>
      </c>
      <c r="L462" s="0" t="n">
        <f aca="false">G462-J462</f>
        <v>-246.6250002</v>
      </c>
      <c r="M462" s="0" t="n">
        <v>1</v>
      </c>
    </row>
    <row r="463" customFormat="false" ht="15.8" hidden="false" customHeight="false" outlineLevel="0" collapsed="false">
      <c r="A463" s="0" t="str">
        <f aca="false">MID(C463,1,2)</f>
        <v>02</v>
      </c>
      <c r="B463" s="0" t="str">
        <f aca="false">VLOOKUP(A463,Nomenclature!$E$1:$F$9,2,0)</f>
        <v>Café Hôtel Restaurant</v>
      </c>
      <c r="C463" s="5" t="s">
        <v>515</v>
      </c>
      <c r="D463" s="4" t="s">
        <v>738</v>
      </c>
      <c r="E463" s="4" t="s">
        <v>738</v>
      </c>
      <c r="F463" s="4" t="n">
        <v>0.15</v>
      </c>
      <c r="G463" s="4" t="n">
        <v>20</v>
      </c>
      <c r="H463" s="4" t="n">
        <v>0</v>
      </c>
      <c r="I463" s="4" t="n">
        <f aca="false">SUMIFS(bibli_modele_init!$D$1:$D$4467,bibli_modele_init!$A$1:$A$4467,$C463,bibli_modele_init!$C$1:$C$4467,$E463)</f>
        <v>0.15</v>
      </c>
      <c r="J463" s="0" t="n">
        <f aca="false">SUMIFS(bibli_modele_init!$E$1:$E$4467,bibli_modele_init!$A$1:$A$4467,$C463,bibli_modele_init!$C$1:$C$4467,$E463)</f>
        <v>20</v>
      </c>
      <c r="K463" s="0" t="n">
        <f aca="false">F463-I463</f>
        <v>0</v>
      </c>
      <c r="L463" s="0" t="n">
        <f aca="false">G463-J463</f>
        <v>0</v>
      </c>
      <c r="M463" s="0" t="n">
        <v>1</v>
      </c>
    </row>
    <row r="464" customFormat="false" ht="15.8" hidden="false" customHeight="false" outlineLevel="0" collapsed="false">
      <c r="A464" s="0" t="str">
        <f aca="false">MID(C464,1,2)</f>
        <v>02</v>
      </c>
      <c r="B464" s="0" t="str">
        <f aca="false">VLOOKUP(A464,Nomenclature!$E$1:$F$9,2,0)</f>
        <v>Café Hôtel Restaurant</v>
      </c>
      <c r="C464" s="5" t="s">
        <v>660</v>
      </c>
      <c r="D464" s="4" t="s">
        <v>155</v>
      </c>
      <c r="E464" s="4" t="s">
        <v>732</v>
      </c>
      <c r="F464" s="4" t="n">
        <v>0.855782348290539</v>
      </c>
      <c r="G464" s="4" t="n">
        <v>317.404166845</v>
      </c>
      <c r="H464" s="4" t="n">
        <v>3782.944792</v>
      </c>
      <c r="I464" s="4" t="n">
        <f aca="false">SUMIFS(bibli_modele_init!$D$1:$D$4467,bibli_modele_init!$A$1:$A$4467,$C464,bibli_modele_init!$C$1:$C$4467,$E464)</f>
        <v>0.87155177179131</v>
      </c>
      <c r="J464" s="0" t="n">
        <f aca="false">SUMIFS(bibli_modele_init!$E$1:$E$4467,bibli_modele_init!$A$1:$A$4467,$C464,bibli_modele_init!$C$1:$C$4467,$E464)</f>
        <v>393.404166845</v>
      </c>
      <c r="K464" s="0" t="n">
        <f aca="false">F464-I464</f>
        <v>-0.0157694235007709</v>
      </c>
      <c r="L464" s="0" t="n">
        <f aca="false">G464-J464</f>
        <v>-76</v>
      </c>
      <c r="M464" s="0" t="n">
        <v>1</v>
      </c>
    </row>
    <row r="465" customFormat="false" ht="15.8" hidden="false" customHeight="false" outlineLevel="0" collapsed="false">
      <c r="A465" s="0" t="str">
        <f aca="false">MID(C465,1,2)</f>
        <v>02</v>
      </c>
      <c r="B465" s="0" t="str">
        <f aca="false">VLOOKUP(A465,Nomenclature!$E$1:$F$9,2,0)</f>
        <v>Café Hôtel Restaurant</v>
      </c>
      <c r="C465" s="5" t="s">
        <v>660</v>
      </c>
      <c r="D465" s="4" t="s">
        <v>239</v>
      </c>
      <c r="E465" s="4" t="s">
        <v>733</v>
      </c>
      <c r="F465" s="4" t="n">
        <v>0.233873250444723</v>
      </c>
      <c r="G465" s="4" t="n">
        <v>256.6250002</v>
      </c>
      <c r="H465" s="4" t="n">
        <v>1440.701043</v>
      </c>
      <c r="I465" s="4" t="n">
        <f aca="false">SUMIFS(bibli_modele_init!$D$1:$D$4467,bibli_modele_init!$A$1:$A$4467,$C465,bibli_modele_init!$C$1:$C$4467,$E465)</f>
        <v>0.247246547018928</v>
      </c>
      <c r="J465" s="0" t="n">
        <f aca="false">SUMIFS(bibli_modele_init!$E$1:$E$4467,bibli_modele_init!$A$1:$A$4467,$C465,bibli_modele_init!$C$1:$C$4467,$E465)</f>
        <v>256.6250002</v>
      </c>
      <c r="K465" s="0" t="n">
        <f aca="false">F465-I465</f>
        <v>-0.013373296574205</v>
      </c>
      <c r="L465" s="0" t="n">
        <f aca="false">G465-J465</f>
        <v>0</v>
      </c>
      <c r="M465" s="0" t="n">
        <v>1</v>
      </c>
    </row>
    <row r="466" customFormat="false" ht="15.8" hidden="false" customHeight="false" outlineLevel="0" collapsed="false">
      <c r="A466" s="0" t="str">
        <f aca="false">MID(C466,1,2)</f>
        <v>02</v>
      </c>
      <c r="B466" s="0" t="str">
        <f aca="false">VLOOKUP(A466,Nomenclature!$E$1:$F$9,2,0)</f>
        <v>Café Hôtel Restaurant</v>
      </c>
      <c r="C466" s="5" t="s">
        <v>660</v>
      </c>
      <c r="D466" s="4" t="s">
        <v>155</v>
      </c>
      <c r="E466" s="4" t="s">
        <v>734</v>
      </c>
      <c r="F466" s="4" t="n">
        <v>0.220791845858959</v>
      </c>
      <c r="G466" s="4" t="n">
        <v>246.6250002</v>
      </c>
      <c r="H466" s="4" t="n">
        <v>1440.701043</v>
      </c>
      <c r="I466" s="4" t="n">
        <f aca="false">SUMIFS(bibli_modele_init!$D$1:$D$4467,bibli_modele_init!$A$1:$A$4467,$C466,bibli_modele_init!$C$1:$C$4467,$E466)</f>
        <v>0.202374321409942</v>
      </c>
      <c r="J466" s="0" t="n">
        <f aca="false">SUMIFS(bibli_modele_init!$E$1:$E$4467,bibli_modele_init!$A$1:$A$4467,$C466,bibli_modele_init!$C$1:$C$4467,$E466)</f>
        <v>246.6250002</v>
      </c>
      <c r="K466" s="0" t="n">
        <f aca="false">F466-I466</f>
        <v>0.018417524449017</v>
      </c>
      <c r="L466" s="0" t="n">
        <f aca="false">G466-J466</f>
        <v>0</v>
      </c>
      <c r="M466" s="0" t="n">
        <v>1</v>
      </c>
    </row>
    <row r="467" customFormat="false" ht="15.8" hidden="false" customHeight="false" outlineLevel="0" collapsed="false">
      <c r="A467" s="0" t="str">
        <f aca="false">MID(C467,1,2)</f>
        <v>02</v>
      </c>
      <c r="B467" s="0" t="str">
        <f aca="false">VLOOKUP(A467,Nomenclature!$E$1:$F$9,2,0)</f>
        <v>Café Hôtel Restaurant</v>
      </c>
      <c r="C467" s="5" t="s">
        <v>660</v>
      </c>
      <c r="D467" s="4" t="s">
        <v>239</v>
      </c>
      <c r="E467" s="4" t="s">
        <v>735</v>
      </c>
      <c r="F467" s="4" t="n">
        <v>0.0603392986147386</v>
      </c>
      <c r="G467" s="4" t="n">
        <v>246.6250002</v>
      </c>
      <c r="H467" s="4" t="n">
        <v>1440.701043</v>
      </c>
      <c r="I467" s="4" t="n">
        <f aca="false">SUMIFS(bibli_modele_init!$D$1:$D$4467,bibli_modele_init!$A$1:$A$4467,$C467,bibli_modele_init!$C$1:$C$4467,$E467)</f>
        <v>0.0637896091308834</v>
      </c>
      <c r="J467" s="0" t="n">
        <f aca="false">SUMIFS(bibli_modele_init!$E$1:$E$4467,bibli_modele_init!$A$1:$A$4467,$C467,bibli_modele_init!$C$1:$C$4467,$E467)</f>
        <v>246.6250002</v>
      </c>
      <c r="K467" s="0" t="n">
        <f aca="false">F467-I467</f>
        <v>-0.0034503105161448</v>
      </c>
      <c r="L467" s="0" t="n">
        <f aca="false">G467-J467</f>
        <v>0</v>
      </c>
      <c r="M467" s="0" t="n">
        <v>1</v>
      </c>
    </row>
    <row r="468" customFormat="false" ht="15.8" hidden="false" customHeight="false" outlineLevel="0" collapsed="false">
      <c r="A468" s="0" t="str">
        <f aca="false">MID(C468,1,2)</f>
        <v>02</v>
      </c>
      <c r="B468" s="0" t="str">
        <f aca="false">VLOOKUP(A468,Nomenclature!$E$1:$F$9,2,0)</f>
        <v>Café Hôtel Restaurant</v>
      </c>
      <c r="C468" s="5" t="s">
        <v>660</v>
      </c>
      <c r="D468" s="4" t="s">
        <v>155</v>
      </c>
      <c r="E468" s="4" t="s">
        <v>736</v>
      </c>
      <c r="F468" s="4" t="n">
        <v>0.376544233247837</v>
      </c>
      <c r="G468" s="4" t="n">
        <v>306.154166845</v>
      </c>
      <c r="H468" s="4" t="n">
        <v>3782.944792</v>
      </c>
      <c r="I468" s="4" t="n">
        <f aca="false">SUMIFS(bibli_modele_init!$D$1:$D$4467,bibli_modele_init!$A$1:$A$4467,$C468,bibli_modele_init!$C$1:$C$4467,$E468)</f>
        <v>0.345134501629359</v>
      </c>
      <c r="J468" s="0" t="n">
        <f aca="false">SUMIFS(bibli_modele_init!$E$1:$E$4467,bibli_modele_init!$A$1:$A$4467,$C468,bibli_modele_init!$C$1:$C$4467,$E468)</f>
        <v>306.154166845</v>
      </c>
      <c r="K468" s="0" t="n">
        <f aca="false">F468-I468</f>
        <v>0.031409731618478</v>
      </c>
      <c r="L468" s="0" t="n">
        <f aca="false">G468-J468</f>
        <v>0</v>
      </c>
      <c r="M468" s="0" t="n">
        <v>1</v>
      </c>
    </row>
    <row r="469" customFormat="false" ht="15.8" hidden="false" customHeight="false" outlineLevel="0" collapsed="false">
      <c r="A469" s="0" t="str">
        <f aca="false">MID(C469,1,2)</f>
        <v>02</v>
      </c>
      <c r="B469" s="0" t="str">
        <f aca="false">VLOOKUP(A469,Nomenclature!$E$1:$F$9,2,0)</f>
        <v>Café Hôtel Restaurant</v>
      </c>
      <c r="C469" s="5" t="s">
        <v>660</v>
      </c>
      <c r="D469" s="4" t="s">
        <v>239</v>
      </c>
      <c r="E469" s="4" t="s">
        <v>737</v>
      </c>
      <c r="F469" s="4" t="n">
        <v>0</v>
      </c>
      <c r="G469" s="4" t="n">
        <v>0</v>
      </c>
      <c r="H469" s="4" t="n">
        <v>0</v>
      </c>
      <c r="I469" s="4" t="n">
        <f aca="false">SUMIFS(bibli_modele_init!$D$1:$D$4467,bibli_modele_init!$A$1:$A$4467,$C469,bibli_modele_init!$C$1:$C$4467,$E469)</f>
        <v>0.108788480688328</v>
      </c>
      <c r="J469" s="0" t="n">
        <f aca="false">SUMIFS(bibli_modele_init!$E$1:$E$4467,bibli_modele_init!$A$1:$A$4467,$C469,bibli_modele_init!$C$1:$C$4467,$E469)</f>
        <v>246.6250002</v>
      </c>
      <c r="K469" s="0" t="n">
        <f aca="false">F469-I469</f>
        <v>-0.108788480688328</v>
      </c>
      <c r="L469" s="0" t="n">
        <f aca="false">G469-J469</f>
        <v>-246.6250002</v>
      </c>
      <c r="M469" s="0" t="n">
        <v>1</v>
      </c>
    </row>
    <row r="470" customFormat="false" ht="15.8" hidden="false" customHeight="false" outlineLevel="0" collapsed="false">
      <c r="A470" s="0" t="str">
        <f aca="false">MID(C470,1,2)</f>
        <v>02</v>
      </c>
      <c r="B470" s="0" t="str">
        <f aca="false">VLOOKUP(A470,Nomenclature!$E$1:$F$9,2,0)</f>
        <v>Café Hôtel Restaurant</v>
      </c>
      <c r="C470" s="5" t="s">
        <v>660</v>
      </c>
      <c r="D470" s="4" t="s">
        <v>738</v>
      </c>
      <c r="E470" s="4" t="s">
        <v>738</v>
      </c>
      <c r="F470" s="4" t="n">
        <v>0.15</v>
      </c>
      <c r="G470" s="4" t="n">
        <v>20</v>
      </c>
      <c r="H470" s="4" t="n">
        <v>0</v>
      </c>
      <c r="I470" s="4" t="n">
        <f aca="false">SUMIFS(bibli_modele_init!$D$1:$D$4467,bibli_modele_init!$A$1:$A$4467,$C470,bibli_modele_init!$C$1:$C$4467,$E470)</f>
        <v>0.15</v>
      </c>
      <c r="J470" s="0" t="n">
        <f aca="false">SUMIFS(bibli_modele_init!$E$1:$E$4467,bibli_modele_init!$A$1:$A$4467,$C470,bibli_modele_init!$C$1:$C$4467,$E470)</f>
        <v>20</v>
      </c>
      <c r="K470" s="0" t="n">
        <f aca="false">F470-I470</f>
        <v>0</v>
      </c>
      <c r="L470" s="0" t="n">
        <f aca="false">G470-J470</f>
        <v>0</v>
      </c>
      <c r="M470" s="0" t="n">
        <v>1</v>
      </c>
    </row>
    <row r="471" customFormat="false" ht="15.8" hidden="false" customHeight="false" outlineLevel="0" collapsed="false">
      <c r="A471" s="0" t="str">
        <f aca="false">MID(C471,1,2)</f>
        <v>02</v>
      </c>
      <c r="B471" s="0" t="str">
        <f aca="false">VLOOKUP(A471,Nomenclature!$E$1:$F$9,2,0)</f>
        <v>Café Hôtel Restaurant</v>
      </c>
      <c r="C471" s="5" t="s">
        <v>336</v>
      </c>
      <c r="D471" s="4" t="s">
        <v>155</v>
      </c>
      <c r="E471" s="4" t="s">
        <v>732</v>
      </c>
      <c r="F471" s="4" t="n">
        <v>0</v>
      </c>
      <c r="G471" s="4" t="n">
        <v>0</v>
      </c>
      <c r="H471" s="4" t="n">
        <v>0</v>
      </c>
      <c r="I471" s="4" t="n">
        <f aca="false">SUMIFS(bibli_modele_init!$D$1:$D$4467,bibli_modele_init!$A$1:$A$4467,$C471,bibli_modele_init!$C$1:$C$4467,$E471)</f>
        <v>0</v>
      </c>
      <c r="J471" s="0" t="n">
        <f aca="false">SUMIFS(bibli_modele_init!$E$1:$E$4467,bibli_modele_init!$A$1:$A$4467,$C471,bibli_modele_init!$C$1:$C$4467,$E471)</f>
        <v>0</v>
      </c>
      <c r="K471" s="0" t="n">
        <f aca="false">F471-I471</f>
        <v>0</v>
      </c>
      <c r="L471" s="0" t="n">
        <f aca="false">G471-J471</f>
        <v>0</v>
      </c>
      <c r="M471" s="0" t="n">
        <v>1</v>
      </c>
    </row>
    <row r="472" customFormat="false" ht="15.8" hidden="false" customHeight="false" outlineLevel="0" collapsed="false">
      <c r="A472" s="0" t="str">
        <f aca="false">MID(C472,1,2)</f>
        <v>02</v>
      </c>
      <c r="B472" s="0" t="str">
        <f aca="false">VLOOKUP(A472,Nomenclature!$E$1:$F$9,2,0)</f>
        <v>Café Hôtel Restaurant</v>
      </c>
      <c r="C472" s="5" t="s">
        <v>336</v>
      </c>
      <c r="D472" s="4" t="s">
        <v>239</v>
      </c>
      <c r="E472" s="4" t="s">
        <v>733</v>
      </c>
      <c r="F472" s="4" t="n">
        <v>0</v>
      </c>
      <c r="G472" s="4" t="n">
        <v>0</v>
      </c>
      <c r="H472" s="4" t="n">
        <v>0</v>
      </c>
      <c r="I472" s="4" t="n">
        <f aca="false">SUMIFS(bibli_modele_init!$D$1:$D$4467,bibli_modele_init!$A$1:$A$4467,$C472,bibli_modele_init!$C$1:$C$4467,$E472)</f>
        <v>0</v>
      </c>
      <c r="J472" s="0" t="n">
        <f aca="false">SUMIFS(bibli_modele_init!$E$1:$E$4467,bibli_modele_init!$A$1:$A$4467,$C472,bibli_modele_init!$C$1:$C$4467,$E472)</f>
        <v>0</v>
      </c>
      <c r="K472" s="0" t="n">
        <f aca="false">F472-I472</f>
        <v>0</v>
      </c>
      <c r="L472" s="0" t="n">
        <f aca="false">G472-J472</f>
        <v>0</v>
      </c>
      <c r="M472" s="0" t="n">
        <v>1</v>
      </c>
    </row>
    <row r="473" customFormat="false" ht="15.8" hidden="false" customHeight="false" outlineLevel="0" collapsed="false">
      <c r="A473" s="0" t="str">
        <f aca="false">MID(C473,1,2)</f>
        <v>02</v>
      </c>
      <c r="B473" s="0" t="str">
        <f aca="false">VLOOKUP(A473,Nomenclature!$E$1:$F$9,2,0)</f>
        <v>Café Hôtel Restaurant</v>
      </c>
      <c r="C473" s="5" t="s">
        <v>336</v>
      </c>
      <c r="D473" s="4" t="s">
        <v>155</v>
      </c>
      <c r="E473" s="4" t="s">
        <v>734</v>
      </c>
      <c r="F473" s="4" t="n">
        <v>0</v>
      </c>
      <c r="G473" s="4" t="n">
        <v>0</v>
      </c>
      <c r="H473" s="4" t="n">
        <v>0</v>
      </c>
      <c r="I473" s="4" t="n">
        <f aca="false">SUMIFS(bibli_modele_init!$D$1:$D$4467,bibli_modele_init!$A$1:$A$4467,$C473,bibli_modele_init!$C$1:$C$4467,$E473)</f>
        <v>0</v>
      </c>
      <c r="J473" s="0" t="n">
        <f aca="false">SUMIFS(bibli_modele_init!$E$1:$E$4467,bibli_modele_init!$A$1:$A$4467,$C473,bibli_modele_init!$C$1:$C$4467,$E473)</f>
        <v>0</v>
      </c>
      <c r="K473" s="0" t="n">
        <f aca="false">F473-I473</f>
        <v>0</v>
      </c>
      <c r="L473" s="0" t="n">
        <f aca="false">G473-J473</f>
        <v>0</v>
      </c>
      <c r="M473" s="0" t="n">
        <v>1</v>
      </c>
    </row>
    <row r="474" customFormat="false" ht="15.8" hidden="false" customHeight="false" outlineLevel="0" collapsed="false">
      <c r="A474" s="0" t="str">
        <f aca="false">MID(C474,1,2)</f>
        <v>02</v>
      </c>
      <c r="B474" s="0" t="str">
        <f aca="false">VLOOKUP(A474,Nomenclature!$E$1:$F$9,2,0)</f>
        <v>Café Hôtel Restaurant</v>
      </c>
      <c r="C474" s="5" t="s">
        <v>336</v>
      </c>
      <c r="D474" s="4" t="s">
        <v>239</v>
      </c>
      <c r="E474" s="4" t="s">
        <v>735</v>
      </c>
      <c r="F474" s="4" t="n">
        <v>0</v>
      </c>
      <c r="G474" s="4" t="n">
        <v>0</v>
      </c>
      <c r="H474" s="4" t="n">
        <v>0</v>
      </c>
      <c r="I474" s="4" t="n">
        <f aca="false">SUMIFS(bibli_modele_init!$D$1:$D$4467,bibli_modele_init!$A$1:$A$4467,$C474,bibli_modele_init!$C$1:$C$4467,$E474)</f>
        <v>0</v>
      </c>
      <c r="J474" s="0" t="n">
        <f aca="false">SUMIFS(bibli_modele_init!$E$1:$E$4467,bibli_modele_init!$A$1:$A$4467,$C474,bibli_modele_init!$C$1:$C$4467,$E474)</f>
        <v>0</v>
      </c>
      <c r="K474" s="0" t="n">
        <f aca="false">F474-I474</f>
        <v>0</v>
      </c>
      <c r="L474" s="0" t="n">
        <f aca="false">G474-J474</f>
        <v>0</v>
      </c>
      <c r="M474" s="0" t="n">
        <v>1</v>
      </c>
    </row>
    <row r="475" customFormat="false" ht="15.8" hidden="false" customHeight="false" outlineLevel="0" collapsed="false">
      <c r="A475" s="0" t="str">
        <f aca="false">MID(C475,1,2)</f>
        <v>02</v>
      </c>
      <c r="B475" s="0" t="str">
        <f aca="false">VLOOKUP(A475,Nomenclature!$E$1:$F$9,2,0)</f>
        <v>Café Hôtel Restaurant</v>
      </c>
      <c r="C475" s="5" t="s">
        <v>336</v>
      </c>
      <c r="D475" s="4" t="s">
        <v>155</v>
      </c>
      <c r="E475" s="4" t="s">
        <v>736</v>
      </c>
      <c r="F475" s="4" t="n">
        <v>0</v>
      </c>
      <c r="G475" s="4" t="n">
        <v>0</v>
      </c>
      <c r="H475" s="4" t="n">
        <v>0</v>
      </c>
      <c r="I475" s="4" t="n">
        <f aca="false">SUMIFS(bibli_modele_init!$D$1:$D$4467,bibli_modele_init!$A$1:$A$4467,$C475,bibli_modele_init!$C$1:$C$4467,$E475)</f>
        <v>0</v>
      </c>
      <c r="J475" s="0" t="n">
        <f aca="false">SUMIFS(bibli_modele_init!$E$1:$E$4467,bibli_modele_init!$A$1:$A$4467,$C475,bibli_modele_init!$C$1:$C$4467,$E475)</f>
        <v>0</v>
      </c>
      <c r="K475" s="0" t="n">
        <f aca="false">F475-I475</f>
        <v>0</v>
      </c>
      <c r="L475" s="0" t="n">
        <f aca="false">G475-J475</f>
        <v>0</v>
      </c>
      <c r="M475" s="0" t="n">
        <v>1</v>
      </c>
    </row>
    <row r="476" customFormat="false" ht="15.8" hidden="false" customHeight="false" outlineLevel="0" collapsed="false">
      <c r="A476" s="0" t="str">
        <f aca="false">MID(C476,1,2)</f>
        <v>02</v>
      </c>
      <c r="B476" s="0" t="str">
        <f aca="false">VLOOKUP(A476,Nomenclature!$E$1:$F$9,2,0)</f>
        <v>Café Hôtel Restaurant</v>
      </c>
      <c r="C476" s="5" t="s">
        <v>336</v>
      </c>
      <c r="D476" s="4" t="s">
        <v>239</v>
      </c>
      <c r="E476" s="4" t="s">
        <v>737</v>
      </c>
      <c r="F476" s="4" t="n">
        <v>0</v>
      </c>
      <c r="G476" s="4" t="n">
        <v>0</v>
      </c>
      <c r="H476" s="4" t="n">
        <v>0</v>
      </c>
      <c r="I476" s="4" t="n">
        <f aca="false">SUMIFS(bibli_modele_init!$D$1:$D$4467,bibli_modele_init!$A$1:$A$4467,$C476,bibli_modele_init!$C$1:$C$4467,$E476)</f>
        <v>0</v>
      </c>
      <c r="J476" s="0" t="n">
        <f aca="false">SUMIFS(bibli_modele_init!$E$1:$E$4467,bibli_modele_init!$A$1:$A$4467,$C476,bibli_modele_init!$C$1:$C$4467,$E476)</f>
        <v>0</v>
      </c>
      <c r="K476" s="0" t="n">
        <f aca="false">F476-I476</f>
        <v>0</v>
      </c>
      <c r="L476" s="0" t="n">
        <f aca="false">G476-J476</f>
        <v>0</v>
      </c>
      <c r="M476" s="0" t="n">
        <v>1</v>
      </c>
    </row>
    <row r="477" customFormat="false" ht="15.8" hidden="false" customHeight="false" outlineLevel="0" collapsed="false">
      <c r="A477" s="0" t="str">
        <f aca="false">MID(C477,1,2)</f>
        <v>02</v>
      </c>
      <c r="B477" s="0" t="str">
        <f aca="false">VLOOKUP(A477,Nomenclature!$E$1:$F$9,2,0)</f>
        <v>Café Hôtel Restaurant</v>
      </c>
      <c r="C477" s="5" t="s">
        <v>336</v>
      </c>
      <c r="D477" s="4" t="s">
        <v>738</v>
      </c>
      <c r="E477" s="4" t="s">
        <v>738</v>
      </c>
      <c r="F477" s="4" t="n">
        <v>0.15</v>
      </c>
      <c r="G477" s="4" t="n">
        <v>20</v>
      </c>
      <c r="H477" s="4" t="n">
        <v>0</v>
      </c>
      <c r="I477" s="4" t="n">
        <f aca="false">SUMIFS(bibli_modele_init!$D$1:$D$4467,bibli_modele_init!$A$1:$A$4467,$C477,bibli_modele_init!$C$1:$C$4467,$E477)</f>
        <v>0.15</v>
      </c>
      <c r="J477" s="0" t="n">
        <f aca="false">SUMIFS(bibli_modele_init!$E$1:$E$4467,bibli_modele_init!$A$1:$A$4467,$C477,bibli_modele_init!$C$1:$C$4467,$E477)</f>
        <v>20</v>
      </c>
      <c r="K477" s="0" t="n">
        <f aca="false">F477-I477</f>
        <v>0</v>
      </c>
      <c r="L477" s="0" t="n">
        <f aca="false">G477-J477</f>
        <v>0</v>
      </c>
      <c r="M477" s="0" t="n">
        <v>1</v>
      </c>
    </row>
    <row r="478" customFormat="false" ht="15.8" hidden="false" customHeight="false" outlineLevel="0" collapsed="false">
      <c r="A478" s="0" t="str">
        <f aca="false">MID(C478,1,2)</f>
        <v>02</v>
      </c>
      <c r="B478" s="0" t="str">
        <f aca="false">VLOOKUP(A478,Nomenclature!$E$1:$F$9,2,0)</f>
        <v>Café Hôtel Restaurant</v>
      </c>
      <c r="C478" s="5" t="s">
        <v>516</v>
      </c>
      <c r="D478" s="4" t="s">
        <v>155</v>
      </c>
      <c r="E478" s="4" t="s">
        <v>732</v>
      </c>
      <c r="F478" s="4" t="n">
        <v>0</v>
      </c>
      <c r="G478" s="4" t="n">
        <v>0</v>
      </c>
      <c r="H478" s="4" t="n">
        <v>0</v>
      </c>
      <c r="I478" s="4" t="n">
        <f aca="false">SUMIFS(bibli_modele_init!$D$1:$D$4467,bibli_modele_init!$A$1:$A$4467,$C478,bibli_modele_init!$C$1:$C$4467,$E478)</f>
        <v>0</v>
      </c>
      <c r="J478" s="0" t="n">
        <f aca="false">SUMIFS(bibli_modele_init!$E$1:$E$4467,bibli_modele_init!$A$1:$A$4467,$C478,bibli_modele_init!$C$1:$C$4467,$E478)</f>
        <v>0</v>
      </c>
      <c r="K478" s="0" t="n">
        <f aca="false">F478-I478</f>
        <v>0</v>
      </c>
      <c r="L478" s="0" t="n">
        <f aca="false">G478-J478</f>
        <v>0</v>
      </c>
      <c r="M478" s="0" t="n">
        <v>1</v>
      </c>
    </row>
    <row r="479" customFormat="false" ht="15.8" hidden="false" customHeight="false" outlineLevel="0" collapsed="false">
      <c r="A479" s="0" t="str">
        <f aca="false">MID(C479,1,2)</f>
        <v>02</v>
      </c>
      <c r="B479" s="0" t="str">
        <f aca="false">VLOOKUP(A479,Nomenclature!$E$1:$F$9,2,0)</f>
        <v>Café Hôtel Restaurant</v>
      </c>
      <c r="C479" s="5" t="s">
        <v>516</v>
      </c>
      <c r="D479" s="4" t="s">
        <v>239</v>
      </c>
      <c r="E479" s="4" t="s">
        <v>733</v>
      </c>
      <c r="F479" s="4" t="n">
        <v>0</v>
      </c>
      <c r="G479" s="4" t="n">
        <v>0</v>
      </c>
      <c r="H479" s="4" t="n">
        <v>0</v>
      </c>
      <c r="I479" s="4" t="n">
        <f aca="false">SUMIFS(bibli_modele_init!$D$1:$D$4467,bibli_modele_init!$A$1:$A$4467,$C479,bibli_modele_init!$C$1:$C$4467,$E479)</f>
        <v>0</v>
      </c>
      <c r="J479" s="0" t="n">
        <f aca="false">SUMIFS(bibli_modele_init!$E$1:$E$4467,bibli_modele_init!$A$1:$A$4467,$C479,bibli_modele_init!$C$1:$C$4467,$E479)</f>
        <v>0</v>
      </c>
      <c r="K479" s="0" t="n">
        <f aca="false">F479-I479</f>
        <v>0</v>
      </c>
      <c r="L479" s="0" t="n">
        <f aca="false">G479-J479</f>
        <v>0</v>
      </c>
      <c r="M479" s="0" t="n">
        <v>1</v>
      </c>
    </row>
    <row r="480" customFormat="false" ht="15.8" hidden="false" customHeight="false" outlineLevel="0" collapsed="false">
      <c r="A480" s="0" t="str">
        <f aca="false">MID(C480,1,2)</f>
        <v>02</v>
      </c>
      <c r="B480" s="0" t="str">
        <f aca="false">VLOOKUP(A480,Nomenclature!$E$1:$F$9,2,0)</f>
        <v>Café Hôtel Restaurant</v>
      </c>
      <c r="C480" s="5" t="s">
        <v>516</v>
      </c>
      <c r="D480" s="4" t="s">
        <v>155</v>
      </c>
      <c r="E480" s="4" t="s">
        <v>734</v>
      </c>
      <c r="F480" s="4" t="n">
        <v>0</v>
      </c>
      <c r="G480" s="4" t="n">
        <v>0</v>
      </c>
      <c r="H480" s="4" t="n">
        <v>0</v>
      </c>
      <c r="I480" s="4" t="n">
        <f aca="false">SUMIFS(bibli_modele_init!$D$1:$D$4467,bibli_modele_init!$A$1:$A$4467,$C480,bibli_modele_init!$C$1:$C$4467,$E480)</f>
        <v>0</v>
      </c>
      <c r="J480" s="0" t="n">
        <f aca="false">SUMIFS(bibli_modele_init!$E$1:$E$4467,bibli_modele_init!$A$1:$A$4467,$C480,bibli_modele_init!$C$1:$C$4467,$E480)</f>
        <v>0</v>
      </c>
      <c r="K480" s="0" t="n">
        <f aca="false">F480-I480</f>
        <v>0</v>
      </c>
      <c r="L480" s="0" t="n">
        <f aca="false">G480-J480</f>
        <v>0</v>
      </c>
      <c r="M480" s="0" t="n">
        <v>1</v>
      </c>
    </row>
    <row r="481" customFormat="false" ht="15.8" hidden="false" customHeight="false" outlineLevel="0" collapsed="false">
      <c r="A481" s="0" t="str">
        <f aca="false">MID(C481,1,2)</f>
        <v>02</v>
      </c>
      <c r="B481" s="0" t="str">
        <f aca="false">VLOOKUP(A481,Nomenclature!$E$1:$F$9,2,0)</f>
        <v>Café Hôtel Restaurant</v>
      </c>
      <c r="C481" s="5" t="s">
        <v>516</v>
      </c>
      <c r="D481" s="4" t="s">
        <v>239</v>
      </c>
      <c r="E481" s="4" t="s">
        <v>735</v>
      </c>
      <c r="F481" s="4" t="n">
        <v>0</v>
      </c>
      <c r="G481" s="4" t="n">
        <v>0</v>
      </c>
      <c r="H481" s="4" t="n">
        <v>0</v>
      </c>
      <c r="I481" s="4" t="n">
        <f aca="false">SUMIFS(bibli_modele_init!$D$1:$D$4467,bibli_modele_init!$A$1:$A$4467,$C481,bibli_modele_init!$C$1:$C$4467,$E481)</f>
        <v>0</v>
      </c>
      <c r="J481" s="0" t="n">
        <f aca="false">SUMIFS(bibli_modele_init!$E$1:$E$4467,bibli_modele_init!$A$1:$A$4467,$C481,bibli_modele_init!$C$1:$C$4467,$E481)</f>
        <v>0</v>
      </c>
      <c r="K481" s="0" t="n">
        <f aca="false">F481-I481</f>
        <v>0</v>
      </c>
      <c r="L481" s="0" t="n">
        <f aca="false">G481-J481</f>
        <v>0</v>
      </c>
      <c r="M481" s="0" t="n">
        <v>1</v>
      </c>
    </row>
    <row r="482" customFormat="false" ht="15.8" hidden="false" customHeight="false" outlineLevel="0" collapsed="false">
      <c r="A482" s="0" t="str">
        <f aca="false">MID(C482,1,2)</f>
        <v>02</v>
      </c>
      <c r="B482" s="0" t="str">
        <f aca="false">VLOOKUP(A482,Nomenclature!$E$1:$F$9,2,0)</f>
        <v>Café Hôtel Restaurant</v>
      </c>
      <c r="C482" s="5" t="s">
        <v>516</v>
      </c>
      <c r="D482" s="4" t="s">
        <v>155</v>
      </c>
      <c r="E482" s="4" t="s">
        <v>736</v>
      </c>
      <c r="F482" s="4" t="n">
        <v>0</v>
      </c>
      <c r="G482" s="4" t="n">
        <v>0</v>
      </c>
      <c r="H482" s="4" t="n">
        <v>0</v>
      </c>
      <c r="I482" s="4" t="n">
        <f aca="false">SUMIFS(bibli_modele_init!$D$1:$D$4467,bibli_modele_init!$A$1:$A$4467,$C482,bibli_modele_init!$C$1:$C$4467,$E482)</f>
        <v>0</v>
      </c>
      <c r="J482" s="0" t="n">
        <f aca="false">SUMIFS(bibli_modele_init!$E$1:$E$4467,bibli_modele_init!$A$1:$A$4467,$C482,bibli_modele_init!$C$1:$C$4467,$E482)</f>
        <v>0</v>
      </c>
      <c r="K482" s="0" t="n">
        <f aca="false">F482-I482</f>
        <v>0</v>
      </c>
      <c r="L482" s="0" t="n">
        <f aca="false">G482-J482</f>
        <v>0</v>
      </c>
      <c r="M482" s="0" t="n">
        <v>1</v>
      </c>
    </row>
    <row r="483" customFormat="false" ht="15.8" hidden="false" customHeight="false" outlineLevel="0" collapsed="false">
      <c r="A483" s="0" t="str">
        <f aca="false">MID(C483,1,2)</f>
        <v>02</v>
      </c>
      <c r="B483" s="0" t="str">
        <f aca="false">VLOOKUP(A483,Nomenclature!$E$1:$F$9,2,0)</f>
        <v>Café Hôtel Restaurant</v>
      </c>
      <c r="C483" s="5" t="s">
        <v>516</v>
      </c>
      <c r="D483" s="4" t="s">
        <v>239</v>
      </c>
      <c r="E483" s="4" t="s">
        <v>737</v>
      </c>
      <c r="F483" s="4" t="n">
        <v>0</v>
      </c>
      <c r="G483" s="4" t="n">
        <v>0</v>
      </c>
      <c r="H483" s="4" t="n">
        <v>0</v>
      </c>
      <c r="I483" s="4" t="n">
        <f aca="false">SUMIFS(bibli_modele_init!$D$1:$D$4467,bibli_modele_init!$A$1:$A$4467,$C483,bibli_modele_init!$C$1:$C$4467,$E483)</f>
        <v>0</v>
      </c>
      <c r="J483" s="0" t="n">
        <f aca="false">SUMIFS(bibli_modele_init!$E$1:$E$4467,bibli_modele_init!$A$1:$A$4467,$C483,bibli_modele_init!$C$1:$C$4467,$E483)</f>
        <v>0</v>
      </c>
      <c r="K483" s="0" t="n">
        <f aca="false">F483-I483</f>
        <v>0</v>
      </c>
      <c r="L483" s="0" t="n">
        <f aca="false">G483-J483</f>
        <v>0</v>
      </c>
      <c r="M483" s="0" t="n">
        <v>1</v>
      </c>
    </row>
    <row r="484" customFormat="false" ht="15.8" hidden="false" customHeight="false" outlineLevel="0" collapsed="false">
      <c r="A484" s="0" t="str">
        <f aca="false">MID(C484,1,2)</f>
        <v>02</v>
      </c>
      <c r="B484" s="0" t="str">
        <f aca="false">VLOOKUP(A484,Nomenclature!$E$1:$F$9,2,0)</f>
        <v>Café Hôtel Restaurant</v>
      </c>
      <c r="C484" s="5" t="s">
        <v>516</v>
      </c>
      <c r="D484" s="4" t="s">
        <v>738</v>
      </c>
      <c r="E484" s="4" t="s">
        <v>738</v>
      </c>
      <c r="F484" s="4" t="n">
        <v>0.15</v>
      </c>
      <c r="G484" s="4" t="n">
        <v>20</v>
      </c>
      <c r="H484" s="4" t="n">
        <v>0</v>
      </c>
      <c r="I484" s="4" t="n">
        <f aca="false">SUMIFS(bibli_modele_init!$D$1:$D$4467,bibli_modele_init!$A$1:$A$4467,$C484,bibli_modele_init!$C$1:$C$4467,$E484)</f>
        <v>0.15</v>
      </c>
      <c r="J484" s="0" t="n">
        <f aca="false">SUMIFS(bibli_modele_init!$E$1:$E$4467,bibli_modele_init!$A$1:$A$4467,$C484,bibli_modele_init!$C$1:$C$4467,$E484)</f>
        <v>20</v>
      </c>
      <c r="K484" s="0" t="n">
        <f aca="false">F484-I484</f>
        <v>0</v>
      </c>
      <c r="L484" s="0" t="n">
        <f aca="false">G484-J484</f>
        <v>0</v>
      </c>
      <c r="M484" s="0" t="n">
        <v>1</v>
      </c>
    </row>
    <row r="485" customFormat="false" ht="15.8" hidden="false" customHeight="false" outlineLevel="0" collapsed="false">
      <c r="A485" s="0" t="str">
        <f aca="false">MID(C485,1,2)</f>
        <v>02</v>
      </c>
      <c r="B485" s="0" t="str">
        <f aca="false">VLOOKUP(A485,Nomenclature!$E$1:$F$9,2,0)</f>
        <v>Café Hôtel Restaurant</v>
      </c>
      <c r="C485" s="5" t="s">
        <v>661</v>
      </c>
      <c r="D485" s="4" t="s">
        <v>155</v>
      </c>
      <c r="E485" s="4" t="s">
        <v>732</v>
      </c>
      <c r="F485" s="4" t="n">
        <v>0</v>
      </c>
      <c r="G485" s="4" t="n">
        <v>0</v>
      </c>
      <c r="H485" s="4" t="n">
        <v>0</v>
      </c>
      <c r="I485" s="4" t="n">
        <f aca="false">SUMIFS(bibli_modele_init!$D$1:$D$4467,bibli_modele_init!$A$1:$A$4467,$C485,bibli_modele_init!$C$1:$C$4467,$E485)</f>
        <v>0</v>
      </c>
      <c r="J485" s="0" t="n">
        <f aca="false">SUMIFS(bibli_modele_init!$E$1:$E$4467,bibli_modele_init!$A$1:$A$4467,$C485,bibli_modele_init!$C$1:$C$4467,$E485)</f>
        <v>0</v>
      </c>
      <c r="K485" s="0" t="n">
        <f aca="false">F485-I485</f>
        <v>0</v>
      </c>
      <c r="L485" s="0" t="n">
        <f aca="false">G485-J485</f>
        <v>0</v>
      </c>
      <c r="M485" s="0" t="n">
        <v>1</v>
      </c>
    </row>
    <row r="486" customFormat="false" ht="15.8" hidden="false" customHeight="false" outlineLevel="0" collapsed="false">
      <c r="A486" s="0" t="str">
        <f aca="false">MID(C486,1,2)</f>
        <v>02</v>
      </c>
      <c r="B486" s="0" t="str">
        <f aca="false">VLOOKUP(A486,Nomenclature!$E$1:$F$9,2,0)</f>
        <v>Café Hôtel Restaurant</v>
      </c>
      <c r="C486" s="5" t="s">
        <v>661</v>
      </c>
      <c r="D486" s="4" t="s">
        <v>239</v>
      </c>
      <c r="E486" s="4" t="s">
        <v>733</v>
      </c>
      <c r="F486" s="4" t="n">
        <v>0</v>
      </c>
      <c r="G486" s="4" t="n">
        <v>0</v>
      </c>
      <c r="H486" s="4" t="n">
        <v>0</v>
      </c>
      <c r="I486" s="4" t="n">
        <f aca="false">SUMIFS(bibli_modele_init!$D$1:$D$4467,bibli_modele_init!$A$1:$A$4467,$C486,bibli_modele_init!$C$1:$C$4467,$E486)</f>
        <v>0</v>
      </c>
      <c r="J486" s="0" t="n">
        <f aca="false">SUMIFS(bibli_modele_init!$E$1:$E$4467,bibli_modele_init!$A$1:$A$4467,$C486,bibli_modele_init!$C$1:$C$4467,$E486)</f>
        <v>0</v>
      </c>
      <c r="K486" s="0" t="n">
        <f aca="false">F486-I486</f>
        <v>0</v>
      </c>
      <c r="L486" s="0" t="n">
        <f aca="false">G486-J486</f>
        <v>0</v>
      </c>
      <c r="M486" s="0" t="n">
        <v>1</v>
      </c>
    </row>
    <row r="487" customFormat="false" ht="15.8" hidden="false" customHeight="false" outlineLevel="0" collapsed="false">
      <c r="A487" s="0" t="str">
        <f aca="false">MID(C487,1,2)</f>
        <v>02</v>
      </c>
      <c r="B487" s="0" t="str">
        <f aca="false">VLOOKUP(A487,Nomenclature!$E$1:$F$9,2,0)</f>
        <v>Café Hôtel Restaurant</v>
      </c>
      <c r="C487" s="5" t="s">
        <v>661</v>
      </c>
      <c r="D487" s="4" t="s">
        <v>155</v>
      </c>
      <c r="E487" s="4" t="s">
        <v>734</v>
      </c>
      <c r="F487" s="4" t="n">
        <v>0</v>
      </c>
      <c r="G487" s="4" t="n">
        <v>0</v>
      </c>
      <c r="H487" s="4" t="n">
        <v>0</v>
      </c>
      <c r="I487" s="4" t="n">
        <f aca="false">SUMIFS(bibli_modele_init!$D$1:$D$4467,bibli_modele_init!$A$1:$A$4467,$C487,bibli_modele_init!$C$1:$C$4467,$E487)</f>
        <v>0</v>
      </c>
      <c r="J487" s="0" t="n">
        <f aca="false">SUMIFS(bibli_modele_init!$E$1:$E$4467,bibli_modele_init!$A$1:$A$4467,$C487,bibli_modele_init!$C$1:$C$4467,$E487)</f>
        <v>0</v>
      </c>
      <c r="K487" s="0" t="n">
        <f aca="false">F487-I487</f>
        <v>0</v>
      </c>
      <c r="L487" s="0" t="n">
        <f aca="false">G487-J487</f>
        <v>0</v>
      </c>
      <c r="M487" s="0" t="n">
        <v>1</v>
      </c>
    </row>
    <row r="488" customFormat="false" ht="15.8" hidden="false" customHeight="false" outlineLevel="0" collapsed="false">
      <c r="A488" s="0" t="str">
        <f aca="false">MID(C488,1,2)</f>
        <v>02</v>
      </c>
      <c r="B488" s="0" t="str">
        <f aca="false">VLOOKUP(A488,Nomenclature!$E$1:$F$9,2,0)</f>
        <v>Café Hôtel Restaurant</v>
      </c>
      <c r="C488" s="5" t="s">
        <v>661</v>
      </c>
      <c r="D488" s="4" t="s">
        <v>239</v>
      </c>
      <c r="E488" s="4" t="s">
        <v>735</v>
      </c>
      <c r="F488" s="4" t="n">
        <v>0</v>
      </c>
      <c r="G488" s="4" t="n">
        <v>0</v>
      </c>
      <c r="H488" s="4" t="n">
        <v>0</v>
      </c>
      <c r="I488" s="4" t="n">
        <f aca="false">SUMIFS(bibli_modele_init!$D$1:$D$4467,bibli_modele_init!$A$1:$A$4467,$C488,bibli_modele_init!$C$1:$C$4467,$E488)</f>
        <v>0</v>
      </c>
      <c r="J488" s="0" t="n">
        <f aca="false">SUMIFS(bibli_modele_init!$E$1:$E$4467,bibli_modele_init!$A$1:$A$4467,$C488,bibli_modele_init!$C$1:$C$4467,$E488)</f>
        <v>0</v>
      </c>
      <c r="K488" s="0" t="n">
        <f aca="false">F488-I488</f>
        <v>0</v>
      </c>
      <c r="L488" s="0" t="n">
        <f aca="false">G488-J488</f>
        <v>0</v>
      </c>
      <c r="M488" s="0" t="n">
        <v>1</v>
      </c>
    </row>
    <row r="489" customFormat="false" ht="15.8" hidden="false" customHeight="false" outlineLevel="0" collapsed="false">
      <c r="A489" s="0" t="str">
        <f aca="false">MID(C489,1,2)</f>
        <v>02</v>
      </c>
      <c r="B489" s="0" t="str">
        <f aca="false">VLOOKUP(A489,Nomenclature!$E$1:$F$9,2,0)</f>
        <v>Café Hôtel Restaurant</v>
      </c>
      <c r="C489" s="5" t="s">
        <v>661</v>
      </c>
      <c r="D489" s="4" t="s">
        <v>155</v>
      </c>
      <c r="E489" s="4" t="s">
        <v>736</v>
      </c>
      <c r="F489" s="4" t="n">
        <v>0</v>
      </c>
      <c r="G489" s="4" t="n">
        <v>0</v>
      </c>
      <c r="H489" s="4" t="n">
        <v>0</v>
      </c>
      <c r="I489" s="4" t="n">
        <f aca="false">SUMIFS(bibli_modele_init!$D$1:$D$4467,bibli_modele_init!$A$1:$A$4467,$C489,bibli_modele_init!$C$1:$C$4467,$E489)</f>
        <v>0</v>
      </c>
      <c r="J489" s="0" t="n">
        <f aca="false">SUMIFS(bibli_modele_init!$E$1:$E$4467,bibli_modele_init!$A$1:$A$4467,$C489,bibli_modele_init!$C$1:$C$4467,$E489)</f>
        <v>0</v>
      </c>
      <c r="K489" s="0" t="n">
        <f aca="false">F489-I489</f>
        <v>0</v>
      </c>
      <c r="L489" s="0" t="n">
        <f aca="false">G489-J489</f>
        <v>0</v>
      </c>
      <c r="M489" s="0" t="n">
        <v>1</v>
      </c>
    </row>
    <row r="490" customFormat="false" ht="15.8" hidden="false" customHeight="false" outlineLevel="0" collapsed="false">
      <c r="A490" s="0" t="str">
        <f aca="false">MID(C490,1,2)</f>
        <v>02</v>
      </c>
      <c r="B490" s="0" t="str">
        <f aca="false">VLOOKUP(A490,Nomenclature!$E$1:$F$9,2,0)</f>
        <v>Café Hôtel Restaurant</v>
      </c>
      <c r="C490" s="5" t="s">
        <v>661</v>
      </c>
      <c r="D490" s="4" t="s">
        <v>239</v>
      </c>
      <c r="E490" s="4" t="s">
        <v>737</v>
      </c>
      <c r="F490" s="4" t="n">
        <v>0</v>
      </c>
      <c r="G490" s="4" t="n">
        <v>0</v>
      </c>
      <c r="H490" s="4" t="n">
        <v>0</v>
      </c>
      <c r="I490" s="4" t="n">
        <f aca="false">SUMIFS(bibli_modele_init!$D$1:$D$4467,bibli_modele_init!$A$1:$A$4467,$C490,bibli_modele_init!$C$1:$C$4467,$E490)</f>
        <v>0</v>
      </c>
      <c r="J490" s="0" t="n">
        <f aca="false">SUMIFS(bibli_modele_init!$E$1:$E$4467,bibli_modele_init!$A$1:$A$4467,$C490,bibli_modele_init!$C$1:$C$4467,$E490)</f>
        <v>0</v>
      </c>
      <c r="K490" s="0" t="n">
        <f aca="false">F490-I490</f>
        <v>0</v>
      </c>
      <c r="L490" s="0" t="n">
        <f aca="false">G490-J490</f>
        <v>0</v>
      </c>
      <c r="M490" s="0" t="n">
        <v>1</v>
      </c>
    </row>
    <row r="491" customFormat="false" ht="15.8" hidden="false" customHeight="false" outlineLevel="0" collapsed="false">
      <c r="A491" s="0" t="str">
        <f aca="false">MID(C491,1,2)</f>
        <v>02</v>
      </c>
      <c r="B491" s="0" t="str">
        <f aca="false">VLOOKUP(A491,Nomenclature!$E$1:$F$9,2,0)</f>
        <v>Café Hôtel Restaurant</v>
      </c>
      <c r="C491" s="5" t="s">
        <v>661</v>
      </c>
      <c r="D491" s="4" t="s">
        <v>738</v>
      </c>
      <c r="E491" s="4" t="s">
        <v>738</v>
      </c>
      <c r="F491" s="4" t="n">
        <v>0.15</v>
      </c>
      <c r="G491" s="4" t="n">
        <v>20</v>
      </c>
      <c r="H491" s="4" t="n">
        <v>0</v>
      </c>
      <c r="I491" s="4" t="n">
        <f aca="false">SUMIFS(bibli_modele_init!$D$1:$D$4467,bibli_modele_init!$A$1:$A$4467,$C491,bibli_modele_init!$C$1:$C$4467,$E491)</f>
        <v>0.15</v>
      </c>
      <c r="J491" s="0" t="n">
        <f aca="false">SUMIFS(bibli_modele_init!$E$1:$E$4467,bibli_modele_init!$A$1:$A$4467,$C491,bibli_modele_init!$C$1:$C$4467,$E491)</f>
        <v>20</v>
      </c>
      <c r="K491" s="0" t="n">
        <f aca="false">F491-I491</f>
        <v>0</v>
      </c>
      <c r="L491" s="0" t="n">
        <f aca="false">G491-J491</f>
        <v>0</v>
      </c>
      <c r="M491" s="0" t="n">
        <v>1</v>
      </c>
    </row>
    <row r="492" customFormat="false" ht="15.8" hidden="false" customHeight="false" outlineLevel="0" collapsed="false">
      <c r="A492" s="0" t="str">
        <f aca="false">MID(C492,1,2)</f>
        <v>02</v>
      </c>
      <c r="B492" s="0" t="str">
        <f aca="false">VLOOKUP(A492,Nomenclature!$E$1:$F$9,2,0)</f>
        <v>Café Hôtel Restaurant</v>
      </c>
      <c r="C492" s="5" t="s">
        <v>272</v>
      </c>
      <c r="D492" s="4" t="s">
        <v>155</v>
      </c>
      <c r="E492" s="4" t="s">
        <v>732</v>
      </c>
      <c r="F492" s="4" t="n">
        <v>0.787724207160053</v>
      </c>
      <c r="G492" s="4" t="n">
        <v>261.922839400001</v>
      </c>
      <c r="H492" s="4" t="n">
        <v>2113.935647</v>
      </c>
      <c r="I492" s="4" t="n">
        <f aca="false">SUMIFS(bibli_modele_init!$D$1:$D$4467,bibli_modele_init!$A$1:$A$4467,$C492,bibli_modele_init!$C$1:$C$4467,$E492)</f>
        <v>0.828808417869474</v>
      </c>
      <c r="J492" s="0" t="n">
        <f aca="false">SUMIFS(bibli_modele_init!$E$1:$E$4467,bibli_modele_init!$A$1:$A$4467,$C492,bibli_modele_init!$C$1:$C$4467,$E492)</f>
        <v>337.9228394</v>
      </c>
      <c r="K492" s="0" t="n">
        <f aca="false">F492-I492</f>
        <v>-0.0410842107094209</v>
      </c>
      <c r="L492" s="0" t="n">
        <f aca="false">G492-J492</f>
        <v>-75.999999999999</v>
      </c>
      <c r="M492" s="0" t="n">
        <v>1</v>
      </c>
    </row>
    <row r="493" customFormat="false" ht="15.8" hidden="false" customHeight="false" outlineLevel="0" collapsed="false">
      <c r="A493" s="0" t="str">
        <f aca="false">MID(C493,1,2)</f>
        <v>02</v>
      </c>
      <c r="B493" s="0" t="str">
        <f aca="false">VLOOKUP(A493,Nomenclature!$E$1:$F$9,2,0)</f>
        <v>Café Hôtel Restaurant</v>
      </c>
      <c r="C493" s="5" t="s">
        <v>272</v>
      </c>
      <c r="D493" s="4" t="s">
        <v>239</v>
      </c>
      <c r="E493" s="4" t="s">
        <v>733</v>
      </c>
      <c r="F493" s="4" t="n">
        <v>0</v>
      </c>
      <c r="G493" s="4" t="n">
        <v>0</v>
      </c>
      <c r="H493" s="4" t="n">
        <v>0</v>
      </c>
      <c r="I493" s="4" t="n">
        <f aca="false">SUMIFS(bibli_modele_init!$D$1:$D$4467,bibli_modele_init!$A$1:$A$4467,$C493,bibli_modele_init!$C$1:$C$4467,$E493)</f>
        <v>0.284488600337926</v>
      </c>
      <c r="J493" s="0" t="n">
        <f aca="false">SUMIFS(bibli_modele_init!$E$1:$E$4467,bibli_modele_init!$A$1:$A$4467,$C493,bibli_modele_init!$C$1:$C$4467,$E493)</f>
        <v>187.6975308</v>
      </c>
      <c r="K493" s="0" t="n">
        <f aca="false">F493-I493</f>
        <v>-0.284488600337926</v>
      </c>
      <c r="L493" s="0" t="n">
        <f aca="false">G493-J493</f>
        <v>-187.6975308</v>
      </c>
      <c r="M493" s="0" t="n">
        <v>1</v>
      </c>
    </row>
    <row r="494" customFormat="false" ht="15.8" hidden="false" customHeight="false" outlineLevel="0" collapsed="false">
      <c r="A494" s="0" t="str">
        <f aca="false">MID(C494,1,2)</f>
        <v>02</v>
      </c>
      <c r="B494" s="0" t="str">
        <f aca="false">VLOOKUP(A494,Nomenclature!$E$1:$F$9,2,0)</f>
        <v>Café Hôtel Restaurant</v>
      </c>
      <c r="C494" s="5" t="s">
        <v>272</v>
      </c>
      <c r="D494" s="4" t="s">
        <v>155</v>
      </c>
      <c r="E494" s="4" t="s">
        <v>734</v>
      </c>
      <c r="F494" s="4" t="n">
        <v>0.203232845447294</v>
      </c>
      <c r="G494" s="4" t="n">
        <v>187.6975308</v>
      </c>
      <c r="H494" s="4" t="n">
        <v>759.0921294</v>
      </c>
      <c r="I494" s="4" t="n">
        <f aca="false">SUMIFS(bibli_modele_init!$D$1:$D$4467,bibli_modele_init!$A$1:$A$4467,$C494,bibli_modele_init!$C$1:$C$4467,$E494)</f>
        <v>0.192449314629292</v>
      </c>
      <c r="J494" s="0" t="n">
        <f aca="false">SUMIFS(bibli_modele_init!$E$1:$E$4467,bibli_modele_init!$A$1:$A$4467,$C494,bibli_modele_init!$C$1:$C$4467,$E494)</f>
        <v>187.6975308</v>
      </c>
      <c r="K494" s="0" t="n">
        <f aca="false">F494-I494</f>
        <v>0.010783530818002</v>
      </c>
      <c r="L494" s="0" t="n">
        <f aca="false">G494-J494</f>
        <v>0</v>
      </c>
      <c r="M494" s="0" t="n">
        <v>1</v>
      </c>
    </row>
    <row r="495" customFormat="false" ht="15.8" hidden="false" customHeight="false" outlineLevel="0" collapsed="false">
      <c r="A495" s="0" t="str">
        <f aca="false">MID(C495,1,2)</f>
        <v>02</v>
      </c>
      <c r="B495" s="0" t="str">
        <f aca="false">VLOOKUP(A495,Nomenclature!$E$1:$F$9,2,0)</f>
        <v>Café Hôtel Restaurant</v>
      </c>
      <c r="C495" s="5" t="s">
        <v>272</v>
      </c>
      <c r="D495" s="4" t="s">
        <v>239</v>
      </c>
      <c r="E495" s="4" t="s">
        <v>735</v>
      </c>
      <c r="F495" s="4" t="n">
        <v>0.252615576688956</v>
      </c>
      <c r="G495" s="4" t="n">
        <v>187.6975308</v>
      </c>
      <c r="H495" s="4" t="n">
        <v>759.0921294</v>
      </c>
      <c r="I495" s="4" t="n">
        <f aca="false">SUMIFS(bibli_modele_init!$D$1:$D$4467,bibli_modele_init!$A$1:$A$4467,$C495,bibli_modele_init!$C$1:$C$4467,$E495)</f>
        <v>0.073398058887185</v>
      </c>
      <c r="J495" s="0" t="n">
        <f aca="false">SUMIFS(bibli_modele_init!$E$1:$E$4467,bibli_modele_init!$A$1:$A$4467,$C495,bibli_modele_init!$C$1:$C$4467,$E495)</f>
        <v>187.6975308</v>
      </c>
      <c r="K495" s="0" t="n">
        <f aca="false">F495-I495</f>
        <v>0.179217517801771</v>
      </c>
      <c r="L495" s="0" t="n">
        <f aca="false">G495-J495</f>
        <v>0</v>
      </c>
      <c r="M495" s="0" t="n">
        <v>1</v>
      </c>
    </row>
    <row r="496" customFormat="false" ht="15.8" hidden="false" customHeight="false" outlineLevel="0" collapsed="false">
      <c r="A496" s="0" t="str">
        <f aca="false">MID(C496,1,2)</f>
        <v>02</v>
      </c>
      <c r="B496" s="0" t="str">
        <f aca="false">VLOOKUP(A496,Nomenclature!$E$1:$F$9,2,0)</f>
        <v>Café Hôtel Restaurant</v>
      </c>
      <c r="C496" s="5" t="s">
        <v>272</v>
      </c>
      <c r="D496" s="4" t="s">
        <v>155</v>
      </c>
      <c r="E496" s="4" t="s">
        <v>736</v>
      </c>
      <c r="F496" s="4" t="n">
        <v>0.346598651150423</v>
      </c>
      <c r="G496" s="4" t="n">
        <v>240.6728394</v>
      </c>
      <c r="H496" s="4" t="n">
        <v>2113.935647</v>
      </c>
      <c r="I496" s="4" t="n">
        <f aca="false">SUMIFS(bibli_modele_init!$D$1:$D$4467,bibli_modele_init!$A$1:$A$4467,$C496,bibli_modele_init!$C$1:$C$4467,$E496)</f>
        <v>0.328208133476312</v>
      </c>
      <c r="J496" s="0" t="n">
        <f aca="false">SUMIFS(bibli_modele_init!$E$1:$E$4467,bibli_modele_init!$A$1:$A$4467,$C496,bibli_modele_init!$C$1:$C$4467,$E496)</f>
        <v>240.6728394</v>
      </c>
      <c r="K496" s="0" t="n">
        <f aca="false">F496-I496</f>
        <v>0.018390517674111</v>
      </c>
      <c r="L496" s="0" t="n">
        <f aca="false">G496-J496</f>
        <v>0</v>
      </c>
      <c r="M496" s="0" t="n">
        <v>1</v>
      </c>
    </row>
    <row r="497" customFormat="false" ht="15.8" hidden="false" customHeight="false" outlineLevel="0" collapsed="false">
      <c r="A497" s="0" t="str">
        <f aca="false">MID(C497,1,2)</f>
        <v>02</v>
      </c>
      <c r="B497" s="0" t="str">
        <f aca="false">VLOOKUP(A497,Nomenclature!$E$1:$F$9,2,0)</f>
        <v>Café Hôtel Restaurant</v>
      </c>
      <c r="C497" s="5" t="s">
        <v>272</v>
      </c>
      <c r="D497" s="4" t="s">
        <v>239</v>
      </c>
      <c r="E497" s="4" t="s">
        <v>737</v>
      </c>
      <c r="F497" s="4" t="n">
        <v>0</v>
      </c>
      <c r="G497" s="4" t="n">
        <v>0</v>
      </c>
      <c r="H497" s="4" t="n">
        <v>0</v>
      </c>
      <c r="I497" s="4" t="n">
        <f aca="false">SUMIFS(bibli_modele_init!$D$1:$D$4467,bibli_modele_init!$A$1:$A$4467,$C497,bibli_modele_init!$C$1:$C$4467,$E497)</f>
        <v>0.125174984148688</v>
      </c>
      <c r="J497" s="0" t="n">
        <f aca="false">SUMIFS(bibli_modele_init!$E$1:$E$4467,bibli_modele_init!$A$1:$A$4467,$C497,bibli_modele_init!$C$1:$C$4467,$E497)</f>
        <v>187.6975308</v>
      </c>
      <c r="K497" s="0" t="n">
        <f aca="false">F497-I497</f>
        <v>-0.125174984148688</v>
      </c>
      <c r="L497" s="0" t="n">
        <f aca="false">G497-J497</f>
        <v>-187.6975308</v>
      </c>
      <c r="M497" s="0" t="n">
        <v>1</v>
      </c>
    </row>
    <row r="498" customFormat="false" ht="15.8" hidden="false" customHeight="false" outlineLevel="0" collapsed="false">
      <c r="A498" s="0" t="str">
        <f aca="false">MID(C498,1,2)</f>
        <v>02</v>
      </c>
      <c r="B498" s="0" t="str">
        <f aca="false">VLOOKUP(A498,Nomenclature!$E$1:$F$9,2,0)</f>
        <v>Café Hôtel Restaurant</v>
      </c>
      <c r="C498" s="5" t="s">
        <v>272</v>
      </c>
      <c r="D498" s="4" t="s">
        <v>738</v>
      </c>
      <c r="E498" s="4" t="s">
        <v>738</v>
      </c>
      <c r="F498" s="4" t="n">
        <v>0.15</v>
      </c>
      <c r="G498" s="4" t="n">
        <v>20</v>
      </c>
      <c r="H498" s="4" t="n">
        <v>0</v>
      </c>
      <c r="I498" s="4" t="n">
        <f aca="false">SUMIFS(bibli_modele_init!$D$1:$D$4467,bibli_modele_init!$A$1:$A$4467,$C498,bibli_modele_init!$C$1:$C$4467,$E498)</f>
        <v>0.15</v>
      </c>
      <c r="J498" s="0" t="n">
        <f aca="false">SUMIFS(bibli_modele_init!$E$1:$E$4467,bibli_modele_init!$A$1:$A$4467,$C498,bibli_modele_init!$C$1:$C$4467,$E498)</f>
        <v>20</v>
      </c>
      <c r="K498" s="0" t="n">
        <f aca="false">F498-I498</f>
        <v>0</v>
      </c>
      <c r="L498" s="0" t="n">
        <f aca="false">G498-J498</f>
        <v>0</v>
      </c>
      <c r="M498" s="0" t="n">
        <v>1</v>
      </c>
    </row>
    <row r="499" customFormat="false" ht="15.8" hidden="false" customHeight="false" outlineLevel="0" collapsed="false">
      <c r="A499" s="0" t="str">
        <f aca="false">MID(C499,1,2)</f>
        <v>02</v>
      </c>
      <c r="B499" s="0" t="str">
        <f aca="false">VLOOKUP(A499,Nomenclature!$E$1:$F$9,2,0)</f>
        <v>Café Hôtel Restaurant</v>
      </c>
      <c r="C499" s="5" t="s">
        <v>483</v>
      </c>
      <c r="D499" s="4" t="s">
        <v>155</v>
      </c>
      <c r="E499" s="4" t="s">
        <v>732</v>
      </c>
      <c r="F499" s="4" t="n">
        <v>0.79454297844462</v>
      </c>
      <c r="G499" s="4" t="n">
        <v>261.922839399999</v>
      </c>
      <c r="H499" s="4" t="n">
        <v>2125.800528</v>
      </c>
      <c r="I499" s="4" t="n">
        <f aca="false">SUMIFS(bibli_modele_init!$D$1:$D$4467,bibli_modele_init!$A$1:$A$4467,$C499,bibli_modele_init!$C$1:$C$4467,$E499)</f>
        <v>0.818833911390582</v>
      </c>
      <c r="J499" s="0" t="n">
        <f aca="false">SUMIFS(bibli_modele_init!$E$1:$E$4467,bibli_modele_init!$A$1:$A$4467,$C499,bibli_modele_init!$C$1:$C$4467,$E499)</f>
        <v>337.9228394</v>
      </c>
      <c r="K499" s="0" t="n">
        <f aca="false">F499-I499</f>
        <v>-0.0242909329459621</v>
      </c>
      <c r="L499" s="0" t="n">
        <f aca="false">G499-J499</f>
        <v>-76.000000000001</v>
      </c>
      <c r="M499" s="0" t="n">
        <v>1</v>
      </c>
    </row>
    <row r="500" customFormat="false" ht="15.8" hidden="false" customHeight="false" outlineLevel="0" collapsed="false">
      <c r="A500" s="0" t="str">
        <f aca="false">MID(C500,1,2)</f>
        <v>02</v>
      </c>
      <c r="B500" s="0" t="str">
        <f aca="false">VLOOKUP(A500,Nomenclature!$E$1:$F$9,2,0)</f>
        <v>Café Hôtel Restaurant</v>
      </c>
      <c r="C500" s="5" t="s">
        <v>483</v>
      </c>
      <c r="D500" s="4" t="s">
        <v>239</v>
      </c>
      <c r="E500" s="4" t="s">
        <v>733</v>
      </c>
      <c r="F500" s="4" t="n">
        <v>0</v>
      </c>
      <c r="G500" s="4" t="n">
        <v>0</v>
      </c>
      <c r="H500" s="4" t="n">
        <v>0</v>
      </c>
      <c r="I500" s="4" t="n">
        <f aca="false">SUMIFS(bibli_modele_init!$D$1:$D$4467,bibli_modele_init!$A$1:$A$4467,$C500,bibli_modele_init!$C$1:$C$4467,$E500)</f>
        <v>0.277193210746227</v>
      </c>
      <c r="J500" s="0" t="n">
        <f aca="false">SUMIFS(bibli_modele_init!$E$1:$E$4467,bibli_modele_init!$A$1:$A$4467,$C500,bibli_modele_init!$C$1:$C$4467,$E500)</f>
        <v>187.6975308</v>
      </c>
      <c r="K500" s="0" t="n">
        <f aca="false">F500-I500</f>
        <v>-0.277193210746227</v>
      </c>
      <c r="L500" s="0" t="n">
        <f aca="false">G500-J500</f>
        <v>-187.6975308</v>
      </c>
      <c r="M500" s="0" t="n">
        <v>1</v>
      </c>
    </row>
    <row r="501" customFormat="false" ht="15.8" hidden="false" customHeight="false" outlineLevel="0" collapsed="false">
      <c r="A501" s="0" t="str">
        <f aca="false">MID(C501,1,2)</f>
        <v>02</v>
      </c>
      <c r="B501" s="0" t="str">
        <f aca="false">VLOOKUP(A501,Nomenclature!$E$1:$F$9,2,0)</f>
        <v>Café Hôtel Restaurant</v>
      </c>
      <c r="C501" s="5" t="s">
        <v>483</v>
      </c>
      <c r="D501" s="4" t="s">
        <v>155</v>
      </c>
      <c r="E501" s="4" t="s">
        <v>734</v>
      </c>
      <c r="F501" s="4" t="n">
        <v>0.237981512903732</v>
      </c>
      <c r="G501" s="4" t="n">
        <v>187.697530799999</v>
      </c>
      <c r="H501" s="4" t="n">
        <v>763.5783066</v>
      </c>
      <c r="I501" s="4" t="n">
        <f aca="false">SUMIFS(bibli_modele_init!$D$1:$D$4467,bibli_modele_init!$A$1:$A$4467,$C501,bibli_modele_init!$C$1:$C$4467,$E501)</f>
        <v>0.220731419825736</v>
      </c>
      <c r="J501" s="0" t="n">
        <f aca="false">SUMIFS(bibli_modele_init!$E$1:$E$4467,bibli_modele_init!$A$1:$A$4467,$C501,bibli_modele_init!$C$1:$C$4467,$E501)</f>
        <v>187.6975308</v>
      </c>
      <c r="K501" s="0" t="n">
        <f aca="false">F501-I501</f>
        <v>0.017250093077996</v>
      </c>
      <c r="L501" s="0" t="n">
        <f aca="false">G501-J501</f>
        <v>-1.02318153949454E-012</v>
      </c>
      <c r="M501" s="0" t="n">
        <v>1</v>
      </c>
    </row>
    <row r="502" customFormat="false" ht="15.8" hidden="false" customHeight="false" outlineLevel="0" collapsed="false">
      <c r="A502" s="0" t="str">
        <f aca="false">MID(C502,1,2)</f>
        <v>02</v>
      </c>
      <c r="B502" s="0" t="str">
        <f aca="false">VLOOKUP(A502,Nomenclature!$E$1:$F$9,2,0)</f>
        <v>Café Hôtel Restaurant</v>
      </c>
      <c r="C502" s="5" t="s">
        <v>483</v>
      </c>
      <c r="D502" s="4" t="s">
        <v>239</v>
      </c>
      <c r="E502" s="4" t="s">
        <v>735</v>
      </c>
      <c r="F502" s="4" t="n">
        <v>0.259155720595086</v>
      </c>
      <c r="G502" s="4" t="n">
        <v>187.697530799999</v>
      </c>
      <c r="H502" s="4" t="n">
        <v>763.5783066</v>
      </c>
      <c r="I502" s="4" t="n">
        <f aca="false">SUMIFS(bibli_modele_init!$D$1:$D$4467,bibli_modele_init!$A$1:$A$4467,$C502,bibli_modele_init!$C$1:$C$4467,$E502)</f>
        <v>0.08302491048271</v>
      </c>
      <c r="J502" s="0" t="n">
        <f aca="false">SUMIFS(bibli_modele_init!$E$1:$E$4467,bibli_modele_init!$A$1:$A$4467,$C502,bibli_modele_init!$C$1:$C$4467,$E502)</f>
        <v>187.6975308</v>
      </c>
      <c r="K502" s="0" t="n">
        <f aca="false">F502-I502</f>
        <v>0.176130810112376</v>
      </c>
      <c r="L502" s="0" t="n">
        <f aca="false">G502-J502</f>
        <v>-1.02318153949454E-012</v>
      </c>
      <c r="M502" s="0" t="n">
        <v>1</v>
      </c>
    </row>
    <row r="503" customFormat="false" ht="15.8" hidden="false" customHeight="false" outlineLevel="0" collapsed="false">
      <c r="A503" s="0" t="str">
        <f aca="false">MID(C503,1,2)</f>
        <v>02</v>
      </c>
      <c r="B503" s="0" t="str">
        <f aca="false">VLOOKUP(A503,Nomenclature!$E$1:$F$9,2,0)</f>
        <v>Café Hôtel Restaurant</v>
      </c>
      <c r="C503" s="5" t="s">
        <v>483</v>
      </c>
      <c r="D503" s="4" t="s">
        <v>155</v>
      </c>
      <c r="E503" s="4" t="s">
        <v>736</v>
      </c>
      <c r="F503" s="4" t="n">
        <v>0.396635854839554</v>
      </c>
      <c r="G503" s="4" t="n">
        <v>240.672839399999</v>
      </c>
      <c r="H503" s="4" t="n">
        <v>2125.800528</v>
      </c>
      <c r="I503" s="4" t="n">
        <f aca="false">SUMIFS(bibli_modele_init!$D$1:$D$4467,bibli_modele_init!$A$1:$A$4467,$C503,bibli_modele_init!$C$1:$C$4467,$E503)</f>
        <v>0.367885699709561</v>
      </c>
      <c r="J503" s="0" t="n">
        <f aca="false">SUMIFS(bibli_modele_init!$E$1:$E$4467,bibli_modele_init!$A$1:$A$4467,$C503,bibli_modele_init!$C$1:$C$4467,$E503)</f>
        <v>240.6728394</v>
      </c>
      <c r="K503" s="0" t="n">
        <f aca="false">F503-I503</f>
        <v>0.028750155129993</v>
      </c>
      <c r="L503" s="0" t="n">
        <f aca="false">G503-J503</f>
        <v>-9.9475983006414E-013</v>
      </c>
      <c r="M503" s="0" t="n">
        <v>1</v>
      </c>
    </row>
    <row r="504" customFormat="false" ht="15.8" hidden="false" customHeight="false" outlineLevel="0" collapsed="false">
      <c r="A504" s="0" t="str">
        <f aca="false">MID(C504,1,2)</f>
        <v>02</v>
      </c>
      <c r="B504" s="0" t="str">
        <f aca="false">VLOOKUP(A504,Nomenclature!$E$1:$F$9,2,0)</f>
        <v>Café Hôtel Restaurant</v>
      </c>
      <c r="C504" s="5" t="s">
        <v>483</v>
      </c>
      <c r="D504" s="4" t="s">
        <v>239</v>
      </c>
      <c r="E504" s="4" t="s">
        <v>737</v>
      </c>
      <c r="F504" s="4" t="n">
        <v>0</v>
      </c>
      <c r="G504" s="4" t="n">
        <v>0</v>
      </c>
      <c r="H504" s="4" t="n">
        <v>0</v>
      </c>
      <c r="I504" s="4" t="n">
        <f aca="false">SUMIFS(bibli_modele_init!$D$1:$D$4467,bibli_modele_init!$A$1:$A$4467,$C504,bibli_modele_init!$C$1:$C$4467,$E504)</f>
        <v>0.138374850804517</v>
      </c>
      <c r="J504" s="0" t="n">
        <f aca="false">SUMIFS(bibli_modele_init!$E$1:$E$4467,bibli_modele_init!$A$1:$A$4467,$C504,bibli_modele_init!$C$1:$C$4467,$E504)</f>
        <v>187.6975308</v>
      </c>
      <c r="K504" s="0" t="n">
        <f aca="false">F504-I504</f>
        <v>-0.138374850804517</v>
      </c>
      <c r="L504" s="0" t="n">
        <f aca="false">G504-J504</f>
        <v>-187.6975308</v>
      </c>
      <c r="M504" s="0" t="n">
        <v>1</v>
      </c>
    </row>
    <row r="505" customFormat="false" ht="15.8" hidden="false" customHeight="false" outlineLevel="0" collapsed="false">
      <c r="A505" s="0" t="str">
        <f aca="false">MID(C505,1,2)</f>
        <v>02</v>
      </c>
      <c r="B505" s="0" t="str">
        <f aca="false">VLOOKUP(A505,Nomenclature!$E$1:$F$9,2,0)</f>
        <v>Café Hôtel Restaurant</v>
      </c>
      <c r="C505" s="5" t="s">
        <v>483</v>
      </c>
      <c r="D505" s="4" t="s">
        <v>738</v>
      </c>
      <c r="E505" s="4" t="s">
        <v>738</v>
      </c>
      <c r="F505" s="4" t="n">
        <v>0.15</v>
      </c>
      <c r="G505" s="4" t="n">
        <v>20</v>
      </c>
      <c r="H505" s="4" t="n">
        <v>0</v>
      </c>
      <c r="I505" s="4" t="n">
        <f aca="false">SUMIFS(bibli_modele_init!$D$1:$D$4467,bibli_modele_init!$A$1:$A$4467,$C505,bibli_modele_init!$C$1:$C$4467,$E505)</f>
        <v>0.15</v>
      </c>
      <c r="J505" s="0" t="n">
        <f aca="false">SUMIFS(bibli_modele_init!$E$1:$E$4467,bibli_modele_init!$A$1:$A$4467,$C505,bibli_modele_init!$C$1:$C$4467,$E505)</f>
        <v>20</v>
      </c>
      <c r="K505" s="0" t="n">
        <f aca="false">F505-I505</f>
        <v>0</v>
      </c>
      <c r="L505" s="0" t="n">
        <f aca="false">G505-J505</f>
        <v>0</v>
      </c>
      <c r="M505" s="0" t="n">
        <v>1</v>
      </c>
    </row>
    <row r="506" customFormat="false" ht="15.8" hidden="false" customHeight="false" outlineLevel="0" collapsed="false">
      <c r="A506" s="0" t="str">
        <f aca="false">MID(C506,1,2)</f>
        <v>02</v>
      </c>
      <c r="B506" s="0" t="str">
        <f aca="false">VLOOKUP(A506,Nomenclature!$E$1:$F$9,2,0)</f>
        <v>Café Hôtel Restaurant</v>
      </c>
      <c r="C506" s="5" t="s">
        <v>622</v>
      </c>
      <c r="D506" s="4" t="s">
        <v>155</v>
      </c>
      <c r="E506" s="4" t="s">
        <v>732</v>
      </c>
      <c r="F506" s="4" t="n">
        <v>0.788951728309748</v>
      </c>
      <c r="G506" s="4" t="n">
        <v>261.9228394</v>
      </c>
      <c r="H506" s="4" t="n">
        <v>2113.935647</v>
      </c>
      <c r="I506" s="4" t="n">
        <f aca="false">SUMIFS(bibli_modele_init!$D$1:$D$4467,bibli_modele_init!$A$1:$A$4467,$C506,bibli_modele_init!$C$1:$C$4467,$E506)</f>
        <v>0.828221227244674</v>
      </c>
      <c r="J506" s="0" t="n">
        <f aca="false">SUMIFS(bibli_modele_init!$E$1:$E$4467,bibli_modele_init!$A$1:$A$4467,$C506,bibli_modele_init!$C$1:$C$4467,$E506)</f>
        <v>337.9228394</v>
      </c>
      <c r="K506" s="0" t="n">
        <f aca="false">F506-I506</f>
        <v>-0.039269498934926</v>
      </c>
      <c r="L506" s="0" t="n">
        <f aca="false">G506-J506</f>
        <v>-76</v>
      </c>
      <c r="M506" s="0" t="n">
        <v>1</v>
      </c>
    </row>
    <row r="507" customFormat="false" ht="15.8" hidden="false" customHeight="false" outlineLevel="0" collapsed="false">
      <c r="A507" s="0" t="str">
        <f aca="false">MID(C507,1,2)</f>
        <v>02</v>
      </c>
      <c r="B507" s="0" t="str">
        <f aca="false">VLOOKUP(A507,Nomenclature!$E$1:$F$9,2,0)</f>
        <v>Café Hôtel Restaurant</v>
      </c>
      <c r="C507" s="5" t="s">
        <v>622</v>
      </c>
      <c r="D507" s="4" t="s">
        <v>239</v>
      </c>
      <c r="E507" s="4" t="s">
        <v>733</v>
      </c>
      <c r="F507" s="4" t="n">
        <v>0</v>
      </c>
      <c r="G507" s="4" t="n">
        <v>0</v>
      </c>
      <c r="H507" s="4" t="n">
        <v>0</v>
      </c>
      <c r="I507" s="4" t="n">
        <f aca="false">SUMIFS(bibli_modele_init!$D$1:$D$4467,bibli_modele_init!$A$1:$A$4467,$C507,bibli_modele_init!$C$1:$C$4467,$E507)</f>
        <v>0.285210705381628</v>
      </c>
      <c r="J507" s="0" t="n">
        <f aca="false">SUMIFS(bibli_modele_init!$E$1:$E$4467,bibli_modele_init!$A$1:$A$4467,$C507,bibli_modele_init!$C$1:$C$4467,$E507)</f>
        <v>187.6975308</v>
      </c>
      <c r="K507" s="0" t="n">
        <f aca="false">F507-I507</f>
        <v>-0.285210705381628</v>
      </c>
      <c r="L507" s="0" t="n">
        <f aca="false">G507-J507</f>
        <v>-187.6975308</v>
      </c>
      <c r="M507" s="0" t="n">
        <v>1</v>
      </c>
    </row>
    <row r="508" customFormat="false" ht="15.8" hidden="false" customHeight="false" outlineLevel="0" collapsed="false">
      <c r="A508" s="0" t="str">
        <f aca="false">MID(C508,1,2)</f>
        <v>02</v>
      </c>
      <c r="B508" s="0" t="str">
        <f aca="false">VLOOKUP(A508,Nomenclature!$E$1:$F$9,2,0)</f>
        <v>Café Hôtel Restaurant</v>
      </c>
      <c r="C508" s="5" t="s">
        <v>622</v>
      </c>
      <c r="D508" s="4" t="s">
        <v>155</v>
      </c>
      <c r="E508" s="4" t="s">
        <v>734</v>
      </c>
      <c r="F508" s="4" t="n">
        <v>0.203549545903915</v>
      </c>
      <c r="G508" s="4" t="n">
        <v>187.6975308</v>
      </c>
      <c r="H508" s="4" t="n">
        <v>759.0921294</v>
      </c>
      <c r="I508" s="4" t="n">
        <f aca="false">SUMIFS(bibli_modele_init!$D$1:$D$4467,bibli_modele_init!$A$1:$A$4467,$C508,bibli_modele_init!$C$1:$C$4467,$E508)</f>
        <v>0.192312968966213</v>
      </c>
      <c r="J508" s="0" t="n">
        <f aca="false">SUMIFS(bibli_modele_init!$E$1:$E$4467,bibli_modele_init!$A$1:$A$4467,$C508,bibli_modele_init!$C$1:$C$4467,$E508)</f>
        <v>187.6975308</v>
      </c>
      <c r="K508" s="0" t="n">
        <f aca="false">F508-I508</f>
        <v>0.011236576937702</v>
      </c>
      <c r="L508" s="0" t="n">
        <f aca="false">G508-J508</f>
        <v>0</v>
      </c>
      <c r="M508" s="0" t="n">
        <v>1</v>
      </c>
    </row>
    <row r="509" customFormat="false" ht="15.8" hidden="false" customHeight="false" outlineLevel="0" collapsed="false">
      <c r="A509" s="0" t="str">
        <f aca="false">MID(C509,1,2)</f>
        <v>02</v>
      </c>
      <c r="B509" s="0" t="str">
        <f aca="false">VLOOKUP(A509,Nomenclature!$E$1:$F$9,2,0)</f>
        <v>Café Hôtel Restaurant</v>
      </c>
      <c r="C509" s="5" t="s">
        <v>622</v>
      </c>
      <c r="D509" s="4" t="s">
        <v>239</v>
      </c>
      <c r="E509" s="4" t="s">
        <v>735</v>
      </c>
      <c r="F509" s="4" t="n">
        <v>0.254842969741287</v>
      </c>
      <c r="G509" s="4" t="n">
        <v>187.6975308</v>
      </c>
      <c r="H509" s="4" t="n">
        <v>759.0921294</v>
      </c>
      <c r="I509" s="4" t="n">
        <f aca="false">SUMIFS(bibli_modele_init!$D$1:$D$4467,bibli_modele_init!$A$1:$A$4467,$C509,bibli_modele_init!$C$1:$C$4467,$E509)</f>
        <v>0.07358436198846</v>
      </c>
      <c r="J509" s="0" t="n">
        <f aca="false">SUMIFS(bibli_modele_init!$E$1:$E$4467,bibli_modele_init!$A$1:$A$4467,$C509,bibli_modele_init!$C$1:$C$4467,$E509)</f>
        <v>187.6975308</v>
      </c>
      <c r="K509" s="0" t="n">
        <f aca="false">F509-I509</f>
        <v>0.181258607752827</v>
      </c>
      <c r="L509" s="0" t="n">
        <f aca="false">G509-J509</f>
        <v>0</v>
      </c>
      <c r="M509" s="0" t="n">
        <v>1</v>
      </c>
    </row>
    <row r="510" customFormat="false" ht="15.8" hidden="false" customHeight="false" outlineLevel="0" collapsed="false">
      <c r="A510" s="0" t="str">
        <f aca="false">MID(C510,1,2)</f>
        <v>02</v>
      </c>
      <c r="B510" s="0" t="str">
        <f aca="false">VLOOKUP(A510,Nomenclature!$E$1:$F$9,2,0)</f>
        <v>Café Hôtel Restaurant</v>
      </c>
      <c r="C510" s="5" t="s">
        <v>622</v>
      </c>
      <c r="D510" s="4" t="s">
        <v>155</v>
      </c>
      <c r="E510" s="4" t="s">
        <v>736</v>
      </c>
      <c r="F510" s="4" t="n">
        <v>0.347138760456289</v>
      </c>
      <c r="G510" s="4" t="n">
        <v>240.6728394</v>
      </c>
      <c r="H510" s="4" t="n">
        <v>2113.935647</v>
      </c>
      <c r="I510" s="4" t="n">
        <f aca="false">SUMIFS(bibli_modele_init!$D$1:$D$4467,bibli_modele_init!$A$1:$A$4467,$C510,bibli_modele_init!$C$1:$C$4467,$E510)</f>
        <v>0.327975605988891</v>
      </c>
      <c r="J510" s="0" t="n">
        <f aca="false">SUMIFS(bibli_modele_init!$E$1:$E$4467,bibli_modele_init!$A$1:$A$4467,$C510,bibli_modele_init!$C$1:$C$4467,$E510)</f>
        <v>240.6728394</v>
      </c>
      <c r="K510" s="0" t="n">
        <f aca="false">F510-I510</f>
        <v>0.019163154467398</v>
      </c>
      <c r="L510" s="0" t="n">
        <f aca="false">G510-J510</f>
        <v>0</v>
      </c>
      <c r="M510" s="0" t="n">
        <v>1</v>
      </c>
    </row>
    <row r="511" customFormat="false" ht="15.8" hidden="false" customHeight="false" outlineLevel="0" collapsed="false">
      <c r="A511" s="0" t="str">
        <f aca="false">MID(C511,1,2)</f>
        <v>02</v>
      </c>
      <c r="B511" s="0" t="str">
        <f aca="false">VLOOKUP(A511,Nomenclature!$E$1:$F$9,2,0)</f>
        <v>Café Hôtel Restaurant</v>
      </c>
      <c r="C511" s="5" t="s">
        <v>622</v>
      </c>
      <c r="D511" s="4" t="s">
        <v>239</v>
      </c>
      <c r="E511" s="4" t="s">
        <v>737</v>
      </c>
      <c r="F511" s="4" t="n">
        <v>0</v>
      </c>
      <c r="G511" s="4" t="n">
        <v>0</v>
      </c>
      <c r="H511" s="4" t="n">
        <v>0</v>
      </c>
      <c r="I511" s="4" t="n">
        <f aca="false">SUMIFS(bibli_modele_init!$D$1:$D$4467,bibli_modele_init!$A$1:$A$4467,$C511,bibli_modele_init!$C$1:$C$4467,$E511)</f>
        <v>0.125492710367916</v>
      </c>
      <c r="J511" s="0" t="n">
        <f aca="false">SUMIFS(bibli_modele_init!$E$1:$E$4467,bibli_modele_init!$A$1:$A$4467,$C511,bibli_modele_init!$C$1:$C$4467,$E511)</f>
        <v>187.6975308</v>
      </c>
      <c r="K511" s="0" t="n">
        <f aca="false">F511-I511</f>
        <v>-0.125492710367916</v>
      </c>
      <c r="L511" s="0" t="n">
        <f aca="false">G511-J511</f>
        <v>-187.6975308</v>
      </c>
      <c r="M511" s="0" t="n">
        <v>1</v>
      </c>
    </row>
    <row r="512" customFormat="false" ht="15.8" hidden="false" customHeight="false" outlineLevel="0" collapsed="false">
      <c r="A512" s="0" t="str">
        <f aca="false">MID(C512,1,2)</f>
        <v>02</v>
      </c>
      <c r="B512" s="0" t="str">
        <f aca="false">VLOOKUP(A512,Nomenclature!$E$1:$F$9,2,0)</f>
        <v>Café Hôtel Restaurant</v>
      </c>
      <c r="C512" s="5" t="s">
        <v>622</v>
      </c>
      <c r="D512" s="4" t="s">
        <v>738</v>
      </c>
      <c r="E512" s="4" t="s">
        <v>738</v>
      </c>
      <c r="F512" s="4" t="n">
        <v>0.15</v>
      </c>
      <c r="G512" s="4" t="n">
        <v>20</v>
      </c>
      <c r="H512" s="4" t="n">
        <v>0</v>
      </c>
      <c r="I512" s="4" t="n">
        <f aca="false">SUMIFS(bibli_modele_init!$D$1:$D$4467,bibli_modele_init!$A$1:$A$4467,$C512,bibli_modele_init!$C$1:$C$4467,$E512)</f>
        <v>0.15</v>
      </c>
      <c r="J512" s="0" t="n">
        <f aca="false">SUMIFS(bibli_modele_init!$E$1:$E$4467,bibli_modele_init!$A$1:$A$4467,$C512,bibli_modele_init!$C$1:$C$4467,$E512)</f>
        <v>20</v>
      </c>
      <c r="K512" s="0" t="n">
        <f aca="false">F512-I512</f>
        <v>0</v>
      </c>
      <c r="L512" s="0" t="n">
        <f aca="false">G512-J512</f>
        <v>0</v>
      </c>
      <c r="M512" s="0" t="n">
        <v>1</v>
      </c>
    </row>
    <row r="513" customFormat="false" ht="15.8" hidden="false" customHeight="false" outlineLevel="0" collapsed="false">
      <c r="A513" s="0" t="str">
        <f aca="false">MID(C513,1,2)</f>
        <v>02</v>
      </c>
      <c r="B513" s="0" t="str">
        <f aca="false">VLOOKUP(A513,Nomenclature!$E$1:$F$9,2,0)</f>
        <v>Café Hôtel Restaurant</v>
      </c>
      <c r="C513" s="5" t="s">
        <v>274</v>
      </c>
      <c r="D513" s="4" t="s">
        <v>155</v>
      </c>
      <c r="E513" s="4" t="s">
        <v>732</v>
      </c>
      <c r="F513" s="4" t="n">
        <v>0.782159202398915</v>
      </c>
      <c r="G513" s="4" t="n">
        <v>243.1725147</v>
      </c>
      <c r="H513" s="4" t="n">
        <v>2119.634797</v>
      </c>
      <c r="I513" s="4" t="n">
        <f aca="false">SUMIFS(bibli_modele_init!$D$1:$D$4467,bibli_modele_init!$A$1:$A$4467,$C513,bibli_modele_init!$C$1:$C$4467,$E513)</f>
        <v>0.806093509945681</v>
      </c>
      <c r="J513" s="0" t="n">
        <f aca="false">SUMIFS(bibli_modele_init!$E$1:$E$4467,bibli_modele_init!$A$1:$A$4467,$C513,bibli_modele_init!$C$1:$C$4467,$E513)</f>
        <v>319.1725147</v>
      </c>
      <c r="K513" s="0" t="n">
        <f aca="false">F513-I513</f>
        <v>-0.0239343075467661</v>
      </c>
      <c r="L513" s="0" t="n">
        <f aca="false">G513-J513</f>
        <v>-76</v>
      </c>
      <c r="M513" s="0" t="n">
        <v>1</v>
      </c>
    </row>
    <row r="514" customFormat="false" ht="15.8" hidden="false" customHeight="false" outlineLevel="0" collapsed="false">
      <c r="A514" s="0" t="str">
        <f aca="false">MID(C514,1,2)</f>
        <v>02</v>
      </c>
      <c r="B514" s="0" t="str">
        <f aca="false">VLOOKUP(A514,Nomenclature!$E$1:$F$9,2,0)</f>
        <v>Café Hôtel Restaurant</v>
      </c>
      <c r="C514" s="5" t="s">
        <v>274</v>
      </c>
      <c r="D514" s="4" t="s">
        <v>239</v>
      </c>
      <c r="E514" s="4" t="s">
        <v>733</v>
      </c>
      <c r="F514" s="4" t="n">
        <v>0</v>
      </c>
      <c r="G514" s="4" t="n">
        <v>0</v>
      </c>
      <c r="H514" s="4" t="n">
        <v>0</v>
      </c>
      <c r="I514" s="4" t="n">
        <f aca="false">SUMIFS(bibli_modele_init!$D$1:$D$4467,bibli_modele_init!$A$1:$A$4467,$C514,bibli_modele_init!$C$1:$C$4467,$E514)</f>
        <v>0.253812791382851</v>
      </c>
      <c r="J514" s="0" t="n">
        <f aca="false">SUMIFS(bibli_modele_init!$E$1:$E$4467,bibli_modele_init!$A$1:$A$4467,$C514,bibli_modele_init!$C$1:$C$4467,$E514)</f>
        <v>173.1749513</v>
      </c>
      <c r="K514" s="0" t="n">
        <f aca="false">F514-I514</f>
        <v>-0.253812791382851</v>
      </c>
      <c r="L514" s="0" t="n">
        <f aca="false">G514-J514</f>
        <v>-173.1749513</v>
      </c>
      <c r="M514" s="0" t="n">
        <v>1</v>
      </c>
    </row>
    <row r="515" customFormat="false" ht="15.8" hidden="false" customHeight="false" outlineLevel="0" collapsed="false">
      <c r="A515" s="0" t="str">
        <f aca="false">MID(C515,1,2)</f>
        <v>02</v>
      </c>
      <c r="B515" s="0" t="str">
        <f aca="false">VLOOKUP(A515,Nomenclature!$E$1:$F$9,2,0)</f>
        <v>Café Hôtel Restaurant</v>
      </c>
      <c r="C515" s="5" t="s">
        <v>274</v>
      </c>
      <c r="D515" s="4" t="s">
        <v>155</v>
      </c>
      <c r="E515" s="4" t="s">
        <v>734</v>
      </c>
      <c r="F515" s="4" t="n">
        <v>0.20179707421892</v>
      </c>
      <c r="G515" s="4" t="n">
        <v>173.1749513</v>
      </c>
      <c r="H515" s="4" t="n">
        <v>762.5026317</v>
      </c>
      <c r="I515" s="4" t="n">
        <f aca="false">SUMIFS(bibli_modele_init!$D$1:$D$4467,bibli_modele_init!$A$1:$A$4467,$C515,bibli_modele_init!$C$1:$C$4467,$E515)</f>
        <v>0.187174913009387</v>
      </c>
      <c r="J515" s="0" t="n">
        <f aca="false">SUMIFS(bibli_modele_init!$E$1:$E$4467,bibli_modele_init!$A$1:$A$4467,$C515,bibli_modele_init!$C$1:$C$4467,$E515)</f>
        <v>173.1749513</v>
      </c>
      <c r="K515" s="0" t="n">
        <f aca="false">F515-I515</f>
        <v>0.014622161209533</v>
      </c>
      <c r="L515" s="0" t="n">
        <f aca="false">G515-J515</f>
        <v>0</v>
      </c>
      <c r="M515" s="0" t="n">
        <v>1</v>
      </c>
    </row>
    <row r="516" customFormat="false" ht="15.8" hidden="false" customHeight="false" outlineLevel="0" collapsed="false">
      <c r="A516" s="0" t="str">
        <f aca="false">MID(C516,1,2)</f>
        <v>02</v>
      </c>
      <c r="B516" s="0" t="str">
        <f aca="false">VLOOKUP(A516,Nomenclature!$E$1:$F$9,2,0)</f>
        <v>Café Hôtel Restaurant</v>
      </c>
      <c r="C516" s="5" t="s">
        <v>274</v>
      </c>
      <c r="D516" s="4" t="s">
        <v>239</v>
      </c>
      <c r="E516" s="4" t="s">
        <v>735</v>
      </c>
      <c r="F516" s="4" t="n">
        <v>0.242722897242244</v>
      </c>
      <c r="G516" s="4" t="n">
        <v>173.1749513</v>
      </c>
      <c r="H516" s="4" t="n">
        <v>762.5026317</v>
      </c>
      <c r="I516" s="4" t="n">
        <f aca="false">SUMIFS(bibli_modele_init!$D$1:$D$4467,bibli_modele_init!$A$1:$A$4467,$C516,bibli_modele_init!$C$1:$C$4467,$E516)</f>
        <v>0.0654837001767755</v>
      </c>
      <c r="J516" s="0" t="n">
        <f aca="false">SUMIFS(bibli_modele_init!$E$1:$E$4467,bibli_modele_init!$A$1:$A$4467,$C516,bibli_modele_init!$C$1:$C$4467,$E516)</f>
        <v>173.1749513</v>
      </c>
      <c r="K516" s="0" t="n">
        <f aca="false">F516-I516</f>
        <v>0.177239197065469</v>
      </c>
      <c r="L516" s="0" t="n">
        <f aca="false">G516-J516</f>
        <v>0</v>
      </c>
      <c r="M516" s="0" t="n">
        <v>1</v>
      </c>
    </row>
    <row r="517" customFormat="false" ht="15.8" hidden="false" customHeight="false" outlineLevel="0" collapsed="false">
      <c r="A517" s="0" t="str">
        <f aca="false">MID(C517,1,2)</f>
        <v>02</v>
      </c>
      <c r="B517" s="0" t="str">
        <f aca="false">VLOOKUP(A517,Nomenclature!$E$1:$F$9,2,0)</f>
        <v>Café Hôtel Restaurant</v>
      </c>
      <c r="C517" s="5" t="s">
        <v>274</v>
      </c>
      <c r="D517" s="4" t="s">
        <v>155</v>
      </c>
      <c r="E517" s="4" t="s">
        <v>736</v>
      </c>
      <c r="F517" s="4" t="n">
        <v>0.344150049055523</v>
      </c>
      <c r="G517" s="4" t="n">
        <v>221.9225147</v>
      </c>
      <c r="H517" s="4" t="n">
        <v>2119.634797</v>
      </c>
      <c r="I517" s="4" t="n">
        <f aca="false">SUMIFS(bibli_modele_init!$D$1:$D$4467,bibli_modele_init!$A$1:$A$4467,$C517,bibli_modele_init!$C$1:$C$4467,$E517)</f>
        <v>0.31921302993849</v>
      </c>
      <c r="J517" s="0" t="n">
        <f aca="false">SUMIFS(bibli_modele_init!$E$1:$E$4467,bibli_modele_init!$A$1:$A$4467,$C517,bibli_modele_init!$C$1:$C$4467,$E517)</f>
        <v>221.9225147</v>
      </c>
      <c r="K517" s="0" t="n">
        <f aca="false">F517-I517</f>
        <v>0.0249370191170331</v>
      </c>
      <c r="L517" s="0" t="n">
        <f aca="false">G517-J517</f>
        <v>0</v>
      </c>
      <c r="M517" s="0" t="n">
        <v>1</v>
      </c>
    </row>
    <row r="518" customFormat="false" ht="15.8" hidden="false" customHeight="false" outlineLevel="0" collapsed="false">
      <c r="A518" s="0" t="str">
        <f aca="false">MID(C518,1,2)</f>
        <v>02</v>
      </c>
      <c r="B518" s="0" t="str">
        <f aca="false">VLOOKUP(A518,Nomenclature!$E$1:$F$9,2,0)</f>
        <v>Café Hôtel Restaurant</v>
      </c>
      <c r="C518" s="5" t="s">
        <v>274</v>
      </c>
      <c r="D518" s="4" t="s">
        <v>239</v>
      </c>
      <c r="E518" s="4" t="s">
        <v>737</v>
      </c>
      <c r="F518" s="4" t="n">
        <v>0</v>
      </c>
      <c r="G518" s="4" t="n">
        <v>0</v>
      </c>
      <c r="H518" s="4" t="n">
        <v>0</v>
      </c>
      <c r="I518" s="4" t="n">
        <f aca="false">SUMIFS(bibli_modele_init!$D$1:$D$4467,bibli_modele_init!$A$1:$A$4467,$C518,bibli_modele_init!$C$1:$C$4467,$E518)</f>
        <v>0.111677628208454</v>
      </c>
      <c r="J518" s="0" t="n">
        <f aca="false">SUMIFS(bibli_modele_init!$E$1:$E$4467,bibli_modele_init!$A$1:$A$4467,$C518,bibli_modele_init!$C$1:$C$4467,$E518)</f>
        <v>173.1749513</v>
      </c>
      <c r="K518" s="0" t="n">
        <f aca="false">F518-I518</f>
        <v>-0.111677628208454</v>
      </c>
      <c r="L518" s="0" t="n">
        <f aca="false">G518-J518</f>
        <v>-173.1749513</v>
      </c>
      <c r="M518" s="0" t="n">
        <v>1</v>
      </c>
    </row>
    <row r="519" customFormat="false" ht="15.8" hidden="false" customHeight="false" outlineLevel="0" collapsed="false">
      <c r="A519" s="0" t="str">
        <f aca="false">MID(C519,1,2)</f>
        <v>02</v>
      </c>
      <c r="B519" s="0" t="str">
        <f aca="false">VLOOKUP(A519,Nomenclature!$E$1:$F$9,2,0)</f>
        <v>Café Hôtel Restaurant</v>
      </c>
      <c r="C519" s="5" t="s">
        <v>274</v>
      </c>
      <c r="D519" s="4" t="s">
        <v>738</v>
      </c>
      <c r="E519" s="4" t="s">
        <v>738</v>
      </c>
      <c r="F519" s="4" t="n">
        <v>0.15</v>
      </c>
      <c r="G519" s="4" t="n">
        <v>20</v>
      </c>
      <c r="H519" s="4" t="n">
        <v>0</v>
      </c>
      <c r="I519" s="4" t="n">
        <f aca="false">SUMIFS(bibli_modele_init!$D$1:$D$4467,bibli_modele_init!$A$1:$A$4467,$C519,bibli_modele_init!$C$1:$C$4467,$E519)</f>
        <v>0.15</v>
      </c>
      <c r="J519" s="0" t="n">
        <f aca="false">SUMIFS(bibli_modele_init!$E$1:$E$4467,bibli_modele_init!$A$1:$A$4467,$C519,bibli_modele_init!$C$1:$C$4467,$E519)</f>
        <v>20</v>
      </c>
      <c r="K519" s="0" t="n">
        <f aca="false">F519-I519</f>
        <v>0</v>
      </c>
      <c r="L519" s="0" t="n">
        <f aca="false">G519-J519</f>
        <v>0</v>
      </c>
      <c r="M519" s="0" t="n">
        <v>1</v>
      </c>
    </row>
    <row r="520" customFormat="false" ht="15.8" hidden="false" customHeight="false" outlineLevel="0" collapsed="false">
      <c r="A520" s="0" t="str">
        <f aca="false">MID(C520,1,2)</f>
        <v>02</v>
      </c>
      <c r="B520" s="0" t="str">
        <f aca="false">VLOOKUP(A520,Nomenclature!$E$1:$F$9,2,0)</f>
        <v>Café Hôtel Restaurant</v>
      </c>
      <c r="C520" s="5" t="s">
        <v>484</v>
      </c>
      <c r="D520" s="4" t="s">
        <v>155</v>
      </c>
      <c r="E520" s="4" t="s">
        <v>732</v>
      </c>
      <c r="F520" s="4" t="n">
        <v>0.789081406303216</v>
      </c>
      <c r="G520" s="4" t="n">
        <v>243.1725147</v>
      </c>
      <c r="H520" s="4" t="n">
        <v>2078.125001</v>
      </c>
      <c r="I520" s="4" t="n">
        <f aca="false">SUMIFS(bibli_modele_init!$D$1:$D$4467,bibli_modele_init!$A$1:$A$4467,$C520,bibli_modele_init!$C$1:$C$4467,$E520)</f>
        <v>0.812832828604384</v>
      </c>
      <c r="J520" s="0" t="n">
        <f aca="false">SUMIFS(bibli_modele_init!$E$1:$E$4467,bibli_modele_init!$A$1:$A$4467,$C520,bibli_modele_init!$C$1:$C$4467,$E520)</f>
        <v>319.1725147</v>
      </c>
      <c r="K520" s="0" t="n">
        <f aca="false">F520-I520</f>
        <v>-0.023751422301168</v>
      </c>
      <c r="L520" s="0" t="n">
        <f aca="false">G520-J520</f>
        <v>-76</v>
      </c>
      <c r="M520" s="0" t="n">
        <v>1</v>
      </c>
    </row>
    <row r="521" customFormat="false" ht="15.8" hidden="false" customHeight="false" outlineLevel="0" collapsed="false">
      <c r="A521" s="0" t="str">
        <f aca="false">MID(C521,1,2)</f>
        <v>02</v>
      </c>
      <c r="B521" s="0" t="str">
        <f aca="false">VLOOKUP(A521,Nomenclature!$E$1:$F$9,2,0)</f>
        <v>Café Hôtel Restaurant</v>
      </c>
      <c r="C521" s="5" t="s">
        <v>484</v>
      </c>
      <c r="D521" s="4" t="s">
        <v>239</v>
      </c>
      <c r="E521" s="4" t="s">
        <v>733</v>
      </c>
      <c r="F521" s="4" t="n">
        <v>0</v>
      </c>
      <c r="G521" s="4" t="n">
        <v>0</v>
      </c>
      <c r="H521" s="4" t="n">
        <v>0</v>
      </c>
      <c r="I521" s="4" t="n">
        <f aca="false">SUMIFS(bibli_modele_init!$D$1:$D$4467,bibli_modele_init!$A$1:$A$4467,$C521,bibli_modele_init!$C$1:$C$4467,$E521)</f>
        <v>0.258876643592238</v>
      </c>
      <c r="J521" s="0" t="n">
        <f aca="false">SUMIFS(bibli_modele_init!$E$1:$E$4467,bibli_modele_init!$A$1:$A$4467,$C521,bibli_modele_init!$C$1:$C$4467,$E521)</f>
        <v>173.1749513</v>
      </c>
      <c r="K521" s="0" t="n">
        <f aca="false">F521-I521</f>
        <v>-0.258876643592238</v>
      </c>
      <c r="L521" s="0" t="n">
        <f aca="false">G521-J521</f>
        <v>-173.1749513</v>
      </c>
      <c r="M521" s="0" t="n">
        <v>1</v>
      </c>
    </row>
    <row r="522" customFormat="false" ht="15.8" hidden="false" customHeight="false" outlineLevel="0" collapsed="false">
      <c r="A522" s="0" t="str">
        <f aca="false">MID(C522,1,2)</f>
        <v>02</v>
      </c>
      <c r="B522" s="0" t="str">
        <f aca="false">VLOOKUP(A522,Nomenclature!$E$1:$F$9,2,0)</f>
        <v>Café Hôtel Restaurant</v>
      </c>
      <c r="C522" s="5" t="s">
        <v>484</v>
      </c>
      <c r="D522" s="4" t="s">
        <v>155</v>
      </c>
      <c r="E522" s="4" t="s">
        <v>734</v>
      </c>
      <c r="F522" s="4" t="n">
        <v>0.236345662815939</v>
      </c>
      <c r="G522" s="4" t="n">
        <v>173.1749513</v>
      </c>
      <c r="H522" s="4" t="n">
        <v>747.3165206</v>
      </c>
      <c r="I522" s="4" t="n">
        <f aca="false">SUMIFS(bibli_modele_init!$D$1:$D$4467,bibli_modele_init!$A$1:$A$4467,$C522,bibli_modele_init!$C$1:$C$4467,$E522)</f>
        <v>0.219113719941227</v>
      </c>
      <c r="J522" s="0" t="n">
        <f aca="false">SUMIFS(bibli_modele_init!$E$1:$E$4467,bibli_modele_init!$A$1:$A$4467,$C522,bibli_modele_init!$C$1:$C$4467,$E522)</f>
        <v>173.1749513</v>
      </c>
      <c r="K522" s="0" t="n">
        <f aca="false">F522-I522</f>
        <v>0.017231942874712</v>
      </c>
      <c r="L522" s="0" t="n">
        <f aca="false">G522-J522</f>
        <v>0</v>
      </c>
      <c r="M522" s="0" t="n">
        <v>1</v>
      </c>
    </row>
    <row r="523" customFormat="false" ht="15.8" hidden="false" customHeight="false" outlineLevel="0" collapsed="false">
      <c r="A523" s="0" t="str">
        <f aca="false">MID(C523,1,2)</f>
        <v>02</v>
      </c>
      <c r="B523" s="0" t="str">
        <f aca="false">VLOOKUP(A523,Nomenclature!$E$1:$F$9,2,0)</f>
        <v>Café Hôtel Restaurant</v>
      </c>
      <c r="C523" s="5" t="s">
        <v>484</v>
      </c>
      <c r="D523" s="4" t="s">
        <v>239</v>
      </c>
      <c r="E523" s="4" t="s">
        <v>735</v>
      </c>
      <c r="F523" s="4" t="n">
        <v>0.244818240869861</v>
      </c>
      <c r="G523" s="4" t="n">
        <v>173.1749513</v>
      </c>
      <c r="H523" s="4" t="n">
        <v>747.3165206</v>
      </c>
      <c r="I523" s="4" t="n">
        <f aca="false">SUMIFS(bibli_modele_init!$D$1:$D$4467,bibli_modele_init!$A$1:$A$4467,$C523,bibli_modele_init!$C$1:$C$4467,$E523)</f>
        <v>0.0775387322887472</v>
      </c>
      <c r="J523" s="0" t="n">
        <f aca="false">SUMIFS(bibli_modele_init!$E$1:$E$4467,bibli_modele_init!$A$1:$A$4467,$C523,bibli_modele_init!$C$1:$C$4467,$E523)</f>
        <v>173.1749513</v>
      </c>
      <c r="K523" s="0" t="n">
        <f aca="false">F523-I523</f>
        <v>0.167279508581114</v>
      </c>
      <c r="L523" s="0" t="n">
        <f aca="false">G523-J523</f>
        <v>0</v>
      </c>
      <c r="M523" s="0" t="n">
        <v>1</v>
      </c>
    </row>
    <row r="524" customFormat="false" ht="15.8" hidden="false" customHeight="false" outlineLevel="0" collapsed="false">
      <c r="A524" s="0" t="str">
        <f aca="false">MID(C524,1,2)</f>
        <v>02</v>
      </c>
      <c r="B524" s="0" t="str">
        <f aca="false">VLOOKUP(A524,Nomenclature!$E$1:$F$9,2,0)</f>
        <v>Café Hôtel Restaurant</v>
      </c>
      <c r="C524" s="5" t="s">
        <v>484</v>
      </c>
      <c r="D524" s="4" t="s">
        <v>155</v>
      </c>
      <c r="E524" s="4" t="s">
        <v>736</v>
      </c>
      <c r="F524" s="4" t="n">
        <v>0.393909438026565</v>
      </c>
      <c r="G524" s="4" t="n">
        <v>221.9225147</v>
      </c>
      <c r="H524" s="4" t="n">
        <v>2078.125001</v>
      </c>
      <c r="I524" s="4" t="n">
        <f aca="false">SUMIFS(bibli_modele_init!$D$1:$D$4467,bibli_modele_init!$A$1:$A$4467,$C524,bibli_modele_init!$C$1:$C$4467,$E524)</f>
        <v>0.365189533235378</v>
      </c>
      <c r="J524" s="0" t="n">
        <f aca="false">SUMIFS(bibli_modele_init!$E$1:$E$4467,bibli_modele_init!$A$1:$A$4467,$C524,bibli_modele_init!$C$1:$C$4467,$E524)</f>
        <v>221.9225147</v>
      </c>
      <c r="K524" s="0" t="n">
        <f aca="false">F524-I524</f>
        <v>0.028719904791187</v>
      </c>
      <c r="L524" s="0" t="n">
        <f aca="false">G524-J524</f>
        <v>0</v>
      </c>
      <c r="M524" s="0" t="n">
        <v>1</v>
      </c>
    </row>
    <row r="525" customFormat="false" ht="15.8" hidden="false" customHeight="false" outlineLevel="0" collapsed="false">
      <c r="A525" s="0" t="str">
        <f aca="false">MID(C525,1,2)</f>
        <v>02</v>
      </c>
      <c r="B525" s="0" t="str">
        <f aca="false">VLOOKUP(A525,Nomenclature!$E$1:$F$9,2,0)</f>
        <v>Café Hôtel Restaurant</v>
      </c>
      <c r="C525" s="5" t="s">
        <v>484</v>
      </c>
      <c r="D525" s="4" t="s">
        <v>239</v>
      </c>
      <c r="E525" s="4" t="s">
        <v>737</v>
      </c>
      <c r="F525" s="4" t="n">
        <v>0</v>
      </c>
      <c r="G525" s="4" t="n">
        <v>0</v>
      </c>
      <c r="H525" s="4" t="n">
        <v>0</v>
      </c>
      <c r="I525" s="4" t="n">
        <f aca="false">SUMIFS(bibli_modele_init!$D$1:$D$4467,bibli_modele_init!$A$1:$A$4467,$C525,bibli_modele_init!$C$1:$C$4467,$E525)</f>
        <v>0.129231220481245</v>
      </c>
      <c r="J525" s="0" t="n">
        <f aca="false">SUMIFS(bibli_modele_init!$E$1:$E$4467,bibli_modele_init!$A$1:$A$4467,$C525,bibli_modele_init!$C$1:$C$4467,$E525)</f>
        <v>173.1749513</v>
      </c>
      <c r="K525" s="0" t="n">
        <f aca="false">F525-I525</f>
        <v>-0.129231220481245</v>
      </c>
      <c r="L525" s="0" t="n">
        <f aca="false">G525-J525</f>
        <v>-173.1749513</v>
      </c>
      <c r="M525" s="0" t="n">
        <v>1</v>
      </c>
    </row>
    <row r="526" customFormat="false" ht="15.8" hidden="false" customHeight="false" outlineLevel="0" collapsed="false">
      <c r="A526" s="0" t="str">
        <f aca="false">MID(C526,1,2)</f>
        <v>02</v>
      </c>
      <c r="B526" s="0" t="str">
        <f aca="false">VLOOKUP(A526,Nomenclature!$E$1:$F$9,2,0)</f>
        <v>Café Hôtel Restaurant</v>
      </c>
      <c r="C526" s="5" t="s">
        <v>484</v>
      </c>
      <c r="D526" s="4" t="s">
        <v>738</v>
      </c>
      <c r="E526" s="4" t="s">
        <v>738</v>
      </c>
      <c r="F526" s="4" t="n">
        <v>0.15</v>
      </c>
      <c r="G526" s="4" t="n">
        <v>20</v>
      </c>
      <c r="H526" s="4" t="n">
        <v>0</v>
      </c>
      <c r="I526" s="4" t="n">
        <f aca="false">SUMIFS(bibli_modele_init!$D$1:$D$4467,bibli_modele_init!$A$1:$A$4467,$C526,bibli_modele_init!$C$1:$C$4467,$E526)</f>
        <v>0.15</v>
      </c>
      <c r="J526" s="0" t="n">
        <f aca="false">SUMIFS(bibli_modele_init!$E$1:$E$4467,bibli_modele_init!$A$1:$A$4467,$C526,bibli_modele_init!$C$1:$C$4467,$E526)</f>
        <v>20</v>
      </c>
      <c r="K526" s="0" t="n">
        <f aca="false">F526-I526</f>
        <v>0</v>
      </c>
      <c r="L526" s="0" t="n">
        <f aca="false">G526-J526</f>
        <v>0</v>
      </c>
      <c r="M526" s="0" t="n">
        <v>1</v>
      </c>
    </row>
    <row r="527" customFormat="false" ht="15.8" hidden="false" customHeight="false" outlineLevel="0" collapsed="false">
      <c r="A527" s="0" t="str">
        <f aca="false">MID(C527,1,2)</f>
        <v>02</v>
      </c>
      <c r="B527" s="0" t="str">
        <f aca="false">VLOOKUP(A527,Nomenclature!$E$1:$F$9,2,0)</f>
        <v>Café Hôtel Restaurant</v>
      </c>
      <c r="C527" s="5" t="s">
        <v>623</v>
      </c>
      <c r="D527" s="4" t="s">
        <v>155</v>
      </c>
      <c r="E527" s="4" t="s">
        <v>732</v>
      </c>
      <c r="F527" s="4" t="n">
        <v>0.788995035896511</v>
      </c>
      <c r="G527" s="4" t="n">
        <v>243.1725147</v>
      </c>
      <c r="H527" s="4" t="n">
        <v>1947.0784</v>
      </c>
      <c r="I527" s="4" t="n">
        <f aca="false">SUMIFS(bibli_modele_init!$D$1:$D$4467,bibli_modele_init!$A$1:$A$4467,$C527,bibli_modele_init!$C$1:$C$4467,$E527)</f>
        <v>0.834331251734302</v>
      </c>
      <c r="J527" s="0" t="n">
        <f aca="false">SUMIFS(bibli_modele_init!$E$1:$E$4467,bibli_modele_init!$A$1:$A$4467,$C527,bibli_modele_init!$C$1:$C$4467,$E527)</f>
        <v>319.1725147</v>
      </c>
      <c r="K527" s="0" t="n">
        <f aca="false">F527-I527</f>
        <v>-0.045336215837791</v>
      </c>
      <c r="L527" s="0" t="n">
        <f aca="false">G527-J527</f>
        <v>-76</v>
      </c>
      <c r="M527" s="0" t="n">
        <v>1</v>
      </c>
    </row>
    <row r="528" customFormat="false" ht="15.8" hidden="false" customHeight="false" outlineLevel="0" collapsed="false">
      <c r="A528" s="0" t="str">
        <f aca="false">MID(C528,1,2)</f>
        <v>02</v>
      </c>
      <c r="B528" s="0" t="str">
        <f aca="false">VLOOKUP(A528,Nomenclature!$E$1:$F$9,2,0)</f>
        <v>Café Hôtel Restaurant</v>
      </c>
      <c r="C528" s="5" t="s">
        <v>623</v>
      </c>
      <c r="D528" s="4" t="s">
        <v>239</v>
      </c>
      <c r="E528" s="4" t="s">
        <v>733</v>
      </c>
      <c r="F528" s="4" t="n">
        <v>0</v>
      </c>
      <c r="G528" s="4" t="n">
        <v>0</v>
      </c>
      <c r="H528" s="4" t="n">
        <v>0</v>
      </c>
      <c r="I528" s="4" t="n">
        <f aca="false">SUMIFS(bibli_modele_init!$D$1:$D$4467,bibli_modele_init!$A$1:$A$4467,$C528,bibli_modele_init!$C$1:$C$4467,$E528)</f>
        <v>0.279931681742966</v>
      </c>
      <c r="J528" s="0" t="n">
        <f aca="false">SUMIFS(bibli_modele_init!$E$1:$E$4467,bibli_modele_init!$A$1:$A$4467,$C528,bibli_modele_init!$C$1:$C$4467,$E528)</f>
        <v>173.1749513</v>
      </c>
      <c r="K528" s="0" t="n">
        <f aca="false">F528-I528</f>
        <v>-0.279931681742966</v>
      </c>
      <c r="L528" s="0" t="n">
        <f aca="false">G528-J528</f>
        <v>-173.1749513</v>
      </c>
      <c r="M528" s="0" t="n">
        <v>1</v>
      </c>
    </row>
    <row r="529" customFormat="false" ht="15.8" hidden="false" customHeight="false" outlineLevel="0" collapsed="false">
      <c r="A529" s="0" t="str">
        <f aca="false">MID(C529,1,2)</f>
        <v>02</v>
      </c>
      <c r="B529" s="0" t="str">
        <f aca="false">VLOOKUP(A529,Nomenclature!$E$1:$F$9,2,0)</f>
        <v>Café Hôtel Restaurant</v>
      </c>
      <c r="C529" s="5" t="s">
        <v>623</v>
      </c>
      <c r="D529" s="4" t="s">
        <v>155</v>
      </c>
      <c r="E529" s="4" t="s">
        <v>734</v>
      </c>
      <c r="F529" s="4" t="n">
        <v>0.2035607192613</v>
      </c>
      <c r="G529" s="4" t="n">
        <v>173.1749513</v>
      </c>
      <c r="H529" s="4" t="n">
        <v>700.3594665</v>
      </c>
      <c r="I529" s="4" t="n">
        <f aca="false">SUMIFS(bibli_modele_init!$D$1:$D$4467,bibli_modele_init!$A$1:$A$4467,$C529,bibli_modele_init!$C$1:$C$4467,$E529)</f>
        <v>0.193731716652705</v>
      </c>
      <c r="J529" s="0" t="n">
        <f aca="false">SUMIFS(bibli_modele_init!$E$1:$E$4467,bibli_modele_init!$A$1:$A$4467,$C529,bibli_modele_init!$C$1:$C$4467,$E529)</f>
        <v>173.1749513</v>
      </c>
      <c r="K529" s="0" t="n">
        <f aca="false">F529-I529</f>
        <v>0.00982900260859498</v>
      </c>
      <c r="L529" s="0" t="n">
        <f aca="false">G529-J529</f>
        <v>0</v>
      </c>
      <c r="M529" s="0" t="n">
        <v>1</v>
      </c>
    </row>
    <row r="530" customFormat="false" ht="15.8" hidden="false" customHeight="false" outlineLevel="0" collapsed="false">
      <c r="A530" s="0" t="str">
        <f aca="false">MID(C530,1,2)</f>
        <v>02</v>
      </c>
      <c r="B530" s="0" t="str">
        <f aca="false">VLOOKUP(A530,Nomenclature!$E$1:$F$9,2,0)</f>
        <v>Café Hôtel Restaurant</v>
      </c>
      <c r="C530" s="5" t="s">
        <v>623</v>
      </c>
      <c r="D530" s="4" t="s">
        <v>239</v>
      </c>
      <c r="E530" s="4" t="s">
        <v>735</v>
      </c>
      <c r="F530" s="4" t="n">
        <v>0.250038969027282</v>
      </c>
      <c r="G530" s="4" t="n">
        <v>173.1749513</v>
      </c>
      <c r="H530" s="4" t="n">
        <v>700.3594665</v>
      </c>
      <c r="I530" s="4" t="n">
        <f aca="false">SUMIFS(bibli_modele_init!$D$1:$D$4467,bibli_modele_init!$A$1:$A$4467,$C530,bibli_modele_init!$C$1:$C$4467,$E530)</f>
        <v>0.0722223738896852</v>
      </c>
      <c r="J530" s="0" t="n">
        <f aca="false">SUMIFS(bibli_modele_init!$E$1:$E$4467,bibli_modele_init!$A$1:$A$4467,$C530,bibli_modele_init!$C$1:$C$4467,$E530)</f>
        <v>173.1749513</v>
      </c>
      <c r="K530" s="0" t="n">
        <f aca="false">F530-I530</f>
        <v>0.177816595137597</v>
      </c>
      <c r="L530" s="0" t="n">
        <f aca="false">G530-J530</f>
        <v>0</v>
      </c>
      <c r="M530" s="0" t="n">
        <v>1</v>
      </c>
    </row>
    <row r="531" customFormat="false" ht="15.8" hidden="false" customHeight="false" outlineLevel="0" collapsed="false">
      <c r="A531" s="0" t="str">
        <f aca="false">MID(C531,1,2)</f>
        <v>02</v>
      </c>
      <c r="B531" s="0" t="str">
        <f aca="false">VLOOKUP(A531,Nomenclature!$E$1:$F$9,2,0)</f>
        <v>Café Hôtel Restaurant</v>
      </c>
      <c r="C531" s="5" t="s">
        <v>623</v>
      </c>
      <c r="D531" s="4" t="s">
        <v>155</v>
      </c>
      <c r="E531" s="4" t="s">
        <v>736</v>
      </c>
      <c r="F531" s="4" t="n">
        <v>0.347157815794465</v>
      </c>
      <c r="G531" s="4" t="n">
        <v>221.9225147</v>
      </c>
      <c r="H531" s="4" t="n">
        <v>1947.0784</v>
      </c>
      <c r="I531" s="4" t="n">
        <f aca="false">SUMIFS(bibli_modele_init!$D$1:$D$4467,bibli_modele_init!$A$1:$A$4467,$C531,bibli_modele_init!$C$1:$C$4467,$E531)</f>
        <v>0.330395175686784</v>
      </c>
      <c r="J531" s="0" t="n">
        <f aca="false">SUMIFS(bibli_modele_init!$E$1:$E$4467,bibli_modele_init!$A$1:$A$4467,$C531,bibli_modele_init!$C$1:$C$4467,$E531)</f>
        <v>221.9225147</v>
      </c>
      <c r="K531" s="0" t="n">
        <f aca="false">F531-I531</f>
        <v>0.016762640107681</v>
      </c>
      <c r="L531" s="0" t="n">
        <f aca="false">G531-J531</f>
        <v>0</v>
      </c>
      <c r="M531" s="0" t="n">
        <v>1</v>
      </c>
    </row>
    <row r="532" customFormat="false" ht="15.8" hidden="false" customHeight="false" outlineLevel="0" collapsed="false">
      <c r="A532" s="0" t="str">
        <f aca="false">MID(C532,1,2)</f>
        <v>02</v>
      </c>
      <c r="B532" s="0" t="str">
        <f aca="false">VLOOKUP(A532,Nomenclature!$E$1:$F$9,2,0)</f>
        <v>Café Hôtel Restaurant</v>
      </c>
      <c r="C532" s="5" t="s">
        <v>623</v>
      </c>
      <c r="D532" s="4" t="s">
        <v>239</v>
      </c>
      <c r="E532" s="4" t="s">
        <v>737</v>
      </c>
      <c r="F532" s="4" t="n">
        <v>0</v>
      </c>
      <c r="G532" s="4" t="n">
        <v>0</v>
      </c>
      <c r="H532" s="4" t="n">
        <v>0</v>
      </c>
      <c r="I532" s="4" t="n">
        <f aca="false">SUMIFS(bibli_modele_init!$D$1:$D$4467,bibli_modele_init!$A$1:$A$4467,$C532,bibli_modele_init!$C$1:$C$4467,$E532)</f>
        <v>0.123169939966905</v>
      </c>
      <c r="J532" s="0" t="n">
        <f aca="false">SUMIFS(bibli_modele_init!$E$1:$E$4467,bibli_modele_init!$A$1:$A$4467,$C532,bibli_modele_init!$C$1:$C$4467,$E532)</f>
        <v>173.1749513</v>
      </c>
      <c r="K532" s="0" t="n">
        <f aca="false">F532-I532</f>
        <v>-0.123169939966905</v>
      </c>
      <c r="L532" s="0" t="n">
        <f aca="false">G532-J532</f>
        <v>-173.1749513</v>
      </c>
      <c r="M532" s="0" t="n">
        <v>1</v>
      </c>
    </row>
    <row r="533" customFormat="false" ht="15.8" hidden="false" customHeight="false" outlineLevel="0" collapsed="false">
      <c r="A533" s="0" t="str">
        <f aca="false">MID(C533,1,2)</f>
        <v>02</v>
      </c>
      <c r="B533" s="0" t="str">
        <f aca="false">VLOOKUP(A533,Nomenclature!$E$1:$F$9,2,0)</f>
        <v>Café Hôtel Restaurant</v>
      </c>
      <c r="C533" s="5" t="s">
        <v>623</v>
      </c>
      <c r="D533" s="4" t="s">
        <v>738</v>
      </c>
      <c r="E533" s="4" t="s">
        <v>738</v>
      </c>
      <c r="F533" s="4" t="n">
        <v>0.15</v>
      </c>
      <c r="G533" s="4" t="n">
        <v>20</v>
      </c>
      <c r="H533" s="4" t="n">
        <v>0</v>
      </c>
      <c r="I533" s="4" t="n">
        <f aca="false">SUMIFS(bibli_modele_init!$D$1:$D$4467,bibli_modele_init!$A$1:$A$4467,$C533,bibli_modele_init!$C$1:$C$4467,$E533)</f>
        <v>0.15</v>
      </c>
      <c r="J533" s="0" t="n">
        <f aca="false">SUMIFS(bibli_modele_init!$E$1:$E$4467,bibli_modele_init!$A$1:$A$4467,$C533,bibli_modele_init!$C$1:$C$4467,$E533)</f>
        <v>20</v>
      </c>
      <c r="K533" s="0" t="n">
        <f aca="false">F533-I533</f>
        <v>0</v>
      </c>
      <c r="L533" s="0" t="n">
        <f aca="false">G533-J533</f>
        <v>0</v>
      </c>
      <c r="M533" s="0" t="n">
        <v>1</v>
      </c>
    </row>
    <row r="534" customFormat="false" ht="15.8" hidden="false" customHeight="false" outlineLevel="0" collapsed="false">
      <c r="A534" s="0" t="str">
        <f aca="false">MID(C534,1,2)</f>
        <v>02</v>
      </c>
      <c r="B534" s="0" t="str">
        <f aca="false">VLOOKUP(A534,Nomenclature!$E$1:$F$9,2,0)</f>
        <v>Café Hôtel Restaurant</v>
      </c>
      <c r="C534" s="5" t="s">
        <v>624</v>
      </c>
      <c r="D534" s="4" t="s">
        <v>155</v>
      </c>
      <c r="E534" s="4" t="s">
        <v>732</v>
      </c>
      <c r="F534" s="4" t="n">
        <v>0</v>
      </c>
      <c r="G534" s="4" t="n">
        <v>0</v>
      </c>
      <c r="H534" s="4" t="n">
        <v>0</v>
      </c>
      <c r="I534" s="4" t="n">
        <f aca="false">SUMIFS(bibli_modele_init!$D$1:$D$4467,bibli_modele_init!$A$1:$A$4467,$C534,bibli_modele_init!$C$1:$C$4467,$E534)</f>
        <v>0</v>
      </c>
      <c r="J534" s="0" t="n">
        <f aca="false">SUMIFS(bibli_modele_init!$E$1:$E$4467,bibli_modele_init!$A$1:$A$4467,$C534,bibli_modele_init!$C$1:$C$4467,$E534)</f>
        <v>0</v>
      </c>
      <c r="K534" s="0" t="n">
        <f aca="false">F534-I534</f>
        <v>0</v>
      </c>
      <c r="L534" s="0" t="n">
        <f aca="false">G534-J534</f>
        <v>0</v>
      </c>
      <c r="M534" s="0" t="n">
        <v>1</v>
      </c>
    </row>
    <row r="535" customFormat="false" ht="15.8" hidden="false" customHeight="false" outlineLevel="0" collapsed="false">
      <c r="A535" s="0" t="str">
        <f aca="false">MID(C535,1,2)</f>
        <v>02</v>
      </c>
      <c r="B535" s="0" t="str">
        <f aca="false">VLOOKUP(A535,Nomenclature!$E$1:$F$9,2,0)</f>
        <v>Café Hôtel Restaurant</v>
      </c>
      <c r="C535" s="5" t="s">
        <v>624</v>
      </c>
      <c r="D535" s="4" t="s">
        <v>239</v>
      </c>
      <c r="E535" s="4" t="s">
        <v>733</v>
      </c>
      <c r="F535" s="4" t="n">
        <v>0</v>
      </c>
      <c r="G535" s="4" t="n">
        <v>0</v>
      </c>
      <c r="H535" s="4" t="n">
        <v>0</v>
      </c>
      <c r="I535" s="4" t="n">
        <f aca="false">SUMIFS(bibli_modele_init!$D$1:$D$4467,bibli_modele_init!$A$1:$A$4467,$C535,bibli_modele_init!$C$1:$C$4467,$E535)</f>
        <v>0</v>
      </c>
      <c r="J535" s="0" t="n">
        <f aca="false">SUMIFS(bibli_modele_init!$E$1:$E$4467,bibli_modele_init!$A$1:$A$4467,$C535,bibli_modele_init!$C$1:$C$4467,$E535)</f>
        <v>0</v>
      </c>
      <c r="K535" s="0" t="n">
        <f aca="false">F535-I535</f>
        <v>0</v>
      </c>
      <c r="L535" s="0" t="n">
        <f aca="false">G535-J535</f>
        <v>0</v>
      </c>
      <c r="M535" s="0" t="n">
        <v>1</v>
      </c>
    </row>
    <row r="536" customFormat="false" ht="15.8" hidden="false" customHeight="false" outlineLevel="0" collapsed="false">
      <c r="A536" s="0" t="str">
        <f aca="false">MID(C536,1,2)</f>
        <v>02</v>
      </c>
      <c r="B536" s="0" t="str">
        <f aca="false">VLOOKUP(A536,Nomenclature!$E$1:$F$9,2,0)</f>
        <v>Café Hôtel Restaurant</v>
      </c>
      <c r="C536" s="5" t="s">
        <v>624</v>
      </c>
      <c r="D536" s="4" t="s">
        <v>155</v>
      </c>
      <c r="E536" s="4" t="s">
        <v>734</v>
      </c>
      <c r="F536" s="4" t="n">
        <v>0</v>
      </c>
      <c r="G536" s="4" t="n">
        <v>0</v>
      </c>
      <c r="H536" s="4" t="n">
        <v>0</v>
      </c>
      <c r="I536" s="4" t="n">
        <f aca="false">SUMIFS(bibli_modele_init!$D$1:$D$4467,bibli_modele_init!$A$1:$A$4467,$C536,bibli_modele_init!$C$1:$C$4467,$E536)</f>
        <v>0</v>
      </c>
      <c r="J536" s="0" t="n">
        <f aca="false">SUMIFS(bibli_modele_init!$E$1:$E$4467,bibli_modele_init!$A$1:$A$4467,$C536,bibli_modele_init!$C$1:$C$4467,$E536)</f>
        <v>0</v>
      </c>
      <c r="K536" s="0" t="n">
        <f aca="false">F536-I536</f>
        <v>0</v>
      </c>
      <c r="L536" s="0" t="n">
        <f aca="false">G536-J536</f>
        <v>0</v>
      </c>
      <c r="M536" s="0" t="n">
        <v>1</v>
      </c>
    </row>
    <row r="537" customFormat="false" ht="15.8" hidden="false" customHeight="false" outlineLevel="0" collapsed="false">
      <c r="A537" s="0" t="str">
        <f aca="false">MID(C537,1,2)</f>
        <v>02</v>
      </c>
      <c r="B537" s="0" t="str">
        <f aca="false">VLOOKUP(A537,Nomenclature!$E$1:$F$9,2,0)</f>
        <v>Café Hôtel Restaurant</v>
      </c>
      <c r="C537" s="5" t="s">
        <v>624</v>
      </c>
      <c r="D537" s="4" t="s">
        <v>239</v>
      </c>
      <c r="E537" s="4" t="s">
        <v>735</v>
      </c>
      <c r="F537" s="4" t="n">
        <v>0</v>
      </c>
      <c r="G537" s="4" t="n">
        <v>0</v>
      </c>
      <c r="H537" s="4" t="n">
        <v>0</v>
      </c>
      <c r="I537" s="4" t="n">
        <f aca="false">SUMIFS(bibli_modele_init!$D$1:$D$4467,bibli_modele_init!$A$1:$A$4467,$C537,bibli_modele_init!$C$1:$C$4467,$E537)</f>
        <v>0</v>
      </c>
      <c r="J537" s="0" t="n">
        <f aca="false">SUMIFS(bibli_modele_init!$E$1:$E$4467,bibli_modele_init!$A$1:$A$4467,$C537,bibli_modele_init!$C$1:$C$4467,$E537)</f>
        <v>0</v>
      </c>
      <c r="K537" s="0" t="n">
        <f aca="false">F537-I537</f>
        <v>0</v>
      </c>
      <c r="L537" s="0" t="n">
        <f aca="false">G537-J537</f>
        <v>0</v>
      </c>
      <c r="M537" s="0" t="n">
        <v>1</v>
      </c>
    </row>
    <row r="538" customFormat="false" ht="15.8" hidden="false" customHeight="false" outlineLevel="0" collapsed="false">
      <c r="A538" s="0" t="str">
        <f aca="false">MID(C538,1,2)</f>
        <v>02</v>
      </c>
      <c r="B538" s="0" t="str">
        <f aca="false">VLOOKUP(A538,Nomenclature!$E$1:$F$9,2,0)</f>
        <v>Café Hôtel Restaurant</v>
      </c>
      <c r="C538" s="5" t="s">
        <v>624</v>
      </c>
      <c r="D538" s="4" t="s">
        <v>155</v>
      </c>
      <c r="E538" s="4" t="s">
        <v>736</v>
      </c>
      <c r="F538" s="4" t="n">
        <v>0</v>
      </c>
      <c r="G538" s="4" t="n">
        <v>0</v>
      </c>
      <c r="H538" s="4" t="n">
        <v>0</v>
      </c>
      <c r="I538" s="4" t="n">
        <f aca="false">SUMIFS(bibli_modele_init!$D$1:$D$4467,bibli_modele_init!$A$1:$A$4467,$C538,bibli_modele_init!$C$1:$C$4467,$E538)</f>
        <v>0</v>
      </c>
      <c r="J538" s="0" t="n">
        <f aca="false">SUMIFS(bibli_modele_init!$E$1:$E$4467,bibli_modele_init!$A$1:$A$4467,$C538,bibli_modele_init!$C$1:$C$4467,$E538)</f>
        <v>0</v>
      </c>
      <c r="K538" s="0" t="n">
        <f aca="false">F538-I538</f>
        <v>0</v>
      </c>
      <c r="L538" s="0" t="n">
        <f aca="false">G538-J538</f>
        <v>0</v>
      </c>
      <c r="M538" s="0" t="n">
        <v>1</v>
      </c>
    </row>
    <row r="539" customFormat="false" ht="15.8" hidden="false" customHeight="false" outlineLevel="0" collapsed="false">
      <c r="A539" s="0" t="str">
        <f aca="false">MID(C539,1,2)</f>
        <v>02</v>
      </c>
      <c r="B539" s="0" t="str">
        <f aca="false">VLOOKUP(A539,Nomenclature!$E$1:$F$9,2,0)</f>
        <v>Café Hôtel Restaurant</v>
      </c>
      <c r="C539" s="5" t="s">
        <v>624</v>
      </c>
      <c r="D539" s="4" t="s">
        <v>239</v>
      </c>
      <c r="E539" s="4" t="s">
        <v>737</v>
      </c>
      <c r="F539" s="4" t="n">
        <v>0</v>
      </c>
      <c r="G539" s="4" t="n">
        <v>0</v>
      </c>
      <c r="H539" s="4" t="n">
        <v>0</v>
      </c>
      <c r="I539" s="4" t="n">
        <f aca="false">SUMIFS(bibli_modele_init!$D$1:$D$4467,bibli_modele_init!$A$1:$A$4467,$C539,bibli_modele_init!$C$1:$C$4467,$E539)</f>
        <v>0</v>
      </c>
      <c r="J539" s="0" t="n">
        <f aca="false">SUMIFS(bibli_modele_init!$E$1:$E$4467,bibli_modele_init!$A$1:$A$4467,$C539,bibli_modele_init!$C$1:$C$4467,$E539)</f>
        <v>0</v>
      </c>
      <c r="K539" s="0" t="n">
        <f aca="false">F539-I539</f>
        <v>0</v>
      </c>
      <c r="L539" s="0" t="n">
        <f aca="false">G539-J539</f>
        <v>0</v>
      </c>
      <c r="M539" s="0" t="n">
        <v>1</v>
      </c>
    </row>
    <row r="540" customFormat="false" ht="15.8" hidden="false" customHeight="false" outlineLevel="0" collapsed="false">
      <c r="A540" s="0" t="str">
        <f aca="false">MID(C540,1,2)</f>
        <v>02</v>
      </c>
      <c r="B540" s="0" t="str">
        <f aca="false">VLOOKUP(A540,Nomenclature!$E$1:$F$9,2,0)</f>
        <v>Café Hôtel Restaurant</v>
      </c>
      <c r="C540" s="5" t="s">
        <v>624</v>
      </c>
      <c r="D540" s="4" t="s">
        <v>738</v>
      </c>
      <c r="E540" s="4" t="s">
        <v>738</v>
      </c>
      <c r="F540" s="4" t="n">
        <v>0.15</v>
      </c>
      <c r="G540" s="4" t="n">
        <v>20</v>
      </c>
      <c r="H540" s="4" t="n">
        <v>0</v>
      </c>
      <c r="I540" s="4" t="n">
        <f aca="false">SUMIFS(bibli_modele_init!$D$1:$D$4467,bibli_modele_init!$A$1:$A$4467,$C540,bibli_modele_init!$C$1:$C$4467,$E540)</f>
        <v>0.15</v>
      </c>
      <c r="J540" s="0" t="n">
        <f aca="false">SUMIFS(bibli_modele_init!$E$1:$E$4467,bibli_modele_init!$A$1:$A$4467,$C540,bibli_modele_init!$C$1:$C$4467,$E540)</f>
        <v>20</v>
      </c>
      <c r="K540" s="0" t="n">
        <f aca="false">F540-I540</f>
        <v>0</v>
      </c>
      <c r="L540" s="0" t="n">
        <f aca="false">G540-J540</f>
        <v>0</v>
      </c>
      <c r="M540" s="0" t="n">
        <v>1</v>
      </c>
    </row>
    <row r="541" customFormat="false" ht="15.8" hidden="false" customHeight="false" outlineLevel="0" collapsed="false">
      <c r="A541" s="0" t="str">
        <f aca="false">MID(C541,1,2)</f>
        <v>02</v>
      </c>
      <c r="B541" s="0" t="str">
        <f aca="false">VLOOKUP(A541,Nomenclature!$E$1:$F$9,2,0)</f>
        <v>Café Hôtel Restaurant</v>
      </c>
      <c r="C541" s="5" t="s">
        <v>645</v>
      </c>
      <c r="D541" s="4" t="s">
        <v>155</v>
      </c>
      <c r="E541" s="4" t="s">
        <v>732</v>
      </c>
      <c r="F541" s="4" t="n">
        <v>0.734827618978066</v>
      </c>
      <c r="G541" s="4" t="n">
        <v>810.34356675</v>
      </c>
      <c r="H541" s="4" t="n">
        <v>5280.182309</v>
      </c>
      <c r="I541" s="4" t="n">
        <f aca="false">SUMIFS(bibli_modele_init!$D$1:$D$4467,bibli_modele_init!$A$1:$A$4467,$C541,bibli_modele_init!$C$1:$C$4467,$E541)</f>
        <v>0.75255336603915</v>
      </c>
      <c r="J541" s="0" t="n">
        <f aca="false">SUMIFS(bibli_modele_init!$E$1:$E$4467,bibli_modele_init!$A$1:$A$4467,$C541,bibli_modele_init!$C$1:$C$4467,$E541)</f>
        <v>886.34356675</v>
      </c>
      <c r="K541" s="0" t="n">
        <f aca="false">F541-I541</f>
        <v>-0.017725747061084</v>
      </c>
      <c r="L541" s="0" t="n">
        <f aca="false">G541-J541</f>
        <v>-76</v>
      </c>
      <c r="M541" s="0" t="n">
        <v>1</v>
      </c>
    </row>
    <row r="542" customFormat="false" ht="15.8" hidden="false" customHeight="false" outlineLevel="0" collapsed="false">
      <c r="A542" s="0" t="str">
        <f aca="false">MID(C542,1,2)</f>
        <v>02</v>
      </c>
      <c r="B542" s="0" t="str">
        <f aca="false">VLOOKUP(A542,Nomenclature!$E$1:$F$9,2,0)</f>
        <v>Café Hôtel Restaurant</v>
      </c>
      <c r="C542" s="5" t="s">
        <v>645</v>
      </c>
      <c r="D542" s="4" t="s">
        <v>239</v>
      </c>
      <c r="E542" s="4" t="s">
        <v>733</v>
      </c>
      <c r="F542" s="4" t="n">
        <v>0</v>
      </c>
      <c r="G542" s="4" t="n">
        <v>0</v>
      </c>
      <c r="H542" s="4" t="n">
        <v>0</v>
      </c>
      <c r="I542" s="4" t="n">
        <f aca="false">SUMIFS(bibli_modele_init!$D$1:$D$4467,bibli_modele_init!$A$1:$A$4467,$C542,bibli_modele_init!$C$1:$C$4467,$E542)</f>
        <v>0</v>
      </c>
      <c r="J542" s="0" t="n">
        <f aca="false">SUMIFS(bibli_modele_init!$E$1:$E$4467,bibli_modele_init!$A$1:$A$4467,$C542,bibli_modele_init!$C$1:$C$4467,$E542)</f>
        <v>0</v>
      </c>
      <c r="K542" s="0" t="n">
        <f aca="false">F542-I542</f>
        <v>0</v>
      </c>
      <c r="L542" s="0" t="n">
        <f aca="false">G542-J542</f>
        <v>0</v>
      </c>
      <c r="M542" s="0" t="n">
        <v>1</v>
      </c>
    </row>
    <row r="543" customFormat="false" ht="15.8" hidden="false" customHeight="false" outlineLevel="0" collapsed="false">
      <c r="A543" s="0" t="str">
        <f aca="false">MID(C543,1,2)</f>
        <v>02</v>
      </c>
      <c r="B543" s="0" t="str">
        <f aca="false">VLOOKUP(A543,Nomenclature!$E$1:$F$9,2,0)</f>
        <v>Café Hôtel Restaurant</v>
      </c>
      <c r="C543" s="5" t="s">
        <v>645</v>
      </c>
      <c r="D543" s="4" t="s">
        <v>155</v>
      </c>
      <c r="E543" s="4" t="s">
        <v>734</v>
      </c>
      <c r="F543" s="4" t="n">
        <v>0.189585525696341</v>
      </c>
      <c r="G543" s="4" t="n">
        <v>672.854532</v>
      </c>
      <c r="H543" s="4" t="n">
        <v>1726.352485</v>
      </c>
      <c r="I543" s="4" t="n">
        <f aca="false">SUMIFS(bibli_modele_init!$D$1:$D$4467,bibli_modele_init!$A$1:$A$4467,$C543,bibli_modele_init!$C$1:$C$4467,$E543)</f>
        <v>0.174742891594291</v>
      </c>
      <c r="J543" s="0" t="n">
        <f aca="false">SUMIFS(bibli_modele_init!$E$1:$E$4467,bibli_modele_init!$A$1:$A$4467,$C543,bibli_modele_init!$C$1:$C$4467,$E543)</f>
        <v>672.854532</v>
      </c>
      <c r="K543" s="0" t="n">
        <f aca="false">F543-I543</f>
        <v>0.01484263410205</v>
      </c>
      <c r="L543" s="0" t="n">
        <f aca="false">G543-J543</f>
        <v>0</v>
      </c>
      <c r="M543" s="0" t="n">
        <v>1</v>
      </c>
    </row>
    <row r="544" customFormat="false" ht="15.8" hidden="false" customHeight="false" outlineLevel="0" collapsed="false">
      <c r="A544" s="0" t="str">
        <f aca="false">MID(C544,1,2)</f>
        <v>02</v>
      </c>
      <c r="B544" s="0" t="str">
        <f aca="false">VLOOKUP(A544,Nomenclature!$E$1:$F$9,2,0)</f>
        <v>Café Hôtel Restaurant</v>
      </c>
      <c r="C544" s="5" t="s">
        <v>645</v>
      </c>
      <c r="D544" s="4" t="s">
        <v>239</v>
      </c>
      <c r="E544" s="4" t="s">
        <v>735</v>
      </c>
      <c r="F544" s="4" t="n">
        <v>0</v>
      </c>
      <c r="G544" s="4" t="n">
        <v>0</v>
      </c>
      <c r="H544" s="4" t="n">
        <v>0</v>
      </c>
      <c r="I544" s="4" t="n">
        <f aca="false">SUMIFS(bibli_modele_init!$D$1:$D$4467,bibli_modele_init!$A$1:$A$4467,$C544,bibli_modele_init!$C$1:$C$4467,$E544)</f>
        <v>0</v>
      </c>
      <c r="J544" s="0" t="n">
        <f aca="false">SUMIFS(bibli_modele_init!$E$1:$E$4467,bibli_modele_init!$A$1:$A$4467,$C544,bibli_modele_init!$C$1:$C$4467,$E544)</f>
        <v>0</v>
      </c>
      <c r="K544" s="0" t="n">
        <f aca="false">F544-I544</f>
        <v>0</v>
      </c>
      <c r="L544" s="0" t="n">
        <f aca="false">G544-J544</f>
        <v>0</v>
      </c>
      <c r="M544" s="0" t="n">
        <v>1</v>
      </c>
    </row>
    <row r="545" customFormat="false" ht="15.8" hidden="false" customHeight="false" outlineLevel="0" collapsed="false">
      <c r="A545" s="0" t="str">
        <f aca="false">MID(C545,1,2)</f>
        <v>02</v>
      </c>
      <c r="B545" s="0" t="str">
        <f aca="false">VLOOKUP(A545,Nomenclature!$E$1:$F$9,2,0)</f>
        <v>Café Hôtel Restaurant</v>
      </c>
      <c r="C545" s="5" t="s">
        <v>645</v>
      </c>
      <c r="D545" s="4" t="s">
        <v>155</v>
      </c>
      <c r="E545" s="4" t="s">
        <v>736</v>
      </c>
      <c r="F545" s="4" t="n">
        <v>0.323324152350349</v>
      </c>
      <c r="G545" s="4" t="n">
        <v>791.59356675</v>
      </c>
      <c r="H545" s="4" t="n">
        <v>2022.182309</v>
      </c>
      <c r="I545" s="4" t="n">
        <f aca="false">SUMIFS(bibli_modele_init!$D$1:$D$4467,bibli_modele_init!$A$1:$A$4467,$C545,bibli_modele_init!$C$1:$C$4467,$E545)</f>
        <v>0.298011132951503</v>
      </c>
      <c r="J545" s="0" t="n">
        <f aca="false">SUMIFS(bibli_modele_init!$E$1:$E$4467,bibli_modele_init!$A$1:$A$4467,$C545,bibli_modele_init!$C$1:$C$4467,$E545)</f>
        <v>791.59356675</v>
      </c>
      <c r="K545" s="0" t="n">
        <f aca="false">F545-I545</f>
        <v>0.025313019398846</v>
      </c>
      <c r="L545" s="0" t="n">
        <f aca="false">G545-J545</f>
        <v>0</v>
      </c>
      <c r="M545" s="0" t="n">
        <v>1</v>
      </c>
    </row>
    <row r="546" customFormat="false" ht="15.8" hidden="false" customHeight="false" outlineLevel="0" collapsed="false">
      <c r="A546" s="0" t="str">
        <f aca="false">MID(C546,1,2)</f>
        <v>02</v>
      </c>
      <c r="B546" s="0" t="str">
        <f aca="false">VLOOKUP(A546,Nomenclature!$E$1:$F$9,2,0)</f>
        <v>Café Hôtel Restaurant</v>
      </c>
      <c r="C546" s="5" t="s">
        <v>645</v>
      </c>
      <c r="D546" s="4" t="s">
        <v>239</v>
      </c>
      <c r="E546" s="4" t="s">
        <v>737</v>
      </c>
      <c r="F546" s="4" t="n">
        <v>0</v>
      </c>
      <c r="G546" s="4" t="n">
        <v>0</v>
      </c>
      <c r="H546" s="4" t="n">
        <v>0</v>
      </c>
      <c r="I546" s="4" t="n">
        <f aca="false">SUMIFS(bibli_modele_init!$D$1:$D$4467,bibli_modele_init!$A$1:$A$4467,$C546,bibli_modele_init!$C$1:$C$4467,$E546)</f>
        <v>0</v>
      </c>
      <c r="J546" s="0" t="n">
        <f aca="false">SUMIFS(bibli_modele_init!$E$1:$E$4467,bibli_modele_init!$A$1:$A$4467,$C546,bibli_modele_init!$C$1:$C$4467,$E546)</f>
        <v>0</v>
      </c>
      <c r="K546" s="0" t="n">
        <f aca="false">F546-I546</f>
        <v>0</v>
      </c>
      <c r="L546" s="0" t="n">
        <f aca="false">G546-J546</f>
        <v>0</v>
      </c>
      <c r="M546" s="0" t="n">
        <v>1</v>
      </c>
    </row>
    <row r="547" customFormat="false" ht="15.8" hidden="false" customHeight="false" outlineLevel="0" collapsed="false">
      <c r="A547" s="0" t="str">
        <f aca="false">MID(C547,1,2)</f>
        <v>02</v>
      </c>
      <c r="B547" s="0" t="str">
        <f aca="false">VLOOKUP(A547,Nomenclature!$E$1:$F$9,2,0)</f>
        <v>Café Hôtel Restaurant</v>
      </c>
      <c r="C547" s="5" t="s">
        <v>645</v>
      </c>
      <c r="D547" s="4" t="s">
        <v>738</v>
      </c>
      <c r="E547" s="4" t="s">
        <v>738</v>
      </c>
      <c r="F547" s="4" t="n">
        <v>0.15</v>
      </c>
      <c r="G547" s="4" t="n">
        <v>20</v>
      </c>
      <c r="H547" s="4" t="n">
        <v>0</v>
      </c>
      <c r="I547" s="4" t="n">
        <f aca="false">SUMIFS(bibli_modele_init!$D$1:$D$4467,bibli_modele_init!$A$1:$A$4467,$C547,bibli_modele_init!$C$1:$C$4467,$E547)</f>
        <v>0.15</v>
      </c>
      <c r="J547" s="0" t="n">
        <f aca="false">SUMIFS(bibli_modele_init!$E$1:$E$4467,bibli_modele_init!$A$1:$A$4467,$C547,bibli_modele_init!$C$1:$C$4467,$E547)</f>
        <v>20</v>
      </c>
      <c r="K547" s="0" t="n">
        <f aca="false">F547-I547</f>
        <v>0</v>
      </c>
      <c r="L547" s="0" t="n">
        <f aca="false">G547-J547</f>
        <v>0</v>
      </c>
      <c r="M547" s="0" t="n">
        <v>1</v>
      </c>
    </row>
    <row r="548" customFormat="false" ht="15.8" hidden="false" customHeight="false" outlineLevel="0" collapsed="false">
      <c r="A548" s="0" t="str">
        <f aca="false">MID(C548,1,2)</f>
        <v>02</v>
      </c>
      <c r="B548" s="0" t="str">
        <f aca="false">VLOOKUP(A548,Nomenclature!$E$1:$F$9,2,0)</f>
        <v>Café Hôtel Restaurant</v>
      </c>
      <c r="C548" s="5" t="s">
        <v>647</v>
      </c>
      <c r="D548" s="4" t="s">
        <v>155</v>
      </c>
      <c r="E548" s="4" t="s">
        <v>732</v>
      </c>
      <c r="F548" s="4" t="n">
        <v>0.698579925714231</v>
      </c>
      <c r="G548" s="4" t="n">
        <v>638.5416669</v>
      </c>
      <c r="H548" s="4" t="n">
        <v>1550.364583</v>
      </c>
      <c r="I548" s="4" t="n">
        <f aca="false">SUMIFS(bibli_modele_init!$D$1:$D$4467,bibli_modele_init!$A$1:$A$4467,$C548,bibli_modele_init!$C$1:$C$4467,$E548)</f>
        <v>0.698579925714232</v>
      </c>
      <c r="J548" s="0" t="n">
        <f aca="false">SUMIFS(bibli_modele_init!$E$1:$E$4467,bibli_modele_init!$A$1:$A$4467,$C548,bibli_modele_init!$C$1:$C$4467,$E548)</f>
        <v>714.5416669</v>
      </c>
      <c r="K548" s="0" t="n">
        <f aca="false">F548-I548</f>
        <v>0</v>
      </c>
      <c r="L548" s="0" t="n">
        <f aca="false">G548-J548</f>
        <v>-76</v>
      </c>
      <c r="M548" s="0" t="n">
        <v>1</v>
      </c>
    </row>
    <row r="549" customFormat="false" ht="15.8" hidden="false" customHeight="false" outlineLevel="0" collapsed="false">
      <c r="A549" s="0" t="str">
        <f aca="false">MID(C549,1,2)</f>
        <v>02</v>
      </c>
      <c r="B549" s="0" t="str">
        <f aca="false">VLOOKUP(A549,Nomenclature!$E$1:$F$9,2,0)</f>
        <v>Café Hôtel Restaurant</v>
      </c>
      <c r="C549" s="5" t="s">
        <v>647</v>
      </c>
      <c r="D549" s="4" t="s">
        <v>239</v>
      </c>
      <c r="E549" s="4" t="s">
        <v>733</v>
      </c>
      <c r="F549" s="4" t="n">
        <v>0</v>
      </c>
      <c r="G549" s="4" t="n">
        <v>0</v>
      </c>
      <c r="H549" s="4" t="n">
        <v>0</v>
      </c>
      <c r="I549" s="4" t="n">
        <f aca="false">SUMIFS(bibli_modele_init!$D$1:$D$4467,bibli_modele_init!$A$1:$A$4467,$C549,bibli_modele_init!$C$1:$C$4467,$E549)</f>
        <v>0</v>
      </c>
      <c r="J549" s="0" t="n">
        <f aca="false">SUMIFS(bibli_modele_init!$E$1:$E$4467,bibli_modele_init!$A$1:$A$4467,$C549,bibli_modele_init!$C$1:$C$4467,$E549)</f>
        <v>0</v>
      </c>
      <c r="K549" s="0" t="n">
        <f aca="false">F549-I549</f>
        <v>0</v>
      </c>
      <c r="L549" s="0" t="n">
        <f aca="false">G549-J549</f>
        <v>0</v>
      </c>
      <c r="M549" s="0" t="n">
        <v>1</v>
      </c>
    </row>
    <row r="550" customFormat="false" ht="15.8" hidden="false" customHeight="false" outlineLevel="0" collapsed="false">
      <c r="A550" s="0" t="str">
        <f aca="false">MID(C550,1,2)</f>
        <v>02</v>
      </c>
      <c r="B550" s="0" t="str">
        <f aca="false">VLOOKUP(A550,Nomenclature!$E$1:$F$9,2,0)</f>
        <v>Café Hôtel Restaurant</v>
      </c>
      <c r="C550" s="5" t="s">
        <v>647</v>
      </c>
      <c r="D550" s="4" t="s">
        <v>155</v>
      </c>
      <c r="E550" s="4" t="s">
        <v>734</v>
      </c>
      <c r="F550" s="4" t="n">
        <v>0.180233620834272</v>
      </c>
      <c r="G550" s="4" t="n">
        <v>526.82291655</v>
      </c>
      <c r="H550" s="4" t="n">
        <v>1550.364583</v>
      </c>
      <c r="I550" s="4" t="n">
        <f aca="false">SUMIFS(bibli_modele_init!$D$1:$D$4467,bibli_modele_init!$A$1:$A$4467,$C550,bibli_modele_init!$C$1:$C$4467,$E550)</f>
        <v>0.162210258750845</v>
      </c>
      <c r="J550" s="0" t="n">
        <f aca="false">SUMIFS(bibli_modele_init!$E$1:$E$4467,bibli_modele_init!$A$1:$A$4467,$C550,bibli_modele_init!$C$1:$C$4467,$E550)</f>
        <v>526.82291655</v>
      </c>
      <c r="K550" s="0" t="n">
        <f aca="false">F550-I550</f>
        <v>0.018023362083427</v>
      </c>
      <c r="L550" s="0" t="n">
        <f aca="false">G550-J550</f>
        <v>0</v>
      </c>
      <c r="M550" s="0" t="n">
        <v>1</v>
      </c>
    </row>
    <row r="551" customFormat="false" ht="15.8" hidden="false" customHeight="false" outlineLevel="0" collapsed="false">
      <c r="A551" s="0" t="str">
        <f aca="false">MID(C551,1,2)</f>
        <v>02</v>
      </c>
      <c r="B551" s="0" t="str">
        <f aca="false">VLOOKUP(A551,Nomenclature!$E$1:$F$9,2,0)</f>
        <v>Café Hôtel Restaurant</v>
      </c>
      <c r="C551" s="5" t="s">
        <v>647</v>
      </c>
      <c r="D551" s="4" t="s">
        <v>239</v>
      </c>
      <c r="E551" s="4" t="s">
        <v>735</v>
      </c>
      <c r="F551" s="4" t="n">
        <v>0</v>
      </c>
      <c r="G551" s="4" t="n">
        <v>0</v>
      </c>
      <c r="H551" s="4" t="n">
        <v>0</v>
      </c>
      <c r="I551" s="4" t="n">
        <f aca="false">SUMIFS(bibli_modele_init!$D$1:$D$4467,bibli_modele_init!$A$1:$A$4467,$C551,bibli_modele_init!$C$1:$C$4467,$E551)</f>
        <v>0</v>
      </c>
      <c r="J551" s="0" t="n">
        <f aca="false">SUMIFS(bibli_modele_init!$E$1:$E$4467,bibli_modele_init!$A$1:$A$4467,$C551,bibli_modele_init!$C$1:$C$4467,$E551)</f>
        <v>0</v>
      </c>
      <c r="K551" s="0" t="n">
        <f aca="false">F551-I551</f>
        <v>0</v>
      </c>
      <c r="L551" s="0" t="n">
        <f aca="false">G551-J551</f>
        <v>0</v>
      </c>
      <c r="M551" s="0" t="n">
        <v>1</v>
      </c>
    </row>
    <row r="552" customFormat="false" ht="15.8" hidden="false" customHeight="false" outlineLevel="0" collapsed="false">
      <c r="A552" s="0" t="str">
        <f aca="false">MID(C552,1,2)</f>
        <v>02</v>
      </c>
      <c r="B552" s="0" t="str">
        <f aca="false">VLOOKUP(A552,Nomenclature!$E$1:$F$9,2,0)</f>
        <v>Café Hôtel Restaurant</v>
      </c>
      <c r="C552" s="5" t="s">
        <v>647</v>
      </c>
      <c r="D552" s="4" t="s">
        <v>155</v>
      </c>
      <c r="E552" s="4" t="s">
        <v>736</v>
      </c>
      <c r="F552" s="4" t="n">
        <v>0.307375167314262</v>
      </c>
      <c r="G552" s="4" t="n">
        <v>619.7916669</v>
      </c>
      <c r="H552" s="4" t="n">
        <v>1550.364583</v>
      </c>
      <c r="I552" s="4" t="n">
        <f aca="false">SUMIFS(bibli_modele_init!$D$1:$D$4467,bibli_modele_init!$A$1:$A$4467,$C552,bibli_modele_init!$C$1:$C$4467,$E552)</f>
        <v>0.276637650582836</v>
      </c>
      <c r="J552" s="0" t="n">
        <f aca="false">SUMIFS(bibli_modele_init!$E$1:$E$4467,bibli_modele_init!$A$1:$A$4467,$C552,bibli_modele_init!$C$1:$C$4467,$E552)</f>
        <v>619.7916669</v>
      </c>
      <c r="K552" s="0" t="n">
        <f aca="false">F552-I552</f>
        <v>0.030737516731426</v>
      </c>
      <c r="L552" s="0" t="n">
        <f aca="false">G552-J552</f>
        <v>0</v>
      </c>
      <c r="M552" s="0" t="n">
        <v>1</v>
      </c>
    </row>
    <row r="553" customFormat="false" ht="15.8" hidden="false" customHeight="false" outlineLevel="0" collapsed="false">
      <c r="A553" s="0" t="str">
        <f aca="false">MID(C553,1,2)</f>
        <v>02</v>
      </c>
      <c r="B553" s="0" t="str">
        <f aca="false">VLOOKUP(A553,Nomenclature!$E$1:$F$9,2,0)</f>
        <v>Café Hôtel Restaurant</v>
      </c>
      <c r="C553" s="5" t="s">
        <v>647</v>
      </c>
      <c r="D553" s="4" t="s">
        <v>239</v>
      </c>
      <c r="E553" s="4" t="s">
        <v>737</v>
      </c>
      <c r="F553" s="4" t="n">
        <v>0</v>
      </c>
      <c r="G553" s="4" t="n">
        <v>0</v>
      </c>
      <c r="H553" s="4" t="n">
        <v>0</v>
      </c>
      <c r="I553" s="4" t="n">
        <f aca="false">SUMIFS(bibli_modele_init!$D$1:$D$4467,bibli_modele_init!$A$1:$A$4467,$C553,bibli_modele_init!$C$1:$C$4467,$E553)</f>
        <v>0</v>
      </c>
      <c r="J553" s="0" t="n">
        <f aca="false">SUMIFS(bibli_modele_init!$E$1:$E$4467,bibli_modele_init!$A$1:$A$4467,$C553,bibli_modele_init!$C$1:$C$4467,$E553)</f>
        <v>0</v>
      </c>
      <c r="K553" s="0" t="n">
        <f aca="false">F553-I553</f>
        <v>0</v>
      </c>
      <c r="L553" s="0" t="n">
        <f aca="false">G553-J553</f>
        <v>0</v>
      </c>
      <c r="M553" s="0" t="n">
        <v>1</v>
      </c>
    </row>
    <row r="554" customFormat="false" ht="15.8" hidden="false" customHeight="false" outlineLevel="0" collapsed="false">
      <c r="A554" s="0" t="str">
        <f aca="false">MID(C554,1,2)</f>
        <v>02</v>
      </c>
      <c r="B554" s="0" t="str">
        <f aca="false">VLOOKUP(A554,Nomenclature!$E$1:$F$9,2,0)</f>
        <v>Café Hôtel Restaurant</v>
      </c>
      <c r="C554" s="5" t="s">
        <v>647</v>
      </c>
      <c r="D554" s="4" t="s">
        <v>738</v>
      </c>
      <c r="E554" s="4" t="s">
        <v>738</v>
      </c>
      <c r="F554" s="4" t="n">
        <v>0.15</v>
      </c>
      <c r="G554" s="4" t="n">
        <v>20</v>
      </c>
      <c r="H554" s="4" t="n">
        <v>0</v>
      </c>
      <c r="I554" s="4" t="n">
        <f aca="false">SUMIFS(bibli_modele_init!$D$1:$D$4467,bibli_modele_init!$A$1:$A$4467,$C554,bibli_modele_init!$C$1:$C$4467,$E554)</f>
        <v>0.15</v>
      </c>
      <c r="J554" s="0" t="n">
        <f aca="false">SUMIFS(bibli_modele_init!$E$1:$E$4467,bibli_modele_init!$A$1:$A$4467,$C554,bibli_modele_init!$C$1:$C$4467,$E554)</f>
        <v>20</v>
      </c>
      <c r="K554" s="0" t="n">
        <f aca="false">F554-I554</f>
        <v>0</v>
      </c>
      <c r="L554" s="0" t="n">
        <f aca="false">G554-J554</f>
        <v>0</v>
      </c>
      <c r="M554" s="0" t="n">
        <v>1</v>
      </c>
    </row>
    <row r="555" customFormat="false" ht="15.8" hidden="false" customHeight="false" outlineLevel="0" collapsed="false">
      <c r="A555" s="0" t="str">
        <f aca="false">MID(C555,1,2)</f>
        <v>02</v>
      </c>
      <c r="B555" s="0" t="str">
        <f aca="false">VLOOKUP(A555,Nomenclature!$E$1:$F$9,2,0)</f>
        <v>Café Hôtel Restaurant</v>
      </c>
      <c r="C555" s="5" t="s">
        <v>321</v>
      </c>
      <c r="D555" s="4" t="s">
        <v>155</v>
      </c>
      <c r="E555" s="4" t="s">
        <v>732</v>
      </c>
      <c r="F555" s="4" t="n">
        <v>0.90257983472889</v>
      </c>
      <c r="G555" s="4" t="n">
        <v>232.222839635</v>
      </c>
      <c r="H555" s="4" t="n">
        <v>5773.556483</v>
      </c>
      <c r="I555" s="4" t="n">
        <f aca="false">SUMIFS(bibli_modele_init!$D$1:$D$4467,bibli_modele_init!$A$1:$A$4467,$C555,bibli_modele_init!$C$1:$C$4467,$E555)</f>
        <v>0.920601458148749</v>
      </c>
      <c r="J555" s="0" t="n">
        <f aca="false">SUMIFS(bibli_modele_init!$E$1:$E$4467,bibli_modele_init!$A$1:$A$4467,$C555,bibli_modele_init!$C$1:$C$4467,$E555)</f>
        <v>308.222839635</v>
      </c>
      <c r="K555" s="0" t="n">
        <f aca="false">F555-I555</f>
        <v>-0.018021623419859</v>
      </c>
      <c r="L555" s="0" t="n">
        <f aca="false">G555-J555</f>
        <v>-76</v>
      </c>
      <c r="M555" s="0" t="n">
        <v>1</v>
      </c>
    </row>
    <row r="556" customFormat="false" ht="15.8" hidden="false" customHeight="false" outlineLevel="0" collapsed="false">
      <c r="A556" s="0" t="str">
        <f aca="false">MID(C556,1,2)</f>
        <v>02</v>
      </c>
      <c r="B556" s="0" t="str">
        <f aca="false">VLOOKUP(A556,Nomenclature!$E$1:$F$9,2,0)</f>
        <v>Café Hôtel Restaurant</v>
      </c>
      <c r="C556" s="5" t="s">
        <v>321</v>
      </c>
      <c r="D556" s="4" t="s">
        <v>239</v>
      </c>
      <c r="E556" s="4" t="s">
        <v>733</v>
      </c>
      <c r="F556" s="4" t="n">
        <v>0.21137163338013</v>
      </c>
      <c r="G556" s="4" t="n">
        <v>166.69444455</v>
      </c>
      <c r="H556" s="4" t="n">
        <v>908.0546302</v>
      </c>
      <c r="I556" s="4" t="n">
        <f aca="false">SUMIFS(bibli_modele_init!$D$1:$D$4467,bibli_modele_init!$A$1:$A$4467,$C556,bibli_modele_init!$C$1:$C$4467,$E556)</f>
        <v>0.226622553212611</v>
      </c>
      <c r="J556" s="0" t="n">
        <f aca="false">SUMIFS(bibli_modele_init!$E$1:$E$4467,bibli_modele_init!$A$1:$A$4467,$C556,bibli_modele_init!$C$1:$C$4467,$E556)</f>
        <v>166.69444455</v>
      </c>
      <c r="K556" s="0" t="n">
        <f aca="false">F556-I556</f>
        <v>-0.015250919832481</v>
      </c>
      <c r="L556" s="0" t="n">
        <f aca="false">G556-J556</f>
        <v>0</v>
      </c>
      <c r="M556" s="0" t="n">
        <v>1</v>
      </c>
    </row>
    <row r="557" customFormat="false" ht="15.8" hidden="false" customHeight="false" outlineLevel="0" collapsed="false">
      <c r="A557" s="0" t="str">
        <f aca="false">MID(C557,1,2)</f>
        <v>02</v>
      </c>
      <c r="B557" s="0" t="str">
        <f aca="false">VLOOKUP(A557,Nomenclature!$E$1:$F$9,2,0)</f>
        <v>Café Hôtel Restaurant</v>
      </c>
      <c r="C557" s="5" t="s">
        <v>321</v>
      </c>
      <c r="D557" s="4" t="s">
        <v>155</v>
      </c>
      <c r="E557" s="4" t="s">
        <v>734</v>
      </c>
      <c r="F557" s="4" t="n">
        <v>0.232865597360054</v>
      </c>
      <c r="G557" s="4" t="n">
        <v>155.44444455</v>
      </c>
      <c r="H557" s="4" t="n">
        <v>908.0546302</v>
      </c>
      <c r="I557" s="4" t="n">
        <f aca="false">SUMIFS(bibli_modele_init!$D$1:$D$4467,bibli_modele_init!$A$1:$A$4467,$C557,bibli_modele_init!$C$1:$C$4467,$E557)</f>
        <v>0.21376365858214</v>
      </c>
      <c r="J557" s="0" t="n">
        <f aca="false">SUMIFS(bibli_modele_init!$E$1:$E$4467,bibli_modele_init!$A$1:$A$4467,$C557,bibli_modele_init!$C$1:$C$4467,$E557)</f>
        <v>155.44444455</v>
      </c>
      <c r="K557" s="0" t="n">
        <f aca="false">F557-I557</f>
        <v>0.019101938777914</v>
      </c>
      <c r="L557" s="0" t="n">
        <f aca="false">G557-J557</f>
        <v>0</v>
      </c>
      <c r="M557" s="0" t="n">
        <v>1</v>
      </c>
    </row>
    <row r="558" customFormat="false" ht="15.8" hidden="false" customHeight="false" outlineLevel="0" collapsed="false">
      <c r="A558" s="0" t="str">
        <f aca="false">MID(C558,1,2)</f>
        <v>02</v>
      </c>
      <c r="B558" s="0" t="str">
        <f aca="false">VLOOKUP(A558,Nomenclature!$E$1:$F$9,2,0)</f>
        <v>Café Hôtel Restaurant</v>
      </c>
      <c r="C558" s="5" t="s">
        <v>321</v>
      </c>
      <c r="D558" s="4" t="s">
        <v>239</v>
      </c>
      <c r="E558" s="4" t="s">
        <v>735</v>
      </c>
      <c r="F558" s="4" t="n">
        <v>0.0545338814120735</v>
      </c>
      <c r="G558" s="4" t="n">
        <v>155.44444455</v>
      </c>
      <c r="H558" s="4" t="n">
        <v>908.0546302</v>
      </c>
      <c r="I558" s="4" t="n">
        <f aca="false">SUMIFS(bibli_modele_init!$D$1:$D$4467,bibli_modele_init!$A$1:$A$4467,$C558,bibli_modele_init!$C$1:$C$4467,$E558)</f>
        <v>0.0584686187288536</v>
      </c>
      <c r="J558" s="0" t="n">
        <f aca="false">SUMIFS(bibli_modele_init!$E$1:$E$4467,bibli_modele_init!$A$1:$A$4467,$C558,bibli_modele_init!$C$1:$C$4467,$E558)</f>
        <v>155.44444455</v>
      </c>
      <c r="K558" s="0" t="n">
        <f aca="false">F558-I558</f>
        <v>-0.0039347373167801</v>
      </c>
      <c r="L558" s="0" t="n">
        <f aca="false">G558-J558</f>
        <v>0</v>
      </c>
      <c r="M558" s="0" t="n">
        <v>1</v>
      </c>
    </row>
    <row r="559" customFormat="false" ht="15.8" hidden="false" customHeight="false" outlineLevel="0" collapsed="false">
      <c r="A559" s="0" t="str">
        <f aca="false">MID(C559,1,2)</f>
        <v>02</v>
      </c>
      <c r="B559" s="0" t="str">
        <f aca="false">VLOOKUP(A559,Nomenclature!$E$1:$F$9,2,0)</f>
        <v>Café Hôtel Restaurant</v>
      </c>
      <c r="C559" s="5" t="s">
        <v>321</v>
      </c>
      <c r="D559" s="4" t="s">
        <v>155</v>
      </c>
      <c r="E559" s="4" t="s">
        <v>736</v>
      </c>
      <c r="F559" s="4" t="n">
        <v>0.397135127280712</v>
      </c>
      <c r="G559" s="4" t="n">
        <v>198.472839635</v>
      </c>
      <c r="H559" s="4" t="n">
        <v>2601.056483</v>
      </c>
      <c r="I559" s="4" t="n">
        <f aca="false">SUMIFS(bibli_modele_init!$D$1:$D$4467,bibli_modele_init!$A$1:$A$4467,$C559,bibli_modele_init!$C$1:$C$4467,$E559)</f>
        <v>0.364558177426905</v>
      </c>
      <c r="J559" s="0" t="n">
        <f aca="false">SUMIFS(bibli_modele_init!$E$1:$E$4467,bibli_modele_init!$A$1:$A$4467,$C559,bibli_modele_init!$C$1:$C$4467,$E559)</f>
        <v>198.472839635</v>
      </c>
      <c r="K559" s="0" t="n">
        <f aca="false">F559-I559</f>
        <v>0.032576949853807</v>
      </c>
      <c r="L559" s="0" t="n">
        <f aca="false">G559-J559</f>
        <v>0</v>
      </c>
      <c r="M559" s="0" t="n">
        <v>1</v>
      </c>
    </row>
    <row r="560" customFormat="false" ht="15.8" hidden="false" customHeight="false" outlineLevel="0" collapsed="false">
      <c r="A560" s="0" t="str">
        <f aca="false">MID(C560,1,2)</f>
        <v>02</v>
      </c>
      <c r="B560" s="0" t="str">
        <f aca="false">VLOOKUP(A560,Nomenclature!$E$1:$F$9,2,0)</f>
        <v>Café Hôtel Restaurant</v>
      </c>
      <c r="C560" s="5" t="s">
        <v>321</v>
      </c>
      <c r="D560" s="4" t="s">
        <v>239</v>
      </c>
      <c r="E560" s="4" t="s">
        <v>737</v>
      </c>
      <c r="F560" s="4" t="n">
        <v>0</v>
      </c>
      <c r="G560" s="4" t="n">
        <v>0</v>
      </c>
      <c r="H560" s="4" t="n">
        <v>0</v>
      </c>
      <c r="I560" s="4" t="n">
        <f aca="false">SUMIFS(bibli_modele_init!$D$1:$D$4467,bibli_modele_init!$A$1:$A$4467,$C560,bibli_modele_init!$C$1:$C$4467,$E560)</f>
        <v>0.0997139234135487</v>
      </c>
      <c r="J560" s="0" t="n">
        <f aca="false">SUMIFS(bibli_modele_init!$E$1:$E$4467,bibli_modele_init!$A$1:$A$4467,$C560,bibli_modele_init!$C$1:$C$4467,$E560)</f>
        <v>155.44444455</v>
      </c>
      <c r="K560" s="0" t="n">
        <f aca="false">F560-I560</f>
        <v>-0.0997139234135487</v>
      </c>
      <c r="L560" s="0" t="n">
        <f aca="false">G560-J560</f>
        <v>-155.44444455</v>
      </c>
      <c r="M560" s="0" t="n">
        <v>1</v>
      </c>
    </row>
    <row r="561" customFormat="false" ht="15.8" hidden="false" customHeight="false" outlineLevel="0" collapsed="false">
      <c r="A561" s="0" t="str">
        <f aca="false">MID(C561,1,2)</f>
        <v>02</v>
      </c>
      <c r="B561" s="0" t="str">
        <f aca="false">VLOOKUP(A561,Nomenclature!$E$1:$F$9,2,0)</f>
        <v>Café Hôtel Restaurant</v>
      </c>
      <c r="C561" s="5" t="s">
        <v>321</v>
      </c>
      <c r="D561" s="4" t="s">
        <v>738</v>
      </c>
      <c r="E561" s="4" t="s">
        <v>738</v>
      </c>
      <c r="F561" s="4" t="n">
        <v>0.15</v>
      </c>
      <c r="G561" s="4" t="n">
        <v>20</v>
      </c>
      <c r="H561" s="4" t="n">
        <v>0</v>
      </c>
      <c r="I561" s="4" t="n">
        <f aca="false">SUMIFS(bibli_modele_init!$D$1:$D$4467,bibli_modele_init!$A$1:$A$4467,$C561,bibli_modele_init!$C$1:$C$4467,$E561)</f>
        <v>0.15</v>
      </c>
      <c r="J561" s="0" t="n">
        <f aca="false">SUMIFS(bibli_modele_init!$E$1:$E$4467,bibli_modele_init!$A$1:$A$4467,$C561,bibli_modele_init!$C$1:$C$4467,$E561)</f>
        <v>20</v>
      </c>
      <c r="K561" s="0" t="n">
        <f aca="false">F561-I561</f>
        <v>0</v>
      </c>
      <c r="L561" s="0" t="n">
        <f aca="false">G561-J561</f>
        <v>0</v>
      </c>
      <c r="M561" s="0" t="n">
        <v>1</v>
      </c>
    </row>
    <row r="562" customFormat="false" ht="15.8" hidden="false" customHeight="false" outlineLevel="0" collapsed="false">
      <c r="A562" s="0" t="str">
        <f aca="false">MID(C562,1,2)</f>
        <v>02</v>
      </c>
      <c r="B562" s="0" t="str">
        <f aca="false">VLOOKUP(A562,Nomenclature!$E$1:$F$9,2,0)</f>
        <v>Café Hôtel Restaurant</v>
      </c>
      <c r="C562" s="5" t="s">
        <v>509</v>
      </c>
      <c r="D562" s="4" t="s">
        <v>155</v>
      </c>
      <c r="E562" s="4" t="s">
        <v>732</v>
      </c>
      <c r="F562" s="4" t="n">
        <v>0.908628836439427</v>
      </c>
      <c r="G562" s="4" t="n">
        <v>232.222839635001</v>
      </c>
      <c r="H562" s="4" t="n">
        <v>5773.556483</v>
      </c>
      <c r="I562" s="4" t="n">
        <f aca="false">SUMIFS(bibli_modele_init!$D$1:$D$4467,bibli_modele_init!$A$1:$A$4467,$C562,bibli_modele_init!$C$1:$C$4467,$E562)</f>
        <v>0.92039647964329</v>
      </c>
      <c r="J562" s="0" t="n">
        <f aca="false">SUMIFS(bibli_modele_init!$E$1:$E$4467,bibli_modele_init!$A$1:$A$4467,$C562,bibli_modele_init!$C$1:$C$4467,$E562)</f>
        <v>308.222839635</v>
      </c>
      <c r="K562" s="0" t="n">
        <f aca="false">F562-I562</f>
        <v>-0.0117676432038629</v>
      </c>
      <c r="L562" s="0" t="n">
        <f aca="false">G562-J562</f>
        <v>-75.999999999999</v>
      </c>
      <c r="M562" s="0" t="n">
        <v>1</v>
      </c>
    </row>
    <row r="563" customFormat="false" ht="15.8" hidden="false" customHeight="false" outlineLevel="0" collapsed="false">
      <c r="A563" s="0" t="str">
        <f aca="false">MID(C563,1,2)</f>
        <v>02</v>
      </c>
      <c r="B563" s="0" t="str">
        <f aca="false">VLOOKUP(A563,Nomenclature!$E$1:$F$9,2,0)</f>
        <v>Café Hôtel Restaurant</v>
      </c>
      <c r="C563" s="5" t="s">
        <v>509</v>
      </c>
      <c r="D563" s="4" t="s">
        <v>239</v>
      </c>
      <c r="E563" s="4" t="s">
        <v>733</v>
      </c>
      <c r="F563" s="4" t="n">
        <v>0.215188195262826</v>
      </c>
      <c r="G563" s="4" t="n">
        <v>166.69444455</v>
      </c>
      <c r="H563" s="4" t="n">
        <v>908.0546302</v>
      </c>
      <c r="I563" s="4" t="n">
        <f aca="false">SUMIFS(bibli_modele_init!$D$1:$D$4467,bibli_modele_init!$A$1:$A$4467,$C563,bibli_modele_init!$C$1:$C$4467,$E563)</f>
        <v>0.226156955670955</v>
      </c>
      <c r="J563" s="0" t="n">
        <f aca="false">SUMIFS(bibli_modele_init!$E$1:$E$4467,bibli_modele_init!$A$1:$A$4467,$C563,bibli_modele_init!$C$1:$C$4467,$E563)</f>
        <v>166.69444455</v>
      </c>
      <c r="K563" s="0" t="n">
        <f aca="false">F563-I563</f>
        <v>-0.010968760408129</v>
      </c>
      <c r="L563" s="0" t="n">
        <f aca="false">G563-J563</f>
        <v>0</v>
      </c>
      <c r="M563" s="0" t="n">
        <v>1</v>
      </c>
    </row>
    <row r="564" customFormat="false" ht="15.8" hidden="false" customHeight="false" outlineLevel="0" collapsed="false">
      <c r="A564" s="0" t="str">
        <f aca="false">MID(C564,1,2)</f>
        <v>02</v>
      </c>
      <c r="B564" s="0" t="str">
        <f aca="false">VLOOKUP(A564,Nomenclature!$E$1:$F$9,2,0)</f>
        <v>Café Hôtel Restaurant</v>
      </c>
      <c r="C564" s="5" t="s">
        <v>509</v>
      </c>
      <c r="D564" s="4" t="s">
        <v>155</v>
      </c>
      <c r="E564" s="4" t="s">
        <v>734</v>
      </c>
      <c r="F564" s="4" t="n">
        <v>0.272152509090337</v>
      </c>
      <c r="G564" s="4" t="n">
        <v>155.44444455</v>
      </c>
      <c r="H564" s="4" t="n">
        <v>908.0546302</v>
      </c>
      <c r="I564" s="4" t="n">
        <f aca="false">SUMIFS(bibli_modele_init!$D$1:$D$4467,bibli_modele_init!$A$1:$A$4467,$C564,bibli_modele_init!$C$1:$C$4467,$E564)</f>
        <v>0.248109438224482</v>
      </c>
      <c r="J564" s="0" t="n">
        <f aca="false">SUMIFS(bibli_modele_init!$E$1:$E$4467,bibli_modele_init!$A$1:$A$4467,$C564,bibli_modele_init!$C$1:$C$4467,$E564)</f>
        <v>155.44444455</v>
      </c>
      <c r="K564" s="0" t="n">
        <f aca="false">F564-I564</f>
        <v>0.024043070865855</v>
      </c>
      <c r="L564" s="0" t="n">
        <f aca="false">G564-J564</f>
        <v>0</v>
      </c>
      <c r="M564" s="0" t="n">
        <v>1</v>
      </c>
    </row>
    <row r="565" customFormat="false" ht="15.8" hidden="false" customHeight="false" outlineLevel="0" collapsed="false">
      <c r="A565" s="0" t="str">
        <f aca="false">MID(C565,1,2)</f>
        <v>02</v>
      </c>
      <c r="B565" s="0" t="str">
        <f aca="false">VLOOKUP(A565,Nomenclature!$E$1:$F$9,2,0)</f>
        <v>Café Hôtel Restaurant</v>
      </c>
      <c r="C565" s="5" t="s">
        <v>509</v>
      </c>
      <c r="D565" s="4" t="s">
        <v>239</v>
      </c>
      <c r="E565" s="4" t="s">
        <v>735</v>
      </c>
      <c r="F565" s="4" t="n">
        <v>0.0644531682451217</v>
      </c>
      <c r="G565" s="4" t="n">
        <v>155.44444455</v>
      </c>
      <c r="H565" s="4" t="n">
        <v>908.0546302</v>
      </c>
      <c r="I565" s="4" t="n">
        <f aca="false">SUMIFS(bibli_modele_init!$D$1:$D$4467,bibli_modele_init!$A$1:$A$4467,$C565,bibli_modele_init!$C$1:$C$4467,$E565)</f>
        <v>0.0677385313625643</v>
      </c>
      <c r="J565" s="0" t="n">
        <f aca="false">SUMIFS(bibli_modele_init!$E$1:$E$4467,bibli_modele_init!$A$1:$A$4467,$C565,bibli_modele_init!$C$1:$C$4467,$E565)</f>
        <v>155.44444455</v>
      </c>
      <c r="K565" s="0" t="n">
        <f aca="false">F565-I565</f>
        <v>-0.00328536311744261</v>
      </c>
      <c r="L565" s="0" t="n">
        <f aca="false">G565-J565</f>
        <v>0</v>
      </c>
      <c r="M565" s="0" t="n">
        <v>1</v>
      </c>
    </row>
    <row r="566" customFormat="false" ht="15.8" hidden="false" customHeight="false" outlineLevel="0" collapsed="false">
      <c r="A566" s="0" t="str">
        <f aca="false">MID(C566,1,2)</f>
        <v>02</v>
      </c>
      <c r="B566" s="0" t="str">
        <f aca="false">VLOOKUP(A566,Nomenclature!$E$1:$F$9,2,0)</f>
        <v>Café Hôtel Restaurant</v>
      </c>
      <c r="C566" s="5" t="s">
        <v>509</v>
      </c>
      <c r="D566" s="4" t="s">
        <v>155</v>
      </c>
      <c r="E566" s="4" t="s">
        <v>736</v>
      </c>
      <c r="F566" s="4" t="n">
        <v>0.453587515150562</v>
      </c>
      <c r="G566" s="4" t="n">
        <v>198.472839635001</v>
      </c>
      <c r="H566" s="4" t="n">
        <v>2601.056483</v>
      </c>
      <c r="I566" s="4" t="n">
        <f aca="false">SUMIFS(bibli_modele_init!$D$1:$D$4467,bibli_modele_init!$A$1:$A$4467,$C566,bibli_modele_init!$C$1:$C$4467,$E566)</f>
        <v>0.413515730374137</v>
      </c>
      <c r="J566" s="0" t="n">
        <f aca="false">SUMIFS(bibli_modele_init!$E$1:$E$4467,bibli_modele_init!$A$1:$A$4467,$C566,bibli_modele_init!$C$1:$C$4467,$E566)</f>
        <v>198.472839635</v>
      </c>
      <c r="K566" s="0" t="n">
        <f aca="false">F566-I566</f>
        <v>0.040071784776425</v>
      </c>
      <c r="L566" s="0" t="n">
        <f aca="false">G566-J566</f>
        <v>9.9475983006414E-013</v>
      </c>
      <c r="M566" s="0" t="n">
        <v>1</v>
      </c>
    </row>
    <row r="567" customFormat="false" ht="15.8" hidden="false" customHeight="false" outlineLevel="0" collapsed="false">
      <c r="A567" s="0" t="str">
        <f aca="false">MID(C567,1,2)</f>
        <v>02</v>
      </c>
      <c r="B567" s="0" t="str">
        <f aca="false">VLOOKUP(A567,Nomenclature!$E$1:$F$9,2,0)</f>
        <v>Café Hôtel Restaurant</v>
      </c>
      <c r="C567" s="5" t="s">
        <v>509</v>
      </c>
      <c r="D567" s="4" t="s">
        <v>239</v>
      </c>
      <c r="E567" s="4" t="s">
        <v>737</v>
      </c>
      <c r="F567" s="4" t="n">
        <v>0</v>
      </c>
      <c r="G567" s="4" t="n">
        <v>0</v>
      </c>
      <c r="H567" s="4" t="n">
        <v>0</v>
      </c>
      <c r="I567" s="4" t="n">
        <f aca="false">SUMIFS(bibli_modele_init!$D$1:$D$4467,bibli_modele_init!$A$1:$A$4467,$C567,bibli_modele_init!$C$1:$C$4467,$E567)</f>
        <v>0.112897552270941</v>
      </c>
      <c r="J567" s="0" t="n">
        <f aca="false">SUMIFS(bibli_modele_init!$E$1:$E$4467,bibli_modele_init!$A$1:$A$4467,$C567,bibli_modele_init!$C$1:$C$4467,$E567)</f>
        <v>155.44444455</v>
      </c>
      <c r="K567" s="0" t="n">
        <f aca="false">F567-I567</f>
        <v>-0.112897552270941</v>
      </c>
      <c r="L567" s="0" t="n">
        <f aca="false">G567-J567</f>
        <v>-155.44444455</v>
      </c>
      <c r="M567" s="0" t="n">
        <v>1</v>
      </c>
    </row>
    <row r="568" customFormat="false" ht="15.8" hidden="false" customHeight="false" outlineLevel="0" collapsed="false">
      <c r="A568" s="0" t="str">
        <f aca="false">MID(C568,1,2)</f>
        <v>02</v>
      </c>
      <c r="B568" s="0" t="str">
        <f aca="false">VLOOKUP(A568,Nomenclature!$E$1:$F$9,2,0)</f>
        <v>Café Hôtel Restaurant</v>
      </c>
      <c r="C568" s="5" t="s">
        <v>509</v>
      </c>
      <c r="D568" s="4" t="s">
        <v>738</v>
      </c>
      <c r="E568" s="4" t="s">
        <v>738</v>
      </c>
      <c r="F568" s="4" t="n">
        <v>0.15</v>
      </c>
      <c r="G568" s="4" t="n">
        <v>20</v>
      </c>
      <c r="H568" s="4" t="n">
        <v>0</v>
      </c>
      <c r="I568" s="4" t="n">
        <f aca="false">SUMIFS(bibli_modele_init!$D$1:$D$4467,bibli_modele_init!$A$1:$A$4467,$C568,bibli_modele_init!$C$1:$C$4467,$E568)</f>
        <v>0.15</v>
      </c>
      <c r="J568" s="0" t="n">
        <f aca="false">SUMIFS(bibli_modele_init!$E$1:$E$4467,bibli_modele_init!$A$1:$A$4467,$C568,bibli_modele_init!$C$1:$C$4467,$E568)</f>
        <v>20</v>
      </c>
      <c r="K568" s="0" t="n">
        <f aca="false">F568-I568</f>
        <v>0</v>
      </c>
      <c r="L568" s="0" t="n">
        <f aca="false">G568-J568</f>
        <v>0</v>
      </c>
      <c r="M568" s="0" t="n">
        <v>1</v>
      </c>
    </row>
    <row r="569" customFormat="false" ht="15.8" hidden="false" customHeight="false" outlineLevel="0" collapsed="false">
      <c r="A569" s="0" t="str">
        <f aca="false">MID(C569,1,2)</f>
        <v>02</v>
      </c>
      <c r="B569" s="0" t="str">
        <f aca="false">VLOOKUP(A569,Nomenclature!$E$1:$F$9,2,0)</f>
        <v>Café Hôtel Restaurant</v>
      </c>
      <c r="C569" s="5" t="s">
        <v>654</v>
      </c>
      <c r="D569" s="4" t="s">
        <v>155</v>
      </c>
      <c r="E569" s="4" t="s">
        <v>732</v>
      </c>
      <c r="F569" s="4" t="n">
        <v>0.909467234535024</v>
      </c>
      <c r="G569" s="4" t="n">
        <v>232.222839635</v>
      </c>
      <c r="H569" s="4" t="n">
        <v>5773.556483</v>
      </c>
      <c r="I569" s="4" t="n">
        <f aca="false">SUMIFS(bibli_modele_init!$D$1:$D$4467,bibli_modele_init!$A$1:$A$4467,$C569,bibli_modele_init!$C$1:$C$4467,$E569)</f>
        <v>0.920424486645247</v>
      </c>
      <c r="J569" s="0" t="n">
        <f aca="false">SUMIFS(bibli_modele_init!$E$1:$E$4467,bibli_modele_init!$A$1:$A$4467,$C569,bibli_modele_init!$C$1:$C$4467,$E569)</f>
        <v>308.222839635</v>
      </c>
      <c r="K569" s="0" t="n">
        <f aca="false">F569-I569</f>
        <v>-0.010957252110223</v>
      </c>
      <c r="L569" s="0" t="n">
        <f aca="false">G569-J569</f>
        <v>-76</v>
      </c>
      <c r="M569" s="0" t="n">
        <v>1</v>
      </c>
    </row>
    <row r="570" customFormat="false" ht="15.8" hidden="false" customHeight="false" outlineLevel="0" collapsed="false">
      <c r="A570" s="0" t="str">
        <f aca="false">MID(C570,1,2)</f>
        <v>02</v>
      </c>
      <c r="B570" s="0" t="str">
        <f aca="false">VLOOKUP(A570,Nomenclature!$E$1:$F$9,2,0)</f>
        <v>Café Hôtel Restaurant</v>
      </c>
      <c r="C570" s="5" t="s">
        <v>654</v>
      </c>
      <c r="D570" s="4" t="s">
        <v>239</v>
      </c>
      <c r="E570" s="4" t="s">
        <v>733</v>
      </c>
      <c r="F570" s="4" t="n">
        <v>0.218162623518312</v>
      </c>
      <c r="G570" s="4" t="n">
        <v>166.69444455</v>
      </c>
      <c r="H570" s="4" t="n">
        <v>908.0546302</v>
      </c>
      <c r="I570" s="4" t="n">
        <f aca="false">SUMIFS(bibli_modele_init!$D$1:$D$4467,bibli_modele_init!$A$1:$A$4467,$C570,bibli_modele_init!$C$1:$C$4467,$E570)</f>
        <v>0.226250349263051</v>
      </c>
      <c r="J570" s="0" t="n">
        <f aca="false">SUMIFS(bibli_modele_init!$E$1:$E$4467,bibli_modele_init!$A$1:$A$4467,$C570,bibli_modele_init!$C$1:$C$4467,$E570)</f>
        <v>166.69444455</v>
      </c>
      <c r="K570" s="0" t="n">
        <f aca="false">F570-I570</f>
        <v>-0.00808772574473901</v>
      </c>
      <c r="L570" s="0" t="n">
        <f aca="false">G570-J570</f>
        <v>0</v>
      </c>
      <c r="M570" s="0" t="n">
        <v>1</v>
      </c>
    </row>
    <row r="571" customFormat="false" ht="15.8" hidden="false" customHeight="false" outlineLevel="0" collapsed="false">
      <c r="A571" s="0" t="str">
        <f aca="false">MID(C571,1,2)</f>
        <v>02</v>
      </c>
      <c r="B571" s="0" t="str">
        <f aca="false">VLOOKUP(A571,Nomenclature!$E$1:$F$9,2,0)</f>
        <v>Café Hôtel Restaurant</v>
      </c>
      <c r="C571" s="5" t="s">
        <v>654</v>
      </c>
      <c r="D571" s="4" t="s">
        <v>155</v>
      </c>
      <c r="E571" s="4" t="s">
        <v>734</v>
      </c>
      <c r="F571" s="4" t="n">
        <v>0.234642546510036</v>
      </c>
      <c r="G571" s="4" t="n">
        <v>155.44444455</v>
      </c>
      <c r="H571" s="4" t="n">
        <v>908.0546302</v>
      </c>
      <c r="I571" s="4" t="n">
        <f aca="false">SUMIFS(bibli_modele_init!$D$1:$D$4467,bibli_modele_init!$A$1:$A$4467,$C571,bibli_modele_init!$C$1:$C$4467,$E571)</f>
        <v>0.213722565799026</v>
      </c>
      <c r="J571" s="0" t="n">
        <f aca="false">SUMIFS(bibli_modele_init!$E$1:$E$4467,bibli_modele_init!$A$1:$A$4467,$C571,bibli_modele_init!$C$1:$C$4467,$E571)</f>
        <v>155.44444455</v>
      </c>
      <c r="K571" s="0" t="n">
        <f aca="false">F571-I571</f>
        <v>0.02091998071101</v>
      </c>
      <c r="L571" s="0" t="n">
        <f aca="false">G571-J571</f>
        <v>0</v>
      </c>
      <c r="M571" s="0" t="n">
        <v>1</v>
      </c>
    </row>
    <row r="572" customFormat="false" ht="15.8" hidden="false" customHeight="false" outlineLevel="0" collapsed="false">
      <c r="A572" s="0" t="str">
        <f aca="false">MID(C572,1,2)</f>
        <v>02</v>
      </c>
      <c r="B572" s="0" t="str">
        <f aca="false">VLOOKUP(A572,Nomenclature!$E$1:$F$9,2,0)</f>
        <v>Café Hôtel Restaurant</v>
      </c>
      <c r="C572" s="5" t="s">
        <v>654</v>
      </c>
      <c r="D572" s="4" t="s">
        <v>239</v>
      </c>
      <c r="E572" s="4" t="s">
        <v>735</v>
      </c>
      <c r="F572" s="4" t="n">
        <v>0.0562859568677246</v>
      </c>
      <c r="G572" s="4" t="n">
        <v>155.44444455</v>
      </c>
      <c r="H572" s="4" t="n">
        <v>908.0546302</v>
      </c>
      <c r="I572" s="4" t="n">
        <f aca="false">SUMIFS(bibli_modele_init!$D$1:$D$4467,bibli_modele_init!$A$1:$A$4467,$C572,bibli_modele_init!$C$1:$C$4467,$E572)</f>
        <v>0.0583725901098671</v>
      </c>
      <c r="J572" s="0" t="n">
        <f aca="false">SUMIFS(bibli_modele_init!$E$1:$E$4467,bibli_modele_init!$A$1:$A$4467,$C572,bibli_modele_init!$C$1:$C$4467,$E572)</f>
        <v>155.44444455</v>
      </c>
      <c r="K572" s="0" t="n">
        <f aca="false">F572-I572</f>
        <v>-0.0020866332421425</v>
      </c>
      <c r="L572" s="0" t="n">
        <f aca="false">G572-J572</f>
        <v>0</v>
      </c>
      <c r="M572" s="0" t="n">
        <v>1</v>
      </c>
    </row>
    <row r="573" customFormat="false" ht="15.8" hidden="false" customHeight="false" outlineLevel="0" collapsed="false">
      <c r="A573" s="0" t="str">
        <f aca="false">MID(C573,1,2)</f>
        <v>02</v>
      </c>
      <c r="B573" s="0" t="str">
        <f aca="false">VLOOKUP(A573,Nomenclature!$E$1:$F$9,2,0)</f>
        <v>Café Hôtel Restaurant</v>
      </c>
      <c r="C573" s="5" t="s">
        <v>654</v>
      </c>
      <c r="D573" s="4" t="s">
        <v>155</v>
      </c>
      <c r="E573" s="4" t="s">
        <v>736</v>
      </c>
      <c r="F573" s="4" t="n">
        <v>0.40016558319541</v>
      </c>
      <c r="G573" s="4" t="n">
        <v>198.472839635</v>
      </c>
      <c r="H573" s="4" t="n">
        <v>2601.056483</v>
      </c>
      <c r="I573" s="4" t="n">
        <f aca="false">SUMIFS(bibli_modele_init!$D$1:$D$4467,bibli_modele_init!$A$1:$A$4467,$C573,bibli_modele_init!$C$1:$C$4467,$E573)</f>
        <v>0.364488096711518</v>
      </c>
      <c r="J573" s="0" t="n">
        <f aca="false">SUMIFS(bibli_modele_init!$E$1:$E$4467,bibli_modele_init!$A$1:$A$4467,$C573,bibli_modele_init!$C$1:$C$4467,$E573)</f>
        <v>198.472839635</v>
      </c>
      <c r="K573" s="0" t="n">
        <f aca="false">F573-I573</f>
        <v>0.035677486483892</v>
      </c>
      <c r="L573" s="0" t="n">
        <f aca="false">G573-J573</f>
        <v>0</v>
      </c>
      <c r="M573" s="0" t="n">
        <v>1</v>
      </c>
    </row>
    <row r="574" customFormat="false" ht="15.8" hidden="false" customHeight="false" outlineLevel="0" collapsed="false">
      <c r="A574" s="0" t="str">
        <f aca="false">MID(C574,1,2)</f>
        <v>02</v>
      </c>
      <c r="B574" s="0" t="str">
        <f aca="false">VLOOKUP(A574,Nomenclature!$E$1:$F$9,2,0)</f>
        <v>Café Hôtel Restaurant</v>
      </c>
      <c r="C574" s="5" t="s">
        <v>654</v>
      </c>
      <c r="D574" s="4" t="s">
        <v>239</v>
      </c>
      <c r="E574" s="4" t="s">
        <v>737</v>
      </c>
      <c r="F574" s="4" t="n">
        <v>0</v>
      </c>
      <c r="G574" s="4" t="n">
        <v>0</v>
      </c>
      <c r="H574" s="4" t="n">
        <v>0</v>
      </c>
      <c r="I574" s="4" t="n">
        <f aca="false">SUMIFS(bibli_modele_init!$D$1:$D$4467,bibli_modele_init!$A$1:$A$4467,$C574,bibli_modele_init!$C$1:$C$4467,$E574)</f>
        <v>0.0995501536757423</v>
      </c>
      <c r="J574" s="0" t="n">
        <f aca="false">SUMIFS(bibli_modele_init!$E$1:$E$4467,bibli_modele_init!$A$1:$A$4467,$C574,bibli_modele_init!$C$1:$C$4467,$E574)</f>
        <v>155.44444455</v>
      </c>
      <c r="K574" s="0" t="n">
        <f aca="false">F574-I574</f>
        <v>-0.0995501536757423</v>
      </c>
      <c r="L574" s="0" t="n">
        <f aca="false">G574-J574</f>
        <v>-155.44444455</v>
      </c>
      <c r="M574" s="0" t="n">
        <v>1</v>
      </c>
    </row>
    <row r="575" customFormat="false" ht="15.8" hidden="false" customHeight="false" outlineLevel="0" collapsed="false">
      <c r="A575" s="0" t="str">
        <f aca="false">MID(C575,1,2)</f>
        <v>02</v>
      </c>
      <c r="B575" s="0" t="str">
        <f aca="false">VLOOKUP(A575,Nomenclature!$E$1:$F$9,2,0)</f>
        <v>Café Hôtel Restaurant</v>
      </c>
      <c r="C575" s="5" t="s">
        <v>654</v>
      </c>
      <c r="D575" s="4" t="s">
        <v>738</v>
      </c>
      <c r="E575" s="4" t="s">
        <v>738</v>
      </c>
      <c r="F575" s="4" t="n">
        <v>0.15</v>
      </c>
      <c r="G575" s="4" t="n">
        <v>20</v>
      </c>
      <c r="H575" s="4" t="n">
        <v>0</v>
      </c>
      <c r="I575" s="4" t="n">
        <f aca="false">SUMIFS(bibli_modele_init!$D$1:$D$4467,bibli_modele_init!$A$1:$A$4467,$C575,bibli_modele_init!$C$1:$C$4467,$E575)</f>
        <v>0.15</v>
      </c>
      <c r="J575" s="0" t="n">
        <f aca="false">SUMIFS(bibli_modele_init!$E$1:$E$4467,bibli_modele_init!$A$1:$A$4467,$C575,bibli_modele_init!$C$1:$C$4467,$E575)</f>
        <v>20</v>
      </c>
      <c r="K575" s="0" t="n">
        <f aca="false">F575-I575</f>
        <v>0</v>
      </c>
      <c r="L575" s="0" t="n">
        <f aca="false">G575-J575</f>
        <v>0</v>
      </c>
      <c r="M575" s="0" t="n">
        <v>1</v>
      </c>
    </row>
    <row r="576" customFormat="false" ht="15.8" hidden="false" customHeight="false" outlineLevel="0" collapsed="false">
      <c r="A576" s="0" t="str">
        <f aca="false">MID(C576,1,2)</f>
        <v>02</v>
      </c>
      <c r="B576" s="0" t="str">
        <f aca="false">VLOOKUP(A576,Nomenclature!$E$1:$F$9,2,0)</f>
        <v>Café Hôtel Restaurant</v>
      </c>
      <c r="C576" s="5" t="s">
        <v>323</v>
      </c>
      <c r="D576" s="4" t="s">
        <v>155</v>
      </c>
      <c r="E576" s="4" t="s">
        <v>732</v>
      </c>
      <c r="F576" s="4" t="n">
        <v>0.909426621639906</v>
      </c>
      <c r="G576" s="4" t="n">
        <v>213.738304034999</v>
      </c>
      <c r="H576" s="4" t="n">
        <v>5525.512427</v>
      </c>
      <c r="I576" s="4" t="n">
        <f aca="false">SUMIFS(bibli_modele_init!$D$1:$D$4467,bibli_modele_init!$A$1:$A$4467,$C576,bibli_modele_init!$C$1:$C$4467,$E576)</f>
        <v>0.922323934878335</v>
      </c>
      <c r="J576" s="0" t="n">
        <f aca="false">SUMIFS(bibli_modele_init!$E$1:$E$4467,bibli_modele_init!$A$1:$A$4467,$C576,bibli_modele_init!$C$1:$C$4467,$E576)</f>
        <v>289.738304035</v>
      </c>
      <c r="K576" s="0" t="n">
        <f aca="false">F576-I576</f>
        <v>-0.012897313238429</v>
      </c>
      <c r="L576" s="0" t="n">
        <f aca="false">G576-J576</f>
        <v>-76.000000000001</v>
      </c>
      <c r="M576" s="0" t="n">
        <v>1</v>
      </c>
    </row>
    <row r="577" customFormat="false" ht="15.8" hidden="false" customHeight="false" outlineLevel="0" collapsed="false">
      <c r="A577" s="0" t="str">
        <f aca="false">MID(C577,1,2)</f>
        <v>02</v>
      </c>
      <c r="B577" s="0" t="str">
        <f aca="false">VLOOKUP(A577,Nomenclature!$E$1:$F$9,2,0)</f>
        <v>Café Hôtel Restaurant</v>
      </c>
      <c r="C577" s="5" t="s">
        <v>323</v>
      </c>
      <c r="D577" s="4" t="s">
        <v>239</v>
      </c>
      <c r="E577" s="4" t="s">
        <v>733</v>
      </c>
      <c r="F577" s="4" t="n">
        <v>0.216684999556309</v>
      </c>
      <c r="G577" s="4" t="n">
        <v>152.3903508</v>
      </c>
      <c r="H577" s="4" t="n">
        <v>824.4948826</v>
      </c>
      <c r="I577" s="4" t="n">
        <f aca="false">SUMIFS(bibli_modele_init!$D$1:$D$4467,bibli_modele_init!$A$1:$A$4467,$C577,bibli_modele_init!$C$1:$C$4467,$E577)</f>
        <v>0.22803920656413</v>
      </c>
      <c r="J577" s="0" t="n">
        <f aca="false">SUMIFS(bibli_modele_init!$E$1:$E$4467,bibli_modele_init!$A$1:$A$4467,$C577,bibli_modele_init!$C$1:$C$4467,$E577)</f>
        <v>152.3903508</v>
      </c>
      <c r="K577" s="0" t="n">
        <f aca="false">F577-I577</f>
        <v>-0.011354207007821</v>
      </c>
      <c r="L577" s="0" t="n">
        <f aca="false">G577-J577</f>
        <v>0</v>
      </c>
      <c r="M577" s="0" t="n">
        <v>1</v>
      </c>
    </row>
    <row r="578" customFormat="false" ht="15.8" hidden="false" customHeight="false" outlineLevel="0" collapsed="false">
      <c r="A578" s="0" t="str">
        <f aca="false">MID(C578,1,2)</f>
        <v>02</v>
      </c>
      <c r="B578" s="0" t="str">
        <f aca="false">VLOOKUP(A578,Nomenclature!$E$1:$F$9,2,0)</f>
        <v>Café Hôtel Restaurant</v>
      </c>
      <c r="C578" s="5" t="s">
        <v>323</v>
      </c>
      <c r="D578" s="4" t="s">
        <v>155</v>
      </c>
      <c r="E578" s="4" t="s">
        <v>734</v>
      </c>
      <c r="F578" s="4" t="n">
        <v>0.234632068383096</v>
      </c>
      <c r="G578" s="4" t="n">
        <v>141.1403508</v>
      </c>
      <c r="H578" s="4" t="n">
        <v>824.4948826</v>
      </c>
      <c r="I578" s="4" t="n">
        <f aca="false">SUMIFS(bibli_modele_init!$D$1:$D$4467,bibli_modele_init!$A$1:$A$4467,$C578,bibli_modele_init!$C$1:$C$4467,$E578)</f>
        <v>0.214163617678749</v>
      </c>
      <c r="J578" s="0" t="n">
        <f aca="false">SUMIFS(bibli_modele_init!$E$1:$E$4467,bibli_modele_init!$A$1:$A$4467,$C578,bibli_modele_init!$C$1:$C$4467,$E578)</f>
        <v>141.1403508</v>
      </c>
      <c r="K578" s="0" t="n">
        <f aca="false">F578-I578</f>
        <v>0.020468450704347</v>
      </c>
      <c r="L578" s="0" t="n">
        <f aca="false">G578-J578</f>
        <v>0</v>
      </c>
      <c r="M578" s="0" t="n">
        <v>1</v>
      </c>
    </row>
    <row r="579" customFormat="false" ht="15.8" hidden="false" customHeight="false" outlineLevel="0" collapsed="false">
      <c r="A579" s="0" t="str">
        <f aca="false">MID(C579,1,2)</f>
        <v>02</v>
      </c>
      <c r="B579" s="0" t="str">
        <f aca="false">VLOOKUP(A579,Nomenclature!$E$1:$F$9,2,0)</f>
        <v>Café Hôtel Restaurant</v>
      </c>
      <c r="C579" s="5" t="s">
        <v>323</v>
      </c>
      <c r="D579" s="4" t="s">
        <v>239</v>
      </c>
      <c r="E579" s="4" t="s">
        <v>735</v>
      </c>
      <c r="F579" s="4" t="n">
        <v>0.0559047298855276</v>
      </c>
      <c r="G579" s="4" t="n">
        <v>141.1403508</v>
      </c>
      <c r="H579" s="4" t="n">
        <v>824.4948826</v>
      </c>
      <c r="I579" s="4" t="n">
        <f aca="false">SUMIFS(bibli_modele_init!$D$1:$D$4467,bibli_modele_init!$A$1:$A$4467,$C579,bibli_modele_init!$C$1:$C$4467,$E579)</f>
        <v>0.0588341152935455</v>
      </c>
      <c r="J579" s="0" t="n">
        <f aca="false">SUMIFS(bibli_modele_init!$E$1:$E$4467,bibli_modele_init!$A$1:$A$4467,$C579,bibli_modele_init!$C$1:$C$4467,$E579)</f>
        <v>141.1403508</v>
      </c>
      <c r="K579" s="0" t="n">
        <f aca="false">F579-I579</f>
        <v>-0.0029293854080179</v>
      </c>
      <c r="L579" s="0" t="n">
        <f aca="false">G579-J579</f>
        <v>0</v>
      </c>
      <c r="M579" s="0" t="n">
        <v>1</v>
      </c>
    </row>
    <row r="580" customFormat="false" ht="15.8" hidden="false" customHeight="false" outlineLevel="0" collapsed="false">
      <c r="A580" s="0" t="str">
        <f aca="false">MID(C580,1,2)</f>
        <v>02</v>
      </c>
      <c r="B580" s="0" t="str">
        <f aca="false">VLOOKUP(A580,Nomenclature!$E$1:$F$9,2,0)</f>
        <v>Café Hôtel Restaurant</v>
      </c>
      <c r="C580" s="5" t="s">
        <v>323</v>
      </c>
      <c r="D580" s="4" t="s">
        <v>155</v>
      </c>
      <c r="E580" s="4" t="s">
        <v>736</v>
      </c>
      <c r="F580" s="4" t="n">
        <v>0.400147713521559</v>
      </c>
      <c r="G580" s="4" t="n">
        <v>179.988304035</v>
      </c>
      <c r="H580" s="4" t="n">
        <v>2353.012427</v>
      </c>
      <c r="I580" s="4" t="n">
        <f aca="false">SUMIFS(bibli_modele_init!$D$1:$D$4467,bibli_modele_init!$A$1:$A$4467,$C580,bibli_modele_init!$C$1:$C$4467,$E580)</f>
        <v>0.365240278211821</v>
      </c>
      <c r="J580" s="0" t="n">
        <f aca="false">SUMIFS(bibli_modele_init!$E$1:$E$4467,bibli_modele_init!$A$1:$A$4467,$C580,bibli_modele_init!$C$1:$C$4467,$E580)</f>
        <v>179.988304035</v>
      </c>
      <c r="K580" s="0" t="n">
        <f aca="false">F580-I580</f>
        <v>0.034907435309738</v>
      </c>
      <c r="L580" s="0" t="n">
        <f aca="false">G580-J580</f>
        <v>0</v>
      </c>
      <c r="M580" s="0" t="n">
        <v>1</v>
      </c>
    </row>
    <row r="581" customFormat="false" ht="15.8" hidden="false" customHeight="false" outlineLevel="0" collapsed="false">
      <c r="A581" s="0" t="str">
        <f aca="false">MID(C581,1,2)</f>
        <v>02</v>
      </c>
      <c r="B581" s="0" t="str">
        <f aca="false">VLOOKUP(A581,Nomenclature!$E$1:$F$9,2,0)</f>
        <v>Café Hôtel Restaurant</v>
      </c>
      <c r="C581" s="5" t="s">
        <v>323</v>
      </c>
      <c r="D581" s="4" t="s">
        <v>239</v>
      </c>
      <c r="E581" s="4" t="s">
        <v>737</v>
      </c>
      <c r="F581" s="4" t="n">
        <v>0</v>
      </c>
      <c r="G581" s="4" t="n">
        <v>0</v>
      </c>
      <c r="H581" s="4" t="n">
        <v>0</v>
      </c>
      <c r="I581" s="4" t="n">
        <f aca="false">SUMIFS(bibli_modele_init!$D$1:$D$4467,bibli_modele_init!$A$1:$A$4467,$C581,bibli_modele_init!$C$1:$C$4467,$E581)</f>
        <v>0.100337250888217</v>
      </c>
      <c r="J581" s="0" t="n">
        <f aca="false">SUMIFS(bibli_modele_init!$E$1:$E$4467,bibli_modele_init!$A$1:$A$4467,$C581,bibli_modele_init!$C$1:$C$4467,$E581)</f>
        <v>141.1403508</v>
      </c>
      <c r="K581" s="0" t="n">
        <f aca="false">F581-I581</f>
        <v>-0.100337250888217</v>
      </c>
      <c r="L581" s="0" t="n">
        <f aca="false">G581-J581</f>
        <v>-141.1403508</v>
      </c>
      <c r="M581" s="0" t="n">
        <v>1</v>
      </c>
    </row>
    <row r="582" customFormat="false" ht="15.8" hidden="false" customHeight="false" outlineLevel="0" collapsed="false">
      <c r="A582" s="0" t="str">
        <f aca="false">MID(C582,1,2)</f>
        <v>02</v>
      </c>
      <c r="B582" s="0" t="str">
        <f aca="false">VLOOKUP(A582,Nomenclature!$E$1:$F$9,2,0)</f>
        <v>Café Hôtel Restaurant</v>
      </c>
      <c r="C582" s="5" t="s">
        <v>323</v>
      </c>
      <c r="D582" s="4" t="s">
        <v>738</v>
      </c>
      <c r="E582" s="4" t="s">
        <v>738</v>
      </c>
      <c r="F582" s="4" t="n">
        <v>0.15</v>
      </c>
      <c r="G582" s="4" t="n">
        <v>20</v>
      </c>
      <c r="H582" s="4" t="n">
        <v>0</v>
      </c>
      <c r="I582" s="4" t="n">
        <f aca="false">SUMIFS(bibli_modele_init!$D$1:$D$4467,bibli_modele_init!$A$1:$A$4467,$C582,bibli_modele_init!$C$1:$C$4467,$E582)</f>
        <v>0.15</v>
      </c>
      <c r="J582" s="0" t="n">
        <f aca="false">SUMIFS(bibli_modele_init!$E$1:$E$4467,bibli_modele_init!$A$1:$A$4467,$C582,bibli_modele_init!$C$1:$C$4467,$E582)</f>
        <v>20</v>
      </c>
      <c r="K582" s="0" t="n">
        <f aca="false">F582-I582</f>
        <v>0</v>
      </c>
      <c r="L582" s="0" t="n">
        <f aca="false">G582-J582</f>
        <v>0</v>
      </c>
      <c r="M582" s="0" t="n">
        <v>1</v>
      </c>
    </row>
    <row r="583" customFormat="false" ht="15.8" hidden="false" customHeight="false" outlineLevel="0" collapsed="false">
      <c r="A583" s="0" t="str">
        <f aca="false">MID(C583,1,2)</f>
        <v>02</v>
      </c>
      <c r="B583" s="0" t="str">
        <f aca="false">VLOOKUP(A583,Nomenclature!$E$1:$F$9,2,0)</f>
        <v>Café Hôtel Restaurant</v>
      </c>
      <c r="C583" s="5" t="s">
        <v>510</v>
      </c>
      <c r="D583" s="4" t="s">
        <v>155</v>
      </c>
      <c r="E583" s="4" t="s">
        <v>732</v>
      </c>
      <c r="F583" s="4" t="n">
        <v>0.916646011325944</v>
      </c>
      <c r="G583" s="4" t="n">
        <v>213.738304035</v>
      </c>
      <c r="H583" s="4" t="n">
        <v>5525.512427</v>
      </c>
      <c r="I583" s="4" t="n">
        <f aca="false">SUMIFS(bibli_modele_init!$D$1:$D$4467,bibli_modele_init!$A$1:$A$4467,$C583,bibli_modele_init!$C$1:$C$4467,$E583)</f>
        <v>0.922021833339115</v>
      </c>
      <c r="J583" s="0" t="n">
        <f aca="false">SUMIFS(bibli_modele_init!$E$1:$E$4467,bibli_modele_init!$A$1:$A$4467,$C583,bibli_modele_init!$C$1:$C$4467,$E583)</f>
        <v>289.738304035</v>
      </c>
      <c r="K583" s="0" t="n">
        <f aca="false">F583-I583</f>
        <v>-0.00537582201317099</v>
      </c>
      <c r="L583" s="0" t="n">
        <f aca="false">G583-J583</f>
        <v>-76</v>
      </c>
      <c r="M583" s="0" t="n">
        <v>1</v>
      </c>
    </row>
    <row r="584" customFormat="false" ht="15.8" hidden="false" customHeight="false" outlineLevel="0" collapsed="false">
      <c r="A584" s="0" t="str">
        <f aca="false">MID(C584,1,2)</f>
        <v>02</v>
      </c>
      <c r="B584" s="0" t="str">
        <f aca="false">VLOOKUP(A584,Nomenclature!$E$1:$F$9,2,0)</f>
        <v>Café Hôtel Restaurant</v>
      </c>
      <c r="C584" s="5" t="s">
        <v>510</v>
      </c>
      <c r="D584" s="4" t="s">
        <v>239</v>
      </c>
      <c r="E584" s="4" t="s">
        <v>733</v>
      </c>
      <c r="F584" s="4" t="n">
        <v>0.221831274705959</v>
      </c>
      <c r="G584" s="4" t="n">
        <v>152.3903508</v>
      </c>
      <c r="H584" s="4" t="n">
        <v>824.4948826</v>
      </c>
      <c r="I584" s="4" t="n">
        <f aca="false">SUMIFS(bibli_modele_init!$D$1:$D$4467,bibli_modele_init!$A$1:$A$4467,$C584,bibli_modele_init!$C$1:$C$4467,$E584)</f>
        <v>0.227945584802768</v>
      </c>
      <c r="J584" s="0" t="n">
        <f aca="false">SUMIFS(bibli_modele_init!$E$1:$E$4467,bibli_modele_init!$A$1:$A$4467,$C584,bibli_modele_init!$C$1:$C$4467,$E584)</f>
        <v>152.3903508</v>
      </c>
      <c r="K584" s="0" t="n">
        <f aca="false">F584-I584</f>
        <v>-0.00611431009680902</v>
      </c>
      <c r="L584" s="0" t="n">
        <f aca="false">G584-J584</f>
        <v>0</v>
      </c>
      <c r="M584" s="0" t="n">
        <v>1</v>
      </c>
    </row>
    <row r="585" customFormat="false" ht="15.8" hidden="false" customHeight="false" outlineLevel="0" collapsed="false">
      <c r="A585" s="0" t="str">
        <f aca="false">MID(C585,1,2)</f>
        <v>02</v>
      </c>
      <c r="B585" s="0" t="str">
        <f aca="false">VLOOKUP(A585,Nomenclature!$E$1:$F$9,2,0)</f>
        <v>Café Hôtel Restaurant</v>
      </c>
      <c r="C585" s="5" t="s">
        <v>510</v>
      </c>
      <c r="D585" s="4" t="s">
        <v>155</v>
      </c>
      <c r="E585" s="4" t="s">
        <v>734</v>
      </c>
      <c r="F585" s="4" t="n">
        <v>0.274553813312347</v>
      </c>
      <c r="G585" s="4" t="n">
        <v>141.1403508</v>
      </c>
      <c r="H585" s="4" t="n">
        <v>824.4948826</v>
      </c>
      <c r="I585" s="4" t="n">
        <f aca="false">SUMIFS(bibli_modele_init!$D$1:$D$4467,bibli_modele_init!$A$1:$A$4467,$C585,bibli_modele_init!$C$1:$C$4467,$E585)</f>
        <v>0.248547581569558</v>
      </c>
      <c r="J585" s="0" t="n">
        <f aca="false">SUMIFS(bibli_modele_init!$E$1:$E$4467,bibli_modele_init!$A$1:$A$4467,$C585,bibli_modele_init!$C$1:$C$4467,$E585)</f>
        <v>141.1403508</v>
      </c>
      <c r="K585" s="0" t="n">
        <f aca="false">F585-I585</f>
        <v>0.026006231742789</v>
      </c>
      <c r="L585" s="0" t="n">
        <f aca="false">G585-J585</f>
        <v>0</v>
      </c>
      <c r="M585" s="0" t="n">
        <v>1</v>
      </c>
    </row>
    <row r="586" customFormat="false" ht="15.8" hidden="false" customHeight="false" outlineLevel="0" collapsed="false">
      <c r="A586" s="0" t="str">
        <f aca="false">MID(C586,1,2)</f>
        <v>02</v>
      </c>
      <c r="B586" s="0" t="str">
        <f aca="false">VLOOKUP(A586,Nomenclature!$E$1:$F$9,2,0)</f>
        <v>Café Hôtel Restaurant</v>
      </c>
      <c r="C586" s="5" t="s">
        <v>510</v>
      </c>
      <c r="D586" s="4" t="s">
        <v>239</v>
      </c>
      <c r="E586" s="4" t="s">
        <v>735</v>
      </c>
      <c r="F586" s="4" t="n">
        <v>0.0664429033999288</v>
      </c>
      <c r="G586" s="4" t="n">
        <v>141.1403508</v>
      </c>
      <c r="H586" s="4" t="n">
        <v>824.4948826</v>
      </c>
      <c r="I586" s="4" t="n">
        <f aca="false">SUMIFS(bibli_modele_init!$D$1:$D$4467,bibli_modele_init!$A$1:$A$4467,$C586,bibli_modele_init!$C$1:$C$4467,$E586)</f>
        <v>0.0682742615601252</v>
      </c>
      <c r="J586" s="0" t="n">
        <f aca="false">SUMIFS(bibli_modele_init!$E$1:$E$4467,bibli_modele_init!$A$1:$A$4467,$C586,bibli_modele_init!$C$1:$C$4467,$E586)</f>
        <v>141.1403508</v>
      </c>
      <c r="K586" s="0" t="n">
        <f aca="false">F586-I586</f>
        <v>-0.0018313581601964</v>
      </c>
      <c r="L586" s="0" t="n">
        <f aca="false">G586-J586</f>
        <v>0</v>
      </c>
      <c r="M586" s="0" t="n">
        <v>1</v>
      </c>
    </row>
    <row r="587" customFormat="false" ht="15.8" hidden="false" customHeight="false" outlineLevel="0" collapsed="false">
      <c r="A587" s="0" t="str">
        <f aca="false">MID(C587,1,2)</f>
        <v>02</v>
      </c>
      <c r="B587" s="0" t="str">
        <f aca="false">VLOOKUP(A587,Nomenclature!$E$1:$F$9,2,0)</f>
        <v>Café Hôtel Restaurant</v>
      </c>
      <c r="C587" s="5" t="s">
        <v>510</v>
      </c>
      <c r="D587" s="4" t="s">
        <v>155</v>
      </c>
      <c r="E587" s="4" t="s">
        <v>736</v>
      </c>
      <c r="F587" s="4" t="n">
        <v>0.457589688853911</v>
      </c>
      <c r="G587" s="4" t="n">
        <v>179.988304035</v>
      </c>
      <c r="H587" s="4" t="n">
        <v>2353.012427</v>
      </c>
      <c r="I587" s="4" t="n">
        <f aca="false">SUMIFS(bibli_modele_init!$D$1:$D$4467,bibli_modele_init!$A$1:$A$4467,$C587,bibli_modele_init!$C$1:$C$4467,$E587)</f>
        <v>0.414245969282598</v>
      </c>
      <c r="J587" s="0" t="n">
        <f aca="false">SUMIFS(bibli_modele_init!$E$1:$E$4467,bibli_modele_init!$A$1:$A$4467,$C587,bibli_modele_init!$C$1:$C$4467,$E587)</f>
        <v>179.988304035</v>
      </c>
      <c r="K587" s="0" t="n">
        <f aca="false">F587-I587</f>
        <v>0.043343719571313</v>
      </c>
      <c r="L587" s="0" t="n">
        <f aca="false">G587-J587</f>
        <v>0</v>
      </c>
      <c r="M587" s="0" t="n">
        <v>1</v>
      </c>
    </row>
    <row r="588" customFormat="false" ht="15.8" hidden="false" customHeight="false" outlineLevel="0" collapsed="false">
      <c r="A588" s="0" t="str">
        <f aca="false">MID(C588,1,2)</f>
        <v>02</v>
      </c>
      <c r="B588" s="0" t="str">
        <f aca="false">VLOOKUP(A588,Nomenclature!$E$1:$F$9,2,0)</f>
        <v>Café Hôtel Restaurant</v>
      </c>
      <c r="C588" s="5" t="s">
        <v>510</v>
      </c>
      <c r="D588" s="4" t="s">
        <v>239</v>
      </c>
      <c r="E588" s="4" t="s">
        <v>737</v>
      </c>
      <c r="F588" s="4" t="n">
        <v>0</v>
      </c>
      <c r="G588" s="4" t="n">
        <v>0</v>
      </c>
      <c r="H588" s="4" t="n">
        <v>0</v>
      </c>
      <c r="I588" s="4" t="n">
        <f aca="false">SUMIFS(bibli_modele_init!$D$1:$D$4467,bibli_modele_init!$A$1:$A$4467,$C588,bibli_modele_init!$C$1:$C$4467,$E588)</f>
        <v>0.113790435933542</v>
      </c>
      <c r="J588" s="0" t="n">
        <f aca="false">SUMIFS(bibli_modele_init!$E$1:$E$4467,bibli_modele_init!$A$1:$A$4467,$C588,bibli_modele_init!$C$1:$C$4467,$E588)</f>
        <v>141.1403508</v>
      </c>
      <c r="K588" s="0" t="n">
        <f aca="false">F588-I588</f>
        <v>-0.113790435933542</v>
      </c>
      <c r="L588" s="0" t="n">
        <f aca="false">G588-J588</f>
        <v>-141.1403508</v>
      </c>
      <c r="M588" s="0" t="n">
        <v>1</v>
      </c>
    </row>
    <row r="589" customFormat="false" ht="15.8" hidden="false" customHeight="false" outlineLevel="0" collapsed="false">
      <c r="A589" s="0" t="str">
        <f aca="false">MID(C589,1,2)</f>
        <v>02</v>
      </c>
      <c r="B589" s="0" t="str">
        <f aca="false">VLOOKUP(A589,Nomenclature!$E$1:$F$9,2,0)</f>
        <v>Café Hôtel Restaurant</v>
      </c>
      <c r="C589" s="5" t="s">
        <v>510</v>
      </c>
      <c r="D589" s="4" t="s">
        <v>738</v>
      </c>
      <c r="E589" s="4" t="s">
        <v>738</v>
      </c>
      <c r="F589" s="4" t="n">
        <v>0.15</v>
      </c>
      <c r="G589" s="4" t="n">
        <v>20</v>
      </c>
      <c r="H589" s="4" t="n">
        <v>0</v>
      </c>
      <c r="I589" s="4" t="n">
        <f aca="false">SUMIFS(bibli_modele_init!$D$1:$D$4467,bibli_modele_init!$A$1:$A$4467,$C589,bibli_modele_init!$C$1:$C$4467,$E589)</f>
        <v>0.15</v>
      </c>
      <c r="J589" s="0" t="n">
        <f aca="false">SUMIFS(bibli_modele_init!$E$1:$E$4467,bibli_modele_init!$A$1:$A$4467,$C589,bibli_modele_init!$C$1:$C$4467,$E589)</f>
        <v>20</v>
      </c>
      <c r="K589" s="0" t="n">
        <f aca="false">F589-I589</f>
        <v>0</v>
      </c>
      <c r="L589" s="0" t="n">
        <f aca="false">G589-J589</f>
        <v>0</v>
      </c>
      <c r="M589" s="0" t="n">
        <v>1</v>
      </c>
    </row>
    <row r="590" customFormat="false" ht="15.8" hidden="false" customHeight="false" outlineLevel="0" collapsed="false">
      <c r="A590" s="0" t="str">
        <f aca="false">MID(C590,1,2)</f>
        <v>02</v>
      </c>
      <c r="B590" s="0" t="str">
        <f aca="false">VLOOKUP(A590,Nomenclature!$E$1:$F$9,2,0)</f>
        <v>Café Hôtel Restaurant</v>
      </c>
      <c r="C590" s="5" t="s">
        <v>655</v>
      </c>
      <c r="D590" s="4" t="s">
        <v>155</v>
      </c>
      <c r="E590" s="4" t="s">
        <v>732</v>
      </c>
      <c r="F590" s="4" t="n">
        <v>0.905543257750655</v>
      </c>
      <c r="G590" s="4" t="n">
        <v>213.738304035</v>
      </c>
      <c r="H590" s="4" t="n">
        <v>5525.512427</v>
      </c>
      <c r="I590" s="4" t="n">
        <f aca="false">SUMIFS(bibli_modele_init!$D$1:$D$4467,bibli_modele_init!$A$1:$A$4467,$C590,bibli_modele_init!$C$1:$C$4467,$E590)</f>
        <v>0.921948266067335</v>
      </c>
      <c r="J590" s="0" t="n">
        <f aca="false">SUMIFS(bibli_modele_init!$E$1:$E$4467,bibli_modele_init!$A$1:$A$4467,$C590,bibli_modele_init!$C$1:$C$4467,$E590)</f>
        <v>289.738304035</v>
      </c>
      <c r="K590" s="0" t="n">
        <f aca="false">F590-I590</f>
        <v>-0.01640500831668</v>
      </c>
      <c r="L590" s="0" t="n">
        <f aca="false">G590-J590</f>
        <v>-76</v>
      </c>
      <c r="M590" s="0" t="n">
        <v>1</v>
      </c>
    </row>
    <row r="591" customFormat="false" ht="15.8" hidden="false" customHeight="false" outlineLevel="0" collapsed="false">
      <c r="A591" s="0" t="str">
        <f aca="false">MID(C591,1,2)</f>
        <v>02</v>
      </c>
      <c r="B591" s="0" t="str">
        <f aca="false">VLOOKUP(A591,Nomenclature!$E$1:$F$9,2,0)</f>
        <v>Café Hôtel Restaurant</v>
      </c>
      <c r="C591" s="5" t="s">
        <v>655</v>
      </c>
      <c r="D591" s="4" t="s">
        <v>239</v>
      </c>
      <c r="E591" s="4" t="s">
        <v>733</v>
      </c>
      <c r="F591" s="4" t="n">
        <v>0.215753091344843</v>
      </c>
      <c r="G591" s="4" t="n">
        <v>152.3903508</v>
      </c>
      <c r="H591" s="4" t="n">
        <v>824.4948826</v>
      </c>
      <c r="I591" s="4" t="n">
        <f aca="false">SUMIFS(bibli_modele_init!$D$1:$D$4467,bibli_modele_init!$A$1:$A$4467,$C591,bibli_modele_init!$C$1:$C$4467,$E591)</f>
        <v>0.227852392201324</v>
      </c>
      <c r="J591" s="0" t="n">
        <f aca="false">SUMIFS(bibli_modele_init!$E$1:$E$4467,bibli_modele_init!$A$1:$A$4467,$C591,bibli_modele_init!$C$1:$C$4467,$E591)</f>
        <v>152.3903508</v>
      </c>
      <c r="K591" s="0" t="n">
        <f aca="false">F591-I591</f>
        <v>-0.012099300856481</v>
      </c>
      <c r="L591" s="0" t="n">
        <f aca="false">G591-J591</f>
        <v>0</v>
      </c>
      <c r="M591" s="0" t="n">
        <v>1</v>
      </c>
    </row>
    <row r="592" customFormat="false" ht="15.8" hidden="false" customHeight="false" outlineLevel="0" collapsed="false">
      <c r="A592" s="0" t="str">
        <f aca="false">MID(C592,1,2)</f>
        <v>02</v>
      </c>
      <c r="B592" s="0" t="str">
        <f aca="false">VLOOKUP(A592,Nomenclature!$E$1:$F$9,2,0)</f>
        <v>Café Hôtel Restaurant</v>
      </c>
      <c r="C592" s="5" t="s">
        <v>655</v>
      </c>
      <c r="D592" s="4" t="s">
        <v>155</v>
      </c>
      <c r="E592" s="4" t="s">
        <v>734</v>
      </c>
      <c r="F592" s="4" t="n">
        <v>0.233630160499669</v>
      </c>
      <c r="G592" s="4" t="n">
        <v>141.1403508</v>
      </c>
      <c r="H592" s="4" t="n">
        <v>824.4948826</v>
      </c>
      <c r="I592" s="4" t="n">
        <f aca="false">SUMIFS(bibli_modele_init!$D$1:$D$4467,bibli_modele_init!$A$1:$A$4467,$C592,bibli_modele_init!$C$1:$C$4467,$E592)</f>
        <v>0.214076387380835</v>
      </c>
      <c r="J592" s="0" t="n">
        <f aca="false">SUMIFS(bibli_modele_init!$E$1:$E$4467,bibli_modele_init!$A$1:$A$4467,$C592,bibli_modele_init!$C$1:$C$4467,$E592)</f>
        <v>141.1403508</v>
      </c>
      <c r="K592" s="0" t="n">
        <f aca="false">F592-I592</f>
        <v>0.019553773118834</v>
      </c>
      <c r="L592" s="0" t="n">
        <f aca="false">G592-J592</f>
        <v>0</v>
      </c>
      <c r="M592" s="0" t="n">
        <v>1</v>
      </c>
    </row>
    <row r="593" customFormat="false" ht="15.8" hidden="false" customHeight="false" outlineLevel="0" collapsed="false">
      <c r="A593" s="0" t="str">
        <f aca="false">MID(C593,1,2)</f>
        <v>02</v>
      </c>
      <c r="B593" s="0" t="str">
        <f aca="false">VLOOKUP(A593,Nomenclature!$E$1:$F$9,2,0)</f>
        <v>Café Hôtel Restaurant</v>
      </c>
      <c r="C593" s="5" t="s">
        <v>655</v>
      </c>
      <c r="D593" s="4" t="s">
        <v>239</v>
      </c>
      <c r="E593" s="4" t="s">
        <v>735</v>
      </c>
      <c r="F593" s="4" t="n">
        <v>0.0556642975669694</v>
      </c>
      <c r="G593" s="4" t="n">
        <v>141.1403508</v>
      </c>
      <c r="H593" s="4" t="n">
        <v>824.4948826</v>
      </c>
      <c r="I593" s="4" t="n">
        <f aca="false">SUMIFS(bibli_modele_init!$D$1:$D$4467,bibli_modele_init!$A$1:$A$4467,$C593,bibli_modele_init!$C$1:$C$4467,$E593)</f>
        <v>0.0587859171879416</v>
      </c>
      <c r="J593" s="0" t="n">
        <f aca="false">SUMIFS(bibli_modele_init!$E$1:$E$4467,bibli_modele_init!$A$1:$A$4467,$C593,bibli_modele_init!$C$1:$C$4467,$E593)</f>
        <v>141.1403508</v>
      </c>
      <c r="K593" s="0" t="n">
        <f aca="false">F593-I593</f>
        <v>-0.0031216196209722</v>
      </c>
      <c r="L593" s="0" t="n">
        <f aca="false">G593-J593</f>
        <v>0</v>
      </c>
      <c r="M593" s="0" t="n">
        <v>1</v>
      </c>
    </row>
    <row r="594" customFormat="false" ht="15.8" hidden="false" customHeight="false" outlineLevel="0" collapsed="false">
      <c r="A594" s="0" t="str">
        <f aca="false">MID(C594,1,2)</f>
        <v>02</v>
      </c>
      <c r="B594" s="0" t="str">
        <f aca="false">VLOOKUP(A594,Nomenclature!$E$1:$F$9,2,0)</f>
        <v>Café Hôtel Restaurant</v>
      </c>
      <c r="C594" s="5" t="s">
        <v>655</v>
      </c>
      <c r="D594" s="4" t="s">
        <v>155</v>
      </c>
      <c r="E594" s="4" t="s">
        <v>736</v>
      </c>
      <c r="F594" s="4" t="n">
        <v>0.398439033410288</v>
      </c>
      <c r="G594" s="4" t="n">
        <v>179.988304035</v>
      </c>
      <c r="H594" s="4" t="n">
        <v>2353.012427</v>
      </c>
      <c r="I594" s="4" t="n">
        <f aca="false">SUMIFS(bibli_modele_init!$D$1:$D$4467,bibli_modele_init!$A$1:$A$4467,$C594,bibli_modele_init!$C$1:$C$4467,$E594)</f>
        <v>0.365091513362665</v>
      </c>
      <c r="J594" s="0" t="n">
        <f aca="false">SUMIFS(bibli_modele_init!$E$1:$E$4467,bibli_modele_init!$A$1:$A$4467,$C594,bibli_modele_init!$C$1:$C$4467,$E594)</f>
        <v>179.988304035</v>
      </c>
      <c r="K594" s="0" t="n">
        <f aca="false">F594-I594</f>
        <v>0.033347520047623</v>
      </c>
      <c r="L594" s="0" t="n">
        <f aca="false">G594-J594</f>
        <v>0</v>
      </c>
      <c r="M594" s="0" t="n">
        <v>1</v>
      </c>
    </row>
    <row r="595" customFormat="false" ht="15.8" hidden="false" customHeight="false" outlineLevel="0" collapsed="false">
      <c r="A595" s="0" t="str">
        <f aca="false">MID(C595,1,2)</f>
        <v>02</v>
      </c>
      <c r="B595" s="0" t="str">
        <f aca="false">VLOOKUP(A595,Nomenclature!$E$1:$F$9,2,0)</f>
        <v>Café Hôtel Restaurant</v>
      </c>
      <c r="C595" s="5" t="s">
        <v>655</v>
      </c>
      <c r="D595" s="4" t="s">
        <v>239</v>
      </c>
      <c r="E595" s="4" t="s">
        <v>737</v>
      </c>
      <c r="F595" s="4" t="n">
        <v>0</v>
      </c>
      <c r="G595" s="4" t="n">
        <v>0</v>
      </c>
      <c r="H595" s="4" t="n">
        <v>0</v>
      </c>
      <c r="I595" s="4" t="n">
        <f aca="false">SUMIFS(bibli_modele_init!$D$1:$D$4467,bibli_modele_init!$A$1:$A$4467,$C595,bibli_modele_init!$C$1:$C$4467,$E595)</f>
        <v>0.100255052568583</v>
      </c>
      <c r="J595" s="0" t="n">
        <f aca="false">SUMIFS(bibli_modele_init!$E$1:$E$4467,bibli_modele_init!$A$1:$A$4467,$C595,bibli_modele_init!$C$1:$C$4467,$E595)</f>
        <v>141.1403508</v>
      </c>
      <c r="K595" s="0" t="n">
        <f aca="false">F595-I595</f>
        <v>-0.100255052568583</v>
      </c>
      <c r="L595" s="0" t="n">
        <f aca="false">G595-J595</f>
        <v>-141.1403508</v>
      </c>
      <c r="M595" s="0" t="n">
        <v>1</v>
      </c>
    </row>
    <row r="596" customFormat="false" ht="15.8" hidden="false" customHeight="false" outlineLevel="0" collapsed="false">
      <c r="A596" s="0" t="str">
        <f aca="false">MID(C596,1,2)</f>
        <v>02</v>
      </c>
      <c r="B596" s="0" t="str">
        <f aca="false">VLOOKUP(A596,Nomenclature!$E$1:$F$9,2,0)</f>
        <v>Café Hôtel Restaurant</v>
      </c>
      <c r="C596" s="5" t="s">
        <v>655</v>
      </c>
      <c r="D596" s="4" t="s">
        <v>738</v>
      </c>
      <c r="E596" s="4" t="s">
        <v>738</v>
      </c>
      <c r="F596" s="4" t="n">
        <v>0.15</v>
      </c>
      <c r="G596" s="4" t="n">
        <v>20</v>
      </c>
      <c r="H596" s="4" t="n">
        <v>0</v>
      </c>
      <c r="I596" s="4" t="n">
        <f aca="false">SUMIFS(bibli_modele_init!$D$1:$D$4467,bibli_modele_init!$A$1:$A$4467,$C596,bibli_modele_init!$C$1:$C$4467,$E596)</f>
        <v>0.15</v>
      </c>
      <c r="J596" s="0" t="n">
        <f aca="false">SUMIFS(bibli_modele_init!$E$1:$E$4467,bibli_modele_init!$A$1:$A$4467,$C596,bibli_modele_init!$C$1:$C$4467,$E596)</f>
        <v>20</v>
      </c>
      <c r="K596" s="0" t="n">
        <f aca="false">F596-I596</f>
        <v>0</v>
      </c>
      <c r="L596" s="0" t="n">
        <f aca="false">G596-J596</f>
        <v>0</v>
      </c>
      <c r="M596" s="0" t="n">
        <v>1</v>
      </c>
    </row>
    <row r="597" customFormat="false" ht="15.8" hidden="false" customHeight="false" outlineLevel="0" collapsed="false">
      <c r="A597" s="0" t="str">
        <f aca="false">MID(C597,1,2)</f>
        <v>02</v>
      </c>
      <c r="B597" s="0" t="str">
        <f aca="false">VLOOKUP(A597,Nomenclature!$E$1:$F$9,2,0)</f>
        <v>Café Hôtel Restaurant</v>
      </c>
      <c r="C597" s="5" t="s">
        <v>325</v>
      </c>
      <c r="D597" s="4" t="s">
        <v>155</v>
      </c>
      <c r="E597" s="4" t="s">
        <v>732</v>
      </c>
      <c r="F597" s="4" t="n">
        <v>0</v>
      </c>
      <c r="G597" s="4" t="n">
        <v>0</v>
      </c>
      <c r="H597" s="4" t="n">
        <v>0</v>
      </c>
      <c r="I597" s="4" t="n">
        <f aca="false">SUMIFS(bibli_modele_init!$D$1:$D$4467,bibli_modele_init!$A$1:$A$4467,$C597,bibli_modele_init!$C$1:$C$4467,$E597)</f>
        <v>0</v>
      </c>
      <c r="J597" s="0" t="n">
        <f aca="false">SUMIFS(bibli_modele_init!$E$1:$E$4467,bibli_modele_init!$A$1:$A$4467,$C597,bibli_modele_init!$C$1:$C$4467,$E597)</f>
        <v>0</v>
      </c>
      <c r="K597" s="0" t="n">
        <f aca="false">F597-I597</f>
        <v>0</v>
      </c>
      <c r="L597" s="0" t="n">
        <f aca="false">G597-J597</f>
        <v>0</v>
      </c>
      <c r="M597" s="0" t="n">
        <v>1</v>
      </c>
    </row>
    <row r="598" customFormat="false" ht="15.8" hidden="false" customHeight="false" outlineLevel="0" collapsed="false">
      <c r="A598" s="0" t="str">
        <f aca="false">MID(C598,1,2)</f>
        <v>02</v>
      </c>
      <c r="B598" s="0" t="str">
        <f aca="false">VLOOKUP(A598,Nomenclature!$E$1:$F$9,2,0)</f>
        <v>Café Hôtel Restaurant</v>
      </c>
      <c r="C598" s="5" t="s">
        <v>325</v>
      </c>
      <c r="D598" s="4" t="s">
        <v>239</v>
      </c>
      <c r="E598" s="4" t="s">
        <v>733</v>
      </c>
      <c r="F598" s="4" t="n">
        <v>0</v>
      </c>
      <c r="G598" s="4" t="n">
        <v>0</v>
      </c>
      <c r="H598" s="4" t="n">
        <v>0</v>
      </c>
      <c r="I598" s="4" t="n">
        <f aca="false">SUMIFS(bibli_modele_init!$D$1:$D$4467,bibli_modele_init!$A$1:$A$4467,$C598,bibli_modele_init!$C$1:$C$4467,$E598)</f>
        <v>0</v>
      </c>
      <c r="J598" s="0" t="n">
        <f aca="false">SUMIFS(bibli_modele_init!$E$1:$E$4467,bibli_modele_init!$A$1:$A$4467,$C598,bibli_modele_init!$C$1:$C$4467,$E598)</f>
        <v>0</v>
      </c>
      <c r="K598" s="0" t="n">
        <f aca="false">F598-I598</f>
        <v>0</v>
      </c>
      <c r="L598" s="0" t="n">
        <f aca="false">G598-J598</f>
        <v>0</v>
      </c>
      <c r="M598" s="0" t="n">
        <v>1</v>
      </c>
    </row>
    <row r="599" customFormat="false" ht="15.8" hidden="false" customHeight="false" outlineLevel="0" collapsed="false">
      <c r="A599" s="0" t="str">
        <f aca="false">MID(C599,1,2)</f>
        <v>02</v>
      </c>
      <c r="B599" s="0" t="str">
        <f aca="false">VLOOKUP(A599,Nomenclature!$E$1:$F$9,2,0)</f>
        <v>Café Hôtel Restaurant</v>
      </c>
      <c r="C599" s="5" t="s">
        <v>325</v>
      </c>
      <c r="D599" s="4" t="s">
        <v>155</v>
      </c>
      <c r="E599" s="4" t="s">
        <v>734</v>
      </c>
      <c r="F599" s="4" t="n">
        <v>0</v>
      </c>
      <c r="G599" s="4" t="n">
        <v>0</v>
      </c>
      <c r="H599" s="4" t="n">
        <v>0</v>
      </c>
      <c r="I599" s="4" t="n">
        <f aca="false">SUMIFS(bibli_modele_init!$D$1:$D$4467,bibli_modele_init!$A$1:$A$4467,$C599,bibli_modele_init!$C$1:$C$4467,$E599)</f>
        <v>0</v>
      </c>
      <c r="J599" s="0" t="n">
        <f aca="false">SUMIFS(bibli_modele_init!$E$1:$E$4467,bibli_modele_init!$A$1:$A$4467,$C599,bibli_modele_init!$C$1:$C$4467,$E599)</f>
        <v>0</v>
      </c>
      <c r="K599" s="0" t="n">
        <f aca="false">F599-I599</f>
        <v>0</v>
      </c>
      <c r="L599" s="0" t="n">
        <f aca="false">G599-J599</f>
        <v>0</v>
      </c>
      <c r="M599" s="0" t="n">
        <v>1</v>
      </c>
    </row>
    <row r="600" customFormat="false" ht="15.8" hidden="false" customHeight="false" outlineLevel="0" collapsed="false">
      <c r="A600" s="0" t="str">
        <f aca="false">MID(C600,1,2)</f>
        <v>02</v>
      </c>
      <c r="B600" s="0" t="str">
        <f aca="false">VLOOKUP(A600,Nomenclature!$E$1:$F$9,2,0)</f>
        <v>Café Hôtel Restaurant</v>
      </c>
      <c r="C600" s="5" t="s">
        <v>325</v>
      </c>
      <c r="D600" s="4" t="s">
        <v>239</v>
      </c>
      <c r="E600" s="4" t="s">
        <v>735</v>
      </c>
      <c r="F600" s="4" t="n">
        <v>0</v>
      </c>
      <c r="G600" s="4" t="n">
        <v>0</v>
      </c>
      <c r="H600" s="4" t="n">
        <v>0</v>
      </c>
      <c r="I600" s="4" t="n">
        <f aca="false">SUMIFS(bibli_modele_init!$D$1:$D$4467,bibli_modele_init!$A$1:$A$4467,$C600,bibli_modele_init!$C$1:$C$4467,$E600)</f>
        <v>0</v>
      </c>
      <c r="J600" s="0" t="n">
        <f aca="false">SUMIFS(bibli_modele_init!$E$1:$E$4467,bibli_modele_init!$A$1:$A$4467,$C600,bibli_modele_init!$C$1:$C$4467,$E600)</f>
        <v>0</v>
      </c>
      <c r="K600" s="0" t="n">
        <f aca="false">F600-I600</f>
        <v>0</v>
      </c>
      <c r="L600" s="0" t="n">
        <f aca="false">G600-J600</f>
        <v>0</v>
      </c>
      <c r="M600" s="0" t="n">
        <v>1</v>
      </c>
    </row>
    <row r="601" customFormat="false" ht="15.8" hidden="false" customHeight="false" outlineLevel="0" collapsed="false">
      <c r="A601" s="0" t="str">
        <f aca="false">MID(C601,1,2)</f>
        <v>02</v>
      </c>
      <c r="B601" s="0" t="str">
        <f aca="false">VLOOKUP(A601,Nomenclature!$E$1:$F$9,2,0)</f>
        <v>Café Hôtel Restaurant</v>
      </c>
      <c r="C601" s="5" t="s">
        <v>325</v>
      </c>
      <c r="D601" s="4" t="s">
        <v>155</v>
      </c>
      <c r="E601" s="4" t="s">
        <v>736</v>
      </c>
      <c r="F601" s="4" t="n">
        <v>0</v>
      </c>
      <c r="G601" s="4" t="n">
        <v>0</v>
      </c>
      <c r="H601" s="4" t="n">
        <v>0</v>
      </c>
      <c r="I601" s="4" t="n">
        <f aca="false">SUMIFS(bibli_modele_init!$D$1:$D$4467,bibli_modele_init!$A$1:$A$4467,$C601,bibli_modele_init!$C$1:$C$4467,$E601)</f>
        <v>0</v>
      </c>
      <c r="J601" s="0" t="n">
        <f aca="false">SUMIFS(bibli_modele_init!$E$1:$E$4467,bibli_modele_init!$A$1:$A$4467,$C601,bibli_modele_init!$C$1:$C$4467,$E601)</f>
        <v>0</v>
      </c>
      <c r="K601" s="0" t="n">
        <f aca="false">F601-I601</f>
        <v>0</v>
      </c>
      <c r="L601" s="0" t="n">
        <f aca="false">G601-J601</f>
        <v>0</v>
      </c>
      <c r="M601" s="0" t="n">
        <v>1</v>
      </c>
    </row>
    <row r="602" customFormat="false" ht="15.8" hidden="false" customHeight="false" outlineLevel="0" collapsed="false">
      <c r="A602" s="0" t="str">
        <f aca="false">MID(C602,1,2)</f>
        <v>02</v>
      </c>
      <c r="B602" s="0" t="str">
        <f aca="false">VLOOKUP(A602,Nomenclature!$E$1:$F$9,2,0)</f>
        <v>Café Hôtel Restaurant</v>
      </c>
      <c r="C602" s="5" t="s">
        <v>325</v>
      </c>
      <c r="D602" s="4" t="s">
        <v>239</v>
      </c>
      <c r="E602" s="4" t="s">
        <v>737</v>
      </c>
      <c r="F602" s="4" t="n">
        <v>0</v>
      </c>
      <c r="G602" s="4" t="n">
        <v>0</v>
      </c>
      <c r="H602" s="4" t="n">
        <v>0</v>
      </c>
      <c r="I602" s="4" t="n">
        <f aca="false">SUMIFS(bibli_modele_init!$D$1:$D$4467,bibli_modele_init!$A$1:$A$4467,$C602,bibli_modele_init!$C$1:$C$4467,$E602)</f>
        <v>0</v>
      </c>
      <c r="J602" s="0" t="n">
        <f aca="false">SUMIFS(bibli_modele_init!$E$1:$E$4467,bibli_modele_init!$A$1:$A$4467,$C602,bibli_modele_init!$C$1:$C$4467,$E602)</f>
        <v>0</v>
      </c>
      <c r="K602" s="0" t="n">
        <f aca="false">F602-I602</f>
        <v>0</v>
      </c>
      <c r="L602" s="0" t="n">
        <f aca="false">G602-J602</f>
        <v>0</v>
      </c>
      <c r="M602" s="0" t="n">
        <v>1</v>
      </c>
    </row>
    <row r="603" customFormat="false" ht="15.8" hidden="false" customHeight="false" outlineLevel="0" collapsed="false">
      <c r="A603" s="0" t="str">
        <f aca="false">MID(C603,1,2)</f>
        <v>02</v>
      </c>
      <c r="B603" s="0" t="str">
        <f aca="false">VLOOKUP(A603,Nomenclature!$E$1:$F$9,2,0)</f>
        <v>Café Hôtel Restaurant</v>
      </c>
      <c r="C603" s="5" t="s">
        <v>325</v>
      </c>
      <c r="D603" s="4" t="s">
        <v>738</v>
      </c>
      <c r="E603" s="4" t="s">
        <v>738</v>
      </c>
      <c r="F603" s="4" t="n">
        <v>0.15</v>
      </c>
      <c r="G603" s="4" t="n">
        <v>20</v>
      </c>
      <c r="H603" s="4" t="n">
        <v>0</v>
      </c>
      <c r="I603" s="4" t="n">
        <f aca="false">SUMIFS(bibli_modele_init!$D$1:$D$4467,bibli_modele_init!$A$1:$A$4467,$C603,bibli_modele_init!$C$1:$C$4467,$E603)</f>
        <v>0.15</v>
      </c>
      <c r="J603" s="0" t="n">
        <f aca="false">SUMIFS(bibli_modele_init!$E$1:$E$4467,bibli_modele_init!$A$1:$A$4467,$C603,bibli_modele_init!$C$1:$C$4467,$E603)</f>
        <v>20</v>
      </c>
      <c r="K603" s="0" t="n">
        <f aca="false">F603-I603</f>
        <v>0</v>
      </c>
      <c r="L603" s="0" t="n">
        <f aca="false">G603-J603</f>
        <v>0</v>
      </c>
      <c r="M603" s="0" t="n">
        <v>1</v>
      </c>
    </row>
    <row r="604" customFormat="false" ht="15.8" hidden="false" customHeight="false" outlineLevel="0" collapsed="false">
      <c r="A604" s="0" t="str">
        <f aca="false">MID(C604,1,2)</f>
        <v>02</v>
      </c>
      <c r="B604" s="0" t="str">
        <f aca="false">VLOOKUP(A604,Nomenclature!$E$1:$F$9,2,0)</f>
        <v>Café Hôtel Restaurant</v>
      </c>
      <c r="C604" s="5" t="s">
        <v>511</v>
      </c>
      <c r="D604" s="4" t="s">
        <v>155</v>
      </c>
      <c r="E604" s="4" t="s">
        <v>732</v>
      </c>
      <c r="F604" s="4" t="n">
        <v>0</v>
      </c>
      <c r="G604" s="4" t="n">
        <v>0</v>
      </c>
      <c r="H604" s="4" t="n">
        <v>0</v>
      </c>
      <c r="I604" s="4" t="n">
        <f aca="false">SUMIFS(bibli_modele_init!$D$1:$D$4467,bibli_modele_init!$A$1:$A$4467,$C604,bibli_modele_init!$C$1:$C$4467,$E604)</f>
        <v>0</v>
      </c>
      <c r="J604" s="0" t="n">
        <f aca="false">SUMIFS(bibli_modele_init!$E$1:$E$4467,bibli_modele_init!$A$1:$A$4467,$C604,bibli_modele_init!$C$1:$C$4467,$E604)</f>
        <v>0</v>
      </c>
      <c r="K604" s="0" t="n">
        <f aca="false">F604-I604</f>
        <v>0</v>
      </c>
      <c r="L604" s="0" t="n">
        <f aca="false">G604-J604</f>
        <v>0</v>
      </c>
      <c r="M604" s="0" t="n">
        <v>1</v>
      </c>
    </row>
    <row r="605" customFormat="false" ht="15.8" hidden="false" customHeight="false" outlineLevel="0" collapsed="false">
      <c r="A605" s="0" t="str">
        <f aca="false">MID(C605,1,2)</f>
        <v>02</v>
      </c>
      <c r="B605" s="0" t="str">
        <f aca="false">VLOOKUP(A605,Nomenclature!$E$1:$F$9,2,0)</f>
        <v>Café Hôtel Restaurant</v>
      </c>
      <c r="C605" s="5" t="s">
        <v>511</v>
      </c>
      <c r="D605" s="4" t="s">
        <v>239</v>
      </c>
      <c r="E605" s="4" t="s">
        <v>733</v>
      </c>
      <c r="F605" s="4" t="n">
        <v>0</v>
      </c>
      <c r="G605" s="4" t="n">
        <v>0</v>
      </c>
      <c r="H605" s="4" t="n">
        <v>0</v>
      </c>
      <c r="I605" s="4" t="n">
        <f aca="false">SUMIFS(bibli_modele_init!$D$1:$D$4467,bibli_modele_init!$A$1:$A$4467,$C605,bibli_modele_init!$C$1:$C$4467,$E605)</f>
        <v>0</v>
      </c>
      <c r="J605" s="0" t="n">
        <f aca="false">SUMIFS(bibli_modele_init!$E$1:$E$4467,bibli_modele_init!$A$1:$A$4467,$C605,bibli_modele_init!$C$1:$C$4467,$E605)</f>
        <v>0</v>
      </c>
      <c r="K605" s="0" t="n">
        <f aca="false">F605-I605</f>
        <v>0</v>
      </c>
      <c r="L605" s="0" t="n">
        <f aca="false">G605-J605</f>
        <v>0</v>
      </c>
      <c r="M605" s="0" t="n">
        <v>1</v>
      </c>
    </row>
    <row r="606" customFormat="false" ht="15.8" hidden="false" customHeight="false" outlineLevel="0" collapsed="false">
      <c r="A606" s="0" t="str">
        <f aca="false">MID(C606,1,2)</f>
        <v>02</v>
      </c>
      <c r="B606" s="0" t="str">
        <f aca="false">VLOOKUP(A606,Nomenclature!$E$1:$F$9,2,0)</f>
        <v>Café Hôtel Restaurant</v>
      </c>
      <c r="C606" s="5" t="s">
        <v>511</v>
      </c>
      <c r="D606" s="4" t="s">
        <v>155</v>
      </c>
      <c r="E606" s="4" t="s">
        <v>734</v>
      </c>
      <c r="F606" s="4" t="n">
        <v>0</v>
      </c>
      <c r="G606" s="4" t="n">
        <v>0</v>
      </c>
      <c r="H606" s="4" t="n">
        <v>0</v>
      </c>
      <c r="I606" s="4" t="n">
        <f aca="false">SUMIFS(bibli_modele_init!$D$1:$D$4467,bibli_modele_init!$A$1:$A$4467,$C606,bibli_modele_init!$C$1:$C$4467,$E606)</f>
        <v>0</v>
      </c>
      <c r="J606" s="0" t="n">
        <f aca="false">SUMIFS(bibli_modele_init!$E$1:$E$4467,bibli_modele_init!$A$1:$A$4467,$C606,bibli_modele_init!$C$1:$C$4467,$E606)</f>
        <v>0</v>
      </c>
      <c r="K606" s="0" t="n">
        <f aca="false">F606-I606</f>
        <v>0</v>
      </c>
      <c r="L606" s="0" t="n">
        <f aca="false">G606-J606</f>
        <v>0</v>
      </c>
      <c r="M606" s="0" t="n">
        <v>1</v>
      </c>
    </row>
    <row r="607" customFormat="false" ht="15.8" hidden="false" customHeight="false" outlineLevel="0" collapsed="false">
      <c r="A607" s="0" t="str">
        <f aca="false">MID(C607,1,2)</f>
        <v>02</v>
      </c>
      <c r="B607" s="0" t="str">
        <f aca="false">VLOOKUP(A607,Nomenclature!$E$1:$F$9,2,0)</f>
        <v>Café Hôtel Restaurant</v>
      </c>
      <c r="C607" s="5" t="s">
        <v>511</v>
      </c>
      <c r="D607" s="4" t="s">
        <v>239</v>
      </c>
      <c r="E607" s="4" t="s">
        <v>735</v>
      </c>
      <c r="F607" s="4" t="n">
        <v>0</v>
      </c>
      <c r="G607" s="4" t="n">
        <v>0</v>
      </c>
      <c r="H607" s="4" t="n">
        <v>0</v>
      </c>
      <c r="I607" s="4" t="n">
        <f aca="false">SUMIFS(bibli_modele_init!$D$1:$D$4467,bibli_modele_init!$A$1:$A$4467,$C607,bibli_modele_init!$C$1:$C$4467,$E607)</f>
        <v>0</v>
      </c>
      <c r="J607" s="0" t="n">
        <f aca="false">SUMIFS(bibli_modele_init!$E$1:$E$4467,bibli_modele_init!$A$1:$A$4467,$C607,bibli_modele_init!$C$1:$C$4467,$E607)</f>
        <v>0</v>
      </c>
      <c r="K607" s="0" t="n">
        <f aca="false">F607-I607</f>
        <v>0</v>
      </c>
      <c r="L607" s="0" t="n">
        <f aca="false">G607-J607</f>
        <v>0</v>
      </c>
      <c r="M607" s="0" t="n">
        <v>1</v>
      </c>
    </row>
    <row r="608" customFormat="false" ht="15.8" hidden="false" customHeight="false" outlineLevel="0" collapsed="false">
      <c r="A608" s="0" t="str">
        <f aca="false">MID(C608,1,2)</f>
        <v>02</v>
      </c>
      <c r="B608" s="0" t="str">
        <f aca="false">VLOOKUP(A608,Nomenclature!$E$1:$F$9,2,0)</f>
        <v>Café Hôtel Restaurant</v>
      </c>
      <c r="C608" s="5" t="s">
        <v>511</v>
      </c>
      <c r="D608" s="4" t="s">
        <v>155</v>
      </c>
      <c r="E608" s="4" t="s">
        <v>736</v>
      </c>
      <c r="F608" s="4" t="n">
        <v>0</v>
      </c>
      <c r="G608" s="4" t="n">
        <v>0</v>
      </c>
      <c r="H608" s="4" t="n">
        <v>0</v>
      </c>
      <c r="I608" s="4" t="n">
        <f aca="false">SUMIFS(bibli_modele_init!$D$1:$D$4467,bibli_modele_init!$A$1:$A$4467,$C608,bibli_modele_init!$C$1:$C$4467,$E608)</f>
        <v>0</v>
      </c>
      <c r="J608" s="0" t="n">
        <f aca="false">SUMIFS(bibli_modele_init!$E$1:$E$4467,bibli_modele_init!$A$1:$A$4467,$C608,bibli_modele_init!$C$1:$C$4467,$E608)</f>
        <v>0</v>
      </c>
      <c r="K608" s="0" t="n">
        <f aca="false">F608-I608</f>
        <v>0</v>
      </c>
      <c r="L608" s="0" t="n">
        <f aca="false">G608-J608</f>
        <v>0</v>
      </c>
      <c r="M608" s="0" t="n">
        <v>1</v>
      </c>
    </row>
    <row r="609" customFormat="false" ht="15.8" hidden="false" customHeight="false" outlineLevel="0" collapsed="false">
      <c r="A609" s="0" t="str">
        <f aca="false">MID(C609,1,2)</f>
        <v>02</v>
      </c>
      <c r="B609" s="0" t="str">
        <f aca="false">VLOOKUP(A609,Nomenclature!$E$1:$F$9,2,0)</f>
        <v>Café Hôtel Restaurant</v>
      </c>
      <c r="C609" s="5" t="s">
        <v>511</v>
      </c>
      <c r="D609" s="4" t="s">
        <v>239</v>
      </c>
      <c r="E609" s="4" t="s">
        <v>737</v>
      </c>
      <c r="F609" s="4" t="n">
        <v>0</v>
      </c>
      <c r="G609" s="4" t="n">
        <v>0</v>
      </c>
      <c r="H609" s="4" t="n">
        <v>0</v>
      </c>
      <c r="I609" s="4" t="n">
        <f aca="false">SUMIFS(bibli_modele_init!$D$1:$D$4467,bibli_modele_init!$A$1:$A$4467,$C609,bibli_modele_init!$C$1:$C$4467,$E609)</f>
        <v>0</v>
      </c>
      <c r="J609" s="0" t="n">
        <f aca="false">SUMIFS(bibli_modele_init!$E$1:$E$4467,bibli_modele_init!$A$1:$A$4467,$C609,bibli_modele_init!$C$1:$C$4467,$E609)</f>
        <v>0</v>
      </c>
      <c r="K609" s="0" t="n">
        <f aca="false">F609-I609</f>
        <v>0</v>
      </c>
      <c r="L609" s="0" t="n">
        <f aca="false">G609-J609</f>
        <v>0</v>
      </c>
      <c r="M609" s="0" t="n">
        <v>1</v>
      </c>
    </row>
    <row r="610" customFormat="false" ht="15.8" hidden="false" customHeight="false" outlineLevel="0" collapsed="false">
      <c r="A610" s="0" t="str">
        <f aca="false">MID(C610,1,2)</f>
        <v>02</v>
      </c>
      <c r="B610" s="0" t="str">
        <f aca="false">VLOOKUP(A610,Nomenclature!$E$1:$F$9,2,0)</f>
        <v>Café Hôtel Restaurant</v>
      </c>
      <c r="C610" s="5" t="s">
        <v>511</v>
      </c>
      <c r="D610" s="4" t="s">
        <v>738</v>
      </c>
      <c r="E610" s="4" t="s">
        <v>738</v>
      </c>
      <c r="F610" s="4" t="n">
        <v>0.15</v>
      </c>
      <c r="G610" s="4" t="n">
        <v>20</v>
      </c>
      <c r="H610" s="4" t="n">
        <v>0</v>
      </c>
      <c r="I610" s="4" t="n">
        <f aca="false">SUMIFS(bibli_modele_init!$D$1:$D$4467,bibli_modele_init!$A$1:$A$4467,$C610,bibli_modele_init!$C$1:$C$4467,$E610)</f>
        <v>0.15</v>
      </c>
      <c r="J610" s="0" t="n">
        <f aca="false">SUMIFS(bibli_modele_init!$E$1:$E$4467,bibli_modele_init!$A$1:$A$4467,$C610,bibli_modele_init!$C$1:$C$4467,$E610)</f>
        <v>20</v>
      </c>
      <c r="K610" s="0" t="n">
        <f aca="false">F610-I610</f>
        <v>0</v>
      </c>
      <c r="L610" s="0" t="n">
        <f aca="false">G610-J610</f>
        <v>0</v>
      </c>
      <c r="M610" s="0" t="n">
        <v>1</v>
      </c>
    </row>
    <row r="611" customFormat="false" ht="15.8" hidden="false" customHeight="false" outlineLevel="0" collapsed="false">
      <c r="A611" s="0" t="str">
        <f aca="false">MID(C611,1,2)</f>
        <v>02</v>
      </c>
      <c r="B611" s="0" t="str">
        <f aca="false">VLOOKUP(A611,Nomenclature!$E$1:$F$9,2,0)</f>
        <v>Café Hôtel Restaurant</v>
      </c>
      <c r="C611" s="5" t="s">
        <v>656</v>
      </c>
      <c r="D611" s="4" t="s">
        <v>155</v>
      </c>
      <c r="E611" s="4" t="s">
        <v>732</v>
      </c>
      <c r="F611" s="4" t="n">
        <v>0</v>
      </c>
      <c r="G611" s="4" t="n">
        <v>0</v>
      </c>
      <c r="H611" s="4" t="n">
        <v>0</v>
      </c>
      <c r="I611" s="4" t="n">
        <f aca="false">SUMIFS(bibli_modele_init!$D$1:$D$4467,bibli_modele_init!$A$1:$A$4467,$C611,bibli_modele_init!$C$1:$C$4467,$E611)</f>
        <v>0</v>
      </c>
      <c r="J611" s="0" t="n">
        <f aca="false">SUMIFS(bibli_modele_init!$E$1:$E$4467,bibli_modele_init!$A$1:$A$4467,$C611,bibli_modele_init!$C$1:$C$4467,$E611)</f>
        <v>0</v>
      </c>
      <c r="K611" s="0" t="n">
        <f aca="false">F611-I611</f>
        <v>0</v>
      </c>
      <c r="L611" s="0" t="n">
        <f aca="false">G611-J611</f>
        <v>0</v>
      </c>
      <c r="M611" s="0" t="n">
        <v>1</v>
      </c>
    </row>
    <row r="612" customFormat="false" ht="15.8" hidden="false" customHeight="false" outlineLevel="0" collapsed="false">
      <c r="A612" s="0" t="str">
        <f aca="false">MID(C612,1,2)</f>
        <v>02</v>
      </c>
      <c r="B612" s="0" t="str">
        <f aca="false">VLOOKUP(A612,Nomenclature!$E$1:$F$9,2,0)</f>
        <v>Café Hôtel Restaurant</v>
      </c>
      <c r="C612" s="5" t="s">
        <v>656</v>
      </c>
      <c r="D612" s="4" t="s">
        <v>239</v>
      </c>
      <c r="E612" s="4" t="s">
        <v>733</v>
      </c>
      <c r="F612" s="4" t="n">
        <v>0</v>
      </c>
      <c r="G612" s="4" t="n">
        <v>0</v>
      </c>
      <c r="H612" s="4" t="n">
        <v>0</v>
      </c>
      <c r="I612" s="4" t="n">
        <f aca="false">SUMIFS(bibli_modele_init!$D$1:$D$4467,bibli_modele_init!$A$1:$A$4467,$C612,bibli_modele_init!$C$1:$C$4467,$E612)</f>
        <v>0</v>
      </c>
      <c r="J612" s="0" t="n">
        <f aca="false">SUMIFS(bibli_modele_init!$E$1:$E$4467,bibli_modele_init!$A$1:$A$4467,$C612,bibli_modele_init!$C$1:$C$4467,$E612)</f>
        <v>0</v>
      </c>
      <c r="K612" s="0" t="n">
        <f aca="false">F612-I612</f>
        <v>0</v>
      </c>
      <c r="L612" s="0" t="n">
        <f aca="false">G612-J612</f>
        <v>0</v>
      </c>
      <c r="M612" s="0" t="n">
        <v>1</v>
      </c>
    </row>
    <row r="613" customFormat="false" ht="15.8" hidden="false" customHeight="false" outlineLevel="0" collapsed="false">
      <c r="A613" s="0" t="str">
        <f aca="false">MID(C613,1,2)</f>
        <v>02</v>
      </c>
      <c r="B613" s="0" t="str">
        <f aca="false">VLOOKUP(A613,Nomenclature!$E$1:$F$9,2,0)</f>
        <v>Café Hôtel Restaurant</v>
      </c>
      <c r="C613" s="5" t="s">
        <v>656</v>
      </c>
      <c r="D613" s="4" t="s">
        <v>155</v>
      </c>
      <c r="E613" s="4" t="s">
        <v>734</v>
      </c>
      <c r="F613" s="4" t="n">
        <v>0</v>
      </c>
      <c r="G613" s="4" t="n">
        <v>0</v>
      </c>
      <c r="H613" s="4" t="n">
        <v>0</v>
      </c>
      <c r="I613" s="4" t="n">
        <f aca="false">SUMIFS(bibli_modele_init!$D$1:$D$4467,bibli_modele_init!$A$1:$A$4467,$C613,bibli_modele_init!$C$1:$C$4467,$E613)</f>
        <v>0</v>
      </c>
      <c r="J613" s="0" t="n">
        <f aca="false">SUMIFS(bibli_modele_init!$E$1:$E$4467,bibli_modele_init!$A$1:$A$4467,$C613,bibli_modele_init!$C$1:$C$4467,$E613)</f>
        <v>0</v>
      </c>
      <c r="K613" s="0" t="n">
        <f aca="false">F613-I613</f>
        <v>0</v>
      </c>
      <c r="L613" s="0" t="n">
        <f aca="false">G613-J613</f>
        <v>0</v>
      </c>
      <c r="M613" s="0" t="n">
        <v>1</v>
      </c>
    </row>
    <row r="614" customFormat="false" ht="15.8" hidden="false" customHeight="false" outlineLevel="0" collapsed="false">
      <c r="A614" s="0" t="str">
        <f aca="false">MID(C614,1,2)</f>
        <v>02</v>
      </c>
      <c r="B614" s="0" t="str">
        <f aca="false">VLOOKUP(A614,Nomenclature!$E$1:$F$9,2,0)</f>
        <v>Café Hôtel Restaurant</v>
      </c>
      <c r="C614" s="5" t="s">
        <v>656</v>
      </c>
      <c r="D614" s="4" t="s">
        <v>239</v>
      </c>
      <c r="E614" s="4" t="s">
        <v>735</v>
      </c>
      <c r="F614" s="4" t="n">
        <v>0</v>
      </c>
      <c r="G614" s="4" t="n">
        <v>0</v>
      </c>
      <c r="H614" s="4" t="n">
        <v>0</v>
      </c>
      <c r="I614" s="4" t="n">
        <f aca="false">SUMIFS(bibli_modele_init!$D$1:$D$4467,bibli_modele_init!$A$1:$A$4467,$C614,bibli_modele_init!$C$1:$C$4467,$E614)</f>
        <v>0</v>
      </c>
      <c r="J614" s="0" t="n">
        <f aca="false">SUMIFS(bibli_modele_init!$E$1:$E$4467,bibli_modele_init!$A$1:$A$4467,$C614,bibli_modele_init!$C$1:$C$4467,$E614)</f>
        <v>0</v>
      </c>
      <c r="K614" s="0" t="n">
        <f aca="false">F614-I614</f>
        <v>0</v>
      </c>
      <c r="L614" s="0" t="n">
        <f aca="false">G614-J614</f>
        <v>0</v>
      </c>
      <c r="M614" s="0" t="n">
        <v>1</v>
      </c>
    </row>
    <row r="615" customFormat="false" ht="15.8" hidden="false" customHeight="false" outlineLevel="0" collapsed="false">
      <c r="A615" s="0" t="str">
        <f aca="false">MID(C615,1,2)</f>
        <v>02</v>
      </c>
      <c r="B615" s="0" t="str">
        <f aca="false">VLOOKUP(A615,Nomenclature!$E$1:$F$9,2,0)</f>
        <v>Café Hôtel Restaurant</v>
      </c>
      <c r="C615" s="5" t="s">
        <v>656</v>
      </c>
      <c r="D615" s="4" t="s">
        <v>155</v>
      </c>
      <c r="E615" s="4" t="s">
        <v>736</v>
      </c>
      <c r="F615" s="4" t="n">
        <v>0</v>
      </c>
      <c r="G615" s="4" t="n">
        <v>0</v>
      </c>
      <c r="H615" s="4" t="n">
        <v>0</v>
      </c>
      <c r="I615" s="4" t="n">
        <f aca="false">SUMIFS(bibli_modele_init!$D$1:$D$4467,bibli_modele_init!$A$1:$A$4467,$C615,bibli_modele_init!$C$1:$C$4467,$E615)</f>
        <v>0</v>
      </c>
      <c r="J615" s="0" t="n">
        <f aca="false">SUMIFS(bibli_modele_init!$E$1:$E$4467,bibli_modele_init!$A$1:$A$4467,$C615,bibli_modele_init!$C$1:$C$4467,$E615)</f>
        <v>0</v>
      </c>
      <c r="K615" s="0" t="n">
        <f aca="false">F615-I615</f>
        <v>0</v>
      </c>
      <c r="L615" s="0" t="n">
        <f aca="false">G615-J615</f>
        <v>0</v>
      </c>
      <c r="M615" s="0" t="n">
        <v>1</v>
      </c>
    </row>
    <row r="616" customFormat="false" ht="15.8" hidden="false" customHeight="false" outlineLevel="0" collapsed="false">
      <c r="A616" s="0" t="str">
        <f aca="false">MID(C616,1,2)</f>
        <v>02</v>
      </c>
      <c r="B616" s="0" t="str">
        <f aca="false">VLOOKUP(A616,Nomenclature!$E$1:$F$9,2,0)</f>
        <v>Café Hôtel Restaurant</v>
      </c>
      <c r="C616" s="5" t="s">
        <v>656</v>
      </c>
      <c r="D616" s="4" t="s">
        <v>239</v>
      </c>
      <c r="E616" s="4" t="s">
        <v>737</v>
      </c>
      <c r="F616" s="4" t="n">
        <v>0</v>
      </c>
      <c r="G616" s="4" t="n">
        <v>0</v>
      </c>
      <c r="H616" s="4" t="n">
        <v>0</v>
      </c>
      <c r="I616" s="4" t="n">
        <f aca="false">SUMIFS(bibli_modele_init!$D$1:$D$4467,bibli_modele_init!$A$1:$A$4467,$C616,bibli_modele_init!$C$1:$C$4467,$E616)</f>
        <v>0</v>
      </c>
      <c r="J616" s="0" t="n">
        <f aca="false">SUMIFS(bibli_modele_init!$E$1:$E$4467,bibli_modele_init!$A$1:$A$4467,$C616,bibli_modele_init!$C$1:$C$4467,$E616)</f>
        <v>0</v>
      </c>
      <c r="K616" s="0" t="n">
        <f aca="false">F616-I616</f>
        <v>0</v>
      </c>
      <c r="L616" s="0" t="n">
        <f aca="false">G616-J616</f>
        <v>0</v>
      </c>
      <c r="M616" s="0" t="n">
        <v>1</v>
      </c>
    </row>
    <row r="617" customFormat="false" ht="15.8" hidden="false" customHeight="false" outlineLevel="0" collapsed="false">
      <c r="A617" s="0" t="str">
        <f aca="false">MID(C617,1,2)</f>
        <v>02</v>
      </c>
      <c r="B617" s="0" t="str">
        <f aca="false">VLOOKUP(A617,Nomenclature!$E$1:$F$9,2,0)</f>
        <v>Café Hôtel Restaurant</v>
      </c>
      <c r="C617" s="5" t="s">
        <v>656</v>
      </c>
      <c r="D617" s="4" t="s">
        <v>738</v>
      </c>
      <c r="E617" s="4" t="s">
        <v>738</v>
      </c>
      <c r="F617" s="4" t="n">
        <v>0.15</v>
      </c>
      <c r="G617" s="4" t="n">
        <v>20</v>
      </c>
      <c r="H617" s="4" t="n">
        <v>0</v>
      </c>
      <c r="I617" s="4" t="n">
        <f aca="false">SUMIFS(bibli_modele_init!$D$1:$D$4467,bibli_modele_init!$A$1:$A$4467,$C617,bibli_modele_init!$C$1:$C$4467,$E617)</f>
        <v>0.15</v>
      </c>
      <c r="J617" s="0" t="n">
        <f aca="false">SUMIFS(bibli_modele_init!$E$1:$E$4467,bibli_modele_init!$A$1:$A$4467,$C617,bibli_modele_init!$C$1:$C$4467,$E617)</f>
        <v>20</v>
      </c>
      <c r="K617" s="0" t="n">
        <f aca="false">F617-I617</f>
        <v>0</v>
      </c>
      <c r="L617" s="0" t="n">
        <f aca="false">G617-J617</f>
        <v>0</v>
      </c>
      <c r="M617" s="0" t="n">
        <v>1</v>
      </c>
    </row>
    <row r="618" customFormat="false" ht="15.8" hidden="false" customHeight="false" outlineLevel="0" collapsed="false">
      <c r="A618" s="0" t="str">
        <f aca="false">MID(C618,1,2)</f>
        <v>02</v>
      </c>
      <c r="B618" s="0" t="str">
        <f aca="false">VLOOKUP(A618,Nomenclature!$E$1:$F$9,2,0)</f>
        <v>Café Hôtel Restaurant</v>
      </c>
      <c r="C618" s="5" t="s">
        <v>338</v>
      </c>
      <c r="D618" s="4" t="s">
        <v>155</v>
      </c>
      <c r="E618" s="4" t="s">
        <v>732</v>
      </c>
      <c r="F618" s="4" t="n">
        <v>0.849315753334007</v>
      </c>
      <c r="G618" s="4" t="n">
        <v>356.364583305</v>
      </c>
      <c r="H618" s="4" t="n">
        <v>4270.966146</v>
      </c>
      <c r="I618" s="4" t="n">
        <f aca="false">SUMIFS(bibli_modele_init!$D$1:$D$4467,bibli_modele_init!$A$1:$A$4467,$C618,bibli_modele_init!$C$1:$C$4467,$E618)</f>
        <v>0.870571306239503</v>
      </c>
      <c r="J618" s="0" t="n">
        <f aca="false">SUMIFS(bibli_modele_init!$E$1:$E$4467,bibli_modele_init!$A$1:$A$4467,$C618,bibli_modele_init!$C$1:$C$4467,$E618)</f>
        <v>432.364583305</v>
      </c>
      <c r="K618" s="0" t="n">
        <f aca="false">F618-I618</f>
        <v>-0.021255552905496</v>
      </c>
      <c r="L618" s="0" t="n">
        <f aca="false">G618-J618</f>
        <v>-76</v>
      </c>
      <c r="M618" s="0" t="n">
        <v>1</v>
      </c>
    </row>
    <row r="619" customFormat="false" ht="15.8" hidden="false" customHeight="false" outlineLevel="0" collapsed="false">
      <c r="A619" s="0" t="str">
        <f aca="false">MID(C619,1,2)</f>
        <v>02</v>
      </c>
      <c r="B619" s="0" t="str">
        <f aca="false">VLOOKUP(A619,Nomenclature!$E$1:$F$9,2,0)</f>
        <v>Café Hôtel Restaurant</v>
      </c>
      <c r="C619" s="5" t="s">
        <v>338</v>
      </c>
      <c r="D619" s="4" t="s">
        <v>239</v>
      </c>
      <c r="E619" s="4" t="s">
        <v>733</v>
      </c>
      <c r="F619" s="4" t="n">
        <v>0.214030644239166</v>
      </c>
      <c r="G619" s="4" t="n">
        <v>287.81249995</v>
      </c>
      <c r="H619" s="4" t="n">
        <v>1622.888021</v>
      </c>
      <c r="I619" s="4" t="n">
        <f aca="false">SUMIFS(bibli_modele_init!$D$1:$D$4467,bibli_modele_init!$A$1:$A$4467,$C619,bibli_modele_init!$C$1:$C$4467,$E619)</f>
        <v>0.2331145134652</v>
      </c>
      <c r="J619" s="0" t="n">
        <f aca="false">SUMIFS(bibli_modele_init!$E$1:$E$4467,bibli_modele_init!$A$1:$A$4467,$C619,bibli_modele_init!$C$1:$C$4467,$E619)</f>
        <v>287.81249995</v>
      </c>
      <c r="K619" s="0" t="n">
        <f aca="false">F619-I619</f>
        <v>-0.019083869226034</v>
      </c>
      <c r="L619" s="0" t="n">
        <f aca="false">G619-J619</f>
        <v>0</v>
      </c>
      <c r="M619" s="0" t="n">
        <v>1</v>
      </c>
    </row>
    <row r="620" customFormat="false" ht="15.8" hidden="false" customHeight="false" outlineLevel="0" collapsed="false">
      <c r="A620" s="0" t="str">
        <f aca="false">MID(C620,1,2)</f>
        <v>02</v>
      </c>
      <c r="B620" s="0" t="str">
        <f aca="false">VLOOKUP(A620,Nomenclature!$E$1:$F$9,2,0)</f>
        <v>Café Hôtel Restaurant</v>
      </c>
      <c r="C620" s="5" t="s">
        <v>338</v>
      </c>
      <c r="D620" s="4" t="s">
        <v>155</v>
      </c>
      <c r="E620" s="4" t="s">
        <v>734</v>
      </c>
      <c r="F620" s="4" t="n">
        <v>0.219123464360174</v>
      </c>
      <c r="G620" s="4" t="n">
        <v>277.81249995</v>
      </c>
      <c r="H620" s="4" t="n">
        <v>1622.888021</v>
      </c>
      <c r="I620" s="4" t="n">
        <f aca="false">SUMIFS(bibli_modele_init!$D$1:$D$4467,bibli_modele_init!$A$1:$A$4467,$C620,bibli_modele_init!$C$1:$C$4467,$E620)</f>
        <v>0.202146657308813</v>
      </c>
      <c r="J620" s="0" t="n">
        <f aca="false">SUMIFS(bibli_modele_init!$E$1:$E$4467,bibli_modele_init!$A$1:$A$4467,$C620,bibli_modele_init!$C$1:$C$4467,$E620)</f>
        <v>277.81249995</v>
      </c>
      <c r="K620" s="0" t="n">
        <f aca="false">F620-I620</f>
        <v>0.016976807051361</v>
      </c>
      <c r="L620" s="0" t="n">
        <f aca="false">G620-J620</f>
        <v>0</v>
      </c>
      <c r="M620" s="0" t="n">
        <v>1</v>
      </c>
    </row>
    <row r="621" customFormat="false" ht="15.8" hidden="false" customHeight="false" outlineLevel="0" collapsed="false">
      <c r="A621" s="0" t="str">
        <f aca="false">MID(C621,1,2)</f>
        <v>02</v>
      </c>
      <c r="B621" s="0" t="str">
        <f aca="false">VLOOKUP(A621,Nomenclature!$E$1:$F$9,2,0)</f>
        <v>Café Hôtel Restaurant</v>
      </c>
      <c r="C621" s="5" t="s">
        <v>338</v>
      </c>
      <c r="D621" s="4" t="s">
        <v>239</v>
      </c>
      <c r="E621" s="4" t="s">
        <v>735</v>
      </c>
      <c r="F621" s="4" t="n">
        <v>0.0552199062137048</v>
      </c>
      <c r="G621" s="4" t="n">
        <v>277.81249995</v>
      </c>
      <c r="H621" s="4" t="n">
        <v>1622.888021</v>
      </c>
      <c r="I621" s="4" t="n">
        <f aca="false">SUMIFS(bibli_modele_init!$D$1:$D$4467,bibli_modele_init!$A$1:$A$4467,$C621,bibli_modele_init!$C$1:$C$4467,$E621)</f>
        <v>0.0601435444740216</v>
      </c>
      <c r="J621" s="0" t="n">
        <f aca="false">SUMIFS(bibli_modele_init!$E$1:$E$4467,bibli_modele_init!$A$1:$A$4467,$C621,bibli_modele_init!$C$1:$C$4467,$E621)</f>
        <v>277.81249995</v>
      </c>
      <c r="K621" s="0" t="n">
        <f aca="false">F621-I621</f>
        <v>-0.0049236382603168</v>
      </c>
      <c r="L621" s="0" t="n">
        <f aca="false">G621-J621</f>
        <v>0</v>
      </c>
      <c r="M621" s="0" t="n">
        <v>1</v>
      </c>
    </row>
    <row r="622" customFormat="false" ht="15.8" hidden="false" customHeight="false" outlineLevel="0" collapsed="false">
      <c r="A622" s="0" t="str">
        <f aca="false">MID(C622,1,2)</f>
        <v>02</v>
      </c>
      <c r="B622" s="0" t="str">
        <f aca="false">VLOOKUP(A622,Nomenclature!$E$1:$F$9,2,0)</f>
        <v>Café Hôtel Restaurant</v>
      </c>
      <c r="C622" s="5" t="s">
        <v>338</v>
      </c>
      <c r="D622" s="4" t="s">
        <v>155</v>
      </c>
      <c r="E622" s="4" t="s">
        <v>736</v>
      </c>
      <c r="F622" s="4" t="n">
        <v>0.373698931466963</v>
      </c>
      <c r="G622" s="4" t="n">
        <v>345.114583305</v>
      </c>
      <c r="H622" s="4" t="n">
        <v>4270.966146</v>
      </c>
      <c r="I622" s="4" t="n">
        <f aca="false">SUMIFS(bibli_modele_init!$D$1:$D$4467,bibli_modele_init!$A$1:$A$4467,$C622,bibli_modele_init!$C$1:$C$4467,$E622)</f>
        <v>0.344746237270843</v>
      </c>
      <c r="J622" s="0" t="n">
        <f aca="false">SUMIFS(bibli_modele_init!$E$1:$E$4467,bibli_modele_init!$A$1:$A$4467,$C622,bibli_modele_init!$C$1:$C$4467,$E622)</f>
        <v>345.114583305</v>
      </c>
      <c r="K622" s="0" t="n">
        <f aca="false">F622-I622</f>
        <v>0.02895269419612</v>
      </c>
      <c r="L622" s="0" t="n">
        <f aca="false">G622-J622</f>
        <v>0</v>
      </c>
      <c r="M622" s="0" t="n">
        <v>1</v>
      </c>
    </row>
    <row r="623" customFormat="false" ht="15.8" hidden="false" customHeight="false" outlineLevel="0" collapsed="false">
      <c r="A623" s="0" t="str">
        <f aca="false">MID(C623,1,2)</f>
        <v>02</v>
      </c>
      <c r="B623" s="0" t="str">
        <f aca="false">VLOOKUP(A623,Nomenclature!$E$1:$F$9,2,0)</f>
        <v>Café Hôtel Restaurant</v>
      </c>
      <c r="C623" s="5" t="s">
        <v>338</v>
      </c>
      <c r="D623" s="4" t="s">
        <v>239</v>
      </c>
      <c r="E623" s="4" t="s">
        <v>737</v>
      </c>
      <c r="F623" s="4" t="n">
        <v>0</v>
      </c>
      <c r="G623" s="4" t="n">
        <v>0</v>
      </c>
      <c r="H623" s="4" t="n">
        <v>0</v>
      </c>
      <c r="I623" s="4" t="n">
        <f aca="false">SUMIFS(bibli_modele_init!$D$1:$D$4467,bibli_modele_init!$A$1:$A$4467,$C623,bibli_modele_init!$C$1:$C$4467,$E623)</f>
        <v>0.102570385924688</v>
      </c>
      <c r="J623" s="0" t="n">
        <f aca="false">SUMIFS(bibli_modele_init!$E$1:$E$4467,bibli_modele_init!$A$1:$A$4467,$C623,bibli_modele_init!$C$1:$C$4467,$E623)</f>
        <v>277.81249995</v>
      </c>
      <c r="K623" s="0" t="n">
        <f aca="false">F623-I623</f>
        <v>-0.102570385924688</v>
      </c>
      <c r="L623" s="0" t="n">
        <f aca="false">G623-J623</f>
        <v>-277.81249995</v>
      </c>
      <c r="M623" s="0" t="n">
        <v>1</v>
      </c>
    </row>
    <row r="624" customFormat="false" ht="15.8" hidden="false" customHeight="false" outlineLevel="0" collapsed="false">
      <c r="A624" s="0" t="str">
        <f aca="false">MID(C624,1,2)</f>
        <v>02</v>
      </c>
      <c r="B624" s="0" t="str">
        <f aca="false">VLOOKUP(A624,Nomenclature!$E$1:$F$9,2,0)</f>
        <v>Café Hôtel Restaurant</v>
      </c>
      <c r="C624" s="5" t="s">
        <v>338</v>
      </c>
      <c r="D624" s="4" t="s">
        <v>738</v>
      </c>
      <c r="E624" s="4" t="s">
        <v>738</v>
      </c>
      <c r="F624" s="4" t="n">
        <v>0.15</v>
      </c>
      <c r="G624" s="4" t="n">
        <v>20</v>
      </c>
      <c r="H624" s="4" t="n">
        <v>0</v>
      </c>
      <c r="I624" s="4" t="n">
        <f aca="false">SUMIFS(bibli_modele_init!$D$1:$D$4467,bibli_modele_init!$A$1:$A$4467,$C624,bibli_modele_init!$C$1:$C$4467,$E624)</f>
        <v>0.15</v>
      </c>
      <c r="J624" s="0" t="n">
        <f aca="false">SUMIFS(bibli_modele_init!$E$1:$E$4467,bibli_modele_init!$A$1:$A$4467,$C624,bibli_modele_init!$C$1:$C$4467,$E624)</f>
        <v>20</v>
      </c>
      <c r="K624" s="0" t="n">
        <f aca="false">F624-I624</f>
        <v>0</v>
      </c>
      <c r="L624" s="0" t="n">
        <f aca="false">G624-J624</f>
        <v>0</v>
      </c>
      <c r="M624" s="0" t="n">
        <v>1</v>
      </c>
    </row>
    <row r="625" customFormat="false" ht="15.8" hidden="false" customHeight="false" outlineLevel="0" collapsed="false">
      <c r="A625" s="0" t="str">
        <f aca="false">MID(C625,1,2)</f>
        <v>02</v>
      </c>
      <c r="B625" s="0" t="str">
        <f aca="false">VLOOKUP(A625,Nomenclature!$E$1:$F$9,2,0)</f>
        <v>Café Hôtel Restaurant</v>
      </c>
      <c r="C625" s="5" t="s">
        <v>517</v>
      </c>
      <c r="D625" s="4" t="s">
        <v>155</v>
      </c>
      <c r="E625" s="4" t="s">
        <v>732</v>
      </c>
      <c r="F625" s="4" t="n">
        <v>0.853765036678226</v>
      </c>
      <c r="G625" s="4" t="n">
        <v>356.364583305</v>
      </c>
      <c r="H625" s="4" t="n">
        <v>4270.966146</v>
      </c>
      <c r="I625" s="4" t="n">
        <f aca="false">SUMIFS(bibli_modele_init!$D$1:$D$4467,bibli_modele_init!$A$1:$A$4467,$C625,bibli_modele_init!$C$1:$C$4467,$E625)</f>
        <v>0.870555609970733</v>
      </c>
      <c r="J625" s="0" t="n">
        <f aca="false">SUMIFS(bibli_modele_init!$E$1:$E$4467,bibli_modele_init!$A$1:$A$4467,$C625,bibli_modele_init!$C$1:$C$4467,$E625)</f>
        <v>432.364583305</v>
      </c>
      <c r="K625" s="0" t="n">
        <f aca="false">F625-I625</f>
        <v>-0.016790573292507</v>
      </c>
      <c r="L625" s="0" t="n">
        <f aca="false">G625-J625</f>
        <v>-76</v>
      </c>
      <c r="M625" s="0" t="n">
        <v>1</v>
      </c>
    </row>
    <row r="626" customFormat="false" ht="15.8" hidden="false" customHeight="false" outlineLevel="0" collapsed="false">
      <c r="A626" s="0" t="str">
        <f aca="false">MID(C626,1,2)</f>
        <v>02</v>
      </c>
      <c r="B626" s="0" t="str">
        <f aca="false">VLOOKUP(A626,Nomenclature!$E$1:$F$9,2,0)</f>
        <v>Café Hôtel Restaurant</v>
      </c>
      <c r="C626" s="5" t="s">
        <v>517</v>
      </c>
      <c r="D626" s="4" t="s">
        <v>239</v>
      </c>
      <c r="E626" s="4" t="s">
        <v>733</v>
      </c>
      <c r="F626" s="4" t="n">
        <v>0.21858591098411</v>
      </c>
      <c r="G626" s="4" t="n">
        <v>287.81249995</v>
      </c>
      <c r="H626" s="4" t="n">
        <v>1622.888021</v>
      </c>
      <c r="I626" s="4" t="n">
        <f aca="false">SUMIFS(bibli_modele_init!$D$1:$D$4467,bibli_modele_init!$A$1:$A$4467,$C626,bibli_modele_init!$C$1:$C$4467,$E626)</f>
        <v>0.232629477688135</v>
      </c>
      <c r="J626" s="0" t="n">
        <f aca="false">SUMIFS(bibli_modele_init!$E$1:$E$4467,bibli_modele_init!$A$1:$A$4467,$C626,bibli_modele_init!$C$1:$C$4467,$E626)</f>
        <v>287.81249995</v>
      </c>
      <c r="K626" s="0" t="n">
        <f aca="false">F626-I626</f>
        <v>-0.014043566704025</v>
      </c>
      <c r="L626" s="0" t="n">
        <f aca="false">G626-J626</f>
        <v>0</v>
      </c>
      <c r="M626" s="0" t="n">
        <v>1</v>
      </c>
    </row>
    <row r="627" customFormat="false" ht="15.8" hidden="false" customHeight="false" outlineLevel="0" collapsed="false">
      <c r="A627" s="0" t="str">
        <f aca="false">MID(C627,1,2)</f>
        <v>02</v>
      </c>
      <c r="B627" s="0" t="str">
        <f aca="false">VLOOKUP(A627,Nomenclature!$E$1:$F$9,2,0)</f>
        <v>Café Hôtel Restaurant</v>
      </c>
      <c r="C627" s="5" t="s">
        <v>517</v>
      </c>
      <c r="D627" s="4" t="s">
        <v>155</v>
      </c>
      <c r="E627" s="4" t="s">
        <v>734</v>
      </c>
      <c r="F627" s="4" t="n">
        <v>0.255719703785862</v>
      </c>
      <c r="G627" s="4" t="n">
        <v>277.81249995</v>
      </c>
      <c r="H627" s="4" t="n">
        <v>1622.888021</v>
      </c>
      <c r="I627" s="4" t="n">
        <f aca="false">SUMIFS(bibli_modele_init!$D$1:$D$4467,bibli_modele_init!$A$1:$A$4467,$C627,bibli_modele_init!$C$1:$C$4467,$E627)</f>
        <v>0.23467393466859</v>
      </c>
      <c r="J627" s="0" t="n">
        <f aca="false">SUMIFS(bibli_modele_init!$E$1:$E$4467,bibli_modele_init!$A$1:$A$4467,$C627,bibli_modele_init!$C$1:$C$4467,$E627)</f>
        <v>277.81249995</v>
      </c>
      <c r="K627" s="0" t="n">
        <f aca="false">F627-I627</f>
        <v>0.021045769117272</v>
      </c>
      <c r="L627" s="0" t="n">
        <f aca="false">G627-J627</f>
        <v>0</v>
      </c>
      <c r="M627" s="0" t="n">
        <v>1</v>
      </c>
    </row>
    <row r="628" customFormat="false" ht="15.8" hidden="false" customHeight="false" outlineLevel="0" collapsed="false">
      <c r="A628" s="0" t="str">
        <f aca="false">MID(C628,1,2)</f>
        <v>02</v>
      </c>
      <c r="B628" s="0" t="str">
        <f aca="false">VLOOKUP(A628,Nomenclature!$E$1:$F$9,2,0)</f>
        <v>Café Hôtel Restaurant</v>
      </c>
      <c r="C628" s="5" t="s">
        <v>517</v>
      </c>
      <c r="D628" s="4" t="s">
        <v>239</v>
      </c>
      <c r="E628" s="4" t="s">
        <v>735</v>
      </c>
      <c r="F628" s="4" t="n">
        <v>0.0654708520579605</v>
      </c>
      <c r="G628" s="4" t="n">
        <v>277.81249995</v>
      </c>
      <c r="H628" s="4" t="n">
        <v>1622.888021</v>
      </c>
      <c r="I628" s="4" t="n">
        <f aca="false">SUMIFS(bibli_modele_init!$D$1:$D$4467,bibli_modele_init!$A$1:$A$4467,$C628,bibli_modele_init!$C$1:$C$4467,$E628)</f>
        <v>0.0696771811571501</v>
      </c>
      <c r="J628" s="0" t="n">
        <f aca="false">SUMIFS(bibli_modele_init!$E$1:$E$4467,bibli_modele_init!$A$1:$A$4467,$C628,bibli_modele_init!$C$1:$C$4467,$E628)</f>
        <v>277.81249995</v>
      </c>
      <c r="K628" s="0" t="n">
        <f aca="false">F628-I628</f>
        <v>-0.00420632909918961</v>
      </c>
      <c r="L628" s="0" t="n">
        <f aca="false">G628-J628</f>
        <v>0</v>
      </c>
      <c r="M628" s="0" t="n">
        <v>1</v>
      </c>
    </row>
    <row r="629" customFormat="false" ht="15.8" hidden="false" customHeight="false" outlineLevel="0" collapsed="false">
      <c r="A629" s="0" t="str">
        <f aca="false">MID(C629,1,2)</f>
        <v>02</v>
      </c>
      <c r="B629" s="0" t="str">
        <f aca="false">VLOOKUP(A629,Nomenclature!$E$1:$F$9,2,0)</f>
        <v>Café Hôtel Restaurant</v>
      </c>
      <c r="C629" s="5" t="s">
        <v>517</v>
      </c>
      <c r="D629" s="4" t="s">
        <v>155</v>
      </c>
      <c r="E629" s="4" t="s">
        <v>736</v>
      </c>
      <c r="F629" s="4" t="n">
        <v>0.42619950630977</v>
      </c>
      <c r="G629" s="4" t="n">
        <v>345.114583305</v>
      </c>
      <c r="H629" s="4" t="n">
        <v>4270.966146</v>
      </c>
      <c r="I629" s="4" t="n">
        <f aca="false">SUMIFS(bibli_modele_init!$D$1:$D$4467,bibli_modele_init!$A$1:$A$4467,$C629,bibli_modele_init!$C$1:$C$4467,$E629)</f>
        <v>0.391123224447651</v>
      </c>
      <c r="J629" s="0" t="n">
        <f aca="false">SUMIFS(bibli_modele_init!$E$1:$E$4467,bibli_modele_init!$A$1:$A$4467,$C629,bibli_modele_init!$C$1:$C$4467,$E629)</f>
        <v>345.114583305</v>
      </c>
      <c r="K629" s="0" t="n">
        <f aca="false">F629-I629</f>
        <v>0.035076281862119</v>
      </c>
      <c r="L629" s="0" t="n">
        <f aca="false">G629-J629</f>
        <v>0</v>
      </c>
      <c r="M629" s="0" t="n">
        <v>1</v>
      </c>
    </row>
    <row r="630" customFormat="false" ht="15.8" hidden="false" customHeight="false" outlineLevel="0" collapsed="false">
      <c r="A630" s="0" t="str">
        <f aca="false">MID(C630,1,2)</f>
        <v>02</v>
      </c>
      <c r="B630" s="0" t="str">
        <f aca="false">VLOOKUP(A630,Nomenclature!$E$1:$F$9,2,0)</f>
        <v>Café Hôtel Restaurant</v>
      </c>
      <c r="C630" s="5" t="s">
        <v>517</v>
      </c>
      <c r="D630" s="4" t="s">
        <v>239</v>
      </c>
      <c r="E630" s="4" t="s">
        <v>737</v>
      </c>
      <c r="F630" s="4" t="n">
        <v>0</v>
      </c>
      <c r="G630" s="4" t="n">
        <v>0</v>
      </c>
      <c r="H630" s="4" t="n">
        <v>0</v>
      </c>
      <c r="I630" s="4" t="n">
        <f aca="false">SUMIFS(bibli_modele_init!$D$1:$D$4467,bibli_modele_init!$A$1:$A$4467,$C630,bibli_modele_init!$C$1:$C$4467,$E630)</f>
        <v>0.116128635261917</v>
      </c>
      <c r="J630" s="0" t="n">
        <f aca="false">SUMIFS(bibli_modele_init!$E$1:$E$4467,bibli_modele_init!$A$1:$A$4467,$C630,bibli_modele_init!$C$1:$C$4467,$E630)</f>
        <v>277.81249995</v>
      </c>
      <c r="K630" s="0" t="n">
        <f aca="false">F630-I630</f>
        <v>-0.116128635261917</v>
      </c>
      <c r="L630" s="0" t="n">
        <f aca="false">G630-J630</f>
        <v>-277.81249995</v>
      </c>
      <c r="M630" s="0" t="n">
        <v>1</v>
      </c>
    </row>
    <row r="631" customFormat="false" ht="15.8" hidden="false" customHeight="false" outlineLevel="0" collapsed="false">
      <c r="A631" s="0" t="str">
        <f aca="false">MID(C631,1,2)</f>
        <v>02</v>
      </c>
      <c r="B631" s="0" t="str">
        <f aca="false">VLOOKUP(A631,Nomenclature!$E$1:$F$9,2,0)</f>
        <v>Café Hôtel Restaurant</v>
      </c>
      <c r="C631" s="5" t="s">
        <v>517</v>
      </c>
      <c r="D631" s="4" t="s">
        <v>738</v>
      </c>
      <c r="E631" s="4" t="s">
        <v>738</v>
      </c>
      <c r="F631" s="4" t="n">
        <v>0.15</v>
      </c>
      <c r="G631" s="4" t="n">
        <v>20</v>
      </c>
      <c r="H631" s="4" t="n">
        <v>0</v>
      </c>
      <c r="I631" s="4" t="n">
        <f aca="false">SUMIFS(bibli_modele_init!$D$1:$D$4467,bibli_modele_init!$A$1:$A$4467,$C631,bibli_modele_init!$C$1:$C$4467,$E631)</f>
        <v>0.15</v>
      </c>
      <c r="J631" s="0" t="n">
        <f aca="false">SUMIFS(bibli_modele_init!$E$1:$E$4467,bibli_modele_init!$A$1:$A$4467,$C631,bibli_modele_init!$C$1:$C$4467,$E631)</f>
        <v>20</v>
      </c>
      <c r="K631" s="0" t="n">
        <f aca="false">F631-I631</f>
        <v>0</v>
      </c>
      <c r="L631" s="0" t="n">
        <f aca="false">G631-J631</f>
        <v>0</v>
      </c>
      <c r="M631" s="0" t="n">
        <v>1</v>
      </c>
    </row>
    <row r="632" customFormat="false" ht="15.8" hidden="false" customHeight="false" outlineLevel="0" collapsed="false">
      <c r="A632" s="0" t="str">
        <f aca="false">MID(C632,1,2)</f>
        <v>02</v>
      </c>
      <c r="B632" s="0" t="str">
        <f aca="false">VLOOKUP(A632,Nomenclature!$E$1:$F$9,2,0)</f>
        <v>Café Hôtel Restaurant</v>
      </c>
      <c r="C632" s="5" t="s">
        <v>662</v>
      </c>
      <c r="D632" s="4" t="s">
        <v>155</v>
      </c>
      <c r="E632" s="4" t="s">
        <v>732</v>
      </c>
      <c r="F632" s="4" t="n">
        <v>0.859028082806436</v>
      </c>
      <c r="G632" s="4" t="n">
        <v>356.364583305</v>
      </c>
      <c r="H632" s="4" t="n">
        <v>4270.966146</v>
      </c>
      <c r="I632" s="4" t="n">
        <f aca="false">SUMIFS(bibli_modele_init!$D$1:$D$4467,bibli_modele_init!$A$1:$A$4467,$C632,bibli_modele_init!$C$1:$C$4467,$E632)</f>
        <v>0.870509304278944</v>
      </c>
      <c r="J632" s="0" t="n">
        <f aca="false">SUMIFS(bibli_modele_init!$E$1:$E$4467,bibli_modele_init!$A$1:$A$4467,$C632,bibli_modele_init!$C$1:$C$4467,$E632)</f>
        <v>432.364583305</v>
      </c>
      <c r="K632" s="0" t="n">
        <f aca="false">F632-I632</f>
        <v>-0.011481221472508</v>
      </c>
      <c r="L632" s="0" t="n">
        <f aca="false">G632-J632</f>
        <v>-76</v>
      </c>
      <c r="M632" s="0" t="n">
        <v>1</v>
      </c>
    </row>
    <row r="633" customFormat="false" ht="15.8" hidden="false" customHeight="false" outlineLevel="0" collapsed="false">
      <c r="A633" s="0" t="str">
        <f aca="false">MID(C633,1,2)</f>
        <v>02</v>
      </c>
      <c r="B633" s="0" t="str">
        <f aca="false">VLOOKUP(A633,Nomenclature!$E$1:$F$9,2,0)</f>
        <v>Café Hôtel Restaurant</v>
      </c>
      <c r="C633" s="5" t="s">
        <v>662</v>
      </c>
      <c r="D633" s="4" t="s">
        <v>239</v>
      </c>
      <c r="E633" s="4" t="s">
        <v>733</v>
      </c>
      <c r="F633" s="4" t="n">
        <v>0.222231981828145</v>
      </c>
      <c r="G633" s="4" t="n">
        <v>287.81249995</v>
      </c>
      <c r="H633" s="4" t="n">
        <v>1622.888021</v>
      </c>
      <c r="I633" s="4" t="n">
        <f aca="false">SUMIFS(bibli_modele_init!$D$1:$D$4467,bibli_modele_init!$A$1:$A$4467,$C633,bibli_modele_init!$C$1:$C$4467,$E633)</f>
        <v>0.233073949154371</v>
      </c>
      <c r="J633" s="0" t="n">
        <f aca="false">SUMIFS(bibli_modele_init!$E$1:$E$4467,bibli_modele_init!$A$1:$A$4467,$C633,bibli_modele_init!$C$1:$C$4467,$E633)</f>
        <v>287.81249995</v>
      </c>
      <c r="K633" s="0" t="n">
        <f aca="false">F633-I633</f>
        <v>-0.010841967326226</v>
      </c>
      <c r="L633" s="0" t="n">
        <f aca="false">G633-J633</f>
        <v>0</v>
      </c>
      <c r="M633" s="0" t="n">
        <v>1</v>
      </c>
    </row>
    <row r="634" customFormat="false" ht="15.8" hidden="false" customHeight="false" outlineLevel="0" collapsed="false">
      <c r="A634" s="0" t="str">
        <f aca="false">MID(C634,1,2)</f>
        <v>02</v>
      </c>
      <c r="B634" s="0" t="str">
        <f aca="false">VLOOKUP(A634,Nomenclature!$E$1:$F$9,2,0)</f>
        <v>Café Hôtel Restaurant</v>
      </c>
      <c r="C634" s="5" t="s">
        <v>662</v>
      </c>
      <c r="D634" s="4" t="s">
        <v>155</v>
      </c>
      <c r="E634" s="4" t="s">
        <v>734</v>
      </c>
      <c r="F634" s="4" t="n">
        <v>0.221629245364061</v>
      </c>
      <c r="G634" s="4" t="n">
        <v>277.81249995</v>
      </c>
      <c r="H634" s="4" t="n">
        <v>1622.888021</v>
      </c>
      <c r="I634" s="4" t="n">
        <f aca="false">SUMIFS(bibli_modele_init!$D$1:$D$4467,bibli_modele_init!$A$1:$A$4467,$C634,bibli_modele_init!$C$1:$C$4467,$E634)</f>
        <v>0.202132260453571</v>
      </c>
      <c r="J634" s="0" t="n">
        <f aca="false">SUMIFS(bibli_modele_init!$E$1:$E$4467,bibli_modele_init!$A$1:$A$4467,$C634,bibli_modele_init!$C$1:$C$4467,$E634)</f>
        <v>277.81249995</v>
      </c>
      <c r="K634" s="0" t="n">
        <f aca="false">F634-I634</f>
        <v>0.01949698491049</v>
      </c>
      <c r="L634" s="0" t="n">
        <f aca="false">G634-J634</f>
        <v>0</v>
      </c>
      <c r="M634" s="0" t="n">
        <v>1</v>
      </c>
    </row>
    <row r="635" customFormat="false" ht="15.8" hidden="false" customHeight="false" outlineLevel="0" collapsed="false">
      <c r="A635" s="0" t="str">
        <f aca="false">MID(C635,1,2)</f>
        <v>02</v>
      </c>
      <c r="B635" s="0" t="str">
        <f aca="false">VLOOKUP(A635,Nomenclature!$E$1:$F$9,2,0)</f>
        <v>Café Hôtel Restaurant</v>
      </c>
      <c r="C635" s="5" t="s">
        <v>662</v>
      </c>
      <c r="D635" s="4" t="s">
        <v>239</v>
      </c>
      <c r="E635" s="4" t="s">
        <v>735</v>
      </c>
      <c r="F635" s="4" t="n">
        <v>0.0573358513116613</v>
      </c>
      <c r="G635" s="4" t="n">
        <v>277.81249995</v>
      </c>
      <c r="H635" s="4" t="n">
        <v>1622.888021</v>
      </c>
      <c r="I635" s="4" t="n">
        <f aca="false">SUMIFS(bibli_modele_init!$D$1:$D$4467,bibli_modele_init!$A$1:$A$4467,$C635,bibli_modele_init!$C$1:$C$4467,$E635)</f>
        <v>0.0601330788818278</v>
      </c>
      <c r="J635" s="0" t="n">
        <f aca="false">SUMIFS(bibli_modele_init!$E$1:$E$4467,bibli_modele_init!$A$1:$A$4467,$C635,bibli_modele_init!$C$1:$C$4467,$E635)</f>
        <v>277.81249995</v>
      </c>
      <c r="K635" s="0" t="n">
        <f aca="false">F635-I635</f>
        <v>-0.0027972275701665</v>
      </c>
      <c r="L635" s="0" t="n">
        <f aca="false">G635-J635</f>
        <v>0</v>
      </c>
      <c r="M635" s="0" t="n">
        <v>1</v>
      </c>
    </row>
    <row r="636" customFormat="false" ht="15.8" hidden="false" customHeight="false" outlineLevel="0" collapsed="false">
      <c r="A636" s="0" t="str">
        <f aca="false">MID(C636,1,2)</f>
        <v>02</v>
      </c>
      <c r="B636" s="0" t="str">
        <f aca="false">VLOOKUP(A636,Nomenclature!$E$1:$F$9,2,0)</f>
        <v>Café Hôtel Restaurant</v>
      </c>
      <c r="C636" s="5" t="s">
        <v>662</v>
      </c>
      <c r="D636" s="4" t="s">
        <v>155</v>
      </c>
      <c r="E636" s="4" t="s">
        <v>736</v>
      </c>
      <c r="F636" s="4" t="n">
        <v>0.377972356434832</v>
      </c>
      <c r="G636" s="4" t="n">
        <v>345.114583305</v>
      </c>
      <c r="H636" s="4" t="n">
        <v>4270.966146</v>
      </c>
      <c r="I636" s="4" t="n">
        <f aca="false">SUMIFS(bibli_modele_init!$D$1:$D$4467,bibli_modele_init!$A$1:$A$4467,$C636,bibli_modele_init!$C$1:$C$4467,$E636)</f>
        <v>0.344721684494462</v>
      </c>
      <c r="J636" s="0" t="n">
        <f aca="false">SUMIFS(bibli_modele_init!$E$1:$E$4467,bibli_modele_init!$A$1:$A$4467,$C636,bibli_modele_init!$C$1:$C$4467,$E636)</f>
        <v>345.114583305</v>
      </c>
      <c r="K636" s="0" t="n">
        <f aca="false">F636-I636</f>
        <v>0.03325067194037</v>
      </c>
      <c r="L636" s="0" t="n">
        <f aca="false">G636-J636</f>
        <v>0</v>
      </c>
      <c r="M636" s="0" t="n">
        <v>1</v>
      </c>
    </row>
    <row r="637" customFormat="false" ht="15.8" hidden="false" customHeight="false" outlineLevel="0" collapsed="false">
      <c r="A637" s="0" t="str">
        <f aca="false">MID(C637,1,2)</f>
        <v>02</v>
      </c>
      <c r="B637" s="0" t="str">
        <f aca="false">VLOOKUP(A637,Nomenclature!$E$1:$F$9,2,0)</f>
        <v>Café Hôtel Restaurant</v>
      </c>
      <c r="C637" s="5" t="s">
        <v>662</v>
      </c>
      <c r="D637" s="4" t="s">
        <v>239</v>
      </c>
      <c r="E637" s="4" t="s">
        <v>737</v>
      </c>
      <c r="F637" s="4" t="n">
        <v>0</v>
      </c>
      <c r="G637" s="4" t="n">
        <v>0</v>
      </c>
      <c r="H637" s="4" t="n">
        <v>0</v>
      </c>
      <c r="I637" s="4" t="n">
        <f aca="false">SUMIFS(bibli_modele_init!$D$1:$D$4467,bibli_modele_init!$A$1:$A$4467,$C637,bibli_modele_init!$C$1:$C$4467,$E637)</f>
        <v>0.102552537627923</v>
      </c>
      <c r="J637" s="0" t="n">
        <f aca="false">SUMIFS(bibli_modele_init!$E$1:$E$4467,bibli_modele_init!$A$1:$A$4467,$C637,bibli_modele_init!$C$1:$C$4467,$E637)</f>
        <v>277.81249995</v>
      </c>
      <c r="K637" s="0" t="n">
        <f aca="false">F637-I637</f>
        <v>-0.102552537627923</v>
      </c>
      <c r="L637" s="0" t="n">
        <f aca="false">G637-J637</f>
        <v>-277.81249995</v>
      </c>
      <c r="M637" s="0" t="n">
        <v>1</v>
      </c>
    </row>
    <row r="638" customFormat="false" ht="15.8" hidden="false" customHeight="false" outlineLevel="0" collapsed="false">
      <c r="A638" s="0" t="str">
        <f aca="false">MID(C638,1,2)</f>
        <v>02</v>
      </c>
      <c r="B638" s="0" t="str">
        <f aca="false">VLOOKUP(A638,Nomenclature!$E$1:$F$9,2,0)</f>
        <v>Café Hôtel Restaurant</v>
      </c>
      <c r="C638" s="5" t="s">
        <v>662</v>
      </c>
      <c r="D638" s="4" t="s">
        <v>738</v>
      </c>
      <c r="E638" s="4" t="s">
        <v>738</v>
      </c>
      <c r="F638" s="4" t="n">
        <v>0.15</v>
      </c>
      <c r="G638" s="4" t="n">
        <v>20</v>
      </c>
      <c r="H638" s="4" t="n">
        <v>0</v>
      </c>
      <c r="I638" s="4" t="n">
        <f aca="false">SUMIFS(bibli_modele_init!$D$1:$D$4467,bibli_modele_init!$A$1:$A$4467,$C638,bibli_modele_init!$C$1:$C$4467,$E638)</f>
        <v>0.15</v>
      </c>
      <c r="J638" s="0" t="n">
        <f aca="false">SUMIFS(bibli_modele_init!$E$1:$E$4467,bibli_modele_init!$A$1:$A$4467,$C638,bibli_modele_init!$C$1:$C$4467,$E638)</f>
        <v>20</v>
      </c>
      <c r="K638" s="0" t="n">
        <f aca="false">F638-I638</f>
        <v>0</v>
      </c>
      <c r="L638" s="0" t="n">
        <f aca="false">G638-J638</f>
        <v>0</v>
      </c>
      <c r="M638" s="0" t="n">
        <v>1</v>
      </c>
    </row>
    <row r="639" customFormat="false" ht="15.8" hidden="false" customHeight="false" outlineLevel="0" collapsed="false">
      <c r="A639" s="0" t="str">
        <f aca="false">MID(C639,1,2)</f>
        <v>02</v>
      </c>
      <c r="B639" s="0" t="str">
        <f aca="false">VLOOKUP(A639,Nomenclature!$E$1:$F$9,2,0)</f>
        <v>Café Hôtel Restaurant</v>
      </c>
      <c r="C639" s="5" t="s">
        <v>340</v>
      </c>
      <c r="D639" s="4" t="s">
        <v>155</v>
      </c>
      <c r="E639" s="4" t="s">
        <v>732</v>
      </c>
      <c r="F639" s="4" t="n">
        <v>0.861652683032095</v>
      </c>
      <c r="G639" s="4" t="n">
        <v>317.404166845002</v>
      </c>
      <c r="H639" s="4" t="n">
        <v>3782.944792</v>
      </c>
      <c r="I639" s="4" t="n">
        <f aca="false">SUMIFS(bibli_modele_init!$D$1:$D$4467,bibli_modele_init!$A$1:$A$4467,$C639,bibli_modele_init!$C$1:$C$4467,$E639)</f>
        <v>0.868096454956853</v>
      </c>
      <c r="J639" s="0" t="n">
        <f aca="false">SUMIFS(bibli_modele_init!$E$1:$E$4467,bibli_modele_init!$A$1:$A$4467,$C639,bibli_modele_init!$C$1:$C$4467,$E639)</f>
        <v>393.404166845</v>
      </c>
      <c r="K639" s="0" t="n">
        <f aca="false">F639-I639</f>
        <v>-0.00644377192475798</v>
      </c>
      <c r="L639" s="0" t="n">
        <f aca="false">G639-J639</f>
        <v>-75.999999999998</v>
      </c>
      <c r="M639" s="0" t="n">
        <v>1</v>
      </c>
    </row>
    <row r="640" customFormat="false" ht="15.8" hidden="false" customHeight="false" outlineLevel="0" collapsed="false">
      <c r="A640" s="0" t="str">
        <f aca="false">MID(C640,1,2)</f>
        <v>02</v>
      </c>
      <c r="B640" s="0" t="str">
        <f aca="false">VLOOKUP(A640,Nomenclature!$E$1:$F$9,2,0)</f>
        <v>Café Hôtel Restaurant</v>
      </c>
      <c r="C640" s="5" t="s">
        <v>340</v>
      </c>
      <c r="D640" s="4" t="s">
        <v>239</v>
      </c>
      <c r="E640" s="4" t="s">
        <v>733</v>
      </c>
      <c r="F640" s="4" t="n">
        <v>0.235062638669569</v>
      </c>
      <c r="G640" s="4" t="n">
        <v>256.625000200001</v>
      </c>
      <c r="H640" s="4" t="n">
        <v>1440.701043</v>
      </c>
      <c r="I640" s="4" t="n">
        <f aca="false">SUMIFS(bibli_modele_init!$D$1:$D$4467,bibli_modele_init!$A$1:$A$4467,$C640,bibli_modele_init!$C$1:$C$4467,$E640)</f>
        <v>0.237710511456334</v>
      </c>
      <c r="J640" s="0" t="n">
        <f aca="false">SUMIFS(bibli_modele_init!$E$1:$E$4467,bibli_modele_init!$A$1:$A$4467,$C640,bibli_modele_init!$C$1:$C$4467,$E640)</f>
        <v>256.6250002</v>
      </c>
      <c r="K640" s="0" t="n">
        <f aca="false">F640-I640</f>
        <v>-0.00264787278676498</v>
      </c>
      <c r="L640" s="0" t="n">
        <f aca="false">G640-J640</f>
        <v>1.02318153949454E-012</v>
      </c>
      <c r="M640" s="0" t="n">
        <v>1</v>
      </c>
    </row>
    <row r="641" customFormat="false" ht="15.8" hidden="false" customHeight="false" outlineLevel="0" collapsed="false">
      <c r="A641" s="0" t="str">
        <f aca="false">MID(C641,1,2)</f>
        <v>02</v>
      </c>
      <c r="B641" s="0" t="str">
        <f aca="false">VLOOKUP(A641,Nomenclature!$E$1:$F$9,2,0)</f>
        <v>Café Hôtel Restaurant</v>
      </c>
      <c r="C641" s="5" t="s">
        <v>340</v>
      </c>
      <c r="D641" s="4" t="s">
        <v>155</v>
      </c>
      <c r="E641" s="4" t="s">
        <v>734</v>
      </c>
      <c r="F641" s="4" t="n">
        <v>0.222306392222281</v>
      </c>
      <c r="G641" s="4" t="n">
        <v>246.625000200001</v>
      </c>
      <c r="H641" s="4" t="n">
        <v>1440.701043</v>
      </c>
      <c r="I641" s="4" t="n">
        <f aca="false">SUMIFS(bibli_modele_init!$D$1:$D$4467,bibli_modele_init!$A$1:$A$4467,$C641,bibli_modele_init!$C$1:$C$4467,$E641)</f>
        <v>0.201571996840981</v>
      </c>
      <c r="J641" s="0" t="n">
        <f aca="false">SUMIFS(bibli_modele_init!$E$1:$E$4467,bibli_modele_init!$A$1:$A$4467,$C641,bibli_modele_init!$C$1:$C$4467,$E641)</f>
        <v>246.6250002</v>
      </c>
      <c r="K641" s="0" t="n">
        <f aca="false">F641-I641</f>
        <v>0.0207343953813</v>
      </c>
      <c r="L641" s="0" t="n">
        <f aca="false">G641-J641</f>
        <v>1.02318153949454E-012</v>
      </c>
      <c r="M641" s="0" t="n">
        <v>1</v>
      </c>
    </row>
    <row r="642" customFormat="false" ht="15.8" hidden="false" customHeight="false" outlineLevel="0" collapsed="false">
      <c r="A642" s="0" t="str">
        <f aca="false">MID(C642,1,2)</f>
        <v>02</v>
      </c>
      <c r="B642" s="0" t="str">
        <f aca="false">VLOOKUP(A642,Nomenclature!$E$1:$F$9,2,0)</f>
        <v>Café Hôtel Restaurant</v>
      </c>
      <c r="C642" s="5" t="s">
        <v>340</v>
      </c>
      <c r="D642" s="4" t="s">
        <v>239</v>
      </c>
      <c r="E642" s="4" t="s">
        <v>735</v>
      </c>
      <c r="F642" s="4" t="n">
        <v>0.0606461607767488</v>
      </c>
      <c r="G642" s="4" t="n">
        <v>246.625000200001</v>
      </c>
      <c r="H642" s="4" t="n">
        <v>1440.701043</v>
      </c>
      <c r="I642" s="4" t="n">
        <f aca="false">SUMIFS(bibli_modele_init!$D$1:$D$4467,bibli_modele_init!$A$1:$A$4467,$C642,bibli_modele_init!$C$1:$C$4467,$E642)</f>
        <v>0.0613293119557342</v>
      </c>
      <c r="J642" s="0" t="n">
        <f aca="false">SUMIFS(bibli_modele_init!$E$1:$E$4467,bibli_modele_init!$A$1:$A$4467,$C642,bibli_modele_init!$C$1:$C$4467,$E642)</f>
        <v>246.6250002</v>
      </c>
      <c r="K642" s="0" t="n">
        <f aca="false">F642-I642</f>
        <v>-0.000683151178985396</v>
      </c>
      <c r="L642" s="0" t="n">
        <f aca="false">G642-J642</f>
        <v>1.02318153949454E-012</v>
      </c>
      <c r="M642" s="0" t="n">
        <v>1</v>
      </c>
    </row>
    <row r="643" customFormat="false" ht="15.8" hidden="false" customHeight="false" outlineLevel="0" collapsed="false">
      <c r="A643" s="0" t="str">
        <f aca="false">MID(C643,1,2)</f>
        <v>02</v>
      </c>
      <c r="B643" s="0" t="str">
        <f aca="false">VLOOKUP(A643,Nomenclature!$E$1:$F$9,2,0)</f>
        <v>Café Hôtel Restaurant</v>
      </c>
      <c r="C643" s="5" t="s">
        <v>340</v>
      </c>
      <c r="D643" s="4" t="s">
        <v>155</v>
      </c>
      <c r="E643" s="4" t="s">
        <v>736</v>
      </c>
      <c r="F643" s="4" t="n">
        <v>0.379127180534122</v>
      </c>
      <c r="G643" s="4" t="n">
        <v>306.154166845002</v>
      </c>
      <c r="H643" s="4" t="n">
        <v>3782.944792</v>
      </c>
      <c r="I643" s="4" t="n">
        <f aca="false">SUMIFS(bibli_modele_init!$D$1:$D$4467,bibli_modele_init!$A$1:$A$4467,$C643,bibli_modele_init!$C$1:$C$4467,$E643)</f>
        <v>0.343766196162914</v>
      </c>
      <c r="J643" s="0" t="n">
        <f aca="false">SUMIFS(bibli_modele_init!$E$1:$E$4467,bibli_modele_init!$A$1:$A$4467,$C643,bibli_modele_init!$C$1:$C$4467,$E643)</f>
        <v>306.154166845</v>
      </c>
      <c r="K643" s="0" t="n">
        <f aca="false">F643-I643</f>
        <v>0.035360984371208</v>
      </c>
      <c r="L643" s="0" t="n">
        <f aca="false">G643-J643</f>
        <v>1.98951966012828E-012</v>
      </c>
      <c r="M643" s="0" t="n">
        <v>1</v>
      </c>
    </row>
    <row r="644" customFormat="false" ht="15.8" hidden="false" customHeight="false" outlineLevel="0" collapsed="false">
      <c r="A644" s="0" t="str">
        <f aca="false">MID(C644,1,2)</f>
        <v>02</v>
      </c>
      <c r="B644" s="0" t="str">
        <f aca="false">VLOOKUP(A644,Nomenclature!$E$1:$F$9,2,0)</f>
        <v>Café Hôtel Restaurant</v>
      </c>
      <c r="C644" s="5" t="s">
        <v>340</v>
      </c>
      <c r="D644" s="4" t="s">
        <v>239</v>
      </c>
      <c r="E644" s="4" t="s">
        <v>737</v>
      </c>
      <c r="F644" s="4" t="n">
        <v>0</v>
      </c>
      <c r="G644" s="4" t="n">
        <v>0</v>
      </c>
      <c r="H644" s="4" t="n">
        <v>0</v>
      </c>
      <c r="I644" s="4" t="n">
        <f aca="false">SUMIFS(bibli_modele_init!$D$1:$D$4467,bibli_modele_init!$A$1:$A$4467,$C644,bibli_modele_init!$C$1:$C$4467,$E644)</f>
        <v>0.104592625040787</v>
      </c>
      <c r="J644" s="0" t="n">
        <f aca="false">SUMIFS(bibli_modele_init!$E$1:$E$4467,bibli_modele_init!$A$1:$A$4467,$C644,bibli_modele_init!$C$1:$C$4467,$E644)</f>
        <v>246.6250002</v>
      </c>
      <c r="K644" s="0" t="n">
        <f aca="false">F644-I644</f>
        <v>-0.104592625040787</v>
      </c>
      <c r="L644" s="0" t="n">
        <f aca="false">G644-J644</f>
        <v>-246.6250002</v>
      </c>
      <c r="M644" s="0" t="n">
        <v>1</v>
      </c>
    </row>
    <row r="645" customFormat="false" ht="15.8" hidden="false" customHeight="false" outlineLevel="0" collapsed="false">
      <c r="A645" s="0" t="str">
        <f aca="false">MID(C645,1,2)</f>
        <v>02</v>
      </c>
      <c r="B645" s="0" t="str">
        <f aca="false">VLOOKUP(A645,Nomenclature!$E$1:$F$9,2,0)</f>
        <v>Café Hôtel Restaurant</v>
      </c>
      <c r="C645" s="5" t="s">
        <v>340</v>
      </c>
      <c r="D645" s="4" t="s">
        <v>738</v>
      </c>
      <c r="E645" s="4" t="s">
        <v>738</v>
      </c>
      <c r="F645" s="4" t="n">
        <v>0.15</v>
      </c>
      <c r="G645" s="4" t="n">
        <v>20</v>
      </c>
      <c r="H645" s="4" t="n">
        <v>0</v>
      </c>
      <c r="I645" s="4" t="n">
        <f aca="false">SUMIFS(bibli_modele_init!$D$1:$D$4467,bibli_modele_init!$A$1:$A$4467,$C645,bibli_modele_init!$C$1:$C$4467,$E645)</f>
        <v>0.15</v>
      </c>
      <c r="J645" s="0" t="n">
        <f aca="false">SUMIFS(bibli_modele_init!$E$1:$E$4467,bibli_modele_init!$A$1:$A$4467,$C645,bibli_modele_init!$C$1:$C$4467,$E645)</f>
        <v>20</v>
      </c>
      <c r="K645" s="0" t="n">
        <f aca="false">F645-I645</f>
        <v>0</v>
      </c>
      <c r="L645" s="0" t="n">
        <f aca="false">G645-J645</f>
        <v>0</v>
      </c>
      <c r="M645" s="0" t="n">
        <v>1</v>
      </c>
    </row>
    <row r="646" customFormat="false" ht="15.8" hidden="false" customHeight="false" outlineLevel="0" collapsed="false">
      <c r="A646" s="0" t="str">
        <f aca="false">MID(C646,1,2)</f>
        <v>02</v>
      </c>
      <c r="B646" s="0" t="str">
        <f aca="false">VLOOKUP(A646,Nomenclature!$E$1:$F$9,2,0)</f>
        <v>Café Hôtel Restaurant</v>
      </c>
      <c r="C646" s="5" t="s">
        <v>518</v>
      </c>
      <c r="D646" s="4" t="s">
        <v>155</v>
      </c>
      <c r="E646" s="4" t="s">
        <v>732</v>
      </c>
      <c r="F646" s="4" t="n">
        <v>0.87775586983918</v>
      </c>
      <c r="G646" s="4" t="n">
        <v>317.404166844998</v>
      </c>
      <c r="H646" s="4" t="n">
        <v>3782.944792</v>
      </c>
      <c r="I646" s="4" t="n">
        <f aca="false">SUMIFS(bibli_modele_init!$D$1:$D$4467,bibli_modele_init!$A$1:$A$4467,$C646,bibli_modele_init!$C$1:$C$4467,$E646)</f>
        <v>0.868274012830621</v>
      </c>
      <c r="J646" s="0" t="n">
        <f aca="false">SUMIFS(bibli_modele_init!$E$1:$E$4467,bibli_modele_init!$A$1:$A$4467,$C646,bibli_modele_init!$C$1:$C$4467,$E646)</f>
        <v>393.404166845</v>
      </c>
      <c r="K646" s="0" t="n">
        <f aca="false">F646-I646</f>
        <v>0.00948185700855886</v>
      </c>
      <c r="L646" s="0" t="n">
        <f aca="false">G646-J646</f>
        <v>-76.0000000000021</v>
      </c>
      <c r="M646" s="0" t="n">
        <v>1</v>
      </c>
    </row>
    <row r="647" customFormat="false" ht="15.8" hidden="false" customHeight="false" outlineLevel="0" collapsed="false">
      <c r="A647" s="0" t="str">
        <f aca="false">MID(C647,1,2)</f>
        <v>02</v>
      </c>
      <c r="B647" s="0" t="str">
        <f aca="false">VLOOKUP(A647,Nomenclature!$E$1:$F$9,2,0)</f>
        <v>Café Hôtel Restaurant</v>
      </c>
      <c r="C647" s="5" t="s">
        <v>518</v>
      </c>
      <c r="D647" s="4" t="s">
        <v>239</v>
      </c>
      <c r="E647" s="4" t="s">
        <v>733</v>
      </c>
      <c r="F647" s="4" t="n">
        <v>0.243313774071346</v>
      </c>
      <c r="G647" s="4" t="n">
        <v>256.625000199998</v>
      </c>
      <c r="H647" s="4" t="n">
        <v>1440.701043</v>
      </c>
      <c r="I647" s="4" t="n">
        <f aca="false">SUMIFS(bibli_modele_init!$D$1:$D$4467,bibli_modele_init!$A$1:$A$4467,$C647,bibli_modele_init!$C$1:$C$4467,$E647)</f>
        <v>0.236100876484642</v>
      </c>
      <c r="J647" s="0" t="n">
        <f aca="false">SUMIFS(bibli_modele_init!$E$1:$E$4467,bibli_modele_init!$A$1:$A$4467,$C647,bibli_modele_init!$C$1:$C$4467,$E647)</f>
        <v>256.6250002</v>
      </c>
      <c r="K647" s="0" t="n">
        <f aca="false">F647-I647</f>
        <v>0.00721289758670401</v>
      </c>
      <c r="L647" s="0" t="n">
        <f aca="false">G647-J647</f>
        <v>-1.98951966012828E-012</v>
      </c>
      <c r="M647" s="0" t="n">
        <v>1</v>
      </c>
    </row>
    <row r="648" customFormat="false" ht="15.8" hidden="false" customHeight="false" outlineLevel="0" collapsed="false">
      <c r="A648" s="0" t="str">
        <f aca="false">MID(C648,1,2)</f>
        <v>02</v>
      </c>
      <c r="B648" s="0" t="str">
        <f aca="false">VLOOKUP(A648,Nomenclature!$E$1:$F$9,2,0)</f>
        <v>Café Hôtel Restaurant</v>
      </c>
      <c r="C648" s="5" t="s">
        <v>518</v>
      </c>
      <c r="D648" s="4" t="s">
        <v>155</v>
      </c>
      <c r="E648" s="4" t="s">
        <v>734</v>
      </c>
      <c r="F648" s="4" t="n">
        <v>0.262905438134231</v>
      </c>
      <c r="G648" s="4" t="n">
        <v>246.625000199998</v>
      </c>
      <c r="H648" s="4" t="n">
        <v>1440.701043</v>
      </c>
      <c r="I648" s="4" t="n">
        <f aca="false">SUMIFS(bibli_modele_init!$D$1:$D$4467,bibli_modele_init!$A$1:$A$4467,$C648,bibli_modele_init!$C$1:$C$4467,$E648)</f>
        <v>0.234058889090725</v>
      </c>
      <c r="J648" s="0" t="n">
        <f aca="false">SUMIFS(bibli_modele_init!$E$1:$E$4467,bibli_modele_init!$A$1:$A$4467,$C648,bibli_modele_init!$C$1:$C$4467,$E648)</f>
        <v>246.6250002</v>
      </c>
      <c r="K648" s="0" t="n">
        <f aca="false">F648-I648</f>
        <v>0.028846549043506</v>
      </c>
      <c r="L648" s="0" t="n">
        <f aca="false">G648-J648</f>
        <v>-1.98951966012828E-012</v>
      </c>
      <c r="M648" s="0" t="n">
        <v>1</v>
      </c>
    </row>
    <row r="649" customFormat="false" ht="15.8" hidden="false" customHeight="false" outlineLevel="0" collapsed="false">
      <c r="A649" s="0" t="str">
        <f aca="false">MID(C649,1,2)</f>
        <v>02</v>
      </c>
      <c r="B649" s="0" t="str">
        <f aca="false">VLOOKUP(A649,Nomenclature!$E$1:$F$9,2,0)</f>
        <v>Café Hôtel Restaurant</v>
      </c>
      <c r="C649" s="5" t="s">
        <v>518</v>
      </c>
      <c r="D649" s="4" t="s">
        <v>239</v>
      </c>
      <c r="E649" s="4" t="s">
        <v>735</v>
      </c>
      <c r="F649" s="4" t="n">
        <v>0.0728773416098494</v>
      </c>
      <c r="G649" s="4" t="n">
        <v>246.625000199998</v>
      </c>
      <c r="H649" s="4" t="n">
        <v>1440.701043</v>
      </c>
      <c r="I649" s="4" t="n">
        <f aca="false">SUMIFS(bibli_modele_init!$D$1:$D$4467,bibli_modele_init!$A$1:$A$4467,$C649,bibli_modele_init!$C$1:$C$4467,$E649)</f>
        <v>0.0707169345246799</v>
      </c>
      <c r="J649" s="0" t="n">
        <f aca="false">SUMIFS(bibli_modele_init!$E$1:$E$4467,bibli_modele_init!$A$1:$A$4467,$C649,bibli_modele_init!$C$1:$C$4467,$E649)</f>
        <v>246.6250002</v>
      </c>
      <c r="K649" s="0" t="n">
        <f aca="false">F649-I649</f>
        <v>0.00216040708516951</v>
      </c>
      <c r="L649" s="0" t="n">
        <f aca="false">G649-J649</f>
        <v>-1.98951966012828E-012</v>
      </c>
      <c r="M649" s="0" t="n">
        <v>1</v>
      </c>
    </row>
    <row r="650" customFormat="false" ht="15.8" hidden="false" customHeight="false" outlineLevel="0" collapsed="false">
      <c r="A650" s="0" t="str">
        <f aca="false">MID(C650,1,2)</f>
        <v>02</v>
      </c>
      <c r="B650" s="0" t="str">
        <f aca="false">VLOOKUP(A650,Nomenclature!$E$1:$F$9,2,0)</f>
        <v>Café Hôtel Restaurant</v>
      </c>
      <c r="C650" s="5" t="s">
        <v>518</v>
      </c>
      <c r="D650" s="4" t="s">
        <v>155</v>
      </c>
      <c r="E650" s="4" t="s">
        <v>736</v>
      </c>
      <c r="F650" s="4" t="n">
        <v>0.438175730223718</v>
      </c>
      <c r="G650" s="4" t="n">
        <v>306.154166844998</v>
      </c>
      <c r="H650" s="4" t="n">
        <v>3782.944792</v>
      </c>
      <c r="I650" s="4" t="n">
        <f aca="false">SUMIFS(bibli_modele_init!$D$1:$D$4467,bibli_modele_init!$A$1:$A$4467,$C650,bibli_modele_init!$C$1:$C$4467,$E650)</f>
        <v>0.390098148484542</v>
      </c>
      <c r="J650" s="0" t="n">
        <f aca="false">SUMIFS(bibli_modele_init!$E$1:$E$4467,bibli_modele_init!$A$1:$A$4467,$C650,bibli_modele_init!$C$1:$C$4467,$E650)</f>
        <v>306.154166845</v>
      </c>
      <c r="K650" s="0" t="n">
        <f aca="false">F650-I650</f>
        <v>0.048077581739176</v>
      </c>
      <c r="L650" s="0" t="n">
        <f aca="false">G650-J650</f>
        <v>-2.04636307898909E-012</v>
      </c>
      <c r="M650" s="0" t="n">
        <v>1</v>
      </c>
    </row>
    <row r="651" customFormat="false" ht="15.8" hidden="false" customHeight="false" outlineLevel="0" collapsed="false">
      <c r="A651" s="0" t="str">
        <f aca="false">MID(C651,1,2)</f>
        <v>02</v>
      </c>
      <c r="B651" s="0" t="str">
        <f aca="false">VLOOKUP(A651,Nomenclature!$E$1:$F$9,2,0)</f>
        <v>Café Hôtel Restaurant</v>
      </c>
      <c r="C651" s="5" t="s">
        <v>518</v>
      </c>
      <c r="D651" s="4" t="s">
        <v>239</v>
      </c>
      <c r="E651" s="4" t="s">
        <v>737</v>
      </c>
      <c r="F651" s="4" t="n">
        <v>0</v>
      </c>
      <c r="G651" s="4" t="n">
        <v>0</v>
      </c>
      <c r="H651" s="4" t="n">
        <v>0</v>
      </c>
      <c r="I651" s="4" t="n">
        <f aca="false">SUMIFS(bibli_modele_init!$D$1:$D$4467,bibli_modele_init!$A$1:$A$4467,$C651,bibli_modele_init!$C$1:$C$4467,$E651)</f>
        <v>0.117861557541133</v>
      </c>
      <c r="J651" s="0" t="n">
        <f aca="false">SUMIFS(bibli_modele_init!$E$1:$E$4467,bibli_modele_init!$A$1:$A$4467,$C651,bibli_modele_init!$C$1:$C$4467,$E651)</f>
        <v>246.6250002</v>
      </c>
      <c r="K651" s="0" t="n">
        <f aca="false">F651-I651</f>
        <v>-0.117861557541133</v>
      </c>
      <c r="L651" s="0" t="n">
        <f aca="false">G651-J651</f>
        <v>-246.6250002</v>
      </c>
      <c r="M651" s="0" t="n">
        <v>1</v>
      </c>
    </row>
    <row r="652" customFormat="false" ht="15.8" hidden="false" customHeight="false" outlineLevel="0" collapsed="false">
      <c r="A652" s="0" t="str">
        <f aca="false">MID(C652,1,2)</f>
        <v>02</v>
      </c>
      <c r="B652" s="0" t="str">
        <f aca="false">VLOOKUP(A652,Nomenclature!$E$1:$F$9,2,0)</f>
        <v>Café Hôtel Restaurant</v>
      </c>
      <c r="C652" s="5" t="s">
        <v>518</v>
      </c>
      <c r="D652" s="4" t="s">
        <v>738</v>
      </c>
      <c r="E652" s="4" t="s">
        <v>738</v>
      </c>
      <c r="F652" s="4" t="n">
        <v>0.15</v>
      </c>
      <c r="G652" s="4" t="n">
        <v>20</v>
      </c>
      <c r="H652" s="4" t="n">
        <v>0</v>
      </c>
      <c r="I652" s="4" t="n">
        <f aca="false">SUMIFS(bibli_modele_init!$D$1:$D$4467,bibli_modele_init!$A$1:$A$4467,$C652,bibli_modele_init!$C$1:$C$4467,$E652)</f>
        <v>0.15</v>
      </c>
      <c r="J652" s="0" t="n">
        <f aca="false">SUMIFS(bibli_modele_init!$E$1:$E$4467,bibli_modele_init!$A$1:$A$4467,$C652,bibli_modele_init!$C$1:$C$4467,$E652)</f>
        <v>20</v>
      </c>
      <c r="K652" s="0" t="n">
        <f aca="false">F652-I652</f>
        <v>0</v>
      </c>
      <c r="L652" s="0" t="n">
        <f aca="false">G652-J652</f>
        <v>0</v>
      </c>
      <c r="M652" s="0" t="n">
        <v>1</v>
      </c>
    </row>
    <row r="653" customFormat="false" ht="15.8" hidden="false" customHeight="false" outlineLevel="0" collapsed="false">
      <c r="A653" s="0" t="str">
        <f aca="false">MID(C653,1,2)</f>
        <v>02</v>
      </c>
      <c r="B653" s="0" t="str">
        <f aca="false">VLOOKUP(A653,Nomenclature!$E$1:$F$9,2,0)</f>
        <v>Café Hôtel Restaurant</v>
      </c>
      <c r="C653" s="5" t="s">
        <v>663</v>
      </c>
      <c r="D653" s="4" t="s">
        <v>155</v>
      </c>
      <c r="E653" s="4" t="s">
        <v>732</v>
      </c>
      <c r="F653" s="4" t="n">
        <v>0.868589583287725</v>
      </c>
      <c r="G653" s="4" t="n">
        <v>317.404166845</v>
      </c>
      <c r="H653" s="4" t="n">
        <v>3782.944792</v>
      </c>
      <c r="I653" s="4" t="n">
        <f aca="false">SUMIFS(bibli_modele_init!$D$1:$D$4467,bibli_modele_init!$A$1:$A$4467,$C653,bibli_modele_init!$C$1:$C$4467,$E653)</f>
        <v>0.868566035048554</v>
      </c>
      <c r="J653" s="0" t="n">
        <f aca="false">SUMIFS(bibli_modele_init!$E$1:$E$4467,bibli_modele_init!$A$1:$A$4467,$C653,bibli_modele_init!$C$1:$C$4467,$E653)</f>
        <v>393.404166845</v>
      </c>
      <c r="K653" s="0" t="n">
        <f aca="false">F653-I653</f>
        <v>2.35482391709452E-005</v>
      </c>
      <c r="L653" s="0" t="n">
        <f aca="false">G653-J653</f>
        <v>-76</v>
      </c>
      <c r="M653" s="0" t="n">
        <v>1</v>
      </c>
    </row>
    <row r="654" customFormat="false" ht="15.8" hidden="false" customHeight="false" outlineLevel="0" collapsed="false">
      <c r="A654" s="0" t="str">
        <f aca="false">MID(C654,1,2)</f>
        <v>02</v>
      </c>
      <c r="B654" s="0" t="str">
        <f aca="false">VLOOKUP(A654,Nomenclature!$E$1:$F$9,2,0)</f>
        <v>Café Hôtel Restaurant</v>
      </c>
      <c r="C654" s="5" t="s">
        <v>663</v>
      </c>
      <c r="D654" s="4" t="s">
        <v>239</v>
      </c>
      <c r="E654" s="4" t="s">
        <v>733</v>
      </c>
      <c r="F654" s="4" t="n">
        <v>0.233531327200572</v>
      </c>
      <c r="G654" s="4" t="n">
        <v>256.6250002</v>
      </c>
      <c r="H654" s="4" t="n">
        <v>1440.701043</v>
      </c>
      <c r="I654" s="4" t="n">
        <f aca="false">SUMIFS(bibli_modele_init!$D$1:$D$4467,bibli_modele_init!$A$1:$A$4467,$C654,bibli_modele_init!$C$1:$C$4467,$E654)</f>
        <v>0.233700286343631</v>
      </c>
      <c r="J654" s="0" t="n">
        <f aca="false">SUMIFS(bibli_modele_init!$E$1:$E$4467,bibli_modele_init!$A$1:$A$4467,$C654,bibli_modele_init!$C$1:$C$4467,$E654)</f>
        <v>256.6250002</v>
      </c>
      <c r="K654" s="0" t="n">
        <f aca="false">F654-I654</f>
        <v>-0.000168959143059005</v>
      </c>
      <c r="L654" s="0" t="n">
        <f aca="false">G654-J654</f>
        <v>0</v>
      </c>
      <c r="M654" s="0" t="n">
        <v>1</v>
      </c>
    </row>
    <row r="655" customFormat="false" ht="15.8" hidden="false" customHeight="false" outlineLevel="0" collapsed="false">
      <c r="A655" s="0" t="str">
        <f aca="false">MID(C655,1,2)</f>
        <v>02</v>
      </c>
      <c r="B655" s="0" t="str">
        <f aca="false">VLOOKUP(A655,Nomenclature!$E$1:$F$9,2,0)</f>
        <v>Café Hôtel Restaurant</v>
      </c>
      <c r="C655" s="5" t="s">
        <v>663</v>
      </c>
      <c r="D655" s="4" t="s">
        <v>155</v>
      </c>
      <c r="E655" s="4" t="s">
        <v>734</v>
      </c>
      <c r="F655" s="4" t="n">
        <v>0.224096112488233</v>
      </c>
      <c r="G655" s="4" t="n">
        <v>246.6250002</v>
      </c>
      <c r="H655" s="4" t="n">
        <v>1440.701043</v>
      </c>
      <c r="I655" s="4" t="n">
        <f aca="false">SUMIFS(bibli_modele_init!$D$1:$D$4467,bibli_modele_init!$A$1:$A$4467,$C655,bibli_modele_init!$C$1:$C$4467,$E655)</f>
        <v>0.201681033338274</v>
      </c>
      <c r="J655" s="0" t="n">
        <f aca="false">SUMIFS(bibli_modele_init!$E$1:$E$4467,bibli_modele_init!$A$1:$A$4467,$C655,bibli_modele_init!$C$1:$C$4467,$E655)</f>
        <v>246.6250002</v>
      </c>
      <c r="K655" s="0" t="n">
        <f aca="false">F655-I655</f>
        <v>0.022415079149959</v>
      </c>
      <c r="L655" s="0" t="n">
        <f aca="false">G655-J655</f>
        <v>0</v>
      </c>
      <c r="M655" s="0" t="n">
        <v>1</v>
      </c>
    </row>
    <row r="656" customFormat="false" ht="15.8" hidden="false" customHeight="false" outlineLevel="0" collapsed="false">
      <c r="A656" s="0" t="str">
        <f aca="false">MID(C656,1,2)</f>
        <v>02</v>
      </c>
      <c r="B656" s="0" t="str">
        <f aca="false">VLOOKUP(A656,Nomenclature!$E$1:$F$9,2,0)</f>
        <v>Café Hôtel Restaurant</v>
      </c>
      <c r="C656" s="5" t="s">
        <v>663</v>
      </c>
      <c r="D656" s="4" t="s">
        <v>239</v>
      </c>
      <c r="E656" s="4" t="s">
        <v>735</v>
      </c>
      <c r="F656" s="4" t="n">
        <v>0.0602510824177476</v>
      </c>
      <c r="G656" s="4" t="n">
        <v>246.6250002</v>
      </c>
      <c r="H656" s="4" t="n">
        <v>1440.701043</v>
      </c>
      <c r="I656" s="4" t="n">
        <f aca="false">SUMIFS(bibli_modele_init!$D$1:$D$4467,bibli_modele_init!$A$1:$A$4467,$C656,bibli_modele_init!$C$1:$C$4467,$E656)</f>
        <v>0.0602946738766568</v>
      </c>
      <c r="J656" s="0" t="n">
        <f aca="false">SUMIFS(bibli_modele_init!$E$1:$E$4467,bibli_modele_init!$A$1:$A$4467,$C656,bibli_modele_init!$C$1:$C$4467,$E656)</f>
        <v>246.6250002</v>
      </c>
      <c r="K656" s="0" t="n">
        <f aca="false">F656-I656</f>
        <v>-4.35914589091979E-005</v>
      </c>
      <c r="L656" s="0" t="n">
        <f aca="false">G656-J656</f>
        <v>0</v>
      </c>
      <c r="M656" s="0" t="n">
        <v>1</v>
      </c>
    </row>
    <row r="657" customFormat="false" ht="15.8" hidden="false" customHeight="false" outlineLevel="0" collapsed="false">
      <c r="A657" s="0" t="str">
        <f aca="false">MID(C657,1,2)</f>
        <v>02</v>
      </c>
      <c r="B657" s="0" t="str">
        <f aca="false">VLOOKUP(A657,Nomenclature!$E$1:$F$9,2,0)</f>
        <v>Café Hôtel Restaurant</v>
      </c>
      <c r="C657" s="5" t="s">
        <v>663</v>
      </c>
      <c r="D657" s="4" t="s">
        <v>155</v>
      </c>
      <c r="E657" s="4" t="s">
        <v>736</v>
      </c>
      <c r="F657" s="4" t="n">
        <v>0.382179416646599</v>
      </c>
      <c r="G657" s="4" t="n">
        <v>306.154166845</v>
      </c>
      <c r="H657" s="4" t="n">
        <v>3782.944792</v>
      </c>
      <c r="I657" s="4" t="n">
        <f aca="false">SUMIFS(bibli_modele_init!$D$1:$D$4467,bibli_modele_init!$A$1:$A$4467,$C657,bibli_modele_init!$C$1:$C$4467,$E657)</f>
        <v>0.343952149879228</v>
      </c>
      <c r="J657" s="0" t="n">
        <f aca="false">SUMIFS(bibli_modele_init!$E$1:$E$4467,bibli_modele_init!$A$1:$A$4467,$C657,bibli_modele_init!$C$1:$C$4467,$E657)</f>
        <v>306.154166845</v>
      </c>
      <c r="K657" s="0" t="n">
        <f aca="false">F657-I657</f>
        <v>0.038227266767371</v>
      </c>
      <c r="L657" s="0" t="n">
        <f aca="false">G657-J657</f>
        <v>0</v>
      </c>
      <c r="M657" s="0" t="n">
        <v>1</v>
      </c>
    </row>
    <row r="658" customFormat="false" ht="15.8" hidden="false" customHeight="false" outlineLevel="0" collapsed="false">
      <c r="A658" s="0" t="str">
        <f aca="false">MID(C658,1,2)</f>
        <v>02</v>
      </c>
      <c r="B658" s="0" t="str">
        <f aca="false">VLOOKUP(A658,Nomenclature!$E$1:$F$9,2,0)</f>
        <v>Café Hôtel Restaurant</v>
      </c>
      <c r="C658" s="5" t="s">
        <v>663</v>
      </c>
      <c r="D658" s="4" t="s">
        <v>239</v>
      </c>
      <c r="E658" s="4" t="s">
        <v>737</v>
      </c>
      <c r="F658" s="4" t="n">
        <v>0</v>
      </c>
      <c r="G658" s="4" t="n">
        <v>0</v>
      </c>
      <c r="H658" s="4" t="n">
        <v>0</v>
      </c>
      <c r="I658" s="4" t="n">
        <f aca="false">SUMIFS(bibli_modele_init!$D$1:$D$4467,bibli_modele_init!$A$1:$A$4467,$C658,bibli_modele_init!$C$1:$C$4467,$E658)</f>
        <v>0.102828125991198</v>
      </c>
      <c r="J658" s="0" t="n">
        <f aca="false">SUMIFS(bibli_modele_init!$E$1:$E$4467,bibli_modele_init!$A$1:$A$4467,$C658,bibli_modele_init!$C$1:$C$4467,$E658)</f>
        <v>246.6250002</v>
      </c>
      <c r="K658" s="0" t="n">
        <f aca="false">F658-I658</f>
        <v>-0.102828125991198</v>
      </c>
      <c r="L658" s="0" t="n">
        <f aca="false">G658-J658</f>
        <v>-246.6250002</v>
      </c>
      <c r="M658" s="0" t="n">
        <v>1</v>
      </c>
    </row>
    <row r="659" customFormat="false" ht="15.8" hidden="false" customHeight="false" outlineLevel="0" collapsed="false">
      <c r="A659" s="0" t="str">
        <f aca="false">MID(C659,1,2)</f>
        <v>02</v>
      </c>
      <c r="B659" s="0" t="str">
        <f aca="false">VLOOKUP(A659,Nomenclature!$E$1:$F$9,2,0)</f>
        <v>Café Hôtel Restaurant</v>
      </c>
      <c r="C659" s="5" t="s">
        <v>663</v>
      </c>
      <c r="D659" s="4" t="s">
        <v>738</v>
      </c>
      <c r="E659" s="4" t="s">
        <v>738</v>
      </c>
      <c r="F659" s="4" t="n">
        <v>0.15</v>
      </c>
      <c r="G659" s="4" t="n">
        <v>20</v>
      </c>
      <c r="H659" s="4" t="n">
        <v>0</v>
      </c>
      <c r="I659" s="4" t="n">
        <f aca="false">SUMIFS(bibli_modele_init!$D$1:$D$4467,bibli_modele_init!$A$1:$A$4467,$C659,bibli_modele_init!$C$1:$C$4467,$E659)</f>
        <v>0.15</v>
      </c>
      <c r="J659" s="0" t="n">
        <f aca="false">SUMIFS(bibli_modele_init!$E$1:$E$4467,bibli_modele_init!$A$1:$A$4467,$C659,bibli_modele_init!$C$1:$C$4467,$E659)</f>
        <v>20</v>
      </c>
      <c r="K659" s="0" t="n">
        <f aca="false">F659-I659</f>
        <v>0</v>
      </c>
      <c r="L659" s="0" t="n">
        <f aca="false">G659-J659</f>
        <v>0</v>
      </c>
      <c r="M659" s="0" t="n">
        <v>1</v>
      </c>
    </row>
    <row r="660" customFormat="false" ht="15.8" hidden="false" customHeight="false" outlineLevel="0" collapsed="false">
      <c r="A660" s="0" t="str">
        <f aca="false">MID(C660,1,2)</f>
        <v>02</v>
      </c>
      <c r="B660" s="0" t="str">
        <f aca="false">VLOOKUP(A660,Nomenclature!$E$1:$F$9,2,0)</f>
        <v>Café Hôtel Restaurant</v>
      </c>
      <c r="C660" s="5" t="s">
        <v>665</v>
      </c>
      <c r="D660" s="4" t="s">
        <v>155</v>
      </c>
      <c r="E660" s="4" t="s">
        <v>732</v>
      </c>
      <c r="F660" s="4" t="n">
        <v>0</v>
      </c>
      <c r="G660" s="4" t="n">
        <v>0</v>
      </c>
      <c r="H660" s="4" t="n">
        <v>0</v>
      </c>
      <c r="I660" s="4" t="n">
        <f aca="false">SUMIFS(bibli_modele_init!$D$1:$D$4467,bibli_modele_init!$A$1:$A$4467,$C660,bibli_modele_init!$C$1:$C$4467,$E660)</f>
        <v>0</v>
      </c>
      <c r="J660" s="0" t="n">
        <f aca="false">SUMIFS(bibli_modele_init!$E$1:$E$4467,bibli_modele_init!$A$1:$A$4467,$C660,bibli_modele_init!$C$1:$C$4467,$E660)</f>
        <v>0</v>
      </c>
      <c r="K660" s="0" t="n">
        <f aca="false">F660-I660</f>
        <v>0</v>
      </c>
      <c r="L660" s="0" t="n">
        <f aca="false">G660-J660</f>
        <v>0</v>
      </c>
      <c r="M660" s="0" t="n">
        <v>1</v>
      </c>
    </row>
    <row r="661" customFormat="false" ht="15.8" hidden="false" customHeight="false" outlineLevel="0" collapsed="false">
      <c r="A661" s="0" t="str">
        <f aca="false">MID(C661,1,2)</f>
        <v>02</v>
      </c>
      <c r="B661" s="0" t="str">
        <f aca="false">VLOOKUP(A661,Nomenclature!$E$1:$F$9,2,0)</f>
        <v>Café Hôtel Restaurant</v>
      </c>
      <c r="C661" s="5" t="s">
        <v>665</v>
      </c>
      <c r="D661" s="4" t="s">
        <v>239</v>
      </c>
      <c r="E661" s="4" t="s">
        <v>733</v>
      </c>
      <c r="F661" s="4" t="n">
        <v>0</v>
      </c>
      <c r="G661" s="4" t="n">
        <v>0</v>
      </c>
      <c r="H661" s="4" t="n">
        <v>0</v>
      </c>
      <c r="I661" s="4" t="n">
        <f aca="false">SUMIFS(bibli_modele_init!$D$1:$D$4467,bibli_modele_init!$A$1:$A$4467,$C661,bibli_modele_init!$C$1:$C$4467,$E661)</f>
        <v>0</v>
      </c>
      <c r="J661" s="0" t="n">
        <f aca="false">SUMIFS(bibli_modele_init!$E$1:$E$4467,bibli_modele_init!$A$1:$A$4467,$C661,bibli_modele_init!$C$1:$C$4467,$E661)</f>
        <v>0</v>
      </c>
      <c r="K661" s="0" t="n">
        <f aca="false">F661-I661</f>
        <v>0</v>
      </c>
      <c r="L661" s="0" t="n">
        <f aca="false">G661-J661</f>
        <v>0</v>
      </c>
      <c r="M661" s="0" t="n">
        <v>1</v>
      </c>
    </row>
    <row r="662" customFormat="false" ht="15.8" hidden="false" customHeight="false" outlineLevel="0" collapsed="false">
      <c r="A662" s="0" t="str">
        <f aca="false">MID(C662,1,2)</f>
        <v>02</v>
      </c>
      <c r="B662" s="0" t="str">
        <f aca="false">VLOOKUP(A662,Nomenclature!$E$1:$F$9,2,0)</f>
        <v>Café Hôtel Restaurant</v>
      </c>
      <c r="C662" s="5" t="s">
        <v>665</v>
      </c>
      <c r="D662" s="4" t="s">
        <v>155</v>
      </c>
      <c r="E662" s="4" t="s">
        <v>734</v>
      </c>
      <c r="F662" s="4" t="n">
        <v>0</v>
      </c>
      <c r="G662" s="4" t="n">
        <v>0</v>
      </c>
      <c r="H662" s="4" t="n">
        <v>0</v>
      </c>
      <c r="I662" s="4" t="n">
        <f aca="false">SUMIFS(bibli_modele_init!$D$1:$D$4467,bibli_modele_init!$A$1:$A$4467,$C662,bibli_modele_init!$C$1:$C$4467,$E662)</f>
        <v>0</v>
      </c>
      <c r="J662" s="0" t="n">
        <f aca="false">SUMIFS(bibli_modele_init!$E$1:$E$4467,bibli_modele_init!$A$1:$A$4467,$C662,bibli_modele_init!$C$1:$C$4467,$E662)</f>
        <v>0</v>
      </c>
      <c r="K662" s="0" t="n">
        <f aca="false">F662-I662</f>
        <v>0</v>
      </c>
      <c r="L662" s="0" t="n">
        <f aca="false">G662-J662</f>
        <v>0</v>
      </c>
      <c r="M662" s="0" t="n">
        <v>1</v>
      </c>
    </row>
    <row r="663" customFormat="false" ht="15.8" hidden="false" customHeight="false" outlineLevel="0" collapsed="false">
      <c r="A663" s="0" t="str">
        <f aca="false">MID(C663,1,2)</f>
        <v>02</v>
      </c>
      <c r="B663" s="0" t="str">
        <f aca="false">VLOOKUP(A663,Nomenclature!$E$1:$F$9,2,0)</f>
        <v>Café Hôtel Restaurant</v>
      </c>
      <c r="C663" s="5" t="s">
        <v>665</v>
      </c>
      <c r="D663" s="4" t="s">
        <v>239</v>
      </c>
      <c r="E663" s="4" t="s">
        <v>735</v>
      </c>
      <c r="F663" s="4" t="n">
        <v>0</v>
      </c>
      <c r="G663" s="4" t="n">
        <v>0</v>
      </c>
      <c r="H663" s="4" t="n">
        <v>0</v>
      </c>
      <c r="I663" s="4" t="n">
        <f aca="false">SUMIFS(bibli_modele_init!$D$1:$D$4467,bibli_modele_init!$A$1:$A$4467,$C663,bibli_modele_init!$C$1:$C$4467,$E663)</f>
        <v>0</v>
      </c>
      <c r="J663" s="0" t="n">
        <f aca="false">SUMIFS(bibli_modele_init!$E$1:$E$4467,bibli_modele_init!$A$1:$A$4467,$C663,bibli_modele_init!$C$1:$C$4467,$E663)</f>
        <v>0</v>
      </c>
      <c r="K663" s="0" t="n">
        <f aca="false">F663-I663</f>
        <v>0</v>
      </c>
      <c r="L663" s="0" t="n">
        <f aca="false">G663-J663</f>
        <v>0</v>
      </c>
      <c r="M663" s="0" t="n">
        <v>1</v>
      </c>
    </row>
    <row r="664" customFormat="false" ht="15.8" hidden="false" customHeight="false" outlineLevel="0" collapsed="false">
      <c r="A664" s="0" t="str">
        <f aca="false">MID(C664,1,2)</f>
        <v>02</v>
      </c>
      <c r="B664" s="0" t="str">
        <f aca="false">VLOOKUP(A664,Nomenclature!$E$1:$F$9,2,0)</f>
        <v>Café Hôtel Restaurant</v>
      </c>
      <c r="C664" s="5" t="s">
        <v>665</v>
      </c>
      <c r="D664" s="4" t="s">
        <v>155</v>
      </c>
      <c r="E664" s="4" t="s">
        <v>736</v>
      </c>
      <c r="F664" s="4" t="n">
        <v>0</v>
      </c>
      <c r="G664" s="4" t="n">
        <v>0</v>
      </c>
      <c r="H664" s="4" t="n">
        <v>0</v>
      </c>
      <c r="I664" s="4" t="n">
        <f aca="false">SUMIFS(bibli_modele_init!$D$1:$D$4467,bibli_modele_init!$A$1:$A$4467,$C664,bibli_modele_init!$C$1:$C$4467,$E664)</f>
        <v>0</v>
      </c>
      <c r="J664" s="0" t="n">
        <f aca="false">SUMIFS(bibli_modele_init!$E$1:$E$4467,bibli_modele_init!$A$1:$A$4467,$C664,bibli_modele_init!$C$1:$C$4467,$E664)</f>
        <v>0</v>
      </c>
      <c r="K664" s="0" t="n">
        <f aca="false">F664-I664</f>
        <v>0</v>
      </c>
      <c r="L664" s="0" t="n">
        <f aca="false">G664-J664</f>
        <v>0</v>
      </c>
      <c r="M664" s="0" t="n">
        <v>1</v>
      </c>
    </row>
    <row r="665" customFormat="false" ht="15.8" hidden="false" customHeight="false" outlineLevel="0" collapsed="false">
      <c r="A665" s="0" t="str">
        <f aca="false">MID(C665,1,2)</f>
        <v>02</v>
      </c>
      <c r="B665" s="0" t="str">
        <f aca="false">VLOOKUP(A665,Nomenclature!$E$1:$F$9,2,0)</f>
        <v>Café Hôtel Restaurant</v>
      </c>
      <c r="C665" s="5" t="s">
        <v>665</v>
      </c>
      <c r="D665" s="4" t="s">
        <v>239</v>
      </c>
      <c r="E665" s="4" t="s">
        <v>737</v>
      </c>
      <c r="F665" s="4" t="n">
        <v>0</v>
      </c>
      <c r="G665" s="4" t="n">
        <v>0</v>
      </c>
      <c r="H665" s="4" t="n">
        <v>0</v>
      </c>
      <c r="I665" s="4" t="n">
        <f aca="false">SUMIFS(bibli_modele_init!$D$1:$D$4467,bibli_modele_init!$A$1:$A$4467,$C665,bibli_modele_init!$C$1:$C$4467,$E665)</f>
        <v>0</v>
      </c>
      <c r="J665" s="0" t="n">
        <f aca="false">SUMIFS(bibli_modele_init!$E$1:$E$4467,bibli_modele_init!$A$1:$A$4467,$C665,bibli_modele_init!$C$1:$C$4467,$E665)</f>
        <v>0</v>
      </c>
      <c r="K665" s="0" t="n">
        <f aca="false">F665-I665</f>
        <v>0</v>
      </c>
      <c r="L665" s="0" t="n">
        <f aca="false">G665-J665</f>
        <v>0</v>
      </c>
      <c r="M665" s="0" t="n">
        <v>1</v>
      </c>
    </row>
    <row r="666" customFormat="false" ht="15.8" hidden="false" customHeight="false" outlineLevel="0" collapsed="false">
      <c r="A666" s="0" t="str">
        <f aca="false">MID(C666,1,2)</f>
        <v>02</v>
      </c>
      <c r="B666" s="0" t="str">
        <f aca="false">VLOOKUP(A666,Nomenclature!$E$1:$F$9,2,0)</f>
        <v>Café Hôtel Restaurant</v>
      </c>
      <c r="C666" s="5" t="s">
        <v>665</v>
      </c>
      <c r="D666" s="4" t="s">
        <v>738</v>
      </c>
      <c r="E666" s="4" t="s">
        <v>738</v>
      </c>
      <c r="F666" s="4" t="n">
        <v>0.15</v>
      </c>
      <c r="G666" s="4" t="n">
        <v>20</v>
      </c>
      <c r="H666" s="4" t="n">
        <v>0</v>
      </c>
      <c r="I666" s="4" t="n">
        <f aca="false">SUMIFS(bibli_modele_init!$D$1:$D$4467,bibli_modele_init!$A$1:$A$4467,$C666,bibli_modele_init!$C$1:$C$4467,$E666)</f>
        <v>0.15</v>
      </c>
      <c r="J666" s="0" t="n">
        <f aca="false">SUMIFS(bibli_modele_init!$E$1:$E$4467,bibli_modele_init!$A$1:$A$4467,$C666,bibli_modele_init!$C$1:$C$4467,$E666)</f>
        <v>20</v>
      </c>
      <c r="K666" s="0" t="n">
        <f aca="false">F666-I666</f>
        <v>0</v>
      </c>
      <c r="L666" s="0" t="n">
        <f aca="false">G666-J666</f>
        <v>0</v>
      </c>
      <c r="M666" s="0" t="n">
        <v>1</v>
      </c>
    </row>
    <row r="667" customFormat="false" ht="15.8" hidden="false" customHeight="false" outlineLevel="0" collapsed="false">
      <c r="A667" s="0" t="str">
        <f aca="false">MID(C667,1,2)</f>
        <v>02</v>
      </c>
      <c r="B667" s="0" t="str">
        <f aca="false">VLOOKUP(A667,Nomenclature!$E$1:$F$9,2,0)</f>
        <v>Café Hôtel Restaurant</v>
      </c>
      <c r="C667" s="5" t="s">
        <v>296</v>
      </c>
      <c r="D667" s="4" t="s">
        <v>155</v>
      </c>
      <c r="E667" s="4" t="s">
        <v>732</v>
      </c>
      <c r="F667" s="4" t="n">
        <v>0.62682842116182</v>
      </c>
      <c r="G667" s="4" t="n">
        <v>414.4</v>
      </c>
      <c r="H667" s="4" t="n">
        <v>3063.705</v>
      </c>
      <c r="I667" s="4" t="n">
        <f aca="false">SUMIFS(bibli_modele_init!$D$1:$D$4467,bibli_modele_init!$A$1:$A$4467,$C667,bibli_modele_init!$C$1:$C$4467,$E667)</f>
        <v>0.648258723179171</v>
      </c>
      <c r="J667" s="0" t="n">
        <f aca="false">SUMIFS(bibli_modele_init!$E$1:$E$4467,bibli_modele_init!$A$1:$A$4467,$C667,bibli_modele_init!$C$1:$C$4467,$E667)</f>
        <v>490.4</v>
      </c>
      <c r="K667" s="0" t="n">
        <f aca="false">F667-I667</f>
        <v>-0.0214303020173511</v>
      </c>
      <c r="L667" s="0" t="n">
        <f aca="false">G667-J667</f>
        <v>-76</v>
      </c>
      <c r="M667" s="0" t="n">
        <v>1</v>
      </c>
    </row>
    <row r="668" customFormat="false" ht="15.8" hidden="false" customHeight="false" outlineLevel="0" collapsed="false">
      <c r="A668" s="0" t="str">
        <f aca="false">MID(C668,1,2)</f>
        <v>02</v>
      </c>
      <c r="B668" s="0" t="str">
        <f aca="false">VLOOKUP(A668,Nomenclature!$E$1:$F$9,2,0)</f>
        <v>Café Hôtel Restaurant</v>
      </c>
      <c r="C668" s="5" t="s">
        <v>296</v>
      </c>
      <c r="D668" s="4" t="s">
        <v>239</v>
      </c>
      <c r="E668" s="4" t="s">
        <v>733</v>
      </c>
      <c r="F668" s="4" t="n">
        <v>0.141528200121873</v>
      </c>
      <c r="G668" s="4" t="n">
        <v>95</v>
      </c>
      <c r="H668" s="4" t="n">
        <v>0</v>
      </c>
      <c r="I668" s="4" t="n">
        <f aca="false">SUMIFS(bibli_modele_init!$D$1:$D$4467,bibli_modele_init!$A$1:$A$4467,$C668,bibli_modele_init!$C$1:$C$4467,$E668)</f>
        <v>0.150568028855544</v>
      </c>
      <c r="J668" s="0" t="n">
        <f aca="false">SUMIFS(bibli_modele_init!$E$1:$E$4467,bibli_modele_init!$A$1:$A$4467,$C668,bibli_modele_init!$C$1:$C$4467,$E668)</f>
        <v>95</v>
      </c>
      <c r="K668" s="0" t="n">
        <f aca="false">F668-I668</f>
        <v>-0.00903982873367101</v>
      </c>
      <c r="L668" s="0" t="n">
        <f aca="false">G668-J668</f>
        <v>0</v>
      </c>
      <c r="M668" s="0" t="n">
        <v>1</v>
      </c>
    </row>
    <row r="669" customFormat="false" ht="15.8" hidden="false" customHeight="false" outlineLevel="0" collapsed="false">
      <c r="A669" s="0" t="str">
        <f aca="false">MID(C669,1,2)</f>
        <v>02</v>
      </c>
      <c r="B669" s="0" t="str">
        <f aca="false">VLOOKUP(A669,Nomenclature!$E$1:$F$9,2,0)</f>
        <v>Café Hôtel Restaurant</v>
      </c>
      <c r="C669" s="5" t="s">
        <v>296</v>
      </c>
      <c r="D669" s="4" t="s">
        <v>155</v>
      </c>
      <c r="E669" s="4" t="s">
        <v>734</v>
      </c>
      <c r="F669" s="4" t="n">
        <v>0.105217627864741</v>
      </c>
      <c r="G669" s="4" t="n">
        <v>264.6</v>
      </c>
      <c r="H669" s="4" t="n">
        <v>662.445</v>
      </c>
      <c r="I669" s="4" t="n">
        <f aca="false">SUMIFS(bibli_modele_init!$D$1:$D$4467,bibli_modele_init!$A$1:$A$4467,$C669,bibli_modele_init!$C$1:$C$4467,$E669)</f>
        <v>0.0979333713945677</v>
      </c>
      <c r="J669" s="0" t="n">
        <f aca="false">SUMIFS(bibli_modele_init!$E$1:$E$4467,bibli_modele_init!$A$1:$A$4467,$C669,bibli_modele_init!$C$1:$C$4467,$E669)</f>
        <v>264.6</v>
      </c>
      <c r="K669" s="0" t="n">
        <f aca="false">F669-I669</f>
        <v>0.00728425647017331</v>
      </c>
      <c r="L669" s="0" t="n">
        <f aca="false">G669-J669</f>
        <v>0</v>
      </c>
      <c r="M669" s="0" t="n">
        <v>1</v>
      </c>
    </row>
    <row r="670" customFormat="false" ht="15.8" hidden="false" customHeight="false" outlineLevel="0" collapsed="false">
      <c r="A670" s="0" t="str">
        <f aca="false">MID(C670,1,2)</f>
        <v>02</v>
      </c>
      <c r="B670" s="0" t="str">
        <f aca="false">VLOOKUP(A670,Nomenclature!$E$1:$F$9,2,0)</f>
        <v>Café Hôtel Restaurant</v>
      </c>
      <c r="C670" s="5" t="s">
        <v>296</v>
      </c>
      <c r="D670" s="4" t="s">
        <v>239</v>
      </c>
      <c r="E670" s="4" t="s">
        <v>735</v>
      </c>
      <c r="F670" s="4" t="n">
        <v>0</v>
      </c>
      <c r="G670" s="4" t="n">
        <v>0</v>
      </c>
      <c r="H670" s="4" t="n">
        <v>0</v>
      </c>
      <c r="I670" s="4" t="n">
        <f aca="false">SUMIFS(bibli_modele_init!$D$1:$D$4467,bibli_modele_init!$A$1:$A$4467,$C670,bibli_modele_init!$C$1:$C$4467,$E670)</f>
        <v>0</v>
      </c>
      <c r="J670" s="0" t="n">
        <f aca="false">SUMIFS(bibli_modele_init!$E$1:$E$4467,bibli_modele_init!$A$1:$A$4467,$C670,bibli_modele_init!$C$1:$C$4467,$E670)</f>
        <v>0</v>
      </c>
      <c r="K670" s="0" t="n">
        <f aca="false">F670-I670</f>
        <v>0</v>
      </c>
      <c r="L670" s="0" t="n">
        <f aca="false">G670-J670</f>
        <v>0</v>
      </c>
      <c r="M670" s="0" t="n">
        <v>1</v>
      </c>
    </row>
    <row r="671" customFormat="false" ht="15.8" hidden="false" customHeight="false" outlineLevel="0" collapsed="false">
      <c r="A671" s="0" t="str">
        <f aca="false">MID(C671,1,2)</f>
        <v>02</v>
      </c>
      <c r="B671" s="0" t="str">
        <f aca="false">VLOOKUP(A671,Nomenclature!$E$1:$F$9,2,0)</f>
        <v>Café Hôtel Restaurant</v>
      </c>
      <c r="C671" s="5" t="s">
        <v>296</v>
      </c>
      <c r="D671" s="4" t="s">
        <v>155</v>
      </c>
      <c r="E671" s="4" t="s">
        <v>736</v>
      </c>
      <c r="F671" s="4" t="n">
        <v>0.147304678973028</v>
      </c>
      <c r="G671" s="4" t="n">
        <v>299.4</v>
      </c>
      <c r="H671" s="4" t="n">
        <v>1552.455</v>
      </c>
      <c r="I671" s="4" t="n">
        <f aca="false">SUMIFS(bibli_modele_init!$D$1:$D$4467,bibli_modele_init!$A$1:$A$4467,$C671,bibli_modele_init!$C$1:$C$4467,$E671)</f>
        <v>0.137106719952395</v>
      </c>
      <c r="J671" s="0" t="n">
        <f aca="false">SUMIFS(bibli_modele_init!$E$1:$E$4467,bibli_modele_init!$A$1:$A$4467,$C671,bibli_modele_init!$C$1:$C$4467,$E671)</f>
        <v>299.4</v>
      </c>
      <c r="K671" s="0" t="n">
        <f aca="false">F671-I671</f>
        <v>0.010197959020633</v>
      </c>
      <c r="L671" s="0" t="n">
        <f aca="false">G671-J671</f>
        <v>0</v>
      </c>
      <c r="M671" s="0" t="n">
        <v>1</v>
      </c>
    </row>
    <row r="672" customFormat="false" ht="15.8" hidden="false" customHeight="false" outlineLevel="0" collapsed="false">
      <c r="A672" s="0" t="str">
        <f aca="false">MID(C672,1,2)</f>
        <v>02</v>
      </c>
      <c r="B672" s="0" t="str">
        <f aca="false">VLOOKUP(A672,Nomenclature!$E$1:$F$9,2,0)</f>
        <v>Café Hôtel Restaurant</v>
      </c>
      <c r="C672" s="5" t="s">
        <v>296</v>
      </c>
      <c r="D672" s="4" t="s">
        <v>239</v>
      </c>
      <c r="E672" s="4" t="s">
        <v>737</v>
      </c>
      <c r="F672" s="4" t="n">
        <v>0</v>
      </c>
      <c r="G672" s="4" t="n">
        <v>0</v>
      </c>
      <c r="H672" s="4" t="n">
        <v>0</v>
      </c>
      <c r="I672" s="4" t="n">
        <f aca="false">SUMIFS(bibli_modele_init!$D$1:$D$4467,bibli_modele_init!$A$1:$A$4467,$C672,bibli_modele_init!$C$1:$C$4467,$E672)</f>
        <v>0</v>
      </c>
      <c r="J672" s="0" t="n">
        <f aca="false">SUMIFS(bibli_modele_init!$E$1:$E$4467,bibli_modele_init!$A$1:$A$4467,$C672,bibli_modele_init!$C$1:$C$4467,$E672)</f>
        <v>0</v>
      </c>
      <c r="K672" s="0" t="n">
        <f aca="false">F672-I672</f>
        <v>0</v>
      </c>
      <c r="L672" s="0" t="n">
        <f aca="false">G672-J672</f>
        <v>0</v>
      </c>
      <c r="M672" s="0" t="n">
        <v>1</v>
      </c>
    </row>
    <row r="673" customFormat="false" ht="15.8" hidden="false" customHeight="false" outlineLevel="0" collapsed="false">
      <c r="A673" s="0" t="str">
        <f aca="false">MID(C673,1,2)</f>
        <v>02</v>
      </c>
      <c r="B673" s="0" t="str">
        <f aca="false">VLOOKUP(A673,Nomenclature!$E$1:$F$9,2,0)</f>
        <v>Café Hôtel Restaurant</v>
      </c>
      <c r="C673" s="5" t="s">
        <v>296</v>
      </c>
      <c r="D673" s="4" t="s">
        <v>738</v>
      </c>
      <c r="E673" s="4" t="s">
        <v>738</v>
      </c>
      <c r="F673" s="4" t="n">
        <v>0.15</v>
      </c>
      <c r="G673" s="4" t="n">
        <v>20</v>
      </c>
      <c r="H673" s="4" t="n">
        <v>0</v>
      </c>
      <c r="I673" s="4" t="n">
        <f aca="false">SUMIFS(bibli_modele_init!$D$1:$D$4467,bibli_modele_init!$A$1:$A$4467,$C673,bibli_modele_init!$C$1:$C$4467,$E673)</f>
        <v>0.15</v>
      </c>
      <c r="J673" s="0" t="n">
        <f aca="false">SUMIFS(bibli_modele_init!$E$1:$E$4467,bibli_modele_init!$A$1:$A$4467,$C673,bibli_modele_init!$C$1:$C$4467,$E673)</f>
        <v>20</v>
      </c>
      <c r="K673" s="0" t="n">
        <f aca="false">F673-I673</f>
        <v>0</v>
      </c>
      <c r="L673" s="0" t="n">
        <f aca="false">G673-J673</f>
        <v>0</v>
      </c>
      <c r="M673" s="0" t="n">
        <v>1</v>
      </c>
    </row>
    <row r="674" customFormat="false" ht="15.8" hidden="false" customHeight="false" outlineLevel="0" collapsed="false">
      <c r="A674" s="0" t="str">
        <f aca="false">MID(C674,1,2)</f>
        <v>02</v>
      </c>
      <c r="B674" s="0" t="str">
        <f aca="false">VLOOKUP(A674,Nomenclature!$E$1:$F$9,2,0)</f>
        <v>Café Hôtel Restaurant</v>
      </c>
      <c r="C674" s="5" t="s">
        <v>497</v>
      </c>
      <c r="D674" s="4" t="s">
        <v>155</v>
      </c>
      <c r="E674" s="4" t="s">
        <v>732</v>
      </c>
      <c r="F674" s="4" t="n">
        <v>0.630502997815359</v>
      </c>
      <c r="G674" s="4" t="n">
        <v>414.4</v>
      </c>
      <c r="H674" s="4" t="n">
        <v>3063.705</v>
      </c>
      <c r="I674" s="4" t="n">
        <f aca="false">SUMIFS(bibli_modele_init!$D$1:$D$4467,bibli_modele_init!$A$1:$A$4467,$C674,bibli_modele_init!$C$1:$C$4467,$E674)</f>
        <v>0.64974600279757</v>
      </c>
      <c r="J674" s="0" t="n">
        <f aca="false">SUMIFS(bibli_modele_init!$E$1:$E$4467,bibli_modele_init!$A$1:$A$4467,$C674,bibli_modele_init!$C$1:$C$4467,$E674)</f>
        <v>490.4</v>
      </c>
      <c r="K674" s="0" t="n">
        <f aca="false">F674-I674</f>
        <v>-0.019243004982211</v>
      </c>
      <c r="L674" s="0" t="n">
        <f aca="false">G674-J674</f>
        <v>-76</v>
      </c>
      <c r="M674" s="0" t="n">
        <v>1</v>
      </c>
    </row>
    <row r="675" customFormat="false" ht="15.8" hidden="false" customHeight="false" outlineLevel="0" collapsed="false">
      <c r="A675" s="0" t="str">
        <f aca="false">MID(C675,1,2)</f>
        <v>02</v>
      </c>
      <c r="B675" s="0" t="str">
        <f aca="false">VLOOKUP(A675,Nomenclature!$E$1:$F$9,2,0)</f>
        <v>Café Hôtel Restaurant</v>
      </c>
      <c r="C675" s="5" t="s">
        <v>497</v>
      </c>
      <c r="D675" s="4" t="s">
        <v>239</v>
      </c>
      <c r="E675" s="4" t="s">
        <v>733</v>
      </c>
      <c r="F675" s="4" t="n">
        <v>0.142529391618691</v>
      </c>
      <c r="G675" s="4" t="n">
        <v>95</v>
      </c>
      <c r="H675" s="4" t="n">
        <v>0</v>
      </c>
      <c r="I675" s="4" t="n">
        <f aca="false">SUMIFS(bibli_modele_init!$D$1:$D$4467,bibli_modele_init!$A$1:$A$4467,$C675,bibli_modele_init!$C$1:$C$4467,$E675)</f>
        <v>0.150425384476188</v>
      </c>
      <c r="J675" s="0" t="n">
        <f aca="false">SUMIFS(bibli_modele_init!$E$1:$E$4467,bibli_modele_init!$A$1:$A$4467,$C675,bibli_modele_init!$C$1:$C$4467,$E675)</f>
        <v>95</v>
      </c>
      <c r="K675" s="0" t="n">
        <f aca="false">F675-I675</f>
        <v>-0.00789599285749698</v>
      </c>
      <c r="L675" s="0" t="n">
        <f aca="false">G675-J675</f>
        <v>0</v>
      </c>
      <c r="M675" s="0" t="n">
        <v>1</v>
      </c>
    </row>
    <row r="676" customFormat="false" ht="15.8" hidden="false" customHeight="false" outlineLevel="0" collapsed="false">
      <c r="A676" s="0" t="str">
        <f aca="false">MID(C676,1,2)</f>
        <v>02</v>
      </c>
      <c r="B676" s="0" t="str">
        <f aca="false">VLOOKUP(A676,Nomenclature!$E$1:$F$9,2,0)</f>
        <v>Café Hôtel Restaurant</v>
      </c>
      <c r="C676" s="5" t="s">
        <v>497</v>
      </c>
      <c r="D676" s="4" t="s">
        <v>155</v>
      </c>
      <c r="E676" s="4" t="s">
        <v>734</v>
      </c>
      <c r="F676" s="4" t="n">
        <v>0.0934870813872534</v>
      </c>
      <c r="G676" s="4" t="n">
        <v>264.6</v>
      </c>
      <c r="H676" s="4" t="n">
        <v>662.445</v>
      </c>
      <c r="I676" s="4" t="n">
        <f aca="false">SUMIFS(bibli_modele_init!$D$1:$D$4467,bibli_modele_init!$A$1:$A$4467,$C676,bibli_modele_init!$C$1:$C$4467,$E676)</f>
        <v>0.0867062835518972</v>
      </c>
      <c r="J676" s="0" t="n">
        <f aca="false">SUMIFS(bibli_modele_init!$E$1:$E$4467,bibli_modele_init!$A$1:$A$4467,$C676,bibli_modele_init!$C$1:$C$4467,$E676)</f>
        <v>264.6</v>
      </c>
      <c r="K676" s="0" t="n">
        <f aca="false">F676-I676</f>
        <v>0.00678079783535619</v>
      </c>
      <c r="L676" s="0" t="n">
        <f aca="false">G676-J676</f>
        <v>0</v>
      </c>
      <c r="M676" s="0" t="n">
        <v>1</v>
      </c>
    </row>
    <row r="677" customFormat="false" ht="15.8" hidden="false" customHeight="false" outlineLevel="0" collapsed="false">
      <c r="A677" s="0" t="str">
        <f aca="false">MID(C677,1,2)</f>
        <v>02</v>
      </c>
      <c r="B677" s="0" t="str">
        <f aca="false">VLOOKUP(A677,Nomenclature!$E$1:$F$9,2,0)</f>
        <v>Café Hôtel Restaurant</v>
      </c>
      <c r="C677" s="5" t="s">
        <v>497</v>
      </c>
      <c r="D677" s="4" t="s">
        <v>239</v>
      </c>
      <c r="E677" s="4" t="s">
        <v>735</v>
      </c>
      <c r="F677" s="4" t="n">
        <v>0</v>
      </c>
      <c r="G677" s="4" t="n">
        <v>0</v>
      </c>
      <c r="H677" s="4" t="n">
        <v>0</v>
      </c>
      <c r="I677" s="4" t="n">
        <f aca="false">SUMIFS(bibli_modele_init!$D$1:$D$4467,bibli_modele_init!$A$1:$A$4467,$C677,bibli_modele_init!$C$1:$C$4467,$E677)</f>
        <v>0</v>
      </c>
      <c r="J677" s="0" t="n">
        <f aca="false">SUMIFS(bibli_modele_init!$E$1:$E$4467,bibli_modele_init!$A$1:$A$4467,$C677,bibli_modele_init!$C$1:$C$4467,$E677)</f>
        <v>0</v>
      </c>
      <c r="K677" s="0" t="n">
        <f aca="false">F677-I677</f>
        <v>0</v>
      </c>
      <c r="L677" s="0" t="n">
        <f aca="false">G677-J677</f>
        <v>0</v>
      </c>
      <c r="M677" s="0" t="n">
        <v>1</v>
      </c>
    </row>
    <row r="678" customFormat="false" ht="15.8" hidden="false" customHeight="false" outlineLevel="0" collapsed="false">
      <c r="A678" s="0" t="str">
        <f aca="false">MID(C678,1,2)</f>
        <v>02</v>
      </c>
      <c r="B678" s="0" t="str">
        <f aca="false">VLOOKUP(A678,Nomenclature!$E$1:$F$9,2,0)</f>
        <v>Café Hôtel Restaurant</v>
      </c>
      <c r="C678" s="5" t="s">
        <v>497</v>
      </c>
      <c r="D678" s="4" t="s">
        <v>155</v>
      </c>
      <c r="E678" s="4" t="s">
        <v>736</v>
      </c>
      <c r="F678" s="4" t="n">
        <v>0.169335090859854</v>
      </c>
      <c r="G678" s="4" t="n">
        <v>299.4</v>
      </c>
      <c r="H678" s="4" t="n">
        <v>1552.455</v>
      </c>
      <c r="I678" s="4" t="n">
        <f aca="false">SUMIFS(bibli_modele_init!$D$1:$D$4467,bibli_modele_init!$A$1:$A$4467,$C678,bibli_modele_init!$C$1:$C$4467,$E678)</f>
        <v>0.157052890961927</v>
      </c>
      <c r="J678" s="0" t="n">
        <f aca="false">SUMIFS(bibli_modele_init!$E$1:$E$4467,bibli_modele_init!$A$1:$A$4467,$C678,bibli_modele_init!$C$1:$C$4467,$E678)</f>
        <v>299.4</v>
      </c>
      <c r="K678" s="0" t="n">
        <f aca="false">F678-I678</f>
        <v>0.012282199897927</v>
      </c>
      <c r="L678" s="0" t="n">
        <f aca="false">G678-J678</f>
        <v>0</v>
      </c>
      <c r="M678" s="0" t="n">
        <v>1</v>
      </c>
    </row>
    <row r="679" customFormat="false" ht="15.8" hidden="false" customHeight="false" outlineLevel="0" collapsed="false">
      <c r="A679" s="0" t="str">
        <f aca="false">MID(C679,1,2)</f>
        <v>02</v>
      </c>
      <c r="B679" s="0" t="str">
        <f aca="false">VLOOKUP(A679,Nomenclature!$E$1:$F$9,2,0)</f>
        <v>Café Hôtel Restaurant</v>
      </c>
      <c r="C679" s="5" t="s">
        <v>497</v>
      </c>
      <c r="D679" s="4" t="s">
        <v>239</v>
      </c>
      <c r="E679" s="4" t="s">
        <v>737</v>
      </c>
      <c r="F679" s="4" t="n">
        <v>0</v>
      </c>
      <c r="G679" s="4" t="n">
        <v>0</v>
      </c>
      <c r="H679" s="4" t="n">
        <v>0</v>
      </c>
      <c r="I679" s="4" t="n">
        <f aca="false">SUMIFS(bibli_modele_init!$D$1:$D$4467,bibli_modele_init!$A$1:$A$4467,$C679,bibli_modele_init!$C$1:$C$4467,$E679)</f>
        <v>0</v>
      </c>
      <c r="J679" s="0" t="n">
        <f aca="false">SUMIFS(bibli_modele_init!$E$1:$E$4467,bibli_modele_init!$A$1:$A$4467,$C679,bibli_modele_init!$C$1:$C$4467,$E679)</f>
        <v>0</v>
      </c>
      <c r="K679" s="0" t="n">
        <f aca="false">F679-I679</f>
        <v>0</v>
      </c>
      <c r="L679" s="0" t="n">
        <f aca="false">G679-J679</f>
        <v>0</v>
      </c>
      <c r="M679" s="0" t="n">
        <v>1</v>
      </c>
    </row>
    <row r="680" customFormat="false" ht="15.8" hidden="false" customHeight="false" outlineLevel="0" collapsed="false">
      <c r="A680" s="0" t="str">
        <f aca="false">MID(C680,1,2)</f>
        <v>02</v>
      </c>
      <c r="B680" s="0" t="str">
        <f aca="false">VLOOKUP(A680,Nomenclature!$E$1:$F$9,2,0)</f>
        <v>Café Hôtel Restaurant</v>
      </c>
      <c r="C680" s="5" t="s">
        <v>497</v>
      </c>
      <c r="D680" s="4" t="s">
        <v>738</v>
      </c>
      <c r="E680" s="4" t="s">
        <v>738</v>
      </c>
      <c r="F680" s="4" t="n">
        <v>0.15</v>
      </c>
      <c r="G680" s="4" t="n">
        <v>20</v>
      </c>
      <c r="H680" s="4" t="n">
        <v>0</v>
      </c>
      <c r="I680" s="4" t="n">
        <f aca="false">SUMIFS(bibli_modele_init!$D$1:$D$4467,bibli_modele_init!$A$1:$A$4467,$C680,bibli_modele_init!$C$1:$C$4467,$E680)</f>
        <v>0.15</v>
      </c>
      <c r="J680" s="0" t="n">
        <f aca="false">SUMIFS(bibli_modele_init!$E$1:$E$4467,bibli_modele_init!$A$1:$A$4467,$C680,bibli_modele_init!$C$1:$C$4467,$E680)</f>
        <v>20</v>
      </c>
      <c r="K680" s="0" t="n">
        <f aca="false">F680-I680</f>
        <v>0</v>
      </c>
      <c r="L680" s="0" t="n">
        <f aca="false">G680-J680</f>
        <v>0</v>
      </c>
      <c r="M680" s="0" t="n">
        <v>1</v>
      </c>
    </row>
    <row r="681" customFormat="false" ht="15.8" hidden="false" customHeight="false" outlineLevel="0" collapsed="false">
      <c r="A681" s="0" t="str">
        <f aca="false">MID(C681,1,2)</f>
        <v>02</v>
      </c>
      <c r="B681" s="0" t="str">
        <f aca="false">VLOOKUP(A681,Nomenclature!$E$1:$F$9,2,0)</f>
        <v>Café Hôtel Restaurant</v>
      </c>
      <c r="C681" s="5" t="s">
        <v>636</v>
      </c>
      <c r="D681" s="4" t="s">
        <v>155</v>
      </c>
      <c r="E681" s="4" t="s">
        <v>732</v>
      </c>
      <c r="F681" s="4" t="n">
        <v>0.621983108404349</v>
      </c>
      <c r="G681" s="4" t="n">
        <v>414.4</v>
      </c>
      <c r="H681" s="4" t="n">
        <v>3063.705</v>
      </c>
      <c r="I681" s="4" t="n">
        <f aca="false">SUMIFS(bibli_modele_init!$D$1:$D$4467,bibli_modele_init!$A$1:$A$4467,$C681,bibli_modele_init!$C$1:$C$4467,$E681)</f>
        <v>0.648105256105987</v>
      </c>
      <c r="J681" s="0" t="n">
        <f aca="false">SUMIFS(bibli_modele_init!$E$1:$E$4467,bibli_modele_init!$A$1:$A$4467,$C681,bibli_modele_init!$C$1:$C$4467,$E681)</f>
        <v>490.4</v>
      </c>
      <c r="K681" s="0" t="n">
        <f aca="false">F681-I681</f>
        <v>-0.026122147701638</v>
      </c>
      <c r="L681" s="0" t="n">
        <f aca="false">G681-J681</f>
        <v>-76</v>
      </c>
      <c r="M681" s="0" t="n">
        <v>1</v>
      </c>
    </row>
    <row r="682" customFormat="false" ht="15.8" hidden="false" customHeight="false" outlineLevel="0" collapsed="false">
      <c r="A682" s="0" t="str">
        <f aca="false">MID(C682,1,2)</f>
        <v>02</v>
      </c>
      <c r="B682" s="0" t="str">
        <f aca="false">VLOOKUP(A682,Nomenclature!$E$1:$F$9,2,0)</f>
        <v>Café Hôtel Restaurant</v>
      </c>
      <c r="C682" s="5" t="s">
        <v>636</v>
      </c>
      <c r="D682" s="4" t="s">
        <v>239</v>
      </c>
      <c r="E682" s="4" t="s">
        <v>733</v>
      </c>
      <c r="F682" s="4" t="n">
        <v>0.139940735082195</v>
      </c>
      <c r="G682" s="4" t="n">
        <v>95</v>
      </c>
      <c r="H682" s="4" t="n">
        <v>0</v>
      </c>
      <c r="I682" s="4" t="n">
        <f aca="false">SUMIFS(bibli_modele_init!$D$1:$D$4467,bibli_modele_init!$A$1:$A$4467,$C682,bibli_modele_init!$C$1:$C$4467,$E682)</f>
        <v>0.150487881680735</v>
      </c>
      <c r="J682" s="0" t="n">
        <f aca="false">SUMIFS(bibli_modele_init!$E$1:$E$4467,bibli_modele_init!$A$1:$A$4467,$C682,bibli_modele_init!$C$1:$C$4467,$E682)</f>
        <v>95</v>
      </c>
      <c r="K682" s="0" t="n">
        <f aca="false">F682-I682</f>
        <v>-0.01054714659854</v>
      </c>
      <c r="L682" s="0" t="n">
        <f aca="false">G682-J682</f>
        <v>0</v>
      </c>
      <c r="M682" s="0" t="n">
        <v>1</v>
      </c>
    </row>
    <row r="683" customFormat="false" ht="15.8" hidden="false" customHeight="false" outlineLevel="0" collapsed="false">
      <c r="A683" s="0" t="str">
        <f aca="false">MID(C683,1,2)</f>
        <v>02</v>
      </c>
      <c r="B683" s="0" t="str">
        <f aca="false">VLOOKUP(A683,Nomenclature!$E$1:$F$9,2,0)</f>
        <v>Café Hôtel Restaurant</v>
      </c>
      <c r="C683" s="5" t="s">
        <v>636</v>
      </c>
      <c r="D683" s="4" t="s">
        <v>155</v>
      </c>
      <c r="E683" s="4" t="s">
        <v>734</v>
      </c>
      <c r="F683" s="4" t="n">
        <v>0.104404307508815</v>
      </c>
      <c r="G683" s="4" t="n">
        <v>264.6</v>
      </c>
      <c r="H683" s="4" t="n">
        <v>662.445</v>
      </c>
      <c r="I683" s="4" t="n">
        <f aca="false">SUMIFS(bibli_modele_init!$D$1:$D$4467,bibli_modele_init!$A$1:$A$4467,$C683,bibli_modele_init!$C$1:$C$4467,$E683)</f>
        <v>0.097910186904583</v>
      </c>
      <c r="J683" s="0" t="n">
        <f aca="false">SUMIFS(bibli_modele_init!$E$1:$E$4467,bibli_modele_init!$A$1:$A$4467,$C683,bibli_modele_init!$C$1:$C$4467,$E683)</f>
        <v>264.6</v>
      </c>
      <c r="K683" s="0" t="n">
        <f aca="false">F683-I683</f>
        <v>0.006494120604232</v>
      </c>
      <c r="L683" s="0" t="n">
        <f aca="false">G683-J683</f>
        <v>0</v>
      </c>
      <c r="M683" s="0" t="n">
        <v>1</v>
      </c>
    </row>
    <row r="684" customFormat="false" ht="15.8" hidden="false" customHeight="false" outlineLevel="0" collapsed="false">
      <c r="A684" s="0" t="str">
        <f aca="false">MID(C684,1,2)</f>
        <v>02</v>
      </c>
      <c r="B684" s="0" t="str">
        <f aca="false">VLOOKUP(A684,Nomenclature!$E$1:$F$9,2,0)</f>
        <v>Café Hôtel Restaurant</v>
      </c>
      <c r="C684" s="5" t="s">
        <v>636</v>
      </c>
      <c r="D684" s="4" t="s">
        <v>239</v>
      </c>
      <c r="E684" s="4" t="s">
        <v>735</v>
      </c>
      <c r="F684" s="4" t="n">
        <v>0</v>
      </c>
      <c r="G684" s="4" t="n">
        <v>0</v>
      </c>
      <c r="H684" s="4" t="n">
        <v>0</v>
      </c>
      <c r="I684" s="4" t="n">
        <f aca="false">SUMIFS(bibli_modele_init!$D$1:$D$4467,bibli_modele_init!$A$1:$A$4467,$C684,bibli_modele_init!$C$1:$C$4467,$E684)</f>
        <v>0</v>
      </c>
      <c r="J684" s="0" t="n">
        <f aca="false">SUMIFS(bibli_modele_init!$E$1:$E$4467,bibli_modele_init!$A$1:$A$4467,$C684,bibli_modele_init!$C$1:$C$4467,$E684)</f>
        <v>0</v>
      </c>
      <c r="K684" s="0" t="n">
        <f aca="false">F684-I684</f>
        <v>0</v>
      </c>
      <c r="L684" s="0" t="n">
        <f aca="false">G684-J684</f>
        <v>0</v>
      </c>
      <c r="M684" s="0" t="n">
        <v>1</v>
      </c>
    </row>
    <row r="685" customFormat="false" ht="15.8" hidden="false" customHeight="false" outlineLevel="0" collapsed="false">
      <c r="A685" s="0" t="str">
        <f aca="false">MID(C685,1,2)</f>
        <v>02</v>
      </c>
      <c r="B685" s="0" t="str">
        <f aca="false">VLOOKUP(A685,Nomenclature!$E$1:$F$9,2,0)</f>
        <v>Café Hôtel Restaurant</v>
      </c>
      <c r="C685" s="5" t="s">
        <v>636</v>
      </c>
      <c r="D685" s="4" t="s">
        <v>155</v>
      </c>
      <c r="E685" s="4" t="s">
        <v>736</v>
      </c>
      <c r="F685" s="4" t="n">
        <v>0.146166030475022</v>
      </c>
      <c r="G685" s="4" t="n">
        <v>299.4</v>
      </c>
      <c r="H685" s="4" t="n">
        <v>1552.455</v>
      </c>
      <c r="I685" s="4" t="n">
        <f aca="false">SUMIFS(bibli_modele_init!$D$1:$D$4467,bibli_modele_init!$A$1:$A$4467,$C685,bibli_modele_init!$C$1:$C$4467,$E685)</f>
        <v>0.137074261666416</v>
      </c>
      <c r="J685" s="0" t="n">
        <f aca="false">SUMIFS(bibli_modele_init!$E$1:$E$4467,bibli_modele_init!$A$1:$A$4467,$C685,bibli_modele_init!$C$1:$C$4467,$E685)</f>
        <v>299.4</v>
      </c>
      <c r="K685" s="0" t="n">
        <f aca="false">F685-I685</f>
        <v>0.00909176880860602</v>
      </c>
      <c r="L685" s="0" t="n">
        <f aca="false">G685-J685</f>
        <v>0</v>
      </c>
      <c r="M685" s="0" t="n">
        <v>1</v>
      </c>
    </row>
    <row r="686" customFormat="false" ht="15.8" hidden="false" customHeight="false" outlineLevel="0" collapsed="false">
      <c r="A686" s="0" t="str">
        <f aca="false">MID(C686,1,2)</f>
        <v>02</v>
      </c>
      <c r="B686" s="0" t="str">
        <f aca="false">VLOOKUP(A686,Nomenclature!$E$1:$F$9,2,0)</f>
        <v>Café Hôtel Restaurant</v>
      </c>
      <c r="C686" s="5" t="s">
        <v>636</v>
      </c>
      <c r="D686" s="4" t="s">
        <v>239</v>
      </c>
      <c r="E686" s="4" t="s">
        <v>737</v>
      </c>
      <c r="F686" s="4" t="n">
        <v>0</v>
      </c>
      <c r="G686" s="4" t="n">
        <v>0</v>
      </c>
      <c r="H686" s="4" t="n">
        <v>0</v>
      </c>
      <c r="I686" s="4" t="n">
        <f aca="false">SUMIFS(bibli_modele_init!$D$1:$D$4467,bibli_modele_init!$A$1:$A$4467,$C686,bibli_modele_init!$C$1:$C$4467,$E686)</f>
        <v>0</v>
      </c>
      <c r="J686" s="0" t="n">
        <f aca="false">SUMIFS(bibli_modele_init!$E$1:$E$4467,bibli_modele_init!$A$1:$A$4467,$C686,bibli_modele_init!$C$1:$C$4467,$E686)</f>
        <v>0</v>
      </c>
      <c r="K686" s="0" t="n">
        <f aca="false">F686-I686</f>
        <v>0</v>
      </c>
      <c r="L686" s="0" t="n">
        <f aca="false">G686-J686</f>
        <v>0</v>
      </c>
      <c r="M686" s="0" t="n">
        <v>1</v>
      </c>
    </row>
    <row r="687" customFormat="false" ht="15.8" hidden="false" customHeight="false" outlineLevel="0" collapsed="false">
      <c r="A687" s="0" t="str">
        <f aca="false">MID(C687,1,2)</f>
        <v>02</v>
      </c>
      <c r="B687" s="0" t="str">
        <f aca="false">VLOOKUP(A687,Nomenclature!$E$1:$F$9,2,0)</f>
        <v>Café Hôtel Restaurant</v>
      </c>
      <c r="C687" s="5" t="s">
        <v>636</v>
      </c>
      <c r="D687" s="4" t="s">
        <v>738</v>
      </c>
      <c r="E687" s="4" t="s">
        <v>738</v>
      </c>
      <c r="F687" s="4" t="n">
        <v>0.15</v>
      </c>
      <c r="G687" s="4" t="n">
        <v>20</v>
      </c>
      <c r="H687" s="4" t="n">
        <v>0</v>
      </c>
      <c r="I687" s="4" t="n">
        <f aca="false">SUMIFS(bibli_modele_init!$D$1:$D$4467,bibli_modele_init!$A$1:$A$4467,$C687,bibli_modele_init!$C$1:$C$4467,$E687)</f>
        <v>0.15</v>
      </c>
      <c r="J687" s="0" t="n">
        <f aca="false">SUMIFS(bibli_modele_init!$E$1:$E$4467,bibli_modele_init!$A$1:$A$4467,$C687,bibli_modele_init!$C$1:$C$4467,$E687)</f>
        <v>20</v>
      </c>
      <c r="K687" s="0" t="n">
        <f aca="false">F687-I687</f>
        <v>0</v>
      </c>
      <c r="L687" s="0" t="n">
        <f aca="false">G687-J687</f>
        <v>0</v>
      </c>
      <c r="M687" s="0" t="n">
        <v>1</v>
      </c>
    </row>
    <row r="688" customFormat="false" ht="15.8" hidden="false" customHeight="false" outlineLevel="0" collapsed="false">
      <c r="A688" s="0" t="str">
        <f aca="false">MID(C688,1,2)</f>
        <v>02</v>
      </c>
      <c r="B688" s="0" t="str">
        <f aca="false">VLOOKUP(A688,Nomenclature!$E$1:$F$9,2,0)</f>
        <v>Café Hôtel Restaurant</v>
      </c>
      <c r="C688" s="5" t="s">
        <v>298</v>
      </c>
      <c r="D688" s="4" t="s">
        <v>155</v>
      </c>
      <c r="E688" s="4" t="s">
        <v>732</v>
      </c>
      <c r="F688" s="4" t="n">
        <v>0</v>
      </c>
      <c r="G688" s="4" t="n">
        <v>0</v>
      </c>
      <c r="H688" s="4" t="n">
        <v>0</v>
      </c>
      <c r="I688" s="4" t="n">
        <f aca="false">SUMIFS(bibli_modele_init!$D$1:$D$4467,bibli_modele_init!$A$1:$A$4467,$C688,bibli_modele_init!$C$1:$C$4467,$E688)</f>
        <v>0.521535538418801</v>
      </c>
      <c r="J688" s="0" t="n">
        <f aca="false">SUMIFS(bibli_modele_init!$E$1:$E$4467,bibli_modele_init!$A$1:$A$4467,$C688,bibli_modele_init!$C$1:$C$4467,$E688)</f>
        <v>152.29</v>
      </c>
      <c r="K688" s="0" t="n">
        <f aca="false">F688-I688</f>
        <v>-0.521535538418801</v>
      </c>
      <c r="L688" s="0" t="n">
        <f aca="false">G688-J688</f>
        <v>-152.29</v>
      </c>
      <c r="M688" s="0" t="n">
        <v>1</v>
      </c>
    </row>
    <row r="689" customFormat="false" ht="15.8" hidden="false" customHeight="false" outlineLevel="0" collapsed="false">
      <c r="A689" s="0" t="str">
        <f aca="false">MID(C689,1,2)</f>
        <v>02</v>
      </c>
      <c r="B689" s="0" t="str">
        <f aca="false">VLOOKUP(A689,Nomenclature!$E$1:$F$9,2,0)</f>
        <v>Café Hôtel Restaurant</v>
      </c>
      <c r="C689" s="5" t="s">
        <v>298</v>
      </c>
      <c r="D689" s="4" t="s">
        <v>239</v>
      </c>
      <c r="E689" s="4" t="s">
        <v>733</v>
      </c>
      <c r="F689" s="4" t="n">
        <v>0</v>
      </c>
      <c r="G689" s="4" t="n">
        <v>0</v>
      </c>
      <c r="H689" s="4" t="n">
        <v>0</v>
      </c>
      <c r="I689" s="4" t="n">
        <f aca="false">SUMIFS(bibli_modele_init!$D$1:$D$4467,bibli_modele_init!$A$1:$A$4467,$C689,bibli_modele_init!$C$1:$C$4467,$E689)</f>
        <v>0.0892113391289339</v>
      </c>
      <c r="J689" s="0" t="n">
        <f aca="false">SUMIFS(bibli_modele_init!$E$1:$E$4467,bibli_modele_init!$A$1:$A$4467,$C689,bibli_modele_init!$C$1:$C$4467,$E689)</f>
        <v>75.48</v>
      </c>
      <c r="K689" s="0" t="n">
        <f aca="false">F689-I689</f>
        <v>-0.0892113391289339</v>
      </c>
      <c r="L689" s="0" t="n">
        <f aca="false">G689-J689</f>
        <v>-75.48</v>
      </c>
      <c r="M689" s="0" t="n">
        <v>1</v>
      </c>
    </row>
    <row r="690" customFormat="false" ht="15.8" hidden="false" customHeight="false" outlineLevel="0" collapsed="false">
      <c r="A690" s="0" t="str">
        <f aca="false">MID(C690,1,2)</f>
        <v>02</v>
      </c>
      <c r="B690" s="0" t="str">
        <f aca="false">VLOOKUP(A690,Nomenclature!$E$1:$F$9,2,0)</f>
        <v>Café Hôtel Restaurant</v>
      </c>
      <c r="C690" s="5" t="s">
        <v>298</v>
      </c>
      <c r="D690" s="4" t="s">
        <v>155</v>
      </c>
      <c r="E690" s="4" t="s">
        <v>734</v>
      </c>
      <c r="F690" s="4" t="n">
        <v>0.358305433275604</v>
      </c>
      <c r="G690" s="4" t="n">
        <v>69</v>
      </c>
      <c r="H690" s="4" t="n">
        <v>362.7675</v>
      </c>
      <c r="I690" s="4" t="n">
        <f aca="false">SUMIFS(bibli_modele_init!$D$1:$D$4467,bibli_modele_init!$A$1:$A$4467,$C690,bibli_modele_init!$C$1:$C$4467,$E690)</f>
        <v>0.0787891188396975</v>
      </c>
      <c r="J690" s="0" t="n">
        <f aca="false">SUMIFS(bibli_modele_init!$E$1:$E$4467,bibli_modele_init!$A$1:$A$4467,$C690,bibli_modele_init!$C$1:$C$4467,$E690)</f>
        <v>69</v>
      </c>
      <c r="K690" s="0" t="n">
        <f aca="false">F690-I690</f>
        <v>0.279516314435907</v>
      </c>
      <c r="L690" s="0" t="n">
        <f aca="false">G690-J690</f>
        <v>0</v>
      </c>
      <c r="M690" s="0" t="n">
        <v>1</v>
      </c>
    </row>
    <row r="691" customFormat="false" ht="15.8" hidden="false" customHeight="false" outlineLevel="0" collapsed="false">
      <c r="A691" s="0" t="str">
        <f aca="false">MID(C691,1,2)</f>
        <v>02</v>
      </c>
      <c r="B691" s="0" t="str">
        <f aca="false">VLOOKUP(A691,Nomenclature!$E$1:$F$9,2,0)</f>
        <v>Café Hôtel Restaurant</v>
      </c>
      <c r="C691" s="5" t="s">
        <v>298</v>
      </c>
      <c r="D691" s="4" t="s">
        <v>239</v>
      </c>
      <c r="E691" s="4" t="s">
        <v>735</v>
      </c>
      <c r="F691" s="4" t="n">
        <v>0.0606582082495297</v>
      </c>
      <c r="G691" s="4" t="n">
        <v>69</v>
      </c>
      <c r="H691" s="4" t="n">
        <v>362.7675</v>
      </c>
      <c r="I691" s="4" t="n">
        <f aca="false">SUMIFS(bibli_modele_init!$D$1:$D$4467,bibli_modele_init!$A$1:$A$4467,$C691,bibli_modele_init!$C$1:$C$4467,$E691)</f>
        <v>0.0149747604966425</v>
      </c>
      <c r="J691" s="0" t="n">
        <f aca="false">SUMIFS(bibli_modele_init!$E$1:$E$4467,bibli_modele_init!$A$1:$A$4467,$C691,bibli_modele_init!$C$1:$C$4467,$E691)</f>
        <v>69</v>
      </c>
      <c r="K691" s="0" t="n">
        <f aca="false">F691-I691</f>
        <v>0.0456834477528872</v>
      </c>
      <c r="L691" s="0" t="n">
        <f aca="false">G691-J691</f>
        <v>0</v>
      </c>
      <c r="M691" s="0" t="n">
        <v>1</v>
      </c>
    </row>
    <row r="692" customFormat="false" ht="15.8" hidden="false" customHeight="false" outlineLevel="0" collapsed="false">
      <c r="A692" s="0" t="str">
        <f aca="false">MID(C692,1,2)</f>
        <v>02</v>
      </c>
      <c r="B692" s="0" t="str">
        <f aca="false">VLOOKUP(A692,Nomenclature!$E$1:$F$9,2,0)</f>
        <v>Café Hôtel Restaurant</v>
      </c>
      <c r="C692" s="5" t="s">
        <v>298</v>
      </c>
      <c r="D692" s="4" t="s">
        <v>155</v>
      </c>
      <c r="E692" s="4" t="s">
        <v>736</v>
      </c>
      <c r="F692" s="4" t="n">
        <v>0.50162760645777</v>
      </c>
      <c r="G692" s="4" t="n">
        <v>76.29</v>
      </c>
      <c r="H692" s="4" t="n">
        <v>777.0825</v>
      </c>
      <c r="I692" s="4" t="n">
        <f aca="false">SUMIFS(bibli_modele_init!$D$1:$D$4467,bibli_modele_init!$A$1:$A$4467,$C692,bibli_modele_init!$C$1:$C$4467,$E692)</f>
        <v>0.110304766375576</v>
      </c>
      <c r="J692" s="0" t="n">
        <f aca="false">SUMIFS(bibli_modele_init!$E$1:$E$4467,bibli_modele_init!$A$1:$A$4467,$C692,bibli_modele_init!$C$1:$C$4467,$E692)</f>
        <v>76.29</v>
      </c>
      <c r="K692" s="0" t="n">
        <f aca="false">F692-I692</f>
        <v>0.391322840082194</v>
      </c>
      <c r="L692" s="0" t="n">
        <f aca="false">G692-J692</f>
        <v>0</v>
      </c>
      <c r="M692" s="0" t="n">
        <v>1</v>
      </c>
    </row>
    <row r="693" customFormat="false" ht="15.8" hidden="false" customHeight="false" outlineLevel="0" collapsed="false">
      <c r="A693" s="0" t="str">
        <f aca="false">MID(C693,1,2)</f>
        <v>02</v>
      </c>
      <c r="B693" s="0" t="str">
        <f aca="false">VLOOKUP(A693,Nomenclature!$E$1:$F$9,2,0)</f>
        <v>Café Hôtel Restaurant</v>
      </c>
      <c r="C693" s="5" t="s">
        <v>298</v>
      </c>
      <c r="D693" s="4" t="s">
        <v>239</v>
      </c>
      <c r="E693" s="4" t="s">
        <v>737</v>
      </c>
      <c r="F693" s="4" t="n">
        <v>0.0849214915276595</v>
      </c>
      <c r="G693" s="4" t="n">
        <v>75.48</v>
      </c>
      <c r="H693" s="4" t="n">
        <v>777.0825</v>
      </c>
      <c r="I693" s="4" t="n">
        <f aca="false">SUMIFS(bibli_modele_init!$D$1:$D$4467,bibli_modele_init!$A$1:$A$4467,$C693,bibli_modele_init!$C$1:$C$4467,$E693)</f>
        <v>0.0209646646952995</v>
      </c>
      <c r="J693" s="0" t="n">
        <f aca="false">SUMIFS(bibli_modele_init!$E$1:$E$4467,bibli_modele_init!$A$1:$A$4467,$C693,bibli_modele_init!$C$1:$C$4467,$E693)</f>
        <v>75.48</v>
      </c>
      <c r="K693" s="0" t="n">
        <f aca="false">F693-I693</f>
        <v>0.06395682683236</v>
      </c>
      <c r="L693" s="0" t="n">
        <f aca="false">G693-J693</f>
        <v>0</v>
      </c>
      <c r="M693" s="0" t="n">
        <v>1</v>
      </c>
    </row>
    <row r="694" customFormat="false" ht="15.8" hidden="false" customHeight="false" outlineLevel="0" collapsed="false">
      <c r="A694" s="0" t="str">
        <f aca="false">MID(C694,1,2)</f>
        <v>02</v>
      </c>
      <c r="B694" s="0" t="str">
        <f aca="false">VLOOKUP(A694,Nomenclature!$E$1:$F$9,2,0)</f>
        <v>Café Hôtel Restaurant</v>
      </c>
      <c r="C694" s="5" t="s">
        <v>298</v>
      </c>
      <c r="D694" s="4" t="s">
        <v>738</v>
      </c>
      <c r="E694" s="4" t="s">
        <v>738</v>
      </c>
      <c r="F694" s="4" t="n">
        <v>0.15</v>
      </c>
      <c r="G694" s="4" t="n">
        <v>20</v>
      </c>
      <c r="H694" s="4" t="n">
        <v>0</v>
      </c>
      <c r="I694" s="4" t="n">
        <f aca="false">SUMIFS(bibli_modele_init!$D$1:$D$4467,bibli_modele_init!$A$1:$A$4467,$C694,bibli_modele_init!$C$1:$C$4467,$E694)</f>
        <v>0.15</v>
      </c>
      <c r="J694" s="0" t="n">
        <f aca="false">SUMIFS(bibli_modele_init!$E$1:$E$4467,bibli_modele_init!$A$1:$A$4467,$C694,bibli_modele_init!$C$1:$C$4467,$E694)</f>
        <v>20</v>
      </c>
      <c r="K694" s="0" t="n">
        <f aca="false">F694-I694</f>
        <v>0</v>
      </c>
      <c r="L694" s="0" t="n">
        <f aca="false">G694-J694</f>
        <v>0</v>
      </c>
      <c r="M694" s="0" t="n">
        <v>1</v>
      </c>
    </row>
    <row r="695" customFormat="false" ht="15.8" hidden="false" customHeight="false" outlineLevel="0" collapsed="false">
      <c r="A695" s="0" t="str">
        <f aca="false">MID(C695,1,2)</f>
        <v>02</v>
      </c>
      <c r="B695" s="0" t="str">
        <f aca="false">VLOOKUP(A695,Nomenclature!$E$1:$F$9,2,0)</f>
        <v>Café Hôtel Restaurant</v>
      </c>
      <c r="C695" s="5" t="s">
        <v>498</v>
      </c>
      <c r="D695" s="4" t="s">
        <v>155</v>
      </c>
      <c r="E695" s="4" t="s">
        <v>732</v>
      </c>
      <c r="F695" s="4" t="n">
        <v>0</v>
      </c>
      <c r="G695" s="4" t="n">
        <v>0</v>
      </c>
      <c r="H695" s="4" t="n">
        <v>0</v>
      </c>
      <c r="I695" s="4" t="n">
        <f aca="false">SUMIFS(bibli_modele_init!$D$1:$D$4467,bibli_modele_init!$A$1:$A$4467,$C695,bibli_modele_init!$C$1:$C$4467,$E695)</f>
        <v>0.519891158282327</v>
      </c>
      <c r="J695" s="0" t="n">
        <f aca="false">SUMIFS(bibli_modele_init!$E$1:$E$4467,bibli_modele_init!$A$1:$A$4467,$C695,bibli_modele_init!$C$1:$C$4467,$E695)</f>
        <v>152.29</v>
      </c>
      <c r="K695" s="0" t="n">
        <f aca="false">F695-I695</f>
        <v>-0.519891158282327</v>
      </c>
      <c r="L695" s="0" t="n">
        <f aca="false">G695-J695</f>
        <v>-152.29</v>
      </c>
      <c r="M695" s="0" t="n">
        <v>1</v>
      </c>
    </row>
    <row r="696" customFormat="false" ht="15.8" hidden="false" customHeight="false" outlineLevel="0" collapsed="false">
      <c r="A696" s="0" t="str">
        <f aca="false">MID(C696,1,2)</f>
        <v>02</v>
      </c>
      <c r="B696" s="0" t="str">
        <f aca="false">VLOOKUP(A696,Nomenclature!$E$1:$F$9,2,0)</f>
        <v>Café Hôtel Restaurant</v>
      </c>
      <c r="C696" s="5" t="s">
        <v>498</v>
      </c>
      <c r="D696" s="4" t="s">
        <v>239</v>
      </c>
      <c r="E696" s="4" t="s">
        <v>733</v>
      </c>
      <c r="F696" s="4" t="n">
        <v>0</v>
      </c>
      <c r="G696" s="4" t="n">
        <v>0</v>
      </c>
      <c r="H696" s="4" t="n">
        <v>0</v>
      </c>
      <c r="I696" s="4" t="n">
        <f aca="false">SUMIFS(bibli_modele_init!$D$1:$D$4467,bibli_modele_init!$A$1:$A$4467,$C696,bibli_modele_init!$C$1:$C$4467,$E696)</f>
        <v>0.0896204463390289</v>
      </c>
      <c r="J696" s="0" t="n">
        <f aca="false">SUMIFS(bibli_modele_init!$E$1:$E$4467,bibli_modele_init!$A$1:$A$4467,$C696,bibli_modele_init!$C$1:$C$4467,$E696)</f>
        <v>75.48</v>
      </c>
      <c r="K696" s="0" t="n">
        <f aca="false">F696-I696</f>
        <v>-0.0896204463390289</v>
      </c>
      <c r="L696" s="0" t="n">
        <f aca="false">G696-J696</f>
        <v>-75.48</v>
      </c>
      <c r="M696" s="0" t="n">
        <v>1</v>
      </c>
    </row>
    <row r="697" customFormat="false" ht="15.8" hidden="false" customHeight="false" outlineLevel="0" collapsed="false">
      <c r="A697" s="0" t="str">
        <f aca="false">MID(C697,1,2)</f>
        <v>02</v>
      </c>
      <c r="B697" s="0" t="str">
        <f aca="false">VLOOKUP(A697,Nomenclature!$E$1:$F$9,2,0)</f>
        <v>Café Hôtel Restaurant</v>
      </c>
      <c r="C697" s="5" t="s">
        <v>498</v>
      </c>
      <c r="D697" s="4" t="s">
        <v>155</v>
      </c>
      <c r="E697" s="4" t="s">
        <v>734</v>
      </c>
      <c r="F697" s="4" t="n">
        <v>0.276646082033431</v>
      </c>
      <c r="G697" s="4" t="n">
        <v>69</v>
      </c>
      <c r="H697" s="4" t="n">
        <v>362.7675</v>
      </c>
      <c r="I697" s="4" t="n">
        <f aca="false">SUMIFS(bibli_modele_init!$D$1:$D$4467,bibli_modele_init!$A$1:$A$4467,$C697,bibli_modele_init!$C$1:$C$4467,$E697)</f>
        <v>0.0693776183186398</v>
      </c>
      <c r="J697" s="0" t="n">
        <f aca="false">SUMIFS(bibli_modele_init!$E$1:$E$4467,bibli_modele_init!$A$1:$A$4467,$C697,bibli_modele_init!$C$1:$C$4467,$E697)</f>
        <v>69</v>
      </c>
      <c r="K697" s="0" t="n">
        <f aca="false">F697-I697</f>
        <v>0.207268463714791</v>
      </c>
      <c r="L697" s="0" t="n">
        <f aca="false">G697-J697</f>
        <v>0</v>
      </c>
      <c r="M697" s="0" t="n">
        <v>1</v>
      </c>
    </row>
    <row r="698" customFormat="false" ht="15.8" hidden="false" customHeight="false" outlineLevel="0" collapsed="false">
      <c r="A698" s="0" t="str">
        <f aca="false">MID(C698,1,2)</f>
        <v>02</v>
      </c>
      <c r="B698" s="0" t="str">
        <f aca="false">VLOOKUP(A698,Nomenclature!$E$1:$F$9,2,0)</f>
        <v>Café Hôtel Restaurant</v>
      </c>
      <c r="C698" s="5" t="s">
        <v>498</v>
      </c>
      <c r="D698" s="4" t="s">
        <v>239</v>
      </c>
      <c r="E698" s="4" t="s">
        <v>735</v>
      </c>
      <c r="F698" s="4" t="n">
        <v>0.0472458485052208</v>
      </c>
      <c r="G698" s="4" t="n">
        <v>69</v>
      </c>
      <c r="H698" s="4" t="n">
        <v>362.7675</v>
      </c>
      <c r="I698" s="4" t="n">
        <f aca="false">SUMIFS(bibli_modele_init!$D$1:$D$4467,bibli_modele_init!$A$1:$A$4467,$C698,bibli_modele_init!$C$1:$C$4467,$E698)</f>
        <v>0.013288364989912</v>
      </c>
      <c r="J698" s="0" t="n">
        <f aca="false">SUMIFS(bibli_modele_init!$E$1:$E$4467,bibli_modele_init!$A$1:$A$4467,$C698,bibli_modele_init!$C$1:$C$4467,$E698)</f>
        <v>69</v>
      </c>
      <c r="K698" s="0" t="n">
        <f aca="false">F698-I698</f>
        <v>0.0339574835153088</v>
      </c>
      <c r="L698" s="0" t="n">
        <f aca="false">G698-J698</f>
        <v>0</v>
      </c>
      <c r="M698" s="0" t="n">
        <v>1</v>
      </c>
    </row>
    <row r="699" customFormat="false" ht="15.8" hidden="false" customHeight="false" outlineLevel="0" collapsed="false">
      <c r="A699" s="0" t="str">
        <f aca="false">MID(C699,1,2)</f>
        <v>02</v>
      </c>
      <c r="B699" s="0" t="str">
        <f aca="false">VLOOKUP(A699,Nomenclature!$E$1:$F$9,2,0)</f>
        <v>Café Hôtel Restaurant</v>
      </c>
      <c r="C699" s="5" t="s">
        <v>498</v>
      </c>
      <c r="D699" s="4" t="s">
        <v>155</v>
      </c>
      <c r="E699" s="4" t="s">
        <v>736</v>
      </c>
      <c r="F699" s="4" t="n">
        <v>0.501094790232062</v>
      </c>
      <c r="G699" s="4" t="n">
        <v>76.29</v>
      </c>
      <c r="H699" s="4" t="n">
        <v>777.0825</v>
      </c>
      <c r="I699" s="4" t="n">
        <f aca="false">SUMIFS(bibli_modele_init!$D$1:$D$4467,bibli_modele_init!$A$1:$A$4467,$C699,bibli_modele_init!$C$1:$C$4467,$E699)</f>
        <v>0.125665119973385</v>
      </c>
      <c r="J699" s="0" t="n">
        <f aca="false">SUMIFS(bibli_modele_init!$E$1:$E$4467,bibli_modele_init!$A$1:$A$4467,$C699,bibli_modele_init!$C$1:$C$4467,$E699)</f>
        <v>76.29</v>
      </c>
      <c r="K699" s="0" t="n">
        <f aca="false">F699-I699</f>
        <v>0.375429670258677</v>
      </c>
      <c r="L699" s="0" t="n">
        <f aca="false">G699-J699</f>
        <v>0</v>
      </c>
      <c r="M699" s="0" t="n">
        <v>1</v>
      </c>
    </row>
    <row r="700" customFormat="false" ht="15.8" hidden="false" customHeight="false" outlineLevel="0" collapsed="false">
      <c r="A700" s="0" t="str">
        <f aca="false">MID(C700,1,2)</f>
        <v>02</v>
      </c>
      <c r="B700" s="0" t="str">
        <f aca="false">VLOOKUP(A700,Nomenclature!$E$1:$F$9,2,0)</f>
        <v>Café Hôtel Restaurant</v>
      </c>
      <c r="C700" s="5" t="s">
        <v>498</v>
      </c>
      <c r="D700" s="4" t="s">
        <v>239</v>
      </c>
      <c r="E700" s="4" t="s">
        <v>737</v>
      </c>
      <c r="F700" s="4" t="n">
        <v>0.0855773859945665</v>
      </c>
      <c r="G700" s="4" t="n">
        <v>75.48</v>
      </c>
      <c r="H700" s="4" t="n">
        <v>777.0825</v>
      </c>
      <c r="I700" s="4" t="n">
        <f aca="false">SUMIFS(bibli_modele_init!$D$1:$D$4467,bibli_modele_init!$A$1:$A$4467,$C700,bibli_modele_init!$C$1:$C$4467,$E700)</f>
        <v>0.024069491302482</v>
      </c>
      <c r="J700" s="0" t="n">
        <f aca="false">SUMIFS(bibli_modele_init!$E$1:$E$4467,bibli_modele_init!$A$1:$A$4467,$C700,bibli_modele_init!$C$1:$C$4467,$E700)</f>
        <v>75.48</v>
      </c>
      <c r="K700" s="0" t="n">
        <f aca="false">F700-I700</f>
        <v>0.0615078946920845</v>
      </c>
      <c r="L700" s="0" t="n">
        <f aca="false">G700-J700</f>
        <v>0</v>
      </c>
      <c r="M700" s="0" t="n">
        <v>1</v>
      </c>
    </row>
    <row r="701" customFormat="false" ht="15.8" hidden="false" customHeight="false" outlineLevel="0" collapsed="false">
      <c r="A701" s="0" t="str">
        <f aca="false">MID(C701,1,2)</f>
        <v>02</v>
      </c>
      <c r="B701" s="0" t="str">
        <f aca="false">VLOOKUP(A701,Nomenclature!$E$1:$F$9,2,0)</f>
        <v>Café Hôtel Restaurant</v>
      </c>
      <c r="C701" s="5" t="s">
        <v>498</v>
      </c>
      <c r="D701" s="4" t="s">
        <v>738</v>
      </c>
      <c r="E701" s="4" t="s">
        <v>738</v>
      </c>
      <c r="F701" s="4" t="n">
        <v>0.15</v>
      </c>
      <c r="G701" s="4" t="n">
        <v>20</v>
      </c>
      <c r="H701" s="4" t="n">
        <v>0</v>
      </c>
      <c r="I701" s="4" t="n">
        <f aca="false">SUMIFS(bibli_modele_init!$D$1:$D$4467,bibli_modele_init!$A$1:$A$4467,$C701,bibli_modele_init!$C$1:$C$4467,$E701)</f>
        <v>0.15</v>
      </c>
      <c r="J701" s="0" t="n">
        <f aca="false">SUMIFS(bibli_modele_init!$E$1:$E$4467,bibli_modele_init!$A$1:$A$4467,$C701,bibli_modele_init!$C$1:$C$4467,$E701)</f>
        <v>20</v>
      </c>
      <c r="K701" s="0" t="n">
        <f aca="false">F701-I701</f>
        <v>0</v>
      </c>
      <c r="L701" s="0" t="n">
        <f aca="false">G701-J701</f>
        <v>0</v>
      </c>
      <c r="M701" s="0" t="n">
        <v>1</v>
      </c>
    </row>
    <row r="702" customFormat="false" ht="15.8" hidden="false" customHeight="false" outlineLevel="0" collapsed="false">
      <c r="A702" s="0" t="str">
        <f aca="false">MID(C702,1,2)</f>
        <v>02</v>
      </c>
      <c r="B702" s="0" t="str">
        <f aca="false">VLOOKUP(A702,Nomenclature!$E$1:$F$9,2,0)</f>
        <v>Café Hôtel Restaurant</v>
      </c>
      <c r="C702" s="5" t="s">
        <v>637</v>
      </c>
      <c r="D702" s="4" t="s">
        <v>155</v>
      </c>
      <c r="E702" s="4" t="s">
        <v>732</v>
      </c>
      <c r="F702" s="4" t="n">
        <v>0</v>
      </c>
      <c r="G702" s="4" t="n">
        <v>0</v>
      </c>
      <c r="H702" s="4" t="n">
        <v>0</v>
      </c>
      <c r="I702" s="4" t="n">
        <f aca="false">SUMIFS(bibli_modele_init!$D$1:$D$4467,bibli_modele_init!$A$1:$A$4467,$C702,bibli_modele_init!$C$1:$C$4467,$E702)</f>
        <v>0.520599445549498</v>
      </c>
      <c r="J702" s="0" t="n">
        <f aca="false">SUMIFS(bibli_modele_init!$E$1:$E$4467,bibli_modele_init!$A$1:$A$4467,$C702,bibli_modele_init!$C$1:$C$4467,$E702)</f>
        <v>152.29</v>
      </c>
      <c r="K702" s="0" t="n">
        <f aca="false">F702-I702</f>
        <v>-0.520599445549498</v>
      </c>
      <c r="L702" s="0" t="n">
        <f aca="false">G702-J702</f>
        <v>-152.29</v>
      </c>
      <c r="M702" s="0" t="n">
        <v>1</v>
      </c>
    </row>
    <row r="703" customFormat="false" ht="15.8" hidden="false" customHeight="false" outlineLevel="0" collapsed="false">
      <c r="A703" s="0" t="str">
        <f aca="false">MID(C703,1,2)</f>
        <v>02</v>
      </c>
      <c r="B703" s="0" t="str">
        <f aca="false">VLOOKUP(A703,Nomenclature!$E$1:$F$9,2,0)</f>
        <v>Café Hôtel Restaurant</v>
      </c>
      <c r="C703" s="5" t="s">
        <v>637</v>
      </c>
      <c r="D703" s="4" t="s">
        <v>239</v>
      </c>
      <c r="E703" s="4" t="s">
        <v>733</v>
      </c>
      <c r="F703" s="4" t="n">
        <v>0</v>
      </c>
      <c r="G703" s="4" t="n">
        <v>0</v>
      </c>
      <c r="H703" s="4" t="n">
        <v>0</v>
      </c>
      <c r="I703" s="4" t="n">
        <f aca="false">SUMIFS(bibli_modele_init!$D$1:$D$4467,bibli_modele_init!$A$1:$A$4467,$C703,bibli_modele_init!$C$1:$C$4467,$E703)</f>
        <v>0.0894411731322202</v>
      </c>
      <c r="J703" s="0" t="n">
        <f aca="false">SUMIFS(bibli_modele_init!$E$1:$E$4467,bibli_modele_init!$A$1:$A$4467,$C703,bibli_modele_init!$C$1:$C$4467,$E703)</f>
        <v>75.48</v>
      </c>
      <c r="K703" s="0" t="n">
        <f aca="false">F703-I703</f>
        <v>-0.0894411731322202</v>
      </c>
      <c r="L703" s="0" t="n">
        <f aca="false">G703-J703</f>
        <v>-75.48</v>
      </c>
      <c r="M703" s="0" t="n">
        <v>1</v>
      </c>
    </row>
    <row r="704" customFormat="false" ht="15.8" hidden="false" customHeight="false" outlineLevel="0" collapsed="false">
      <c r="A704" s="0" t="str">
        <f aca="false">MID(C704,1,2)</f>
        <v>02</v>
      </c>
      <c r="B704" s="0" t="str">
        <f aca="false">VLOOKUP(A704,Nomenclature!$E$1:$F$9,2,0)</f>
        <v>Café Hôtel Restaurant</v>
      </c>
      <c r="C704" s="5" t="s">
        <v>637</v>
      </c>
      <c r="D704" s="4" t="s">
        <v>155</v>
      </c>
      <c r="E704" s="4" t="s">
        <v>734</v>
      </c>
      <c r="F704" s="4" t="n">
        <v>0.353549012300224</v>
      </c>
      <c r="G704" s="4" t="n">
        <v>68.9999999999999</v>
      </c>
      <c r="H704" s="4" t="n">
        <v>362.7675</v>
      </c>
      <c r="I704" s="4" t="n">
        <f aca="false">SUMIFS(bibli_modele_init!$D$1:$D$4467,bibli_modele_init!$A$1:$A$4467,$C704,bibli_modele_init!$C$1:$C$4467,$E704)</f>
        <v>0.0786477019526563</v>
      </c>
      <c r="J704" s="0" t="n">
        <f aca="false">SUMIFS(bibli_modele_init!$E$1:$E$4467,bibli_modele_init!$A$1:$A$4467,$C704,bibli_modele_init!$C$1:$C$4467,$E704)</f>
        <v>69</v>
      </c>
      <c r="K704" s="0" t="n">
        <f aca="false">F704-I704</f>
        <v>0.274901310347568</v>
      </c>
      <c r="L704" s="0" t="n">
        <f aca="false">G704-J704</f>
        <v>0</v>
      </c>
      <c r="M704" s="0" t="n">
        <v>1</v>
      </c>
    </row>
    <row r="705" customFormat="false" ht="15.8" hidden="false" customHeight="false" outlineLevel="0" collapsed="false">
      <c r="A705" s="0" t="str">
        <f aca="false">MID(C705,1,2)</f>
        <v>02</v>
      </c>
      <c r="B705" s="0" t="str">
        <f aca="false">VLOOKUP(A705,Nomenclature!$E$1:$F$9,2,0)</f>
        <v>Café Hôtel Restaurant</v>
      </c>
      <c r="C705" s="5" t="s">
        <v>637</v>
      </c>
      <c r="D705" s="4" t="s">
        <v>239</v>
      </c>
      <c r="E705" s="4" t="s">
        <v>735</v>
      </c>
      <c r="F705" s="4" t="n">
        <v>0.0598089615948678</v>
      </c>
      <c r="G705" s="4" t="n">
        <v>68.9999999999999</v>
      </c>
      <c r="H705" s="4" t="n">
        <v>362.7675</v>
      </c>
      <c r="I705" s="4" t="n">
        <f aca="false">SUMIFS(bibli_modele_init!$D$1:$D$4467,bibli_modele_init!$A$1:$A$4467,$C705,bibli_modele_init!$C$1:$C$4467,$E705)</f>
        <v>0.0150133397757655</v>
      </c>
      <c r="J705" s="0" t="n">
        <f aca="false">SUMIFS(bibli_modele_init!$E$1:$E$4467,bibli_modele_init!$A$1:$A$4467,$C705,bibli_modele_init!$C$1:$C$4467,$E705)</f>
        <v>69</v>
      </c>
      <c r="K705" s="0" t="n">
        <f aca="false">F705-I705</f>
        <v>0.0447956218191023</v>
      </c>
      <c r="L705" s="0" t="n">
        <f aca="false">G705-J705</f>
        <v>0</v>
      </c>
      <c r="M705" s="0" t="n">
        <v>1</v>
      </c>
    </row>
    <row r="706" customFormat="false" ht="15.8" hidden="false" customHeight="false" outlineLevel="0" collapsed="false">
      <c r="A706" s="0" t="str">
        <f aca="false">MID(C706,1,2)</f>
        <v>02</v>
      </c>
      <c r="B706" s="0" t="str">
        <f aca="false">VLOOKUP(A706,Nomenclature!$E$1:$F$9,2,0)</f>
        <v>Café Hôtel Restaurant</v>
      </c>
      <c r="C706" s="5" t="s">
        <v>637</v>
      </c>
      <c r="D706" s="4" t="s">
        <v>155</v>
      </c>
      <c r="E706" s="4" t="s">
        <v>736</v>
      </c>
      <c r="F706" s="4" t="n">
        <v>0.494968617093939</v>
      </c>
      <c r="G706" s="4" t="n">
        <v>76.2899999999999</v>
      </c>
      <c r="H706" s="4" t="n">
        <v>777.0825</v>
      </c>
      <c r="I706" s="4" t="n">
        <f aca="false">SUMIFS(bibli_modele_init!$D$1:$D$4467,bibli_modele_init!$A$1:$A$4467,$C706,bibli_modele_init!$C$1:$C$4467,$E706)</f>
        <v>0.110106782733719</v>
      </c>
      <c r="J706" s="0" t="n">
        <f aca="false">SUMIFS(bibli_modele_init!$E$1:$E$4467,bibli_modele_init!$A$1:$A$4467,$C706,bibli_modele_init!$C$1:$C$4467,$E706)</f>
        <v>76.29</v>
      </c>
      <c r="K706" s="0" t="n">
        <f aca="false">F706-I706</f>
        <v>0.38486183436022</v>
      </c>
      <c r="L706" s="0" t="n">
        <f aca="false">G706-J706</f>
        <v>0</v>
      </c>
      <c r="M706" s="0" t="n">
        <v>1</v>
      </c>
    </row>
    <row r="707" customFormat="false" ht="15.8" hidden="false" customHeight="false" outlineLevel="0" collapsed="false">
      <c r="A707" s="0" t="str">
        <f aca="false">MID(C707,1,2)</f>
        <v>02</v>
      </c>
      <c r="B707" s="0" t="str">
        <f aca="false">VLOOKUP(A707,Nomenclature!$E$1:$F$9,2,0)</f>
        <v>Café Hôtel Restaurant</v>
      </c>
      <c r="C707" s="5" t="s">
        <v>637</v>
      </c>
      <c r="D707" s="4" t="s">
        <v>239</v>
      </c>
      <c r="E707" s="4" t="s">
        <v>737</v>
      </c>
      <c r="F707" s="4" t="n">
        <v>0.0837325462114364</v>
      </c>
      <c r="G707" s="4" t="n">
        <v>75.4799999999999</v>
      </c>
      <c r="H707" s="4" t="n">
        <v>777.0825</v>
      </c>
      <c r="I707" s="4" t="n">
        <f aca="false">SUMIFS(bibli_modele_init!$D$1:$D$4467,bibli_modele_init!$A$1:$A$4467,$C707,bibli_modele_init!$C$1:$C$4467,$E707)</f>
        <v>0.0210186756860718</v>
      </c>
      <c r="J707" s="0" t="n">
        <f aca="false">SUMIFS(bibli_modele_init!$E$1:$E$4467,bibli_modele_init!$A$1:$A$4467,$C707,bibli_modele_init!$C$1:$C$4467,$E707)</f>
        <v>75.48</v>
      </c>
      <c r="K707" s="0" t="n">
        <f aca="false">F707-I707</f>
        <v>0.0627138705253646</v>
      </c>
      <c r="L707" s="0" t="n">
        <f aca="false">G707-J707</f>
        <v>0</v>
      </c>
      <c r="M707" s="0" t="n">
        <v>1</v>
      </c>
    </row>
    <row r="708" customFormat="false" ht="15.8" hidden="false" customHeight="false" outlineLevel="0" collapsed="false">
      <c r="A708" s="0" t="str">
        <f aca="false">MID(C708,1,2)</f>
        <v>02</v>
      </c>
      <c r="B708" s="0" t="str">
        <f aca="false">VLOOKUP(A708,Nomenclature!$E$1:$F$9,2,0)</f>
        <v>Café Hôtel Restaurant</v>
      </c>
      <c r="C708" s="5" t="s">
        <v>637</v>
      </c>
      <c r="D708" s="4" t="s">
        <v>738</v>
      </c>
      <c r="E708" s="4" t="s">
        <v>738</v>
      </c>
      <c r="F708" s="4" t="n">
        <v>0.15</v>
      </c>
      <c r="G708" s="4" t="n">
        <v>20</v>
      </c>
      <c r="H708" s="4" t="n">
        <v>0</v>
      </c>
      <c r="I708" s="4" t="n">
        <f aca="false">SUMIFS(bibli_modele_init!$D$1:$D$4467,bibli_modele_init!$A$1:$A$4467,$C708,bibli_modele_init!$C$1:$C$4467,$E708)</f>
        <v>0.15</v>
      </c>
      <c r="J708" s="0" t="n">
        <f aca="false">SUMIFS(bibli_modele_init!$E$1:$E$4467,bibli_modele_init!$A$1:$A$4467,$C708,bibli_modele_init!$C$1:$C$4467,$E708)</f>
        <v>20</v>
      </c>
      <c r="K708" s="0" t="n">
        <f aca="false">F708-I708</f>
        <v>0</v>
      </c>
      <c r="L708" s="0" t="n">
        <f aca="false">G708-J708</f>
        <v>0</v>
      </c>
      <c r="M708" s="0" t="n">
        <v>1</v>
      </c>
    </row>
    <row r="709" customFormat="false" ht="15.8" hidden="false" customHeight="false" outlineLevel="0" collapsed="false">
      <c r="A709" s="0" t="str">
        <f aca="false">MID(C709,1,2)</f>
        <v>02</v>
      </c>
      <c r="B709" s="0" t="str">
        <f aca="false">VLOOKUP(A709,Nomenclature!$E$1:$F$9,2,0)</f>
        <v>Café Hôtel Restaurant</v>
      </c>
      <c r="C709" s="5" t="s">
        <v>363</v>
      </c>
      <c r="D709" s="4" t="s">
        <v>155</v>
      </c>
      <c r="E709" s="4" t="s">
        <v>732</v>
      </c>
      <c r="F709" s="4" t="n">
        <v>0.806575946206048</v>
      </c>
      <c r="G709" s="4" t="n">
        <v>259.0625</v>
      </c>
      <c r="H709" s="4" t="n">
        <v>4144.921875</v>
      </c>
      <c r="I709" s="4" t="n">
        <f aca="false">SUMIFS(bibli_modele_init!$D$1:$D$4467,bibli_modele_init!$A$1:$A$4467,$C709,bibli_modele_init!$C$1:$C$4467,$E709)</f>
        <v>0.818107685218929</v>
      </c>
      <c r="J709" s="0" t="n">
        <f aca="false">SUMIFS(bibli_modele_init!$E$1:$E$4467,bibli_modele_init!$A$1:$A$4467,$C709,bibli_modele_init!$C$1:$C$4467,$E709)</f>
        <v>335.0625</v>
      </c>
      <c r="K709" s="0" t="n">
        <f aca="false">F709-I709</f>
        <v>-0.011531739012881</v>
      </c>
      <c r="L709" s="0" t="n">
        <f aca="false">G709-J709</f>
        <v>-76</v>
      </c>
      <c r="M709" s="0" t="n">
        <v>1</v>
      </c>
    </row>
    <row r="710" customFormat="false" ht="15.8" hidden="false" customHeight="false" outlineLevel="0" collapsed="false">
      <c r="A710" s="0" t="str">
        <f aca="false">MID(C710,1,2)</f>
        <v>02</v>
      </c>
      <c r="B710" s="0" t="str">
        <f aca="false">VLOOKUP(A710,Nomenclature!$E$1:$F$9,2,0)</f>
        <v>Café Hôtel Restaurant</v>
      </c>
      <c r="C710" s="5" t="s">
        <v>363</v>
      </c>
      <c r="D710" s="4" t="s">
        <v>239</v>
      </c>
      <c r="E710" s="4" t="s">
        <v>733</v>
      </c>
      <c r="F710" s="4" t="n">
        <v>0.304776711294424</v>
      </c>
      <c r="G710" s="4" t="n">
        <v>241.875</v>
      </c>
      <c r="H710" s="4" t="n">
        <v>492.890625</v>
      </c>
      <c r="I710" s="4" t="n">
        <f aca="false">SUMIFS(bibli_modele_init!$D$1:$D$4467,bibli_modele_init!$A$1:$A$4467,$C710,bibli_modele_init!$C$1:$C$4467,$E710)</f>
        <v>0.312416765172473</v>
      </c>
      <c r="J710" s="0" t="n">
        <f aca="false">SUMIFS(bibli_modele_init!$E$1:$E$4467,bibli_modele_init!$A$1:$A$4467,$C710,bibli_modele_init!$C$1:$C$4467,$E710)</f>
        <v>241.875</v>
      </c>
      <c r="K710" s="0" t="n">
        <f aca="false">F710-I710</f>
        <v>-0.007640053878049</v>
      </c>
      <c r="L710" s="0" t="n">
        <f aca="false">G710-J710</f>
        <v>0</v>
      </c>
      <c r="M710" s="0" t="n">
        <v>1</v>
      </c>
    </row>
    <row r="711" customFormat="false" ht="15.8" hidden="false" customHeight="false" outlineLevel="0" collapsed="false">
      <c r="A711" s="0" t="str">
        <f aca="false">MID(C711,1,2)</f>
        <v>02</v>
      </c>
      <c r="B711" s="0" t="str">
        <f aca="false">VLOOKUP(A711,Nomenclature!$E$1:$F$9,2,0)</f>
        <v>Café Hôtel Restaurant</v>
      </c>
      <c r="C711" s="5" t="s">
        <v>363</v>
      </c>
      <c r="D711" s="4" t="s">
        <v>155</v>
      </c>
      <c r="E711" s="4" t="s">
        <v>734</v>
      </c>
      <c r="F711" s="4" t="n">
        <v>0.135389533862011</v>
      </c>
      <c r="G711" s="4" t="n">
        <v>196.875</v>
      </c>
      <c r="H711" s="4" t="n">
        <v>492.890625</v>
      </c>
      <c r="I711" s="4" t="n">
        <f aca="false">SUMIFS(bibli_modele_init!$D$1:$D$4467,bibli_modele_init!$A$1:$A$4467,$C711,bibli_modele_init!$C$1:$C$4467,$E711)</f>
        <v>0.123592696731288</v>
      </c>
      <c r="J711" s="0" t="n">
        <f aca="false">SUMIFS(bibli_modele_init!$E$1:$E$4467,bibli_modele_init!$A$1:$A$4467,$C711,bibli_modele_init!$C$1:$C$4467,$E711)</f>
        <v>196.875</v>
      </c>
      <c r="K711" s="0" t="n">
        <f aca="false">F711-I711</f>
        <v>0.011796837130723</v>
      </c>
      <c r="L711" s="0" t="n">
        <f aca="false">G711-J711</f>
        <v>0</v>
      </c>
      <c r="M711" s="0" t="n">
        <v>1</v>
      </c>
    </row>
    <row r="712" customFormat="false" ht="15.8" hidden="false" customHeight="false" outlineLevel="0" collapsed="false">
      <c r="A712" s="0" t="str">
        <f aca="false">MID(C712,1,2)</f>
        <v>02</v>
      </c>
      <c r="B712" s="0" t="str">
        <f aca="false">VLOOKUP(A712,Nomenclature!$E$1:$F$9,2,0)</f>
        <v>Café Hôtel Restaurant</v>
      </c>
      <c r="C712" s="5" t="s">
        <v>363</v>
      </c>
      <c r="D712" s="4" t="s">
        <v>239</v>
      </c>
      <c r="E712" s="4" t="s">
        <v>735</v>
      </c>
      <c r="F712" s="4" t="n">
        <v>0.0511589479803401</v>
      </c>
      <c r="G712" s="4" t="n">
        <v>196.875</v>
      </c>
      <c r="H712" s="4" t="n">
        <v>492.890625</v>
      </c>
      <c r="I712" s="4" t="n">
        <f aca="false">SUMIFS(bibli_modele_init!$D$1:$D$4467,bibli_modele_init!$A$1:$A$4467,$C712,bibli_modele_init!$C$1:$C$4467,$E712)</f>
        <v>0.0524413855825222</v>
      </c>
      <c r="J712" s="0" t="n">
        <f aca="false">SUMIFS(bibli_modele_init!$E$1:$E$4467,bibli_modele_init!$A$1:$A$4467,$C712,bibli_modele_init!$C$1:$C$4467,$E712)</f>
        <v>196.875</v>
      </c>
      <c r="K712" s="0" t="n">
        <f aca="false">F712-I712</f>
        <v>-0.0012824376021821</v>
      </c>
      <c r="L712" s="0" t="n">
        <f aca="false">G712-J712</f>
        <v>0</v>
      </c>
      <c r="M712" s="0" t="n">
        <v>1</v>
      </c>
    </row>
    <row r="713" customFormat="false" ht="15.8" hidden="false" customHeight="false" outlineLevel="0" collapsed="false">
      <c r="A713" s="0" t="str">
        <f aca="false">MID(C713,1,2)</f>
        <v>02</v>
      </c>
      <c r="B713" s="0" t="str">
        <f aca="false">VLOOKUP(A713,Nomenclature!$E$1:$F$9,2,0)</f>
        <v>Café Hôtel Restaurant</v>
      </c>
      <c r="C713" s="5" t="s">
        <v>363</v>
      </c>
      <c r="D713" s="4" t="s">
        <v>155</v>
      </c>
      <c r="E713" s="4" t="s">
        <v>736</v>
      </c>
      <c r="F713" s="4" t="n">
        <v>0.189545347358421</v>
      </c>
      <c r="G713" s="4" t="n">
        <v>209.0625</v>
      </c>
      <c r="H713" s="4" t="n">
        <v>972.421875</v>
      </c>
      <c r="I713" s="4" t="n">
        <f aca="false">SUMIFS(bibli_modele_init!$D$1:$D$4467,bibli_modele_init!$A$1:$A$4467,$C713,bibli_modele_init!$C$1:$C$4467,$E713)</f>
        <v>0.173029775423804</v>
      </c>
      <c r="J713" s="0" t="n">
        <f aca="false">SUMIFS(bibli_modele_init!$E$1:$E$4467,bibli_modele_init!$A$1:$A$4467,$C713,bibli_modele_init!$C$1:$C$4467,$E713)</f>
        <v>209.0625</v>
      </c>
      <c r="K713" s="0" t="n">
        <f aca="false">F713-I713</f>
        <v>0.016515571934617</v>
      </c>
      <c r="L713" s="0" t="n">
        <f aca="false">G713-J713</f>
        <v>0</v>
      </c>
      <c r="M713" s="0" t="n">
        <v>1</v>
      </c>
    </row>
    <row r="714" customFormat="false" ht="15.8" hidden="false" customHeight="false" outlineLevel="0" collapsed="false">
      <c r="A714" s="0" t="str">
        <f aca="false">MID(C714,1,2)</f>
        <v>02</v>
      </c>
      <c r="B714" s="0" t="str">
        <f aca="false">VLOOKUP(A714,Nomenclature!$E$1:$F$9,2,0)</f>
        <v>Café Hôtel Restaurant</v>
      </c>
      <c r="C714" s="5" t="s">
        <v>363</v>
      </c>
      <c r="D714" s="4" t="s">
        <v>239</v>
      </c>
      <c r="E714" s="4" t="s">
        <v>737</v>
      </c>
      <c r="F714" s="4" t="n">
        <v>0</v>
      </c>
      <c r="G714" s="4" t="n">
        <v>0</v>
      </c>
      <c r="H714" s="4" t="n">
        <v>0</v>
      </c>
      <c r="I714" s="4" t="n">
        <f aca="false">SUMIFS(bibli_modele_init!$D$1:$D$4467,bibli_modele_init!$A$1:$A$4467,$C714,bibli_modele_init!$C$1:$C$4467,$E714)</f>
        <v>0.0734179398155311</v>
      </c>
      <c r="J714" s="0" t="n">
        <f aca="false">SUMIFS(bibli_modele_init!$E$1:$E$4467,bibli_modele_init!$A$1:$A$4467,$C714,bibli_modele_init!$C$1:$C$4467,$E714)</f>
        <v>196.875</v>
      </c>
      <c r="K714" s="0" t="n">
        <f aca="false">F714-I714</f>
        <v>-0.0734179398155311</v>
      </c>
      <c r="L714" s="0" t="n">
        <f aca="false">G714-J714</f>
        <v>-196.875</v>
      </c>
      <c r="M714" s="0" t="n">
        <v>1</v>
      </c>
    </row>
    <row r="715" customFormat="false" ht="15.8" hidden="false" customHeight="false" outlineLevel="0" collapsed="false">
      <c r="A715" s="0" t="str">
        <f aca="false">MID(C715,1,2)</f>
        <v>02</v>
      </c>
      <c r="B715" s="0" t="str">
        <f aca="false">VLOOKUP(A715,Nomenclature!$E$1:$F$9,2,0)</f>
        <v>Café Hôtel Restaurant</v>
      </c>
      <c r="C715" s="5" t="s">
        <v>363</v>
      </c>
      <c r="D715" s="4" t="s">
        <v>738</v>
      </c>
      <c r="E715" s="4" t="s">
        <v>738</v>
      </c>
      <c r="F715" s="4" t="n">
        <v>0.15</v>
      </c>
      <c r="G715" s="4" t="n">
        <v>20</v>
      </c>
      <c r="H715" s="4" t="n">
        <v>0</v>
      </c>
      <c r="I715" s="4" t="n">
        <f aca="false">SUMIFS(bibli_modele_init!$D$1:$D$4467,bibli_modele_init!$A$1:$A$4467,$C715,bibli_modele_init!$C$1:$C$4467,$E715)</f>
        <v>0.15</v>
      </c>
      <c r="J715" s="0" t="n">
        <f aca="false">SUMIFS(bibli_modele_init!$E$1:$E$4467,bibli_modele_init!$A$1:$A$4467,$C715,bibli_modele_init!$C$1:$C$4467,$E715)</f>
        <v>20</v>
      </c>
      <c r="K715" s="0" t="n">
        <f aca="false">F715-I715</f>
        <v>0</v>
      </c>
      <c r="L715" s="0" t="n">
        <f aca="false">G715-J715</f>
        <v>0</v>
      </c>
      <c r="M715" s="0" t="n">
        <v>1</v>
      </c>
    </row>
    <row r="716" customFormat="false" ht="15.8" hidden="false" customHeight="false" outlineLevel="0" collapsed="false">
      <c r="A716" s="0" t="str">
        <f aca="false">MID(C716,1,2)</f>
        <v>02</v>
      </c>
      <c r="B716" s="0" t="str">
        <f aca="false">VLOOKUP(A716,Nomenclature!$E$1:$F$9,2,0)</f>
        <v>Café Hôtel Restaurant</v>
      </c>
      <c r="C716" s="5" t="s">
        <v>529</v>
      </c>
      <c r="D716" s="4" t="s">
        <v>155</v>
      </c>
      <c r="E716" s="4" t="s">
        <v>732</v>
      </c>
      <c r="F716" s="4" t="n">
        <v>0.806472538803862</v>
      </c>
      <c r="G716" s="4" t="n">
        <v>259.0625</v>
      </c>
      <c r="H716" s="4" t="n">
        <v>4144.921875</v>
      </c>
      <c r="I716" s="4" t="n">
        <f aca="false">SUMIFS(bibli_modele_init!$D$1:$D$4467,bibli_modele_init!$A$1:$A$4467,$C716,bibli_modele_init!$C$1:$C$4467,$E716)</f>
        <v>0.818490000924575</v>
      </c>
      <c r="J716" s="0" t="n">
        <f aca="false">SUMIFS(bibli_modele_init!$E$1:$E$4467,bibli_modele_init!$A$1:$A$4467,$C716,bibli_modele_init!$C$1:$C$4467,$E716)</f>
        <v>335.0625</v>
      </c>
      <c r="K716" s="0" t="n">
        <f aca="false">F716-I716</f>
        <v>-0.012017462120713</v>
      </c>
      <c r="L716" s="0" t="n">
        <f aca="false">G716-J716</f>
        <v>-76</v>
      </c>
      <c r="M716" s="0" t="n">
        <v>1</v>
      </c>
    </row>
    <row r="717" customFormat="false" ht="15.8" hidden="false" customHeight="false" outlineLevel="0" collapsed="false">
      <c r="A717" s="0" t="str">
        <f aca="false">MID(C717,1,2)</f>
        <v>02</v>
      </c>
      <c r="B717" s="0" t="str">
        <f aca="false">VLOOKUP(A717,Nomenclature!$E$1:$F$9,2,0)</f>
        <v>Café Hôtel Restaurant</v>
      </c>
      <c r="C717" s="5" t="s">
        <v>529</v>
      </c>
      <c r="D717" s="4" t="s">
        <v>239</v>
      </c>
      <c r="E717" s="4" t="s">
        <v>733</v>
      </c>
      <c r="F717" s="4" t="n">
        <v>0.303961671641622</v>
      </c>
      <c r="G717" s="4" t="n">
        <v>241.875</v>
      </c>
      <c r="H717" s="4" t="n">
        <v>492.890625</v>
      </c>
      <c r="I717" s="4" t="n">
        <f aca="false">SUMIFS(bibli_modele_init!$D$1:$D$4467,bibli_modele_init!$A$1:$A$4467,$C717,bibli_modele_init!$C$1:$C$4467,$E717)</f>
        <v>0.312387672269637</v>
      </c>
      <c r="J717" s="0" t="n">
        <f aca="false">SUMIFS(bibli_modele_init!$E$1:$E$4467,bibli_modele_init!$A$1:$A$4467,$C717,bibli_modele_init!$C$1:$C$4467,$E717)</f>
        <v>241.875</v>
      </c>
      <c r="K717" s="0" t="n">
        <f aca="false">F717-I717</f>
        <v>-0.00842600062801502</v>
      </c>
      <c r="L717" s="0" t="n">
        <f aca="false">G717-J717</f>
        <v>0</v>
      </c>
      <c r="M717" s="0" t="n">
        <v>1</v>
      </c>
    </row>
    <row r="718" customFormat="false" ht="15.8" hidden="false" customHeight="false" outlineLevel="0" collapsed="false">
      <c r="A718" s="0" t="str">
        <f aca="false">MID(C718,1,2)</f>
        <v>02</v>
      </c>
      <c r="B718" s="0" t="str">
        <f aca="false">VLOOKUP(A718,Nomenclature!$E$1:$F$9,2,0)</f>
        <v>Café Hôtel Restaurant</v>
      </c>
      <c r="C718" s="5" t="s">
        <v>529</v>
      </c>
      <c r="D718" s="4" t="s">
        <v>155</v>
      </c>
      <c r="E718" s="4" t="s">
        <v>734</v>
      </c>
      <c r="F718" s="4" t="n">
        <v>0.119578755585585</v>
      </c>
      <c r="G718" s="4" t="n">
        <v>196.875</v>
      </c>
      <c r="H718" s="4" t="n">
        <v>492.890625</v>
      </c>
      <c r="I718" s="4" t="n">
        <f aca="false">SUMIFS(bibli_modele_init!$D$1:$D$4467,bibli_modele_init!$A$1:$A$4467,$C718,bibli_modele_init!$C$1:$C$4467,$E718)</f>
        <v>0.10922456744481</v>
      </c>
      <c r="J718" s="0" t="n">
        <f aca="false">SUMIFS(bibli_modele_init!$E$1:$E$4467,bibli_modele_init!$A$1:$A$4467,$C718,bibli_modele_init!$C$1:$C$4467,$E718)</f>
        <v>196.875</v>
      </c>
      <c r="K718" s="0" t="n">
        <f aca="false">F718-I718</f>
        <v>0.010354188140775</v>
      </c>
      <c r="L718" s="0" t="n">
        <f aca="false">G718-J718</f>
        <v>0</v>
      </c>
      <c r="M718" s="0" t="n">
        <v>1</v>
      </c>
    </row>
    <row r="719" customFormat="false" ht="15.8" hidden="false" customHeight="false" outlineLevel="0" collapsed="false">
      <c r="A719" s="0" t="str">
        <f aca="false">MID(C719,1,2)</f>
        <v>02</v>
      </c>
      <c r="B719" s="0" t="str">
        <f aca="false">VLOOKUP(A719,Nomenclature!$E$1:$F$9,2,0)</f>
        <v>Café Hôtel Restaurant</v>
      </c>
      <c r="C719" s="5" t="s">
        <v>529</v>
      </c>
      <c r="D719" s="4" t="s">
        <v>239</v>
      </c>
      <c r="E719" s="4" t="s">
        <v>735</v>
      </c>
      <c r="F719" s="4" t="n">
        <v>0.0450695549962914</v>
      </c>
      <c r="G719" s="4" t="n">
        <v>196.875</v>
      </c>
      <c r="H719" s="4" t="n">
        <v>492.890625</v>
      </c>
      <c r="I719" s="4" t="n">
        <f aca="false">SUMIFS(bibli_modele_init!$D$1:$D$4467,bibli_modele_init!$A$1:$A$4467,$C719,bibli_modele_init!$C$1:$C$4467,$E719)</f>
        <v>0.0463189102156944</v>
      </c>
      <c r="J719" s="0" t="n">
        <f aca="false">SUMIFS(bibli_modele_init!$E$1:$E$4467,bibli_modele_init!$A$1:$A$4467,$C719,bibli_modele_init!$C$1:$C$4467,$E719)</f>
        <v>196.875</v>
      </c>
      <c r="K719" s="0" t="n">
        <f aca="false">F719-I719</f>
        <v>-0.001249355219403</v>
      </c>
      <c r="L719" s="0" t="n">
        <f aca="false">G719-J719</f>
        <v>0</v>
      </c>
      <c r="M719" s="0" t="n">
        <v>1</v>
      </c>
    </row>
    <row r="720" customFormat="false" ht="15.8" hidden="false" customHeight="false" outlineLevel="0" collapsed="false">
      <c r="A720" s="0" t="str">
        <f aca="false">MID(C720,1,2)</f>
        <v>02</v>
      </c>
      <c r="B720" s="0" t="str">
        <f aca="false">VLOOKUP(A720,Nomenclature!$E$1:$F$9,2,0)</f>
        <v>Café Hôtel Restaurant</v>
      </c>
      <c r="C720" s="5" t="s">
        <v>529</v>
      </c>
      <c r="D720" s="4" t="s">
        <v>155</v>
      </c>
      <c r="E720" s="4" t="s">
        <v>736</v>
      </c>
      <c r="F720" s="4" t="n">
        <v>0.216595481873222</v>
      </c>
      <c r="G720" s="4" t="n">
        <v>209.0625</v>
      </c>
      <c r="H720" s="4" t="n">
        <v>972.421875</v>
      </c>
      <c r="I720" s="4" t="n">
        <f aca="false">SUMIFS(bibli_modele_init!$D$1:$D$4467,bibli_modele_init!$A$1:$A$4467,$C720,bibli_modele_init!$C$1:$C$4467,$E720)</f>
        <v>0.197840725937769</v>
      </c>
      <c r="J720" s="0" t="n">
        <f aca="false">SUMIFS(bibli_modele_init!$E$1:$E$4467,bibli_modele_init!$A$1:$A$4467,$C720,bibli_modele_init!$C$1:$C$4467,$E720)</f>
        <v>209.0625</v>
      </c>
      <c r="K720" s="0" t="n">
        <f aca="false">F720-I720</f>
        <v>0.018754755935453</v>
      </c>
      <c r="L720" s="0" t="n">
        <f aca="false">G720-J720</f>
        <v>0</v>
      </c>
      <c r="M720" s="0" t="n">
        <v>1</v>
      </c>
    </row>
    <row r="721" customFormat="false" ht="15.8" hidden="false" customHeight="false" outlineLevel="0" collapsed="false">
      <c r="A721" s="0" t="str">
        <f aca="false">MID(C721,1,2)</f>
        <v>02</v>
      </c>
      <c r="B721" s="0" t="str">
        <f aca="false">VLOOKUP(A721,Nomenclature!$E$1:$F$9,2,0)</f>
        <v>Café Hôtel Restaurant</v>
      </c>
      <c r="C721" s="5" t="s">
        <v>529</v>
      </c>
      <c r="D721" s="4" t="s">
        <v>239</v>
      </c>
      <c r="E721" s="4" t="s">
        <v>737</v>
      </c>
      <c r="F721" s="4" t="n">
        <v>0</v>
      </c>
      <c r="G721" s="4" t="n">
        <v>0</v>
      </c>
      <c r="H721" s="4" t="n">
        <v>0</v>
      </c>
      <c r="I721" s="4" t="n">
        <f aca="false">SUMIFS(bibli_modele_init!$D$1:$D$4467,bibli_modele_init!$A$1:$A$4467,$C721,bibli_modele_init!$C$1:$C$4467,$E721)</f>
        <v>0.0838984034095597</v>
      </c>
      <c r="J721" s="0" t="n">
        <f aca="false">SUMIFS(bibli_modele_init!$E$1:$E$4467,bibli_modele_init!$A$1:$A$4467,$C721,bibli_modele_init!$C$1:$C$4467,$E721)</f>
        <v>196.875</v>
      </c>
      <c r="K721" s="0" t="n">
        <f aca="false">F721-I721</f>
        <v>-0.0838984034095597</v>
      </c>
      <c r="L721" s="0" t="n">
        <f aca="false">G721-J721</f>
        <v>-196.875</v>
      </c>
      <c r="M721" s="0" t="n">
        <v>1</v>
      </c>
    </row>
    <row r="722" customFormat="false" ht="15.8" hidden="false" customHeight="false" outlineLevel="0" collapsed="false">
      <c r="A722" s="0" t="str">
        <f aca="false">MID(C722,1,2)</f>
        <v>02</v>
      </c>
      <c r="B722" s="0" t="str">
        <f aca="false">VLOOKUP(A722,Nomenclature!$E$1:$F$9,2,0)</f>
        <v>Café Hôtel Restaurant</v>
      </c>
      <c r="C722" s="5" t="s">
        <v>529</v>
      </c>
      <c r="D722" s="4" t="s">
        <v>738</v>
      </c>
      <c r="E722" s="4" t="s">
        <v>738</v>
      </c>
      <c r="F722" s="4" t="n">
        <v>0.15</v>
      </c>
      <c r="G722" s="4" t="n">
        <v>20</v>
      </c>
      <c r="H722" s="4" t="n">
        <v>0</v>
      </c>
      <c r="I722" s="4" t="n">
        <f aca="false">SUMIFS(bibli_modele_init!$D$1:$D$4467,bibli_modele_init!$A$1:$A$4467,$C722,bibli_modele_init!$C$1:$C$4467,$E722)</f>
        <v>0.15</v>
      </c>
      <c r="J722" s="0" t="n">
        <f aca="false">SUMIFS(bibli_modele_init!$E$1:$E$4467,bibli_modele_init!$A$1:$A$4467,$C722,bibli_modele_init!$C$1:$C$4467,$E722)</f>
        <v>20</v>
      </c>
      <c r="K722" s="0" t="n">
        <f aca="false">F722-I722</f>
        <v>0</v>
      </c>
      <c r="L722" s="0" t="n">
        <f aca="false">G722-J722</f>
        <v>0</v>
      </c>
      <c r="M722" s="0" t="n">
        <v>1</v>
      </c>
    </row>
    <row r="723" customFormat="false" ht="15.8" hidden="false" customHeight="false" outlineLevel="0" collapsed="false">
      <c r="A723" s="0" t="str">
        <f aca="false">MID(C723,1,2)</f>
        <v>02</v>
      </c>
      <c r="B723" s="0" t="str">
        <f aca="false">VLOOKUP(A723,Nomenclature!$E$1:$F$9,2,0)</f>
        <v>Café Hôtel Restaurant</v>
      </c>
      <c r="C723" s="5" t="s">
        <v>676</v>
      </c>
      <c r="D723" s="4" t="s">
        <v>155</v>
      </c>
      <c r="E723" s="4" t="s">
        <v>732</v>
      </c>
      <c r="F723" s="4" t="n">
        <v>0.79704352280593</v>
      </c>
      <c r="G723" s="4" t="n">
        <v>259.0625</v>
      </c>
      <c r="H723" s="4" t="n">
        <v>4144.921875</v>
      </c>
      <c r="I723" s="4" t="n">
        <f aca="false">SUMIFS(bibli_modele_init!$D$1:$D$4467,bibli_modele_init!$A$1:$A$4467,$C723,bibli_modele_init!$C$1:$C$4467,$E723)</f>
        <v>0.818046064186428</v>
      </c>
      <c r="J723" s="0" t="n">
        <f aca="false">SUMIFS(bibli_modele_init!$E$1:$E$4467,bibli_modele_init!$A$1:$A$4467,$C723,bibli_modele_init!$C$1:$C$4467,$E723)</f>
        <v>335.0625</v>
      </c>
      <c r="K723" s="0" t="n">
        <f aca="false">F723-I723</f>
        <v>-0.0210025413804981</v>
      </c>
      <c r="L723" s="0" t="n">
        <f aca="false">G723-J723</f>
        <v>-76</v>
      </c>
      <c r="M723" s="0" t="n">
        <v>1</v>
      </c>
    </row>
    <row r="724" customFormat="false" ht="15.8" hidden="false" customHeight="false" outlineLevel="0" collapsed="false">
      <c r="A724" s="0" t="str">
        <f aca="false">MID(C724,1,2)</f>
        <v>02</v>
      </c>
      <c r="B724" s="0" t="str">
        <f aca="false">VLOOKUP(A724,Nomenclature!$E$1:$F$9,2,0)</f>
        <v>Café Hôtel Restaurant</v>
      </c>
      <c r="C724" s="5" t="s">
        <v>676</v>
      </c>
      <c r="D724" s="4" t="s">
        <v>239</v>
      </c>
      <c r="E724" s="4" t="s">
        <v>733</v>
      </c>
      <c r="F724" s="4" t="n">
        <v>0.298805643670996</v>
      </c>
      <c r="G724" s="4" t="n">
        <v>241.875</v>
      </c>
      <c r="H724" s="4" t="n">
        <v>492.890625</v>
      </c>
      <c r="I724" s="4" t="n">
        <f aca="false">SUMIFS(bibli_modele_init!$D$1:$D$4467,bibli_modele_init!$A$1:$A$4467,$C724,bibli_modele_init!$C$1:$C$4467,$E724)</f>
        <v>0.312471312850386</v>
      </c>
      <c r="J724" s="0" t="n">
        <f aca="false">SUMIFS(bibli_modele_init!$E$1:$E$4467,bibli_modele_init!$A$1:$A$4467,$C724,bibli_modele_init!$C$1:$C$4467,$E724)</f>
        <v>241.875</v>
      </c>
      <c r="K724" s="0" t="n">
        <f aca="false">F724-I724</f>
        <v>-0.01366566917939</v>
      </c>
      <c r="L724" s="0" t="n">
        <f aca="false">G724-J724</f>
        <v>0</v>
      </c>
      <c r="M724" s="0" t="n">
        <v>1</v>
      </c>
    </row>
    <row r="725" customFormat="false" ht="15.8" hidden="false" customHeight="false" outlineLevel="0" collapsed="false">
      <c r="A725" s="0" t="str">
        <f aca="false">MID(C725,1,2)</f>
        <v>02</v>
      </c>
      <c r="B725" s="0" t="str">
        <f aca="false">VLOOKUP(A725,Nomenclature!$E$1:$F$9,2,0)</f>
        <v>Café Hôtel Restaurant</v>
      </c>
      <c r="C725" s="5" t="s">
        <v>676</v>
      </c>
      <c r="D725" s="4" t="s">
        <v>155</v>
      </c>
      <c r="E725" s="4" t="s">
        <v>734</v>
      </c>
      <c r="F725" s="4" t="n">
        <v>0.133789448505154</v>
      </c>
      <c r="G725" s="4" t="n">
        <v>196.875</v>
      </c>
      <c r="H725" s="4" t="n">
        <v>492.890625</v>
      </c>
      <c r="I725" s="4" t="n">
        <f aca="false">SUMIFS(bibli_modele_init!$D$1:$D$4467,bibli_modele_init!$A$1:$A$4467,$C725,bibli_modele_init!$C$1:$C$4467,$E725)</f>
        <v>0.123583387553878</v>
      </c>
      <c r="J725" s="0" t="n">
        <f aca="false">SUMIFS(bibli_modele_init!$E$1:$E$4467,bibli_modele_init!$A$1:$A$4467,$C725,bibli_modele_init!$C$1:$C$4467,$E725)</f>
        <v>196.875</v>
      </c>
      <c r="K725" s="0" t="n">
        <f aca="false">F725-I725</f>
        <v>0.010206060951276</v>
      </c>
      <c r="L725" s="0" t="n">
        <f aca="false">G725-J725</f>
        <v>0</v>
      </c>
      <c r="M725" s="0" t="n">
        <v>1</v>
      </c>
    </row>
    <row r="726" customFormat="false" ht="15.8" hidden="false" customHeight="false" outlineLevel="0" collapsed="false">
      <c r="A726" s="0" t="str">
        <f aca="false">MID(C726,1,2)</f>
        <v>02</v>
      </c>
      <c r="B726" s="0" t="str">
        <f aca="false">VLOOKUP(A726,Nomenclature!$E$1:$F$9,2,0)</f>
        <v>Café Hôtel Restaurant</v>
      </c>
      <c r="C726" s="5" t="s">
        <v>676</v>
      </c>
      <c r="D726" s="4" t="s">
        <v>239</v>
      </c>
      <c r="E726" s="4" t="s">
        <v>735</v>
      </c>
      <c r="F726" s="4" t="n">
        <v>0.0501566616290089</v>
      </c>
      <c r="G726" s="4" t="n">
        <v>196.875</v>
      </c>
      <c r="H726" s="4" t="n">
        <v>492.890625</v>
      </c>
      <c r="I726" s="4" t="n">
        <f aca="false">SUMIFS(bibli_modele_init!$D$1:$D$4467,bibli_modele_init!$A$1:$A$4467,$C726,bibli_modele_init!$C$1:$C$4467,$E726)</f>
        <v>0.0524505417998863</v>
      </c>
      <c r="J726" s="0" t="n">
        <f aca="false">SUMIFS(bibli_modele_init!$E$1:$E$4467,bibli_modele_init!$A$1:$A$4467,$C726,bibli_modele_init!$C$1:$C$4467,$E726)</f>
        <v>196.875</v>
      </c>
      <c r="K726" s="0" t="n">
        <f aca="false">F726-I726</f>
        <v>-0.0022938801708774</v>
      </c>
      <c r="L726" s="0" t="n">
        <f aca="false">G726-J726</f>
        <v>0</v>
      </c>
      <c r="M726" s="0" t="n">
        <v>1</v>
      </c>
    </row>
    <row r="727" customFormat="false" ht="15.8" hidden="false" customHeight="false" outlineLevel="0" collapsed="false">
      <c r="A727" s="0" t="str">
        <f aca="false">MID(C727,1,2)</f>
        <v>02</v>
      </c>
      <c r="B727" s="0" t="str">
        <f aca="false">VLOOKUP(A727,Nomenclature!$E$1:$F$9,2,0)</f>
        <v>Café Hôtel Restaurant</v>
      </c>
      <c r="C727" s="5" t="s">
        <v>676</v>
      </c>
      <c r="D727" s="4" t="s">
        <v>155</v>
      </c>
      <c r="E727" s="4" t="s">
        <v>736</v>
      </c>
      <c r="F727" s="4" t="n">
        <v>0.187305227859394</v>
      </c>
      <c r="G727" s="4" t="n">
        <v>209.0625</v>
      </c>
      <c r="H727" s="4" t="n">
        <v>972.421875</v>
      </c>
      <c r="I727" s="4" t="n">
        <f aca="false">SUMIFS(bibli_modele_init!$D$1:$D$4467,bibli_modele_init!$A$1:$A$4467,$C727,bibli_modele_init!$C$1:$C$4467,$E727)</f>
        <v>0.17301674257543</v>
      </c>
      <c r="J727" s="0" t="n">
        <f aca="false">SUMIFS(bibli_modele_init!$E$1:$E$4467,bibli_modele_init!$A$1:$A$4467,$C727,bibli_modele_init!$C$1:$C$4467,$E727)</f>
        <v>209.0625</v>
      </c>
      <c r="K727" s="0" t="n">
        <f aca="false">F727-I727</f>
        <v>0.014288485283964</v>
      </c>
      <c r="L727" s="0" t="n">
        <f aca="false">G727-J727</f>
        <v>0</v>
      </c>
      <c r="M727" s="0" t="n">
        <v>1</v>
      </c>
    </row>
    <row r="728" customFormat="false" ht="15.8" hidden="false" customHeight="false" outlineLevel="0" collapsed="false">
      <c r="A728" s="0" t="str">
        <f aca="false">MID(C728,1,2)</f>
        <v>02</v>
      </c>
      <c r="B728" s="0" t="str">
        <f aca="false">VLOOKUP(A728,Nomenclature!$E$1:$F$9,2,0)</f>
        <v>Café Hôtel Restaurant</v>
      </c>
      <c r="C728" s="5" t="s">
        <v>676</v>
      </c>
      <c r="D728" s="4" t="s">
        <v>239</v>
      </c>
      <c r="E728" s="4" t="s">
        <v>737</v>
      </c>
      <c r="F728" s="4" t="n">
        <v>0</v>
      </c>
      <c r="G728" s="4" t="n">
        <v>0</v>
      </c>
      <c r="H728" s="4" t="n">
        <v>0</v>
      </c>
      <c r="I728" s="4" t="n">
        <f aca="false">SUMIFS(bibli_modele_init!$D$1:$D$4467,bibli_modele_init!$A$1:$A$4467,$C728,bibli_modele_init!$C$1:$C$4467,$E728)</f>
        <v>0.0734307585198408</v>
      </c>
      <c r="J728" s="0" t="n">
        <f aca="false">SUMIFS(bibli_modele_init!$E$1:$E$4467,bibli_modele_init!$A$1:$A$4467,$C728,bibli_modele_init!$C$1:$C$4467,$E728)</f>
        <v>196.875</v>
      </c>
      <c r="K728" s="0" t="n">
        <f aca="false">F728-I728</f>
        <v>-0.0734307585198408</v>
      </c>
      <c r="L728" s="0" t="n">
        <f aca="false">G728-J728</f>
        <v>-196.875</v>
      </c>
      <c r="M728" s="0" t="n">
        <v>1</v>
      </c>
    </row>
    <row r="729" customFormat="false" ht="15.8" hidden="false" customHeight="false" outlineLevel="0" collapsed="false">
      <c r="A729" s="0" t="str">
        <f aca="false">MID(C729,1,2)</f>
        <v>02</v>
      </c>
      <c r="B729" s="0" t="str">
        <f aca="false">VLOOKUP(A729,Nomenclature!$E$1:$F$9,2,0)</f>
        <v>Café Hôtel Restaurant</v>
      </c>
      <c r="C729" s="5" t="s">
        <v>676</v>
      </c>
      <c r="D729" s="4" t="s">
        <v>738</v>
      </c>
      <c r="E729" s="4" t="s">
        <v>738</v>
      </c>
      <c r="F729" s="4" t="n">
        <v>0.15</v>
      </c>
      <c r="G729" s="4" t="n">
        <v>20</v>
      </c>
      <c r="H729" s="4" t="n">
        <v>0</v>
      </c>
      <c r="I729" s="4" t="n">
        <f aca="false">SUMIFS(bibli_modele_init!$D$1:$D$4467,bibli_modele_init!$A$1:$A$4467,$C729,bibli_modele_init!$C$1:$C$4467,$E729)</f>
        <v>0.15</v>
      </c>
      <c r="J729" s="0" t="n">
        <f aca="false">SUMIFS(bibli_modele_init!$E$1:$E$4467,bibli_modele_init!$A$1:$A$4467,$C729,bibli_modele_init!$C$1:$C$4467,$E729)</f>
        <v>20</v>
      </c>
      <c r="K729" s="0" t="n">
        <f aca="false">F729-I729</f>
        <v>0</v>
      </c>
      <c r="L729" s="0" t="n">
        <f aca="false">G729-J729</f>
        <v>0</v>
      </c>
      <c r="M729" s="0" t="n">
        <v>1</v>
      </c>
    </row>
    <row r="730" customFormat="false" ht="15.8" hidden="false" customHeight="false" outlineLevel="0" collapsed="false">
      <c r="A730" s="0" t="str">
        <f aca="false">MID(C730,1,2)</f>
        <v>02</v>
      </c>
      <c r="B730" s="0" t="str">
        <f aca="false">VLOOKUP(A730,Nomenclature!$E$1:$F$9,2,0)</f>
        <v>Café Hôtel Restaurant</v>
      </c>
      <c r="C730" s="5" t="s">
        <v>365</v>
      </c>
      <c r="D730" s="4" t="s">
        <v>155</v>
      </c>
      <c r="E730" s="4" t="s">
        <v>732</v>
      </c>
      <c r="F730" s="4" t="n">
        <v>0.806342639563301</v>
      </c>
      <c r="G730" s="4" t="n">
        <v>259.0625</v>
      </c>
      <c r="H730" s="4" t="n">
        <v>4144.921875</v>
      </c>
      <c r="I730" s="4" t="n">
        <f aca="false">SUMIFS(bibli_modele_init!$D$1:$D$4467,bibli_modele_init!$A$1:$A$4467,$C730,bibli_modele_init!$C$1:$C$4467,$E730)</f>
        <v>0.819006535464977</v>
      </c>
      <c r="J730" s="0" t="n">
        <f aca="false">SUMIFS(bibli_modele_init!$E$1:$E$4467,bibli_modele_init!$A$1:$A$4467,$C730,bibli_modele_init!$C$1:$C$4467,$E730)</f>
        <v>335.0625</v>
      </c>
      <c r="K730" s="0" t="n">
        <f aca="false">F730-I730</f>
        <v>-0.0126638959016759</v>
      </c>
      <c r="L730" s="0" t="n">
        <f aca="false">G730-J730</f>
        <v>-76</v>
      </c>
      <c r="M730" s="0" t="n">
        <v>1</v>
      </c>
    </row>
    <row r="731" customFormat="false" ht="15.8" hidden="false" customHeight="false" outlineLevel="0" collapsed="false">
      <c r="A731" s="0" t="str">
        <f aca="false">MID(C731,1,2)</f>
        <v>02</v>
      </c>
      <c r="B731" s="0" t="str">
        <f aca="false">VLOOKUP(A731,Nomenclature!$E$1:$F$9,2,0)</f>
        <v>Café Hôtel Restaurant</v>
      </c>
      <c r="C731" s="5" t="s">
        <v>365</v>
      </c>
      <c r="D731" s="4" t="s">
        <v>239</v>
      </c>
      <c r="E731" s="4" t="s">
        <v>733</v>
      </c>
      <c r="F731" s="4" t="n">
        <v>0.302975903010458</v>
      </c>
      <c r="G731" s="4" t="n">
        <v>241.875</v>
      </c>
      <c r="H731" s="4" t="n">
        <v>492.890625</v>
      </c>
      <c r="I731" s="4" t="n">
        <f aca="false">SUMIFS(bibli_modele_init!$D$1:$D$4467,bibli_modele_init!$A$1:$A$4467,$C731,bibli_modele_init!$C$1:$C$4467,$E731)</f>
        <v>0.312429874429643</v>
      </c>
      <c r="J731" s="0" t="n">
        <f aca="false">SUMIFS(bibli_modele_init!$E$1:$E$4467,bibli_modele_init!$A$1:$A$4467,$C731,bibli_modele_init!$C$1:$C$4467,$E731)</f>
        <v>241.875</v>
      </c>
      <c r="K731" s="0" t="n">
        <f aca="false">F731-I731</f>
        <v>-0.00945397141918503</v>
      </c>
      <c r="L731" s="0" t="n">
        <f aca="false">G731-J731</f>
        <v>0</v>
      </c>
      <c r="M731" s="0" t="n">
        <v>1</v>
      </c>
    </row>
    <row r="732" customFormat="false" ht="15.8" hidden="false" customHeight="false" outlineLevel="0" collapsed="false">
      <c r="A732" s="0" t="str">
        <f aca="false">MID(C732,1,2)</f>
        <v>02</v>
      </c>
      <c r="B732" s="0" t="str">
        <f aca="false">VLOOKUP(A732,Nomenclature!$E$1:$F$9,2,0)</f>
        <v>Café Hôtel Restaurant</v>
      </c>
      <c r="C732" s="5" t="s">
        <v>365</v>
      </c>
      <c r="D732" s="4" t="s">
        <v>155</v>
      </c>
      <c r="E732" s="4" t="s">
        <v>734</v>
      </c>
      <c r="F732" s="4" t="n">
        <v>0.13535037167554</v>
      </c>
      <c r="G732" s="4" t="n">
        <v>196.875</v>
      </c>
      <c r="H732" s="4" t="n">
        <v>492.890625</v>
      </c>
      <c r="I732" s="4" t="n">
        <f aca="false">SUMIFS(bibli_modele_init!$D$1:$D$4467,bibli_modele_init!$A$1:$A$4467,$C732,bibli_modele_init!$C$1:$C$4467,$E732)</f>
        <v>0.12372848732203</v>
      </c>
      <c r="J732" s="0" t="n">
        <f aca="false">SUMIFS(bibli_modele_init!$E$1:$E$4467,bibli_modele_init!$A$1:$A$4467,$C732,bibli_modele_init!$C$1:$C$4467,$E732)</f>
        <v>196.875</v>
      </c>
      <c r="K732" s="0" t="n">
        <f aca="false">F732-I732</f>
        <v>0.01162188435351</v>
      </c>
      <c r="L732" s="0" t="n">
        <f aca="false">G732-J732</f>
        <v>0</v>
      </c>
      <c r="M732" s="0" t="n">
        <v>1</v>
      </c>
    </row>
    <row r="733" customFormat="false" ht="15.8" hidden="false" customHeight="false" outlineLevel="0" collapsed="false">
      <c r="A733" s="0" t="str">
        <f aca="false">MID(C733,1,2)</f>
        <v>02</v>
      </c>
      <c r="B733" s="0" t="str">
        <f aca="false">VLOOKUP(A733,Nomenclature!$E$1:$F$9,2,0)</f>
        <v>Café Hôtel Restaurant</v>
      </c>
      <c r="C733" s="5" t="s">
        <v>365</v>
      </c>
      <c r="D733" s="4" t="s">
        <v>239</v>
      </c>
      <c r="E733" s="4" t="s">
        <v>735</v>
      </c>
      <c r="F733" s="4" t="n">
        <v>0.0508566694468829</v>
      </c>
      <c r="G733" s="4" t="n">
        <v>196.875</v>
      </c>
      <c r="H733" s="4" t="n">
        <v>492.890625</v>
      </c>
      <c r="I733" s="4" t="n">
        <f aca="false">SUMIFS(bibli_modele_init!$D$1:$D$4467,bibli_modele_init!$A$1:$A$4467,$C733,bibli_modele_init!$C$1:$C$4467,$E733)</f>
        <v>0.0524435860649757</v>
      </c>
      <c r="J733" s="0" t="n">
        <f aca="false">SUMIFS(bibli_modele_init!$E$1:$E$4467,bibli_modele_init!$A$1:$A$4467,$C733,bibli_modele_init!$C$1:$C$4467,$E733)</f>
        <v>196.875</v>
      </c>
      <c r="K733" s="0" t="n">
        <f aca="false">F733-I733</f>
        <v>-0.0015869166180928</v>
      </c>
      <c r="L733" s="0" t="n">
        <f aca="false">G733-J733</f>
        <v>0</v>
      </c>
      <c r="M733" s="0" t="n">
        <v>1</v>
      </c>
    </row>
    <row r="734" customFormat="false" ht="15.8" hidden="false" customHeight="false" outlineLevel="0" collapsed="false">
      <c r="A734" s="0" t="str">
        <f aca="false">MID(C734,1,2)</f>
        <v>02</v>
      </c>
      <c r="B734" s="0" t="str">
        <f aca="false">VLOOKUP(A734,Nomenclature!$E$1:$F$9,2,0)</f>
        <v>Café Hôtel Restaurant</v>
      </c>
      <c r="C734" s="5" t="s">
        <v>365</v>
      </c>
      <c r="D734" s="4" t="s">
        <v>155</v>
      </c>
      <c r="E734" s="4" t="s">
        <v>736</v>
      </c>
      <c r="F734" s="4" t="n">
        <v>0.189490520297376</v>
      </c>
      <c r="G734" s="4" t="n">
        <v>209.0625</v>
      </c>
      <c r="H734" s="4" t="n">
        <v>972.421875</v>
      </c>
      <c r="I734" s="4" t="n">
        <f aca="false">SUMIFS(bibli_modele_init!$D$1:$D$4467,bibli_modele_init!$A$1:$A$4467,$C734,bibli_modele_init!$C$1:$C$4467,$E734)</f>
        <v>0.173219882250843</v>
      </c>
      <c r="J734" s="0" t="n">
        <f aca="false">SUMIFS(bibli_modele_init!$E$1:$E$4467,bibli_modele_init!$A$1:$A$4467,$C734,bibli_modele_init!$C$1:$C$4467,$E734)</f>
        <v>209.0625</v>
      </c>
      <c r="K734" s="0" t="n">
        <f aca="false">F734-I734</f>
        <v>0.016270638046533</v>
      </c>
      <c r="L734" s="0" t="n">
        <f aca="false">G734-J734</f>
        <v>0</v>
      </c>
      <c r="M734" s="0" t="n">
        <v>1</v>
      </c>
    </row>
    <row r="735" customFormat="false" ht="15.8" hidden="false" customHeight="false" outlineLevel="0" collapsed="false">
      <c r="A735" s="0" t="str">
        <f aca="false">MID(C735,1,2)</f>
        <v>02</v>
      </c>
      <c r="B735" s="0" t="str">
        <f aca="false">VLOOKUP(A735,Nomenclature!$E$1:$F$9,2,0)</f>
        <v>Café Hôtel Restaurant</v>
      </c>
      <c r="C735" s="5" t="s">
        <v>365</v>
      </c>
      <c r="D735" s="4" t="s">
        <v>239</v>
      </c>
      <c r="E735" s="4" t="s">
        <v>737</v>
      </c>
      <c r="F735" s="4" t="n">
        <v>0</v>
      </c>
      <c r="G735" s="4" t="n">
        <v>0</v>
      </c>
      <c r="H735" s="4" t="n">
        <v>0</v>
      </c>
      <c r="I735" s="4" t="n">
        <f aca="false">SUMIFS(bibli_modele_init!$D$1:$D$4467,bibli_modele_init!$A$1:$A$4467,$C735,bibli_modele_init!$C$1:$C$4467,$E735)</f>
        <v>0.073421020490966</v>
      </c>
      <c r="J735" s="0" t="n">
        <f aca="false">SUMIFS(bibli_modele_init!$E$1:$E$4467,bibli_modele_init!$A$1:$A$4467,$C735,bibli_modele_init!$C$1:$C$4467,$E735)</f>
        <v>196.875</v>
      </c>
      <c r="K735" s="0" t="n">
        <f aca="false">F735-I735</f>
        <v>-0.073421020490966</v>
      </c>
      <c r="L735" s="0" t="n">
        <f aca="false">G735-J735</f>
        <v>-196.875</v>
      </c>
      <c r="M735" s="0" t="n">
        <v>1</v>
      </c>
    </row>
    <row r="736" customFormat="false" ht="15.8" hidden="false" customHeight="false" outlineLevel="0" collapsed="false">
      <c r="A736" s="0" t="str">
        <f aca="false">MID(C736,1,2)</f>
        <v>02</v>
      </c>
      <c r="B736" s="0" t="str">
        <f aca="false">VLOOKUP(A736,Nomenclature!$E$1:$F$9,2,0)</f>
        <v>Café Hôtel Restaurant</v>
      </c>
      <c r="C736" s="5" t="s">
        <v>365</v>
      </c>
      <c r="D736" s="4" t="s">
        <v>738</v>
      </c>
      <c r="E736" s="4" t="s">
        <v>738</v>
      </c>
      <c r="F736" s="4" t="n">
        <v>0.15</v>
      </c>
      <c r="G736" s="4" t="n">
        <v>20</v>
      </c>
      <c r="H736" s="4" t="n">
        <v>0</v>
      </c>
      <c r="I736" s="4" t="n">
        <f aca="false">SUMIFS(bibli_modele_init!$D$1:$D$4467,bibli_modele_init!$A$1:$A$4467,$C736,bibli_modele_init!$C$1:$C$4467,$E736)</f>
        <v>0.15</v>
      </c>
      <c r="J736" s="0" t="n">
        <f aca="false">SUMIFS(bibli_modele_init!$E$1:$E$4467,bibli_modele_init!$A$1:$A$4467,$C736,bibli_modele_init!$C$1:$C$4467,$E736)</f>
        <v>20</v>
      </c>
      <c r="K736" s="0" t="n">
        <f aca="false">F736-I736</f>
        <v>0</v>
      </c>
      <c r="L736" s="0" t="n">
        <f aca="false">G736-J736</f>
        <v>0</v>
      </c>
      <c r="M736" s="0" t="n">
        <v>1</v>
      </c>
    </row>
    <row r="737" customFormat="false" ht="15.8" hidden="false" customHeight="false" outlineLevel="0" collapsed="false">
      <c r="A737" s="0" t="str">
        <f aca="false">MID(C737,1,2)</f>
        <v>02</v>
      </c>
      <c r="B737" s="0" t="str">
        <f aca="false">VLOOKUP(A737,Nomenclature!$E$1:$F$9,2,0)</f>
        <v>Café Hôtel Restaurant</v>
      </c>
      <c r="C737" s="5" t="s">
        <v>530</v>
      </c>
      <c r="D737" s="4" t="s">
        <v>155</v>
      </c>
      <c r="E737" s="4" t="s">
        <v>732</v>
      </c>
      <c r="F737" s="4" t="n">
        <v>0.806469966170514</v>
      </c>
      <c r="G737" s="4" t="n">
        <v>259.0625</v>
      </c>
      <c r="H737" s="4" t="n">
        <v>4144.921875</v>
      </c>
      <c r="I737" s="4" t="n">
        <f aca="false">SUMIFS(bibli_modele_init!$D$1:$D$4467,bibli_modele_init!$A$1:$A$4467,$C737,bibli_modele_init!$C$1:$C$4467,$E737)</f>
        <v>0.819618213491702</v>
      </c>
      <c r="J737" s="0" t="n">
        <f aca="false">SUMIFS(bibli_modele_init!$E$1:$E$4467,bibli_modele_init!$A$1:$A$4467,$C737,bibli_modele_init!$C$1:$C$4467,$E737)</f>
        <v>335.0625</v>
      </c>
      <c r="K737" s="0" t="n">
        <f aca="false">F737-I737</f>
        <v>-0.013148247321188</v>
      </c>
      <c r="L737" s="0" t="n">
        <f aca="false">G737-J737</f>
        <v>-76</v>
      </c>
      <c r="M737" s="0" t="n">
        <v>1</v>
      </c>
    </row>
    <row r="738" customFormat="false" ht="15.8" hidden="false" customHeight="false" outlineLevel="0" collapsed="false">
      <c r="A738" s="0" t="str">
        <f aca="false">MID(C738,1,2)</f>
        <v>02</v>
      </c>
      <c r="B738" s="0" t="str">
        <f aca="false">VLOOKUP(A738,Nomenclature!$E$1:$F$9,2,0)</f>
        <v>Café Hôtel Restaurant</v>
      </c>
      <c r="C738" s="5" t="s">
        <v>530</v>
      </c>
      <c r="D738" s="4" t="s">
        <v>239</v>
      </c>
      <c r="E738" s="4" t="s">
        <v>733</v>
      </c>
      <c r="F738" s="4" t="n">
        <v>0.302303949880001</v>
      </c>
      <c r="G738" s="4" t="n">
        <v>241.875</v>
      </c>
      <c r="H738" s="4" t="n">
        <v>492.890625</v>
      </c>
      <c r="I738" s="4" t="n">
        <f aca="false">SUMIFS(bibli_modele_init!$D$1:$D$4467,bibli_modele_init!$A$1:$A$4467,$C738,bibli_modele_init!$C$1:$C$4467,$E738)</f>
        <v>0.312427984654598</v>
      </c>
      <c r="J738" s="0" t="n">
        <f aca="false">SUMIFS(bibli_modele_init!$E$1:$E$4467,bibli_modele_init!$A$1:$A$4467,$C738,bibli_modele_init!$C$1:$C$4467,$E738)</f>
        <v>241.875</v>
      </c>
      <c r="K738" s="0" t="n">
        <f aca="false">F738-I738</f>
        <v>-0.010124034774597</v>
      </c>
      <c r="L738" s="0" t="n">
        <f aca="false">G738-J738</f>
        <v>0</v>
      </c>
      <c r="M738" s="0" t="n">
        <v>1</v>
      </c>
    </row>
    <row r="739" customFormat="false" ht="15.8" hidden="false" customHeight="false" outlineLevel="0" collapsed="false">
      <c r="A739" s="0" t="str">
        <f aca="false">MID(C739,1,2)</f>
        <v>02</v>
      </c>
      <c r="B739" s="0" t="str">
        <f aca="false">VLOOKUP(A739,Nomenclature!$E$1:$F$9,2,0)</f>
        <v>Café Hôtel Restaurant</v>
      </c>
      <c r="C739" s="5" t="s">
        <v>530</v>
      </c>
      <c r="D739" s="4" t="s">
        <v>155</v>
      </c>
      <c r="E739" s="4" t="s">
        <v>734</v>
      </c>
      <c r="F739" s="4" t="n">
        <v>0.119578374131438</v>
      </c>
      <c r="G739" s="4" t="n">
        <v>196.875</v>
      </c>
      <c r="H739" s="4" t="n">
        <v>492.890625</v>
      </c>
      <c r="I739" s="4" t="n">
        <f aca="false">SUMIFS(bibli_modele_init!$D$1:$D$4467,bibli_modele_init!$A$1:$A$4467,$C739,bibli_modele_init!$C$1:$C$4467,$E739)</f>
        <v>0.109375123382562</v>
      </c>
      <c r="J739" s="0" t="n">
        <f aca="false">SUMIFS(bibli_modele_init!$E$1:$E$4467,bibli_modele_init!$A$1:$A$4467,$C739,bibli_modele_init!$C$1:$C$4467,$E739)</f>
        <v>196.875</v>
      </c>
      <c r="K739" s="0" t="n">
        <f aca="false">F739-I739</f>
        <v>0.010203250748876</v>
      </c>
      <c r="L739" s="0" t="n">
        <f aca="false">G739-J739</f>
        <v>0</v>
      </c>
      <c r="M739" s="0" t="n">
        <v>1</v>
      </c>
    </row>
    <row r="740" customFormat="false" ht="15.8" hidden="false" customHeight="false" outlineLevel="0" collapsed="false">
      <c r="A740" s="0" t="str">
        <f aca="false">MID(C740,1,2)</f>
        <v>02</v>
      </c>
      <c r="B740" s="0" t="str">
        <f aca="false">VLOOKUP(A740,Nomenclature!$E$1:$F$9,2,0)</f>
        <v>Café Hôtel Restaurant</v>
      </c>
      <c r="C740" s="5" t="s">
        <v>530</v>
      </c>
      <c r="D740" s="4" t="s">
        <v>239</v>
      </c>
      <c r="E740" s="4" t="s">
        <v>735</v>
      </c>
      <c r="F740" s="4" t="n">
        <v>0.0448237582756047</v>
      </c>
      <c r="G740" s="4" t="n">
        <v>196.875</v>
      </c>
      <c r="H740" s="4" t="n">
        <v>492.890625</v>
      </c>
      <c r="I740" s="4" t="n">
        <f aca="false">SUMIFS(bibli_modele_init!$D$1:$D$4467,bibli_modele_init!$A$1:$A$4467,$C740,bibli_modele_init!$C$1:$C$4467,$E740)</f>
        <v>0.0463248874865836</v>
      </c>
      <c r="J740" s="0" t="n">
        <f aca="false">SUMIFS(bibli_modele_init!$E$1:$E$4467,bibli_modele_init!$A$1:$A$4467,$C740,bibli_modele_init!$C$1:$C$4467,$E740)</f>
        <v>196.875</v>
      </c>
      <c r="K740" s="0" t="n">
        <f aca="false">F740-I740</f>
        <v>-0.0015011292109789</v>
      </c>
      <c r="L740" s="0" t="n">
        <f aca="false">G740-J740</f>
        <v>0</v>
      </c>
      <c r="M740" s="0" t="n">
        <v>1</v>
      </c>
    </row>
    <row r="741" customFormat="false" ht="15.8" hidden="false" customHeight="false" outlineLevel="0" collapsed="false">
      <c r="A741" s="0" t="str">
        <f aca="false">MID(C741,1,2)</f>
        <v>02</v>
      </c>
      <c r="B741" s="0" t="str">
        <f aca="false">VLOOKUP(A741,Nomenclature!$E$1:$F$9,2,0)</f>
        <v>Café Hôtel Restaurant</v>
      </c>
      <c r="C741" s="5" t="s">
        <v>530</v>
      </c>
      <c r="D741" s="4" t="s">
        <v>155</v>
      </c>
      <c r="E741" s="4" t="s">
        <v>736</v>
      </c>
      <c r="F741" s="4" t="n">
        <v>0.216594790937409</v>
      </c>
      <c r="G741" s="4" t="n">
        <v>209.0625</v>
      </c>
      <c r="H741" s="4" t="n">
        <v>972.421875</v>
      </c>
      <c r="I741" s="4" t="n">
        <f aca="false">SUMIFS(bibli_modele_init!$D$1:$D$4467,bibli_modele_init!$A$1:$A$4467,$C741,bibli_modele_init!$C$1:$C$4467,$E741)</f>
        <v>0.198113431032566</v>
      </c>
      <c r="J741" s="0" t="n">
        <f aca="false">SUMIFS(bibli_modele_init!$E$1:$E$4467,bibli_modele_init!$A$1:$A$4467,$C741,bibli_modele_init!$C$1:$C$4467,$E741)</f>
        <v>209.0625</v>
      </c>
      <c r="K741" s="0" t="n">
        <f aca="false">F741-I741</f>
        <v>0.018481359904843</v>
      </c>
      <c r="L741" s="0" t="n">
        <f aca="false">G741-J741</f>
        <v>0</v>
      </c>
      <c r="M741" s="0" t="n">
        <v>1</v>
      </c>
    </row>
    <row r="742" customFormat="false" ht="15.8" hidden="false" customHeight="false" outlineLevel="0" collapsed="false">
      <c r="A742" s="0" t="str">
        <f aca="false">MID(C742,1,2)</f>
        <v>02</v>
      </c>
      <c r="B742" s="0" t="str">
        <f aca="false">VLOOKUP(A742,Nomenclature!$E$1:$F$9,2,0)</f>
        <v>Café Hôtel Restaurant</v>
      </c>
      <c r="C742" s="5" t="s">
        <v>530</v>
      </c>
      <c r="D742" s="4" t="s">
        <v>239</v>
      </c>
      <c r="E742" s="4" t="s">
        <v>737</v>
      </c>
      <c r="F742" s="4" t="n">
        <v>0</v>
      </c>
      <c r="G742" s="4" t="n">
        <v>0</v>
      </c>
      <c r="H742" s="4" t="n">
        <v>0</v>
      </c>
      <c r="I742" s="4" t="n">
        <f aca="false">SUMIFS(bibli_modele_init!$D$1:$D$4467,bibli_modele_init!$A$1:$A$4467,$C742,bibli_modele_init!$C$1:$C$4467,$E742)</f>
        <v>0.0839092301643779</v>
      </c>
      <c r="J742" s="0" t="n">
        <f aca="false">SUMIFS(bibli_modele_init!$E$1:$E$4467,bibli_modele_init!$A$1:$A$4467,$C742,bibli_modele_init!$C$1:$C$4467,$E742)</f>
        <v>196.875</v>
      </c>
      <c r="K742" s="0" t="n">
        <f aca="false">F742-I742</f>
        <v>-0.0839092301643779</v>
      </c>
      <c r="L742" s="0" t="n">
        <f aca="false">G742-J742</f>
        <v>-196.875</v>
      </c>
      <c r="M742" s="0" t="n">
        <v>1</v>
      </c>
    </row>
    <row r="743" customFormat="false" ht="15.8" hidden="false" customHeight="false" outlineLevel="0" collapsed="false">
      <c r="A743" s="0" t="str">
        <f aca="false">MID(C743,1,2)</f>
        <v>02</v>
      </c>
      <c r="B743" s="0" t="str">
        <f aca="false">VLOOKUP(A743,Nomenclature!$E$1:$F$9,2,0)</f>
        <v>Café Hôtel Restaurant</v>
      </c>
      <c r="C743" s="5" t="s">
        <v>530</v>
      </c>
      <c r="D743" s="4" t="s">
        <v>738</v>
      </c>
      <c r="E743" s="4" t="s">
        <v>738</v>
      </c>
      <c r="F743" s="4" t="n">
        <v>0.15</v>
      </c>
      <c r="G743" s="4" t="n">
        <v>20</v>
      </c>
      <c r="H743" s="4" t="n">
        <v>0</v>
      </c>
      <c r="I743" s="4" t="n">
        <f aca="false">SUMIFS(bibli_modele_init!$D$1:$D$4467,bibli_modele_init!$A$1:$A$4467,$C743,bibli_modele_init!$C$1:$C$4467,$E743)</f>
        <v>0.15</v>
      </c>
      <c r="J743" s="0" t="n">
        <f aca="false">SUMIFS(bibli_modele_init!$E$1:$E$4467,bibli_modele_init!$A$1:$A$4467,$C743,bibli_modele_init!$C$1:$C$4467,$E743)</f>
        <v>20</v>
      </c>
      <c r="K743" s="0" t="n">
        <f aca="false">F743-I743</f>
        <v>0</v>
      </c>
      <c r="L743" s="0" t="n">
        <f aca="false">G743-J743</f>
        <v>0</v>
      </c>
      <c r="M743" s="0" t="n">
        <v>1</v>
      </c>
    </row>
    <row r="744" customFormat="false" ht="15.8" hidden="false" customHeight="false" outlineLevel="0" collapsed="false">
      <c r="A744" s="0" t="str">
        <f aca="false">MID(C744,1,2)</f>
        <v>02</v>
      </c>
      <c r="B744" s="0" t="str">
        <f aca="false">VLOOKUP(A744,Nomenclature!$E$1:$F$9,2,0)</f>
        <v>Café Hôtel Restaurant</v>
      </c>
      <c r="C744" s="5" t="s">
        <v>677</v>
      </c>
      <c r="D744" s="4" t="s">
        <v>155</v>
      </c>
      <c r="E744" s="4" t="s">
        <v>732</v>
      </c>
      <c r="F744" s="4" t="n">
        <v>0.798594959418597</v>
      </c>
      <c r="G744" s="4" t="n">
        <v>259.0625</v>
      </c>
      <c r="H744" s="4" t="n">
        <v>4144.921875</v>
      </c>
      <c r="I744" s="4" t="n">
        <f aca="false">SUMIFS(bibli_modele_init!$D$1:$D$4467,bibli_modele_init!$A$1:$A$4467,$C744,bibli_modele_init!$C$1:$C$4467,$E744)</f>
        <v>0.818883213217504</v>
      </c>
      <c r="J744" s="0" t="n">
        <f aca="false">SUMIFS(bibli_modele_init!$E$1:$E$4467,bibli_modele_init!$A$1:$A$4467,$C744,bibli_modele_init!$C$1:$C$4467,$E744)</f>
        <v>335.0625</v>
      </c>
      <c r="K744" s="0" t="n">
        <f aca="false">F744-I744</f>
        <v>-0.020288253798907</v>
      </c>
      <c r="L744" s="0" t="n">
        <f aca="false">G744-J744</f>
        <v>-76</v>
      </c>
      <c r="M744" s="0" t="n">
        <v>1</v>
      </c>
    </row>
    <row r="745" customFormat="false" ht="15.8" hidden="false" customHeight="false" outlineLevel="0" collapsed="false">
      <c r="A745" s="0" t="str">
        <f aca="false">MID(C745,1,2)</f>
        <v>02</v>
      </c>
      <c r="B745" s="0" t="str">
        <f aca="false">VLOOKUP(A745,Nomenclature!$E$1:$F$9,2,0)</f>
        <v>Café Hôtel Restaurant</v>
      </c>
      <c r="C745" s="5" t="s">
        <v>677</v>
      </c>
      <c r="D745" s="4" t="s">
        <v>239</v>
      </c>
      <c r="E745" s="4" t="s">
        <v>733</v>
      </c>
      <c r="F745" s="4" t="n">
        <v>0.298536814594329</v>
      </c>
      <c r="G745" s="4" t="n">
        <v>241.875</v>
      </c>
      <c r="H745" s="4" t="n">
        <v>492.890625</v>
      </c>
      <c r="I745" s="4" t="n">
        <f aca="false">SUMIFS(bibli_modele_init!$D$1:$D$4467,bibli_modele_init!$A$1:$A$4467,$C745,bibli_modele_init!$C$1:$C$4467,$E745)</f>
        <v>0.312567567056084</v>
      </c>
      <c r="J745" s="0" t="n">
        <f aca="false">SUMIFS(bibli_modele_init!$E$1:$E$4467,bibli_modele_init!$A$1:$A$4467,$C745,bibli_modele_init!$C$1:$C$4467,$E745)</f>
        <v>241.875</v>
      </c>
      <c r="K745" s="0" t="n">
        <f aca="false">F745-I745</f>
        <v>-0.014030752461755</v>
      </c>
      <c r="L745" s="0" t="n">
        <f aca="false">G745-J745</f>
        <v>0</v>
      </c>
      <c r="M745" s="0" t="n">
        <v>1</v>
      </c>
    </row>
    <row r="746" customFormat="false" ht="15.8" hidden="false" customHeight="false" outlineLevel="0" collapsed="false">
      <c r="A746" s="0" t="str">
        <f aca="false">MID(C746,1,2)</f>
        <v>02</v>
      </c>
      <c r="B746" s="0" t="str">
        <f aca="false">VLOOKUP(A746,Nomenclature!$E$1:$F$9,2,0)</f>
        <v>Café Hôtel Restaurant</v>
      </c>
      <c r="C746" s="5" t="s">
        <v>677</v>
      </c>
      <c r="D746" s="4" t="s">
        <v>155</v>
      </c>
      <c r="E746" s="4" t="s">
        <v>734</v>
      </c>
      <c r="F746" s="4" t="n">
        <v>0.134049868222347</v>
      </c>
      <c r="G746" s="4" t="n">
        <v>196.875</v>
      </c>
      <c r="H746" s="4" t="n">
        <v>492.890625</v>
      </c>
      <c r="I746" s="4" t="n">
        <f aca="false">SUMIFS(bibli_modele_init!$D$1:$D$4467,bibli_modele_init!$A$1:$A$4467,$C746,bibli_modele_init!$C$1:$C$4467,$E746)</f>
        <v>0.12370985685393</v>
      </c>
      <c r="J746" s="0" t="n">
        <f aca="false">SUMIFS(bibli_modele_init!$E$1:$E$4467,bibli_modele_init!$A$1:$A$4467,$C746,bibli_modele_init!$C$1:$C$4467,$E746)</f>
        <v>196.875</v>
      </c>
      <c r="K746" s="0" t="n">
        <f aca="false">F746-I746</f>
        <v>0.010340011368417</v>
      </c>
      <c r="L746" s="0" t="n">
        <f aca="false">G746-J746</f>
        <v>0</v>
      </c>
      <c r="M746" s="0" t="n">
        <v>1</v>
      </c>
    </row>
    <row r="747" customFormat="false" ht="15.8" hidden="false" customHeight="false" outlineLevel="0" collapsed="false">
      <c r="A747" s="0" t="str">
        <f aca="false">MID(C747,1,2)</f>
        <v>02</v>
      </c>
      <c r="B747" s="0" t="str">
        <f aca="false">VLOOKUP(A747,Nomenclature!$E$1:$F$9,2,0)</f>
        <v>Café Hôtel Restaurant</v>
      </c>
      <c r="C747" s="5" t="s">
        <v>677</v>
      </c>
      <c r="D747" s="4" t="s">
        <v>239</v>
      </c>
      <c r="E747" s="4" t="s">
        <v>735</v>
      </c>
      <c r="F747" s="4" t="n">
        <v>0.050111536748271</v>
      </c>
      <c r="G747" s="4" t="n">
        <v>196.875</v>
      </c>
      <c r="H747" s="4" t="n">
        <v>492.890625</v>
      </c>
      <c r="I747" s="4" t="n">
        <f aca="false">SUMIFS(bibli_modele_init!$D$1:$D$4467,bibli_modele_init!$A$1:$A$4467,$C747,bibli_modele_init!$C$1:$C$4467,$E747)</f>
        <v>0.0524666987558427</v>
      </c>
      <c r="J747" s="0" t="n">
        <f aca="false">SUMIFS(bibli_modele_init!$E$1:$E$4467,bibli_modele_init!$A$1:$A$4467,$C747,bibli_modele_init!$C$1:$C$4467,$E747)</f>
        <v>196.875</v>
      </c>
      <c r="K747" s="0" t="n">
        <f aca="false">F747-I747</f>
        <v>-0.00235516200757169</v>
      </c>
      <c r="L747" s="0" t="n">
        <f aca="false">G747-J747</f>
        <v>0</v>
      </c>
      <c r="M747" s="0" t="n">
        <v>1</v>
      </c>
    </row>
    <row r="748" customFormat="false" ht="15.8" hidden="false" customHeight="false" outlineLevel="0" collapsed="false">
      <c r="A748" s="0" t="str">
        <f aca="false">MID(C748,1,2)</f>
        <v>02</v>
      </c>
      <c r="B748" s="0" t="str">
        <f aca="false">VLOOKUP(A748,Nomenclature!$E$1:$F$9,2,0)</f>
        <v>Café Hôtel Restaurant</v>
      </c>
      <c r="C748" s="5" t="s">
        <v>677</v>
      </c>
      <c r="D748" s="4" t="s">
        <v>155</v>
      </c>
      <c r="E748" s="4" t="s">
        <v>736</v>
      </c>
      <c r="F748" s="4" t="n">
        <v>0.18766981546337</v>
      </c>
      <c r="G748" s="4" t="n">
        <v>209.0625</v>
      </c>
      <c r="H748" s="4" t="n">
        <v>972.421875</v>
      </c>
      <c r="I748" s="4" t="n">
        <f aca="false">SUMIFS(bibli_modele_init!$D$1:$D$4467,bibli_modele_init!$A$1:$A$4467,$C748,bibli_modele_init!$C$1:$C$4467,$E748)</f>
        <v>0.173193799595502</v>
      </c>
      <c r="J748" s="0" t="n">
        <f aca="false">SUMIFS(bibli_modele_init!$E$1:$E$4467,bibli_modele_init!$A$1:$A$4467,$C748,bibli_modele_init!$C$1:$C$4467,$E748)</f>
        <v>209.0625</v>
      </c>
      <c r="K748" s="0" t="n">
        <f aca="false">F748-I748</f>
        <v>0.014476015867868</v>
      </c>
      <c r="L748" s="0" t="n">
        <f aca="false">G748-J748</f>
        <v>0</v>
      </c>
      <c r="M748" s="0" t="n">
        <v>1</v>
      </c>
    </row>
    <row r="749" customFormat="false" ht="15.8" hidden="false" customHeight="false" outlineLevel="0" collapsed="false">
      <c r="A749" s="0" t="str">
        <f aca="false">MID(C749,1,2)</f>
        <v>02</v>
      </c>
      <c r="B749" s="0" t="str">
        <f aca="false">VLOOKUP(A749,Nomenclature!$E$1:$F$9,2,0)</f>
        <v>Café Hôtel Restaurant</v>
      </c>
      <c r="C749" s="5" t="s">
        <v>677</v>
      </c>
      <c r="D749" s="4" t="s">
        <v>239</v>
      </c>
      <c r="E749" s="4" t="s">
        <v>737</v>
      </c>
      <c r="F749" s="4" t="n">
        <v>0</v>
      </c>
      <c r="G749" s="4" t="n">
        <v>0</v>
      </c>
      <c r="H749" s="4" t="n">
        <v>0</v>
      </c>
      <c r="I749" s="4" t="n">
        <f aca="false">SUMIFS(bibli_modele_init!$D$1:$D$4467,bibli_modele_init!$A$1:$A$4467,$C749,bibli_modele_init!$C$1:$C$4467,$E749)</f>
        <v>0.0734533782581797</v>
      </c>
      <c r="J749" s="0" t="n">
        <f aca="false">SUMIFS(bibli_modele_init!$E$1:$E$4467,bibli_modele_init!$A$1:$A$4467,$C749,bibli_modele_init!$C$1:$C$4467,$E749)</f>
        <v>196.875</v>
      </c>
      <c r="K749" s="0" t="n">
        <f aca="false">F749-I749</f>
        <v>-0.0734533782581797</v>
      </c>
      <c r="L749" s="0" t="n">
        <f aca="false">G749-J749</f>
        <v>-196.875</v>
      </c>
      <c r="M749" s="0" t="n">
        <v>1</v>
      </c>
    </row>
    <row r="750" customFormat="false" ht="15.8" hidden="false" customHeight="false" outlineLevel="0" collapsed="false">
      <c r="A750" s="0" t="str">
        <f aca="false">MID(C750,1,2)</f>
        <v>02</v>
      </c>
      <c r="B750" s="0" t="str">
        <f aca="false">VLOOKUP(A750,Nomenclature!$E$1:$F$9,2,0)</f>
        <v>Café Hôtel Restaurant</v>
      </c>
      <c r="C750" s="5" t="s">
        <v>677</v>
      </c>
      <c r="D750" s="4" t="s">
        <v>738</v>
      </c>
      <c r="E750" s="4" t="s">
        <v>738</v>
      </c>
      <c r="F750" s="4" t="n">
        <v>0.15</v>
      </c>
      <c r="G750" s="4" t="n">
        <v>20</v>
      </c>
      <c r="H750" s="4" t="n">
        <v>0</v>
      </c>
      <c r="I750" s="4" t="n">
        <f aca="false">SUMIFS(bibli_modele_init!$D$1:$D$4467,bibli_modele_init!$A$1:$A$4467,$C750,bibli_modele_init!$C$1:$C$4467,$E750)</f>
        <v>0.15</v>
      </c>
      <c r="J750" s="0" t="n">
        <f aca="false">SUMIFS(bibli_modele_init!$E$1:$E$4467,bibli_modele_init!$A$1:$A$4467,$C750,bibli_modele_init!$C$1:$C$4467,$E750)</f>
        <v>20</v>
      </c>
      <c r="K750" s="0" t="n">
        <f aca="false">F750-I750</f>
        <v>0</v>
      </c>
      <c r="L750" s="0" t="n">
        <f aca="false">G750-J750</f>
        <v>0</v>
      </c>
      <c r="M750" s="0" t="n">
        <v>1</v>
      </c>
    </row>
    <row r="751" customFormat="false" ht="15.8" hidden="false" customHeight="false" outlineLevel="0" collapsed="false">
      <c r="A751" s="0" t="str">
        <f aca="false">MID(C751,1,2)</f>
        <v>03</v>
      </c>
      <c r="B751" s="0" t="str">
        <f aca="false">VLOOKUP(A751,Nomenclature!$E$1:$F$9,2,0)</f>
        <v>Commerce</v>
      </c>
      <c r="C751" s="5" t="s">
        <v>255</v>
      </c>
      <c r="D751" s="4" t="s">
        <v>155</v>
      </c>
      <c r="E751" s="4" t="s">
        <v>732</v>
      </c>
      <c r="F751" s="4" t="n">
        <v>0.657418780710997</v>
      </c>
      <c r="G751" s="4" t="n">
        <v>85.2499996349998</v>
      </c>
      <c r="H751" s="4" t="n">
        <v>603.854166</v>
      </c>
      <c r="I751" s="4" t="n">
        <f aca="false">SUMIFS(bibli_modele_init!$D$1:$D$4467,bibli_modele_init!$A$1:$A$4467,$C751,bibli_modele_init!$C$1:$C$4467,$E751)</f>
        <v>0.690834890433313</v>
      </c>
      <c r="J751" s="0" t="n">
        <f aca="false">SUMIFS(bibli_modele_init!$E$1:$E$4467,bibli_modele_init!$A$1:$A$4467,$C751,bibli_modele_init!$C$1:$C$4467,$E751)</f>
        <v>161.249999635</v>
      </c>
      <c r="K751" s="0" t="n">
        <f aca="false">F751-I751</f>
        <v>-0.033416109722316</v>
      </c>
      <c r="L751" s="0" t="n">
        <f aca="false">G751-J751</f>
        <v>-76.0000000000002</v>
      </c>
      <c r="M751" s="0" t="n">
        <v>1</v>
      </c>
    </row>
    <row r="752" customFormat="false" ht="15.8" hidden="false" customHeight="false" outlineLevel="0" collapsed="false">
      <c r="A752" s="0" t="str">
        <f aca="false">MID(C752,1,2)</f>
        <v>03</v>
      </c>
      <c r="B752" s="0" t="str">
        <f aca="false">VLOOKUP(A752,Nomenclature!$E$1:$F$9,2,0)</f>
        <v>Commerce</v>
      </c>
      <c r="C752" s="5" t="s">
        <v>255</v>
      </c>
      <c r="D752" s="4" t="s">
        <v>239</v>
      </c>
      <c r="E752" s="4" t="s">
        <v>733</v>
      </c>
      <c r="F752" s="4" t="n">
        <v>0.178232685161107</v>
      </c>
      <c r="G752" s="4" t="n">
        <v>29.9999999999999</v>
      </c>
      <c r="H752" s="4" t="n">
        <v>0</v>
      </c>
      <c r="I752" s="4" t="n">
        <f aca="false">SUMIFS(bibli_modele_init!$D$1:$D$4467,bibli_modele_init!$A$1:$A$4467,$C752,bibli_modele_init!$C$1:$C$4467,$E752)</f>
        <v>0.207269122533152</v>
      </c>
      <c r="J752" s="0" t="n">
        <f aca="false">SUMIFS(bibli_modele_init!$E$1:$E$4467,bibli_modele_init!$A$1:$A$4467,$C752,bibli_modele_init!$C$1:$C$4467,$E752)</f>
        <v>30</v>
      </c>
      <c r="K752" s="0" t="n">
        <f aca="false">F752-I752</f>
        <v>-0.029036437372045</v>
      </c>
      <c r="L752" s="0" t="n">
        <f aca="false">G752-J752</f>
        <v>0</v>
      </c>
      <c r="M752" s="0" t="n">
        <v>1</v>
      </c>
    </row>
    <row r="753" customFormat="false" ht="15.8" hidden="false" customHeight="false" outlineLevel="0" collapsed="false">
      <c r="A753" s="0" t="str">
        <f aca="false">MID(C753,1,2)</f>
        <v>03</v>
      </c>
      <c r="B753" s="0" t="str">
        <f aca="false">VLOOKUP(A753,Nomenclature!$E$1:$F$9,2,0)</f>
        <v>Commerce</v>
      </c>
      <c r="C753" s="5" t="s">
        <v>255</v>
      </c>
      <c r="D753" s="4" t="s">
        <v>155</v>
      </c>
      <c r="E753" s="4" t="s">
        <v>734</v>
      </c>
      <c r="F753" s="4" t="n">
        <v>0.0788902536853197</v>
      </c>
      <c r="G753" s="4" t="n">
        <v>23.333333</v>
      </c>
      <c r="H753" s="4" t="n">
        <v>0</v>
      </c>
      <c r="I753" s="4" t="n">
        <f aca="false">SUMIFS(bibli_modele_init!$D$1:$D$4467,bibli_modele_init!$A$1:$A$4467,$C753,bibli_modele_init!$C$1:$C$4467,$E753)</f>
        <v>0.0746101681667978</v>
      </c>
      <c r="J753" s="0" t="n">
        <f aca="false">SUMIFS(bibli_modele_init!$E$1:$E$4467,bibli_modele_init!$A$1:$A$4467,$C753,bibli_modele_init!$C$1:$C$4467,$E753)</f>
        <v>23.333333</v>
      </c>
      <c r="K753" s="0" t="n">
        <f aca="false">F753-I753</f>
        <v>0.0042800855185219</v>
      </c>
      <c r="L753" s="0" t="n">
        <f aca="false">G753-J753</f>
        <v>0</v>
      </c>
      <c r="M753" s="0" t="n">
        <v>1</v>
      </c>
    </row>
    <row r="754" customFormat="false" ht="15.8" hidden="false" customHeight="false" outlineLevel="0" collapsed="false">
      <c r="A754" s="0" t="str">
        <f aca="false">MID(C754,1,2)</f>
        <v>03</v>
      </c>
      <c r="B754" s="0" t="str">
        <f aca="false">VLOOKUP(A754,Nomenclature!$E$1:$F$9,2,0)</f>
        <v>Commerce</v>
      </c>
      <c r="C754" s="5" t="s">
        <v>255</v>
      </c>
      <c r="D754" s="4" t="s">
        <v>239</v>
      </c>
      <c r="E754" s="4" t="s">
        <v>735</v>
      </c>
      <c r="F754" s="4" t="n">
        <v>0</v>
      </c>
      <c r="G754" s="4" t="n">
        <v>0</v>
      </c>
      <c r="H754" s="4" t="n">
        <v>0</v>
      </c>
      <c r="I754" s="4" t="n">
        <f aca="false">SUMIFS(bibli_modele_init!$D$1:$D$4467,bibli_modele_init!$A$1:$A$4467,$C754,bibli_modele_init!$C$1:$C$4467,$E754)</f>
        <v>0</v>
      </c>
      <c r="J754" s="0" t="n">
        <f aca="false">SUMIFS(bibli_modele_init!$E$1:$E$4467,bibli_modele_init!$A$1:$A$4467,$C754,bibli_modele_init!$C$1:$C$4467,$E754)</f>
        <v>0</v>
      </c>
      <c r="K754" s="0" t="n">
        <f aca="false">F754-I754</f>
        <v>0</v>
      </c>
      <c r="L754" s="0" t="n">
        <f aca="false">G754-J754</f>
        <v>0</v>
      </c>
      <c r="M754" s="0" t="n">
        <v>1</v>
      </c>
    </row>
    <row r="755" customFormat="false" ht="15.8" hidden="false" customHeight="false" outlineLevel="0" collapsed="false">
      <c r="A755" s="0" t="str">
        <f aca="false">MID(C755,1,2)</f>
        <v>03</v>
      </c>
      <c r="B755" s="0" t="str">
        <f aca="false">VLOOKUP(A755,Nomenclature!$E$1:$F$9,2,0)</f>
        <v>Commerce</v>
      </c>
      <c r="C755" s="5" t="s">
        <v>255</v>
      </c>
      <c r="D755" s="4" t="s">
        <v>155</v>
      </c>
      <c r="E755" s="4" t="s">
        <v>736</v>
      </c>
      <c r="F755" s="4" t="n">
        <v>0.164354695177749</v>
      </c>
      <c r="G755" s="4" t="n">
        <v>50.2499996349999</v>
      </c>
      <c r="H755" s="4" t="n">
        <v>603.854166</v>
      </c>
      <c r="I755" s="4" t="n">
        <f aca="false">SUMIFS(bibli_modele_init!$D$1:$D$4467,bibli_modele_init!$A$1:$A$4467,$C755,bibli_modele_init!$C$1:$C$4467,$E755)</f>
        <v>0.155437850347496</v>
      </c>
      <c r="J755" s="0" t="n">
        <f aca="false">SUMIFS(bibli_modele_init!$E$1:$E$4467,bibli_modele_init!$A$1:$A$4467,$C755,bibli_modele_init!$C$1:$C$4467,$E755)</f>
        <v>50.249999635</v>
      </c>
      <c r="K755" s="0" t="n">
        <f aca="false">F755-I755</f>
        <v>0.00891684483025298</v>
      </c>
      <c r="L755" s="0" t="n">
        <f aca="false">G755-J755</f>
        <v>0</v>
      </c>
      <c r="M755" s="0" t="n">
        <v>1</v>
      </c>
    </row>
    <row r="756" customFormat="false" ht="15.8" hidden="false" customHeight="false" outlineLevel="0" collapsed="false">
      <c r="A756" s="0" t="str">
        <f aca="false">MID(C756,1,2)</f>
        <v>03</v>
      </c>
      <c r="B756" s="0" t="str">
        <f aca="false">VLOOKUP(A756,Nomenclature!$E$1:$F$9,2,0)</f>
        <v>Commerce</v>
      </c>
      <c r="C756" s="5" t="s">
        <v>255</v>
      </c>
      <c r="D756" s="4" t="s">
        <v>239</v>
      </c>
      <c r="E756" s="4" t="s">
        <v>737</v>
      </c>
      <c r="F756" s="4" t="n">
        <v>0</v>
      </c>
      <c r="G756" s="4" t="n">
        <v>0</v>
      </c>
      <c r="H756" s="4" t="n">
        <v>0</v>
      </c>
      <c r="I756" s="4" t="n">
        <f aca="false">SUMIFS(bibli_modele_init!$D$1:$D$4467,bibli_modele_init!$A$1:$A$4467,$C756,bibli_modele_init!$C$1:$C$4467,$E756)</f>
        <v>0</v>
      </c>
      <c r="J756" s="0" t="n">
        <f aca="false">SUMIFS(bibli_modele_init!$E$1:$E$4467,bibli_modele_init!$A$1:$A$4467,$C756,bibli_modele_init!$C$1:$C$4467,$E756)</f>
        <v>0</v>
      </c>
      <c r="K756" s="0" t="n">
        <f aca="false">F756-I756</f>
        <v>0</v>
      </c>
      <c r="L756" s="0" t="n">
        <f aca="false">G756-J756</f>
        <v>0</v>
      </c>
      <c r="M756" s="0" t="n">
        <v>1</v>
      </c>
    </row>
    <row r="757" customFormat="false" ht="15.8" hidden="false" customHeight="false" outlineLevel="0" collapsed="false">
      <c r="A757" s="0" t="str">
        <f aca="false">MID(C757,1,2)</f>
        <v>03</v>
      </c>
      <c r="B757" s="0" t="str">
        <f aca="false">VLOOKUP(A757,Nomenclature!$E$1:$F$9,2,0)</f>
        <v>Commerce</v>
      </c>
      <c r="C757" s="5" t="s">
        <v>255</v>
      </c>
      <c r="D757" s="4" t="s">
        <v>738</v>
      </c>
      <c r="E757" s="4" t="s">
        <v>738</v>
      </c>
      <c r="F757" s="4" t="n">
        <v>0.15</v>
      </c>
      <c r="G757" s="4" t="n">
        <v>20</v>
      </c>
      <c r="H757" s="4" t="n">
        <v>0</v>
      </c>
      <c r="I757" s="4" t="n">
        <f aca="false">SUMIFS(bibli_modele_init!$D$1:$D$4467,bibli_modele_init!$A$1:$A$4467,$C757,bibli_modele_init!$C$1:$C$4467,$E757)</f>
        <v>0.15</v>
      </c>
      <c r="J757" s="0" t="n">
        <f aca="false">SUMIFS(bibli_modele_init!$E$1:$E$4467,bibli_modele_init!$A$1:$A$4467,$C757,bibli_modele_init!$C$1:$C$4467,$E757)</f>
        <v>20</v>
      </c>
      <c r="K757" s="0" t="n">
        <f aca="false">F757-I757</f>
        <v>0</v>
      </c>
      <c r="L757" s="0" t="n">
        <f aca="false">G757-J757</f>
        <v>0</v>
      </c>
      <c r="M757" s="0" t="n">
        <v>1</v>
      </c>
    </row>
    <row r="758" customFormat="false" ht="15.8" hidden="false" customHeight="false" outlineLevel="0" collapsed="false">
      <c r="A758" s="0" t="str">
        <f aca="false">MID(C758,1,2)</f>
        <v>03</v>
      </c>
      <c r="B758" s="0" t="str">
        <f aca="false">VLOOKUP(A758,Nomenclature!$E$1:$F$9,2,0)</f>
        <v>Commerce</v>
      </c>
      <c r="C758" s="5" t="s">
        <v>477</v>
      </c>
      <c r="D758" s="4" t="s">
        <v>155</v>
      </c>
      <c r="E758" s="4" t="s">
        <v>732</v>
      </c>
      <c r="F758" s="4" t="n">
        <v>0.654748924981615</v>
      </c>
      <c r="G758" s="4" t="n">
        <v>85.2499996349998</v>
      </c>
      <c r="H758" s="4" t="n">
        <v>603.854166</v>
      </c>
      <c r="I758" s="4" t="n">
        <f aca="false">SUMIFS(bibli_modele_init!$D$1:$D$4467,bibli_modele_init!$A$1:$A$4467,$C758,bibli_modele_init!$C$1:$C$4467,$E758)</f>
        <v>0.682351832052361</v>
      </c>
      <c r="J758" s="0" t="n">
        <f aca="false">SUMIFS(bibli_modele_init!$E$1:$E$4467,bibli_modele_init!$A$1:$A$4467,$C758,bibli_modele_init!$C$1:$C$4467,$E758)</f>
        <v>161.249999635</v>
      </c>
      <c r="K758" s="0" t="n">
        <f aca="false">F758-I758</f>
        <v>-0.027602907070746</v>
      </c>
      <c r="L758" s="0" t="n">
        <f aca="false">G758-J758</f>
        <v>-76.0000000000002</v>
      </c>
      <c r="M758" s="0" t="n">
        <v>1</v>
      </c>
    </row>
    <row r="759" customFormat="false" ht="15.8" hidden="false" customHeight="false" outlineLevel="0" collapsed="false">
      <c r="A759" s="0" t="str">
        <f aca="false">MID(C759,1,2)</f>
        <v>03</v>
      </c>
      <c r="B759" s="0" t="str">
        <f aca="false">VLOOKUP(A759,Nomenclature!$E$1:$F$9,2,0)</f>
        <v>Commerce</v>
      </c>
      <c r="C759" s="5" t="s">
        <v>477</v>
      </c>
      <c r="D759" s="4" t="s">
        <v>239</v>
      </c>
      <c r="E759" s="4" t="s">
        <v>733</v>
      </c>
      <c r="F759" s="4" t="n">
        <v>0.173893642304702</v>
      </c>
      <c r="G759" s="4" t="n">
        <v>30</v>
      </c>
      <c r="H759" s="4" t="n">
        <v>0</v>
      </c>
      <c r="I759" s="4" t="n">
        <f aca="false">SUMIFS(bibli_modele_init!$D$1:$D$4467,bibli_modele_init!$A$1:$A$4467,$C759,bibli_modele_init!$C$1:$C$4467,$E759)</f>
        <v>0.196492375459723</v>
      </c>
      <c r="J759" s="0" t="n">
        <f aca="false">SUMIFS(bibli_modele_init!$E$1:$E$4467,bibli_modele_init!$A$1:$A$4467,$C759,bibli_modele_init!$C$1:$C$4467,$E759)</f>
        <v>30</v>
      </c>
      <c r="K759" s="0" t="n">
        <f aca="false">F759-I759</f>
        <v>-0.022598733155021</v>
      </c>
      <c r="L759" s="0" t="n">
        <f aca="false">G759-J759</f>
        <v>0</v>
      </c>
      <c r="M759" s="0" t="n">
        <v>1</v>
      </c>
    </row>
    <row r="760" customFormat="false" ht="15.8" hidden="false" customHeight="false" outlineLevel="0" collapsed="false">
      <c r="A760" s="0" t="str">
        <f aca="false">MID(C760,1,2)</f>
        <v>03</v>
      </c>
      <c r="B760" s="0" t="str">
        <f aca="false">VLOOKUP(A760,Nomenclature!$E$1:$F$9,2,0)</f>
        <v>Commerce</v>
      </c>
      <c r="C760" s="5" t="s">
        <v>477</v>
      </c>
      <c r="D760" s="4" t="s">
        <v>155</v>
      </c>
      <c r="E760" s="4" t="s">
        <v>734</v>
      </c>
      <c r="F760" s="4" t="n">
        <v>0.0785698709977938</v>
      </c>
      <c r="G760" s="4" t="n">
        <v>23.333333</v>
      </c>
      <c r="H760" s="4" t="n">
        <v>0</v>
      </c>
      <c r="I760" s="4" t="n">
        <f aca="false">SUMIFS(bibli_modele_init!$D$1:$D$4467,bibli_modele_init!$A$1:$A$4467,$C760,bibli_modele_init!$C$1:$C$4467,$E760)</f>
        <v>0.073693997861655</v>
      </c>
      <c r="J760" s="0" t="n">
        <f aca="false">SUMIFS(bibli_modele_init!$E$1:$E$4467,bibli_modele_init!$A$1:$A$4467,$C760,bibli_modele_init!$C$1:$C$4467,$E760)</f>
        <v>23.333333</v>
      </c>
      <c r="K760" s="0" t="n">
        <f aca="false">F760-I760</f>
        <v>0.00487587313613878</v>
      </c>
      <c r="L760" s="0" t="n">
        <f aca="false">G760-J760</f>
        <v>0</v>
      </c>
      <c r="M760" s="0" t="n">
        <v>1</v>
      </c>
    </row>
    <row r="761" customFormat="false" ht="15.8" hidden="false" customHeight="false" outlineLevel="0" collapsed="false">
      <c r="A761" s="0" t="str">
        <f aca="false">MID(C761,1,2)</f>
        <v>03</v>
      </c>
      <c r="B761" s="0" t="str">
        <f aca="false">VLOOKUP(A761,Nomenclature!$E$1:$F$9,2,0)</f>
        <v>Commerce</v>
      </c>
      <c r="C761" s="5" t="s">
        <v>477</v>
      </c>
      <c r="D761" s="4" t="s">
        <v>239</v>
      </c>
      <c r="E761" s="4" t="s">
        <v>735</v>
      </c>
      <c r="F761" s="4" t="n">
        <v>0</v>
      </c>
      <c r="G761" s="4" t="n">
        <v>0</v>
      </c>
      <c r="H761" s="4" t="n">
        <v>0</v>
      </c>
      <c r="I761" s="4" t="n">
        <f aca="false">SUMIFS(bibli_modele_init!$D$1:$D$4467,bibli_modele_init!$A$1:$A$4467,$C761,bibli_modele_init!$C$1:$C$4467,$E761)</f>
        <v>0</v>
      </c>
      <c r="J761" s="0" t="n">
        <f aca="false">SUMIFS(bibli_modele_init!$E$1:$E$4467,bibli_modele_init!$A$1:$A$4467,$C761,bibli_modele_init!$C$1:$C$4467,$E761)</f>
        <v>0</v>
      </c>
      <c r="K761" s="0" t="n">
        <f aca="false">F761-I761</f>
        <v>0</v>
      </c>
      <c r="L761" s="0" t="n">
        <f aca="false">G761-J761</f>
        <v>0</v>
      </c>
      <c r="M761" s="0" t="n">
        <v>1</v>
      </c>
    </row>
    <row r="762" customFormat="false" ht="15.8" hidden="false" customHeight="false" outlineLevel="0" collapsed="false">
      <c r="A762" s="0" t="str">
        <f aca="false">MID(C762,1,2)</f>
        <v>03</v>
      </c>
      <c r="B762" s="0" t="str">
        <f aca="false">VLOOKUP(A762,Nomenclature!$E$1:$F$9,2,0)</f>
        <v>Commerce</v>
      </c>
      <c r="C762" s="5" t="s">
        <v>477</v>
      </c>
      <c r="D762" s="4" t="s">
        <v>155</v>
      </c>
      <c r="E762" s="4" t="s">
        <v>736</v>
      </c>
      <c r="F762" s="4" t="n">
        <v>0.163687231245404</v>
      </c>
      <c r="G762" s="4" t="n">
        <v>50.2499996349999</v>
      </c>
      <c r="H762" s="4" t="n">
        <v>603.854166</v>
      </c>
      <c r="I762" s="4" t="n">
        <f aca="false">SUMIFS(bibli_modele_init!$D$1:$D$4467,bibli_modele_init!$A$1:$A$4467,$C762,bibli_modele_init!$C$1:$C$4467,$E762)</f>
        <v>0.153529162211781</v>
      </c>
      <c r="J762" s="0" t="n">
        <f aca="false">SUMIFS(bibli_modele_init!$E$1:$E$4467,bibli_modele_init!$A$1:$A$4467,$C762,bibli_modele_init!$C$1:$C$4467,$E762)</f>
        <v>50.249999635</v>
      </c>
      <c r="K762" s="0" t="n">
        <f aca="false">F762-I762</f>
        <v>0.010158069033623</v>
      </c>
      <c r="L762" s="0" t="n">
        <f aca="false">G762-J762</f>
        <v>0</v>
      </c>
      <c r="M762" s="0" t="n">
        <v>1</v>
      </c>
    </row>
    <row r="763" customFormat="false" ht="15.8" hidden="false" customHeight="false" outlineLevel="0" collapsed="false">
      <c r="A763" s="0" t="str">
        <f aca="false">MID(C763,1,2)</f>
        <v>03</v>
      </c>
      <c r="B763" s="0" t="str">
        <f aca="false">VLOOKUP(A763,Nomenclature!$E$1:$F$9,2,0)</f>
        <v>Commerce</v>
      </c>
      <c r="C763" s="5" t="s">
        <v>477</v>
      </c>
      <c r="D763" s="4" t="s">
        <v>239</v>
      </c>
      <c r="E763" s="4" t="s">
        <v>737</v>
      </c>
      <c r="F763" s="4" t="n">
        <v>0</v>
      </c>
      <c r="G763" s="4" t="n">
        <v>0</v>
      </c>
      <c r="H763" s="4" t="n">
        <v>0</v>
      </c>
      <c r="I763" s="4" t="n">
        <f aca="false">SUMIFS(bibli_modele_init!$D$1:$D$4467,bibli_modele_init!$A$1:$A$4467,$C763,bibli_modele_init!$C$1:$C$4467,$E763)</f>
        <v>0</v>
      </c>
      <c r="J763" s="0" t="n">
        <f aca="false">SUMIFS(bibli_modele_init!$E$1:$E$4467,bibli_modele_init!$A$1:$A$4467,$C763,bibli_modele_init!$C$1:$C$4467,$E763)</f>
        <v>0</v>
      </c>
      <c r="K763" s="0" t="n">
        <f aca="false">F763-I763</f>
        <v>0</v>
      </c>
      <c r="L763" s="0" t="n">
        <f aca="false">G763-J763</f>
        <v>0</v>
      </c>
      <c r="M763" s="0" t="n">
        <v>1</v>
      </c>
    </row>
    <row r="764" customFormat="false" ht="15.8" hidden="false" customHeight="false" outlineLevel="0" collapsed="false">
      <c r="A764" s="0" t="str">
        <f aca="false">MID(C764,1,2)</f>
        <v>03</v>
      </c>
      <c r="B764" s="0" t="str">
        <f aca="false">VLOOKUP(A764,Nomenclature!$E$1:$F$9,2,0)</f>
        <v>Commerce</v>
      </c>
      <c r="C764" s="5" t="s">
        <v>477</v>
      </c>
      <c r="D764" s="4" t="s">
        <v>738</v>
      </c>
      <c r="E764" s="4" t="s">
        <v>738</v>
      </c>
      <c r="F764" s="4" t="n">
        <v>0.15</v>
      </c>
      <c r="G764" s="4" t="n">
        <v>20</v>
      </c>
      <c r="H764" s="4" t="n">
        <v>0</v>
      </c>
      <c r="I764" s="4" t="n">
        <f aca="false">SUMIFS(bibli_modele_init!$D$1:$D$4467,bibli_modele_init!$A$1:$A$4467,$C764,bibli_modele_init!$C$1:$C$4467,$E764)</f>
        <v>0.15</v>
      </c>
      <c r="J764" s="0" t="n">
        <f aca="false">SUMIFS(bibli_modele_init!$E$1:$E$4467,bibli_modele_init!$A$1:$A$4467,$C764,bibli_modele_init!$C$1:$C$4467,$E764)</f>
        <v>20</v>
      </c>
      <c r="K764" s="0" t="n">
        <f aca="false">F764-I764</f>
        <v>0</v>
      </c>
      <c r="L764" s="0" t="n">
        <f aca="false">G764-J764</f>
        <v>0</v>
      </c>
      <c r="M764" s="0" t="n">
        <v>1</v>
      </c>
    </row>
    <row r="765" customFormat="false" ht="15.8" hidden="false" customHeight="false" outlineLevel="0" collapsed="false">
      <c r="A765" s="0" t="str">
        <f aca="false">MID(C765,1,2)</f>
        <v>03</v>
      </c>
      <c r="B765" s="0" t="str">
        <f aca="false">VLOOKUP(A765,Nomenclature!$E$1:$F$9,2,0)</f>
        <v>Commerce</v>
      </c>
      <c r="C765" s="5" t="s">
        <v>616</v>
      </c>
      <c r="D765" s="4" t="s">
        <v>155</v>
      </c>
      <c r="E765" s="4" t="s">
        <v>732</v>
      </c>
      <c r="F765" s="4" t="n">
        <v>0.651782206432155</v>
      </c>
      <c r="G765" s="4" t="n">
        <v>85.2499996349998</v>
      </c>
      <c r="H765" s="4" t="n">
        <v>603.854166</v>
      </c>
      <c r="I765" s="4" t="n">
        <f aca="false">SUMIFS(bibli_modele_init!$D$1:$D$4467,bibli_modele_init!$A$1:$A$4467,$C765,bibli_modele_init!$C$1:$C$4467,$E765)</f>
        <v>0.683289230942526</v>
      </c>
      <c r="J765" s="0" t="n">
        <f aca="false">SUMIFS(bibli_modele_init!$E$1:$E$4467,bibli_modele_init!$A$1:$A$4467,$C765,bibli_modele_init!$C$1:$C$4467,$E765)</f>
        <v>161.249999635</v>
      </c>
      <c r="K765" s="0" t="n">
        <f aca="false">F765-I765</f>
        <v>-0.031507024510371</v>
      </c>
      <c r="L765" s="0" t="n">
        <f aca="false">G765-J765</f>
        <v>-76.0000000000002</v>
      </c>
      <c r="M765" s="0" t="n">
        <v>1</v>
      </c>
    </row>
    <row r="766" customFormat="false" ht="15.8" hidden="false" customHeight="false" outlineLevel="0" collapsed="false">
      <c r="A766" s="0" t="str">
        <f aca="false">MID(C766,1,2)</f>
        <v>03</v>
      </c>
      <c r="B766" s="0" t="str">
        <f aca="false">VLOOKUP(A766,Nomenclature!$E$1:$F$9,2,0)</f>
        <v>Commerce</v>
      </c>
      <c r="C766" s="5" t="s">
        <v>616</v>
      </c>
      <c r="D766" s="4" t="s">
        <v>239</v>
      </c>
      <c r="E766" s="4" t="s">
        <v>733</v>
      </c>
      <c r="F766" s="4" t="n">
        <v>0.171479761505764</v>
      </c>
      <c r="G766" s="4" t="n">
        <v>30</v>
      </c>
      <c r="H766" s="4" t="n">
        <v>0</v>
      </c>
      <c r="I766" s="4" t="n">
        <f aca="false">SUMIFS(bibli_modele_init!$D$1:$D$4467,bibli_modele_init!$A$1:$A$4467,$C766,bibli_modele_init!$C$1:$C$4467,$E766)</f>
        <v>0.19775821171754</v>
      </c>
      <c r="J766" s="0" t="n">
        <f aca="false">SUMIFS(bibli_modele_init!$E$1:$E$4467,bibli_modele_init!$A$1:$A$4467,$C766,bibli_modele_init!$C$1:$C$4467,$E766)</f>
        <v>30</v>
      </c>
      <c r="K766" s="0" t="n">
        <f aca="false">F766-I766</f>
        <v>-0.026278450211776</v>
      </c>
      <c r="L766" s="0" t="n">
        <f aca="false">G766-J766</f>
        <v>0</v>
      </c>
      <c r="M766" s="0" t="n">
        <v>1</v>
      </c>
    </row>
    <row r="767" customFormat="false" ht="15.8" hidden="false" customHeight="false" outlineLevel="0" collapsed="false">
      <c r="A767" s="0" t="str">
        <f aca="false">MID(C767,1,2)</f>
        <v>03</v>
      </c>
      <c r="B767" s="0" t="str">
        <f aca="false">VLOOKUP(A767,Nomenclature!$E$1:$F$9,2,0)</f>
        <v>Commerce</v>
      </c>
      <c r="C767" s="5" t="s">
        <v>616</v>
      </c>
      <c r="D767" s="4" t="s">
        <v>155</v>
      </c>
      <c r="E767" s="4" t="s">
        <v>734</v>
      </c>
      <c r="F767" s="4" t="n">
        <v>0.0782138647718586</v>
      </c>
      <c r="G767" s="4" t="n">
        <v>23.3333329999999</v>
      </c>
      <c r="H767" s="4" t="n">
        <v>0</v>
      </c>
      <c r="I767" s="4" t="n">
        <f aca="false">SUMIFS(bibli_modele_init!$D$1:$D$4467,bibli_modele_init!$A$1:$A$4467,$C767,bibli_modele_init!$C$1:$C$4467,$E767)</f>
        <v>0.0737952369417928</v>
      </c>
      <c r="J767" s="0" t="n">
        <f aca="false">SUMIFS(bibli_modele_init!$E$1:$E$4467,bibli_modele_init!$A$1:$A$4467,$C767,bibli_modele_init!$C$1:$C$4467,$E767)</f>
        <v>23.333333</v>
      </c>
      <c r="K767" s="0" t="n">
        <f aca="false">F767-I767</f>
        <v>0.0044186278300658</v>
      </c>
      <c r="L767" s="0" t="n">
        <f aca="false">G767-J767</f>
        <v>-9.9475983006414E-014</v>
      </c>
      <c r="M767" s="0" t="n">
        <v>1</v>
      </c>
    </row>
    <row r="768" customFormat="false" ht="15.8" hidden="false" customHeight="false" outlineLevel="0" collapsed="false">
      <c r="A768" s="0" t="str">
        <f aca="false">MID(C768,1,2)</f>
        <v>03</v>
      </c>
      <c r="B768" s="0" t="str">
        <f aca="false">VLOOKUP(A768,Nomenclature!$E$1:$F$9,2,0)</f>
        <v>Commerce</v>
      </c>
      <c r="C768" s="5" t="s">
        <v>616</v>
      </c>
      <c r="D768" s="4" t="s">
        <v>239</v>
      </c>
      <c r="E768" s="4" t="s">
        <v>735</v>
      </c>
      <c r="F768" s="4" t="n">
        <v>0</v>
      </c>
      <c r="G768" s="4" t="n">
        <v>0</v>
      </c>
      <c r="H768" s="4" t="n">
        <v>0</v>
      </c>
      <c r="I768" s="4" t="n">
        <f aca="false">SUMIFS(bibli_modele_init!$D$1:$D$4467,bibli_modele_init!$A$1:$A$4467,$C768,bibli_modele_init!$C$1:$C$4467,$E768)</f>
        <v>0</v>
      </c>
      <c r="J768" s="0" t="n">
        <f aca="false">SUMIFS(bibli_modele_init!$E$1:$E$4467,bibli_modele_init!$A$1:$A$4467,$C768,bibli_modele_init!$C$1:$C$4467,$E768)</f>
        <v>0</v>
      </c>
      <c r="K768" s="0" t="n">
        <f aca="false">F768-I768</f>
        <v>0</v>
      </c>
      <c r="L768" s="0" t="n">
        <f aca="false">G768-J768</f>
        <v>0</v>
      </c>
      <c r="M768" s="0" t="n">
        <v>1</v>
      </c>
    </row>
    <row r="769" customFormat="false" ht="15.8" hidden="false" customHeight="false" outlineLevel="0" collapsed="false">
      <c r="A769" s="0" t="str">
        <f aca="false">MID(C769,1,2)</f>
        <v>03</v>
      </c>
      <c r="B769" s="0" t="str">
        <f aca="false">VLOOKUP(A769,Nomenclature!$E$1:$F$9,2,0)</f>
        <v>Commerce</v>
      </c>
      <c r="C769" s="5" t="s">
        <v>616</v>
      </c>
      <c r="D769" s="4" t="s">
        <v>155</v>
      </c>
      <c r="E769" s="4" t="s">
        <v>736</v>
      </c>
      <c r="F769" s="4" t="n">
        <v>0.162945551608039</v>
      </c>
      <c r="G769" s="4" t="n">
        <v>50.2499996349999</v>
      </c>
      <c r="H769" s="4" t="n">
        <v>603.854166</v>
      </c>
      <c r="I769" s="4" t="n">
        <f aca="false">SUMIFS(bibli_modele_init!$D$1:$D$4467,bibli_modele_init!$A$1:$A$4467,$C769,bibli_modele_init!$C$1:$C$4467,$E769)</f>
        <v>0.153740076962068</v>
      </c>
      <c r="J769" s="0" t="n">
        <f aca="false">SUMIFS(bibli_modele_init!$E$1:$E$4467,bibli_modele_init!$A$1:$A$4467,$C769,bibli_modele_init!$C$1:$C$4467,$E769)</f>
        <v>50.249999635</v>
      </c>
      <c r="K769" s="0" t="n">
        <f aca="false">F769-I769</f>
        <v>0.00920547464597099</v>
      </c>
      <c r="L769" s="0" t="n">
        <f aca="false">G769-J769</f>
        <v>0</v>
      </c>
      <c r="M769" s="0" t="n">
        <v>1</v>
      </c>
    </row>
    <row r="770" customFormat="false" ht="15.8" hidden="false" customHeight="false" outlineLevel="0" collapsed="false">
      <c r="A770" s="0" t="str">
        <f aca="false">MID(C770,1,2)</f>
        <v>03</v>
      </c>
      <c r="B770" s="0" t="str">
        <f aca="false">VLOOKUP(A770,Nomenclature!$E$1:$F$9,2,0)</f>
        <v>Commerce</v>
      </c>
      <c r="C770" s="5" t="s">
        <v>616</v>
      </c>
      <c r="D770" s="4" t="s">
        <v>239</v>
      </c>
      <c r="E770" s="4" t="s">
        <v>737</v>
      </c>
      <c r="F770" s="4" t="n">
        <v>0</v>
      </c>
      <c r="G770" s="4" t="n">
        <v>0</v>
      </c>
      <c r="H770" s="4" t="n">
        <v>0</v>
      </c>
      <c r="I770" s="4" t="n">
        <f aca="false">SUMIFS(bibli_modele_init!$D$1:$D$4467,bibli_modele_init!$A$1:$A$4467,$C770,bibli_modele_init!$C$1:$C$4467,$E770)</f>
        <v>0</v>
      </c>
      <c r="J770" s="0" t="n">
        <f aca="false">SUMIFS(bibli_modele_init!$E$1:$E$4467,bibli_modele_init!$A$1:$A$4467,$C770,bibli_modele_init!$C$1:$C$4467,$E770)</f>
        <v>0</v>
      </c>
      <c r="K770" s="0" t="n">
        <f aca="false">F770-I770</f>
        <v>0</v>
      </c>
      <c r="L770" s="0" t="n">
        <f aca="false">G770-J770</f>
        <v>0</v>
      </c>
      <c r="M770" s="0" t="n">
        <v>1</v>
      </c>
    </row>
    <row r="771" customFormat="false" ht="15.8" hidden="false" customHeight="false" outlineLevel="0" collapsed="false">
      <c r="A771" s="0" t="str">
        <f aca="false">MID(C771,1,2)</f>
        <v>03</v>
      </c>
      <c r="B771" s="0" t="str">
        <f aca="false">VLOOKUP(A771,Nomenclature!$E$1:$F$9,2,0)</f>
        <v>Commerce</v>
      </c>
      <c r="C771" s="5" t="s">
        <v>616</v>
      </c>
      <c r="D771" s="4" t="s">
        <v>738</v>
      </c>
      <c r="E771" s="4" t="s">
        <v>738</v>
      </c>
      <c r="F771" s="4" t="n">
        <v>0.15</v>
      </c>
      <c r="G771" s="4" t="n">
        <v>20</v>
      </c>
      <c r="H771" s="4" t="n">
        <v>0</v>
      </c>
      <c r="I771" s="4" t="n">
        <f aca="false">SUMIFS(bibli_modele_init!$D$1:$D$4467,bibli_modele_init!$A$1:$A$4467,$C771,bibli_modele_init!$C$1:$C$4467,$E771)</f>
        <v>0.15</v>
      </c>
      <c r="J771" s="0" t="n">
        <f aca="false">SUMIFS(bibli_modele_init!$E$1:$E$4467,bibli_modele_init!$A$1:$A$4467,$C771,bibli_modele_init!$C$1:$C$4467,$E771)</f>
        <v>20</v>
      </c>
      <c r="K771" s="0" t="n">
        <f aca="false">F771-I771</f>
        <v>0</v>
      </c>
      <c r="L771" s="0" t="n">
        <f aca="false">G771-J771</f>
        <v>0</v>
      </c>
      <c r="M771" s="0" t="n">
        <v>1</v>
      </c>
    </row>
    <row r="772" customFormat="false" ht="15.8" hidden="false" customHeight="false" outlineLevel="0" collapsed="false">
      <c r="A772" s="0" t="str">
        <f aca="false">MID(C772,1,2)</f>
        <v>03</v>
      </c>
      <c r="B772" s="0" t="str">
        <f aca="false">VLOOKUP(A772,Nomenclature!$E$1:$F$9,2,0)</f>
        <v>Commerce</v>
      </c>
      <c r="C772" s="5" t="s">
        <v>286</v>
      </c>
      <c r="D772" s="4" t="s">
        <v>155</v>
      </c>
      <c r="E772" s="4" t="s">
        <v>732</v>
      </c>
      <c r="F772" s="4" t="n">
        <v>0.597943075046277</v>
      </c>
      <c r="G772" s="4" t="n">
        <v>159.774999635</v>
      </c>
      <c r="H772" s="4" t="n">
        <v>2297.568748</v>
      </c>
      <c r="I772" s="4" t="n">
        <f aca="false">SUMIFS(bibli_modele_init!$D$1:$D$4467,bibli_modele_init!$A$1:$A$4467,$C772,bibli_modele_init!$C$1:$C$4467,$E772)</f>
        <v>0.629705331186238</v>
      </c>
      <c r="J772" s="0" t="n">
        <f aca="false">SUMIFS(bibli_modele_init!$E$1:$E$4467,bibli_modele_init!$A$1:$A$4467,$C772,bibli_modele_init!$C$1:$C$4467,$E772)</f>
        <v>235.774999635</v>
      </c>
      <c r="K772" s="0" t="n">
        <f aca="false">F772-I772</f>
        <v>-0.031762256139961</v>
      </c>
      <c r="L772" s="0" t="n">
        <f aca="false">G772-J772</f>
        <v>-76</v>
      </c>
      <c r="M772" s="0" t="n">
        <v>1</v>
      </c>
    </row>
    <row r="773" customFormat="false" ht="15.8" hidden="false" customHeight="false" outlineLevel="0" collapsed="false">
      <c r="A773" s="0" t="str">
        <f aca="false">MID(C773,1,2)</f>
        <v>03</v>
      </c>
      <c r="B773" s="0" t="str">
        <f aca="false">VLOOKUP(A773,Nomenclature!$E$1:$F$9,2,0)</f>
        <v>Commerce</v>
      </c>
      <c r="C773" s="5" t="s">
        <v>286</v>
      </c>
      <c r="D773" s="4" t="s">
        <v>239</v>
      </c>
      <c r="E773" s="4" t="s">
        <v>733</v>
      </c>
      <c r="F773" s="4" t="n">
        <v>0.283213858022049</v>
      </c>
      <c r="G773" s="4" t="n">
        <v>89.9999999999998</v>
      </c>
      <c r="H773" s="4" t="n">
        <v>1585.731249</v>
      </c>
      <c r="I773" s="4" t="n">
        <f aca="false">SUMIFS(bibli_modele_init!$D$1:$D$4467,bibli_modele_init!$A$1:$A$4467,$C773,bibli_modele_init!$C$1:$C$4467,$E773)</f>
        <v>0.305930430934659</v>
      </c>
      <c r="J773" s="0" t="n">
        <f aca="false">SUMIFS(bibli_modele_init!$E$1:$E$4467,bibli_modele_init!$A$1:$A$4467,$C773,bibli_modele_init!$C$1:$C$4467,$E773)</f>
        <v>90</v>
      </c>
      <c r="K773" s="0" t="n">
        <f aca="false">F773-I773</f>
        <v>-0.02271657291261</v>
      </c>
      <c r="L773" s="0" t="n">
        <f aca="false">G773-J773</f>
        <v>0</v>
      </c>
      <c r="M773" s="0" t="n">
        <v>1</v>
      </c>
    </row>
    <row r="774" customFormat="false" ht="15.8" hidden="false" customHeight="false" outlineLevel="0" collapsed="false">
      <c r="A774" s="0" t="str">
        <f aca="false">MID(C774,1,2)</f>
        <v>03</v>
      </c>
      <c r="B774" s="0" t="str">
        <f aca="false">VLOOKUP(A774,Nomenclature!$E$1:$F$9,2,0)</f>
        <v>Commerce</v>
      </c>
      <c r="C774" s="5" t="s">
        <v>286</v>
      </c>
      <c r="D774" s="4" t="s">
        <v>155</v>
      </c>
      <c r="E774" s="4" t="s">
        <v>734</v>
      </c>
      <c r="F774" s="4" t="n">
        <v>0.0717531690055532</v>
      </c>
      <c r="G774" s="4" t="n">
        <v>28.333333</v>
      </c>
      <c r="H774" s="4" t="n">
        <v>74.48124912</v>
      </c>
      <c r="I774" s="4" t="n">
        <f aca="false">SUMIFS(bibli_modele_init!$D$1:$D$4467,bibli_modele_init!$A$1:$A$4467,$C774,bibli_modele_init!$C$1:$C$4467,$E774)</f>
        <v>0.0680081757681137</v>
      </c>
      <c r="J774" s="0" t="n">
        <f aca="false">SUMIFS(bibli_modele_init!$E$1:$E$4467,bibli_modele_init!$A$1:$A$4467,$C774,bibli_modele_init!$C$1:$C$4467,$E774)</f>
        <v>28.333333</v>
      </c>
      <c r="K774" s="0" t="n">
        <f aca="false">F774-I774</f>
        <v>0.0037449932374395</v>
      </c>
      <c r="L774" s="0" t="n">
        <f aca="false">G774-J774</f>
        <v>0</v>
      </c>
      <c r="M774" s="0" t="n">
        <v>1</v>
      </c>
    </row>
    <row r="775" customFormat="false" ht="15.8" hidden="false" customHeight="false" outlineLevel="0" collapsed="false">
      <c r="A775" s="0" t="str">
        <f aca="false">MID(C775,1,2)</f>
        <v>03</v>
      </c>
      <c r="B775" s="0" t="str">
        <f aca="false">VLOOKUP(A775,Nomenclature!$E$1:$F$9,2,0)</f>
        <v>Commerce</v>
      </c>
      <c r="C775" s="5" t="s">
        <v>286</v>
      </c>
      <c r="D775" s="4" t="s">
        <v>239</v>
      </c>
      <c r="E775" s="4" t="s">
        <v>735</v>
      </c>
      <c r="F775" s="4" t="n">
        <v>0</v>
      </c>
      <c r="G775" s="4" t="n">
        <v>0</v>
      </c>
      <c r="H775" s="4" t="n">
        <v>0</v>
      </c>
      <c r="I775" s="4" t="n">
        <f aca="false">SUMIFS(bibli_modele_init!$D$1:$D$4467,bibli_modele_init!$A$1:$A$4467,$C775,bibli_modele_init!$C$1:$C$4467,$E775)</f>
        <v>0</v>
      </c>
      <c r="J775" s="0" t="n">
        <f aca="false">SUMIFS(bibli_modele_init!$E$1:$E$4467,bibli_modele_init!$A$1:$A$4467,$C775,bibli_modele_init!$C$1:$C$4467,$E775)</f>
        <v>0</v>
      </c>
      <c r="K775" s="0" t="n">
        <f aca="false">F775-I775</f>
        <v>0</v>
      </c>
      <c r="L775" s="0" t="n">
        <f aca="false">G775-J775</f>
        <v>0</v>
      </c>
      <c r="M775" s="0" t="n">
        <v>1</v>
      </c>
    </row>
    <row r="776" customFormat="false" ht="15.8" hidden="false" customHeight="false" outlineLevel="0" collapsed="false">
      <c r="A776" s="0" t="str">
        <f aca="false">MID(C776,1,2)</f>
        <v>03</v>
      </c>
      <c r="B776" s="0" t="str">
        <f aca="false">VLOOKUP(A776,Nomenclature!$E$1:$F$9,2,0)</f>
        <v>Commerce</v>
      </c>
      <c r="C776" s="5" t="s">
        <v>286</v>
      </c>
      <c r="D776" s="4" t="s">
        <v>155</v>
      </c>
      <c r="E776" s="4" t="s">
        <v>736</v>
      </c>
      <c r="F776" s="4" t="n">
        <v>0.149485768761569</v>
      </c>
      <c r="G776" s="4" t="n">
        <v>54.774999635</v>
      </c>
      <c r="H776" s="4" t="n">
        <v>786.3187483</v>
      </c>
      <c r="I776" s="4" t="n">
        <f aca="false">SUMIFS(bibli_modele_init!$D$1:$D$4467,bibli_modele_init!$A$1:$A$4467,$C776,bibli_modele_init!$C$1:$C$4467,$E776)</f>
        <v>0.141683699516904</v>
      </c>
      <c r="J776" s="0" t="n">
        <f aca="false">SUMIFS(bibli_modele_init!$E$1:$E$4467,bibli_modele_init!$A$1:$A$4467,$C776,bibli_modele_init!$C$1:$C$4467,$E776)</f>
        <v>54.774999635</v>
      </c>
      <c r="K776" s="0" t="n">
        <f aca="false">F776-I776</f>
        <v>0.00780206924466501</v>
      </c>
      <c r="L776" s="0" t="n">
        <f aca="false">G776-J776</f>
        <v>0</v>
      </c>
      <c r="M776" s="0" t="n">
        <v>1</v>
      </c>
    </row>
    <row r="777" customFormat="false" ht="15.8" hidden="false" customHeight="false" outlineLevel="0" collapsed="false">
      <c r="A777" s="0" t="str">
        <f aca="false">MID(C777,1,2)</f>
        <v>03</v>
      </c>
      <c r="B777" s="0" t="str">
        <f aca="false">VLOOKUP(A777,Nomenclature!$E$1:$F$9,2,0)</f>
        <v>Commerce</v>
      </c>
      <c r="C777" s="5" t="s">
        <v>286</v>
      </c>
      <c r="D777" s="4" t="s">
        <v>239</v>
      </c>
      <c r="E777" s="4" t="s">
        <v>737</v>
      </c>
      <c r="F777" s="4" t="n">
        <v>0</v>
      </c>
      <c r="G777" s="4" t="n">
        <v>0</v>
      </c>
      <c r="H777" s="4" t="n">
        <v>0</v>
      </c>
      <c r="I777" s="4" t="n">
        <f aca="false">SUMIFS(bibli_modele_init!$D$1:$D$4467,bibli_modele_init!$A$1:$A$4467,$C777,bibli_modele_init!$C$1:$C$4467,$E777)</f>
        <v>0</v>
      </c>
      <c r="J777" s="0" t="n">
        <f aca="false">SUMIFS(bibli_modele_init!$E$1:$E$4467,bibli_modele_init!$A$1:$A$4467,$C777,bibli_modele_init!$C$1:$C$4467,$E777)</f>
        <v>0</v>
      </c>
      <c r="K777" s="0" t="n">
        <f aca="false">F777-I777</f>
        <v>0</v>
      </c>
      <c r="L777" s="0" t="n">
        <f aca="false">G777-J777</f>
        <v>0</v>
      </c>
      <c r="M777" s="0" t="n">
        <v>1</v>
      </c>
    </row>
    <row r="778" customFormat="false" ht="15.8" hidden="false" customHeight="false" outlineLevel="0" collapsed="false">
      <c r="A778" s="0" t="str">
        <f aca="false">MID(C778,1,2)</f>
        <v>03</v>
      </c>
      <c r="B778" s="0" t="str">
        <f aca="false">VLOOKUP(A778,Nomenclature!$E$1:$F$9,2,0)</f>
        <v>Commerce</v>
      </c>
      <c r="C778" s="5" t="s">
        <v>286</v>
      </c>
      <c r="D778" s="4" t="s">
        <v>738</v>
      </c>
      <c r="E778" s="4" t="s">
        <v>738</v>
      </c>
      <c r="F778" s="4" t="n">
        <v>0.15</v>
      </c>
      <c r="G778" s="4" t="n">
        <v>20</v>
      </c>
      <c r="H778" s="4" t="n">
        <v>0</v>
      </c>
      <c r="I778" s="4" t="n">
        <f aca="false">SUMIFS(bibli_modele_init!$D$1:$D$4467,bibli_modele_init!$A$1:$A$4467,$C778,bibli_modele_init!$C$1:$C$4467,$E778)</f>
        <v>0.15</v>
      </c>
      <c r="J778" s="0" t="n">
        <f aca="false">SUMIFS(bibli_modele_init!$E$1:$E$4467,bibli_modele_init!$A$1:$A$4467,$C778,bibli_modele_init!$C$1:$C$4467,$E778)</f>
        <v>20</v>
      </c>
      <c r="K778" s="0" t="n">
        <f aca="false">F778-I778</f>
        <v>0</v>
      </c>
      <c r="L778" s="0" t="n">
        <f aca="false">G778-J778</f>
        <v>0</v>
      </c>
      <c r="M778" s="0" t="n">
        <v>1</v>
      </c>
    </row>
    <row r="779" customFormat="false" ht="15.8" hidden="false" customHeight="false" outlineLevel="0" collapsed="false">
      <c r="A779" s="0" t="str">
        <f aca="false">MID(C779,1,2)</f>
        <v>03</v>
      </c>
      <c r="B779" s="0" t="str">
        <f aca="false">VLOOKUP(A779,Nomenclature!$E$1:$F$9,2,0)</f>
        <v>Commerce</v>
      </c>
      <c r="C779" s="5" t="s">
        <v>491</v>
      </c>
      <c r="D779" s="4" t="s">
        <v>155</v>
      </c>
      <c r="E779" s="4" t="s">
        <v>732</v>
      </c>
      <c r="F779" s="4" t="n">
        <v>0.598079195682881</v>
      </c>
      <c r="G779" s="4" t="n">
        <v>159.774999635</v>
      </c>
      <c r="H779" s="4" t="n">
        <v>2297.568748</v>
      </c>
      <c r="I779" s="4" t="n">
        <f aca="false">SUMIFS(bibli_modele_init!$D$1:$D$4467,bibli_modele_init!$A$1:$A$4467,$C779,bibli_modele_init!$C$1:$C$4467,$E779)</f>
        <v>0.627224596883009</v>
      </c>
      <c r="J779" s="0" t="n">
        <f aca="false">SUMIFS(bibli_modele_init!$E$1:$E$4467,bibli_modele_init!$A$1:$A$4467,$C779,bibli_modele_init!$C$1:$C$4467,$E779)</f>
        <v>235.774999635</v>
      </c>
      <c r="K779" s="0" t="n">
        <f aca="false">F779-I779</f>
        <v>-0.029145401200128</v>
      </c>
      <c r="L779" s="0" t="n">
        <f aca="false">G779-J779</f>
        <v>-76</v>
      </c>
      <c r="M779" s="0" t="n">
        <v>1</v>
      </c>
    </row>
    <row r="780" customFormat="false" ht="15.8" hidden="false" customHeight="false" outlineLevel="0" collapsed="false">
      <c r="A780" s="0" t="str">
        <f aca="false">MID(C780,1,2)</f>
        <v>03</v>
      </c>
      <c r="B780" s="0" t="str">
        <f aca="false">VLOOKUP(A780,Nomenclature!$E$1:$F$9,2,0)</f>
        <v>Commerce</v>
      </c>
      <c r="C780" s="5" t="s">
        <v>491</v>
      </c>
      <c r="D780" s="4" t="s">
        <v>239</v>
      </c>
      <c r="E780" s="4" t="s">
        <v>733</v>
      </c>
      <c r="F780" s="4" t="n">
        <v>0.283271710905726</v>
      </c>
      <c r="G780" s="4" t="n">
        <v>90</v>
      </c>
      <c r="H780" s="4" t="n">
        <v>1585.731249</v>
      </c>
      <c r="I780" s="4" t="n">
        <f aca="false">SUMIFS(bibli_modele_init!$D$1:$D$4467,bibli_modele_init!$A$1:$A$4467,$C780,bibli_modele_init!$C$1:$C$4467,$E780)</f>
        <v>0.303821079883319</v>
      </c>
      <c r="J780" s="0" t="n">
        <f aca="false">SUMIFS(bibli_modele_init!$E$1:$E$4467,bibli_modele_init!$A$1:$A$4467,$C780,bibli_modele_init!$C$1:$C$4467,$E780)</f>
        <v>90</v>
      </c>
      <c r="K780" s="0" t="n">
        <f aca="false">F780-I780</f>
        <v>-0.020549368977593</v>
      </c>
      <c r="L780" s="0" t="n">
        <f aca="false">G780-J780</f>
        <v>0</v>
      </c>
      <c r="M780" s="0" t="n">
        <v>1</v>
      </c>
    </row>
    <row r="781" customFormat="false" ht="15.8" hidden="false" customHeight="false" outlineLevel="0" collapsed="false">
      <c r="A781" s="0" t="str">
        <f aca="false">MID(C781,1,2)</f>
        <v>03</v>
      </c>
      <c r="B781" s="0" t="str">
        <f aca="false">VLOOKUP(A781,Nomenclature!$E$1:$F$9,2,0)</f>
        <v>Commerce</v>
      </c>
      <c r="C781" s="5" t="s">
        <v>491</v>
      </c>
      <c r="D781" s="4" t="s">
        <v>155</v>
      </c>
      <c r="E781" s="4" t="s">
        <v>734</v>
      </c>
      <c r="F781" s="4" t="n">
        <v>0.0717695034819457</v>
      </c>
      <c r="G781" s="4" t="n">
        <v>28.3333330000001</v>
      </c>
      <c r="H781" s="4" t="n">
        <v>74.48124912</v>
      </c>
      <c r="I781" s="4" t="n">
        <f aca="false">SUMIFS(bibli_modele_init!$D$1:$D$4467,bibli_modele_init!$A$1:$A$4467,$C781,bibli_modele_init!$C$1:$C$4467,$E781)</f>
        <v>0.067740256463365</v>
      </c>
      <c r="J781" s="0" t="n">
        <f aca="false">SUMIFS(bibli_modele_init!$E$1:$E$4467,bibli_modele_init!$A$1:$A$4467,$C781,bibli_modele_init!$C$1:$C$4467,$E781)</f>
        <v>28.333333</v>
      </c>
      <c r="K781" s="0" t="n">
        <f aca="false">F781-I781</f>
        <v>0.00402924701858069</v>
      </c>
      <c r="L781" s="0" t="n">
        <f aca="false">G781-J781</f>
        <v>0</v>
      </c>
      <c r="M781" s="0" t="n">
        <v>1</v>
      </c>
    </row>
    <row r="782" customFormat="false" ht="15.8" hidden="false" customHeight="false" outlineLevel="0" collapsed="false">
      <c r="A782" s="0" t="str">
        <f aca="false">MID(C782,1,2)</f>
        <v>03</v>
      </c>
      <c r="B782" s="0" t="str">
        <f aca="false">VLOOKUP(A782,Nomenclature!$E$1:$F$9,2,0)</f>
        <v>Commerce</v>
      </c>
      <c r="C782" s="5" t="s">
        <v>491</v>
      </c>
      <c r="D782" s="4" t="s">
        <v>239</v>
      </c>
      <c r="E782" s="4" t="s">
        <v>735</v>
      </c>
      <c r="F782" s="4" t="n">
        <v>0</v>
      </c>
      <c r="G782" s="4" t="n">
        <v>0</v>
      </c>
      <c r="H782" s="4" t="n">
        <v>0</v>
      </c>
      <c r="I782" s="4" t="n">
        <f aca="false">SUMIFS(bibli_modele_init!$D$1:$D$4467,bibli_modele_init!$A$1:$A$4467,$C782,bibli_modele_init!$C$1:$C$4467,$E782)</f>
        <v>0</v>
      </c>
      <c r="J782" s="0" t="n">
        <f aca="false">SUMIFS(bibli_modele_init!$E$1:$E$4467,bibli_modele_init!$A$1:$A$4467,$C782,bibli_modele_init!$C$1:$C$4467,$E782)</f>
        <v>0</v>
      </c>
      <c r="K782" s="0" t="n">
        <f aca="false">F782-I782</f>
        <v>0</v>
      </c>
      <c r="L782" s="0" t="n">
        <f aca="false">G782-J782</f>
        <v>0</v>
      </c>
      <c r="M782" s="0" t="n">
        <v>1</v>
      </c>
    </row>
    <row r="783" customFormat="false" ht="15.8" hidden="false" customHeight="false" outlineLevel="0" collapsed="false">
      <c r="A783" s="0" t="str">
        <f aca="false">MID(C783,1,2)</f>
        <v>03</v>
      </c>
      <c r="B783" s="0" t="str">
        <f aca="false">VLOOKUP(A783,Nomenclature!$E$1:$F$9,2,0)</f>
        <v>Commerce</v>
      </c>
      <c r="C783" s="5" t="s">
        <v>491</v>
      </c>
      <c r="D783" s="4" t="s">
        <v>155</v>
      </c>
      <c r="E783" s="4" t="s">
        <v>736</v>
      </c>
      <c r="F783" s="4" t="n">
        <v>0.14951979892072</v>
      </c>
      <c r="G783" s="4" t="n">
        <v>54.7749996350001</v>
      </c>
      <c r="H783" s="4" t="n">
        <v>786.3187483</v>
      </c>
      <c r="I783" s="4" t="n">
        <f aca="false">SUMIFS(bibli_modele_init!$D$1:$D$4467,bibli_modele_init!$A$1:$A$4467,$C783,bibli_modele_init!$C$1:$C$4467,$E783)</f>
        <v>0.141125534298677</v>
      </c>
      <c r="J783" s="0" t="n">
        <f aca="false">SUMIFS(bibli_modele_init!$E$1:$E$4467,bibli_modele_init!$A$1:$A$4467,$C783,bibli_modele_init!$C$1:$C$4467,$E783)</f>
        <v>54.774999635</v>
      </c>
      <c r="K783" s="0" t="n">
        <f aca="false">F783-I783</f>
        <v>0.00839426462204299</v>
      </c>
      <c r="L783" s="0" t="n">
        <f aca="false">G783-J783</f>
        <v>0</v>
      </c>
      <c r="M783" s="0" t="n">
        <v>1</v>
      </c>
    </row>
    <row r="784" customFormat="false" ht="15.8" hidden="false" customHeight="false" outlineLevel="0" collapsed="false">
      <c r="A784" s="0" t="str">
        <f aca="false">MID(C784,1,2)</f>
        <v>03</v>
      </c>
      <c r="B784" s="0" t="str">
        <f aca="false">VLOOKUP(A784,Nomenclature!$E$1:$F$9,2,0)</f>
        <v>Commerce</v>
      </c>
      <c r="C784" s="5" t="s">
        <v>491</v>
      </c>
      <c r="D784" s="4" t="s">
        <v>239</v>
      </c>
      <c r="E784" s="4" t="s">
        <v>737</v>
      </c>
      <c r="F784" s="4" t="n">
        <v>0</v>
      </c>
      <c r="G784" s="4" t="n">
        <v>0</v>
      </c>
      <c r="H784" s="4" t="n">
        <v>0</v>
      </c>
      <c r="I784" s="4" t="n">
        <f aca="false">SUMIFS(bibli_modele_init!$D$1:$D$4467,bibli_modele_init!$A$1:$A$4467,$C784,bibli_modele_init!$C$1:$C$4467,$E784)</f>
        <v>0</v>
      </c>
      <c r="J784" s="0" t="n">
        <f aca="false">SUMIFS(bibli_modele_init!$E$1:$E$4467,bibli_modele_init!$A$1:$A$4467,$C784,bibli_modele_init!$C$1:$C$4467,$E784)</f>
        <v>0</v>
      </c>
      <c r="K784" s="0" t="n">
        <f aca="false">F784-I784</f>
        <v>0</v>
      </c>
      <c r="L784" s="0" t="n">
        <f aca="false">G784-J784</f>
        <v>0</v>
      </c>
      <c r="M784" s="0" t="n">
        <v>1</v>
      </c>
    </row>
    <row r="785" customFormat="false" ht="15.8" hidden="false" customHeight="false" outlineLevel="0" collapsed="false">
      <c r="A785" s="0" t="str">
        <f aca="false">MID(C785,1,2)</f>
        <v>03</v>
      </c>
      <c r="B785" s="0" t="str">
        <f aca="false">VLOOKUP(A785,Nomenclature!$E$1:$F$9,2,0)</f>
        <v>Commerce</v>
      </c>
      <c r="C785" s="5" t="s">
        <v>491</v>
      </c>
      <c r="D785" s="4" t="s">
        <v>738</v>
      </c>
      <c r="E785" s="4" t="s">
        <v>738</v>
      </c>
      <c r="F785" s="4" t="n">
        <v>0.15</v>
      </c>
      <c r="G785" s="4" t="n">
        <v>20</v>
      </c>
      <c r="H785" s="4" t="n">
        <v>0</v>
      </c>
      <c r="I785" s="4" t="n">
        <f aca="false">SUMIFS(bibli_modele_init!$D$1:$D$4467,bibli_modele_init!$A$1:$A$4467,$C785,bibli_modele_init!$C$1:$C$4467,$E785)</f>
        <v>0.15</v>
      </c>
      <c r="J785" s="0" t="n">
        <f aca="false">SUMIFS(bibli_modele_init!$E$1:$E$4467,bibli_modele_init!$A$1:$A$4467,$C785,bibli_modele_init!$C$1:$C$4467,$E785)</f>
        <v>20</v>
      </c>
      <c r="K785" s="0" t="n">
        <f aca="false">F785-I785</f>
        <v>0</v>
      </c>
      <c r="L785" s="0" t="n">
        <f aca="false">G785-J785</f>
        <v>0</v>
      </c>
      <c r="M785" s="0" t="n">
        <v>1</v>
      </c>
    </row>
    <row r="786" customFormat="false" ht="15.8" hidden="false" customHeight="false" outlineLevel="0" collapsed="false">
      <c r="A786" s="0" t="str">
        <f aca="false">MID(C786,1,2)</f>
        <v>03</v>
      </c>
      <c r="B786" s="0" t="str">
        <f aca="false">VLOOKUP(A786,Nomenclature!$E$1:$F$9,2,0)</f>
        <v>Commerce</v>
      </c>
      <c r="C786" s="5" t="s">
        <v>630</v>
      </c>
      <c r="D786" s="4" t="s">
        <v>155</v>
      </c>
      <c r="E786" s="4" t="s">
        <v>732</v>
      </c>
      <c r="F786" s="4" t="n">
        <v>0.592334380288309</v>
      </c>
      <c r="G786" s="4" t="n">
        <v>159.774999635</v>
      </c>
      <c r="H786" s="4" t="n">
        <v>2297.568748</v>
      </c>
      <c r="I786" s="4" t="n">
        <f aca="false">SUMIFS(bibli_modele_init!$D$1:$D$4467,bibli_modele_init!$A$1:$A$4467,$C786,bibli_modele_init!$C$1:$C$4467,$E786)</f>
        <v>0.629013471857198</v>
      </c>
      <c r="J786" s="0" t="n">
        <f aca="false">SUMIFS(bibli_modele_init!$E$1:$E$4467,bibli_modele_init!$A$1:$A$4467,$C786,bibli_modele_init!$C$1:$C$4467,$E786)</f>
        <v>235.774999635</v>
      </c>
      <c r="K786" s="0" t="n">
        <f aca="false">F786-I786</f>
        <v>-0.0366790915688889</v>
      </c>
      <c r="L786" s="0" t="n">
        <f aca="false">G786-J786</f>
        <v>-76</v>
      </c>
      <c r="M786" s="0" t="n">
        <v>1</v>
      </c>
    </row>
    <row r="787" customFormat="false" ht="15.8" hidden="false" customHeight="false" outlineLevel="0" collapsed="false">
      <c r="A787" s="0" t="str">
        <f aca="false">MID(C787,1,2)</f>
        <v>03</v>
      </c>
      <c r="B787" s="0" t="str">
        <f aca="false">VLOOKUP(A787,Nomenclature!$E$1:$F$9,2,0)</f>
        <v>Commerce</v>
      </c>
      <c r="C787" s="5" t="s">
        <v>630</v>
      </c>
      <c r="D787" s="4" t="s">
        <v>239</v>
      </c>
      <c r="E787" s="4" t="s">
        <v>733</v>
      </c>
      <c r="F787" s="4" t="n">
        <v>0.279374479543127</v>
      </c>
      <c r="G787" s="4" t="n">
        <v>90.0000000000001</v>
      </c>
      <c r="H787" s="4" t="n">
        <v>1585.731249</v>
      </c>
      <c r="I787" s="4" t="n">
        <f aca="false">SUMIFS(bibli_modele_init!$D$1:$D$4467,bibli_modele_init!$A$1:$A$4467,$C787,bibli_modele_init!$C$1:$C$4467,$E787)</f>
        <v>0.305539426137626</v>
      </c>
      <c r="J787" s="0" t="n">
        <f aca="false">SUMIFS(bibli_modele_init!$E$1:$E$4467,bibli_modele_init!$A$1:$A$4467,$C787,bibli_modele_init!$C$1:$C$4467,$E787)</f>
        <v>90</v>
      </c>
      <c r="K787" s="0" t="n">
        <f aca="false">F787-I787</f>
        <v>-0.026164946594499</v>
      </c>
      <c r="L787" s="0" t="n">
        <f aca="false">G787-J787</f>
        <v>0</v>
      </c>
      <c r="M787" s="0" t="n">
        <v>1</v>
      </c>
    </row>
    <row r="788" customFormat="false" ht="15.8" hidden="false" customHeight="false" outlineLevel="0" collapsed="false">
      <c r="A788" s="0" t="str">
        <f aca="false">MID(C788,1,2)</f>
        <v>03</v>
      </c>
      <c r="B788" s="0" t="str">
        <f aca="false">VLOOKUP(A788,Nomenclature!$E$1:$F$9,2,0)</f>
        <v>Commerce</v>
      </c>
      <c r="C788" s="5" t="s">
        <v>630</v>
      </c>
      <c r="D788" s="4" t="s">
        <v>155</v>
      </c>
      <c r="E788" s="4" t="s">
        <v>734</v>
      </c>
      <c r="F788" s="4" t="n">
        <v>0.0710801256345971</v>
      </c>
      <c r="G788" s="4" t="n">
        <v>28.3333329999999</v>
      </c>
      <c r="H788" s="4" t="n">
        <v>74.48124912</v>
      </c>
      <c r="I788" s="4" t="n">
        <f aca="false">SUMIFS(bibli_modele_init!$D$1:$D$4467,bibli_modele_init!$A$1:$A$4467,$C788,bibli_modele_init!$C$1:$C$4467,$E788)</f>
        <v>0.0679334549605773</v>
      </c>
      <c r="J788" s="0" t="n">
        <f aca="false">SUMIFS(bibli_modele_init!$E$1:$E$4467,bibli_modele_init!$A$1:$A$4467,$C788,bibli_modele_init!$C$1:$C$4467,$E788)</f>
        <v>28.333333</v>
      </c>
      <c r="K788" s="0" t="n">
        <f aca="false">F788-I788</f>
        <v>0.0031466706740198</v>
      </c>
      <c r="L788" s="0" t="n">
        <f aca="false">G788-J788</f>
        <v>0</v>
      </c>
      <c r="M788" s="0" t="n">
        <v>1</v>
      </c>
    </row>
    <row r="789" customFormat="false" ht="15.8" hidden="false" customHeight="false" outlineLevel="0" collapsed="false">
      <c r="A789" s="0" t="str">
        <f aca="false">MID(C789,1,2)</f>
        <v>03</v>
      </c>
      <c r="B789" s="0" t="str">
        <f aca="false">VLOOKUP(A789,Nomenclature!$E$1:$F$9,2,0)</f>
        <v>Commerce</v>
      </c>
      <c r="C789" s="5" t="s">
        <v>630</v>
      </c>
      <c r="D789" s="4" t="s">
        <v>239</v>
      </c>
      <c r="E789" s="4" t="s">
        <v>735</v>
      </c>
      <c r="F789" s="4" t="n">
        <v>0</v>
      </c>
      <c r="G789" s="4" t="n">
        <v>0</v>
      </c>
      <c r="H789" s="4" t="n">
        <v>0</v>
      </c>
      <c r="I789" s="4" t="n">
        <f aca="false">SUMIFS(bibli_modele_init!$D$1:$D$4467,bibli_modele_init!$A$1:$A$4467,$C789,bibli_modele_init!$C$1:$C$4467,$E789)</f>
        <v>0</v>
      </c>
      <c r="J789" s="0" t="n">
        <f aca="false">SUMIFS(bibli_modele_init!$E$1:$E$4467,bibli_modele_init!$A$1:$A$4467,$C789,bibli_modele_init!$C$1:$C$4467,$E789)</f>
        <v>0</v>
      </c>
      <c r="K789" s="0" t="n">
        <f aca="false">F789-I789</f>
        <v>0</v>
      </c>
      <c r="L789" s="0" t="n">
        <f aca="false">G789-J789</f>
        <v>0</v>
      </c>
      <c r="M789" s="0" t="n">
        <v>1</v>
      </c>
    </row>
    <row r="790" customFormat="false" ht="15.8" hidden="false" customHeight="false" outlineLevel="0" collapsed="false">
      <c r="A790" s="0" t="str">
        <f aca="false">MID(C790,1,2)</f>
        <v>03</v>
      </c>
      <c r="B790" s="0" t="str">
        <f aca="false">VLOOKUP(A790,Nomenclature!$E$1:$F$9,2,0)</f>
        <v>Commerce</v>
      </c>
      <c r="C790" s="5" t="s">
        <v>630</v>
      </c>
      <c r="D790" s="4" t="s">
        <v>155</v>
      </c>
      <c r="E790" s="4" t="s">
        <v>736</v>
      </c>
      <c r="F790" s="4" t="n">
        <v>0.148083595072077</v>
      </c>
      <c r="G790" s="4" t="n">
        <v>54.7749996349999</v>
      </c>
      <c r="H790" s="4" t="n">
        <v>786.3187483</v>
      </c>
      <c r="I790" s="4" t="n">
        <f aca="false">SUMIFS(bibli_modele_init!$D$1:$D$4467,bibli_modele_init!$A$1:$A$4467,$C790,bibli_modele_init!$C$1:$C$4467,$E790)</f>
        <v>0.14152803116787</v>
      </c>
      <c r="J790" s="0" t="n">
        <f aca="false">SUMIFS(bibli_modele_init!$E$1:$E$4467,bibli_modele_init!$A$1:$A$4467,$C790,bibli_modele_init!$C$1:$C$4467,$E790)</f>
        <v>54.774999635</v>
      </c>
      <c r="K790" s="0" t="n">
        <f aca="false">F790-I790</f>
        <v>0.00655556390420703</v>
      </c>
      <c r="L790" s="0" t="n">
        <f aca="false">G790-J790</f>
        <v>0</v>
      </c>
      <c r="M790" s="0" t="n">
        <v>1</v>
      </c>
    </row>
    <row r="791" customFormat="false" ht="15.8" hidden="false" customHeight="false" outlineLevel="0" collapsed="false">
      <c r="A791" s="0" t="str">
        <f aca="false">MID(C791,1,2)</f>
        <v>03</v>
      </c>
      <c r="B791" s="0" t="str">
        <f aca="false">VLOOKUP(A791,Nomenclature!$E$1:$F$9,2,0)</f>
        <v>Commerce</v>
      </c>
      <c r="C791" s="5" t="s">
        <v>630</v>
      </c>
      <c r="D791" s="4" t="s">
        <v>239</v>
      </c>
      <c r="E791" s="4" t="s">
        <v>737</v>
      </c>
      <c r="F791" s="4" t="n">
        <v>0</v>
      </c>
      <c r="G791" s="4" t="n">
        <v>0</v>
      </c>
      <c r="H791" s="4" t="n">
        <v>0</v>
      </c>
      <c r="I791" s="4" t="n">
        <f aca="false">SUMIFS(bibli_modele_init!$D$1:$D$4467,bibli_modele_init!$A$1:$A$4467,$C791,bibli_modele_init!$C$1:$C$4467,$E791)</f>
        <v>0</v>
      </c>
      <c r="J791" s="0" t="n">
        <f aca="false">SUMIFS(bibli_modele_init!$E$1:$E$4467,bibli_modele_init!$A$1:$A$4467,$C791,bibli_modele_init!$C$1:$C$4467,$E791)</f>
        <v>0</v>
      </c>
      <c r="K791" s="0" t="n">
        <f aca="false">F791-I791</f>
        <v>0</v>
      </c>
      <c r="L791" s="0" t="n">
        <f aca="false">G791-J791</f>
        <v>0</v>
      </c>
      <c r="M791" s="0" t="n">
        <v>1</v>
      </c>
    </row>
    <row r="792" customFormat="false" ht="15.8" hidden="false" customHeight="false" outlineLevel="0" collapsed="false">
      <c r="A792" s="0" t="str">
        <f aca="false">MID(C792,1,2)</f>
        <v>03</v>
      </c>
      <c r="B792" s="0" t="str">
        <f aca="false">VLOOKUP(A792,Nomenclature!$E$1:$F$9,2,0)</f>
        <v>Commerce</v>
      </c>
      <c r="C792" s="5" t="s">
        <v>630</v>
      </c>
      <c r="D792" s="4" t="s">
        <v>738</v>
      </c>
      <c r="E792" s="4" t="s">
        <v>738</v>
      </c>
      <c r="F792" s="4" t="n">
        <v>0.15</v>
      </c>
      <c r="G792" s="4" t="n">
        <v>20</v>
      </c>
      <c r="H792" s="4" t="n">
        <v>0</v>
      </c>
      <c r="I792" s="4" t="n">
        <f aca="false">SUMIFS(bibli_modele_init!$D$1:$D$4467,bibli_modele_init!$A$1:$A$4467,$C792,bibli_modele_init!$C$1:$C$4467,$E792)</f>
        <v>0.15</v>
      </c>
      <c r="J792" s="0" t="n">
        <f aca="false">SUMIFS(bibli_modele_init!$E$1:$E$4467,bibli_modele_init!$A$1:$A$4467,$C792,bibli_modele_init!$C$1:$C$4467,$E792)</f>
        <v>20</v>
      </c>
      <c r="K792" s="0" t="n">
        <f aca="false">F792-I792</f>
        <v>0</v>
      </c>
      <c r="L792" s="0" t="n">
        <f aca="false">G792-J792</f>
        <v>0</v>
      </c>
      <c r="M792" s="0" t="n">
        <v>1</v>
      </c>
    </row>
    <row r="793" customFormat="false" ht="15.8" hidden="false" customHeight="false" outlineLevel="0" collapsed="false">
      <c r="A793" s="0" t="str">
        <f aca="false">MID(C793,1,2)</f>
        <v>03</v>
      </c>
      <c r="B793" s="0" t="str">
        <f aca="false">VLOOKUP(A793,Nomenclature!$E$1:$F$9,2,0)</f>
        <v>Commerce</v>
      </c>
      <c r="C793" s="5" t="s">
        <v>292</v>
      </c>
      <c r="D793" s="4" t="s">
        <v>155</v>
      </c>
      <c r="E793" s="4" t="s">
        <v>732</v>
      </c>
      <c r="F793" s="4" t="n">
        <v>0.699649000436497</v>
      </c>
      <c r="G793" s="4" t="n">
        <v>119.787500151667</v>
      </c>
      <c r="H793" s="4" t="n">
        <v>2804.190625</v>
      </c>
      <c r="I793" s="4" t="n">
        <f aca="false">SUMIFS(bibli_modele_init!$D$1:$D$4467,bibli_modele_init!$A$1:$A$4467,$C793,bibli_modele_init!$C$1:$C$4467,$E793)</f>
        <v>0.726355582699914</v>
      </c>
      <c r="J793" s="0" t="n">
        <f aca="false">SUMIFS(bibli_modele_init!$E$1:$E$4467,bibli_modele_init!$A$1:$A$4467,$C793,bibli_modele_init!$C$1:$C$4467,$E793)</f>
        <v>195.787500151667</v>
      </c>
      <c r="K793" s="0" t="n">
        <f aca="false">F793-I793</f>
        <v>-0.026706582263417</v>
      </c>
      <c r="L793" s="0" t="n">
        <f aca="false">G793-J793</f>
        <v>-76</v>
      </c>
      <c r="M793" s="0" t="n">
        <v>1</v>
      </c>
    </row>
    <row r="794" customFormat="false" ht="15.8" hidden="false" customHeight="false" outlineLevel="0" collapsed="false">
      <c r="A794" s="0" t="str">
        <f aca="false">MID(C794,1,2)</f>
        <v>03</v>
      </c>
      <c r="B794" s="0" t="str">
        <f aca="false">VLOOKUP(A794,Nomenclature!$E$1:$F$9,2,0)</f>
        <v>Commerce</v>
      </c>
      <c r="C794" s="5" t="s">
        <v>292</v>
      </c>
      <c r="D794" s="4" t="s">
        <v>239</v>
      </c>
      <c r="E794" s="4" t="s">
        <v>733</v>
      </c>
      <c r="F794" s="4" t="n">
        <v>0.417671755407045</v>
      </c>
      <c r="G794" s="4" t="n">
        <v>116.61666682</v>
      </c>
      <c r="H794" s="4" t="n">
        <v>2034.809376</v>
      </c>
      <c r="I794" s="4" t="n">
        <f aca="false">SUMIFS(bibli_modele_init!$D$1:$D$4467,bibli_modele_init!$A$1:$A$4467,$C794,bibli_modele_init!$C$1:$C$4467,$E794)</f>
        <v>0.448395632312085</v>
      </c>
      <c r="J794" s="0" t="n">
        <f aca="false">SUMIFS(bibli_modele_init!$E$1:$E$4467,bibli_modele_init!$A$1:$A$4467,$C794,bibli_modele_init!$C$1:$C$4467,$E794)</f>
        <v>116.61666682</v>
      </c>
      <c r="K794" s="0" t="n">
        <f aca="false">F794-I794</f>
        <v>-0.03072387690504</v>
      </c>
      <c r="L794" s="0" t="n">
        <f aca="false">G794-J794</f>
        <v>0</v>
      </c>
      <c r="M794" s="0" t="n">
        <v>1</v>
      </c>
    </row>
    <row r="795" customFormat="false" ht="15.8" hidden="false" customHeight="false" outlineLevel="0" collapsed="false">
      <c r="A795" s="0" t="str">
        <f aca="false">MID(C795,1,2)</f>
        <v>03</v>
      </c>
      <c r="B795" s="0" t="str">
        <f aca="false">VLOOKUP(A795,Nomenclature!$E$1:$F$9,2,0)</f>
        <v>Commerce</v>
      </c>
      <c r="C795" s="5" t="s">
        <v>292</v>
      </c>
      <c r="D795" s="4" t="s">
        <v>155</v>
      </c>
      <c r="E795" s="4" t="s">
        <v>734</v>
      </c>
      <c r="F795" s="4" t="n">
        <v>0.0839578800523796</v>
      </c>
      <c r="G795" s="4" t="n">
        <v>99.5833335000001</v>
      </c>
      <c r="H795" s="4" t="n">
        <v>523.5593759</v>
      </c>
      <c r="I795" s="4" t="n">
        <f aca="false">SUMIFS(bibli_modele_init!$D$1:$D$4467,bibli_modele_init!$A$1:$A$4467,$C795,bibli_modele_init!$C$1:$C$4467,$E795)</f>
        <v>0.0784464029315906</v>
      </c>
      <c r="J795" s="0" t="n">
        <f aca="false">SUMIFS(bibli_modele_init!$E$1:$E$4467,bibli_modele_init!$A$1:$A$4467,$C795,bibli_modele_init!$C$1:$C$4467,$E795)</f>
        <v>99.5833335</v>
      </c>
      <c r="K795" s="0" t="n">
        <f aca="false">F795-I795</f>
        <v>0.00551147712078901</v>
      </c>
      <c r="L795" s="0" t="n">
        <f aca="false">G795-J795</f>
        <v>0</v>
      </c>
      <c r="M795" s="0" t="n">
        <v>1</v>
      </c>
    </row>
    <row r="796" customFormat="false" ht="15.8" hidden="false" customHeight="false" outlineLevel="0" collapsed="false">
      <c r="A796" s="0" t="str">
        <f aca="false">MID(C796,1,2)</f>
        <v>03</v>
      </c>
      <c r="B796" s="0" t="str">
        <f aca="false">VLOOKUP(A796,Nomenclature!$E$1:$F$9,2,0)</f>
        <v>Commerce</v>
      </c>
      <c r="C796" s="5" t="s">
        <v>292</v>
      </c>
      <c r="D796" s="4" t="s">
        <v>239</v>
      </c>
      <c r="E796" s="4" t="s">
        <v>735</v>
      </c>
      <c r="F796" s="4" t="n">
        <v>0.0501206106488454</v>
      </c>
      <c r="G796" s="4" t="n">
        <v>99.5833335000001</v>
      </c>
      <c r="H796" s="4" t="n">
        <v>523.5593759</v>
      </c>
      <c r="I796" s="4" t="n">
        <f aca="false">SUMIFS(bibli_modele_init!$D$1:$D$4467,bibli_modele_init!$A$1:$A$4467,$C796,bibli_modele_init!$C$1:$C$4467,$E796)</f>
        <v>0.0538074758774502</v>
      </c>
      <c r="J796" s="0" t="n">
        <f aca="false">SUMIFS(bibli_modele_init!$E$1:$E$4467,bibli_modele_init!$A$1:$A$4467,$C796,bibli_modele_init!$C$1:$C$4467,$E796)</f>
        <v>99.5833335</v>
      </c>
      <c r="K796" s="0" t="n">
        <f aca="false">F796-I796</f>
        <v>-0.0036868652286048</v>
      </c>
      <c r="L796" s="0" t="n">
        <f aca="false">G796-J796</f>
        <v>0</v>
      </c>
      <c r="M796" s="0" t="n">
        <v>1</v>
      </c>
    </row>
    <row r="797" customFormat="false" ht="15.8" hidden="false" customHeight="false" outlineLevel="0" collapsed="false">
      <c r="A797" s="0" t="str">
        <f aca="false">MID(C797,1,2)</f>
        <v>03</v>
      </c>
      <c r="B797" s="0" t="str">
        <f aca="false">VLOOKUP(A797,Nomenclature!$E$1:$F$9,2,0)</f>
        <v>Commerce</v>
      </c>
      <c r="C797" s="5" t="s">
        <v>292</v>
      </c>
      <c r="D797" s="4" t="s">
        <v>155</v>
      </c>
      <c r="E797" s="4" t="s">
        <v>736</v>
      </c>
      <c r="F797" s="4" t="n">
        <v>0.174912250109124</v>
      </c>
      <c r="G797" s="4" t="n">
        <v>113.120833485</v>
      </c>
      <c r="H797" s="4" t="n">
        <v>1292.940625</v>
      </c>
      <c r="I797" s="4" t="n">
        <f aca="false">SUMIFS(bibli_modele_init!$D$1:$D$4467,bibli_modele_init!$A$1:$A$4467,$C797,bibli_modele_init!$C$1:$C$4467,$E797)</f>
        <v>0.16343000610748</v>
      </c>
      <c r="J797" s="0" t="n">
        <f aca="false">SUMIFS(bibli_modele_init!$E$1:$E$4467,bibli_modele_init!$A$1:$A$4467,$C797,bibli_modele_init!$C$1:$C$4467,$E797)</f>
        <v>113.120833485</v>
      </c>
      <c r="K797" s="0" t="n">
        <f aca="false">F797-I797</f>
        <v>0.011482244001644</v>
      </c>
      <c r="L797" s="0" t="n">
        <f aca="false">G797-J797</f>
        <v>0</v>
      </c>
      <c r="M797" s="0" t="n">
        <v>1</v>
      </c>
    </row>
    <row r="798" customFormat="false" ht="15.8" hidden="false" customHeight="false" outlineLevel="0" collapsed="false">
      <c r="A798" s="0" t="str">
        <f aca="false">MID(C798,1,2)</f>
        <v>03</v>
      </c>
      <c r="B798" s="0" t="str">
        <f aca="false">VLOOKUP(A798,Nomenclature!$E$1:$F$9,2,0)</f>
        <v>Commerce</v>
      </c>
      <c r="C798" s="5" t="s">
        <v>292</v>
      </c>
      <c r="D798" s="4" t="s">
        <v>239</v>
      </c>
      <c r="E798" s="4" t="s">
        <v>737</v>
      </c>
      <c r="F798" s="4" t="n">
        <v>0.104417938851761</v>
      </c>
      <c r="G798" s="4" t="n">
        <v>111.61666682</v>
      </c>
      <c r="H798" s="4" t="n">
        <v>523.5593759</v>
      </c>
      <c r="I798" s="4" t="n">
        <f aca="false">SUMIFS(bibli_modele_init!$D$1:$D$4467,bibli_modele_init!$A$1:$A$4467,$C798,bibli_modele_init!$C$1:$C$4467,$E798)</f>
        <v>0.112098908078021</v>
      </c>
      <c r="J798" s="0" t="n">
        <f aca="false">SUMIFS(bibli_modele_init!$E$1:$E$4467,bibli_modele_init!$A$1:$A$4467,$C798,bibli_modele_init!$C$1:$C$4467,$E798)</f>
        <v>111.61666682</v>
      </c>
      <c r="K798" s="0" t="n">
        <f aca="false">F798-I798</f>
        <v>-0.00768096922625999</v>
      </c>
      <c r="L798" s="0" t="n">
        <f aca="false">G798-J798</f>
        <v>0</v>
      </c>
      <c r="M798" s="0" t="n">
        <v>1</v>
      </c>
    </row>
    <row r="799" customFormat="false" ht="15.8" hidden="false" customHeight="false" outlineLevel="0" collapsed="false">
      <c r="A799" s="0" t="str">
        <f aca="false">MID(C799,1,2)</f>
        <v>03</v>
      </c>
      <c r="B799" s="0" t="str">
        <f aca="false">VLOOKUP(A799,Nomenclature!$E$1:$F$9,2,0)</f>
        <v>Commerce</v>
      </c>
      <c r="C799" s="5" t="s">
        <v>292</v>
      </c>
      <c r="D799" s="4" t="s">
        <v>738</v>
      </c>
      <c r="E799" s="4" t="s">
        <v>738</v>
      </c>
      <c r="F799" s="4" t="n">
        <v>0.15</v>
      </c>
      <c r="G799" s="4" t="n">
        <v>20</v>
      </c>
      <c r="H799" s="4" t="n">
        <v>0</v>
      </c>
      <c r="I799" s="4" t="n">
        <f aca="false">SUMIFS(bibli_modele_init!$D$1:$D$4467,bibli_modele_init!$A$1:$A$4467,$C799,bibli_modele_init!$C$1:$C$4467,$E799)</f>
        <v>0.15</v>
      </c>
      <c r="J799" s="0" t="n">
        <f aca="false">SUMIFS(bibli_modele_init!$E$1:$E$4467,bibli_modele_init!$A$1:$A$4467,$C799,bibli_modele_init!$C$1:$C$4467,$E799)</f>
        <v>20</v>
      </c>
      <c r="K799" s="0" t="n">
        <f aca="false">F799-I799</f>
        <v>0</v>
      </c>
      <c r="L799" s="0" t="n">
        <f aca="false">G799-J799</f>
        <v>0</v>
      </c>
      <c r="M799" s="0" t="n">
        <v>1</v>
      </c>
    </row>
    <row r="800" customFormat="false" ht="15.8" hidden="false" customHeight="false" outlineLevel="0" collapsed="false">
      <c r="A800" s="0" t="str">
        <f aca="false">MID(C800,1,2)</f>
        <v>03</v>
      </c>
      <c r="B800" s="0" t="str">
        <f aca="false">VLOOKUP(A800,Nomenclature!$E$1:$F$9,2,0)</f>
        <v>Commerce</v>
      </c>
      <c r="C800" s="5" t="s">
        <v>494</v>
      </c>
      <c r="D800" s="4" t="s">
        <v>155</v>
      </c>
      <c r="E800" s="4" t="s">
        <v>732</v>
      </c>
      <c r="F800" s="4" t="n">
        <v>0.701245098876866</v>
      </c>
      <c r="G800" s="4" t="n">
        <v>119.787500151667</v>
      </c>
      <c r="H800" s="4" t="n">
        <v>2804.190625</v>
      </c>
      <c r="I800" s="4" t="n">
        <f aca="false">SUMIFS(bibli_modele_init!$D$1:$D$4467,bibli_modele_init!$A$1:$A$4467,$C800,bibli_modele_init!$C$1:$C$4467,$E800)</f>
        <v>0.725798034074559</v>
      </c>
      <c r="J800" s="0" t="n">
        <f aca="false">SUMIFS(bibli_modele_init!$E$1:$E$4467,bibli_modele_init!$A$1:$A$4467,$C800,bibli_modele_init!$C$1:$C$4467,$E800)</f>
        <v>195.787500151667</v>
      </c>
      <c r="K800" s="0" t="n">
        <f aca="false">F800-I800</f>
        <v>-0.024552935197693</v>
      </c>
      <c r="L800" s="0" t="n">
        <f aca="false">G800-J800</f>
        <v>-76</v>
      </c>
      <c r="M800" s="0" t="n">
        <v>1</v>
      </c>
    </row>
    <row r="801" customFormat="false" ht="15.8" hidden="false" customHeight="false" outlineLevel="0" collapsed="false">
      <c r="A801" s="0" t="str">
        <f aca="false">MID(C801,1,2)</f>
        <v>03</v>
      </c>
      <c r="B801" s="0" t="str">
        <f aca="false">VLOOKUP(A801,Nomenclature!$E$1:$F$9,2,0)</f>
        <v>Commerce</v>
      </c>
      <c r="C801" s="5" t="s">
        <v>494</v>
      </c>
      <c r="D801" s="4" t="s">
        <v>239</v>
      </c>
      <c r="E801" s="4" t="s">
        <v>733</v>
      </c>
      <c r="F801" s="4" t="n">
        <v>0.421328054858507</v>
      </c>
      <c r="G801" s="4" t="n">
        <v>116.61666682</v>
      </c>
      <c r="H801" s="4" t="n">
        <v>2034.809376</v>
      </c>
      <c r="I801" s="4" t="n">
        <f aca="false">SUMIFS(bibli_modele_init!$D$1:$D$4467,bibli_modele_init!$A$1:$A$4467,$C801,bibli_modele_init!$C$1:$C$4467,$E801)</f>
        <v>0.449055834792622</v>
      </c>
      <c r="J801" s="0" t="n">
        <f aca="false">SUMIFS(bibli_modele_init!$E$1:$E$4467,bibli_modele_init!$A$1:$A$4467,$C801,bibli_modele_init!$C$1:$C$4467,$E801)</f>
        <v>116.61666682</v>
      </c>
      <c r="K801" s="0" t="n">
        <f aca="false">F801-I801</f>
        <v>-0.027727779934115</v>
      </c>
      <c r="L801" s="0" t="n">
        <f aca="false">G801-J801</f>
        <v>0</v>
      </c>
      <c r="M801" s="0" t="n">
        <v>1</v>
      </c>
    </row>
    <row r="802" customFormat="false" ht="15.8" hidden="false" customHeight="false" outlineLevel="0" collapsed="false">
      <c r="A802" s="0" t="str">
        <f aca="false">MID(C802,1,2)</f>
        <v>03</v>
      </c>
      <c r="B802" s="0" t="str">
        <f aca="false">VLOOKUP(A802,Nomenclature!$E$1:$F$9,2,0)</f>
        <v>Commerce</v>
      </c>
      <c r="C802" s="5" t="s">
        <v>494</v>
      </c>
      <c r="D802" s="4" t="s">
        <v>155</v>
      </c>
      <c r="E802" s="4" t="s">
        <v>734</v>
      </c>
      <c r="F802" s="4" t="n">
        <v>0.0841494118652239</v>
      </c>
      <c r="G802" s="4" t="n">
        <v>99.5833335</v>
      </c>
      <c r="H802" s="4" t="n">
        <v>523.5593759</v>
      </c>
      <c r="I802" s="4" t="n">
        <f aca="false">SUMIFS(bibli_modele_init!$D$1:$D$4467,bibli_modele_init!$A$1:$A$4467,$C802,bibli_modele_init!$C$1:$C$4467,$E802)</f>
        <v>0.0783861876800524</v>
      </c>
      <c r="J802" s="0" t="n">
        <f aca="false">SUMIFS(bibli_modele_init!$E$1:$E$4467,bibli_modele_init!$A$1:$A$4467,$C802,bibli_modele_init!$C$1:$C$4467,$E802)</f>
        <v>99.5833335</v>
      </c>
      <c r="K802" s="0" t="n">
        <f aca="false">F802-I802</f>
        <v>0.0057632241851715</v>
      </c>
      <c r="L802" s="0" t="n">
        <f aca="false">G802-J802</f>
        <v>0</v>
      </c>
      <c r="M802" s="0" t="n">
        <v>1</v>
      </c>
    </row>
    <row r="803" customFormat="false" ht="15.8" hidden="false" customHeight="false" outlineLevel="0" collapsed="false">
      <c r="A803" s="0" t="str">
        <f aca="false">MID(C803,1,2)</f>
        <v>03</v>
      </c>
      <c r="B803" s="0" t="str">
        <f aca="false">VLOOKUP(A803,Nomenclature!$E$1:$F$9,2,0)</f>
        <v>Commerce</v>
      </c>
      <c r="C803" s="5" t="s">
        <v>494</v>
      </c>
      <c r="D803" s="4" t="s">
        <v>239</v>
      </c>
      <c r="E803" s="4" t="s">
        <v>735</v>
      </c>
      <c r="F803" s="4" t="n">
        <v>0.0505593665830209</v>
      </c>
      <c r="G803" s="4" t="n">
        <v>99.5833335</v>
      </c>
      <c r="H803" s="4" t="n">
        <v>523.5593759</v>
      </c>
      <c r="I803" s="4" t="n">
        <f aca="false">SUMIFS(bibli_modele_init!$D$1:$D$4467,bibli_modele_init!$A$1:$A$4467,$C803,bibli_modele_init!$C$1:$C$4467,$E803)</f>
        <v>0.0538867001751146</v>
      </c>
      <c r="J803" s="0" t="n">
        <f aca="false">SUMIFS(bibli_modele_init!$E$1:$E$4467,bibli_modele_init!$A$1:$A$4467,$C803,bibli_modele_init!$C$1:$C$4467,$E803)</f>
        <v>99.5833335</v>
      </c>
      <c r="K803" s="0" t="n">
        <f aca="false">F803-I803</f>
        <v>-0.0033273335920937</v>
      </c>
      <c r="L803" s="0" t="n">
        <f aca="false">G803-J803</f>
        <v>0</v>
      </c>
      <c r="M803" s="0" t="n">
        <v>1</v>
      </c>
    </row>
    <row r="804" customFormat="false" ht="15.8" hidden="false" customHeight="false" outlineLevel="0" collapsed="false">
      <c r="A804" s="0" t="str">
        <f aca="false">MID(C804,1,2)</f>
        <v>03</v>
      </c>
      <c r="B804" s="0" t="str">
        <f aca="false">VLOOKUP(A804,Nomenclature!$E$1:$F$9,2,0)</f>
        <v>Commerce</v>
      </c>
      <c r="C804" s="5" t="s">
        <v>494</v>
      </c>
      <c r="D804" s="4" t="s">
        <v>155</v>
      </c>
      <c r="E804" s="4" t="s">
        <v>736</v>
      </c>
      <c r="F804" s="4" t="n">
        <v>0.175311274719216</v>
      </c>
      <c r="G804" s="4" t="n">
        <v>113.120833485</v>
      </c>
      <c r="H804" s="4" t="n">
        <v>1292.940625</v>
      </c>
      <c r="I804" s="4" t="n">
        <f aca="false">SUMIFS(bibli_modele_init!$D$1:$D$4467,bibli_modele_init!$A$1:$A$4467,$C804,bibli_modele_init!$C$1:$C$4467,$E804)</f>
        <v>0.163304557666776</v>
      </c>
      <c r="J804" s="0" t="n">
        <f aca="false">SUMIFS(bibli_modele_init!$E$1:$E$4467,bibli_modele_init!$A$1:$A$4467,$C804,bibli_modele_init!$C$1:$C$4467,$E804)</f>
        <v>113.120833485</v>
      </c>
      <c r="K804" s="0" t="n">
        <f aca="false">F804-I804</f>
        <v>0.01200671705244</v>
      </c>
      <c r="L804" s="0" t="n">
        <f aca="false">G804-J804</f>
        <v>0</v>
      </c>
      <c r="M804" s="0" t="n">
        <v>1</v>
      </c>
    </row>
    <row r="805" customFormat="false" ht="15.8" hidden="false" customHeight="false" outlineLevel="0" collapsed="false">
      <c r="A805" s="0" t="str">
        <f aca="false">MID(C805,1,2)</f>
        <v>03</v>
      </c>
      <c r="B805" s="0" t="str">
        <f aca="false">VLOOKUP(A805,Nomenclature!$E$1:$F$9,2,0)</f>
        <v>Commerce</v>
      </c>
      <c r="C805" s="5" t="s">
        <v>494</v>
      </c>
      <c r="D805" s="4" t="s">
        <v>239</v>
      </c>
      <c r="E805" s="4" t="s">
        <v>737</v>
      </c>
      <c r="F805" s="4" t="n">
        <v>0.105332013714627</v>
      </c>
      <c r="G805" s="4" t="n">
        <v>111.61666682</v>
      </c>
      <c r="H805" s="4" t="n">
        <v>523.5593759</v>
      </c>
      <c r="I805" s="4" t="n">
        <f aca="false">SUMIFS(bibli_modele_init!$D$1:$D$4467,bibli_modele_init!$A$1:$A$4467,$C805,bibli_modele_init!$C$1:$C$4467,$E805)</f>
        <v>0.112263958698155</v>
      </c>
      <c r="J805" s="0" t="n">
        <f aca="false">SUMIFS(bibli_modele_init!$E$1:$E$4467,bibli_modele_init!$A$1:$A$4467,$C805,bibli_modele_init!$C$1:$C$4467,$E805)</f>
        <v>111.61666682</v>
      </c>
      <c r="K805" s="0" t="n">
        <f aca="false">F805-I805</f>
        <v>-0.00693194498352799</v>
      </c>
      <c r="L805" s="0" t="n">
        <f aca="false">G805-J805</f>
        <v>0</v>
      </c>
      <c r="M805" s="0" t="n">
        <v>1</v>
      </c>
    </row>
    <row r="806" customFormat="false" ht="15.8" hidden="false" customHeight="false" outlineLevel="0" collapsed="false">
      <c r="A806" s="0" t="str">
        <f aca="false">MID(C806,1,2)</f>
        <v>03</v>
      </c>
      <c r="B806" s="0" t="str">
        <f aca="false">VLOOKUP(A806,Nomenclature!$E$1:$F$9,2,0)</f>
        <v>Commerce</v>
      </c>
      <c r="C806" s="5" t="s">
        <v>494</v>
      </c>
      <c r="D806" s="4" t="s">
        <v>738</v>
      </c>
      <c r="E806" s="4" t="s">
        <v>738</v>
      </c>
      <c r="F806" s="4" t="n">
        <v>0.15</v>
      </c>
      <c r="G806" s="4" t="n">
        <v>20</v>
      </c>
      <c r="H806" s="4" t="n">
        <v>0</v>
      </c>
      <c r="I806" s="4" t="n">
        <f aca="false">SUMIFS(bibli_modele_init!$D$1:$D$4467,bibli_modele_init!$A$1:$A$4467,$C806,bibli_modele_init!$C$1:$C$4467,$E806)</f>
        <v>0.15</v>
      </c>
      <c r="J806" s="0" t="n">
        <f aca="false">SUMIFS(bibli_modele_init!$E$1:$E$4467,bibli_modele_init!$A$1:$A$4467,$C806,bibli_modele_init!$C$1:$C$4467,$E806)</f>
        <v>20</v>
      </c>
      <c r="K806" s="0" t="n">
        <f aca="false">F806-I806</f>
        <v>0</v>
      </c>
      <c r="L806" s="0" t="n">
        <f aca="false">G806-J806</f>
        <v>0</v>
      </c>
      <c r="M806" s="0" t="n">
        <v>1</v>
      </c>
    </row>
    <row r="807" customFormat="false" ht="15.8" hidden="false" customHeight="false" outlineLevel="0" collapsed="false">
      <c r="A807" s="0" t="str">
        <f aca="false">MID(C807,1,2)</f>
        <v>03</v>
      </c>
      <c r="B807" s="0" t="str">
        <f aca="false">VLOOKUP(A807,Nomenclature!$E$1:$F$9,2,0)</f>
        <v>Commerce</v>
      </c>
      <c r="C807" s="5" t="s">
        <v>633</v>
      </c>
      <c r="D807" s="4" t="s">
        <v>155</v>
      </c>
      <c r="E807" s="4" t="s">
        <v>732</v>
      </c>
      <c r="F807" s="4" t="n">
        <v>0.69292691618238</v>
      </c>
      <c r="G807" s="4" t="n">
        <v>119.787500151666</v>
      </c>
      <c r="H807" s="4" t="n">
        <v>2804.190625</v>
      </c>
      <c r="I807" s="4" t="n">
        <f aca="false">SUMIFS(bibli_modele_init!$D$1:$D$4467,bibli_modele_init!$A$1:$A$4467,$C807,bibli_modele_init!$C$1:$C$4467,$E807)</f>
        <v>0.725380600420355</v>
      </c>
      <c r="J807" s="0" t="n">
        <f aca="false">SUMIFS(bibli_modele_init!$E$1:$E$4467,bibli_modele_init!$A$1:$A$4467,$C807,bibli_modele_init!$C$1:$C$4467,$E807)</f>
        <v>195.787500151667</v>
      </c>
      <c r="K807" s="0" t="n">
        <f aca="false">F807-I807</f>
        <v>-0.032453684237975</v>
      </c>
      <c r="L807" s="0" t="n">
        <f aca="false">G807-J807</f>
        <v>-76.000000000001</v>
      </c>
      <c r="M807" s="0" t="n">
        <v>1</v>
      </c>
    </row>
    <row r="808" customFormat="false" ht="15.8" hidden="false" customHeight="false" outlineLevel="0" collapsed="false">
      <c r="A808" s="0" t="str">
        <f aca="false">MID(C808,1,2)</f>
        <v>03</v>
      </c>
      <c r="B808" s="0" t="str">
        <f aca="false">VLOOKUP(A808,Nomenclature!$E$1:$F$9,2,0)</f>
        <v>Commerce</v>
      </c>
      <c r="C808" s="5" t="s">
        <v>633</v>
      </c>
      <c r="D808" s="4" t="s">
        <v>239</v>
      </c>
      <c r="E808" s="4" t="s">
        <v>733</v>
      </c>
      <c r="F808" s="4" t="n">
        <v>0.411173611465707</v>
      </c>
      <c r="G808" s="4" t="n">
        <v>116.61666682</v>
      </c>
      <c r="H808" s="4" t="n">
        <v>2034.809376</v>
      </c>
      <c r="I808" s="4" t="n">
        <f aca="false">SUMIFS(bibli_modele_init!$D$1:$D$4467,bibli_modele_init!$A$1:$A$4467,$C808,bibli_modele_init!$C$1:$C$4467,$E808)</f>
        <v>0.44759105389601</v>
      </c>
      <c r="J808" s="0" t="n">
        <f aca="false">SUMIFS(bibli_modele_init!$E$1:$E$4467,bibli_modele_init!$A$1:$A$4467,$C808,bibli_modele_init!$C$1:$C$4467,$E808)</f>
        <v>116.61666682</v>
      </c>
      <c r="K808" s="0" t="n">
        <f aca="false">F808-I808</f>
        <v>-0.036417442430303</v>
      </c>
      <c r="L808" s="0" t="n">
        <f aca="false">G808-J808</f>
        <v>0</v>
      </c>
      <c r="M808" s="0" t="n">
        <v>1</v>
      </c>
    </row>
    <row r="809" customFormat="false" ht="15.8" hidden="false" customHeight="false" outlineLevel="0" collapsed="false">
      <c r="A809" s="0" t="str">
        <f aca="false">MID(C809,1,2)</f>
        <v>03</v>
      </c>
      <c r="B809" s="0" t="str">
        <f aca="false">VLOOKUP(A809,Nomenclature!$E$1:$F$9,2,0)</f>
        <v>Commerce</v>
      </c>
      <c r="C809" s="5" t="s">
        <v>633</v>
      </c>
      <c r="D809" s="4" t="s">
        <v>155</v>
      </c>
      <c r="E809" s="4" t="s">
        <v>734</v>
      </c>
      <c r="F809" s="4" t="n">
        <v>0.0831512299418856</v>
      </c>
      <c r="G809" s="4" t="n">
        <v>99.5833334999999</v>
      </c>
      <c r="H809" s="4" t="n">
        <v>523.5593759</v>
      </c>
      <c r="I809" s="4" t="n">
        <f aca="false">SUMIFS(bibli_modele_init!$D$1:$D$4467,bibli_modele_init!$A$1:$A$4467,$C809,bibli_modele_init!$C$1:$C$4467,$E809)</f>
        <v>0.0783411048453983</v>
      </c>
      <c r="J809" s="0" t="n">
        <f aca="false">SUMIFS(bibli_modele_init!$E$1:$E$4467,bibli_modele_init!$A$1:$A$4467,$C809,bibli_modele_init!$C$1:$C$4467,$E809)</f>
        <v>99.5833334999999</v>
      </c>
      <c r="K809" s="0" t="n">
        <f aca="false">F809-I809</f>
        <v>0.0048101250964873</v>
      </c>
      <c r="L809" s="0" t="n">
        <f aca="false">G809-J809</f>
        <v>0</v>
      </c>
      <c r="M809" s="0" t="n">
        <v>1</v>
      </c>
    </row>
    <row r="810" customFormat="false" ht="15.8" hidden="false" customHeight="false" outlineLevel="0" collapsed="false">
      <c r="A810" s="0" t="str">
        <f aca="false">MID(C810,1,2)</f>
        <v>03</v>
      </c>
      <c r="B810" s="0" t="str">
        <f aca="false">VLOOKUP(A810,Nomenclature!$E$1:$F$9,2,0)</f>
        <v>Commerce</v>
      </c>
      <c r="C810" s="5" t="s">
        <v>633</v>
      </c>
      <c r="D810" s="4" t="s">
        <v>239</v>
      </c>
      <c r="E810" s="4" t="s">
        <v>735</v>
      </c>
      <c r="F810" s="4" t="n">
        <v>0.0493408333758848</v>
      </c>
      <c r="G810" s="4" t="n">
        <v>99.5833334999999</v>
      </c>
      <c r="H810" s="4" t="n">
        <v>523.5593759</v>
      </c>
      <c r="I810" s="4" t="n">
        <f aca="false">SUMIFS(bibli_modele_init!$D$1:$D$4467,bibli_modele_init!$A$1:$A$4467,$C810,bibli_modele_init!$C$1:$C$4467,$E810)</f>
        <v>0.0537109264675212</v>
      </c>
      <c r="J810" s="0" t="n">
        <f aca="false">SUMIFS(bibli_modele_init!$E$1:$E$4467,bibli_modele_init!$A$1:$A$4467,$C810,bibli_modele_init!$C$1:$C$4467,$E810)</f>
        <v>99.5833334999999</v>
      </c>
      <c r="K810" s="0" t="n">
        <f aca="false">F810-I810</f>
        <v>-0.00437009309163641</v>
      </c>
      <c r="L810" s="0" t="n">
        <f aca="false">G810-J810</f>
        <v>0</v>
      </c>
      <c r="M810" s="0" t="n">
        <v>1</v>
      </c>
    </row>
    <row r="811" customFormat="false" ht="15.8" hidden="false" customHeight="false" outlineLevel="0" collapsed="false">
      <c r="A811" s="0" t="str">
        <f aca="false">MID(C811,1,2)</f>
        <v>03</v>
      </c>
      <c r="B811" s="0" t="str">
        <f aca="false">VLOOKUP(A811,Nomenclature!$E$1:$F$9,2,0)</f>
        <v>Commerce</v>
      </c>
      <c r="C811" s="5" t="s">
        <v>633</v>
      </c>
      <c r="D811" s="4" t="s">
        <v>155</v>
      </c>
      <c r="E811" s="4" t="s">
        <v>736</v>
      </c>
      <c r="F811" s="4" t="n">
        <v>0.173231729045595</v>
      </c>
      <c r="G811" s="4" t="n">
        <v>113.120833485</v>
      </c>
      <c r="H811" s="4" t="n">
        <v>1292.940625</v>
      </c>
      <c r="I811" s="4" t="n">
        <f aca="false">SUMIFS(bibli_modele_init!$D$1:$D$4467,bibli_modele_init!$A$1:$A$4467,$C811,bibli_modele_init!$C$1:$C$4467,$E811)</f>
        <v>0.16321063509458</v>
      </c>
      <c r="J811" s="0" t="n">
        <f aca="false">SUMIFS(bibli_modele_init!$E$1:$E$4467,bibli_modele_init!$A$1:$A$4467,$C811,bibli_modele_init!$C$1:$C$4467,$E811)</f>
        <v>113.120833485</v>
      </c>
      <c r="K811" s="0" t="n">
        <f aca="false">F811-I811</f>
        <v>0.010021093951015</v>
      </c>
      <c r="L811" s="0" t="n">
        <f aca="false">G811-J811</f>
        <v>0</v>
      </c>
      <c r="M811" s="0" t="n">
        <v>1</v>
      </c>
    </row>
    <row r="812" customFormat="false" ht="15.8" hidden="false" customHeight="false" outlineLevel="0" collapsed="false">
      <c r="A812" s="0" t="str">
        <f aca="false">MID(C812,1,2)</f>
        <v>03</v>
      </c>
      <c r="B812" s="0" t="str">
        <f aca="false">VLOOKUP(A812,Nomenclature!$E$1:$F$9,2,0)</f>
        <v>Commerce</v>
      </c>
      <c r="C812" s="5" t="s">
        <v>633</v>
      </c>
      <c r="D812" s="4" t="s">
        <v>239</v>
      </c>
      <c r="E812" s="4" t="s">
        <v>737</v>
      </c>
      <c r="F812" s="4" t="n">
        <v>0.102793402866427</v>
      </c>
      <c r="G812" s="4" t="n">
        <v>111.61666682</v>
      </c>
      <c r="H812" s="4" t="n">
        <v>523.5593759</v>
      </c>
      <c r="I812" s="4" t="n">
        <f aca="false">SUMIFS(bibli_modele_init!$D$1:$D$4467,bibli_modele_init!$A$1:$A$4467,$C812,bibli_modele_init!$C$1:$C$4467,$E812)</f>
        <v>0.111897763474002</v>
      </c>
      <c r="J812" s="0" t="n">
        <f aca="false">SUMIFS(bibli_modele_init!$E$1:$E$4467,bibli_modele_init!$A$1:$A$4467,$C812,bibli_modele_init!$C$1:$C$4467,$E812)</f>
        <v>111.61666682</v>
      </c>
      <c r="K812" s="0" t="n">
        <f aca="false">F812-I812</f>
        <v>-0.00910436060757501</v>
      </c>
      <c r="L812" s="0" t="n">
        <f aca="false">G812-J812</f>
        <v>0</v>
      </c>
      <c r="M812" s="0" t="n">
        <v>1</v>
      </c>
    </row>
    <row r="813" customFormat="false" ht="15.8" hidden="false" customHeight="false" outlineLevel="0" collapsed="false">
      <c r="A813" s="0" t="str">
        <f aca="false">MID(C813,1,2)</f>
        <v>03</v>
      </c>
      <c r="B813" s="0" t="str">
        <f aca="false">VLOOKUP(A813,Nomenclature!$E$1:$F$9,2,0)</f>
        <v>Commerce</v>
      </c>
      <c r="C813" s="5" t="s">
        <v>633</v>
      </c>
      <c r="D813" s="4" t="s">
        <v>738</v>
      </c>
      <c r="E813" s="4" t="s">
        <v>738</v>
      </c>
      <c r="F813" s="4" t="n">
        <v>0.15</v>
      </c>
      <c r="G813" s="4" t="n">
        <v>20</v>
      </c>
      <c r="H813" s="4" t="n">
        <v>0</v>
      </c>
      <c r="I813" s="4" t="n">
        <f aca="false">SUMIFS(bibli_modele_init!$D$1:$D$4467,bibli_modele_init!$A$1:$A$4467,$C813,bibli_modele_init!$C$1:$C$4467,$E813)</f>
        <v>0.15</v>
      </c>
      <c r="J813" s="0" t="n">
        <f aca="false">SUMIFS(bibli_modele_init!$E$1:$E$4467,bibli_modele_init!$A$1:$A$4467,$C813,bibli_modele_init!$C$1:$C$4467,$E813)</f>
        <v>20</v>
      </c>
      <c r="K813" s="0" t="n">
        <f aca="false">F813-I813</f>
        <v>0</v>
      </c>
      <c r="L813" s="0" t="n">
        <f aca="false">G813-J813</f>
        <v>0</v>
      </c>
      <c r="M813" s="0" t="n">
        <v>1</v>
      </c>
    </row>
    <row r="814" customFormat="false" ht="15.8" hidden="false" customHeight="false" outlineLevel="0" collapsed="false">
      <c r="A814" s="0" t="str">
        <f aca="false">MID(C814,1,2)</f>
        <v>03</v>
      </c>
      <c r="B814" s="0" t="str">
        <f aca="false">VLOOKUP(A814,Nomenclature!$E$1:$F$9,2,0)</f>
        <v>Commerce</v>
      </c>
      <c r="C814" s="5" t="s">
        <v>276</v>
      </c>
      <c r="D814" s="4" t="s">
        <v>155</v>
      </c>
      <c r="E814" s="4" t="s">
        <v>732</v>
      </c>
      <c r="F814" s="4" t="n">
        <v>0.693356583497346</v>
      </c>
      <c r="G814" s="4" t="n">
        <v>119.787500151667</v>
      </c>
      <c r="H814" s="4" t="n">
        <v>2804.190625</v>
      </c>
      <c r="I814" s="4" t="n">
        <f aca="false">SUMIFS(bibli_modele_init!$D$1:$D$4467,bibli_modele_init!$A$1:$A$4467,$C814,bibli_modele_init!$C$1:$C$4467,$E814)</f>
        <v>0.725902537349053</v>
      </c>
      <c r="J814" s="0" t="n">
        <f aca="false">SUMIFS(bibli_modele_init!$E$1:$E$4467,bibli_modele_init!$A$1:$A$4467,$C814,bibli_modele_init!$C$1:$C$4467,$E814)</f>
        <v>195.787500151667</v>
      </c>
      <c r="K814" s="0" t="n">
        <f aca="false">F814-I814</f>
        <v>-0.032545953851707</v>
      </c>
      <c r="L814" s="0" t="n">
        <f aca="false">G814-J814</f>
        <v>-76</v>
      </c>
      <c r="M814" s="0" t="n">
        <v>1</v>
      </c>
    </row>
    <row r="815" customFormat="false" ht="15.8" hidden="false" customHeight="false" outlineLevel="0" collapsed="false">
      <c r="A815" s="0" t="str">
        <f aca="false">MID(C815,1,2)</f>
        <v>03</v>
      </c>
      <c r="B815" s="0" t="str">
        <f aca="false">VLOOKUP(A815,Nomenclature!$E$1:$F$9,2,0)</f>
        <v>Commerce</v>
      </c>
      <c r="C815" s="5" t="s">
        <v>276</v>
      </c>
      <c r="D815" s="4" t="s">
        <v>239</v>
      </c>
      <c r="E815" s="4" t="s">
        <v>733</v>
      </c>
      <c r="F815" s="4" t="n">
        <v>0.411882605715443</v>
      </c>
      <c r="G815" s="4" t="n">
        <v>116.61666682</v>
      </c>
      <c r="H815" s="4" t="n">
        <v>2034.809376</v>
      </c>
      <c r="I815" s="4" t="n">
        <f aca="false">SUMIFS(bibli_modele_init!$D$1:$D$4467,bibli_modele_init!$A$1:$A$4467,$C815,bibli_modele_init!$C$1:$C$4467,$E815)</f>
        <v>0.4479665317796</v>
      </c>
      <c r="J815" s="0" t="n">
        <f aca="false">SUMIFS(bibli_modele_init!$E$1:$E$4467,bibli_modele_init!$A$1:$A$4467,$C815,bibli_modele_init!$C$1:$C$4467,$E815)</f>
        <v>116.61666682</v>
      </c>
      <c r="K815" s="0" t="n">
        <f aca="false">F815-I815</f>
        <v>-0.0360839260641569</v>
      </c>
      <c r="L815" s="0" t="n">
        <f aca="false">G815-J815</f>
        <v>0</v>
      </c>
      <c r="M815" s="0" t="n">
        <v>1</v>
      </c>
    </row>
    <row r="816" customFormat="false" ht="15.8" hidden="false" customHeight="false" outlineLevel="0" collapsed="false">
      <c r="A816" s="0" t="str">
        <f aca="false">MID(C816,1,2)</f>
        <v>03</v>
      </c>
      <c r="B816" s="0" t="str">
        <f aca="false">VLOOKUP(A816,Nomenclature!$E$1:$F$9,2,0)</f>
        <v>Commerce</v>
      </c>
      <c r="C816" s="5" t="s">
        <v>276</v>
      </c>
      <c r="D816" s="4" t="s">
        <v>155</v>
      </c>
      <c r="E816" s="4" t="s">
        <v>734</v>
      </c>
      <c r="F816" s="4" t="n">
        <v>0.0832027900196815</v>
      </c>
      <c r="G816" s="4" t="n">
        <v>99.5833335000002</v>
      </c>
      <c r="H816" s="4" t="n">
        <v>523.5593759</v>
      </c>
      <c r="I816" s="4" t="n">
        <f aca="false">SUMIFS(bibli_modele_init!$D$1:$D$4467,bibli_modele_init!$A$1:$A$4467,$C816,bibli_modele_init!$C$1:$C$4467,$E816)</f>
        <v>0.0783974740336977</v>
      </c>
      <c r="J816" s="0" t="n">
        <f aca="false">SUMIFS(bibli_modele_init!$E$1:$E$4467,bibli_modele_init!$A$1:$A$4467,$C816,bibli_modele_init!$C$1:$C$4467,$E816)</f>
        <v>99.5833335</v>
      </c>
      <c r="K816" s="0" t="n">
        <f aca="false">F816-I816</f>
        <v>0.00480531598598381</v>
      </c>
      <c r="L816" s="0" t="n">
        <f aca="false">G816-J816</f>
        <v>0</v>
      </c>
      <c r="M816" s="0" t="n">
        <v>1</v>
      </c>
    </row>
    <row r="817" customFormat="false" ht="15.8" hidden="false" customHeight="false" outlineLevel="0" collapsed="false">
      <c r="A817" s="0" t="str">
        <f aca="false">MID(C817,1,2)</f>
        <v>03</v>
      </c>
      <c r="B817" s="0" t="str">
        <f aca="false">VLOOKUP(A817,Nomenclature!$E$1:$F$9,2,0)</f>
        <v>Commerce</v>
      </c>
      <c r="C817" s="5" t="s">
        <v>276</v>
      </c>
      <c r="D817" s="4" t="s">
        <v>239</v>
      </c>
      <c r="E817" s="4" t="s">
        <v>735</v>
      </c>
      <c r="F817" s="4" t="n">
        <v>0.0494259126858531</v>
      </c>
      <c r="G817" s="4" t="n">
        <v>99.5833335000002</v>
      </c>
      <c r="H817" s="4" t="n">
        <v>523.5593759</v>
      </c>
      <c r="I817" s="4" t="n">
        <f aca="false">SUMIFS(bibli_modele_init!$D$1:$D$4467,bibli_modele_init!$A$1:$A$4467,$C817,bibli_modele_init!$C$1:$C$4467,$E817)</f>
        <v>0.053755983813552</v>
      </c>
      <c r="J817" s="0" t="n">
        <f aca="false">SUMIFS(bibli_modele_init!$E$1:$E$4467,bibli_modele_init!$A$1:$A$4467,$C817,bibli_modele_init!$C$1:$C$4467,$E817)</f>
        <v>99.5833335</v>
      </c>
      <c r="K817" s="0" t="n">
        <f aca="false">F817-I817</f>
        <v>-0.00433007112769891</v>
      </c>
      <c r="L817" s="0" t="n">
        <f aca="false">G817-J817</f>
        <v>0</v>
      </c>
      <c r="M817" s="0" t="n">
        <v>1</v>
      </c>
    </row>
    <row r="818" customFormat="false" ht="15.8" hidden="false" customHeight="false" outlineLevel="0" collapsed="false">
      <c r="A818" s="0" t="str">
        <f aca="false">MID(C818,1,2)</f>
        <v>03</v>
      </c>
      <c r="B818" s="0" t="str">
        <f aca="false">VLOOKUP(A818,Nomenclature!$E$1:$F$9,2,0)</f>
        <v>Commerce</v>
      </c>
      <c r="C818" s="5" t="s">
        <v>276</v>
      </c>
      <c r="D818" s="4" t="s">
        <v>155</v>
      </c>
      <c r="E818" s="4" t="s">
        <v>736</v>
      </c>
      <c r="F818" s="4" t="n">
        <v>0.173339145874336</v>
      </c>
      <c r="G818" s="4" t="n">
        <v>113.120833485</v>
      </c>
      <c r="H818" s="4" t="n">
        <v>1292.940625</v>
      </c>
      <c r="I818" s="4" t="n">
        <f aca="false">SUMIFS(bibli_modele_init!$D$1:$D$4467,bibli_modele_init!$A$1:$A$4467,$C818,bibli_modele_init!$C$1:$C$4467,$E818)</f>
        <v>0.163328070903537</v>
      </c>
      <c r="J818" s="0" t="n">
        <f aca="false">SUMIFS(bibli_modele_init!$E$1:$E$4467,bibli_modele_init!$A$1:$A$4467,$C818,bibli_modele_init!$C$1:$C$4467,$E818)</f>
        <v>113.120833485</v>
      </c>
      <c r="K818" s="0" t="n">
        <f aca="false">F818-I818</f>
        <v>0.010011074970799</v>
      </c>
      <c r="L818" s="0" t="n">
        <f aca="false">G818-J818</f>
        <v>0</v>
      </c>
      <c r="M818" s="0" t="n">
        <v>1</v>
      </c>
    </row>
    <row r="819" customFormat="false" ht="15.8" hidden="false" customHeight="false" outlineLevel="0" collapsed="false">
      <c r="A819" s="0" t="str">
        <f aca="false">MID(C819,1,2)</f>
        <v>03</v>
      </c>
      <c r="B819" s="0" t="str">
        <f aca="false">VLOOKUP(A819,Nomenclature!$E$1:$F$9,2,0)</f>
        <v>Commerce</v>
      </c>
      <c r="C819" s="5" t="s">
        <v>276</v>
      </c>
      <c r="D819" s="4" t="s">
        <v>239</v>
      </c>
      <c r="E819" s="4" t="s">
        <v>737</v>
      </c>
      <c r="F819" s="4" t="n">
        <v>0.102970651428861</v>
      </c>
      <c r="G819" s="4" t="n">
        <v>111.61666682</v>
      </c>
      <c r="H819" s="4" t="n">
        <v>523.5593759</v>
      </c>
      <c r="I819" s="4" t="n">
        <f aca="false">SUMIFS(bibli_modele_init!$D$1:$D$4467,bibli_modele_init!$A$1:$A$4467,$C819,bibli_modele_init!$C$1:$C$4467,$E819)</f>
        <v>0.1119916329449</v>
      </c>
      <c r="J819" s="0" t="n">
        <f aca="false">SUMIFS(bibli_modele_init!$E$1:$E$4467,bibli_modele_init!$A$1:$A$4467,$C819,bibli_modele_init!$C$1:$C$4467,$E819)</f>
        <v>111.61666682</v>
      </c>
      <c r="K819" s="0" t="n">
        <f aca="false">F819-I819</f>
        <v>-0.00902098151603899</v>
      </c>
      <c r="L819" s="0" t="n">
        <f aca="false">G819-J819</f>
        <v>0</v>
      </c>
      <c r="M819" s="0" t="n">
        <v>1</v>
      </c>
    </row>
    <row r="820" customFormat="false" ht="15.8" hidden="false" customHeight="false" outlineLevel="0" collapsed="false">
      <c r="A820" s="0" t="str">
        <f aca="false">MID(C820,1,2)</f>
        <v>03</v>
      </c>
      <c r="B820" s="0" t="str">
        <f aca="false">VLOOKUP(A820,Nomenclature!$E$1:$F$9,2,0)</f>
        <v>Commerce</v>
      </c>
      <c r="C820" s="5" t="s">
        <v>276</v>
      </c>
      <c r="D820" s="4" t="s">
        <v>738</v>
      </c>
      <c r="E820" s="4" t="s">
        <v>738</v>
      </c>
      <c r="F820" s="4" t="n">
        <v>0.15</v>
      </c>
      <c r="G820" s="4" t="n">
        <v>20</v>
      </c>
      <c r="H820" s="4" t="n">
        <v>0</v>
      </c>
      <c r="I820" s="4" t="n">
        <f aca="false">SUMIFS(bibli_modele_init!$D$1:$D$4467,bibli_modele_init!$A$1:$A$4467,$C820,bibli_modele_init!$C$1:$C$4467,$E820)</f>
        <v>0.15</v>
      </c>
      <c r="J820" s="0" t="n">
        <f aca="false">SUMIFS(bibli_modele_init!$E$1:$E$4467,bibli_modele_init!$A$1:$A$4467,$C820,bibli_modele_init!$C$1:$C$4467,$E820)</f>
        <v>20</v>
      </c>
      <c r="K820" s="0" t="n">
        <f aca="false">F820-I820</f>
        <v>0</v>
      </c>
      <c r="L820" s="0" t="n">
        <f aca="false">G820-J820</f>
        <v>0</v>
      </c>
      <c r="M820" s="0" t="n">
        <v>1</v>
      </c>
    </row>
    <row r="821" customFormat="false" ht="15.8" hidden="false" customHeight="false" outlineLevel="0" collapsed="false">
      <c r="A821" s="0" t="str">
        <f aca="false">MID(C821,1,2)</f>
        <v>03</v>
      </c>
      <c r="B821" s="0" t="str">
        <f aca="false">VLOOKUP(A821,Nomenclature!$E$1:$F$9,2,0)</f>
        <v>Commerce</v>
      </c>
      <c r="C821" s="5" t="s">
        <v>485</v>
      </c>
      <c r="D821" s="4" t="s">
        <v>155</v>
      </c>
      <c r="E821" s="4" t="s">
        <v>732</v>
      </c>
      <c r="F821" s="4" t="n">
        <v>0.692112873862147</v>
      </c>
      <c r="G821" s="4" t="n">
        <v>119.787500151666</v>
      </c>
      <c r="H821" s="4" t="n">
        <v>2804.190625</v>
      </c>
      <c r="I821" s="4" t="n">
        <f aca="false">SUMIFS(bibli_modele_init!$D$1:$D$4467,bibli_modele_init!$A$1:$A$4467,$C821,bibli_modele_init!$C$1:$C$4467,$E821)</f>
        <v>0.72545801542271</v>
      </c>
      <c r="J821" s="0" t="n">
        <f aca="false">SUMIFS(bibli_modele_init!$E$1:$E$4467,bibli_modele_init!$A$1:$A$4467,$C821,bibli_modele_init!$C$1:$C$4467,$E821)</f>
        <v>195.787500151667</v>
      </c>
      <c r="K821" s="0" t="n">
        <f aca="false">F821-I821</f>
        <v>-0.033345141560563</v>
      </c>
      <c r="L821" s="0" t="n">
        <f aca="false">G821-J821</f>
        <v>-76.000000000001</v>
      </c>
      <c r="M821" s="0" t="n">
        <v>1</v>
      </c>
    </row>
    <row r="822" customFormat="false" ht="15.8" hidden="false" customHeight="false" outlineLevel="0" collapsed="false">
      <c r="A822" s="0" t="str">
        <f aca="false">MID(C822,1,2)</f>
        <v>03</v>
      </c>
      <c r="B822" s="0" t="str">
        <f aca="false">VLOOKUP(A822,Nomenclature!$E$1:$F$9,2,0)</f>
        <v>Commerce</v>
      </c>
      <c r="C822" s="5" t="s">
        <v>485</v>
      </c>
      <c r="D822" s="4" t="s">
        <v>239</v>
      </c>
      <c r="E822" s="4" t="s">
        <v>733</v>
      </c>
      <c r="F822" s="4" t="n">
        <v>0.412559590240016</v>
      </c>
      <c r="G822" s="4" t="n">
        <v>116.61666682</v>
      </c>
      <c r="H822" s="4" t="n">
        <v>2034.809376</v>
      </c>
      <c r="I822" s="4" t="n">
        <f aca="false">SUMIFS(bibli_modele_init!$D$1:$D$4467,bibli_modele_init!$A$1:$A$4467,$C822,bibli_modele_init!$C$1:$C$4467,$E822)</f>
        <v>0.44860973892459</v>
      </c>
      <c r="J822" s="0" t="n">
        <f aca="false">SUMIFS(bibli_modele_init!$E$1:$E$4467,bibli_modele_init!$A$1:$A$4467,$C822,bibli_modele_init!$C$1:$C$4467,$E822)</f>
        <v>116.61666682</v>
      </c>
      <c r="K822" s="0" t="n">
        <f aca="false">F822-I822</f>
        <v>-0.036050148684574</v>
      </c>
      <c r="L822" s="0" t="n">
        <f aca="false">G822-J822</f>
        <v>0</v>
      </c>
      <c r="M822" s="0" t="n">
        <v>1</v>
      </c>
    </row>
    <row r="823" customFormat="false" ht="15.8" hidden="false" customHeight="false" outlineLevel="0" collapsed="false">
      <c r="A823" s="0" t="str">
        <f aca="false">MID(C823,1,2)</f>
        <v>03</v>
      </c>
      <c r="B823" s="0" t="str">
        <f aca="false">VLOOKUP(A823,Nomenclature!$E$1:$F$9,2,0)</f>
        <v>Commerce</v>
      </c>
      <c r="C823" s="5" t="s">
        <v>485</v>
      </c>
      <c r="D823" s="4" t="s">
        <v>155</v>
      </c>
      <c r="E823" s="4" t="s">
        <v>734</v>
      </c>
      <c r="F823" s="4" t="n">
        <v>0.0830535448634577</v>
      </c>
      <c r="G823" s="4" t="n">
        <v>99.5833334999998</v>
      </c>
      <c r="H823" s="4" t="n">
        <v>523.5593759</v>
      </c>
      <c r="I823" s="4" t="n">
        <f aca="false">SUMIFS(bibli_modele_init!$D$1:$D$4467,bibli_modele_init!$A$1:$A$4467,$C823,bibli_modele_init!$C$1:$C$4467,$E823)</f>
        <v>0.0783494656656526</v>
      </c>
      <c r="J823" s="0" t="n">
        <f aca="false">SUMIFS(bibli_modele_init!$E$1:$E$4467,bibli_modele_init!$A$1:$A$4467,$C823,bibli_modele_init!$C$1:$C$4467,$E823)</f>
        <v>99.5833335</v>
      </c>
      <c r="K823" s="0" t="n">
        <f aca="false">F823-I823</f>
        <v>0.00470407919780511</v>
      </c>
      <c r="L823" s="0" t="n">
        <f aca="false">G823-J823</f>
        <v>0</v>
      </c>
      <c r="M823" s="0" t="n">
        <v>1</v>
      </c>
    </row>
    <row r="824" customFormat="false" ht="15.8" hidden="false" customHeight="false" outlineLevel="0" collapsed="false">
      <c r="A824" s="0" t="str">
        <f aca="false">MID(C824,1,2)</f>
        <v>03</v>
      </c>
      <c r="B824" s="0" t="str">
        <f aca="false">VLOOKUP(A824,Nomenclature!$E$1:$F$9,2,0)</f>
        <v>Commerce</v>
      </c>
      <c r="C824" s="5" t="s">
        <v>485</v>
      </c>
      <c r="D824" s="4" t="s">
        <v>239</v>
      </c>
      <c r="E824" s="4" t="s">
        <v>735</v>
      </c>
      <c r="F824" s="4" t="n">
        <v>0.049507150828802</v>
      </c>
      <c r="G824" s="4" t="n">
        <v>99.5833334999998</v>
      </c>
      <c r="H824" s="4" t="n">
        <v>523.5593759</v>
      </c>
      <c r="I824" s="4" t="n">
        <f aca="false">SUMIFS(bibli_modele_init!$D$1:$D$4467,bibli_modele_init!$A$1:$A$4467,$C824,bibli_modele_init!$C$1:$C$4467,$E824)</f>
        <v>0.0538331686709507</v>
      </c>
      <c r="J824" s="0" t="n">
        <f aca="false">SUMIFS(bibli_modele_init!$E$1:$E$4467,bibli_modele_init!$A$1:$A$4467,$C824,bibli_modele_init!$C$1:$C$4467,$E824)</f>
        <v>99.5833335</v>
      </c>
      <c r="K824" s="0" t="n">
        <f aca="false">F824-I824</f>
        <v>-0.00432601784214869</v>
      </c>
      <c r="L824" s="0" t="n">
        <f aca="false">G824-J824</f>
        <v>0</v>
      </c>
      <c r="M824" s="0" t="n">
        <v>1</v>
      </c>
    </row>
    <row r="825" customFormat="false" ht="15.8" hidden="false" customHeight="false" outlineLevel="0" collapsed="false">
      <c r="A825" s="0" t="str">
        <f aca="false">MID(C825,1,2)</f>
        <v>03</v>
      </c>
      <c r="B825" s="0" t="str">
        <f aca="false">VLOOKUP(A825,Nomenclature!$E$1:$F$9,2,0)</f>
        <v>Commerce</v>
      </c>
      <c r="C825" s="5" t="s">
        <v>485</v>
      </c>
      <c r="D825" s="4" t="s">
        <v>155</v>
      </c>
      <c r="E825" s="4" t="s">
        <v>736</v>
      </c>
      <c r="F825" s="4" t="n">
        <v>0.173028218465537</v>
      </c>
      <c r="G825" s="4" t="n">
        <v>113.120833485</v>
      </c>
      <c r="H825" s="4" t="n">
        <v>1292.940625</v>
      </c>
      <c r="I825" s="4" t="n">
        <f aca="false">SUMIFS(bibli_modele_init!$D$1:$D$4467,bibli_modele_init!$A$1:$A$4467,$C825,bibli_modele_init!$C$1:$C$4467,$E825)</f>
        <v>0.16322805347011</v>
      </c>
      <c r="J825" s="0" t="n">
        <f aca="false">SUMIFS(bibli_modele_init!$E$1:$E$4467,bibli_modele_init!$A$1:$A$4467,$C825,bibli_modele_init!$C$1:$C$4467,$E825)</f>
        <v>113.120833485</v>
      </c>
      <c r="K825" s="0" t="n">
        <f aca="false">F825-I825</f>
        <v>0.00980016499542702</v>
      </c>
      <c r="L825" s="0" t="n">
        <f aca="false">G825-J825</f>
        <v>0</v>
      </c>
      <c r="M825" s="0" t="n">
        <v>1</v>
      </c>
    </row>
    <row r="826" customFormat="false" ht="15.8" hidden="false" customHeight="false" outlineLevel="0" collapsed="false">
      <c r="A826" s="0" t="str">
        <f aca="false">MID(C826,1,2)</f>
        <v>03</v>
      </c>
      <c r="B826" s="0" t="str">
        <f aca="false">VLOOKUP(A826,Nomenclature!$E$1:$F$9,2,0)</f>
        <v>Commerce</v>
      </c>
      <c r="C826" s="5" t="s">
        <v>485</v>
      </c>
      <c r="D826" s="4" t="s">
        <v>239</v>
      </c>
      <c r="E826" s="4" t="s">
        <v>737</v>
      </c>
      <c r="F826" s="4" t="n">
        <v>0.103139897560004</v>
      </c>
      <c r="G826" s="4" t="n">
        <v>111.61666682</v>
      </c>
      <c r="H826" s="4" t="n">
        <v>523.5593759</v>
      </c>
      <c r="I826" s="4" t="n">
        <f aca="false">SUMIFS(bibli_modele_init!$D$1:$D$4467,bibli_modele_init!$A$1:$A$4467,$C826,bibli_modele_init!$C$1:$C$4467,$E826)</f>
        <v>0.112152434731147</v>
      </c>
      <c r="J826" s="0" t="n">
        <f aca="false">SUMIFS(bibli_modele_init!$E$1:$E$4467,bibli_modele_init!$A$1:$A$4467,$C826,bibli_modele_init!$C$1:$C$4467,$E826)</f>
        <v>111.61666682</v>
      </c>
      <c r="K826" s="0" t="n">
        <f aca="false">F826-I826</f>
        <v>-0.009012537171143</v>
      </c>
      <c r="L826" s="0" t="n">
        <f aca="false">G826-J826</f>
        <v>0</v>
      </c>
      <c r="M826" s="0" t="n">
        <v>1</v>
      </c>
    </row>
    <row r="827" customFormat="false" ht="15.8" hidden="false" customHeight="false" outlineLevel="0" collapsed="false">
      <c r="A827" s="0" t="str">
        <f aca="false">MID(C827,1,2)</f>
        <v>03</v>
      </c>
      <c r="B827" s="0" t="str">
        <f aca="false">VLOOKUP(A827,Nomenclature!$E$1:$F$9,2,0)</f>
        <v>Commerce</v>
      </c>
      <c r="C827" s="5" t="s">
        <v>485</v>
      </c>
      <c r="D827" s="4" t="s">
        <v>738</v>
      </c>
      <c r="E827" s="4" t="s">
        <v>738</v>
      </c>
      <c r="F827" s="4" t="n">
        <v>0.15</v>
      </c>
      <c r="G827" s="4" t="n">
        <v>20</v>
      </c>
      <c r="H827" s="4" t="n">
        <v>0</v>
      </c>
      <c r="I827" s="4" t="n">
        <f aca="false">SUMIFS(bibli_modele_init!$D$1:$D$4467,bibli_modele_init!$A$1:$A$4467,$C827,bibli_modele_init!$C$1:$C$4467,$E827)</f>
        <v>0.15</v>
      </c>
      <c r="J827" s="0" t="n">
        <f aca="false">SUMIFS(bibli_modele_init!$E$1:$E$4467,bibli_modele_init!$A$1:$A$4467,$C827,bibli_modele_init!$C$1:$C$4467,$E827)</f>
        <v>20</v>
      </c>
      <c r="K827" s="0" t="n">
        <f aca="false">F827-I827</f>
        <v>0</v>
      </c>
      <c r="L827" s="0" t="n">
        <f aca="false">G827-J827</f>
        <v>0</v>
      </c>
      <c r="M827" s="0" t="n">
        <v>1</v>
      </c>
    </row>
    <row r="828" customFormat="false" ht="15.8" hidden="false" customHeight="false" outlineLevel="0" collapsed="false">
      <c r="A828" s="0" t="str">
        <f aca="false">MID(C828,1,2)</f>
        <v>03</v>
      </c>
      <c r="B828" s="0" t="str">
        <f aca="false">VLOOKUP(A828,Nomenclature!$E$1:$F$9,2,0)</f>
        <v>Commerce</v>
      </c>
      <c r="C828" s="5" t="s">
        <v>625</v>
      </c>
      <c r="D828" s="4" t="s">
        <v>155</v>
      </c>
      <c r="E828" s="4" t="s">
        <v>732</v>
      </c>
      <c r="F828" s="4" t="n">
        <v>0.688669923350581</v>
      </c>
      <c r="G828" s="4" t="n">
        <v>119.787500151667</v>
      </c>
      <c r="H828" s="4" t="n">
        <v>2804.190625</v>
      </c>
      <c r="I828" s="4" t="n">
        <f aca="false">SUMIFS(bibli_modele_init!$D$1:$D$4467,bibli_modele_init!$A$1:$A$4467,$C828,bibli_modele_init!$C$1:$C$4467,$E828)</f>
        <v>0.724356669755995</v>
      </c>
      <c r="J828" s="0" t="n">
        <f aca="false">SUMIFS(bibli_modele_init!$E$1:$E$4467,bibli_modele_init!$A$1:$A$4467,$C828,bibli_modele_init!$C$1:$C$4467,$E828)</f>
        <v>195.787500151667</v>
      </c>
      <c r="K828" s="0" t="n">
        <f aca="false">F828-I828</f>
        <v>-0.035686746405414</v>
      </c>
      <c r="L828" s="0" t="n">
        <f aca="false">G828-J828</f>
        <v>-76</v>
      </c>
      <c r="M828" s="0" t="n">
        <v>1</v>
      </c>
    </row>
    <row r="829" customFormat="false" ht="15.8" hidden="false" customHeight="false" outlineLevel="0" collapsed="false">
      <c r="A829" s="0" t="str">
        <f aca="false">MID(C829,1,2)</f>
        <v>03</v>
      </c>
      <c r="B829" s="0" t="str">
        <f aca="false">VLOOKUP(A829,Nomenclature!$E$1:$F$9,2,0)</f>
        <v>Commerce</v>
      </c>
      <c r="C829" s="5" t="s">
        <v>625</v>
      </c>
      <c r="D829" s="4" t="s">
        <v>239</v>
      </c>
      <c r="E829" s="4" t="s">
        <v>733</v>
      </c>
      <c r="F829" s="4" t="n">
        <v>0.407152488099337</v>
      </c>
      <c r="G829" s="4" t="n">
        <v>116.61666682</v>
      </c>
      <c r="H829" s="4" t="n">
        <v>2034.809376</v>
      </c>
      <c r="I829" s="4" t="n">
        <f aca="false">SUMIFS(bibli_modele_init!$D$1:$D$4467,bibli_modele_init!$A$1:$A$4467,$C829,bibli_modele_init!$C$1:$C$4467,$E829)</f>
        <v>0.446408365131082</v>
      </c>
      <c r="J829" s="0" t="n">
        <f aca="false">SUMIFS(bibli_modele_init!$E$1:$E$4467,bibli_modele_init!$A$1:$A$4467,$C829,bibli_modele_init!$C$1:$C$4467,$E829)</f>
        <v>116.61666682</v>
      </c>
      <c r="K829" s="0" t="n">
        <f aca="false">F829-I829</f>
        <v>-0.039255877031745</v>
      </c>
      <c r="L829" s="0" t="n">
        <f aca="false">G829-J829</f>
        <v>0</v>
      </c>
      <c r="M829" s="0" t="n">
        <v>1</v>
      </c>
    </row>
    <row r="830" customFormat="false" ht="15.8" hidden="false" customHeight="false" outlineLevel="0" collapsed="false">
      <c r="A830" s="0" t="str">
        <f aca="false">MID(C830,1,2)</f>
        <v>03</v>
      </c>
      <c r="B830" s="0" t="str">
        <f aca="false">VLOOKUP(A830,Nomenclature!$E$1:$F$9,2,0)</f>
        <v>Commerce</v>
      </c>
      <c r="C830" s="5" t="s">
        <v>625</v>
      </c>
      <c r="D830" s="4" t="s">
        <v>155</v>
      </c>
      <c r="E830" s="4" t="s">
        <v>734</v>
      </c>
      <c r="F830" s="4" t="n">
        <v>0.0826403908020698</v>
      </c>
      <c r="G830" s="4" t="n">
        <v>99.5833335</v>
      </c>
      <c r="H830" s="4" t="n">
        <v>523.5593759</v>
      </c>
      <c r="I830" s="4" t="n">
        <f aca="false">SUMIFS(bibli_modele_init!$D$1:$D$4467,bibli_modele_init!$A$1:$A$4467,$C830,bibli_modele_init!$C$1:$C$4467,$E830)</f>
        <v>0.0782305203336474</v>
      </c>
      <c r="J830" s="0" t="n">
        <f aca="false">SUMIFS(bibli_modele_init!$E$1:$E$4467,bibli_modele_init!$A$1:$A$4467,$C830,bibli_modele_init!$C$1:$C$4467,$E830)</f>
        <v>99.5833335</v>
      </c>
      <c r="K830" s="0" t="n">
        <f aca="false">F830-I830</f>
        <v>0.00440987046842239</v>
      </c>
      <c r="L830" s="0" t="n">
        <f aca="false">G830-J830</f>
        <v>0</v>
      </c>
      <c r="M830" s="0" t="n">
        <v>1</v>
      </c>
    </row>
    <row r="831" customFormat="false" ht="15.8" hidden="false" customHeight="false" outlineLevel="0" collapsed="false">
      <c r="A831" s="0" t="str">
        <f aca="false">MID(C831,1,2)</f>
        <v>03</v>
      </c>
      <c r="B831" s="0" t="str">
        <f aca="false">VLOOKUP(A831,Nomenclature!$E$1:$F$9,2,0)</f>
        <v>Commerce</v>
      </c>
      <c r="C831" s="5" t="s">
        <v>625</v>
      </c>
      <c r="D831" s="4" t="s">
        <v>239</v>
      </c>
      <c r="E831" s="4" t="s">
        <v>735</v>
      </c>
      <c r="F831" s="4" t="n">
        <v>0.0488582985719204</v>
      </c>
      <c r="G831" s="4" t="n">
        <v>99.5833335</v>
      </c>
      <c r="H831" s="4" t="n">
        <v>523.5593759</v>
      </c>
      <c r="I831" s="4" t="n">
        <f aca="false">SUMIFS(bibli_modele_init!$D$1:$D$4467,bibli_modele_init!$A$1:$A$4467,$C831,bibli_modele_init!$C$1:$C$4467,$E831)</f>
        <v>0.0535690038157299</v>
      </c>
      <c r="J831" s="0" t="n">
        <f aca="false">SUMIFS(bibli_modele_init!$E$1:$E$4467,bibli_modele_init!$A$1:$A$4467,$C831,bibli_modele_init!$C$1:$C$4467,$E831)</f>
        <v>99.5833335</v>
      </c>
      <c r="K831" s="0" t="n">
        <f aca="false">F831-I831</f>
        <v>-0.0047107052438095</v>
      </c>
      <c r="L831" s="0" t="n">
        <f aca="false">G831-J831</f>
        <v>0</v>
      </c>
      <c r="M831" s="0" t="n">
        <v>1</v>
      </c>
    </row>
    <row r="832" customFormat="false" ht="15.8" hidden="false" customHeight="false" outlineLevel="0" collapsed="false">
      <c r="A832" s="0" t="str">
        <f aca="false">MID(C832,1,2)</f>
        <v>03</v>
      </c>
      <c r="B832" s="0" t="str">
        <f aca="false">VLOOKUP(A832,Nomenclature!$E$1:$F$9,2,0)</f>
        <v>Commerce</v>
      </c>
      <c r="C832" s="5" t="s">
        <v>625</v>
      </c>
      <c r="D832" s="4" t="s">
        <v>155</v>
      </c>
      <c r="E832" s="4" t="s">
        <v>736</v>
      </c>
      <c r="F832" s="4" t="n">
        <v>0.172167480837645</v>
      </c>
      <c r="G832" s="4" t="n">
        <v>113.120833485</v>
      </c>
      <c r="H832" s="4" t="n">
        <v>1292.940625</v>
      </c>
      <c r="I832" s="4" t="n">
        <f aca="false">SUMIFS(bibli_modele_init!$D$1:$D$4467,bibli_modele_init!$A$1:$A$4467,$C832,bibli_modele_init!$C$1:$C$4467,$E832)</f>
        <v>0.162980250695099</v>
      </c>
      <c r="J832" s="0" t="n">
        <f aca="false">SUMIFS(bibli_modele_init!$E$1:$E$4467,bibli_modele_init!$A$1:$A$4467,$C832,bibli_modele_init!$C$1:$C$4467,$E832)</f>
        <v>113.120833485</v>
      </c>
      <c r="K832" s="0" t="n">
        <f aca="false">F832-I832</f>
        <v>0.00918723014254602</v>
      </c>
      <c r="L832" s="0" t="n">
        <f aca="false">G832-J832</f>
        <v>0</v>
      </c>
      <c r="M832" s="0" t="n">
        <v>1</v>
      </c>
    </row>
    <row r="833" customFormat="false" ht="15.8" hidden="false" customHeight="false" outlineLevel="0" collapsed="false">
      <c r="A833" s="0" t="str">
        <f aca="false">MID(C833,1,2)</f>
        <v>03</v>
      </c>
      <c r="B833" s="0" t="str">
        <f aca="false">VLOOKUP(A833,Nomenclature!$E$1:$F$9,2,0)</f>
        <v>Commerce</v>
      </c>
      <c r="C833" s="5" t="s">
        <v>625</v>
      </c>
      <c r="D833" s="4" t="s">
        <v>239</v>
      </c>
      <c r="E833" s="4" t="s">
        <v>737</v>
      </c>
      <c r="F833" s="4" t="n">
        <v>0.101788122024834</v>
      </c>
      <c r="G833" s="4" t="n">
        <v>111.61666682</v>
      </c>
      <c r="H833" s="4" t="n">
        <v>523.5593759</v>
      </c>
      <c r="I833" s="4" t="n">
        <f aca="false">SUMIFS(bibli_modele_init!$D$1:$D$4467,bibli_modele_init!$A$1:$A$4467,$C833,bibli_modele_init!$C$1:$C$4467,$E833)</f>
        <v>0.111602091282771</v>
      </c>
      <c r="J833" s="0" t="n">
        <f aca="false">SUMIFS(bibli_modele_init!$E$1:$E$4467,bibli_modele_init!$A$1:$A$4467,$C833,bibli_modele_init!$C$1:$C$4467,$E833)</f>
        <v>111.61666682</v>
      </c>
      <c r="K833" s="0" t="n">
        <f aca="false">F833-I833</f>
        <v>-0.00981396925793701</v>
      </c>
      <c r="L833" s="0" t="n">
        <f aca="false">G833-J833</f>
        <v>0</v>
      </c>
      <c r="M833" s="0" t="n">
        <v>1</v>
      </c>
    </row>
    <row r="834" customFormat="false" ht="15.8" hidden="false" customHeight="false" outlineLevel="0" collapsed="false">
      <c r="A834" s="0" t="str">
        <f aca="false">MID(C834,1,2)</f>
        <v>03</v>
      </c>
      <c r="B834" s="0" t="str">
        <f aca="false">VLOOKUP(A834,Nomenclature!$E$1:$F$9,2,0)</f>
        <v>Commerce</v>
      </c>
      <c r="C834" s="5" t="s">
        <v>625</v>
      </c>
      <c r="D834" s="4" t="s">
        <v>738</v>
      </c>
      <c r="E834" s="4" t="s">
        <v>738</v>
      </c>
      <c r="F834" s="4" t="n">
        <v>0.15</v>
      </c>
      <c r="G834" s="4" t="n">
        <v>20</v>
      </c>
      <c r="H834" s="4" t="n">
        <v>0</v>
      </c>
      <c r="I834" s="4" t="n">
        <f aca="false">SUMIFS(bibli_modele_init!$D$1:$D$4467,bibli_modele_init!$A$1:$A$4467,$C834,bibli_modele_init!$C$1:$C$4467,$E834)</f>
        <v>0.15</v>
      </c>
      <c r="J834" s="0" t="n">
        <f aca="false">SUMIFS(bibli_modele_init!$E$1:$E$4467,bibli_modele_init!$A$1:$A$4467,$C834,bibli_modele_init!$C$1:$C$4467,$E834)</f>
        <v>20</v>
      </c>
      <c r="K834" s="0" t="n">
        <f aca="false">F834-I834</f>
        <v>0</v>
      </c>
      <c r="L834" s="0" t="n">
        <f aca="false">G834-J834</f>
        <v>0</v>
      </c>
      <c r="M834" s="0" t="n">
        <v>1</v>
      </c>
    </row>
    <row r="835" customFormat="false" ht="15.8" hidden="false" customHeight="false" outlineLevel="0" collapsed="false">
      <c r="A835" s="0" t="str">
        <f aca="false">MID(C835,1,2)</f>
        <v>03</v>
      </c>
      <c r="B835" s="0" t="str">
        <f aca="false">VLOOKUP(A835,Nomenclature!$E$1:$F$9,2,0)</f>
        <v>Commerce</v>
      </c>
      <c r="C835" s="5" t="s">
        <v>347</v>
      </c>
      <c r="D835" s="4" t="s">
        <v>155</v>
      </c>
      <c r="E835" s="4" t="s">
        <v>732</v>
      </c>
      <c r="F835" s="4" t="n">
        <v>0.854770980343776</v>
      </c>
      <c r="G835" s="4" t="n">
        <v>275.562500000001</v>
      </c>
      <c r="H835" s="4" t="n">
        <v>3827.015625</v>
      </c>
      <c r="I835" s="4" t="n">
        <f aca="false">SUMIFS(bibli_modele_init!$D$1:$D$4467,bibli_modele_init!$A$1:$A$4467,$C835,bibli_modele_init!$C$1:$C$4467,$E835)</f>
        <v>0.882219728031812</v>
      </c>
      <c r="J835" s="0" t="n">
        <f aca="false">SUMIFS(bibli_modele_init!$E$1:$E$4467,bibli_modele_init!$A$1:$A$4467,$C835,bibli_modele_init!$C$1:$C$4467,$E835)</f>
        <v>351.5625</v>
      </c>
      <c r="K835" s="0" t="n">
        <f aca="false">F835-I835</f>
        <v>-0.027448747688036</v>
      </c>
      <c r="L835" s="0" t="n">
        <f aca="false">G835-J835</f>
        <v>-75.999999999999</v>
      </c>
      <c r="M835" s="0" t="n">
        <v>1</v>
      </c>
    </row>
    <row r="836" customFormat="false" ht="15.8" hidden="false" customHeight="false" outlineLevel="0" collapsed="false">
      <c r="A836" s="0" t="str">
        <f aca="false">MID(C836,1,2)</f>
        <v>03</v>
      </c>
      <c r="B836" s="0" t="str">
        <f aca="false">VLOOKUP(A836,Nomenclature!$E$1:$F$9,2,0)</f>
        <v>Commerce</v>
      </c>
      <c r="C836" s="5" t="s">
        <v>347</v>
      </c>
      <c r="D836" s="4" t="s">
        <v>239</v>
      </c>
      <c r="E836" s="4" t="s">
        <v>733</v>
      </c>
      <c r="F836" s="4" t="n">
        <v>0.604835435571463</v>
      </c>
      <c r="G836" s="4" t="n">
        <v>268.125000000001</v>
      </c>
      <c r="H836" s="4" t="n">
        <v>558.609375</v>
      </c>
      <c r="I836" s="4" t="n">
        <f aca="false">SUMIFS(bibli_modele_init!$D$1:$D$4467,bibli_modele_init!$A$1:$A$4467,$C836,bibli_modele_init!$C$1:$C$4467,$E836)</f>
        <v>0.646934425080199</v>
      </c>
      <c r="J836" s="0" t="n">
        <f aca="false">SUMIFS(bibli_modele_init!$E$1:$E$4467,bibli_modele_init!$A$1:$A$4467,$C836,bibli_modele_init!$C$1:$C$4467,$E836)</f>
        <v>268.125</v>
      </c>
      <c r="K836" s="0" t="n">
        <f aca="false">F836-I836</f>
        <v>-0.042098989508736</v>
      </c>
      <c r="L836" s="0" t="n">
        <f aca="false">G836-J836</f>
        <v>1.02318153949454E-012</v>
      </c>
      <c r="M836" s="0" t="n">
        <v>1</v>
      </c>
    </row>
    <row r="837" customFormat="false" ht="15.8" hidden="false" customHeight="false" outlineLevel="0" collapsed="false">
      <c r="A837" s="0" t="str">
        <f aca="false">MID(C837,1,2)</f>
        <v>03</v>
      </c>
      <c r="B837" s="0" t="str">
        <f aca="false">VLOOKUP(A837,Nomenclature!$E$1:$F$9,2,0)</f>
        <v>Commerce</v>
      </c>
      <c r="C837" s="5" t="s">
        <v>347</v>
      </c>
      <c r="D837" s="4" t="s">
        <v>155</v>
      </c>
      <c r="E837" s="4" t="s">
        <v>734</v>
      </c>
      <c r="F837" s="4" t="n">
        <v>0.102572517641253</v>
      </c>
      <c r="G837" s="4" t="n">
        <v>223.125000000001</v>
      </c>
      <c r="H837" s="4" t="n">
        <v>558.609375</v>
      </c>
      <c r="I837" s="4" t="n">
        <f aca="false">SUMIFS(bibli_modele_init!$D$1:$D$4467,bibli_modele_init!$A$1:$A$4467,$C837,bibli_modele_init!$C$1:$C$4467,$E837)</f>
        <v>0.0952797306274357</v>
      </c>
      <c r="J837" s="0" t="n">
        <f aca="false">SUMIFS(bibli_modele_init!$E$1:$E$4467,bibli_modele_init!$A$1:$A$4467,$C837,bibli_modele_init!$C$1:$C$4467,$E837)</f>
        <v>223.125</v>
      </c>
      <c r="K837" s="0" t="n">
        <f aca="false">F837-I837</f>
        <v>0.00729278701381732</v>
      </c>
      <c r="L837" s="0" t="n">
        <f aca="false">G837-J837</f>
        <v>9.9475983006414E-013</v>
      </c>
      <c r="M837" s="0" t="n">
        <v>1</v>
      </c>
    </row>
    <row r="838" customFormat="false" ht="15.8" hidden="false" customHeight="false" outlineLevel="0" collapsed="false">
      <c r="A838" s="0" t="str">
        <f aca="false">MID(C838,1,2)</f>
        <v>03</v>
      </c>
      <c r="B838" s="0" t="str">
        <f aca="false">VLOOKUP(A838,Nomenclature!$E$1:$F$9,2,0)</f>
        <v>Commerce</v>
      </c>
      <c r="C838" s="5" t="s">
        <v>347</v>
      </c>
      <c r="D838" s="4" t="s">
        <v>239</v>
      </c>
      <c r="E838" s="4" t="s">
        <v>735</v>
      </c>
      <c r="F838" s="4" t="n">
        <v>0.0725802522685755</v>
      </c>
      <c r="G838" s="4" t="n">
        <v>223.125000000001</v>
      </c>
      <c r="H838" s="4" t="n">
        <v>558.609375</v>
      </c>
      <c r="I838" s="4" t="n">
        <f aca="false">SUMIFS(bibli_modele_init!$D$1:$D$4467,bibli_modele_init!$A$1:$A$4467,$C838,bibli_modele_init!$C$1:$C$4467,$E838)</f>
        <v>0.0776321310096238</v>
      </c>
      <c r="J838" s="0" t="n">
        <f aca="false">SUMIFS(bibli_modele_init!$E$1:$E$4467,bibli_modele_init!$A$1:$A$4467,$C838,bibli_modele_init!$C$1:$C$4467,$E838)</f>
        <v>223.125</v>
      </c>
      <c r="K838" s="0" t="n">
        <f aca="false">F838-I838</f>
        <v>-0.0050518787410483</v>
      </c>
      <c r="L838" s="0" t="n">
        <f aca="false">G838-J838</f>
        <v>9.9475983006414E-013</v>
      </c>
      <c r="M838" s="0" t="n">
        <v>1</v>
      </c>
    </row>
    <row r="839" customFormat="false" ht="15.8" hidden="false" customHeight="false" outlineLevel="0" collapsed="false">
      <c r="A839" s="0" t="str">
        <f aca="false">MID(C839,1,2)</f>
        <v>03</v>
      </c>
      <c r="B839" s="0" t="str">
        <f aca="false">VLOOKUP(A839,Nomenclature!$E$1:$F$9,2,0)</f>
        <v>Commerce</v>
      </c>
      <c r="C839" s="5" t="s">
        <v>347</v>
      </c>
      <c r="D839" s="4" t="s">
        <v>155</v>
      </c>
      <c r="E839" s="4" t="s">
        <v>736</v>
      </c>
      <c r="F839" s="4" t="n">
        <v>0.213692745085944</v>
      </c>
      <c r="G839" s="4" t="n">
        <v>225.562500000001</v>
      </c>
      <c r="H839" s="4" t="n">
        <v>654.515625</v>
      </c>
      <c r="I839" s="4" t="n">
        <f aca="false">SUMIFS(bibli_modele_init!$D$1:$D$4467,bibli_modele_init!$A$1:$A$4467,$C839,bibli_modele_init!$C$1:$C$4467,$E839)</f>
        <v>0.198499438807158</v>
      </c>
      <c r="J839" s="0" t="n">
        <f aca="false">SUMIFS(bibli_modele_init!$E$1:$E$4467,bibli_modele_init!$A$1:$A$4467,$C839,bibli_modele_init!$C$1:$C$4467,$E839)</f>
        <v>225.5625</v>
      </c>
      <c r="K839" s="0" t="n">
        <f aca="false">F839-I839</f>
        <v>0.015193306278786</v>
      </c>
      <c r="L839" s="0" t="n">
        <f aca="false">G839-J839</f>
        <v>9.9475983006414E-013</v>
      </c>
      <c r="M839" s="0" t="n">
        <v>1</v>
      </c>
    </row>
    <row r="840" customFormat="false" ht="15.8" hidden="false" customHeight="false" outlineLevel="0" collapsed="false">
      <c r="A840" s="0" t="str">
        <f aca="false">MID(C840,1,2)</f>
        <v>03</v>
      </c>
      <c r="B840" s="0" t="str">
        <f aca="false">VLOOKUP(A840,Nomenclature!$E$1:$F$9,2,0)</f>
        <v>Commerce</v>
      </c>
      <c r="C840" s="5" t="s">
        <v>347</v>
      </c>
      <c r="D840" s="4" t="s">
        <v>239</v>
      </c>
      <c r="E840" s="4" t="s">
        <v>737</v>
      </c>
      <c r="F840" s="4" t="n">
        <v>0</v>
      </c>
      <c r="G840" s="4" t="n">
        <v>0</v>
      </c>
      <c r="H840" s="4" t="n">
        <v>0</v>
      </c>
      <c r="I840" s="4" t="n">
        <f aca="false">SUMIFS(bibli_modele_init!$D$1:$D$4467,bibli_modele_init!$A$1:$A$4467,$C840,bibli_modele_init!$C$1:$C$4467,$E840)</f>
        <v>0.16173360627005</v>
      </c>
      <c r="J840" s="0" t="n">
        <f aca="false">SUMIFS(bibli_modele_init!$E$1:$E$4467,bibli_modele_init!$A$1:$A$4467,$C840,bibli_modele_init!$C$1:$C$4467,$E840)</f>
        <v>223.125</v>
      </c>
      <c r="K840" s="0" t="n">
        <f aca="false">F840-I840</f>
        <v>-0.16173360627005</v>
      </c>
      <c r="L840" s="0" t="n">
        <f aca="false">G840-J840</f>
        <v>-223.125</v>
      </c>
      <c r="M840" s="0" t="n">
        <v>1</v>
      </c>
    </row>
    <row r="841" customFormat="false" ht="15.8" hidden="false" customHeight="false" outlineLevel="0" collapsed="false">
      <c r="A841" s="0" t="str">
        <f aca="false">MID(C841,1,2)</f>
        <v>03</v>
      </c>
      <c r="B841" s="0" t="str">
        <f aca="false">VLOOKUP(A841,Nomenclature!$E$1:$F$9,2,0)</f>
        <v>Commerce</v>
      </c>
      <c r="C841" s="5" t="s">
        <v>347</v>
      </c>
      <c r="D841" s="4" t="s">
        <v>738</v>
      </c>
      <c r="E841" s="4" t="s">
        <v>738</v>
      </c>
      <c r="F841" s="4" t="n">
        <v>0.15</v>
      </c>
      <c r="G841" s="4" t="n">
        <v>20</v>
      </c>
      <c r="H841" s="4" t="n">
        <v>0</v>
      </c>
      <c r="I841" s="4" t="n">
        <f aca="false">SUMIFS(bibli_modele_init!$D$1:$D$4467,bibli_modele_init!$A$1:$A$4467,$C841,bibli_modele_init!$C$1:$C$4467,$E841)</f>
        <v>0.15</v>
      </c>
      <c r="J841" s="0" t="n">
        <f aca="false">SUMIFS(bibli_modele_init!$E$1:$E$4467,bibli_modele_init!$A$1:$A$4467,$C841,bibli_modele_init!$C$1:$C$4467,$E841)</f>
        <v>20</v>
      </c>
      <c r="K841" s="0" t="n">
        <f aca="false">F841-I841</f>
        <v>0</v>
      </c>
      <c r="L841" s="0" t="n">
        <f aca="false">G841-J841</f>
        <v>0</v>
      </c>
      <c r="M841" s="0" t="n">
        <v>1</v>
      </c>
    </row>
    <row r="842" customFormat="false" ht="15.8" hidden="false" customHeight="false" outlineLevel="0" collapsed="false">
      <c r="A842" s="0" t="str">
        <f aca="false">MID(C842,1,2)</f>
        <v>03</v>
      </c>
      <c r="B842" s="0" t="str">
        <f aca="false">VLOOKUP(A842,Nomenclature!$E$1:$F$9,2,0)</f>
        <v>Commerce</v>
      </c>
      <c r="C842" s="5" t="s">
        <v>521</v>
      </c>
      <c r="D842" s="4" t="s">
        <v>155</v>
      </c>
      <c r="E842" s="4" t="s">
        <v>732</v>
      </c>
      <c r="F842" s="4" t="n">
        <v>0.856400248836278</v>
      </c>
      <c r="G842" s="4" t="n">
        <v>275.5625</v>
      </c>
      <c r="H842" s="4" t="n">
        <v>3827.015625</v>
      </c>
      <c r="I842" s="4" t="n">
        <f aca="false">SUMIFS(bibli_modele_init!$D$1:$D$4467,bibli_modele_init!$A$1:$A$4467,$C842,bibli_modele_init!$C$1:$C$4467,$E842)</f>
        <v>0.881376551369612</v>
      </c>
      <c r="J842" s="0" t="n">
        <f aca="false">SUMIFS(bibli_modele_init!$E$1:$E$4467,bibli_modele_init!$A$1:$A$4467,$C842,bibli_modele_init!$C$1:$C$4467,$E842)</f>
        <v>351.5625</v>
      </c>
      <c r="K842" s="0" t="n">
        <f aca="false">F842-I842</f>
        <v>-0.0249763025333339</v>
      </c>
      <c r="L842" s="0" t="n">
        <f aca="false">G842-J842</f>
        <v>-76</v>
      </c>
      <c r="M842" s="0" t="n">
        <v>1</v>
      </c>
    </row>
    <row r="843" customFormat="false" ht="15.8" hidden="false" customHeight="false" outlineLevel="0" collapsed="false">
      <c r="A843" s="0" t="str">
        <f aca="false">MID(C843,1,2)</f>
        <v>03</v>
      </c>
      <c r="B843" s="0" t="str">
        <f aca="false">VLOOKUP(A843,Nomenclature!$E$1:$F$9,2,0)</f>
        <v>Commerce</v>
      </c>
      <c r="C843" s="5" t="s">
        <v>521</v>
      </c>
      <c r="D843" s="4" t="s">
        <v>239</v>
      </c>
      <c r="E843" s="4" t="s">
        <v>733</v>
      </c>
      <c r="F843" s="4" t="n">
        <v>0.60746994405389</v>
      </c>
      <c r="G843" s="4" t="n">
        <v>268.125</v>
      </c>
      <c r="H843" s="4" t="n">
        <v>558.609375</v>
      </c>
      <c r="I843" s="4" t="n">
        <f aca="false">SUMIFS(bibli_modele_init!$D$1:$D$4467,bibli_modele_init!$A$1:$A$4467,$C843,bibli_modele_init!$C$1:$C$4467,$E843)</f>
        <v>0.645956175871355</v>
      </c>
      <c r="J843" s="0" t="n">
        <f aca="false">SUMIFS(bibli_modele_init!$E$1:$E$4467,bibli_modele_init!$A$1:$A$4467,$C843,bibli_modele_init!$C$1:$C$4467,$E843)</f>
        <v>268.125</v>
      </c>
      <c r="K843" s="0" t="n">
        <f aca="false">F843-I843</f>
        <v>-0.038486231817465</v>
      </c>
      <c r="L843" s="0" t="n">
        <f aca="false">G843-J843</f>
        <v>0</v>
      </c>
      <c r="M843" s="0" t="n">
        <v>1</v>
      </c>
    </row>
    <row r="844" customFormat="false" ht="15.8" hidden="false" customHeight="false" outlineLevel="0" collapsed="false">
      <c r="A844" s="0" t="str">
        <f aca="false">MID(C844,1,2)</f>
        <v>03</v>
      </c>
      <c r="B844" s="0" t="str">
        <f aca="false">VLOOKUP(A844,Nomenclature!$E$1:$F$9,2,0)</f>
        <v>Commerce</v>
      </c>
      <c r="C844" s="5" t="s">
        <v>521</v>
      </c>
      <c r="D844" s="4" t="s">
        <v>155</v>
      </c>
      <c r="E844" s="4" t="s">
        <v>734</v>
      </c>
      <c r="F844" s="4" t="n">
        <v>0.102768029860353</v>
      </c>
      <c r="G844" s="4" t="n">
        <v>223.125</v>
      </c>
      <c r="H844" s="4" t="n">
        <v>558.609375</v>
      </c>
      <c r="I844" s="4" t="n">
        <f aca="false">SUMIFS(bibli_modele_init!$D$1:$D$4467,bibli_modele_init!$A$1:$A$4467,$C844,bibli_modele_init!$C$1:$C$4467,$E844)</f>
        <v>0.0951886675479181</v>
      </c>
      <c r="J844" s="0" t="n">
        <f aca="false">SUMIFS(bibli_modele_init!$E$1:$E$4467,bibli_modele_init!$A$1:$A$4467,$C844,bibli_modele_init!$C$1:$C$4467,$E844)</f>
        <v>223.125</v>
      </c>
      <c r="K844" s="0" t="n">
        <f aca="false">F844-I844</f>
        <v>0.0075793623124349</v>
      </c>
      <c r="L844" s="0" t="n">
        <f aca="false">G844-J844</f>
        <v>0</v>
      </c>
      <c r="M844" s="0" t="n">
        <v>1</v>
      </c>
    </row>
    <row r="845" customFormat="false" ht="15.8" hidden="false" customHeight="false" outlineLevel="0" collapsed="false">
      <c r="A845" s="0" t="str">
        <f aca="false">MID(C845,1,2)</f>
        <v>03</v>
      </c>
      <c r="B845" s="0" t="str">
        <f aca="false">VLOOKUP(A845,Nomenclature!$E$1:$F$9,2,0)</f>
        <v>Commerce</v>
      </c>
      <c r="C845" s="5" t="s">
        <v>521</v>
      </c>
      <c r="D845" s="4" t="s">
        <v>239</v>
      </c>
      <c r="E845" s="4" t="s">
        <v>735</v>
      </c>
      <c r="F845" s="4" t="n">
        <v>0.0728963932864667</v>
      </c>
      <c r="G845" s="4" t="n">
        <v>223.125</v>
      </c>
      <c r="H845" s="4" t="n">
        <v>558.609375</v>
      </c>
      <c r="I845" s="4" t="n">
        <f aca="false">SUMIFS(bibli_modele_init!$D$1:$D$4467,bibli_modele_init!$A$1:$A$4467,$C845,bibli_modele_init!$C$1:$C$4467,$E845)</f>
        <v>0.0775147411045626</v>
      </c>
      <c r="J845" s="0" t="n">
        <f aca="false">SUMIFS(bibli_modele_init!$E$1:$E$4467,bibli_modele_init!$A$1:$A$4467,$C845,bibli_modele_init!$C$1:$C$4467,$E845)</f>
        <v>223.125</v>
      </c>
      <c r="K845" s="0" t="n">
        <f aca="false">F845-I845</f>
        <v>-0.00461834781809589</v>
      </c>
      <c r="L845" s="0" t="n">
        <f aca="false">G845-J845</f>
        <v>0</v>
      </c>
      <c r="M845" s="0" t="n">
        <v>1</v>
      </c>
    </row>
    <row r="846" customFormat="false" ht="15.8" hidden="false" customHeight="false" outlineLevel="0" collapsed="false">
      <c r="A846" s="0" t="str">
        <f aca="false">MID(C846,1,2)</f>
        <v>03</v>
      </c>
      <c r="B846" s="0" t="str">
        <f aca="false">VLOOKUP(A846,Nomenclature!$E$1:$F$9,2,0)</f>
        <v>Commerce</v>
      </c>
      <c r="C846" s="5" t="s">
        <v>521</v>
      </c>
      <c r="D846" s="4" t="s">
        <v>155</v>
      </c>
      <c r="E846" s="4" t="s">
        <v>736</v>
      </c>
      <c r="F846" s="4" t="n">
        <v>0.214100062209069</v>
      </c>
      <c r="G846" s="4" t="n">
        <v>225.5625</v>
      </c>
      <c r="H846" s="4" t="n">
        <v>654.515625</v>
      </c>
      <c r="I846" s="4" t="n">
        <f aca="false">SUMIFS(bibli_modele_init!$D$1:$D$4467,bibli_modele_init!$A$1:$A$4467,$C846,bibli_modele_init!$C$1:$C$4467,$E846)</f>
        <v>0.198309724058163</v>
      </c>
      <c r="J846" s="0" t="n">
        <f aca="false">SUMIFS(bibli_modele_init!$E$1:$E$4467,bibli_modele_init!$A$1:$A$4467,$C846,bibli_modele_init!$C$1:$C$4467,$E846)</f>
        <v>225.5625</v>
      </c>
      <c r="K846" s="0" t="n">
        <f aca="false">F846-I846</f>
        <v>0.015790338150906</v>
      </c>
      <c r="L846" s="0" t="n">
        <f aca="false">G846-J846</f>
        <v>0</v>
      </c>
      <c r="M846" s="0" t="n">
        <v>1</v>
      </c>
    </row>
    <row r="847" customFormat="false" ht="15.8" hidden="false" customHeight="false" outlineLevel="0" collapsed="false">
      <c r="A847" s="0" t="str">
        <f aca="false">MID(C847,1,2)</f>
        <v>03</v>
      </c>
      <c r="B847" s="0" t="str">
        <f aca="false">VLOOKUP(A847,Nomenclature!$E$1:$F$9,2,0)</f>
        <v>Commerce</v>
      </c>
      <c r="C847" s="5" t="s">
        <v>521</v>
      </c>
      <c r="D847" s="4" t="s">
        <v>239</v>
      </c>
      <c r="E847" s="4" t="s">
        <v>737</v>
      </c>
      <c r="F847" s="4" t="n">
        <v>0</v>
      </c>
      <c r="G847" s="4" t="n">
        <v>0</v>
      </c>
      <c r="H847" s="4" t="n">
        <v>0</v>
      </c>
      <c r="I847" s="4" t="n">
        <f aca="false">SUMIFS(bibli_modele_init!$D$1:$D$4467,bibli_modele_init!$A$1:$A$4467,$C847,bibli_modele_init!$C$1:$C$4467,$E847)</f>
        <v>0.161489043967839</v>
      </c>
      <c r="J847" s="0" t="n">
        <f aca="false">SUMIFS(bibli_modele_init!$E$1:$E$4467,bibli_modele_init!$A$1:$A$4467,$C847,bibli_modele_init!$C$1:$C$4467,$E847)</f>
        <v>223.125</v>
      </c>
      <c r="K847" s="0" t="n">
        <f aca="false">F847-I847</f>
        <v>-0.161489043967839</v>
      </c>
      <c r="L847" s="0" t="n">
        <f aca="false">G847-J847</f>
        <v>-223.125</v>
      </c>
      <c r="M847" s="0" t="n">
        <v>1</v>
      </c>
    </row>
    <row r="848" customFormat="false" ht="15.8" hidden="false" customHeight="false" outlineLevel="0" collapsed="false">
      <c r="A848" s="0" t="str">
        <f aca="false">MID(C848,1,2)</f>
        <v>03</v>
      </c>
      <c r="B848" s="0" t="str">
        <f aca="false">VLOOKUP(A848,Nomenclature!$E$1:$F$9,2,0)</f>
        <v>Commerce</v>
      </c>
      <c r="C848" s="5" t="s">
        <v>521</v>
      </c>
      <c r="D848" s="4" t="s">
        <v>738</v>
      </c>
      <c r="E848" s="4" t="s">
        <v>738</v>
      </c>
      <c r="F848" s="4" t="n">
        <v>0.15</v>
      </c>
      <c r="G848" s="4" t="n">
        <v>20</v>
      </c>
      <c r="H848" s="4" t="n">
        <v>0</v>
      </c>
      <c r="I848" s="4" t="n">
        <f aca="false">SUMIFS(bibli_modele_init!$D$1:$D$4467,bibli_modele_init!$A$1:$A$4467,$C848,bibli_modele_init!$C$1:$C$4467,$E848)</f>
        <v>0.15</v>
      </c>
      <c r="J848" s="0" t="n">
        <f aca="false">SUMIFS(bibli_modele_init!$E$1:$E$4467,bibli_modele_init!$A$1:$A$4467,$C848,bibli_modele_init!$C$1:$C$4467,$E848)</f>
        <v>20</v>
      </c>
      <c r="K848" s="0" t="n">
        <f aca="false">F848-I848</f>
        <v>0</v>
      </c>
      <c r="L848" s="0" t="n">
        <f aca="false">G848-J848</f>
        <v>0</v>
      </c>
      <c r="M848" s="0" t="n">
        <v>1</v>
      </c>
    </row>
    <row r="849" customFormat="false" ht="15.8" hidden="false" customHeight="false" outlineLevel="0" collapsed="false">
      <c r="A849" s="0" t="str">
        <f aca="false">MID(C849,1,2)</f>
        <v>03</v>
      </c>
      <c r="B849" s="0" t="str">
        <f aca="false">VLOOKUP(A849,Nomenclature!$E$1:$F$9,2,0)</f>
        <v>Commerce</v>
      </c>
      <c r="C849" s="5" t="s">
        <v>668</v>
      </c>
      <c r="D849" s="4" t="s">
        <v>155</v>
      </c>
      <c r="E849" s="4" t="s">
        <v>732</v>
      </c>
      <c r="F849" s="4" t="n">
        <v>0.847081843198752</v>
      </c>
      <c r="G849" s="4" t="n">
        <v>275.5625</v>
      </c>
      <c r="H849" s="4" t="n">
        <v>3827.015625</v>
      </c>
      <c r="I849" s="4" t="n">
        <f aca="false">SUMIFS(bibli_modele_init!$D$1:$D$4467,bibli_modele_init!$A$1:$A$4467,$C849,bibli_modele_init!$C$1:$C$4467,$E849)</f>
        <v>0.882092405084718</v>
      </c>
      <c r="J849" s="0" t="n">
        <f aca="false">SUMIFS(bibli_modele_init!$E$1:$E$4467,bibli_modele_init!$A$1:$A$4467,$C849,bibli_modele_init!$C$1:$C$4467,$E849)</f>
        <v>351.5625</v>
      </c>
      <c r="K849" s="0" t="n">
        <f aca="false">F849-I849</f>
        <v>-0.0350105618859661</v>
      </c>
      <c r="L849" s="0" t="n">
        <f aca="false">G849-J849</f>
        <v>-76</v>
      </c>
      <c r="M849" s="0" t="n">
        <v>1</v>
      </c>
    </row>
    <row r="850" customFormat="false" ht="15.8" hidden="false" customHeight="false" outlineLevel="0" collapsed="false">
      <c r="A850" s="0" t="str">
        <f aca="false">MID(C850,1,2)</f>
        <v>03</v>
      </c>
      <c r="B850" s="0" t="str">
        <f aca="false">VLOOKUP(A850,Nomenclature!$E$1:$F$9,2,0)</f>
        <v>Commerce</v>
      </c>
      <c r="C850" s="5" t="s">
        <v>668</v>
      </c>
      <c r="D850" s="4" t="s">
        <v>239</v>
      </c>
      <c r="E850" s="4" t="s">
        <v>733</v>
      </c>
      <c r="F850" s="4" t="n">
        <v>0.596461282505845</v>
      </c>
      <c r="G850" s="4" t="n">
        <v>268.125</v>
      </c>
      <c r="H850" s="4" t="n">
        <v>558.609375</v>
      </c>
      <c r="I850" s="4" t="n">
        <f aca="false">SUMIFS(bibli_modele_init!$D$1:$D$4467,bibli_modele_init!$A$1:$A$4467,$C850,bibli_modele_init!$C$1:$C$4467,$E850)</f>
        <v>0.646016435595427</v>
      </c>
      <c r="J850" s="0" t="n">
        <f aca="false">SUMIFS(bibli_modele_init!$E$1:$E$4467,bibli_modele_init!$A$1:$A$4467,$C850,bibli_modele_init!$C$1:$C$4467,$E850)</f>
        <v>268.125</v>
      </c>
      <c r="K850" s="0" t="n">
        <f aca="false">F850-I850</f>
        <v>-0.049555153089582</v>
      </c>
      <c r="L850" s="0" t="n">
        <f aca="false">G850-J850</f>
        <v>0</v>
      </c>
      <c r="M850" s="0" t="n">
        <v>1</v>
      </c>
    </row>
    <row r="851" customFormat="false" ht="15.8" hidden="false" customHeight="false" outlineLevel="0" collapsed="false">
      <c r="A851" s="0" t="str">
        <f aca="false">MID(C851,1,2)</f>
        <v>03</v>
      </c>
      <c r="B851" s="0" t="str">
        <f aca="false">VLOOKUP(A851,Nomenclature!$E$1:$F$9,2,0)</f>
        <v>Commerce</v>
      </c>
      <c r="C851" s="5" t="s">
        <v>668</v>
      </c>
      <c r="D851" s="4" t="s">
        <v>155</v>
      </c>
      <c r="E851" s="4" t="s">
        <v>734</v>
      </c>
      <c r="F851" s="4" t="n">
        <v>0.10164982118385</v>
      </c>
      <c r="G851" s="4" t="n">
        <v>223.125</v>
      </c>
      <c r="H851" s="4" t="n">
        <v>558.609375</v>
      </c>
      <c r="I851" s="4" t="n">
        <f aca="false">SUMIFS(bibli_modele_init!$D$1:$D$4467,bibli_modele_init!$A$1:$A$4467,$C851,bibli_modele_init!$C$1:$C$4467,$E851)</f>
        <v>0.0952659797491495</v>
      </c>
      <c r="J851" s="0" t="n">
        <f aca="false">SUMIFS(bibli_modele_init!$E$1:$E$4467,bibli_modele_init!$A$1:$A$4467,$C851,bibli_modele_init!$C$1:$C$4467,$E851)</f>
        <v>223.125</v>
      </c>
      <c r="K851" s="0" t="n">
        <f aca="false">F851-I851</f>
        <v>0.00638384143470051</v>
      </c>
      <c r="L851" s="0" t="n">
        <f aca="false">G851-J851</f>
        <v>0</v>
      </c>
      <c r="M851" s="0" t="n">
        <v>1</v>
      </c>
    </row>
    <row r="852" customFormat="false" ht="15.8" hidden="false" customHeight="false" outlineLevel="0" collapsed="false">
      <c r="A852" s="0" t="str">
        <f aca="false">MID(C852,1,2)</f>
        <v>03</v>
      </c>
      <c r="B852" s="0" t="str">
        <f aca="false">VLOOKUP(A852,Nomenclature!$E$1:$F$9,2,0)</f>
        <v>Commerce</v>
      </c>
      <c r="C852" s="5" t="s">
        <v>668</v>
      </c>
      <c r="D852" s="4" t="s">
        <v>239</v>
      </c>
      <c r="E852" s="4" t="s">
        <v>735</v>
      </c>
      <c r="F852" s="4" t="n">
        <v>0.0715753539007014</v>
      </c>
      <c r="G852" s="4" t="n">
        <v>223.125</v>
      </c>
      <c r="H852" s="4" t="n">
        <v>558.609375</v>
      </c>
      <c r="I852" s="4" t="n">
        <f aca="false">SUMIFS(bibli_modele_init!$D$1:$D$4467,bibli_modele_init!$A$1:$A$4467,$C852,bibli_modele_init!$C$1:$C$4467,$E852)</f>
        <v>0.0775219722714513</v>
      </c>
      <c r="J852" s="0" t="n">
        <f aca="false">SUMIFS(bibli_modele_init!$E$1:$E$4467,bibli_modele_init!$A$1:$A$4467,$C852,bibli_modele_init!$C$1:$C$4467,$E852)</f>
        <v>223.125</v>
      </c>
      <c r="K852" s="0" t="n">
        <f aca="false">F852-I852</f>
        <v>-0.0059466183707499</v>
      </c>
      <c r="L852" s="0" t="n">
        <f aca="false">G852-J852</f>
        <v>0</v>
      </c>
      <c r="M852" s="0" t="n">
        <v>1</v>
      </c>
    </row>
    <row r="853" customFormat="false" ht="15.8" hidden="false" customHeight="false" outlineLevel="0" collapsed="false">
      <c r="A853" s="0" t="str">
        <f aca="false">MID(C853,1,2)</f>
        <v>03</v>
      </c>
      <c r="B853" s="0" t="str">
        <f aca="false">VLOOKUP(A853,Nomenclature!$E$1:$F$9,2,0)</f>
        <v>Commerce</v>
      </c>
      <c r="C853" s="5" t="s">
        <v>668</v>
      </c>
      <c r="D853" s="4" t="s">
        <v>155</v>
      </c>
      <c r="E853" s="4" t="s">
        <v>736</v>
      </c>
      <c r="F853" s="4" t="n">
        <v>0.211770460799688</v>
      </c>
      <c r="G853" s="4" t="n">
        <v>225.5625</v>
      </c>
      <c r="H853" s="4" t="n">
        <v>654.515625</v>
      </c>
      <c r="I853" s="4" t="n">
        <f aca="false">SUMIFS(bibli_modele_init!$D$1:$D$4467,bibli_modele_init!$A$1:$A$4467,$C853,bibli_modele_init!$C$1:$C$4467,$E853)</f>
        <v>0.198470791144061</v>
      </c>
      <c r="J853" s="0" t="n">
        <f aca="false">SUMIFS(bibli_modele_init!$E$1:$E$4467,bibli_modele_init!$A$1:$A$4467,$C853,bibli_modele_init!$C$1:$C$4467,$E853)</f>
        <v>225.5625</v>
      </c>
      <c r="K853" s="0" t="n">
        <f aca="false">F853-I853</f>
        <v>0.013299669655627</v>
      </c>
      <c r="L853" s="0" t="n">
        <f aca="false">G853-J853</f>
        <v>0</v>
      </c>
      <c r="M853" s="0" t="n">
        <v>1</v>
      </c>
    </row>
    <row r="854" customFormat="false" ht="15.8" hidden="false" customHeight="false" outlineLevel="0" collapsed="false">
      <c r="A854" s="0" t="str">
        <f aca="false">MID(C854,1,2)</f>
        <v>03</v>
      </c>
      <c r="B854" s="0" t="str">
        <f aca="false">VLOOKUP(A854,Nomenclature!$E$1:$F$9,2,0)</f>
        <v>Commerce</v>
      </c>
      <c r="C854" s="5" t="s">
        <v>668</v>
      </c>
      <c r="D854" s="4" t="s">
        <v>239</v>
      </c>
      <c r="E854" s="4" t="s">
        <v>737</v>
      </c>
      <c r="F854" s="4" t="n">
        <v>0</v>
      </c>
      <c r="G854" s="4" t="n">
        <v>0</v>
      </c>
      <c r="H854" s="4" t="n">
        <v>0</v>
      </c>
      <c r="I854" s="4" t="n">
        <f aca="false">SUMIFS(bibli_modele_init!$D$1:$D$4467,bibli_modele_init!$A$1:$A$4467,$C854,bibli_modele_init!$C$1:$C$4467,$E854)</f>
        <v>0.161504108898857</v>
      </c>
      <c r="J854" s="0" t="n">
        <f aca="false">SUMIFS(bibli_modele_init!$E$1:$E$4467,bibli_modele_init!$A$1:$A$4467,$C854,bibli_modele_init!$C$1:$C$4467,$E854)</f>
        <v>223.125</v>
      </c>
      <c r="K854" s="0" t="n">
        <f aca="false">F854-I854</f>
        <v>-0.161504108898857</v>
      </c>
      <c r="L854" s="0" t="n">
        <f aca="false">G854-J854</f>
        <v>-223.125</v>
      </c>
      <c r="M854" s="0" t="n">
        <v>1</v>
      </c>
    </row>
    <row r="855" customFormat="false" ht="15.8" hidden="false" customHeight="false" outlineLevel="0" collapsed="false">
      <c r="A855" s="0" t="str">
        <f aca="false">MID(C855,1,2)</f>
        <v>03</v>
      </c>
      <c r="B855" s="0" t="str">
        <f aca="false">VLOOKUP(A855,Nomenclature!$E$1:$F$9,2,0)</f>
        <v>Commerce</v>
      </c>
      <c r="C855" s="5" t="s">
        <v>668</v>
      </c>
      <c r="D855" s="4" t="s">
        <v>738</v>
      </c>
      <c r="E855" s="4" t="s">
        <v>738</v>
      </c>
      <c r="F855" s="4" t="n">
        <v>0.15</v>
      </c>
      <c r="G855" s="4" t="n">
        <v>20</v>
      </c>
      <c r="H855" s="4" t="n">
        <v>0</v>
      </c>
      <c r="I855" s="4" t="n">
        <f aca="false">SUMIFS(bibli_modele_init!$D$1:$D$4467,bibli_modele_init!$A$1:$A$4467,$C855,bibli_modele_init!$C$1:$C$4467,$E855)</f>
        <v>0.15</v>
      </c>
      <c r="J855" s="0" t="n">
        <f aca="false">SUMIFS(bibli_modele_init!$E$1:$E$4467,bibli_modele_init!$A$1:$A$4467,$C855,bibli_modele_init!$C$1:$C$4467,$E855)</f>
        <v>20</v>
      </c>
      <c r="K855" s="0" t="n">
        <f aca="false">F855-I855</f>
        <v>0</v>
      </c>
      <c r="L855" s="0" t="n">
        <f aca="false">G855-J855</f>
        <v>0</v>
      </c>
      <c r="M855" s="0" t="n">
        <v>1</v>
      </c>
    </row>
    <row r="856" customFormat="false" ht="15.8" hidden="false" customHeight="false" outlineLevel="0" collapsed="false">
      <c r="A856" s="0" t="str">
        <f aca="false">MID(C856,1,2)</f>
        <v>03</v>
      </c>
      <c r="B856" s="0" t="str">
        <f aca="false">VLOOKUP(A856,Nomenclature!$E$1:$F$9,2,0)</f>
        <v>Commerce</v>
      </c>
      <c r="C856" s="5" t="s">
        <v>354</v>
      </c>
      <c r="D856" s="4" t="s">
        <v>155</v>
      </c>
      <c r="E856" s="4" t="s">
        <v>732</v>
      </c>
      <c r="F856" s="4" t="n">
        <v>0.854347305214852</v>
      </c>
      <c r="G856" s="4" t="n">
        <v>275.562499999999</v>
      </c>
      <c r="H856" s="4" t="n">
        <v>3827.015625</v>
      </c>
      <c r="I856" s="4" t="n">
        <f aca="false">SUMIFS(bibli_modele_init!$D$1:$D$4467,bibli_modele_init!$A$1:$A$4467,$C856,bibli_modele_init!$C$1:$C$4467,$E856)</f>
        <v>0.880349403051904</v>
      </c>
      <c r="J856" s="0" t="n">
        <f aca="false">SUMIFS(bibli_modele_init!$E$1:$E$4467,bibli_modele_init!$A$1:$A$4467,$C856,bibli_modele_init!$C$1:$C$4467,$E856)</f>
        <v>351.5625</v>
      </c>
      <c r="K856" s="0" t="n">
        <f aca="false">F856-I856</f>
        <v>-0.0260020978370521</v>
      </c>
      <c r="L856" s="0" t="n">
        <f aca="false">G856-J856</f>
        <v>-76.000000000001</v>
      </c>
      <c r="M856" s="0" t="n">
        <v>1</v>
      </c>
    </row>
    <row r="857" customFormat="false" ht="15.8" hidden="false" customHeight="false" outlineLevel="0" collapsed="false">
      <c r="A857" s="0" t="str">
        <f aca="false">MID(C857,1,2)</f>
        <v>03</v>
      </c>
      <c r="B857" s="0" t="str">
        <f aca="false">VLOOKUP(A857,Nomenclature!$E$1:$F$9,2,0)</f>
        <v>Commerce</v>
      </c>
      <c r="C857" s="5" t="s">
        <v>354</v>
      </c>
      <c r="D857" s="4" t="s">
        <v>239</v>
      </c>
      <c r="E857" s="4" t="s">
        <v>733</v>
      </c>
      <c r="F857" s="4" t="n">
        <v>0.607551003231829</v>
      </c>
      <c r="G857" s="4" t="n">
        <v>268.124999999999</v>
      </c>
      <c r="H857" s="4" t="n">
        <v>558.609375</v>
      </c>
      <c r="I857" s="4" t="n">
        <f aca="false">SUMIFS(bibli_modele_init!$D$1:$D$4467,bibli_modele_init!$A$1:$A$4467,$C857,bibli_modele_init!$C$1:$C$4467,$E857)</f>
        <v>0.64719663841797</v>
      </c>
      <c r="J857" s="0" t="n">
        <f aca="false">SUMIFS(bibli_modele_init!$E$1:$E$4467,bibli_modele_init!$A$1:$A$4467,$C857,bibli_modele_init!$C$1:$C$4467,$E857)</f>
        <v>268.125</v>
      </c>
      <c r="K857" s="0" t="n">
        <f aca="false">F857-I857</f>
        <v>-0.0396456351861409</v>
      </c>
      <c r="L857" s="0" t="n">
        <f aca="false">G857-J857</f>
        <v>-1.02318153949454E-012</v>
      </c>
      <c r="M857" s="0" t="n">
        <v>1</v>
      </c>
    </row>
    <row r="858" customFormat="false" ht="15.8" hidden="false" customHeight="false" outlineLevel="0" collapsed="false">
      <c r="A858" s="0" t="str">
        <f aca="false">MID(C858,1,2)</f>
        <v>03</v>
      </c>
      <c r="B858" s="0" t="str">
        <f aca="false">VLOOKUP(A858,Nomenclature!$E$1:$F$9,2,0)</f>
        <v>Commerce</v>
      </c>
      <c r="C858" s="5" t="s">
        <v>354</v>
      </c>
      <c r="D858" s="4" t="s">
        <v>155</v>
      </c>
      <c r="E858" s="4" t="s">
        <v>734</v>
      </c>
      <c r="F858" s="4" t="n">
        <v>0.102521676625782</v>
      </c>
      <c r="G858" s="4" t="n">
        <v>223.124999999999</v>
      </c>
      <c r="H858" s="4" t="n">
        <v>558.609375</v>
      </c>
      <c r="I858" s="4" t="n">
        <f aca="false">SUMIFS(bibli_modele_init!$D$1:$D$4467,bibli_modele_init!$A$1:$A$4467,$C858,bibli_modele_init!$C$1:$C$4467,$E858)</f>
        <v>0.0950777355296056</v>
      </c>
      <c r="J858" s="0" t="n">
        <f aca="false">SUMIFS(bibli_modele_init!$E$1:$E$4467,bibli_modele_init!$A$1:$A$4467,$C858,bibli_modele_init!$C$1:$C$4467,$E858)</f>
        <v>223.125</v>
      </c>
      <c r="K858" s="0" t="n">
        <f aca="false">F858-I858</f>
        <v>0.00744394109617641</v>
      </c>
      <c r="L858" s="0" t="n">
        <f aca="false">G858-J858</f>
        <v>-9.9475983006414E-013</v>
      </c>
      <c r="M858" s="0" t="n">
        <v>1</v>
      </c>
    </row>
    <row r="859" customFormat="false" ht="15.8" hidden="false" customHeight="false" outlineLevel="0" collapsed="false">
      <c r="A859" s="0" t="str">
        <f aca="false">MID(C859,1,2)</f>
        <v>03</v>
      </c>
      <c r="B859" s="0" t="str">
        <f aca="false">VLOOKUP(A859,Nomenclature!$E$1:$F$9,2,0)</f>
        <v>Commerce</v>
      </c>
      <c r="C859" s="5" t="s">
        <v>354</v>
      </c>
      <c r="D859" s="4" t="s">
        <v>239</v>
      </c>
      <c r="E859" s="4" t="s">
        <v>735</v>
      </c>
      <c r="F859" s="4" t="n">
        <v>0.0729061203878194</v>
      </c>
      <c r="G859" s="4" t="n">
        <v>223.124999999999</v>
      </c>
      <c r="H859" s="4" t="n">
        <v>558.609375</v>
      </c>
      <c r="I859" s="4" t="n">
        <f aca="false">SUMIFS(bibli_modele_init!$D$1:$D$4467,bibli_modele_init!$A$1:$A$4467,$C859,bibli_modele_init!$C$1:$C$4467,$E859)</f>
        <v>0.0776635966101564</v>
      </c>
      <c r="J859" s="0" t="n">
        <f aca="false">SUMIFS(bibli_modele_init!$E$1:$E$4467,bibli_modele_init!$A$1:$A$4467,$C859,bibli_modele_init!$C$1:$C$4467,$E859)</f>
        <v>223.125</v>
      </c>
      <c r="K859" s="0" t="n">
        <f aca="false">F859-I859</f>
        <v>-0.00475747622233701</v>
      </c>
      <c r="L859" s="0" t="n">
        <f aca="false">G859-J859</f>
        <v>-9.9475983006414E-013</v>
      </c>
      <c r="M859" s="0" t="n">
        <v>1</v>
      </c>
    </row>
    <row r="860" customFormat="false" ht="15.8" hidden="false" customHeight="false" outlineLevel="0" collapsed="false">
      <c r="A860" s="0" t="str">
        <f aca="false">MID(C860,1,2)</f>
        <v>03</v>
      </c>
      <c r="B860" s="0" t="str">
        <f aca="false">VLOOKUP(A860,Nomenclature!$E$1:$F$9,2,0)</f>
        <v>Commerce</v>
      </c>
      <c r="C860" s="5" t="s">
        <v>354</v>
      </c>
      <c r="D860" s="4" t="s">
        <v>155</v>
      </c>
      <c r="E860" s="4" t="s">
        <v>736</v>
      </c>
      <c r="F860" s="4" t="n">
        <v>0.213586826303713</v>
      </c>
      <c r="G860" s="4" t="n">
        <v>225.562499999999</v>
      </c>
      <c r="H860" s="4" t="n">
        <v>654.515625</v>
      </c>
      <c r="I860" s="4" t="n">
        <f aca="false">SUMIFS(bibli_modele_init!$D$1:$D$4467,bibli_modele_init!$A$1:$A$4467,$C860,bibli_modele_init!$C$1:$C$4467,$E860)</f>
        <v>0.198078615686678</v>
      </c>
      <c r="J860" s="0" t="n">
        <f aca="false">SUMIFS(bibli_modele_init!$E$1:$E$4467,bibli_modele_init!$A$1:$A$4467,$C860,bibli_modele_init!$C$1:$C$4467,$E860)</f>
        <v>225.5625</v>
      </c>
      <c r="K860" s="0" t="n">
        <f aca="false">F860-I860</f>
        <v>0.015508210617035</v>
      </c>
      <c r="L860" s="0" t="n">
        <f aca="false">G860-J860</f>
        <v>-9.9475983006414E-013</v>
      </c>
      <c r="M860" s="0" t="n">
        <v>1</v>
      </c>
    </row>
    <row r="861" customFormat="false" ht="15.8" hidden="false" customHeight="false" outlineLevel="0" collapsed="false">
      <c r="A861" s="0" t="str">
        <f aca="false">MID(C861,1,2)</f>
        <v>03</v>
      </c>
      <c r="B861" s="0" t="str">
        <f aca="false">VLOOKUP(A861,Nomenclature!$E$1:$F$9,2,0)</f>
        <v>Commerce</v>
      </c>
      <c r="C861" s="5" t="s">
        <v>354</v>
      </c>
      <c r="D861" s="4" t="s">
        <v>239</v>
      </c>
      <c r="E861" s="4" t="s">
        <v>737</v>
      </c>
      <c r="F861" s="4" t="n">
        <v>0</v>
      </c>
      <c r="G861" s="4" t="n">
        <v>0</v>
      </c>
      <c r="H861" s="4" t="n">
        <v>0</v>
      </c>
      <c r="I861" s="4" t="n">
        <f aca="false">SUMIFS(bibli_modele_init!$D$1:$D$4467,bibli_modele_init!$A$1:$A$4467,$C861,bibli_modele_init!$C$1:$C$4467,$E861)</f>
        <v>0.161799159604492</v>
      </c>
      <c r="J861" s="0" t="n">
        <f aca="false">SUMIFS(bibli_modele_init!$E$1:$E$4467,bibli_modele_init!$A$1:$A$4467,$C861,bibli_modele_init!$C$1:$C$4467,$E861)</f>
        <v>223.125</v>
      </c>
      <c r="K861" s="0" t="n">
        <f aca="false">F861-I861</f>
        <v>-0.161799159604492</v>
      </c>
      <c r="L861" s="0" t="n">
        <f aca="false">G861-J861</f>
        <v>-223.125</v>
      </c>
      <c r="M861" s="0" t="n">
        <v>1</v>
      </c>
    </row>
    <row r="862" customFormat="false" ht="15.8" hidden="false" customHeight="false" outlineLevel="0" collapsed="false">
      <c r="A862" s="0" t="str">
        <f aca="false">MID(C862,1,2)</f>
        <v>03</v>
      </c>
      <c r="B862" s="0" t="str">
        <f aca="false">VLOOKUP(A862,Nomenclature!$E$1:$F$9,2,0)</f>
        <v>Commerce</v>
      </c>
      <c r="C862" s="5" t="s">
        <v>354</v>
      </c>
      <c r="D862" s="4" t="s">
        <v>738</v>
      </c>
      <c r="E862" s="4" t="s">
        <v>738</v>
      </c>
      <c r="F862" s="4" t="n">
        <v>0.15</v>
      </c>
      <c r="G862" s="4" t="n">
        <v>20</v>
      </c>
      <c r="H862" s="4" t="n">
        <v>0</v>
      </c>
      <c r="I862" s="4" t="n">
        <f aca="false">SUMIFS(bibli_modele_init!$D$1:$D$4467,bibli_modele_init!$A$1:$A$4467,$C862,bibli_modele_init!$C$1:$C$4467,$E862)</f>
        <v>0.15</v>
      </c>
      <c r="J862" s="0" t="n">
        <f aca="false">SUMIFS(bibli_modele_init!$E$1:$E$4467,bibli_modele_init!$A$1:$A$4467,$C862,bibli_modele_init!$C$1:$C$4467,$E862)</f>
        <v>20</v>
      </c>
      <c r="K862" s="0" t="n">
        <f aca="false">F862-I862</f>
        <v>0</v>
      </c>
      <c r="L862" s="0" t="n">
        <f aca="false">G862-J862</f>
        <v>0</v>
      </c>
      <c r="M862" s="0" t="n">
        <v>1</v>
      </c>
    </row>
    <row r="863" customFormat="false" ht="15.8" hidden="false" customHeight="false" outlineLevel="0" collapsed="false">
      <c r="A863" s="0" t="str">
        <f aca="false">MID(C863,1,2)</f>
        <v>03</v>
      </c>
      <c r="B863" s="0" t="str">
        <f aca="false">VLOOKUP(A863,Nomenclature!$E$1:$F$9,2,0)</f>
        <v>Commerce</v>
      </c>
      <c r="C863" s="5" t="s">
        <v>524</v>
      </c>
      <c r="D863" s="4" t="s">
        <v>155</v>
      </c>
      <c r="E863" s="4" t="s">
        <v>732</v>
      </c>
      <c r="F863" s="4" t="n">
        <v>0.857026190470664</v>
      </c>
      <c r="G863" s="4" t="n">
        <v>275.5625</v>
      </c>
      <c r="H863" s="4" t="n">
        <v>3827.015625</v>
      </c>
      <c r="I863" s="4" t="n">
        <f aca="false">SUMIFS(bibli_modele_init!$D$1:$D$4467,bibli_modele_init!$A$1:$A$4467,$C863,bibli_modele_init!$C$1:$C$4467,$E863)</f>
        <v>0.879427190168288</v>
      </c>
      <c r="J863" s="0" t="n">
        <f aca="false">SUMIFS(bibli_modele_init!$E$1:$E$4467,bibli_modele_init!$A$1:$A$4467,$C863,bibli_modele_init!$C$1:$C$4467,$E863)</f>
        <v>351.5625</v>
      </c>
      <c r="K863" s="0" t="n">
        <f aca="false">F863-I863</f>
        <v>-0.022400999697624</v>
      </c>
      <c r="L863" s="0" t="n">
        <f aca="false">G863-J863</f>
        <v>-76</v>
      </c>
      <c r="M863" s="0" t="n">
        <v>1</v>
      </c>
    </row>
    <row r="864" customFormat="false" ht="15.8" hidden="false" customHeight="false" outlineLevel="0" collapsed="false">
      <c r="A864" s="0" t="str">
        <f aca="false">MID(C864,1,2)</f>
        <v>03</v>
      </c>
      <c r="B864" s="0" t="str">
        <f aca="false">VLOOKUP(A864,Nomenclature!$E$1:$F$9,2,0)</f>
        <v>Commerce</v>
      </c>
      <c r="C864" s="5" t="s">
        <v>524</v>
      </c>
      <c r="D864" s="4" t="s">
        <v>239</v>
      </c>
      <c r="E864" s="4" t="s">
        <v>733</v>
      </c>
      <c r="F864" s="4" t="n">
        <v>0.611175148559343</v>
      </c>
      <c r="G864" s="4" t="n">
        <v>268.125</v>
      </c>
      <c r="H864" s="4" t="n">
        <v>558.609375</v>
      </c>
      <c r="I864" s="4" t="n">
        <f aca="false">SUMIFS(bibli_modele_init!$D$1:$D$4467,bibli_modele_init!$A$1:$A$4467,$C864,bibli_modele_init!$C$1:$C$4467,$E864)</f>
        <v>0.645774386489721</v>
      </c>
      <c r="J864" s="0" t="n">
        <f aca="false">SUMIFS(bibli_modele_init!$E$1:$E$4467,bibli_modele_init!$A$1:$A$4467,$C864,bibli_modele_init!$C$1:$C$4467,$E864)</f>
        <v>268.125</v>
      </c>
      <c r="K864" s="0" t="n">
        <f aca="false">F864-I864</f>
        <v>-0.034599237930378</v>
      </c>
      <c r="L864" s="0" t="n">
        <f aca="false">G864-J864</f>
        <v>0</v>
      </c>
      <c r="M864" s="0" t="n">
        <v>1</v>
      </c>
    </row>
    <row r="865" customFormat="false" ht="15.8" hidden="false" customHeight="false" outlineLevel="0" collapsed="false">
      <c r="A865" s="0" t="str">
        <f aca="false">MID(C865,1,2)</f>
        <v>03</v>
      </c>
      <c r="B865" s="0" t="str">
        <f aca="false">VLOOKUP(A865,Nomenclature!$E$1:$F$9,2,0)</f>
        <v>Commerce</v>
      </c>
      <c r="C865" s="5" t="s">
        <v>524</v>
      </c>
      <c r="D865" s="4" t="s">
        <v>155</v>
      </c>
      <c r="E865" s="4" t="s">
        <v>734</v>
      </c>
      <c r="F865" s="4" t="n">
        <v>0.10284314285648</v>
      </c>
      <c r="G865" s="4" t="n">
        <v>223.125</v>
      </c>
      <c r="H865" s="4" t="n">
        <v>558.609375</v>
      </c>
      <c r="I865" s="4" t="n">
        <f aca="false">SUMIFS(bibli_modele_init!$D$1:$D$4467,bibli_modele_init!$A$1:$A$4467,$C865,bibli_modele_init!$C$1:$C$4467,$E865)</f>
        <v>0.0949781365381751</v>
      </c>
      <c r="J865" s="0" t="n">
        <f aca="false">SUMIFS(bibli_modele_init!$E$1:$E$4467,bibli_modele_init!$A$1:$A$4467,$C865,bibli_modele_init!$C$1:$C$4467,$E865)</f>
        <v>223.125</v>
      </c>
      <c r="K865" s="0" t="n">
        <f aca="false">F865-I865</f>
        <v>0.0078650063183049</v>
      </c>
      <c r="L865" s="0" t="n">
        <f aca="false">G865-J865</f>
        <v>0</v>
      </c>
      <c r="M865" s="0" t="n">
        <v>1</v>
      </c>
    </row>
    <row r="866" customFormat="false" ht="15.8" hidden="false" customHeight="false" outlineLevel="0" collapsed="false">
      <c r="A866" s="0" t="str">
        <f aca="false">MID(C866,1,2)</f>
        <v>03</v>
      </c>
      <c r="B866" s="0" t="str">
        <f aca="false">VLOOKUP(A866,Nomenclature!$E$1:$F$9,2,0)</f>
        <v>Commerce</v>
      </c>
      <c r="C866" s="5" t="s">
        <v>524</v>
      </c>
      <c r="D866" s="4" t="s">
        <v>239</v>
      </c>
      <c r="E866" s="4" t="s">
        <v>735</v>
      </c>
      <c r="F866" s="4" t="n">
        <v>0.0733410178271212</v>
      </c>
      <c r="G866" s="4" t="n">
        <v>223.125</v>
      </c>
      <c r="H866" s="4" t="n">
        <v>558.609375</v>
      </c>
      <c r="I866" s="4" t="n">
        <f aca="false">SUMIFS(bibli_modele_init!$D$1:$D$4467,bibli_modele_init!$A$1:$A$4467,$C866,bibli_modele_init!$C$1:$C$4467,$E866)</f>
        <v>0.0774929263787665</v>
      </c>
      <c r="J866" s="0" t="n">
        <f aca="false">SUMIFS(bibli_modele_init!$E$1:$E$4467,bibli_modele_init!$A$1:$A$4467,$C866,bibli_modele_init!$C$1:$C$4467,$E866)</f>
        <v>223.125</v>
      </c>
      <c r="K866" s="0" t="n">
        <f aca="false">F866-I866</f>
        <v>-0.00415190855164529</v>
      </c>
      <c r="L866" s="0" t="n">
        <f aca="false">G866-J866</f>
        <v>0</v>
      </c>
      <c r="M866" s="0" t="n">
        <v>1</v>
      </c>
    </row>
    <row r="867" customFormat="false" ht="15.8" hidden="false" customHeight="false" outlineLevel="0" collapsed="false">
      <c r="A867" s="0" t="str">
        <f aca="false">MID(C867,1,2)</f>
        <v>03</v>
      </c>
      <c r="B867" s="0" t="str">
        <f aca="false">VLOOKUP(A867,Nomenclature!$E$1:$F$9,2,0)</f>
        <v>Commerce</v>
      </c>
      <c r="C867" s="5" t="s">
        <v>524</v>
      </c>
      <c r="D867" s="4" t="s">
        <v>155</v>
      </c>
      <c r="E867" s="4" t="s">
        <v>736</v>
      </c>
      <c r="F867" s="4" t="n">
        <v>0.214256547617666</v>
      </c>
      <c r="G867" s="4" t="n">
        <v>225.5625</v>
      </c>
      <c r="H867" s="4" t="n">
        <v>654.515625</v>
      </c>
      <c r="I867" s="4" t="n">
        <f aca="false">SUMIFS(bibli_modele_init!$D$1:$D$4467,bibli_modele_init!$A$1:$A$4467,$C867,bibli_modele_init!$C$1:$C$4467,$E867)</f>
        <v>0.197871117787865</v>
      </c>
      <c r="J867" s="0" t="n">
        <f aca="false">SUMIFS(bibli_modele_init!$E$1:$E$4467,bibli_modele_init!$A$1:$A$4467,$C867,bibli_modele_init!$C$1:$C$4467,$E867)</f>
        <v>225.5625</v>
      </c>
      <c r="K867" s="0" t="n">
        <f aca="false">F867-I867</f>
        <v>0.016385429829801</v>
      </c>
      <c r="L867" s="0" t="n">
        <f aca="false">G867-J867</f>
        <v>0</v>
      </c>
      <c r="M867" s="0" t="n">
        <v>1</v>
      </c>
    </row>
    <row r="868" customFormat="false" ht="15.8" hidden="false" customHeight="false" outlineLevel="0" collapsed="false">
      <c r="A868" s="0" t="str">
        <f aca="false">MID(C868,1,2)</f>
        <v>03</v>
      </c>
      <c r="B868" s="0" t="str">
        <f aca="false">VLOOKUP(A868,Nomenclature!$E$1:$F$9,2,0)</f>
        <v>Commerce</v>
      </c>
      <c r="C868" s="5" t="s">
        <v>524</v>
      </c>
      <c r="D868" s="4" t="s">
        <v>239</v>
      </c>
      <c r="E868" s="4" t="s">
        <v>737</v>
      </c>
      <c r="F868" s="4" t="n">
        <v>0</v>
      </c>
      <c r="G868" s="4" t="n">
        <v>0</v>
      </c>
      <c r="H868" s="4" t="n">
        <v>0</v>
      </c>
      <c r="I868" s="4" t="n">
        <f aca="false">SUMIFS(bibli_modele_init!$D$1:$D$4467,bibli_modele_init!$A$1:$A$4467,$C868,bibli_modele_init!$C$1:$C$4467,$E868)</f>
        <v>0.16144359662243</v>
      </c>
      <c r="J868" s="0" t="n">
        <f aca="false">SUMIFS(bibli_modele_init!$E$1:$E$4467,bibli_modele_init!$A$1:$A$4467,$C868,bibli_modele_init!$C$1:$C$4467,$E868)</f>
        <v>223.125</v>
      </c>
      <c r="K868" s="0" t="n">
        <f aca="false">F868-I868</f>
        <v>-0.16144359662243</v>
      </c>
      <c r="L868" s="0" t="n">
        <f aca="false">G868-J868</f>
        <v>-223.125</v>
      </c>
      <c r="M868" s="0" t="n">
        <v>1</v>
      </c>
    </row>
    <row r="869" customFormat="false" ht="15.8" hidden="false" customHeight="false" outlineLevel="0" collapsed="false">
      <c r="A869" s="0" t="str">
        <f aca="false">MID(C869,1,2)</f>
        <v>03</v>
      </c>
      <c r="B869" s="0" t="str">
        <f aca="false">VLOOKUP(A869,Nomenclature!$E$1:$F$9,2,0)</f>
        <v>Commerce</v>
      </c>
      <c r="C869" s="5" t="s">
        <v>524</v>
      </c>
      <c r="D869" s="4" t="s">
        <v>738</v>
      </c>
      <c r="E869" s="4" t="s">
        <v>738</v>
      </c>
      <c r="F869" s="4" t="n">
        <v>0.15</v>
      </c>
      <c r="G869" s="4" t="n">
        <v>20</v>
      </c>
      <c r="H869" s="4" t="n">
        <v>0</v>
      </c>
      <c r="I869" s="4" t="n">
        <f aca="false">SUMIFS(bibli_modele_init!$D$1:$D$4467,bibli_modele_init!$A$1:$A$4467,$C869,bibli_modele_init!$C$1:$C$4467,$E869)</f>
        <v>0.15</v>
      </c>
      <c r="J869" s="0" t="n">
        <f aca="false">SUMIFS(bibli_modele_init!$E$1:$E$4467,bibli_modele_init!$A$1:$A$4467,$C869,bibli_modele_init!$C$1:$C$4467,$E869)</f>
        <v>20</v>
      </c>
      <c r="K869" s="0" t="n">
        <f aca="false">F869-I869</f>
        <v>0</v>
      </c>
      <c r="L869" s="0" t="n">
        <f aca="false">G869-J869</f>
        <v>0</v>
      </c>
      <c r="M869" s="0" t="n">
        <v>1</v>
      </c>
    </row>
    <row r="870" customFormat="false" ht="15.8" hidden="false" customHeight="false" outlineLevel="0" collapsed="false">
      <c r="A870" s="0" t="str">
        <f aca="false">MID(C870,1,2)</f>
        <v>03</v>
      </c>
      <c r="B870" s="0" t="str">
        <f aca="false">VLOOKUP(A870,Nomenclature!$E$1:$F$9,2,0)</f>
        <v>Commerce</v>
      </c>
      <c r="C870" s="5" t="s">
        <v>671</v>
      </c>
      <c r="D870" s="4" t="s">
        <v>155</v>
      </c>
      <c r="E870" s="4" t="s">
        <v>732</v>
      </c>
      <c r="F870" s="4" t="n">
        <v>0.847163557469694</v>
      </c>
      <c r="G870" s="4" t="n">
        <v>275.562500000001</v>
      </c>
      <c r="H870" s="4" t="n">
        <v>3827.015625</v>
      </c>
      <c r="I870" s="4" t="n">
        <f aca="false">SUMIFS(bibli_modele_init!$D$1:$D$4467,bibli_modele_init!$A$1:$A$4467,$C870,bibli_modele_init!$C$1:$C$4467,$E870)</f>
        <v>0.880588449540503</v>
      </c>
      <c r="J870" s="0" t="n">
        <f aca="false">SUMIFS(bibli_modele_init!$E$1:$E$4467,bibli_modele_init!$A$1:$A$4467,$C870,bibli_modele_init!$C$1:$C$4467,$E870)</f>
        <v>351.5625</v>
      </c>
      <c r="K870" s="0" t="n">
        <f aca="false">F870-I870</f>
        <v>-0.033424892070809</v>
      </c>
      <c r="L870" s="0" t="n">
        <f aca="false">G870-J870</f>
        <v>-75.999999999999</v>
      </c>
      <c r="M870" s="0" t="n">
        <v>1</v>
      </c>
    </row>
    <row r="871" customFormat="false" ht="15.8" hidden="false" customHeight="false" outlineLevel="0" collapsed="false">
      <c r="A871" s="0" t="str">
        <f aca="false">MID(C871,1,2)</f>
        <v>03</v>
      </c>
      <c r="B871" s="0" t="str">
        <f aca="false">VLOOKUP(A871,Nomenclature!$E$1:$F$9,2,0)</f>
        <v>Commerce</v>
      </c>
      <c r="C871" s="5" t="s">
        <v>671</v>
      </c>
      <c r="D871" s="4" t="s">
        <v>239</v>
      </c>
      <c r="E871" s="4" t="s">
        <v>733</v>
      </c>
      <c r="F871" s="4" t="n">
        <v>0.599303887133252</v>
      </c>
      <c r="G871" s="4" t="n">
        <v>268.125000000001</v>
      </c>
      <c r="H871" s="4" t="n">
        <v>558.609375</v>
      </c>
      <c r="I871" s="4" t="n">
        <f aca="false">SUMIFS(bibli_modele_init!$D$1:$D$4467,bibli_modele_init!$A$1:$A$4467,$C871,bibli_modele_init!$C$1:$C$4467,$E871)</f>
        <v>0.647250621527413</v>
      </c>
      <c r="J871" s="0" t="n">
        <f aca="false">SUMIFS(bibli_modele_init!$E$1:$E$4467,bibli_modele_init!$A$1:$A$4467,$C871,bibli_modele_init!$C$1:$C$4467,$E871)</f>
        <v>268.125</v>
      </c>
      <c r="K871" s="0" t="n">
        <f aca="false">F871-I871</f>
        <v>-0.0479467343941611</v>
      </c>
      <c r="L871" s="0" t="n">
        <f aca="false">G871-J871</f>
        <v>1.02318153949454E-012</v>
      </c>
      <c r="M871" s="0" t="n">
        <v>1</v>
      </c>
    </row>
    <row r="872" customFormat="false" ht="15.8" hidden="false" customHeight="false" outlineLevel="0" collapsed="false">
      <c r="A872" s="0" t="str">
        <f aca="false">MID(C872,1,2)</f>
        <v>03</v>
      </c>
      <c r="B872" s="0" t="str">
        <f aca="false">VLOOKUP(A872,Nomenclature!$E$1:$F$9,2,0)</f>
        <v>Commerce</v>
      </c>
      <c r="C872" s="5" t="s">
        <v>671</v>
      </c>
      <c r="D872" s="4" t="s">
        <v>155</v>
      </c>
      <c r="E872" s="4" t="s">
        <v>734</v>
      </c>
      <c r="F872" s="4" t="n">
        <v>0.101659626896363</v>
      </c>
      <c r="G872" s="4" t="n">
        <v>223.125000000001</v>
      </c>
      <c r="H872" s="4" t="n">
        <v>558.609375</v>
      </c>
      <c r="I872" s="4" t="n">
        <f aca="false">SUMIFS(bibli_modele_init!$D$1:$D$4467,bibli_modele_init!$A$1:$A$4467,$C872,bibli_modele_init!$C$1:$C$4467,$E872)</f>
        <v>0.0951035525503743</v>
      </c>
      <c r="J872" s="0" t="n">
        <f aca="false">SUMIFS(bibli_modele_init!$E$1:$E$4467,bibli_modele_init!$A$1:$A$4467,$C872,bibli_modele_init!$C$1:$C$4467,$E872)</f>
        <v>223.125</v>
      </c>
      <c r="K872" s="0" t="n">
        <f aca="false">F872-I872</f>
        <v>0.00655607434598872</v>
      </c>
      <c r="L872" s="0" t="n">
        <f aca="false">G872-J872</f>
        <v>9.9475983006414E-013</v>
      </c>
      <c r="M872" s="0" t="n">
        <v>1</v>
      </c>
    </row>
    <row r="873" customFormat="false" ht="15.8" hidden="false" customHeight="false" outlineLevel="0" collapsed="false">
      <c r="A873" s="0" t="str">
        <f aca="false">MID(C873,1,2)</f>
        <v>03</v>
      </c>
      <c r="B873" s="0" t="str">
        <f aca="false">VLOOKUP(A873,Nomenclature!$E$1:$F$9,2,0)</f>
        <v>Commerce</v>
      </c>
      <c r="C873" s="5" t="s">
        <v>671</v>
      </c>
      <c r="D873" s="4" t="s">
        <v>239</v>
      </c>
      <c r="E873" s="4" t="s">
        <v>735</v>
      </c>
      <c r="F873" s="4" t="n">
        <v>0.0719164664559902</v>
      </c>
      <c r="G873" s="4" t="n">
        <v>223.125000000001</v>
      </c>
      <c r="H873" s="4" t="n">
        <v>558.609375</v>
      </c>
      <c r="I873" s="4" t="n">
        <f aca="false">SUMIFS(bibli_modele_init!$D$1:$D$4467,bibli_modele_init!$A$1:$A$4467,$C873,bibli_modele_init!$C$1:$C$4467,$E873)</f>
        <v>0.0776700745832895</v>
      </c>
      <c r="J873" s="0" t="n">
        <f aca="false">SUMIFS(bibli_modele_init!$E$1:$E$4467,bibli_modele_init!$A$1:$A$4467,$C873,bibli_modele_init!$C$1:$C$4467,$E873)</f>
        <v>223.125</v>
      </c>
      <c r="K873" s="0" t="n">
        <f aca="false">F873-I873</f>
        <v>-0.00575360812729929</v>
      </c>
      <c r="L873" s="0" t="n">
        <f aca="false">G873-J873</f>
        <v>9.9475983006414E-013</v>
      </c>
      <c r="M873" s="0" t="n">
        <v>1</v>
      </c>
    </row>
    <row r="874" customFormat="false" ht="15.8" hidden="false" customHeight="false" outlineLevel="0" collapsed="false">
      <c r="A874" s="0" t="str">
        <f aca="false">MID(C874,1,2)</f>
        <v>03</v>
      </c>
      <c r="B874" s="0" t="str">
        <f aca="false">VLOOKUP(A874,Nomenclature!$E$1:$F$9,2,0)</f>
        <v>Commerce</v>
      </c>
      <c r="C874" s="5" t="s">
        <v>671</v>
      </c>
      <c r="D874" s="4" t="s">
        <v>155</v>
      </c>
      <c r="E874" s="4" t="s">
        <v>736</v>
      </c>
      <c r="F874" s="4" t="n">
        <v>0.211790889367424</v>
      </c>
      <c r="G874" s="4" t="n">
        <v>225.562500000001</v>
      </c>
      <c r="H874" s="4" t="n">
        <v>654.515625</v>
      </c>
      <c r="I874" s="4" t="n">
        <f aca="false">SUMIFS(bibli_modele_init!$D$1:$D$4467,bibli_modele_init!$A$1:$A$4467,$C874,bibli_modele_init!$C$1:$C$4467,$E874)</f>
        <v>0.198132401146613</v>
      </c>
      <c r="J874" s="0" t="n">
        <f aca="false">SUMIFS(bibli_modele_init!$E$1:$E$4467,bibli_modele_init!$A$1:$A$4467,$C874,bibli_modele_init!$C$1:$C$4467,$E874)</f>
        <v>225.5625</v>
      </c>
      <c r="K874" s="0" t="n">
        <f aca="false">F874-I874</f>
        <v>0.013658488220811</v>
      </c>
      <c r="L874" s="0" t="n">
        <f aca="false">G874-J874</f>
        <v>9.9475983006414E-013</v>
      </c>
      <c r="M874" s="0" t="n">
        <v>1</v>
      </c>
    </row>
    <row r="875" customFormat="false" ht="15.8" hidden="false" customHeight="false" outlineLevel="0" collapsed="false">
      <c r="A875" s="0" t="str">
        <f aca="false">MID(C875,1,2)</f>
        <v>03</v>
      </c>
      <c r="B875" s="0" t="str">
        <f aca="false">VLOOKUP(A875,Nomenclature!$E$1:$F$9,2,0)</f>
        <v>Commerce</v>
      </c>
      <c r="C875" s="5" t="s">
        <v>671</v>
      </c>
      <c r="D875" s="4" t="s">
        <v>239</v>
      </c>
      <c r="E875" s="4" t="s">
        <v>737</v>
      </c>
      <c r="F875" s="4" t="n">
        <v>0</v>
      </c>
      <c r="G875" s="4" t="n">
        <v>0</v>
      </c>
      <c r="H875" s="4" t="n">
        <v>0</v>
      </c>
      <c r="I875" s="4" t="n">
        <f aca="false">SUMIFS(bibli_modele_init!$D$1:$D$4467,bibli_modele_init!$A$1:$A$4467,$C875,bibli_modele_init!$C$1:$C$4467,$E875)</f>
        <v>0.161812655381853</v>
      </c>
      <c r="J875" s="0" t="n">
        <f aca="false">SUMIFS(bibli_modele_init!$E$1:$E$4467,bibli_modele_init!$A$1:$A$4467,$C875,bibli_modele_init!$C$1:$C$4467,$E875)</f>
        <v>223.125</v>
      </c>
      <c r="K875" s="0" t="n">
        <f aca="false">F875-I875</f>
        <v>-0.161812655381853</v>
      </c>
      <c r="L875" s="0" t="n">
        <f aca="false">G875-J875</f>
        <v>-223.125</v>
      </c>
      <c r="M875" s="0" t="n">
        <v>1</v>
      </c>
    </row>
    <row r="876" customFormat="false" ht="15.8" hidden="false" customHeight="false" outlineLevel="0" collapsed="false">
      <c r="A876" s="0" t="str">
        <f aca="false">MID(C876,1,2)</f>
        <v>03</v>
      </c>
      <c r="B876" s="0" t="str">
        <f aca="false">VLOOKUP(A876,Nomenclature!$E$1:$F$9,2,0)</f>
        <v>Commerce</v>
      </c>
      <c r="C876" s="5" t="s">
        <v>671</v>
      </c>
      <c r="D876" s="4" t="s">
        <v>738</v>
      </c>
      <c r="E876" s="4" t="s">
        <v>738</v>
      </c>
      <c r="F876" s="4" t="n">
        <v>0.15</v>
      </c>
      <c r="G876" s="4" t="n">
        <v>20</v>
      </c>
      <c r="H876" s="4" t="n">
        <v>0</v>
      </c>
      <c r="I876" s="4" t="n">
        <f aca="false">SUMIFS(bibli_modele_init!$D$1:$D$4467,bibli_modele_init!$A$1:$A$4467,$C876,bibli_modele_init!$C$1:$C$4467,$E876)</f>
        <v>0.15</v>
      </c>
      <c r="J876" s="0" t="n">
        <f aca="false">SUMIFS(bibli_modele_init!$E$1:$E$4467,bibli_modele_init!$A$1:$A$4467,$C876,bibli_modele_init!$C$1:$C$4467,$E876)</f>
        <v>20</v>
      </c>
      <c r="K876" s="0" t="n">
        <f aca="false">F876-I876</f>
        <v>0</v>
      </c>
      <c r="L876" s="0" t="n">
        <f aca="false">G876-J876</f>
        <v>0</v>
      </c>
      <c r="M876" s="0" t="n">
        <v>1</v>
      </c>
    </row>
    <row r="877" customFormat="false" ht="15.8" hidden="false" customHeight="false" outlineLevel="0" collapsed="false">
      <c r="A877" s="0" t="str">
        <f aca="false">MID(C877,1,2)</f>
        <v>03</v>
      </c>
      <c r="B877" s="0" t="str">
        <f aca="false">VLOOKUP(A877,Nomenclature!$E$1:$F$9,2,0)</f>
        <v>Commerce</v>
      </c>
      <c r="C877" s="5" t="s">
        <v>357</v>
      </c>
      <c r="D877" s="4" t="s">
        <v>155</v>
      </c>
      <c r="E877" s="4" t="s">
        <v>732</v>
      </c>
      <c r="F877" s="4" t="n">
        <v>0.856235976008202</v>
      </c>
      <c r="G877" s="4" t="n">
        <v>275.5625</v>
      </c>
      <c r="H877" s="4" t="n">
        <v>3827.015625</v>
      </c>
      <c r="I877" s="4" t="n">
        <f aca="false">SUMIFS(bibli_modele_init!$D$1:$D$4467,bibli_modele_init!$A$1:$A$4467,$C877,bibli_modele_init!$C$1:$C$4467,$E877)</f>
        <v>0.880822895845706</v>
      </c>
      <c r="J877" s="0" t="n">
        <f aca="false">SUMIFS(bibli_modele_init!$E$1:$E$4467,bibli_modele_init!$A$1:$A$4467,$C877,bibli_modele_init!$C$1:$C$4467,$E877)</f>
        <v>351.5625</v>
      </c>
      <c r="K877" s="0" t="n">
        <f aca="false">F877-I877</f>
        <v>-0.0245869198375039</v>
      </c>
      <c r="L877" s="0" t="n">
        <f aca="false">G877-J877</f>
        <v>-76</v>
      </c>
      <c r="M877" s="0" t="n">
        <v>1</v>
      </c>
    </row>
    <row r="878" customFormat="false" ht="15.8" hidden="false" customHeight="false" outlineLevel="0" collapsed="false">
      <c r="A878" s="0" t="str">
        <f aca="false">MID(C878,1,2)</f>
        <v>03</v>
      </c>
      <c r="B878" s="0" t="str">
        <f aca="false">VLOOKUP(A878,Nomenclature!$E$1:$F$9,2,0)</f>
        <v>Commerce</v>
      </c>
      <c r="C878" s="5" t="s">
        <v>357</v>
      </c>
      <c r="D878" s="4" t="s">
        <v>239</v>
      </c>
      <c r="E878" s="4" t="s">
        <v>733</v>
      </c>
      <c r="F878" s="4" t="n">
        <v>0.609921625880889</v>
      </c>
      <c r="G878" s="4" t="n">
        <v>268.125</v>
      </c>
      <c r="H878" s="4" t="n">
        <v>558.609375</v>
      </c>
      <c r="I878" s="4" t="n">
        <f aca="false">SUMIFS(bibli_modele_init!$D$1:$D$4467,bibli_modele_init!$A$1:$A$4467,$C878,bibli_modele_init!$C$1:$C$4467,$E878)</f>
        <v>0.648004281642587</v>
      </c>
      <c r="J878" s="0" t="n">
        <f aca="false">SUMIFS(bibli_modele_init!$E$1:$E$4467,bibli_modele_init!$A$1:$A$4467,$C878,bibli_modele_init!$C$1:$C$4467,$E878)</f>
        <v>268.125</v>
      </c>
      <c r="K878" s="0" t="n">
        <f aca="false">F878-I878</f>
        <v>-0.038082655761698</v>
      </c>
      <c r="L878" s="0" t="n">
        <f aca="false">G878-J878</f>
        <v>0</v>
      </c>
      <c r="M878" s="0" t="n">
        <v>1</v>
      </c>
    </row>
    <row r="879" customFormat="false" ht="15.8" hidden="false" customHeight="false" outlineLevel="0" collapsed="false">
      <c r="A879" s="0" t="str">
        <f aca="false">MID(C879,1,2)</f>
        <v>03</v>
      </c>
      <c r="B879" s="0" t="str">
        <f aca="false">VLOOKUP(A879,Nomenclature!$E$1:$F$9,2,0)</f>
        <v>Commerce</v>
      </c>
      <c r="C879" s="5" t="s">
        <v>357</v>
      </c>
      <c r="D879" s="4" t="s">
        <v>155</v>
      </c>
      <c r="E879" s="4" t="s">
        <v>734</v>
      </c>
      <c r="F879" s="4" t="n">
        <v>0.102748317120984</v>
      </c>
      <c r="G879" s="4" t="n">
        <v>223.125</v>
      </c>
      <c r="H879" s="4" t="n">
        <v>558.609375</v>
      </c>
      <c r="I879" s="4" t="n">
        <f aca="false">SUMIFS(bibli_modele_init!$D$1:$D$4467,bibli_modele_init!$A$1:$A$4467,$C879,bibli_modele_init!$C$1:$C$4467,$E879)</f>
        <v>0.0951288727513363</v>
      </c>
      <c r="J879" s="0" t="n">
        <f aca="false">SUMIFS(bibli_modele_init!$E$1:$E$4467,bibli_modele_init!$A$1:$A$4467,$C879,bibli_modele_init!$C$1:$C$4467,$E879)</f>
        <v>223.125</v>
      </c>
      <c r="K879" s="0" t="n">
        <f aca="false">F879-I879</f>
        <v>0.0076194443696477</v>
      </c>
      <c r="L879" s="0" t="n">
        <f aca="false">G879-J879</f>
        <v>0</v>
      </c>
      <c r="M879" s="0" t="n">
        <v>1</v>
      </c>
    </row>
    <row r="880" customFormat="false" ht="15.8" hidden="false" customHeight="false" outlineLevel="0" collapsed="false">
      <c r="A880" s="0" t="str">
        <f aca="false">MID(C880,1,2)</f>
        <v>03</v>
      </c>
      <c r="B880" s="0" t="str">
        <f aca="false">VLOOKUP(A880,Nomenclature!$E$1:$F$9,2,0)</f>
        <v>Commerce</v>
      </c>
      <c r="C880" s="5" t="s">
        <v>357</v>
      </c>
      <c r="D880" s="4" t="s">
        <v>239</v>
      </c>
      <c r="E880" s="4" t="s">
        <v>735</v>
      </c>
      <c r="F880" s="4" t="n">
        <v>0.0731905951057067</v>
      </c>
      <c r="G880" s="4" t="n">
        <v>223.125</v>
      </c>
      <c r="H880" s="4" t="n">
        <v>558.609375</v>
      </c>
      <c r="I880" s="4" t="n">
        <f aca="false">SUMIFS(bibli_modele_init!$D$1:$D$4467,bibli_modele_init!$A$1:$A$4467,$C880,bibli_modele_init!$C$1:$C$4467,$E880)</f>
        <v>0.0777605137971104</v>
      </c>
      <c r="J880" s="0" t="n">
        <f aca="false">SUMIFS(bibli_modele_init!$E$1:$E$4467,bibli_modele_init!$A$1:$A$4467,$C880,bibli_modele_init!$C$1:$C$4467,$E880)</f>
        <v>223.125</v>
      </c>
      <c r="K880" s="0" t="n">
        <f aca="false">F880-I880</f>
        <v>-0.00456991869140369</v>
      </c>
      <c r="L880" s="0" t="n">
        <f aca="false">G880-J880</f>
        <v>0</v>
      </c>
      <c r="M880" s="0" t="n">
        <v>1</v>
      </c>
    </row>
    <row r="881" customFormat="false" ht="15.8" hidden="false" customHeight="false" outlineLevel="0" collapsed="false">
      <c r="A881" s="0" t="str">
        <f aca="false">MID(C881,1,2)</f>
        <v>03</v>
      </c>
      <c r="B881" s="0" t="str">
        <f aca="false">VLOOKUP(A881,Nomenclature!$E$1:$F$9,2,0)</f>
        <v>Commerce</v>
      </c>
      <c r="C881" s="5" t="s">
        <v>357</v>
      </c>
      <c r="D881" s="4" t="s">
        <v>155</v>
      </c>
      <c r="E881" s="4" t="s">
        <v>736</v>
      </c>
      <c r="F881" s="4" t="n">
        <v>0.214058994002051</v>
      </c>
      <c r="G881" s="4" t="n">
        <v>225.5625</v>
      </c>
      <c r="H881" s="4" t="n">
        <v>654.515625</v>
      </c>
      <c r="I881" s="4" t="n">
        <f aca="false">SUMIFS(bibli_modele_init!$D$1:$D$4467,bibli_modele_init!$A$1:$A$4467,$C881,bibli_modele_init!$C$1:$C$4467,$E881)</f>
        <v>0.198185151565284</v>
      </c>
      <c r="J881" s="0" t="n">
        <f aca="false">SUMIFS(bibli_modele_init!$E$1:$E$4467,bibli_modele_init!$A$1:$A$4467,$C881,bibli_modele_init!$C$1:$C$4467,$E881)</f>
        <v>225.5625</v>
      </c>
      <c r="K881" s="0" t="n">
        <f aca="false">F881-I881</f>
        <v>0.015873842436767</v>
      </c>
      <c r="L881" s="0" t="n">
        <f aca="false">G881-J881</f>
        <v>0</v>
      </c>
      <c r="M881" s="0" t="n">
        <v>1</v>
      </c>
    </row>
    <row r="882" customFormat="false" ht="15.8" hidden="false" customHeight="false" outlineLevel="0" collapsed="false">
      <c r="A882" s="0" t="str">
        <f aca="false">MID(C882,1,2)</f>
        <v>03</v>
      </c>
      <c r="B882" s="0" t="str">
        <f aca="false">VLOOKUP(A882,Nomenclature!$E$1:$F$9,2,0)</f>
        <v>Commerce</v>
      </c>
      <c r="C882" s="5" t="s">
        <v>357</v>
      </c>
      <c r="D882" s="4" t="s">
        <v>239</v>
      </c>
      <c r="E882" s="4" t="s">
        <v>737</v>
      </c>
      <c r="F882" s="4" t="n">
        <v>0</v>
      </c>
      <c r="G882" s="4" t="n">
        <v>0</v>
      </c>
      <c r="H882" s="4" t="n">
        <v>0</v>
      </c>
      <c r="I882" s="4" t="n">
        <f aca="false">SUMIFS(bibli_modele_init!$D$1:$D$4467,bibli_modele_init!$A$1:$A$4467,$C882,bibli_modele_init!$C$1:$C$4467,$E882)</f>
        <v>0.162001070410647</v>
      </c>
      <c r="J882" s="0" t="n">
        <f aca="false">SUMIFS(bibli_modele_init!$E$1:$E$4467,bibli_modele_init!$A$1:$A$4467,$C882,bibli_modele_init!$C$1:$C$4467,$E882)</f>
        <v>223.125</v>
      </c>
      <c r="K882" s="0" t="n">
        <f aca="false">F882-I882</f>
        <v>-0.162001070410647</v>
      </c>
      <c r="L882" s="0" t="n">
        <f aca="false">G882-J882</f>
        <v>-223.125</v>
      </c>
      <c r="M882" s="0" t="n">
        <v>1</v>
      </c>
    </row>
    <row r="883" customFormat="false" ht="15.8" hidden="false" customHeight="false" outlineLevel="0" collapsed="false">
      <c r="A883" s="0" t="str">
        <f aca="false">MID(C883,1,2)</f>
        <v>03</v>
      </c>
      <c r="B883" s="0" t="str">
        <f aca="false">VLOOKUP(A883,Nomenclature!$E$1:$F$9,2,0)</f>
        <v>Commerce</v>
      </c>
      <c r="C883" s="5" t="s">
        <v>357</v>
      </c>
      <c r="D883" s="4" t="s">
        <v>738</v>
      </c>
      <c r="E883" s="4" t="s">
        <v>738</v>
      </c>
      <c r="F883" s="4" t="n">
        <v>0.15</v>
      </c>
      <c r="G883" s="4" t="n">
        <v>20</v>
      </c>
      <c r="H883" s="4" t="n">
        <v>0</v>
      </c>
      <c r="I883" s="4" t="n">
        <f aca="false">SUMIFS(bibli_modele_init!$D$1:$D$4467,bibli_modele_init!$A$1:$A$4467,$C883,bibli_modele_init!$C$1:$C$4467,$E883)</f>
        <v>0.15</v>
      </c>
      <c r="J883" s="0" t="n">
        <f aca="false">SUMIFS(bibli_modele_init!$E$1:$E$4467,bibli_modele_init!$A$1:$A$4467,$C883,bibli_modele_init!$C$1:$C$4467,$E883)</f>
        <v>20</v>
      </c>
      <c r="K883" s="0" t="n">
        <f aca="false">F883-I883</f>
        <v>0</v>
      </c>
      <c r="L883" s="0" t="n">
        <f aca="false">G883-J883</f>
        <v>0</v>
      </c>
      <c r="M883" s="0" t="n">
        <v>1</v>
      </c>
    </row>
    <row r="884" customFormat="false" ht="15.8" hidden="false" customHeight="false" outlineLevel="0" collapsed="false">
      <c r="A884" s="0" t="str">
        <f aca="false">MID(C884,1,2)</f>
        <v>03</v>
      </c>
      <c r="B884" s="0" t="str">
        <f aca="false">VLOOKUP(A884,Nomenclature!$E$1:$F$9,2,0)</f>
        <v>Commerce</v>
      </c>
      <c r="C884" s="5" t="s">
        <v>526</v>
      </c>
      <c r="D884" s="4" t="s">
        <v>155</v>
      </c>
      <c r="E884" s="4" t="s">
        <v>732</v>
      </c>
      <c r="F884" s="4" t="n">
        <v>0.859081357643972</v>
      </c>
      <c r="G884" s="4" t="n">
        <v>275.562500000001</v>
      </c>
      <c r="H884" s="4" t="n">
        <v>3827.015625</v>
      </c>
      <c r="I884" s="4" t="n">
        <f aca="false">SUMIFS(bibli_modele_init!$D$1:$D$4467,bibli_modele_init!$A$1:$A$4467,$C884,bibli_modele_init!$C$1:$C$4467,$E884)</f>
        <v>0.880017032214267</v>
      </c>
      <c r="J884" s="0" t="n">
        <f aca="false">SUMIFS(bibli_modele_init!$E$1:$E$4467,bibli_modele_init!$A$1:$A$4467,$C884,bibli_modele_init!$C$1:$C$4467,$E884)</f>
        <v>351.5625</v>
      </c>
      <c r="K884" s="0" t="n">
        <f aca="false">F884-I884</f>
        <v>-0.020935674570295</v>
      </c>
      <c r="L884" s="0" t="n">
        <f aca="false">G884-J884</f>
        <v>-75.999999999999</v>
      </c>
      <c r="M884" s="0" t="n">
        <v>1</v>
      </c>
    </row>
    <row r="885" customFormat="false" ht="15.8" hidden="false" customHeight="false" outlineLevel="0" collapsed="false">
      <c r="A885" s="0" t="str">
        <f aca="false">MID(C885,1,2)</f>
        <v>03</v>
      </c>
      <c r="B885" s="0" t="str">
        <f aca="false">VLOOKUP(A885,Nomenclature!$E$1:$F$9,2,0)</f>
        <v>Commerce</v>
      </c>
      <c r="C885" s="5" t="s">
        <v>526</v>
      </c>
      <c r="D885" s="4" t="s">
        <v>239</v>
      </c>
      <c r="E885" s="4" t="s">
        <v>733</v>
      </c>
      <c r="F885" s="4" t="n">
        <v>0.613724317436488</v>
      </c>
      <c r="G885" s="4" t="n">
        <v>268.125000000001</v>
      </c>
      <c r="H885" s="4" t="n">
        <v>558.609375</v>
      </c>
      <c r="I885" s="4" t="n">
        <f aca="false">SUMIFS(bibli_modele_init!$D$1:$D$4467,bibli_modele_init!$A$1:$A$4467,$C885,bibli_modele_init!$C$1:$C$4467,$E885)</f>
        <v>0.646584180589443</v>
      </c>
      <c r="J885" s="0" t="n">
        <f aca="false">SUMIFS(bibli_modele_init!$E$1:$E$4467,bibli_modele_init!$A$1:$A$4467,$C885,bibli_modele_init!$C$1:$C$4467,$E885)</f>
        <v>268.125</v>
      </c>
      <c r="K885" s="0" t="n">
        <f aca="false">F885-I885</f>
        <v>-0.032859863152955</v>
      </c>
      <c r="L885" s="0" t="n">
        <f aca="false">G885-J885</f>
        <v>1.02318153949454E-012</v>
      </c>
      <c r="M885" s="0" t="n">
        <v>1</v>
      </c>
    </row>
    <row r="886" customFormat="false" ht="15.8" hidden="false" customHeight="false" outlineLevel="0" collapsed="false">
      <c r="A886" s="0" t="str">
        <f aca="false">MID(C886,1,2)</f>
        <v>03</v>
      </c>
      <c r="B886" s="0" t="str">
        <f aca="false">VLOOKUP(A886,Nomenclature!$E$1:$F$9,2,0)</f>
        <v>Commerce</v>
      </c>
      <c r="C886" s="5" t="s">
        <v>526</v>
      </c>
      <c r="D886" s="4" t="s">
        <v>155</v>
      </c>
      <c r="E886" s="4" t="s">
        <v>734</v>
      </c>
      <c r="F886" s="4" t="n">
        <v>0.103089762917277</v>
      </c>
      <c r="G886" s="4" t="n">
        <v>223.125</v>
      </c>
      <c r="H886" s="4" t="n">
        <v>558.609375</v>
      </c>
      <c r="I886" s="4" t="n">
        <f aca="false">SUMIFS(bibli_modele_init!$D$1:$D$4467,bibli_modele_init!$A$1:$A$4467,$C886,bibli_modele_init!$C$1:$C$4467,$E886)</f>
        <v>0.0950418394791409</v>
      </c>
      <c r="J886" s="0" t="n">
        <f aca="false">SUMIFS(bibli_modele_init!$E$1:$E$4467,bibli_modele_init!$A$1:$A$4467,$C886,bibli_modele_init!$C$1:$C$4467,$E886)</f>
        <v>223.125</v>
      </c>
      <c r="K886" s="0" t="n">
        <f aca="false">F886-I886</f>
        <v>0.00804792343813611</v>
      </c>
      <c r="L886" s="0" t="n">
        <f aca="false">G886-J886</f>
        <v>0</v>
      </c>
      <c r="M886" s="0" t="n">
        <v>1</v>
      </c>
    </row>
    <row r="887" customFormat="false" ht="15.8" hidden="false" customHeight="false" outlineLevel="0" collapsed="false">
      <c r="A887" s="0" t="str">
        <f aca="false">MID(C887,1,2)</f>
        <v>03</v>
      </c>
      <c r="B887" s="0" t="str">
        <f aca="false">VLOOKUP(A887,Nomenclature!$E$1:$F$9,2,0)</f>
        <v>Commerce</v>
      </c>
      <c r="C887" s="5" t="s">
        <v>526</v>
      </c>
      <c r="D887" s="4" t="s">
        <v>239</v>
      </c>
      <c r="E887" s="4" t="s">
        <v>735</v>
      </c>
      <c r="F887" s="4" t="n">
        <v>0.0736469180923786</v>
      </c>
      <c r="G887" s="4" t="n">
        <v>223.125</v>
      </c>
      <c r="H887" s="4" t="n">
        <v>558.609375</v>
      </c>
      <c r="I887" s="4" t="n">
        <f aca="false">SUMIFS(bibli_modele_init!$D$1:$D$4467,bibli_modele_init!$A$1:$A$4467,$C887,bibli_modele_init!$C$1:$C$4467,$E887)</f>
        <v>0.0775901016707331</v>
      </c>
      <c r="J887" s="0" t="n">
        <f aca="false">SUMIFS(bibli_modele_init!$E$1:$E$4467,bibli_modele_init!$A$1:$A$4467,$C887,bibli_modele_init!$C$1:$C$4467,$E887)</f>
        <v>223.125</v>
      </c>
      <c r="K887" s="0" t="n">
        <f aca="false">F887-I887</f>
        <v>-0.00394318357835451</v>
      </c>
      <c r="L887" s="0" t="n">
        <f aca="false">G887-J887</f>
        <v>0</v>
      </c>
      <c r="M887" s="0" t="n">
        <v>1</v>
      </c>
    </row>
    <row r="888" customFormat="false" ht="15.8" hidden="false" customHeight="false" outlineLevel="0" collapsed="false">
      <c r="A888" s="0" t="str">
        <f aca="false">MID(C888,1,2)</f>
        <v>03</v>
      </c>
      <c r="B888" s="0" t="str">
        <f aca="false">VLOOKUP(A888,Nomenclature!$E$1:$F$9,2,0)</f>
        <v>Commerce</v>
      </c>
      <c r="C888" s="5" t="s">
        <v>526</v>
      </c>
      <c r="D888" s="4" t="s">
        <v>155</v>
      </c>
      <c r="E888" s="4" t="s">
        <v>736</v>
      </c>
      <c r="F888" s="4" t="n">
        <v>0.214770339410993</v>
      </c>
      <c r="G888" s="4" t="n">
        <v>225.5625</v>
      </c>
      <c r="H888" s="4" t="n">
        <v>654.515625</v>
      </c>
      <c r="I888" s="4" t="n">
        <f aca="false">SUMIFS(bibli_modele_init!$D$1:$D$4467,bibli_modele_init!$A$1:$A$4467,$C888,bibli_modele_init!$C$1:$C$4467,$E888)</f>
        <v>0.19800383224821</v>
      </c>
      <c r="J888" s="0" t="n">
        <f aca="false">SUMIFS(bibli_modele_init!$E$1:$E$4467,bibli_modele_init!$A$1:$A$4467,$C888,bibli_modele_init!$C$1:$C$4467,$E888)</f>
        <v>225.5625</v>
      </c>
      <c r="K888" s="0" t="n">
        <f aca="false">F888-I888</f>
        <v>0.016766507162783</v>
      </c>
      <c r="L888" s="0" t="n">
        <f aca="false">G888-J888</f>
        <v>0</v>
      </c>
      <c r="M888" s="0" t="n">
        <v>1</v>
      </c>
    </row>
    <row r="889" customFormat="false" ht="15.8" hidden="false" customHeight="false" outlineLevel="0" collapsed="false">
      <c r="A889" s="0" t="str">
        <f aca="false">MID(C889,1,2)</f>
        <v>03</v>
      </c>
      <c r="B889" s="0" t="str">
        <f aca="false">VLOOKUP(A889,Nomenclature!$E$1:$F$9,2,0)</f>
        <v>Commerce</v>
      </c>
      <c r="C889" s="5" t="s">
        <v>526</v>
      </c>
      <c r="D889" s="4" t="s">
        <v>239</v>
      </c>
      <c r="E889" s="4" t="s">
        <v>737</v>
      </c>
      <c r="F889" s="4" t="n">
        <v>0</v>
      </c>
      <c r="G889" s="4" t="n">
        <v>0</v>
      </c>
      <c r="H889" s="4" t="n">
        <v>0</v>
      </c>
      <c r="I889" s="4" t="n">
        <f aca="false">SUMIFS(bibli_modele_init!$D$1:$D$4467,bibli_modele_init!$A$1:$A$4467,$C889,bibli_modele_init!$C$1:$C$4467,$E889)</f>
        <v>0.161646045147361</v>
      </c>
      <c r="J889" s="0" t="n">
        <f aca="false">SUMIFS(bibli_modele_init!$E$1:$E$4467,bibli_modele_init!$A$1:$A$4467,$C889,bibli_modele_init!$C$1:$C$4467,$E889)</f>
        <v>223.125</v>
      </c>
      <c r="K889" s="0" t="n">
        <f aca="false">F889-I889</f>
        <v>-0.161646045147361</v>
      </c>
      <c r="L889" s="0" t="n">
        <f aca="false">G889-J889</f>
        <v>-223.125</v>
      </c>
      <c r="M889" s="0" t="n">
        <v>1</v>
      </c>
    </row>
    <row r="890" customFormat="false" ht="15.8" hidden="false" customHeight="false" outlineLevel="0" collapsed="false">
      <c r="A890" s="0" t="str">
        <f aca="false">MID(C890,1,2)</f>
        <v>03</v>
      </c>
      <c r="B890" s="0" t="str">
        <f aca="false">VLOOKUP(A890,Nomenclature!$E$1:$F$9,2,0)</f>
        <v>Commerce</v>
      </c>
      <c r="C890" s="5" t="s">
        <v>526</v>
      </c>
      <c r="D890" s="4" t="s">
        <v>738</v>
      </c>
      <c r="E890" s="4" t="s">
        <v>738</v>
      </c>
      <c r="F890" s="4" t="n">
        <v>0.15</v>
      </c>
      <c r="G890" s="4" t="n">
        <v>20</v>
      </c>
      <c r="H890" s="4" t="n">
        <v>0</v>
      </c>
      <c r="I890" s="4" t="n">
        <f aca="false">SUMIFS(bibli_modele_init!$D$1:$D$4467,bibli_modele_init!$A$1:$A$4467,$C890,bibli_modele_init!$C$1:$C$4467,$E890)</f>
        <v>0.15</v>
      </c>
      <c r="J890" s="0" t="n">
        <f aca="false">SUMIFS(bibli_modele_init!$E$1:$E$4467,bibli_modele_init!$A$1:$A$4467,$C890,bibli_modele_init!$C$1:$C$4467,$E890)</f>
        <v>20</v>
      </c>
      <c r="K890" s="0" t="n">
        <f aca="false">F890-I890</f>
        <v>0</v>
      </c>
      <c r="L890" s="0" t="n">
        <f aca="false">G890-J890</f>
        <v>0</v>
      </c>
      <c r="M890" s="0" t="n">
        <v>1</v>
      </c>
    </row>
    <row r="891" customFormat="false" ht="15.8" hidden="false" customHeight="false" outlineLevel="0" collapsed="false">
      <c r="A891" s="0" t="str">
        <f aca="false">MID(C891,1,2)</f>
        <v>03</v>
      </c>
      <c r="B891" s="0" t="str">
        <f aca="false">VLOOKUP(A891,Nomenclature!$E$1:$F$9,2,0)</f>
        <v>Commerce</v>
      </c>
      <c r="C891" s="5" t="s">
        <v>673</v>
      </c>
      <c r="D891" s="4" t="s">
        <v>155</v>
      </c>
      <c r="E891" s="4" t="s">
        <v>732</v>
      </c>
      <c r="F891" s="4" t="n">
        <v>0.848493002691078</v>
      </c>
      <c r="G891" s="4" t="n">
        <v>275.5625</v>
      </c>
      <c r="H891" s="4" t="n">
        <v>3827.015625</v>
      </c>
      <c r="I891" s="4" t="n">
        <f aca="false">SUMIFS(bibli_modele_init!$D$1:$D$4467,bibli_modele_init!$A$1:$A$4467,$C891,bibli_modele_init!$C$1:$C$4467,$E891)</f>
        <v>0.880547405142084</v>
      </c>
      <c r="J891" s="0" t="n">
        <f aca="false">SUMIFS(bibli_modele_init!$E$1:$E$4467,bibli_modele_init!$A$1:$A$4467,$C891,bibli_modele_init!$C$1:$C$4467,$E891)</f>
        <v>351.5625</v>
      </c>
      <c r="K891" s="0" t="n">
        <f aca="false">F891-I891</f>
        <v>-0.032054402451006</v>
      </c>
      <c r="L891" s="0" t="n">
        <f aca="false">G891-J891</f>
        <v>-76</v>
      </c>
      <c r="M891" s="0" t="n">
        <v>1</v>
      </c>
    </row>
    <row r="892" customFormat="false" ht="15.8" hidden="false" customHeight="false" outlineLevel="0" collapsed="false">
      <c r="A892" s="0" t="str">
        <f aca="false">MID(C892,1,2)</f>
        <v>03</v>
      </c>
      <c r="B892" s="0" t="str">
        <f aca="false">VLOOKUP(A892,Nomenclature!$E$1:$F$9,2,0)</f>
        <v>Commerce</v>
      </c>
      <c r="C892" s="5" t="s">
        <v>673</v>
      </c>
      <c r="D892" s="4" t="s">
        <v>239</v>
      </c>
      <c r="E892" s="4" t="s">
        <v>733</v>
      </c>
      <c r="F892" s="4" t="n">
        <v>0.601655707683302</v>
      </c>
      <c r="G892" s="4" t="n">
        <v>268.125</v>
      </c>
      <c r="H892" s="4" t="n">
        <v>558.609375</v>
      </c>
      <c r="I892" s="4" t="n">
        <f aca="false">SUMIFS(bibli_modele_init!$D$1:$D$4467,bibli_modele_init!$A$1:$A$4467,$C892,bibli_modele_init!$C$1:$C$4467,$E892)</f>
        <v>0.647163771252336</v>
      </c>
      <c r="J892" s="0" t="n">
        <f aca="false">SUMIFS(bibli_modele_init!$E$1:$E$4467,bibli_modele_init!$A$1:$A$4467,$C892,bibli_modele_init!$C$1:$C$4467,$E892)</f>
        <v>268.125</v>
      </c>
      <c r="K892" s="0" t="n">
        <f aca="false">F892-I892</f>
        <v>-0.045508063569034</v>
      </c>
      <c r="L892" s="0" t="n">
        <f aca="false">G892-J892</f>
        <v>0</v>
      </c>
      <c r="M892" s="0" t="n">
        <v>1</v>
      </c>
    </row>
    <row r="893" customFormat="false" ht="15.8" hidden="false" customHeight="false" outlineLevel="0" collapsed="false">
      <c r="A893" s="0" t="str">
        <f aca="false">MID(C893,1,2)</f>
        <v>03</v>
      </c>
      <c r="B893" s="0" t="str">
        <f aca="false">VLOOKUP(A893,Nomenclature!$E$1:$F$9,2,0)</f>
        <v>Commerce</v>
      </c>
      <c r="C893" s="5" t="s">
        <v>673</v>
      </c>
      <c r="D893" s="4" t="s">
        <v>155</v>
      </c>
      <c r="E893" s="4" t="s">
        <v>734</v>
      </c>
      <c r="F893" s="4" t="n">
        <v>0.101819160322929</v>
      </c>
      <c r="G893" s="4" t="n">
        <v>223.125</v>
      </c>
      <c r="H893" s="4" t="n">
        <v>558.609375</v>
      </c>
      <c r="I893" s="4" t="n">
        <f aca="false">SUMIFS(bibli_modele_init!$D$1:$D$4467,bibli_modele_init!$A$1:$A$4467,$C893,bibli_modele_init!$C$1:$C$4467,$E893)</f>
        <v>0.0950991197553451</v>
      </c>
      <c r="J893" s="0" t="n">
        <f aca="false">SUMIFS(bibli_modele_init!$E$1:$E$4467,bibli_modele_init!$A$1:$A$4467,$C893,bibli_modele_init!$C$1:$C$4467,$E893)</f>
        <v>223.125</v>
      </c>
      <c r="K893" s="0" t="n">
        <f aca="false">F893-I893</f>
        <v>0.00672004056758391</v>
      </c>
      <c r="L893" s="0" t="n">
        <f aca="false">G893-J893</f>
        <v>0</v>
      </c>
      <c r="M893" s="0" t="n">
        <v>1</v>
      </c>
    </row>
    <row r="894" customFormat="false" ht="15.8" hidden="false" customHeight="false" outlineLevel="0" collapsed="false">
      <c r="A894" s="0" t="str">
        <f aca="false">MID(C894,1,2)</f>
        <v>03</v>
      </c>
      <c r="B894" s="0" t="str">
        <f aca="false">VLOOKUP(A894,Nomenclature!$E$1:$F$9,2,0)</f>
        <v>Commerce</v>
      </c>
      <c r="C894" s="5" t="s">
        <v>673</v>
      </c>
      <c r="D894" s="4" t="s">
        <v>239</v>
      </c>
      <c r="E894" s="4" t="s">
        <v>735</v>
      </c>
      <c r="F894" s="4" t="n">
        <v>0.0721986849219962</v>
      </c>
      <c r="G894" s="4" t="n">
        <v>223.125</v>
      </c>
      <c r="H894" s="4" t="n">
        <v>558.609375</v>
      </c>
      <c r="I894" s="4" t="n">
        <f aca="false">SUMIFS(bibli_modele_init!$D$1:$D$4467,bibli_modele_init!$A$1:$A$4467,$C894,bibli_modele_init!$C$1:$C$4467,$E894)</f>
        <v>0.0776596525502803</v>
      </c>
      <c r="J894" s="0" t="n">
        <f aca="false">SUMIFS(bibli_modele_init!$E$1:$E$4467,bibli_modele_init!$A$1:$A$4467,$C894,bibli_modele_init!$C$1:$C$4467,$E894)</f>
        <v>223.125</v>
      </c>
      <c r="K894" s="0" t="n">
        <f aca="false">F894-I894</f>
        <v>-0.0054609676282841</v>
      </c>
      <c r="L894" s="0" t="n">
        <f aca="false">G894-J894</f>
        <v>0</v>
      </c>
      <c r="M894" s="0" t="n">
        <v>1</v>
      </c>
    </row>
    <row r="895" customFormat="false" ht="15.8" hidden="false" customHeight="false" outlineLevel="0" collapsed="false">
      <c r="A895" s="0" t="str">
        <f aca="false">MID(C895,1,2)</f>
        <v>03</v>
      </c>
      <c r="B895" s="0" t="str">
        <f aca="false">VLOOKUP(A895,Nomenclature!$E$1:$F$9,2,0)</f>
        <v>Commerce</v>
      </c>
      <c r="C895" s="5" t="s">
        <v>673</v>
      </c>
      <c r="D895" s="4" t="s">
        <v>155</v>
      </c>
      <c r="E895" s="4" t="s">
        <v>736</v>
      </c>
      <c r="F895" s="4" t="n">
        <v>0.21212325067277</v>
      </c>
      <c r="G895" s="4" t="n">
        <v>225.5625</v>
      </c>
      <c r="H895" s="4" t="n">
        <v>654.515625</v>
      </c>
      <c r="I895" s="4" t="n">
        <f aca="false">SUMIFS(bibli_modele_init!$D$1:$D$4467,bibli_modele_init!$A$1:$A$4467,$C895,bibli_modele_init!$C$1:$C$4467,$E895)</f>
        <v>0.198123166156969</v>
      </c>
      <c r="J895" s="0" t="n">
        <f aca="false">SUMIFS(bibli_modele_init!$E$1:$E$4467,bibli_modele_init!$A$1:$A$4467,$C895,bibli_modele_init!$C$1:$C$4467,$E895)</f>
        <v>225.5625</v>
      </c>
      <c r="K895" s="0" t="n">
        <f aca="false">F895-I895</f>
        <v>0.014000084515801</v>
      </c>
      <c r="L895" s="0" t="n">
        <f aca="false">G895-J895</f>
        <v>0</v>
      </c>
      <c r="M895" s="0" t="n">
        <v>1</v>
      </c>
    </row>
    <row r="896" customFormat="false" ht="15.8" hidden="false" customHeight="false" outlineLevel="0" collapsed="false">
      <c r="A896" s="0" t="str">
        <f aca="false">MID(C896,1,2)</f>
        <v>03</v>
      </c>
      <c r="B896" s="0" t="str">
        <f aca="false">VLOOKUP(A896,Nomenclature!$E$1:$F$9,2,0)</f>
        <v>Commerce</v>
      </c>
      <c r="C896" s="5" t="s">
        <v>673</v>
      </c>
      <c r="D896" s="4" t="s">
        <v>239</v>
      </c>
      <c r="E896" s="4" t="s">
        <v>737</v>
      </c>
      <c r="F896" s="4" t="n">
        <v>0</v>
      </c>
      <c r="G896" s="4" t="n">
        <v>0</v>
      </c>
      <c r="H896" s="4" t="n">
        <v>0</v>
      </c>
      <c r="I896" s="4" t="n">
        <f aca="false">SUMIFS(bibli_modele_init!$D$1:$D$4467,bibli_modele_init!$A$1:$A$4467,$C896,bibli_modele_init!$C$1:$C$4467,$E896)</f>
        <v>0.161790942813084</v>
      </c>
      <c r="J896" s="0" t="n">
        <f aca="false">SUMIFS(bibli_modele_init!$E$1:$E$4467,bibli_modele_init!$A$1:$A$4467,$C896,bibli_modele_init!$C$1:$C$4467,$E896)</f>
        <v>223.125</v>
      </c>
      <c r="K896" s="0" t="n">
        <f aca="false">F896-I896</f>
        <v>-0.161790942813084</v>
      </c>
      <c r="L896" s="0" t="n">
        <f aca="false">G896-J896</f>
        <v>-223.125</v>
      </c>
      <c r="M896" s="0" t="n">
        <v>1</v>
      </c>
    </row>
    <row r="897" customFormat="false" ht="15.8" hidden="false" customHeight="false" outlineLevel="0" collapsed="false">
      <c r="A897" s="0" t="str">
        <f aca="false">MID(C897,1,2)</f>
        <v>03</v>
      </c>
      <c r="B897" s="0" t="str">
        <f aca="false">VLOOKUP(A897,Nomenclature!$E$1:$F$9,2,0)</f>
        <v>Commerce</v>
      </c>
      <c r="C897" s="5" t="s">
        <v>673</v>
      </c>
      <c r="D897" s="4" t="s">
        <v>738</v>
      </c>
      <c r="E897" s="4" t="s">
        <v>738</v>
      </c>
      <c r="F897" s="4" t="n">
        <v>0.15</v>
      </c>
      <c r="G897" s="4" t="n">
        <v>20</v>
      </c>
      <c r="H897" s="4" t="n">
        <v>0</v>
      </c>
      <c r="I897" s="4" t="n">
        <f aca="false">SUMIFS(bibli_modele_init!$D$1:$D$4467,bibli_modele_init!$A$1:$A$4467,$C897,bibli_modele_init!$C$1:$C$4467,$E897)</f>
        <v>0.15</v>
      </c>
      <c r="J897" s="0" t="n">
        <f aca="false">SUMIFS(bibli_modele_init!$E$1:$E$4467,bibli_modele_init!$A$1:$A$4467,$C897,bibli_modele_init!$C$1:$C$4467,$E897)</f>
        <v>20</v>
      </c>
      <c r="K897" s="0" t="n">
        <f aca="false">F897-I897</f>
        <v>0</v>
      </c>
      <c r="L897" s="0" t="n">
        <f aca="false">G897-J897</f>
        <v>0</v>
      </c>
      <c r="M897" s="0" t="n">
        <v>1</v>
      </c>
    </row>
    <row r="898" customFormat="false" ht="15.8" hidden="false" customHeight="false" outlineLevel="0" collapsed="false">
      <c r="A898" s="0" t="str">
        <f aca="false">MID(C898,1,2)</f>
        <v>03</v>
      </c>
      <c r="B898" s="0" t="str">
        <f aca="false">VLOOKUP(A898,Nomenclature!$E$1:$F$9,2,0)</f>
        <v>Commerce</v>
      </c>
      <c r="C898" s="5" t="s">
        <v>391</v>
      </c>
      <c r="D898" s="4" t="s">
        <v>155</v>
      </c>
      <c r="E898" s="4" t="s">
        <v>732</v>
      </c>
      <c r="F898" s="4" t="n">
        <v>0.56216186104032</v>
      </c>
      <c r="G898" s="4" t="n">
        <v>176.8333333</v>
      </c>
      <c r="H898" s="4" t="n">
        <v>646.479166</v>
      </c>
      <c r="I898" s="4" t="n">
        <f aca="false">SUMIFS(bibli_modele_init!$D$1:$D$4467,bibli_modele_init!$A$1:$A$4467,$C898,bibli_modele_init!$C$1:$C$4467,$E898)</f>
        <v>0.590407659562686</v>
      </c>
      <c r="J898" s="0" t="n">
        <f aca="false">SUMIFS(bibli_modele_init!$E$1:$E$4467,bibli_modele_init!$A$1:$A$4467,$C898,bibli_modele_init!$C$1:$C$4467,$E898)</f>
        <v>252.8333333</v>
      </c>
      <c r="K898" s="0" t="n">
        <f aca="false">F898-I898</f>
        <v>-0.0282457985223661</v>
      </c>
      <c r="L898" s="0" t="n">
        <f aca="false">G898-J898</f>
        <v>-76</v>
      </c>
      <c r="M898" s="0" t="n">
        <v>1</v>
      </c>
    </row>
    <row r="899" customFormat="false" ht="15.8" hidden="false" customHeight="false" outlineLevel="0" collapsed="false">
      <c r="A899" s="0" t="str">
        <f aca="false">MID(C899,1,2)</f>
        <v>03</v>
      </c>
      <c r="B899" s="0" t="str">
        <f aca="false">VLOOKUP(A899,Nomenclature!$E$1:$F$9,2,0)</f>
        <v>Commerce</v>
      </c>
      <c r="C899" s="5" t="s">
        <v>391</v>
      </c>
      <c r="D899" s="4" t="s">
        <v>239</v>
      </c>
      <c r="E899" s="4" t="s">
        <v>733</v>
      </c>
      <c r="F899" s="4" t="n">
        <v>0.269199173450347</v>
      </c>
      <c r="G899" s="4" t="n">
        <v>95</v>
      </c>
      <c r="H899" s="4" t="n">
        <v>0</v>
      </c>
      <c r="I899" s="4" t="n">
        <f aca="false">SUMIFS(bibli_modele_init!$D$1:$D$4467,bibli_modele_init!$A$1:$A$4467,$C899,bibli_modele_init!$C$1:$C$4467,$E899)</f>
        <v>0.292676152772788</v>
      </c>
      <c r="J899" s="0" t="n">
        <f aca="false">SUMIFS(bibli_modele_init!$E$1:$E$4467,bibli_modele_init!$A$1:$A$4467,$C899,bibli_modele_init!$C$1:$C$4467,$E899)</f>
        <v>95</v>
      </c>
      <c r="K899" s="0" t="n">
        <f aca="false">F899-I899</f>
        <v>-0.023476979322441</v>
      </c>
      <c r="L899" s="0" t="n">
        <f aca="false">G899-J899</f>
        <v>0</v>
      </c>
      <c r="M899" s="0" t="n">
        <v>1</v>
      </c>
    </row>
    <row r="900" customFormat="false" ht="15.8" hidden="false" customHeight="false" outlineLevel="0" collapsed="false">
      <c r="A900" s="0" t="str">
        <f aca="false">MID(C900,1,2)</f>
        <v>03</v>
      </c>
      <c r="B900" s="0" t="str">
        <f aca="false">VLOOKUP(A900,Nomenclature!$E$1:$F$9,2,0)</f>
        <v>Commerce</v>
      </c>
      <c r="C900" s="5" t="s">
        <v>391</v>
      </c>
      <c r="D900" s="4" t="s">
        <v>155</v>
      </c>
      <c r="E900" s="4" t="s">
        <v>734</v>
      </c>
      <c r="F900" s="4" t="n">
        <v>0.0674594233248384</v>
      </c>
      <c r="G900" s="4" t="n">
        <v>31.5</v>
      </c>
      <c r="H900" s="4" t="n">
        <v>0</v>
      </c>
      <c r="I900" s="4" t="n">
        <f aca="false">SUMIFS(bibli_modele_init!$D$1:$D$4467,bibli_modele_init!$A$1:$A$4467,$C900,bibli_modele_init!$C$1:$C$4467,$E900)</f>
        <v>0.0637640272327701</v>
      </c>
      <c r="J900" s="0" t="n">
        <f aca="false">SUMIFS(bibli_modele_init!$E$1:$E$4467,bibli_modele_init!$A$1:$A$4467,$C900,bibli_modele_init!$C$1:$C$4467,$E900)</f>
        <v>31.5</v>
      </c>
      <c r="K900" s="0" t="n">
        <f aca="false">F900-I900</f>
        <v>0.0036953960920683</v>
      </c>
      <c r="L900" s="0" t="n">
        <f aca="false">G900-J900</f>
        <v>0</v>
      </c>
      <c r="M900" s="0" t="n">
        <v>1</v>
      </c>
    </row>
    <row r="901" customFormat="false" ht="15.8" hidden="false" customHeight="false" outlineLevel="0" collapsed="false">
      <c r="A901" s="0" t="str">
        <f aca="false">MID(C901,1,2)</f>
        <v>03</v>
      </c>
      <c r="B901" s="0" t="str">
        <f aca="false">VLOOKUP(A901,Nomenclature!$E$1:$F$9,2,0)</f>
        <v>Commerce</v>
      </c>
      <c r="C901" s="5" t="s">
        <v>391</v>
      </c>
      <c r="D901" s="4" t="s">
        <v>239</v>
      </c>
      <c r="E901" s="4" t="s">
        <v>735</v>
      </c>
      <c r="F901" s="4" t="n">
        <v>0</v>
      </c>
      <c r="G901" s="4" t="n">
        <v>0</v>
      </c>
      <c r="H901" s="4" t="n">
        <v>0</v>
      </c>
      <c r="I901" s="4" t="n">
        <f aca="false">SUMIFS(bibli_modele_init!$D$1:$D$4467,bibli_modele_init!$A$1:$A$4467,$C901,bibli_modele_init!$C$1:$C$4467,$E901)</f>
        <v>0</v>
      </c>
      <c r="J901" s="0" t="n">
        <f aca="false">SUMIFS(bibli_modele_init!$E$1:$E$4467,bibli_modele_init!$A$1:$A$4467,$C901,bibli_modele_init!$C$1:$C$4467,$E901)</f>
        <v>0</v>
      </c>
      <c r="K901" s="0" t="n">
        <f aca="false">F901-I901</f>
        <v>0</v>
      </c>
      <c r="L901" s="0" t="n">
        <f aca="false">G901-J901</f>
        <v>0</v>
      </c>
      <c r="M901" s="0" t="n">
        <v>1</v>
      </c>
    </row>
    <row r="902" customFormat="false" ht="15.8" hidden="false" customHeight="false" outlineLevel="0" collapsed="false">
      <c r="A902" s="0" t="str">
        <f aca="false">MID(C902,1,2)</f>
        <v>03</v>
      </c>
      <c r="B902" s="0" t="str">
        <f aca="false">VLOOKUP(A902,Nomenclature!$E$1:$F$9,2,0)</f>
        <v>Commerce</v>
      </c>
      <c r="C902" s="5" t="s">
        <v>391</v>
      </c>
      <c r="D902" s="4" t="s">
        <v>155</v>
      </c>
      <c r="E902" s="4" t="s">
        <v>736</v>
      </c>
      <c r="F902" s="4" t="n">
        <v>0.14054046526008</v>
      </c>
      <c r="G902" s="4" t="n">
        <v>61.8333332999999</v>
      </c>
      <c r="H902" s="4" t="n">
        <v>646.479166</v>
      </c>
      <c r="I902" s="4" t="n">
        <f aca="false">SUMIFS(bibli_modele_init!$D$1:$D$4467,bibli_modele_init!$A$1:$A$4467,$C902,bibli_modele_init!$C$1:$C$4467,$E902)</f>
        <v>0.132841723401604</v>
      </c>
      <c r="J902" s="0" t="n">
        <f aca="false">SUMIFS(bibli_modele_init!$E$1:$E$4467,bibli_modele_init!$A$1:$A$4467,$C902,bibli_modele_init!$C$1:$C$4467,$E902)</f>
        <v>61.8333333</v>
      </c>
      <c r="K902" s="0" t="n">
        <f aca="false">F902-I902</f>
        <v>0.00769874185847597</v>
      </c>
      <c r="L902" s="0" t="n">
        <f aca="false">G902-J902</f>
        <v>0</v>
      </c>
      <c r="M902" s="0" t="n">
        <v>1</v>
      </c>
    </row>
    <row r="903" customFormat="false" ht="15.8" hidden="false" customHeight="false" outlineLevel="0" collapsed="false">
      <c r="A903" s="0" t="str">
        <f aca="false">MID(C903,1,2)</f>
        <v>03</v>
      </c>
      <c r="B903" s="0" t="str">
        <f aca="false">VLOOKUP(A903,Nomenclature!$E$1:$F$9,2,0)</f>
        <v>Commerce</v>
      </c>
      <c r="C903" s="5" t="s">
        <v>391</v>
      </c>
      <c r="D903" s="4" t="s">
        <v>239</v>
      </c>
      <c r="E903" s="4" t="s">
        <v>737</v>
      </c>
      <c r="F903" s="4" t="n">
        <v>0</v>
      </c>
      <c r="G903" s="4" t="n">
        <v>0</v>
      </c>
      <c r="H903" s="4" t="n">
        <v>0</v>
      </c>
      <c r="I903" s="4" t="n">
        <f aca="false">SUMIFS(bibli_modele_init!$D$1:$D$4467,bibli_modele_init!$A$1:$A$4467,$C903,bibli_modele_init!$C$1:$C$4467,$E903)</f>
        <v>0</v>
      </c>
      <c r="J903" s="0" t="n">
        <f aca="false">SUMIFS(bibli_modele_init!$E$1:$E$4467,bibli_modele_init!$A$1:$A$4467,$C903,bibli_modele_init!$C$1:$C$4467,$E903)</f>
        <v>0</v>
      </c>
      <c r="K903" s="0" t="n">
        <f aca="false">F903-I903</f>
        <v>0</v>
      </c>
      <c r="L903" s="0" t="n">
        <f aca="false">G903-J903</f>
        <v>0</v>
      </c>
      <c r="M903" s="0" t="n">
        <v>1</v>
      </c>
    </row>
    <row r="904" customFormat="false" ht="15.8" hidden="false" customHeight="false" outlineLevel="0" collapsed="false">
      <c r="A904" s="0" t="str">
        <f aca="false">MID(C904,1,2)</f>
        <v>03</v>
      </c>
      <c r="B904" s="0" t="str">
        <f aca="false">VLOOKUP(A904,Nomenclature!$E$1:$F$9,2,0)</f>
        <v>Commerce</v>
      </c>
      <c r="C904" s="5" t="s">
        <v>391</v>
      </c>
      <c r="D904" s="4" t="s">
        <v>738</v>
      </c>
      <c r="E904" s="4" t="s">
        <v>738</v>
      </c>
      <c r="F904" s="4" t="n">
        <v>0.15</v>
      </c>
      <c r="G904" s="4" t="n">
        <v>20</v>
      </c>
      <c r="H904" s="4" t="n">
        <v>0</v>
      </c>
      <c r="I904" s="4" t="n">
        <f aca="false">SUMIFS(bibli_modele_init!$D$1:$D$4467,bibli_modele_init!$A$1:$A$4467,$C904,bibli_modele_init!$C$1:$C$4467,$E904)</f>
        <v>0.15</v>
      </c>
      <c r="J904" s="0" t="n">
        <f aca="false">SUMIFS(bibli_modele_init!$E$1:$E$4467,bibli_modele_init!$A$1:$A$4467,$C904,bibli_modele_init!$C$1:$C$4467,$E904)</f>
        <v>20</v>
      </c>
      <c r="K904" s="0" t="n">
        <f aca="false">F904-I904</f>
        <v>0</v>
      </c>
      <c r="L904" s="0" t="n">
        <f aca="false">G904-J904</f>
        <v>0</v>
      </c>
      <c r="M904" s="0" t="n">
        <v>1</v>
      </c>
    </row>
    <row r="905" customFormat="false" ht="15.8" hidden="false" customHeight="false" outlineLevel="0" collapsed="false">
      <c r="A905" s="0" t="str">
        <f aca="false">MID(C905,1,2)</f>
        <v>03</v>
      </c>
      <c r="B905" s="0" t="str">
        <f aca="false">VLOOKUP(A905,Nomenclature!$E$1:$F$9,2,0)</f>
        <v>Commerce</v>
      </c>
      <c r="C905" s="5" t="s">
        <v>542</v>
      </c>
      <c r="D905" s="4" t="s">
        <v>155</v>
      </c>
      <c r="E905" s="4" t="s">
        <v>732</v>
      </c>
      <c r="F905" s="4" t="n">
        <v>0.563149103783848</v>
      </c>
      <c r="G905" s="4" t="n">
        <v>176.8333333</v>
      </c>
      <c r="H905" s="4" t="n">
        <v>646.479166</v>
      </c>
      <c r="I905" s="4" t="n">
        <f aca="false">SUMIFS(bibli_modele_init!$D$1:$D$4467,bibli_modele_init!$A$1:$A$4467,$C905,bibli_modele_init!$C$1:$C$4467,$E905)</f>
        <v>0.589801677989621</v>
      </c>
      <c r="J905" s="0" t="n">
        <f aca="false">SUMIFS(bibli_modele_init!$E$1:$E$4467,bibli_modele_init!$A$1:$A$4467,$C905,bibli_modele_init!$C$1:$C$4467,$E905)</f>
        <v>252.8333333</v>
      </c>
      <c r="K905" s="0" t="n">
        <f aca="false">F905-I905</f>
        <v>-0.0266525742057729</v>
      </c>
      <c r="L905" s="0" t="n">
        <f aca="false">G905-J905</f>
        <v>-76</v>
      </c>
      <c r="M905" s="0" t="n">
        <v>1</v>
      </c>
    </row>
    <row r="906" customFormat="false" ht="15.8" hidden="false" customHeight="false" outlineLevel="0" collapsed="false">
      <c r="A906" s="0" t="str">
        <f aca="false">MID(C906,1,2)</f>
        <v>03</v>
      </c>
      <c r="B906" s="0" t="str">
        <f aca="false">VLOOKUP(A906,Nomenclature!$E$1:$F$9,2,0)</f>
        <v>Commerce</v>
      </c>
      <c r="C906" s="5" t="s">
        <v>542</v>
      </c>
      <c r="D906" s="4" t="s">
        <v>239</v>
      </c>
      <c r="E906" s="4" t="s">
        <v>733</v>
      </c>
      <c r="F906" s="4" t="n">
        <v>0.270651807672316</v>
      </c>
      <c r="G906" s="4" t="n">
        <v>95</v>
      </c>
      <c r="H906" s="4" t="n">
        <v>0</v>
      </c>
      <c r="I906" s="4" t="n">
        <f aca="false">SUMIFS(bibli_modele_init!$D$1:$D$4467,bibli_modele_init!$A$1:$A$4467,$C906,bibli_modele_init!$C$1:$C$4467,$E906)</f>
        <v>0.291873251999323</v>
      </c>
      <c r="J906" s="0" t="n">
        <f aca="false">SUMIFS(bibli_modele_init!$E$1:$E$4467,bibli_modele_init!$A$1:$A$4467,$C906,bibli_modele_init!$C$1:$C$4467,$E906)</f>
        <v>95</v>
      </c>
      <c r="K906" s="0" t="n">
        <f aca="false">F906-I906</f>
        <v>-0.021221444327007</v>
      </c>
      <c r="L906" s="0" t="n">
        <f aca="false">G906-J906</f>
        <v>0</v>
      </c>
      <c r="M906" s="0" t="n">
        <v>1</v>
      </c>
    </row>
    <row r="907" customFormat="false" ht="15.8" hidden="false" customHeight="false" outlineLevel="0" collapsed="false">
      <c r="A907" s="0" t="str">
        <f aca="false">MID(C907,1,2)</f>
        <v>03</v>
      </c>
      <c r="B907" s="0" t="str">
        <f aca="false">VLOOKUP(A907,Nomenclature!$E$1:$F$9,2,0)</f>
        <v>Commerce</v>
      </c>
      <c r="C907" s="5" t="s">
        <v>542</v>
      </c>
      <c r="D907" s="4" t="s">
        <v>155</v>
      </c>
      <c r="E907" s="4" t="s">
        <v>734</v>
      </c>
      <c r="F907" s="4" t="n">
        <v>0.0675778924540617</v>
      </c>
      <c r="G907" s="4" t="n">
        <v>31.5</v>
      </c>
      <c r="H907" s="4" t="n">
        <v>0</v>
      </c>
      <c r="I907" s="4" t="n">
        <f aca="false">SUMIFS(bibli_modele_init!$D$1:$D$4467,bibli_modele_init!$A$1:$A$4467,$C907,bibli_modele_init!$C$1:$C$4467,$E907)</f>
        <v>0.063698581222879</v>
      </c>
      <c r="J907" s="0" t="n">
        <f aca="false">SUMIFS(bibli_modele_init!$E$1:$E$4467,bibli_modele_init!$A$1:$A$4467,$C907,bibli_modele_init!$C$1:$C$4467,$E907)</f>
        <v>31.5</v>
      </c>
      <c r="K907" s="0" t="n">
        <f aca="false">F907-I907</f>
        <v>0.00387931123118269</v>
      </c>
      <c r="L907" s="0" t="n">
        <f aca="false">G907-J907</f>
        <v>0</v>
      </c>
      <c r="M907" s="0" t="n">
        <v>1</v>
      </c>
    </row>
    <row r="908" customFormat="false" ht="15.8" hidden="false" customHeight="false" outlineLevel="0" collapsed="false">
      <c r="A908" s="0" t="str">
        <f aca="false">MID(C908,1,2)</f>
        <v>03</v>
      </c>
      <c r="B908" s="0" t="str">
        <f aca="false">VLOOKUP(A908,Nomenclature!$E$1:$F$9,2,0)</f>
        <v>Commerce</v>
      </c>
      <c r="C908" s="5" t="s">
        <v>542</v>
      </c>
      <c r="D908" s="4" t="s">
        <v>239</v>
      </c>
      <c r="E908" s="4" t="s">
        <v>735</v>
      </c>
      <c r="F908" s="4" t="n">
        <v>0</v>
      </c>
      <c r="G908" s="4" t="n">
        <v>0</v>
      </c>
      <c r="H908" s="4" t="n">
        <v>0</v>
      </c>
      <c r="I908" s="4" t="n">
        <f aca="false">SUMIFS(bibli_modele_init!$D$1:$D$4467,bibli_modele_init!$A$1:$A$4467,$C908,bibli_modele_init!$C$1:$C$4467,$E908)</f>
        <v>0</v>
      </c>
      <c r="J908" s="0" t="n">
        <f aca="false">SUMIFS(bibli_modele_init!$E$1:$E$4467,bibli_modele_init!$A$1:$A$4467,$C908,bibli_modele_init!$C$1:$C$4467,$E908)</f>
        <v>0</v>
      </c>
      <c r="K908" s="0" t="n">
        <f aca="false">F908-I908</f>
        <v>0</v>
      </c>
      <c r="L908" s="0" t="n">
        <f aca="false">G908-J908</f>
        <v>0</v>
      </c>
      <c r="M908" s="0" t="n">
        <v>1</v>
      </c>
    </row>
    <row r="909" customFormat="false" ht="15.8" hidden="false" customHeight="false" outlineLevel="0" collapsed="false">
      <c r="A909" s="0" t="str">
        <f aca="false">MID(C909,1,2)</f>
        <v>03</v>
      </c>
      <c r="B909" s="0" t="str">
        <f aca="false">VLOOKUP(A909,Nomenclature!$E$1:$F$9,2,0)</f>
        <v>Commerce</v>
      </c>
      <c r="C909" s="5" t="s">
        <v>542</v>
      </c>
      <c r="D909" s="4" t="s">
        <v>155</v>
      </c>
      <c r="E909" s="4" t="s">
        <v>736</v>
      </c>
      <c r="F909" s="4" t="n">
        <v>0.140787275945962</v>
      </c>
      <c r="G909" s="4" t="n">
        <v>61.8333332999999</v>
      </c>
      <c r="H909" s="4" t="n">
        <v>646.479166</v>
      </c>
      <c r="I909" s="4" t="n">
        <f aca="false">SUMIFS(bibli_modele_init!$D$1:$D$4467,bibli_modele_init!$A$1:$A$4467,$C909,bibli_modele_init!$C$1:$C$4467,$E909)</f>
        <v>0.132705377547665</v>
      </c>
      <c r="J909" s="0" t="n">
        <f aca="false">SUMIFS(bibli_modele_init!$E$1:$E$4467,bibli_modele_init!$A$1:$A$4467,$C909,bibli_modele_init!$C$1:$C$4467,$E909)</f>
        <v>61.8333333</v>
      </c>
      <c r="K909" s="0" t="n">
        <f aca="false">F909-I909</f>
        <v>0.00808189839829701</v>
      </c>
      <c r="L909" s="0" t="n">
        <f aca="false">G909-J909</f>
        <v>0</v>
      </c>
      <c r="M909" s="0" t="n">
        <v>1</v>
      </c>
    </row>
    <row r="910" customFormat="false" ht="15.8" hidden="false" customHeight="false" outlineLevel="0" collapsed="false">
      <c r="A910" s="0" t="str">
        <f aca="false">MID(C910,1,2)</f>
        <v>03</v>
      </c>
      <c r="B910" s="0" t="str">
        <f aca="false">VLOOKUP(A910,Nomenclature!$E$1:$F$9,2,0)</f>
        <v>Commerce</v>
      </c>
      <c r="C910" s="5" t="s">
        <v>542</v>
      </c>
      <c r="D910" s="4" t="s">
        <v>239</v>
      </c>
      <c r="E910" s="4" t="s">
        <v>737</v>
      </c>
      <c r="F910" s="4" t="n">
        <v>0</v>
      </c>
      <c r="G910" s="4" t="n">
        <v>0</v>
      </c>
      <c r="H910" s="4" t="n">
        <v>0</v>
      </c>
      <c r="I910" s="4" t="n">
        <f aca="false">SUMIFS(bibli_modele_init!$D$1:$D$4467,bibli_modele_init!$A$1:$A$4467,$C910,bibli_modele_init!$C$1:$C$4467,$E910)</f>
        <v>0</v>
      </c>
      <c r="J910" s="0" t="n">
        <f aca="false">SUMIFS(bibli_modele_init!$E$1:$E$4467,bibli_modele_init!$A$1:$A$4467,$C910,bibli_modele_init!$C$1:$C$4467,$E910)</f>
        <v>0</v>
      </c>
      <c r="K910" s="0" t="n">
        <f aca="false">F910-I910</f>
        <v>0</v>
      </c>
      <c r="L910" s="0" t="n">
        <f aca="false">G910-J910</f>
        <v>0</v>
      </c>
      <c r="M910" s="0" t="n">
        <v>1</v>
      </c>
    </row>
    <row r="911" customFormat="false" ht="15.8" hidden="false" customHeight="false" outlineLevel="0" collapsed="false">
      <c r="A911" s="0" t="str">
        <f aca="false">MID(C911,1,2)</f>
        <v>03</v>
      </c>
      <c r="B911" s="0" t="str">
        <f aca="false">VLOOKUP(A911,Nomenclature!$E$1:$F$9,2,0)</f>
        <v>Commerce</v>
      </c>
      <c r="C911" s="5" t="s">
        <v>542</v>
      </c>
      <c r="D911" s="4" t="s">
        <v>738</v>
      </c>
      <c r="E911" s="4" t="s">
        <v>738</v>
      </c>
      <c r="F911" s="4" t="n">
        <v>0.15</v>
      </c>
      <c r="G911" s="4" t="n">
        <v>20</v>
      </c>
      <c r="H911" s="4" t="n">
        <v>0</v>
      </c>
      <c r="I911" s="4" t="n">
        <f aca="false">SUMIFS(bibli_modele_init!$D$1:$D$4467,bibli_modele_init!$A$1:$A$4467,$C911,bibli_modele_init!$C$1:$C$4467,$E911)</f>
        <v>0.15</v>
      </c>
      <c r="J911" s="0" t="n">
        <f aca="false">SUMIFS(bibli_modele_init!$E$1:$E$4467,bibli_modele_init!$A$1:$A$4467,$C911,bibli_modele_init!$C$1:$C$4467,$E911)</f>
        <v>20</v>
      </c>
      <c r="K911" s="0" t="n">
        <f aca="false">F911-I911</f>
        <v>0</v>
      </c>
      <c r="L911" s="0" t="n">
        <f aca="false">G911-J911</f>
        <v>0</v>
      </c>
      <c r="M911" s="0" t="n">
        <v>1</v>
      </c>
    </row>
    <row r="912" customFormat="false" ht="15.8" hidden="false" customHeight="false" outlineLevel="0" collapsed="false">
      <c r="A912" s="0" t="str">
        <f aca="false">MID(C912,1,2)</f>
        <v>03</v>
      </c>
      <c r="B912" s="0" t="str">
        <f aca="false">VLOOKUP(A912,Nomenclature!$E$1:$F$9,2,0)</f>
        <v>Commerce</v>
      </c>
      <c r="C912" s="5" t="s">
        <v>689</v>
      </c>
      <c r="D912" s="4" t="s">
        <v>155</v>
      </c>
      <c r="E912" s="4" t="s">
        <v>732</v>
      </c>
      <c r="F912" s="4" t="n">
        <v>0.558852242861429</v>
      </c>
      <c r="G912" s="4" t="n">
        <v>176.8333333</v>
      </c>
      <c r="H912" s="4" t="n">
        <v>646.479166</v>
      </c>
      <c r="I912" s="4" t="n">
        <f aca="false">SUMIFS(bibli_modele_init!$D$1:$D$4467,bibli_modele_init!$A$1:$A$4467,$C912,bibli_modele_init!$C$1:$C$4467,$E912)</f>
        <v>0.590498818654427</v>
      </c>
      <c r="J912" s="0" t="n">
        <f aca="false">SUMIFS(bibli_modele_init!$E$1:$E$4467,bibli_modele_init!$A$1:$A$4467,$C912,bibli_modele_init!$C$1:$C$4467,$E912)</f>
        <v>252.8333333</v>
      </c>
      <c r="K912" s="0" t="n">
        <f aca="false">F912-I912</f>
        <v>-0.0316465757929979</v>
      </c>
      <c r="L912" s="0" t="n">
        <f aca="false">G912-J912</f>
        <v>-76</v>
      </c>
      <c r="M912" s="0" t="n">
        <v>1</v>
      </c>
    </row>
    <row r="913" customFormat="false" ht="15.8" hidden="false" customHeight="false" outlineLevel="0" collapsed="false">
      <c r="A913" s="0" t="str">
        <f aca="false">MID(C913,1,2)</f>
        <v>03</v>
      </c>
      <c r="B913" s="0" t="str">
        <f aca="false">VLOOKUP(A913,Nomenclature!$E$1:$F$9,2,0)</f>
        <v>Commerce</v>
      </c>
      <c r="C913" s="5" t="s">
        <v>689</v>
      </c>
      <c r="D913" s="4" t="s">
        <v>239</v>
      </c>
      <c r="E913" s="4" t="s">
        <v>733</v>
      </c>
      <c r="F913" s="4" t="n">
        <v>0.266216448795204</v>
      </c>
      <c r="G913" s="4" t="n">
        <v>95</v>
      </c>
      <c r="H913" s="4" t="n">
        <v>0</v>
      </c>
      <c r="I913" s="4" t="n">
        <f aca="false">SUMIFS(bibli_modele_init!$D$1:$D$4467,bibli_modele_init!$A$1:$A$4467,$C913,bibli_modele_init!$C$1:$C$4467,$E913)</f>
        <v>0.292363334188404</v>
      </c>
      <c r="J913" s="0" t="n">
        <f aca="false">SUMIFS(bibli_modele_init!$E$1:$E$4467,bibli_modele_init!$A$1:$A$4467,$C913,bibli_modele_init!$C$1:$C$4467,$E913)</f>
        <v>95</v>
      </c>
      <c r="K913" s="0" t="n">
        <f aca="false">F913-I913</f>
        <v>-0.0261468853932</v>
      </c>
      <c r="L913" s="0" t="n">
        <f aca="false">G913-J913</f>
        <v>0</v>
      </c>
      <c r="M913" s="0" t="n">
        <v>1</v>
      </c>
    </row>
    <row r="914" customFormat="false" ht="15.8" hidden="false" customHeight="false" outlineLevel="0" collapsed="false">
      <c r="A914" s="0" t="str">
        <f aca="false">MID(C914,1,2)</f>
        <v>03</v>
      </c>
      <c r="B914" s="0" t="str">
        <f aca="false">VLOOKUP(A914,Nomenclature!$E$1:$F$9,2,0)</f>
        <v>Commerce</v>
      </c>
      <c r="C914" s="5" t="s">
        <v>689</v>
      </c>
      <c r="D914" s="4" t="s">
        <v>155</v>
      </c>
      <c r="E914" s="4" t="s">
        <v>734</v>
      </c>
      <c r="F914" s="4" t="n">
        <v>0.0670622691433715</v>
      </c>
      <c r="G914" s="4" t="n">
        <v>31.5</v>
      </c>
      <c r="H914" s="4" t="n">
        <v>0</v>
      </c>
      <c r="I914" s="4" t="n">
        <f aca="false">SUMIFS(bibli_modele_init!$D$1:$D$4467,bibli_modele_init!$A$1:$A$4467,$C914,bibli_modele_init!$C$1:$C$4467,$E914)</f>
        <v>0.063773872414678</v>
      </c>
      <c r="J914" s="0" t="n">
        <f aca="false">SUMIFS(bibli_modele_init!$E$1:$E$4467,bibli_modele_init!$A$1:$A$4467,$C914,bibli_modele_init!$C$1:$C$4467,$E914)</f>
        <v>31.5</v>
      </c>
      <c r="K914" s="0" t="n">
        <f aca="false">F914-I914</f>
        <v>0.00328839672869349</v>
      </c>
      <c r="L914" s="0" t="n">
        <f aca="false">G914-J914</f>
        <v>0</v>
      </c>
      <c r="M914" s="0" t="n">
        <v>1</v>
      </c>
    </row>
    <row r="915" customFormat="false" ht="15.8" hidden="false" customHeight="false" outlineLevel="0" collapsed="false">
      <c r="A915" s="0" t="str">
        <f aca="false">MID(C915,1,2)</f>
        <v>03</v>
      </c>
      <c r="B915" s="0" t="str">
        <f aca="false">VLOOKUP(A915,Nomenclature!$E$1:$F$9,2,0)</f>
        <v>Commerce</v>
      </c>
      <c r="C915" s="5" t="s">
        <v>689</v>
      </c>
      <c r="D915" s="4" t="s">
        <v>239</v>
      </c>
      <c r="E915" s="4" t="s">
        <v>735</v>
      </c>
      <c r="F915" s="4" t="n">
        <v>0</v>
      </c>
      <c r="G915" s="4" t="n">
        <v>0</v>
      </c>
      <c r="H915" s="4" t="n">
        <v>0</v>
      </c>
      <c r="I915" s="4" t="n">
        <f aca="false">SUMIFS(bibli_modele_init!$D$1:$D$4467,bibli_modele_init!$A$1:$A$4467,$C915,bibli_modele_init!$C$1:$C$4467,$E915)</f>
        <v>0</v>
      </c>
      <c r="J915" s="0" t="n">
        <f aca="false">SUMIFS(bibli_modele_init!$E$1:$E$4467,bibli_modele_init!$A$1:$A$4467,$C915,bibli_modele_init!$C$1:$C$4467,$E915)</f>
        <v>0</v>
      </c>
      <c r="K915" s="0" t="n">
        <f aca="false">F915-I915</f>
        <v>0</v>
      </c>
      <c r="L915" s="0" t="n">
        <f aca="false">G915-J915</f>
        <v>0</v>
      </c>
      <c r="M915" s="0" t="n">
        <v>1</v>
      </c>
    </row>
    <row r="916" customFormat="false" ht="15.8" hidden="false" customHeight="false" outlineLevel="0" collapsed="false">
      <c r="A916" s="0" t="str">
        <f aca="false">MID(C916,1,2)</f>
        <v>03</v>
      </c>
      <c r="B916" s="0" t="str">
        <f aca="false">VLOOKUP(A916,Nomenclature!$E$1:$F$9,2,0)</f>
        <v>Commerce</v>
      </c>
      <c r="C916" s="5" t="s">
        <v>689</v>
      </c>
      <c r="D916" s="4" t="s">
        <v>155</v>
      </c>
      <c r="E916" s="4" t="s">
        <v>736</v>
      </c>
      <c r="F916" s="4" t="n">
        <v>0.139713060715357</v>
      </c>
      <c r="G916" s="4" t="n">
        <v>61.8333333</v>
      </c>
      <c r="H916" s="4" t="n">
        <v>646.479166</v>
      </c>
      <c r="I916" s="4" t="n">
        <f aca="false">SUMIFS(bibli_modele_init!$D$1:$D$4467,bibli_modele_init!$A$1:$A$4467,$C916,bibli_modele_init!$C$1:$C$4467,$E916)</f>
        <v>0.132862234197246</v>
      </c>
      <c r="J916" s="0" t="n">
        <f aca="false">SUMIFS(bibli_modele_init!$E$1:$E$4467,bibli_modele_init!$A$1:$A$4467,$C916,bibli_modele_init!$C$1:$C$4467,$E916)</f>
        <v>61.8333333</v>
      </c>
      <c r="K916" s="0" t="n">
        <f aca="false">F916-I916</f>
        <v>0.006850826518111</v>
      </c>
      <c r="L916" s="0" t="n">
        <f aca="false">G916-J916</f>
        <v>0</v>
      </c>
      <c r="M916" s="0" t="n">
        <v>1</v>
      </c>
    </row>
    <row r="917" customFormat="false" ht="15.8" hidden="false" customHeight="false" outlineLevel="0" collapsed="false">
      <c r="A917" s="0" t="str">
        <f aca="false">MID(C917,1,2)</f>
        <v>03</v>
      </c>
      <c r="B917" s="0" t="str">
        <f aca="false">VLOOKUP(A917,Nomenclature!$E$1:$F$9,2,0)</f>
        <v>Commerce</v>
      </c>
      <c r="C917" s="5" t="s">
        <v>689</v>
      </c>
      <c r="D917" s="4" t="s">
        <v>239</v>
      </c>
      <c r="E917" s="4" t="s">
        <v>737</v>
      </c>
      <c r="F917" s="4" t="n">
        <v>0</v>
      </c>
      <c r="G917" s="4" t="n">
        <v>0</v>
      </c>
      <c r="H917" s="4" t="n">
        <v>0</v>
      </c>
      <c r="I917" s="4" t="n">
        <f aca="false">SUMIFS(bibli_modele_init!$D$1:$D$4467,bibli_modele_init!$A$1:$A$4467,$C917,bibli_modele_init!$C$1:$C$4467,$E917)</f>
        <v>0</v>
      </c>
      <c r="J917" s="0" t="n">
        <f aca="false">SUMIFS(bibli_modele_init!$E$1:$E$4467,bibli_modele_init!$A$1:$A$4467,$C917,bibli_modele_init!$C$1:$C$4467,$E917)</f>
        <v>0</v>
      </c>
      <c r="K917" s="0" t="n">
        <f aca="false">F917-I917</f>
        <v>0</v>
      </c>
      <c r="L917" s="0" t="n">
        <f aca="false">G917-J917</f>
        <v>0</v>
      </c>
      <c r="M917" s="0" t="n">
        <v>1</v>
      </c>
    </row>
    <row r="918" customFormat="false" ht="15.8" hidden="false" customHeight="false" outlineLevel="0" collapsed="false">
      <c r="A918" s="0" t="str">
        <f aca="false">MID(C918,1,2)</f>
        <v>03</v>
      </c>
      <c r="B918" s="0" t="str">
        <f aca="false">VLOOKUP(A918,Nomenclature!$E$1:$F$9,2,0)</f>
        <v>Commerce</v>
      </c>
      <c r="C918" s="5" t="s">
        <v>689</v>
      </c>
      <c r="D918" s="4" t="s">
        <v>738</v>
      </c>
      <c r="E918" s="4" t="s">
        <v>738</v>
      </c>
      <c r="F918" s="4" t="n">
        <v>0.15</v>
      </c>
      <c r="G918" s="4" t="n">
        <v>20</v>
      </c>
      <c r="H918" s="4" t="n">
        <v>0</v>
      </c>
      <c r="I918" s="4" t="n">
        <f aca="false">SUMIFS(bibli_modele_init!$D$1:$D$4467,bibli_modele_init!$A$1:$A$4467,$C918,bibli_modele_init!$C$1:$C$4467,$E918)</f>
        <v>0.15</v>
      </c>
      <c r="J918" s="0" t="n">
        <f aca="false">SUMIFS(bibli_modele_init!$E$1:$E$4467,bibli_modele_init!$A$1:$A$4467,$C918,bibli_modele_init!$C$1:$C$4467,$E918)</f>
        <v>20</v>
      </c>
      <c r="K918" s="0" t="n">
        <f aca="false">F918-I918</f>
        <v>0</v>
      </c>
      <c r="L918" s="0" t="n">
        <f aca="false">G918-J918</f>
        <v>0</v>
      </c>
      <c r="M918" s="0" t="n">
        <v>1</v>
      </c>
    </row>
    <row r="919" customFormat="false" ht="15.8" hidden="false" customHeight="false" outlineLevel="0" collapsed="false">
      <c r="A919" s="0" t="str">
        <f aca="false">MID(C919,1,2)</f>
        <v>03</v>
      </c>
      <c r="B919" s="0" t="str">
        <f aca="false">VLOOKUP(A919,Nomenclature!$E$1:$F$9,2,0)</f>
        <v>Commerce</v>
      </c>
      <c r="C919" s="5" t="s">
        <v>290</v>
      </c>
      <c r="D919" s="4" t="s">
        <v>155</v>
      </c>
      <c r="E919" s="4" t="s">
        <v>732</v>
      </c>
      <c r="F919" s="4" t="n">
        <v>0.585834731817469</v>
      </c>
      <c r="G919" s="4" t="n">
        <v>185.02916705</v>
      </c>
      <c r="H919" s="4" t="n">
        <v>2122.710158</v>
      </c>
      <c r="I919" s="4" t="n">
        <f aca="false">SUMIFS(bibli_modele_init!$D$1:$D$4467,bibli_modele_init!$A$1:$A$4467,$C919,bibli_modele_init!$C$1:$C$4467,$E919)</f>
        <v>0.623868692310754</v>
      </c>
      <c r="J919" s="0" t="n">
        <f aca="false">SUMIFS(bibli_modele_init!$E$1:$E$4467,bibli_modele_init!$A$1:$A$4467,$C919,bibli_modele_init!$C$1:$C$4467,$E919)</f>
        <v>261.02916705</v>
      </c>
      <c r="K919" s="0" t="n">
        <f aca="false">F919-I919</f>
        <v>-0.038033960493285</v>
      </c>
      <c r="L919" s="0" t="n">
        <f aca="false">G919-J919</f>
        <v>-76</v>
      </c>
      <c r="M919" s="0" t="n">
        <v>1</v>
      </c>
    </row>
    <row r="920" customFormat="false" ht="15.8" hidden="false" customHeight="false" outlineLevel="0" collapsed="false">
      <c r="A920" s="0" t="str">
        <f aca="false">MID(C920,1,2)</f>
        <v>03</v>
      </c>
      <c r="B920" s="0" t="str">
        <f aca="false">VLOOKUP(A920,Nomenclature!$E$1:$F$9,2,0)</f>
        <v>Commerce</v>
      </c>
      <c r="C920" s="5" t="s">
        <v>290</v>
      </c>
      <c r="D920" s="4" t="s">
        <v>239</v>
      </c>
      <c r="E920" s="4" t="s">
        <v>733</v>
      </c>
      <c r="F920" s="4" t="n">
        <v>0.231139546286461</v>
      </c>
      <c r="G920" s="4" t="n">
        <v>95.0000000000001</v>
      </c>
      <c r="H920" s="4" t="n">
        <v>0</v>
      </c>
      <c r="I920" s="4" t="n">
        <f aca="false">SUMIFS(bibli_modele_init!$D$1:$D$4467,bibli_modele_init!$A$1:$A$4467,$C920,bibli_modele_init!$C$1:$C$4467,$E920)</f>
        <v>0.260948957058118</v>
      </c>
      <c r="J920" s="0" t="n">
        <f aca="false">SUMIFS(bibli_modele_init!$E$1:$E$4467,bibli_modele_init!$A$1:$A$4467,$C920,bibli_modele_init!$C$1:$C$4467,$E920)</f>
        <v>95</v>
      </c>
      <c r="K920" s="0" t="n">
        <f aca="false">F920-I920</f>
        <v>-0.029809410771657</v>
      </c>
      <c r="L920" s="0" t="n">
        <f aca="false">G920-J920</f>
        <v>0</v>
      </c>
      <c r="M920" s="0" t="n">
        <v>1</v>
      </c>
    </row>
    <row r="921" customFormat="false" ht="15.8" hidden="false" customHeight="false" outlineLevel="0" collapsed="false">
      <c r="A921" s="0" t="str">
        <f aca="false">MID(C921,1,2)</f>
        <v>03</v>
      </c>
      <c r="B921" s="0" t="str">
        <f aca="false">VLOOKUP(A921,Nomenclature!$E$1:$F$9,2,0)</f>
        <v>Commerce</v>
      </c>
      <c r="C921" s="5" t="s">
        <v>290</v>
      </c>
      <c r="D921" s="4" t="s">
        <v>155</v>
      </c>
      <c r="E921" s="4" t="s">
        <v>734</v>
      </c>
      <c r="F921" s="4" t="n">
        <v>0.0703001678180963</v>
      </c>
      <c r="G921" s="4" t="n">
        <v>36.13750035</v>
      </c>
      <c r="H921" s="4" t="n">
        <v>75.39401115</v>
      </c>
      <c r="I921" s="4" t="n">
        <f aca="false">SUMIFS(bibli_modele_init!$D$1:$D$4467,bibli_modele_init!$A$1:$A$4467,$C921,bibli_modele_init!$C$1:$C$4467,$E921)</f>
        <v>0.0673778187695615</v>
      </c>
      <c r="J921" s="0" t="n">
        <f aca="false">SUMIFS(bibli_modele_init!$E$1:$E$4467,bibli_modele_init!$A$1:$A$4467,$C921,bibli_modele_init!$C$1:$C$4467,$E921)</f>
        <v>36.13750035</v>
      </c>
      <c r="K921" s="0" t="n">
        <f aca="false">F921-I921</f>
        <v>0.00292234904853479</v>
      </c>
      <c r="L921" s="0" t="n">
        <f aca="false">G921-J921</f>
        <v>0</v>
      </c>
      <c r="M921" s="0" t="n">
        <v>1</v>
      </c>
    </row>
    <row r="922" customFormat="false" ht="15.8" hidden="false" customHeight="false" outlineLevel="0" collapsed="false">
      <c r="A922" s="0" t="str">
        <f aca="false">MID(C922,1,2)</f>
        <v>03</v>
      </c>
      <c r="B922" s="0" t="str">
        <f aca="false">VLOOKUP(A922,Nomenclature!$E$1:$F$9,2,0)</f>
        <v>Commerce</v>
      </c>
      <c r="C922" s="5" t="s">
        <v>290</v>
      </c>
      <c r="D922" s="4" t="s">
        <v>239</v>
      </c>
      <c r="E922" s="4" t="s">
        <v>735</v>
      </c>
      <c r="F922" s="4" t="n">
        <v>0</v>
      </c>
      <c r="G922" s="4" t="n">
        <v>0</v>
      </c>
      <c r="H922" s="4" t="n">
        <v>0</v>
      </c>
      <c r="I922" s="4" t="n">
        <f aca="false">SUMIFS(bibli_modele_init!$D$1:$D$4467,bibli_modele_init!$A$1:$A$4467,$C922,bibli_modele_init!$C$1:$C$4467,$E922)</f>
        <v>0</v>
      </c>
      <c r="J922" s="0" t="n">
        <f aca="false">SUMIFS(bibli_modele_init!$E$1:$E$4467,bibli_modele_init!$A$1:$A$4467,$C922,bibli_modele_init!$C$1:$C$4467,$E922)</f>
        <v>0</v>
      </c>
      <c r="K922" s="0" t="n">
        <f aca="false">F922-I922</f>
        <v>0</v>
      </c>
      <c r="L922" s="0" t="n">
        <f aca="false">G922-J922</f>
        <v>0</v>
      </c>
      <c r="M922" s="0" t="n">
        <v>1</v>
      </c>
    </row>
    <row r="923" customFormat="false" ht="15.8" hidden="false" customHeight="false" outlineLevel="0" collapsed="false">
      <c r="A923" s="0" t="str">
        <f aca="false">MID(C923,1,2)</f>
        <v>03</v>
      </c>
      <c r="B923" s="0" t="str">
        <f aca="false">VLOOKUP(A923,Nomenclature!$E$1:$F$9,2,0)</f>
        <v>Commerce</v>
      </c>
      <c r="C923" s="5" t="s">
        <v>290</v>
      </c>
      <c r="D923" s="4" t="s">
        <v>155</v>
      </c>
      <c r="E923" s="4" t="s">
        <v>736</v>
      </c>
      <c r="F923" s="4" t="n">
        <v>0.146458682954367</v>
      </c>
      <c r="G923" s="4" t="n">
        <v>70.0291670500001</v>
      </c>
      <c r="H923" s="4" t="n">
        <v>797.7101577</v>
      </c>
      <c r="I923" s="4" t="n">
        <f aca="false">SUMIFS(bibli_modele_init!$D$1:$D$4467,bibli_modele_init!$A$1:$A$4467,$C923,bibli_modele_init!$C$1:$C$4467,$E923)</f>
        <v>0.14037045576992</v>
      </c>
      <c r="J923" s="0" t="n">
        <f aca="false">SUMIFS(bibli_modele_init!$E$1:$E$4467,bibli_modele_init!$A$1:$A$4467,$C923,bibli_modele_init!$C$1:$C$4467,$E923)</f>
        <v>70.02916705</v>
      </c>
      <c r="K923" s="0" t="n">
        <f aca="false">F923-I923</f>
        <v>0.00608822718444702</v>
      </c>
      <c r="L923" s="0" t="n">
        <f aca="false">G923-J923</f>
        <v>0</v>
      </c>
      <c r="M923" s="0" t="n">
        <v>1</v>
      </c>
    </row>
    <row r="924" customFormat="false" ht="15.8" hidden="false" customHeight="false" outlineLevel="0" collapsed="false">
      <c r="A924" s="0" t="str">
        <f aca="false">MID(C924,1,2)</f>
        <v>03</v>
      </c>
      <c r="B924" s="0" t="str">
        <f aca="false">VLOOKUP(A924,Nomenclature!$E$1:$F$9,2,0)</f>
        <v>Commerce</v>
      </c>
      <c r="C924" s="5" t="s">
        <v>290</v>
      </c>
      <c r="D924" s="4" t="s">
        <v>239</v>
      </c>
      <c r="E924" s="4" t="s">
        <v>737</v>
      </c>
      <c r="F924" s="4" t="n">
        <v>0</v>
      </c>
      <c r="G924" s="4" t="n">
        <v>0</v>
      </c>
      <c r="H924" s="4" t="n">
        <v>0</v>
      </c>
      <c r="I924" s="4" t="n">
        <f aca="false">SUMIFS(bibli_modele_init!$D$1:$D$4467,bibli_modele_init!$A$1:$A$4467,$C924,bibli_modele_init!$C$1:$C$4467,$E924)</f>
        <v>0</v>
      </c>
      <c r="J924" s="0" t="n">
        <f aca="false">SUMIFS(bibli_modele_init!$E$1:$E$4467,bibli_modele_init!$A$1:$A$4467,$C924,bibli_modele_init!$C$1:$C$4467,$E924)</f>
        <v>0</v>
      </c>
      <c r="K924" s="0" t="n">
        <f aca="false">F924-I924</f>
        <v>0</v>
      </c>
      <c r="L924" s="0" t="n">
        <f aca="false">G924-J924</f>
        <v>0</v>
      </c>
      <c r="M924" s="0" t="n">
        <v>1</v>
      </c>
    </row>
    <row r="925" customFormat="false" ht="15.8" hidden="false" customHeight="false" outlineLevel="0" collapsed="false">
      <c r="A925" s="0" t="str">
        <f aca="false">MID(C925,1,2)</f>
        <v>03</v>
      </c>
      <c r="B925" s="0" t="str">
        <f aca="false">VLOOKUP(A925,Nomenclature!$E$1:$F$9,2,0)</f>
        <v>Commerce</v>
      </c>
      <c r="C925" s="5" t="s">
        <v>290</v>
      </c>
      <c r="D925" s="4" t="s">
        <v>738</v>
      </c>
      <c r="E925" s="4" t="s">
        <v>738</v>
      </c>
      <c r="F925" s="4" t="n">
        <v>0.15</v>
      </c>
      <c r="G925" s="4" t="n">
        <v>20</v>
      </c>
      <c r="H925" s="4" t="n">
        <v>0</v>
      </c>
      <c r="I925" s="4" t="n">
        <f aca="false">SUMIFS(bibli_modele_init!$D$1:$D$4467,bibli_modele_init!$A$1:$A$4467,$C925,bibli_modele_init!$C$1:$C$4467,$E925)</f>
        <v>0.15</v>
      </c>
      <c r="J925" s="0" t="n">
        <f aca="false">SUMIFS(bibli_modele_init!$E$1:$E$4467,bibli_modele_init!$A$1:$A$4467,$C925,bibli_modele_init!$C$1:$C$4467,$E925)</f>
        <v>20</v>
      </c>
      <c r="K925" s="0" t="n">
        <f aca="false">F925-I925</f>
        <v>0</v>
      </c>
      <c r="L925" s="0" t="n">
        <f aca="false">G925-J925</f>
        <v>0</v>
      </c>
      <c r="M925" s="0" t="n">
        <v>1</v>
      </c>
    </row>
    <row r="926" customFormat="false" ht="15.8" hidden="false" customHeight="false" outlineLevel="0" collapsed="false">
      <c r="A926" s="0" t="str">
        <f aca="false">MID(C926,1,2)</f>
        <v>03</v>
      </c>
      <c r="B926" s="0" t="str">
        <f aca="false">VLOOKUP(A926,Nomenclature!$E$1:$F$9,2,0)</f>
        <v>Commerce</v>
      </c>
      <c r="C926" s="5" t="s">
        <v>493</v>
      </c>
      <c r="D926" s="4" t="s">
        <v>155</v>
      </c>
      <c r="E926" s="4" t="s">
        <v>732</v>
      </c>
      <c r="F926" s="4" t="n">
        <v>0.586110476601157</v>
      </c>
      <c r="G926" s="4" t="n">
        <v>185.029167050001</v>
      </c>
      <c r="H926" s="4" t="n">
        <v>2122.710158</v>
      </c>
      <c r="I926" s="4" t="n">
        <f aca="false">SUMIFS(bibli_modele_init!$D$1:$D$4467,bibli_modele_init!$A$1:$A$4467,$C926,bibli_modele_init!$C$1:$C$4467,$E926)</f>
        <v>0.627823556459144</v>
      </c>
      <c r="J926" s="0" t="n">
        <f aca="false">SUMIFS(bibli_modele_init!$E$1:$E$4467,bibli_modele_init!$A$1:$A$4467,$C926,bibli_modele_init!$C$1:$C$4467,$E926)</f>
        <v>261.02916705</v>
      </c>
      <c r="K926" s="0" t="n">
        <f aca="false">F926-I926</f>
        <v>-0.041713079857987</v>
      </c>
      <c r="L926" s="0" t="n">
        <f aca="false">G926-J926</f>
        <v>-75.999999999999</v>
      </c>
      <c r="M926" s="0" t="n">
        <v>1</v>
      </c>
    </row>
    <row r="927" customFormat="false" ht="15.8" hidden="false" customHeight="false" outlineLevel="0" collapsed="false">
      <c r="A927" s="0" t="str">
        <f aca="false">MID(C927,1,2)</f>
        <v>03</v>
      </c>
      <c r="B927" s="0" t="str">
        <f aca="false">VLOOKUP(A927,Nomenclature!$E$1:$F$9,2,0)</f>
        <v>Commerce</v>
      </c>
      <c r="C927" s="5" t="s">
        <v>493</v>
      </c>
      <c r="D927" s="4" t="s">
        <v>239</v>
      </c>
      <c r="E927" s="4" t="s">
        <v>733</v>
      </c>
      <c r="F927" s="4" t="n">
        <v>0.232059808768156</v>
      </c>
      <c r="G927" s="4" t="n">
        <v>95.0000000000002</v>
      </c>
      <c r="H927" s="4" t="n">
        <v>0</v>
      </c>
      <c r="I927" s="4" t="n">
        <f aca="false">SUMIFS(bibli_modele_init!$D$1:$D$4467,bibli_modele_init!$A$1:$A$4467,$C927,bibli_modele_init!$C$1:$C$4467,$E927)</f>
        <v>0.264661630187356</v>
      </c>
      <c r="J927" s="0" t="n">
        <f aca="false">SUMIFS(bibli_modele_init!$E$1:$E$4467,bibli_modele_init!$A$1:$A$4467,$C927,bibli_modele_init!$C$1:$C$4467,$E927)</f>
        <v>95</v>
      </c>
      <c r="K927" s="0" t="n">
        <f aca="false">F927-I927</f>
        <v>-0.0326018214192</v>
      </c>
      <c r="L927" s="0" t="n">
        <f aca="false">G927-J927</f>
        <v>0</v>
      </c>
      <c r="M927" s="0" t="n">
        <v>1</v>
      </c>
    </row>
    <row r="928" customFormat="false" ht="15.8" hidden="false" customHeight="false" outlineLevel="0" collapsed="false">
      <c r="A928" s="0" t="str">
        <f aca="false">MID(C928,1,2)</f>
        <v>03</v>
      </c>
      <c r="B928" s="0" t="str">
        <f aca="false">VLOOKUP(A928,Nomenclature!$E$1:$F$9,2,0)</f>
        <v>Commerce</v>
      </c>
      <c r="C928" s="5" t="s">
        <v>493</v>
      </c>
      <c r="D928" s="4" t="s">
        <v>155</v>
      </c>
      <c r="E928" s="4" t="s">
        <v>734</v>
      </c>
      <c r="F928" s="4" t="n">
        <v>0.0703332571921388</v>
      </c>
      <c r="G928" s="4" t="n">
        <v>36.1375003500001</v>
      </c>
      <c r="H928" s="4" t="n">
        <v>75.39401115</v>
      </c>
      <c r="I928" s="4" t="n">
        <f aca="false">SUMIFS(bibli_modele_init!$D$1:$D$4467,bibli_modele_init!$A$1:$A$4467,$C928,bibli_modele_init!$C$1:$C$4467,$E928)</f>
        <v>0.0678049440975875</v>
      </c>
      <c r="J928" s="0" t="n">
        <f aca="false">SUMIFS(bibli_modele_init!$E$1:$E$4467,bibli_modele_init!$A$1:$A$4467,$C928,bibli_modele_init!$C$1:$C$4467,$E928)</f>
        <v>36.13750035</v>
      </c>
      <c r="K928" s="0" t="n">
        <f aca="false">F928-I928</f>
        <v>0.0025283130945513</v>
      </c>
      <c r="L928" s="0" t="n">
        <f aca="false">G928-J928</f>
        <v>0</v>
      </c>
      <c r="M928" s="0" t="n">
        <v>1</v>
      </c>
    </row>
    <row r="929" customFormat="false" ht="15.8" hidden="false" customHeight="false" outlineLevel="0" collapsed="false">
      <c r="A929" s="0" t="str">
        <f aca="false">MID(C929,1,2)</f>
        <v>03</v>
      </c>
      <c r="B929" s="0" t="str">
        <f aca="false">VLOOKUP(A929,Nomenclature!$E$1:$F$9,2,0)</f>
        <v>Commerce</v>
      </c>
      <c r="C929" s="5" t="s">
        <v>493</v>
      </c>
      <c r="D929" s="4" t="s">
        <v>239</v>
      </c>
      <c r="E929" s="4" t="s">
        <v>735</v>
      </c>
      <c r="F929" s="4" t="n">
        <v>0</v>
      </c>
      <c r="G929" s="4" t="n">
        <v>0</v>
      </c>
      <c r="H929" s="4" t="n">
        <v>0</v>
      </c>
      <c r="I929" s="4" t="n">
        <f aca="false">SUMIFS(bibli_modele_init!$D$1:$D$4467,bibli_modele_init!$A$1:$A$4467,$C929,bibli_modele_init!$C$1:$C$4467,$E929)</f>
        <v>0</v>
      </c>
      <c r="J929" s="0" t="n">
        <f aca="false">SUMIFS(bibli_modele_init!$E$1:$E$4467,bibli_modele_init!$A$1:$A$4467,$C929,bibli_modele_init!$C$1:$C$4467,$E929)</f>
        <v>0</v>
      </c>
      <c r="K929" s="0" t="n">
        <f aca="false">F929-I929</f>
        <v>0</v>
      </c>
      <c r="L929" s="0" t="n">
        <f aca="false">G929-J929</f>
        <v>0</v>
      </c>
      <c r="M929" s="0" t="n">
        <v>1</v>
      </c>
    </row>
    <row r="930" customFormat="false" ht="15.8" hidden="false" customHeight="false" outlineLevel="0" collapsed="false">
      <c r="A930" s="0" t="str">
        <f aca="false">MID(C930,1,2)</f>
        <v>03</v>
      </c>
      <c r="B930" s="0" t="str">
        <f aca="false">VLOOKUP(A930,Nomenclature!$E$1:$F$9,2,0)</f>
        <v>Commerce</v>
      </c>
      <c r="C930" s="5" t="s">
        <v>493</v>
      </c>
      <c r="D930" s="4" t="s">
        <v>155</v>
      </c>
      <c r="E930" s="4" t="s">
        <v>736</v>
      </c>
      <c r="F930" s="4" t="n">
        <v>0.146527619150289</v>
      </c>
      <c r="G930" s="4" t="n">
        <v>70.0291670500002</v>
      </c>
      <c r="H930" s="4" t="n">
        <v>797.7101577</v>
      </c>
      <c r="I930" s="4" t="n">
        <f aca="false">SUMIFS(bibli_modele_init!$D$1:$D$4467,bibli_modele_init!$A$1:$A$4467,$C930,bibli_modele_init!$C$1:$C$4467,$E930)</f>
        <v>0.141260300203307</v>
      </c>
      <c r="J930" s="0" t="n">
        <f aca="false">SUMIFS(bibli_modele_init!$E$1:$E$4467,bibli_modele_init!$A$1:$A$4467,$C930,bibli_modele_init!$C$1:$C$4467,$E930)</f>
        <v>70.02916705</v>
      </c>
      <c r="K930" s="0" t="n">
        <f aca="false">F930-I930</f>
        <v>0.00526731894698199</v>
      </c>
      <c r="L930" s="0" t="n">
        <f aca="false">G930-J930</f>
        <v>0</v>
      </c>
      <c r="M930" s="0" t="n">
        <v>1</v>
      </c>
    </row>
    <row r="931" customFormat="false" ht="15.8" hidden="false" customHeight="false" outlineLevel="0" collapsed="false">
      <c r="A931" s="0" t="str">
        <f aca="false">MID(C931,1,2)</f>
        <v>03</v>
      </c>
      <c r="B931" s="0" t="str">
        <f aca="false">VLOOKUP(A931,Nomenclature!$E$1:$F$9,2,0)</f>
        <v>Commerce</v>
      </c>
      <c r="C931" s="5" t="s">
        <v>493</v>
      </c>
      <c r="D931" s="4" t="s">
        <v>239</v>
      </c>
      <c r="E931" s="4" t="s">
        <v>737</v>
      </c>
      <c r="F931" s="4" t="n">
        <v>0</v>
      </c>
      <c r="G931" s="4" t="n">
        <v>0</v>
      </c>
      <c r="H931" s="4" t="n">
        <v>0</v>
      </c>
      <c r="I931" s="4" t="n">
        <f aca="false">SUMIFS(bibli_modele_init!$D$1:$D$4467,bibli_modele_init!$A$1:$A$4467,$C931,bibli_modele_init!$C$1:$C$4467,$E931)</f>
        <v>0</v>
      </c>
      <c r="J931" s="0" t="n">
        <f aca="false">SUMIFS(bibli_modele_init!$E$1:$E$4467,bibli_modele_init!$A$1:$A$4467,$C931,bibli_modele_init!$C$1:$C$4467,$E931)</f>
        <v>0</v>
      </c>
      <c r="K931" s="0" t="n">
        <f aca="false">F931-I931</f>
        <v>0</v>
      </c>
      <c r="L931" s="0" t="n">
        <f aca="false">G931-J931</f>
        <v>0</v>
      </c>
      <c r="M931" s="0" t="n">
        <v>1</v>
      </c>
    </row>
    <row r="932" customFormat="false" ht="15.8" hidden="false" customHeight="false" outlineLevel="0" collapsed="false">
      <c r="A932" s="0" t="str">
        <f aca="false">MID(C932,1,2)</f>
        <v>03</v>
      </c>
      <c r="B932" s="0" t="str">
        <f aca="false">VLOOKUP(A932,Nomenclature!$E$1:$F$9,2,0)</f>
        <v>Commerce</v>
      </c>
      <c r="C932" s="5" t="s">
        <v>493</v>
      </c>
      <c r="D932" s="4" t="s">
        <v>738</v>
      </c>
      <c r="E932" s="4" t="s">
        <v>738</v>
      </c>
      <c r="F932" s="4" t="n">
        <v>0.15</v>
      </c>
      <c r="G932" s="4" t="n">
        <v>20</v>
      </c>
      <c r="H932" s="4" t="n">
        <v>0</v>
      </c>
      <c r="I932" s="4" t="n">
        <f aca="false">SUMIFS(bibli_modele_init!$D$1:$D$4467,bibli_modele_init!$A$1:$A$4467,$C932,bibli_modele_init!$C$1:$C$4467,$E932)</f>
        <v>0.15</v>
      </c>
      <c r="J932" s="0" t="n">
        <f aca="false">SUMIFS(bibli_modele_init!$E$1:$E$4467,bibli_modele_init!$A$1:$A$4467,$C932,bibli_modele_init!$C$1:$C$4467,$E932)</f>
        <v>20</v>
      </c>
      <c r="K932" s="0" t="n">
        <f aca="false">F932-I932</f>
        <v>0</v>
      </c>
      <c r="L932" s="0" t="n">
        <f aca="false">G932-J932</f>
        <v>0</v>
      </c>
      <c r="M932" s="0" t="n">
        <v>1</v>
      </c>
    </row>
    <row r="933" customFormat="false" ht="15.8" hidden="false" customHeight="false" outlineLevel="0" collapsed="false">
      <c r="A933" s="0" t="str">
        <f aca="false">MID(C933,1,2)</f>
        <v>03</v>
      </c>
      <c r="B933" s="0" t="str">
        <f aca="false">VLOOKUP(A933,Nomenclature!$E$1:$F$9,2,0)</f>
        <v>Commerce</v>
      </c>
      <c r="C933" s="5" t="s">
        <v>632</v>
      </c>
      <c r="D933" s="4" t="s">
        <v>155</v>
      </c>
      <c r="E933" s="4" t="s">
        <v>732</v>
      </c>
      <c r="F933" s="4" t="n">
        <v>0.580175940929793</v>
      </c>
      <c r="G933" s="4" t="n">
        <v>185.02916705</v>
      </c>
      <c r="H933" s="4" t="n">
        <v>2122.710158</v>
      </c>
      <c r="I933" s="4" t="n">
        <f aca="false">SUMIFS(bibli_modele_init!$D$1:$D$4467,bibli_modele_init!$A$1:$A$4467,$C933,bibli_modele_init!$C$1:$C$4467,$E933)</f>
        <v>0.629640205471309</v>
      </c>
      <c r="J933" s="0" t="n">
        <f aca="false">SUMIFS(bibli_modele_init!$E$1:$E$4467,bibli_modele_init!$A$1:$A$4467,$C933,bibli_modele_init!$C$1:$C$4467,$E933)</f>
        <v>261.02916705</v>
      </c>
      <c r="K933" s="0" t="n">
        <f aca="false">F933-I933</f>
        <v>-0.049464264541516</v>
      </c>
      <c r="L933" s="0" t="n">
        <f aca="false">G933-J933</f>
        <v>-76</v>
      </c>
      <c r="M933" s="0" t="n">
        <v>1</v>
      </c>
    </row>
    <row r="934" customFormat="false" ht="15.8" hidden="false" customHeight="false" outlineLevel="0" collapsed="false">
      <c r="A934" s="0" t="str">
        <f aca="false">MID(C934,1,2)</f>
        <v>03</v>
      </c>
      <c r="B934" s="0" t="str">
        <f aca="false">VLOOKUP(A934,Nomenclature!$E$1:$F$9,2,0)</f>
        <v>Commerce</v>
      </c>
      <c r="C934" s="5" t="s">
        <v>632</v>
      </c>
      <c r="D934" s="4" t="s">
        <v>239</v>
      </c>
      <c r="E934" s="4" t="s">
        <v>733</v>
      </c>
      <c r="F934" s="4" t="n">
        <v>0.227202746904269</v>
      </c>
      <c r="G934" s="4" t="n">
        <v>95</v>
      </c>
      <c r="H934" s="4" t="n">
        <v>0</v>
      </c>
      <c r="I934" s="4" t="n">
        <f aca="false">SUMIFS(bibli_modele_init!$D$1:$D$4467,bibli_modele_init!$A$1:$A$4467,$C934,bibli_modele_init!$C$1:$C$4467,$E934)</f>
        <v>0.265119313283663</v>
      </c>
      <c r="J934" s="0" t="n">
        <f aca="false">SUMIFS(bibli_modele_init!$E$1:$E$4467,bibli_modele_init!$A$1:$A$4467,$C934,bibli_modele_init!$C$1:$C$4467,$E934)</f>
        <v>95</v>
      </c>
      <c r="K934" s="0" t="n">
        <f aca="false">F934-I934</f>
        <v>-0.037916566379394</v>
      </c>
      <c r="L934" s="0" t="n">
        <f aca="false">G934-J934</f>
        <v>0</v>
      </c>
      <c r="M934" s="0" t="n">
        <v>1</v>
      </c>
    </row>
    <row r="935" customFormat="false" ht="15.8" hidden="false" customHeight="false" outlineLevel="0" collapsed="false">
      <c r="A935" s="0" t="str">
        <f aca="false">MID(C935,1,2)</f>
        <v>03</v>
      </c>
      <c r="B935" s="0" t="str">
        <f aca="false">VLOOKUP(A935,Nomenclature!$E$1:$F$9,2,0)</f>
        <v>Commerce</v>
      </c>
      <c r="C935" s="5" t="s">
        <v>632</v>
      </c>
      <c r="D935" s="4" t="s">
        <v>155</v>
      </c>
      <c r="E935" s="4" t="s">
        <v>734</v>
      </c>
      <c r="F935" s="4" t="n">
        <v>0.0696211129115752</v>
      </c>
      <c r="G935" s="4" t="n">
        <v>36.13750035</v>
      </c>
      <c r="H935" s="4" t="n">
        <v>75.39401115</v>
      </c>
      <c r="I935" s="4" t="n">
        <f aca="false">SUMIFS(bibli_modele_init!$D$1:$D$4467,bibli_modele_init!$A$1:$A$4467,$C935,bibli_modele_init!$C$1:$C$4467,$E935)</f>
        <v>0.0680011421909014</v>
      </c>
      <c r="J935" s="0" t="n">
        <f aca="false">SUMIFS(bibli_modele_init!$E$1:$E$4467,bibli_modele_init!$A$1:$A$4467,$C935,bibli_modele_init!$C$1:$C$4467,$E935)</f>
        <v>36.13750035</v>
      </c>
      <c r="K935" s="0" t="n">
        <f aca="false">F935-I935</f>
        <v>0.00161997072067381</v>
      </c>
      <c r="L935" s="0" t="n">
        <f aca="false">G935-J935</f>
        <v>0</v>
      </c>
      <c r="M935" s="0" t="n">
        <v>1</v>
      </c>
    </row>
    <row r="936" customFormat="false" ht="15.8" hidden="false" customHeight="false" outlineLevel="0" collapsed="false">
      <c r="A936" s="0" t="str">
        <f aca="false">MID(C936,1,2)</f>
        <v>03</v>
      </c>
      <c r="B936" s="0" t="str">
        <f aca="false">VLOOKUP(A936,Nomenclature!$E$1:$F$9,2,0)</f>
        <v>Commerce</v>
      </c>
      <c r="C936" s="5" t="s">
        <v>632</v>
      </c>
      <c r="D936" s="4" t="s">
        <v>239</v>
      </c>
      <c r="E936" s="4" t="s">
        <v>735</v>
      </c>
      <c r="F936" s="4" t="n">
        <v>0</v>
      </c>
      <c r="G936" s="4" t="n">
        <v>0</v>
      </c>
      <c r="H936" s="4" t="n">
        <v>0</v>
      </c>
      <c r="I936" s="4" t="n">
        <f aca="false">SUMIFS(bibli_modele_init!$D$1:$D$4467,bibli_modele_init!$A$1:$A$4467,$C936,bibli_modele_init!$C$1:$C$4467,$E936)</f>
        <v>0</v>
      </c>
      <c r="J936" s="0" t="n">
        <f aca="false">SUMIFS(bibli_modele_init!$E$1:$E$4467,bibli_modele_init!$A$1:$A$4467,$C936,bibli_modele_init!$C$1:$C$4467,$E936)</f>
        <v>0</v>
      </c>
      <c r="K936" s="0" t="n">
        <f aca="false">F936-I936</f>
        <v>0</v>
      </c>
      <c r="L936" s="0" t="n">
        <f aca="false">G936-J936</f>
        <v>0</v>
      </c>
      <c r="M936" s="0" t="n">
        <v>1</v>
      </c>
    </row>
    <row r="937" customFormat="false" ht="15.8" hidden="false" customHeight="false" outlineLevel="0" collapsed="false">
      <c r="A937" s="0" t="str">
        <f aca="false">MID(C937,1,2)</f>
        <v>03</v>
      </c>
      <c r="B937" s="0" t="str">
        <f aca="false">VLOOKUP(A937,Nomenclature!$E$1:$F$9,2,0)</f>
        <v>Commerce</v>
      </c>
      <c r="C937" s="5" t="s">
        <v>632</v>
      </c>
      <c r="D937" s="4" t="s">
        <v>155</v>
      </c>
      <c r="E937" s="4" t="s">
        <v>736</v>
      </c>
      <c r="F937" s="4" t="n">
        <v>0.145043985232448</v>
      </c>
      <c r="G937" s="4" t="n">
        <v>70.0291670499999</v>
      </c>
      <c r="H937" s="4" t="n">
        <v>797.7101577</v>
      </c>
      <c r="I937" s="4" t="n">
        <f aca="false">SUMIFS(bibli_modele_init!$D$1:$D$4467,bibli_modele_init!$A$1:$A$4467,$C937,bibli_modele_init!$C$1:$C$4467,$E937)</f>
        <v>0.141669046231045</v>
      </c>
      <c r="J937" s="0" t="n">
        <f aca="false">SUMIFS(bibli_modele_init!$E$1:$E$4467,bibli_modele_init!$A$1:$A$4467,$C937,bibli_modele_init!$C$1:$C$4467,$E937)</f>
        <v>70.02916705</v>
      </c>
      <c r="K937" s="0" t="n">
        <f aca="false">F937-I937</f>
        <v>0.00337493900140301</v>
      </c>
      <c r="L937" s="0" t="n">
        <f aca="false">G937-J937</f>
        <v>0</v>
      </c>
      <c r="M937" s="0" t="n">
        <v>1</v>
      </c>
    </row>
    <row r="938" customFormat="false" ht="15.8" hidden="false" customHeight="false" outlineLevel="0" collapsed="false">
      <c r="A938" s="0" t="str">
        <f aca="false">MID(C938,1,2)</f>
        <v>03</v>
      </c>
      <c r="B938" s="0" t="str">
        <f aca="false">VLOOKUP(A938,Nomenclature!$E$1:$F$9,2,0)</f>
        <v>Commerce</v>
      </c>
      <c r="C938" s="5" t="s">
        <v>632</v>
      </c>
      <c r="D938" s="4" t="s">
        <v>239</v>
      </c>
      <c r="E938" s="4" t="s">
        <v>737</v>
      </c>
      <c r="F938" s="4" t="n">
        <v>0</v>
      </c>
      <c r="G938" s="4" t="n">
        <v>0</v>
      </c>
      <c r="H938" s="4" t="n">
        <v>0</v>
      </c>
      <c r="I938" s="4" t="n">
        <f aca="false">SUMIFS(bibli_modele_init!$D$1:$D$4467,bibli_modele_init!$A$1:$A$4467,$C938,bibli_modele_init!$C$1:$C$4467,$E938)</f>
        <v>0</v>
      </c>
      <c r="J938" s="0" t="n">
        <f aca="false">SUMIFS(bibli_modele_init!$E$1:$E$4467,bibli_modele_init!$A$1:$A$4467,$C938,bibli_modele_init!$C$1:$C$4467,$E938)</f>
        <v>0</v>
      </c>
      <c r="K938" s="0" t="n">
        <f aca="false">F938-I938</f>
        <v>0</v>
      </c>
      <c r="L938" s="0" t="n">
        <f aca="false">G938-J938</f>
        <v>0</v>
      </c>
      <c r="M938" s="0" t="n">
        <v>1</v>
      </c>
    </row>
    <row r="939" customFormat="false" ht="15.8" hidden="false" customHeight="false" outlineLevel="0" collapsed="false">
      <c r="A939" s="0" t="str">
        <f aca="false">MID(C939,1,2)</f>
        <v>03</v>
      </c>
      <c r="B939" s="0" t="str">
        <f aca="false">VLOOKUP(A939,Nomenclature!$E$1:$F$9,2,0)</f>
        <v>Commerce</v>
      </c>
      <c r="C939" s="5" t="s">
        <v>632</v>
      </c>
      <c r="D939" s="4" t="s">
        <v>738</v>
      </c>
      <c r="E939" s="4" t="s">
        <v>738</v>
      </c>
      <c r="F939" s="4" t="n">
        <v>0.15</v>
      </c>
      <c r="G939" s="4" t="n">
        <v>20</v>
      </c>
      <c r="H939" s="4" t="n">
        <v>0</v>
      </c>
      <c r="I939" s="4" t="n">
        <f aca="false">SUMIFS(bibli_modele_init!$D$1:$D$4467,bibli_modele_init!$A$1:$A$4467,$C939,bibli_modele_init!$C$1:$C$4467,$E939)</f>
        <v>0.15</v>
      </c>
      <c r="J939" s="0" t="n">
        <f aca="false">SUMIFS(bibli_modele_init!$E$1:$E$4467,bibli_modele_init!$A$1:$A$4467,$C939,bibli_modele_init!$C$1:$C$4467,$E939)</f>
        <v>20</v>
      </c>
      <c r="K939" s="0" t="n">
        <f aca="false">F939-I939</f>
        <v>0</v>
      </c>
      <c r="L939" s="0" t="n">
        <f aca="false">G939-J939</f>
        <v>0</v>
      </c>
      <c r="M939" s="0" t="n">
        <v>1</v>
      </c>
    </row>
    <row r="940" customFormat="false" ht="15.8" hidden="false" customHeight="false" outlineLevel="0" collapsed="false">
      <c r="A940" s="0" t="str">
        <f aca="false">MID(C940,1,2)</f>
        <v>03</v>
      </c>
      <c r="B940" s="0" t="str">
        <f aca="false">VLOOKUP(A940,Nomenclature!$E$1:$F$9,2,0)</f>
        <v>Commerce</v>
      </c>
      <c r="C940" s="5" t="s">
        <v>352</v>
      </c>
      <c r="D940" s="4" t="s">
        <v>155</v>
      </c>
      <c r="E940" s="4" t="s">
        <v>732</v>
      </c>
      <c r="F940" s="4" t="n">
        <v>0.57706983887978</v>
      </c>
      <c r="G940" s="4" t="n">
        <v>176.8333333</v>
      </c>
      <c r="H940" s="4" t="n">
        <v>2365.887499</v>
      </c>
      <c r="I940" s="4" t="n">
        <f aca="false">SUMIFS(bibli_modele_init!$D$1:$D$4467,bibli_modele_init!$A$1:$A$4467,$C940,bibli_modele_init!$C$1:$C$4467,$E940)</f>
        <v>0.601967780174306</v>
      </c>
      <c r="J940" s="0" t="n">
        <f aca="false">SUMIFS(bibli_modele_init!$E$1:$E$4467,bibli_modele_init!$A$1:$A$4467,$C940,bibli_modele_init!$C$1:$C$4467,$E940)</f>
        <v>252.8333333</v>
      </c>
      <c r="K940" s="0" t="n">
        <f aca="false">F940-I940</f>
        <v>-0.024897941294526</v>
      </c>
      <c r="L940" s="0" t="n">
        <f aca="false">G940-J940</f>
        <v>-76</v>
      </c>
      <c r="M940" s="0" t="n">
        <v>1</v>
      </c>
    </row>
    <row r="941" customFormat="false" ht="15.8" hidden="false" customHeight="false" outlineLevel="0" collapsed="false">
      <c r="A941" s="0" t="str">
        <f aca="false">MID(C941,1,2)</f>
        <v>03</v>
      </c>
      <c r="B941" s="0" t="str">
        <f aca="false">VLOOKUP(A941,Nomenclature!$E$1:$F$9,2,0)</f>
        <v>Commerce</v>
      </c>
      <c r="C941" s="5" t="s">
        <v>352</v>
      </c>
      <c r="D941" s="4" t="s">
        <v>239</v>
      </c>
      <c r="E941" s="4" t="s">
        <v>733</v>
      </c>
      <c r="F941" s="4" t="n">
        <v>0.23030143468234</v>
      </c>
      <c r="G941" s="4" t="n">
        <v>95</v>
      </c>
      <c r="H941" s="4" t="n">
        <v>0</v>
      </c>
      <c r="I941" s="4" t="n">
        <f aca="false">SUMIFS(bibli_modele_init!$D$1:$D$4467,bibli_modele_init!$A$1:$A$4467,$C941,bibli_modele_init!$C$1:$C$4467,$E941)</f>
        <v>0.247507136994264</v>
      </c>
      <c r="J941" s="0" t="n">
        <f aca="false">SUMIFS(bibli_modele_init!$E$1:$E$4467,bibli_modele_init!$A$1:$A$4467,$C941,bibli_modele_init!$C$1:$C$4467,$E941)</f>
        <v>95</v>
      </c>
      <c r="K941" s="0" t="n">
        <f aca="false">F941-I941</f>
        <v>-0.017205702311924</v>
      </c>
      <c r="L941" s="0" t="n">
        <f aca="false">G941-J941</f>
        <v>0</v>
      </c>
      <c r="M941" s="0" t="n">
        <v>1</v>
      </c>
    </row>
    <row r="942" customFormat="false" ht="15.8" hidden="false" customHeight="false" outlineLevel="0" collapsed="false">
      <c r="A942" s="0" t="str">
        <f aca="false">MID(C942,1,2)</f>
        <v>03</v>
      </c>
      <c r="B942" s="0" t="str">
        <f aca="false">VLOOKUP(A942,Nomenclature!$E$1:$F$9,2,0)</f>
        <v>Commerce</v>
      </c>
      <c r="C942" s="5" t="s">
        <v>352</v>
      </c>
      <c r="D942" s="4" t="s">
        <v>155</v>
      </c>
      <c r="E942" s="4" t="s">
        <v>734</v>
      </c>
      <c r="F942" s="4" t="n">
        <v>0.0692483806655736</v>
      </c>
      <c r="G942" s="4" t="n">
        <v>31.5</v>
      </c>
      <c r="H942" s="4" t="n">
        <v>78.8625</v>
      </c>
      <c r="I942" s="4" t="n">
        <f aca="false">SUMIFS(bibli_modele_init!$D$1:$D$4467,bibli_modele_init!$A$1:$A$4467,$C942,bibli_modele_init!$C$1:$C$4467,$E942)</f>
        <v>0.0650125202588251</v>
      </c>
      <c r="J942" s="0" t="n">
        <f aca="false">SUMIFS(bibli_modele_init!$E$1:$E$4467,bibli_modele_init!$A$1:$A$4467,$C942,bibli_modele_init!$C$1:$C$4467,$E942)</f>
        <v>31.5</v>
      </c>
      <c r="K942" s="0" t="n">
        <f aca="false">F942-I942</f>
        <v>0.00423586040674849</v>
      </c>
      <c r="L942" s="0" t="n">
        <f aca="false">G942-J942</f>
        <v>0</v>
      </c>
      <c r="M942" s="0" t="n">
        <v>1</v>
      </c>
    </row>
    <row r="943" customFormat="false" ht="15.8" hidden="false" customHeight="false" outlineLevel="0" collapsed="false">
      <c r="A943" s="0" t="str">
        <f aca="false">MID(C943,1,2)</f>
        <v>03</v>
      </c>
      <c r="B943" s="0" t="str">
        <f aca="false">VLOOKUP(A943,Nomenclature!$E$1:$F$9,2,0)</f>
        <v>Commerce</v>
      </c>
      <c r="C943" s="5" t="s">
        <v>352</v>
      </c>
      <c r="D943" s="4" t="s">
        <v>239</v>
      </c>
      <c r="E943" s="4" t="s">
        <v>735</v>
      </c>
      <c r="F943" s="4" t="n">
        <v>0</v>
      </c>
      <c r="G943" s="4" t="n">
        <v>0</v>
      </c>
      <c r="H943" s="4" t="n">
        <v>0</v>
      </c>
      <c r="I943" s="4" t="n">
        <f aca="false">SUMIFS(bibli_modele_init!$D$1:$D$4467,bibli_modele_init!$A$1:$A$4467,$C943,bibli_modele_init!$C$1:$C$4467,$E943)</f>
        <v>0</v>
      </c>
      <c r="J943" s="0" t="n">
        <f aca="false">SUMIFS(bibli_modele_init!$E$1:$E$4467,bibli_modele_init!$A$1:$A$4467,$C943,bibli_modele_init!$C$1:$C$4467,$E943)</f>
        <v>0</v>
      </c>
      <c r="K943" s="0" t="n">
        <f aca="false">F943-I943</f>
        <v>0</v>
      </c>
      <c r="L943" s="0" t="n">
        <f aca="false">G943-J943</f>
        <v>0</v>
      </c>
      <c r="M943" s="0" t="n">
        <v>1</v>
      </c>
    </row>
    <row r="944" customFormat="false" ht="15.8" hidden="false" customHeight="false" outlineLevel="0" collapsed="false">
      <c r="A944" s="0" t="str">
        <f aca="false">MID(C944,1,2)</f>
        <v>03</v>
      </c>
      <c r="B944" s="0" t="str">
        <f aca="false">VLOOKUP(A944,Nomenclature!$E$1:$F$9,2,0)</f>
        <v>Commerce</v>
      </c>
      <c r="C944" s="5" t="s">
        <v>352</v>
      </c>
      <c r="D944" s="4" t="s">
        <v>155</v>
      </c>
      <c r="E944" s="4" t="s">
        <v>736</v>
      </c>
      <c r="F944" s="4" t="n">
        <v>0.144267459719945</v>
      </c>
      <c r="G944" s="4" t="n">
        <v>61.8333333000001</v>
      </c>
      <c r="H944" s="4" t="n">
        <v>854.6374991</v>
      </c>
      <c r="I944" s="4" t="n">
        <f aca="false">SUMIFS(bibli_modele_init!$D$1:$D$4467,bibli_modele_init!$A$1:$A$4467,$C944,bibli_modele_init!$C$1:$C$4467,$E944)</f>
        <v>0.135442750539219</v>
      </c>
      <c r="J944" s="0" t="n">
        <f aca="false">SUMIFS(bibli_modele_init!$E$1:$E$4467,bibli_modele_init!$A$1:$A$4467,$C944,bibli_modele_init!$C$1:$C$4467,$E944)</f>
        <v>61.8333333</v>
      </c>
      <c r="K944" s="0" t="n">
        <f aca="false">F944-I944</f>
        <v>0.008824709180726</v>
      </c>
      <c r="L944" s="0" t="n">
        <f aca="false">G944-J944</f>
        <v>0</v>
      </c>
      <c r="M944" s="0" t="n">
        <v>1</v>
      </c>
    </row>
    <row r="945" customFormat="false" ht="15.8" hidden="false" customHeight="false" outlineLevel="0" collapsed="false">
      <c r="A945" s="0" t="str">
        <f aca="false">MID(C945,1,2)</f>
        <v>03</v>
      </c>
      <c r="B945" s="0" t="str">
        <f aca="false">VLOOKUP(A945,Nomenclature!$E$1:$F$9,2,0)</f>
        <v>Commerce</v>
      </c>
      <c r="C945" s="5" t="s">
        <v>352</v>
      </c>
      <c r="D945" s="4" t="s">
        <v>239</v>
      </c>
      <c r="E945" s="4" t="s">
        <v>737</v>
      </c>
      <c r="F945" s="4" t="n">
        <v>0</v>
      </c>
      <c r="G945" s="4" t="n">
        <v>0</v>
      </c>
      <c r="H945" s="4" t="n">
        <v>0</v>
      </c>
      <c r="I945" s="4" t="n">
        <f aca="false">SUMIFS(bibli_modele_init!$D$1:$D$4467,bibli_modele_init!$A$1:$A$4467,$C945,bibli_modele_init!$C$1:$C$4467,$E945)</f>
        <v>0</v>
      </c>
      <c r="J945" s="0" t="n">
        <f aca="false">SUMIFS(bibli_modele_init!$E$1:$E$4467,bibli_modele_init!$A$1:$A$4467,$C945,bibli_modele_init!$C$1:$C$4467,$E945)</f>
        <v>0</v>
      </c>
      <c r="K945" s="0" t="n">
        <f aca="false">F945-I945</f>
        <v>0</v>
      </c>
      <c r="L945" s="0" t="n">
        <f aca="false">G945-J945</f>
        <v>0</v>
      </c>
      <c r="M945" s="0" t="n">
        <v>1</v>
      </c>
    </row>
    <row r="946" customFormat="false" ht="15.8" hidden="false" customHeight="false" outlineLevel="0" collapsed="false">
      <c r="A946" s="0" t="str">
        <f aca="false">MID(C946,1,2)</f>
        <v>03</v>
      </c>
      <c r="B946" s="0" t="str">
        <f aca="false">VLOOKUP(A946,Nomenclature!$E$1:$F$9,2,0)</f>
        <v>Commerce</v>
      </c>
      <c r="C946" s="5" t="s">
        <v>352</v>
      </c>
      <c r="D946" s="4" t="s">
        <v>738</v>
      </c>
      <c r="E946" s="4" t="s">
        <v>738</v>
      </c>
      <c r="F946" s="4" t="n">
        <v>0.15</v>
      </c>
      <c r="G946" s="4" t="n">
        <v>20</v>
      </c>
      <c r="H946" s="4" t="n">
        <v>0</v>
      </c>
      <c r="I946" s="4" t="n">
        <f aca="false">SUMIFS(bibli_modele_init!$D$1:$D$4467,bibli_modele_init!$A$1:$A$4467,$C946,bibli_modele_init!$C$1:$C$4467,$E946)</f>
        <v>0.15</v>
      </c>
      <c r="J946" s="0" t="n">
        <f aca="false">SUMIFS(bibli_modele_init!$E$1:$E$4467,bibli_modele_init!$A$1:$A$4467,$C946,bibli_modele_init!$C$1:$C$4467,$E946)</f>
        <v>20</v>
      </c>
      <c r="K946" s="0" t="n">
        <f aca="false">F946-I946</f>
        <v>0</v>
      </c>
      <c r="L946" s="0" t="n">
        <f aca="false">G946-J946</f>
        <v>0</v>
      </c>
      <c r="M946" s="0" t="n">
        <v>1</v>
      </c>
    </row>
    <row r="947" customFormat="false" ht="15.8" hidden="false" customHeight="false" outlineLevel="0" collapsed="false">
      <c r="A947" s="0" t="str">
        <f aca="false">MID(C947,1,2)</f>
        <v>03</v>
      </c>
      <c r="B947" s="0" t="str">
        <f aca="false">VLOOKUP(A947,Nomenclature!$E$1:$F$9,2,0)</f>
        <v>Commerce</v>
      </c>
      <c r="C947" s="5" t="s">
        <v>523</v>
      </c>
      <c r="D947" s="4" t="s">
        <v>155</v>
      </c>
      <c r="E947" s="4" t="s">
        <v>732</v>
      </c>
      <c r="F947" s="4" t="n">
        <v>0.578380449889332</v>
      </c>
      <c r="G947" s="4" t="n">
        <v>176.8333333</v>
      </c>
      <c r="H947" s="4" t="n">
        <v>2365.887499</v>
      </c>
      <c r="I947" s="4" t="n">
        <f aca="false">SUMIFS(bibli_modele_init!$D$1:$D$4467,bibli_modele_init!$A$1:$A$4467,$C947,bibli_modele_init!$C$1:$C$4467,$E947)</f>
        <v>0.598562282446309</v>
      </c>
      <c r="J947" s="0" t="n">
        <f aca="false">SUMIFS(bibli_modele_init!$E$1:$E$4467,bibli_modele_init!$A$1:$A$4467,$C947,bibli_modele_init!$C$1:$C$4467,$E947)</f>
        <v>252.8333333</v>
      </c>
      <c r="K947" s="0" t="n">
        <f aca="false">F947-I947</f>
        <v>-0.020181832556977</v>
      </c>
      <c r="L947" s="0" t="n">
        <f aca="false">G947-J947</f>
        <v>-76</v>
      </c>
      <c r="M947" s="0" t="n">
        <v>1</v>
      </c>
    </row>
    <row r="948" customFormat="false" ht="15.8" hidden="false" customHeight="false" outlineLevel="0" collapsed="false">
      <c r="A948" s="0" t="str">
        <f aca="false">MID(C948,1,2)</f>
        <v>03</v>
      </c>
      <c r="B948" s="0" t="str">
        <f aca="false">VLOOKUP(A948,Nomenclature!$E$1:$F$9,2,0)</f>
        <v>Commerce</v>
      </c>
      <c r="C948" s="5" t="s">
        <v>523</v>
      </c>
      <c r="D948" s="4" t="s">
        <v>239</v>
      </c>
      <c r="E948" s="4" t="s">
        <v>733</v>
      </c>
      <c r="F948" s="4" t="n">
        <v>0.231701171536997</v>
      </c>
      <c r="G948" s="4" t="n">
        <v>95</v>
      </c>
      <c r="H948" s="4" t="n">
        <v>0</v>
      </c>
      <c r="I948" s="4" t="n">
        <f aca="false">SUMIFS(bibli_modele_init!$D$1:$D$4467,bibli_modele_init!$A$1:$A$4467,$C948,bibli_modele_init!$C$1:$C$4467,$E948)</f>
        <v>0.245679810738357</v>
      </c>
      <c r="J948" s="0" t="n">
        <f aca="false">SUMIFS(bibli_modele_init!$E$1:$E$4467,bibli_modele_init!$A$1:$A$4467,$C948,bibli_modele_init!$C$1:$C$4467,$E948)</f>
        <v>95</v>
      </c>
      <c r="K948" s="0" t="n">
        <f aca="false">F948-I948</f>
        <v>-0.01397863920136</v>
      </c>
      <c r="L948" s="0" t="n">
        <f aca="false">G948-J948</f>
        <v>0</v>
      </c>
      <c r="M948" s="0" t="n">
        <v>1</v>
      </c>
    </row>
    <row r="949" customFormat="false" ht="15.8" hidden="false" customHeight="false" outlineLevel="0" collapsed="false">
      <c r="A949" s="0" t="str">
        <f aca="false">MID(C949,1,2)</f>
        <v>03</v>
      </c>
      <c r="B949" s="0" t="str">
        <f aca="false">VLOOKUP(A949,Nomenclature!$E$1:$F$9,2,0)</f>
        <v>Commerce</v>
      </c>
      <c r="C949" s="5" t="s">
        <v>523</v>
      </c>
      <c r="D949" s="4" t="s">
        <v>155</v>
      </c>
      <c r="E949" s="4" t="s">
        <v>734</v>
      </c>
      <c r="F949" s="4" t="n">
        <v>0.0694056539867198</v>
      </c>
      <c r="G949" s="4" t="n">
        <v>31.5</v>
      </c>
      <c r="H949" s="4" t="n">
        <v>78.8625</v>
      </c>
      <c r="I949" s="4" t="n">
        <f aca="false">SUMIFS(bibli_modele_init!$D$1:$D$4467,bibli_modele_init!$A$1:$A$4467,$C949,bibli_modele_init!$C$1:$C$4467,$E949)</f>
        <v>0.0646447265042013</v>
      </c>
      <c r="J949" s="0" t="n">
        <f aca="false">SUMIFS(bibli_modele_init!$E$1:$E$4467,bibli_modele_init!$A$1:$A$4467,$C949,bibli_modele_init!$C$1:$C$4467,$E949)</f>
        <v>31.5</v>
      </c>
      <c r="K949" s="0" t="n">
        <f aca="false">F949-I949</f>
        <v>0.0047609274825185</v>
      </c>
      <c r="L949" s="0" t="n">
        <f aca="false">G949-J949</f>
        <v>0</v>
      </c>
      <c r="M949" s="0" t="n">
        <v>1</v>
      </c>
    </row>
    <row r="950" customFormat="false" ht="15.8" hidden="false" customHeight="false" outlineLevel="0" collapsed="false">
      <c r="A950" s="0" t="str">
        <f aca="false">MID(C950,1,2)</f>
        <v>03</v>
      </c>
      <c r="B950" s="0" t="str">
        <f aca="false">VLOOKUP(A950,Nomenclature!$E$1:$F$9,2,0)</f>
        <v>Commerce</v>
      </c>
      <c r="C950" s="5" t="s">
        <v>523</v>
      </c>
      <c r="D950" s="4" t="s">
        <v>239</v>
      </c>
      <c r="E950" s="4" t="s">
        <v>735</v>
      </c>
      <c r="F950" s="4" t="n">
        <v>0</v>
      </c>
      <c r="G950" s="4" t="n">
        <v>0</v>
      </c>
      <c r="H950" s="4" t="n">
        <v>0</v>
      </c>
      <c r="I950" s="4" t="n">
        <f aca="false">SUMIFS(bibli_modele_init!$D$1:$D$4467,bibli_modele_init!$A$1:$A$4467,$C950,bibli_modele_init!$C$1:$C$4467,$E950)</f>
        <v>0</v>
      </c>
      <c r="J950" s="0" t="n">
        <f aca="false">SUMIFS(bibli_modele_init!$E$1:$E$4467,bibli_modele_init!$A$1:$A$4467,$C950,bibli_modele_init!$C$1:$C$4467,$E950)</f>
        <v>0</v>
      </c>
      <c r="K950" s="0" t="n">
        <f aca="false">F950-I950</f>
        <v>0</v>
      </c>
      <c r="L950" s="0" t="n">
        <f aca="false">G950-J950</f>
        <v>0</v>
      </c>
      <c r="M950" s="0" t="n">
        <v>1</v>
      </c>
    </row>
    <row r="951" customFormat="false" ht="15.8" hidden="false" customHeight="false" outlineLevel="0" collapsed="false">
      <c r="A951" s="0" t="str">
        <f aca="false">MID(C951,1,2)</f>
        <v>03</v>
      </c>
      <c r="B951" s="0" t="str">
        <f aca="false">VLOOKUP(A951,Nomenclature!$E$1:$F$9,2,0)</f>
        <v>Commerce</v>
      </c>
      <c r="C951" s="5" t="s">
        <v>523</v>
      </c>
      <c r="D951" s="4" t="s">
        <v>155</v>
      </c>
      <c r="E951" s="4" t="s">
        <v>736</v>
      </c>
      <c r="F951" s="4" t="n">
        <v>0.144595112472333</v>
      </c>
      <c r="G951" s="4" t="n">
        <v>61.8333333000001</v>
      </c>
      <c r="H951" s="4" t="n">
        <v>854.6374991</v>
      </c>
      <c r="I951" s="4" t="n">
        <f aca="false">SUMIFS(bibli_modele_init!$D$1:$D$4467,bibli_modele_init!$A$1:$A$4467,$C951,bibli_modele_init!$C$1:$C$4467,$E951)</f>
        <v>0.134676513550419</v>
      </c>
      <c r="J951" s="0" t="n">
        <f aca="false">SUMIFS(bibli_modele_init!$E$1:$E$4467,bibli_modele_init!$A$1:$A$4467,$C951,bibli_modele_init!$C$1:$C$4467,$E951)</f>
        <v>61.8333333</v>
      </c>
      <c r="K951" s="0" t="n">
        <f aca="false">F951-I951</f>
        <v>0.00991859892191399</v>
      </c>
      <c r="L951" s="0" t="n">
        <f aca="false">G951-J951</f>
        <v>0</v>
      </c>
      <c r="M951" s="0" t="n">
        <v>1</v>
      </c>
    </row>
    <row r="952" customFormat="false" ht="15.8" hidden="false" customHeight="false" outlineLevel="0" collapsed="false">
      <c r="A952" s="0" t="str">
        <f aca="false">MID(C952,1,2)</f>
        <v>03</v>
      </c>
      <c r="B952" s="0" t="str">
        <f aca="false">VLOOKUP(A952,Nomenclature!$E$1:$F$9,2,0)</f>
        <v>Commerce</v>
      </c>
      <c r="C952" s="5" t="s">
        <v>523</v>
      </c>
      <c r="D952" s="4" t="s">
        <v>239</v>
      </c>
      <c r="E952" s="4" t="s">
        <v>737</v>
      </c>
      <c r="F952" s="4" t="n">
        <v>0</v>
      </c>
      <c r="G952" s="4" t="n">
        <v>0</v>
      </c>
      <c r="H952" s="4" t="n">
        <v>0</v>
      </c>
      <c r="I952" s="4" t="n">
        <f aca="false">SUMIFS(bibli_modele_init!$D$1:$D$4467,bibli_modele_init!$A$1:$A$4467,$C952,bibli_modele_init!$C$1:$C$4467,$E952)</f>
        <v>0</v>
      </c>
      <c r="J952" s="0" t="n">
        <f aca="false">SUMIFS(bibli_modele_init!$E$1:$E$4467,bibli_modele_init!$A$1:$A$4467,$C952,bibli_modele_init!$C$1:$C$4467,$E952)</f>
        <v>0</v>
      </c>
      <c r="K952" s="0" t="n">
        <f aca="false">F952-I952</f>
        <v>0</v>
      </c>
      <c r="L952" s="0" t="n">
        <f aca="false">G952-J952</f>
        <v>0</v>
      </c>
      <c r="M952" s="0" t="n">
        <v>1</v>
      </c>
    </row>
    <row r="953" customFormat="false" ht="15.8" hidden="false" customHeight="false" outlineLevel="0" collapsed="false">
      <c r="A953" s="0" t="str">
        <f aca="false">MID(C953,1,2)</f>
        <v>03</v>
      </c>
      <c r="B953" s="0" t="str">
        <f aca="false">VLOOKUP(A953,Nomenclature!$E$1:$F$9,2,0)</f>
        <v>Commerce</v>
      </c>
      <c r="C953" s="5" t="s">
        <v>523</v>
      </c>
      <c r="D953" s="4" t="s">
        <v>738</v>
      </c>
      <c r="E953" s="4" t="s">
        <v>738</v>
      </c>
      <c r="F953" s="4" t="n">
        <v>0.15</v>
      </c>
      <c r="G953" s="4" t="n">
        <v>20</v>
      </c>
      <c r="H953" s="4" t="n">
        <v>0</v>
      </c>
      <c r="I953" s="4" t="n">
        <f aca="false">SUMIFS(bibli_modele_init!$D$1:$D$4467,bibli_modele_init!$A$1:$A$4467,$C953,bibli_modele_init!$C$1:$C$4467,$E953)</f>
        <v>0.15</v>
      </c>
      <c r="J953" s="0" t="n">
        <f aca="false">SUMIFS(bibli_modele_init!$E$1:$E$4467,bibli_modele_init!$A$1:$A$4467,$C953,bibli_modele_init!$C$1:$C$4467,$E953)</f>
        <v>20</v>
      </c>
      <c r="K953" s="0" t="n">
        <f aca="false">F953-I953</f>
        <v>0</v>
      </c>
      <c r="L953" s="0" t="n">
        <f aca="false">G953-J953</f>
        <v>0</v>
      </c>
      <c r="M953" s="0" t="n">
        <v>1</v>
      </c>
    </row>
    <row r="954" customFormat="false" ht="15.8" hidden="false" customHeight="false" outlineLevel="0" collapsed="false">
      <c r="A954" s="0" t="str">
        <f aca="false">MID(C954,1,2)</f>
        <v>03</v>
      </c>
      <c r="B954" s="0" t="str">
        <f aca="false">VLOOKUP(A954,Nomenclature!$E$1:$F$9,2,0)</f>
        <v>Commerce</v>
      </c>
      <c r="C954" s="5" t="s">
        <v>670</v>
      </c>
      <c r="D954" s="4" t="s">
        <v>155</v>
      </c>
      <c r="E954" s="4" t="s">
        <v>732</v>
      </c>
      <c r="F954" s="4" t="n">
        <v>0.571607477121726</v>
      </c>
      <c r="G954" s="4" t="n">
        <v>176.8333333</v>
      </c>
      <c r="H954" s="4" t="n">
        <v>2365.887499</v>
      </c>
      <c r="I954" s="4" t="n">
        <f aca="false">SUMIFS(bibli_modele_init!$D$1:$D$4467,bibli_modele_init!$A$1:$A$4467,$C954,bibli_modele_init!$C$1:$C$4467,$E954)</f>
        <v>0.600889845589754</v>
      </c>
      <c r="J954" s="0" t="n">
        <f aca="false">SUMIFS(bibli_modele_init!$E$1:$E$4467,bibli_modele_init!$A$1:$A$4467,$C954,bibli_modele_init!$C$1:$C$4467,$E954)</f>
        <v>252.8333333</v>
      </c>
      <c r="K954" s="0" t="n">
        <f aca="false">F954-I954</f>
        <v>-0.029282368468028</v>
      </c>
      <c r="L954" s="0" t="n">
        <f aca="false">G954-J954</f>
        <v>-76</v>
      </c>
      <c r="M954" s="0" t="n">
        <v>1</v>
      </c>
    </row>
    <row r="955" customFormat="false" ht="15.8" hidden="false" customHeight="false" outlineLevel="0" collapsed="false">
      <c r="A955" s="0" t="str">
        <f aca="false">MID(C955,1,2)</f>
        <v>03</v>
      </c>
      <c r="B955" s="0" t="str">
        <f aca="false">VLOOKUP(A955,Nomenclature!$E$1:$F$9,2,0)</f>
        <v>Commerce</v>
      </c>
      <c r="C955" s="5" t="s">
        <v>670</v>
      </c>
      <c r="D955" s="4" t="s">
        <v>239</v>
      </c>
      <c r="E955" s="4" t="s">
        <v>733</v>
      </c>
      <c r="F955" s="4" t="n">
        <v>0.2268731582332</v>
      </c>
      <c r="G955" s="4" t="n">
        <v>95</v>
      </c>
      <c r="H955" s="4" t="n">
        <v>0</v>
      </c>
      <c r="I955" s="4" t="n">
        <f aca="false">SUMIFS(bibli_modele_init!$D$1:$D$4467,bibli_modele_init!$A$1:$A$4467,$C955,bibli_modele_init!$C$1:$C$4467,$E955)</f>
        <v>0.246258109188644</v>
      </c>
      <c r="J955" s="0" t="n">
        <f aca="false">SUMIFS(bibli_modele_init!$E$1:$E$4467,bibli_modele_init!$A$1:$A$4467,$C955,bibli_modele_init!$C$1:$C$4467,$E955)</f>
        <v>95</v>
      </c>
      <c r="K955" s="0" t="n">
        <f aca="false">F955-I955</f>
        <v>-0.019384950955444</v>
      </c>
      <c r="L955" s="0" t="n">
        <f aca="false">G955-J955</f>
        <v>0</v>
      </c>
      <c r="M955" s="0" t="n">
        <v>1</v>
      </c>
    </row>
    <row r="956" customFormat="false" ht="15.8" hidden="false" customHeight="false" outlineLevel="0" collapsed="false">
      <c r="A956" s="0" t="str">
        <f aca="false">MID(C956,1,2)</f>
        <v>03</v>
      </c>
      <c r="B956" s="0" t="str">
        <f aca="false">VLOOKUP(A956,Nomenclature!$E$1:$F$9,2,0)</f>
        <v>Commerce</v>
      </c>
      <c r="C956" s="5" t="s">
        <v>670</v>
      </c>
      <c r="D956" s="4" t="s">
        <v>155</v>
      </c>
      <c r="E956" s="4" t="s">
        <v>734</v>
      </c>
      <c r="F956" s="4" t="n">
        <v>0.0685928972546071</v>
      </c>
      <c r="G956" s="4" t="n">
        <v>31.5</v>
      </c>
      <c r="H956" s="4" t="n">
        <v>78.8625</v>
      </c>
      <c r="I956" s="4" t="n">
        <f aca="false">SUMIFS(bibli_modele_init!$D$1:$D$4467,bibli_modele_init!$A$1:$A$4467,$C956,bibli_modele_init!$C$1:$C$4467,$E956)</f>
        <v>0.0648961033236934</v>
      </c>
      <c r="J956" s="0" t="n">
        <f aca="false">SUMIFS(bibli_modele_init!$E$1:$E$4467,bibli_modele_init!$A$1:$A$4467,$C956,bibli_modele_init!$C$1:$C$4467,$E956)</f>
        <v>31.5</v>
      </c>
      <c r="K956" s="0" t="n">
        <f aca="false">F956-I956</f>
        <v>0.0036967939309137</v>
      </c>
      <c r="L956" s="0" t="n">
        <f aca="false">G956-J956</f>
        <v>0</v>
      </c>
      <c r="M956" s="0" t="n">
        <v>1</v>
      </c>
    </row>
    <row r="957" customFormat="false" ht="15.8" hidden="false" customHeight="false" outlineLevel="0" collapsed="false">
      <c r="A957" s="0" t="str">
        <f aca="false">MID(C957,1,2)</f>
        <v>03</v>
      </c>
      <c r="B957" s="0" t="str">
        <f aca="false">VLOOKUP(A957,Nomenclature!$E$1:$F$9,2,0)</f>
        <v>Commerce</v>
      </c>
      <c r="C957" s="5" t="s">
        <v>670</v>
      </c>
      <c r="D957" s="4" t="s">
        <v>239</v>
      </c>
      <c r="E957" s="4" t="s">
        <v>735</v>
      </c>
      <c r="F957" s="4" t="n">
        <v>0</v>
      </c>
      <c r="G957" s="4" t="n">
        <v>0</v>
      </c>
      <c r="H957" s="4" t="n">
        <v>0</v>
      </c>
      <c r="I957" s="4" t="n">
        <f aca="false">SUMIFS(bibli_modele_init!$D$1:$D$4467,bibli_modele_init!$A$1:$A$4467,$C957,bibli_modele_init!$C$1:$C$4467,$E957)</f>
        <v>0</v>
      </c>
      <c r="J957" s="0" t="n">
        <f aca="false">SUMIFS(bibli_modele_init!$E$1:$E$4467,bibli_modele_init!$A$1:$A$4467,$C957,bibli_modele_init!$C$1:$C$4467,$E957)</f>
        <v>0</v>
      </c>
      <c r="K957" s="0" t="n">
        <f aca="false">F957-I957</f>
        <v>0</v>
      </c>
      <c r="L957" s="0" t="n">
        <f aca="false">G957-J957</f>
        <v>0</v>
      </c>
      <c r="M957" s="0" t="n">
        <v>1</v>
      </c>
    </row>
    <row r="958" customFormat="false" ht="15.8" hidden="false" customHeight="false" outlineLevel="0" collapsed="false">
      <c r="A958" s="0" t="str">
        <f aca="false">MID(C958,1,2)</f>
        <v>03</v>
      </c>
      <c r="B958" s="0" t="str">
        <f aca="false">VLOOKUP(A958,Nomenclature!$E$1:$F$9,2,0)</f>
        <v>Commerce</v>
      </c>
      <c r="C958" s="5" t="s">
        <v>670</v>
      </c>
      <c r="D958" s="4" t="s">
        <v>155</v>
      </c>
      <c r="E958" s="4" t="s">
        <v>736</v>
      </c>
      <c r="F958" s="4" t="n">
        <v>0.142901869280431</v>
      </c>
      <c r="G958" s="4" t="n">
        <v>61.8333332999999</v>
      </c>
      <c r="H958" s="4" t="n">
        <v>854.6374991</v>
      </c>
      <c r="I958" s="4" t="n">
        <f aca="false">SUMIFS(bibli_modele_init!$D$1:$D$4467,bibli_modele_init!$A$1:$A$4467,$C958,bibli_modele_init!$C$1:$C$4467,$E958)</f>
        <v>0.135200215257695</v>
      </c>
      <c r="J958" s="0" t="n">
        <f aca="false">SUMIFS(bibli_modele_init!$E$1:$E$4467,bibli_modele_init!$A$1:$A$4467,$C958,bibli_modele_init!$C$1:$C$4467,$E958)</f>
        <v>61.8333333</v>
      </c>
      <c r="K958" s="0" t="n">
        <f aca="false">F958-I958</f>
        <v>0.00770165402273598</v>
      </c>
      <c r="L958" s="0" t="n">
        <f aca="false">G958-J958</f>
        <v>0</v>
      </c>
      <c r="M958" s="0" t="n">
        <v>1</v>
      </c>
    </row>
    <row r="959" customFormat="false" ht="15.8" hidden="false" customHeight="false" outlineLevel="0" collapsed="false">
      <c r="A959" s="0" t="str">
        <f aca="false">MID(C959,1,2)</f>
        <v>03</v>
      </c>
      <c r="B959" s="0" t="str">
        <f aca="false">VLOOKUP(A959,Nomenclature!$E$1:$F$9,2,0)</f>
        <v>Commerce</v>
      </c>
      <c r="C959" s="5" t="s">
        <v>670</v>
      </c>
      <c r="D959" s="4" t="s">
        <v>239</v>
      </c>
      <c r="E959" s="4" t="s">
        <v>737</v>
      </c>
      <c r="F959" s="4" t="n">
        <v>0</v>
      </c>
      <c r="G959" s="4" t="n">
        <v>0</v>
      </c>
      <c r="H959" s="4" t="n">
        <v>0</v>
      </c>
      <c r="I959" s="4" t="n">
        <f aca="false">SUMIFS(bibli_modele_init!$D$1:$D$4467,bibli_modele_init!$A$1:$A$4467,$C959,bibli_modele_init!$C$1:$C$4467,$E959)</f>
        <v>0</v>
      </c>
      <c r="J959" s="0" t="n">
        <f aca="false">SUMIFS(bibli_modele_init!$E$1:$E$4467,bibli_modele_init!$A$1:$A$4467,$C959,bibli_modele_init!$C$1:$C$4467,$E959)</f>
        <v>0</v>
      </c>
      <c r="K959" s="0" t="n">
        <f aca="false">F959-I959</f>
        <v>0</v>
      </c>
      <c r="L959" s="0" t="n">
        <f aca="false">G959-J959</f>
        <v>0</v>
      </c>
      <c r="M959" s="0" t="n">
        <v>1</v>
      </c>
    </row>
    <row r="960" customFormat="false" ht="15.8" hidden="false" customHeight="false" outlineLevel="0" collapsed="false">
      <c r="A960" s="0" t="str">
        <f aca="false">MID(C960,1,2)</f>
        <v>03</v>
      </c>
      <c r="B960" s="0" t="str">
        <f aca="false">VLOOKUP(A960,Nomenclature!$E$1:$F$9,2,0)</f>
        <v>Commerce</v>
      </c>
      <c r="C960" s="5" t="s">
        <v>670</v>
      </c>
      <c r="D960" s="4" t="s">
        <v>738</v>
      </c>
      <c r="E960" s="4" t="s">
        <v>738</v>
      </c>
      <c r="F960" s="4" t="n">
        <v>0.15</v>
      </c>
      <c r="G960" s="4" t="n">
        <v>20</v>
      </c>
      <c r="H960" s="4" t="n">
        <v>0</v>
      </c>
      <c r="I960" s="4" t="n">
        <f aca="false">SUMIFS(bibli_modele_init!$D$1:$D$4467,bibli_modele_init!$A$1:$A$4467,$C960,bibli_modele_init!$C$1:$C$4467,$E960)</f>
        <v>0.15</v>
      </c>
      <c r="J960" s="0" t="n">
        <f aca="false">SUMIFS(bibli_modele_init!$E$1:$E$4467,bibli_modele_init!$A$1:$A$4467,$C960,bibli_modele_init!$C$1:$C$4467,$E960)</f>
        <v>20</v>
      </c>
      <c r="K960" s="0" t="n">
        <f aca="false">F960-I960</f>
        <v>0</v>
      </c>
      <c r="L960" s="0" t="n">
        <f aca="false">G960-J960</f>
        <v>0</v>
      </c>
      <c r="M960" s="0" t="n">
        <v>1</v>
      </c>
    </row>
    <row r="961" customFormat="false" ht="15.8" hidden="false" customHeight="false" outlineLevel="0" collapsed="false">
      <c r="A961" s="0" t="str">
        <f aca="false">MID(C961,1,2)</f>
        <v>03</v>
      </c>
      <c r="B961" s="0" t="str">
        <f aca="false">VLOOKUP(A961,Nomenclature!$E$1:$F$9,2,0)</f>
        <v>Commerce</v>
      </c>
      <c r="C961" s="5" t="s">
        <v>258</v>
      </c>
      <c r="D961" s="4" t="s">
        <v>155</v>
      </c>
      <c r="E961" s="4" t="s">
        <v>732</v>
      </c>
      <c r="F961" s="4" t="n">
        <v>0.460649440476248</v>
      </c>
      <c r="G961" s="4" t="n">
        <v>139.49999965</v>
      </c>
      <c r="H961" s="4" t="n">
        <v>1779.864583</v>
      </c>
      <c r="I961" s="4" t="n">
        <f aca="false">SUMIFS(bibli_modele_init!$D$1:$D$4467,bibli_modele_init!$A$1:$A$4467,$C961,bibli_modele_init!$C$1:$C$4467,$E961)</f>
        <v>0.492495341278519</v>
      </c>
      <c r="J961" s="0" t="n">
        <f aca="false">SUMIFS(bibli_modele_init!$E$1:$E$4467,bibli_modele_init!$A$1:$A$4467,$C961,bibli_modele_init!$C$1:$C$4467,$E961)</f>
        <v>215.49999965</v>
      </c>
      <c r="K961" s="0" t="n">
        <f aca="false">F961-I961</f>
        <v>-0.031845900802271</v>
      </c>
      <c r="L961" s="0" t="n">
        <f aca="false">G961-J961</f>
        <v>-76</v>
      </c>
      <c r="M961" s="0" t="n">
        <v>1</v>
      </c>
    </row>
    <row r="962" customFormat="false" ht="15.8" hidden="false" customHeight="false" outlineLevel="0" collapsed="false">
      <c r="A962" s="0" t="str">
        <f aca="false">MID(C962,1,2)</f>
        <v>03</v>
      </c>
      <c r="B962" s="0" t="str">
        <f aca="false">VLOOKUP(A962,Nomenclature!$E$1:$F$9,2,0)</f>
        <v>Commerce</v>
      </c>
      <c r="C962" s="5" t="s">
        <v>258</v>
      </c>
      <c r="D962" s="4" t="s">
        <v>239</v>
      </c>
      <c r="E962" s="4" t="s">
        <v>733</v>
      </c>
      <c r="F962" s="4" t="n">
        <v>0.283571600090569</v>
      </c>
      <c r="G962" s="4" t="n">
        <v>95</v>
      </c>
      <c r="H962" s="4" t="n">
        <v>0</v>
      </c>
      <c r="I962" s="4" t="n">
        <f aca="false">SUMIFS(bibli_modele_init!$D$1:$D$4467,bibli_modele_init!$A$1:$A$4467,$C962,bibli_modele_init!$C$1:$C$4467,$E962)</f>
        <v>0.3051797061691</v>
      </c>
      <c r="J962" s="0" t="n">
        <f aca="false">SUMIFS(bibli_modele_init!$E$1:$E$4467,bibli_modele_init!$A$1:$A$4467,$C962,bibli_modele_init!$C$1:$C$4467,$E962)</f>
        <v>95</v>
      </c>
      <c r="K962" s="0" t="n">
        <f aca="false">F962-I962</f>
        <v>-0.021608106078531</v>
      </c>
      <c r="L962" s="0" t="n">
        <f aca="false">G962-J962</f>
        <v>0</v>
      </c>
      <c r="M962" s="0" t="n">
        <v>1</v>
      </c>
    </row>
    <row r="963" customFormat="false" ht="15.8" hidden="false" customHeight="false" outlineLevel="0" collapsed="false">
      <c r="A963" s="0" t="str">
        <f aca="false">MID(C963,1,2)</f>
        <v>03</v>
      </c>
      <c r="B963" s="0" t="str">
        <f aca="false">VLOOKUP(A963,Nomenclature!$E$1:$F$9,2,0)</f>
        <v>Commerce</v>
      </c>
      <c r="C963" s="5" t="s">
        <v>258</v>
      </c>
      <c r="D963" s="4" t="s">
        <v>155</v>
      </c>
      <c r="E963" s="4" t="s">
        <v>734</v>
      </c>
      <c r="F963" s="4" t="n">
        <v>0.0552779328571498</v>
      </c>
      <c r="G963" s="4" t="n">
        <v>3.49999965</v>
      </c>
      <c r="H963" s="4" t="n">
        <v>7.302082603</v>
      </c>
      <c r="I963" s="4" t="n">
        <f aca="false">SUMIFS(bibli_modele_init!$D$1:$D$4467,bibli_modele_init!$A$1:$A$4467,$C963,bibli_modele_init!$C$1:$C$4467,$E963)</f>
        <v>0.05318949685808</v>
      </c>
      <c r="J963" s="0" t="n">
        <f aca="false">SUMIFS(bibli_modele_init!$E$1:$E$4467,bibli_modele_init!$A$1:$A$4467,$C963,bibli_modele_init!$C$1:$C$4467,$E963)</f>
        <v>3.49999965</v>
      </c>
      <c r="K963" s="0" t="n">
        <f aca="false">F963-I963</f>
        <v>0.0020884359990698</v>
      </c>
      <c r="L963" s="0" t="n">
        <f aca="false">G963-J963</f>
        <v>0</v>
      </c>
      <c r="M963" s="0" t="n">
        <v>1</v>
      </c>
    </row>
    <row r="964" customFormat="false" ht="15.8" hidden="false" customHeight="false" outlineLevel="0" collapsed="false">
      <c r="A964" s="0" t="str">
        <f aca="false">MID(C964,1,2)</f>
        <v>03</v>
      </c>
      <c r="B964" s="0" t="str">
        <f aca="false">VLOOKUP(A964,Nomenclature!$E$1:$F$9,2,0)</f>
        <v>Commerce</v>
      </c>
      <c r="C964" s="5" t="s">
        <v>258</v>
      </c>
      <c r="D964" s="4" t="s">
        <v>239</v>
      </c>
      <c r="E964" s="4" t="s">
        <v>735</v>
      </c>
      <c r="F964" s="4" t="n">
        <v>0</v>
      </c>
      <c r="G964" s="4" t="n">
        <v>0</v>
      </c>
      <c r="H964" s="4" t="n">
        <v>0</v>
      </c>
      <c r="I964" s="4" t="n">
        <f aca="false">SUMIFS(bibli_modele_init!$D$1:$D$4467,bibli_modele_init!$A$1:$A$4467,$C964,bibli_modele_init!$C$1:$C$4467,$E964)</f>
        <v>0</v>
      </c>
      <c r="J964" s="0" t="n">
        <f aca="false">SUMIFS(bibli_modele_init!$E$1:$E$4467,bibli_modele_init!$A$1:$A$4467,$C964,bibli_modele_init!$C$1:$C$4467,$E964)</f>
        <v>0</v>
      </c>
      <c r="K964" s="0" t="n">
        <f aca="false">F964-I964</f>
        <v>0</v>
      </c>
      <c r="L964" s="0" t="n">
        <f aca="false">G964-J964</f>
        <v>0</v>
      </c>
      <c r="M964" s="0" t="n">
        <v>1</v>
      </c>
    </row>
    <row r="965" customFormat="false" ht="15.8" hidden="false" customHeight="false" outlineLevel="0" collapsed="false">
      <c r="A965" s="0" t="str">
        <f aca="false">MID(C965,1,2)</f>
        <v>03</v>
      </c>
      <c r="B965" s="0" t="str">
        <f aca="false">VLOOKUP(A965,Nomenclature!$E$1:$F$9,2,0)</f>
        <v>Commerce</v>
      </c>
      <c r="C965" s="5" t="s">
        <v>258</v>
      </c>
      <c r="D965" s="4" t="s">
        <v>155</v>
      </c>
      <c r="E965" s="4" t="s">
        <v>736</v>
      </c>
      <c r="F965" s="4" t="n">
        <v>0.115162360119062</v>
      </c>
      <c r="G965" s="4" t="n">
        <v>24.49999965</v>
      </c>
      <c r="H965" s="4" t="n">
        <v>454.8645826</v>
      </c>
      <c r="I965" s="4" t="n">
        <f aca="false">SUMIFS(bibli_modele_init!$D$1:$D$4467,bibli_modele_init!$A$1:$A$4467,$C965,bibli_modele_init!$C$1:$C$4467,$E965)</f>
        <v>0.110811451787667</v>
      </c>
      <c r="J965" s="0" t="n">
        <f aca="false">SUMIFS(bibli_modele_init!$E$1:$E$4467,bibli_modele_init!$A$1:$A$4467,$C965,bibli_modele_init!$C$1:$C$4467,$E965)</f>
        <v>24.49999965</v>
      </c>
      <c r="K965" s="0" t="n">
        <f aca="false">F965-I965</f>
        <v>0.00435090833139501</v>
      </c>
      <c r="L965" s="0" t="n">
        <f aca="false">G965-J965</f>
        <v>0</v>
      </c>
      <c r="M965" s="0" t="n">
        <v>1</v>
      </c>
    </row>
    <row r="966" customFormat="false" ht="15.8" hidden="false" customHeight="false" outlineLevel="0" collapsed="false">
      <c r="A966" s="0" t="str">
        <f aca="false">MID(C966,1,2)</f>
        <v>03</v>
      </c>
      <c r="B966" s="0" t="str">
        <f aca="false">VLOOKUP(A966,Nomenclature!$E$1:$F$9,2,0)</f>
        <v>Commerce</v>
      </c>
      <c r="C966" s="5" t="s">
        <v>258</v>
      </c>
      <c r="D966" s="4" t="s">
        <v>239</v>
      </c>
      <c r="E966" s="4" t="s">
        <v>737</v>
      </c>
      <c r="F966" s="4" t="n">
        <v>0</v>
      </c>
      <c r="G966" s="4" t="n">
        <v>0</v>
      </c>
      <c r="H966" s="4" t="n">
        <v>0</v>
      </c>
      <c r="I966" s="4" t="n">
        <f aca="false">SUMIFS(bibli_modele_init!$D$1:$D$4467,bibli_modele_init!$A$1:$A$4467,$C966,bibli_modele_init!$C$1:$C$4467,$E966)</f>
        <v>0</v>
      </c>
      <c r="J966" s="0" t="n">
        <f aca="false">SUMIFS(bibli_modele_init!$E$1:$E$4467,bibli_modele_init!$A$1:$A$4467,$C966,bibli_modele_init!$C$1:$C$4467,$E966)</f>
        <v>0</v>
      </c>
      <c r="K966" s="0" t="n">
        <f aca="false">F966-I966</f>
        <v>0</v>
      </c>
      <c r="L966" s="0" t="n">
        <f aca="false">G966-J966</f>
        <v>0</v>
      </c>
      <c r="M966" s="0" t="n">
        <v>1</v>
      </c>
    </row>
    <row r="967" customFormat="false" ht="15.8" hidden="false" customHeight="false" outlineLevel="0" collapsed="false">
      <c r="A967" s="0" t="str">
        <f aca="false">MID(C967,1,2)</f>
        <v>03</v>
      </c>
      <c r="B967" s="0" t="str">
        <f aca="false">VLOOKUP(A967,Nomenclature!$E$1:$F$9,2,0)</f>
        <v>Commerce</v>
      </c>
      <c r="C967" s="5" t="s">
        <v>258</v>
      </c>
      <c r="D967" s="4" t="s">
        <v>738</v>
      </c>
      <c r="E967" s="4" t="s">
        <v>738</v>
      </c>
      <c r="F967" s="4" t="n">
        <v>0.15</v>
      </c>
      <c r="G967" s="4" t="n">
        <v>20</v>
      </c>
      <c r="H967" s="4" t="n">
        <v>0</v>
      </c>
      <c r="I967" s="4" t="n">
        <f aca="false">SUMIFS(bibli_modele_init!$D$1:$D$4467,bibli_modele_init!$A$1:$A$4467,$C967,bibli_modele_init!$C$1:$C$4467,$E967)</f>
        <v>0.15</v>
      </c>
      <c r="J967" s="0" t="n">
        <f aca="false">SUMIFS(bibli_modele_init!$E$1:$E$4467,bibli_modele_init!$A$1:$A$4467,$C967,bibli_modele_init!$C$1:$C$4467,$E967)</f>
        <v>20</v>
      </c>
      <c r="K967" s="0" t="n">
        <f aca="false">F967-I967</f>
        <v>0</v>
      </c>
      <c r="L967" s="0" t="n">
        <f aca="false">G967-J967</f>
        <v>0</v>
      </c>
      <c r="M967" s="0" t="n">
        <v>1</v>
      </c>
    </row>
    <row r="968" customFormat="false" ht="15.8" hidden="false" customHeight="false" outlineLevel="0" collapsed="false">
      <c r="A968" s="0" t="str">
        <f aca="false">MID(C968,1,2)</f>
        <v>03</v>
      </c>
      <c r="B968" s="0" t="str">
        <f aca="false">VLOOKUP(A968,Nomenclature!$E$1:$F$9,2,0)</f>
        <v>Commerce</v>
      </c>
      <c r="C968" s="5" t="s">
        <v>478</v>
      </c>
      <c r="D968" s="4" t="s">
        <v>155</v>
      </c>
      <c r="E968" s="4" t="s">
        <v>732</v>
      </c>
      <c r="F968" s="4" t="n">
        <v>0.464548610930518</v>
      </c>
      <c r="G968" s="4" t="n">
        <v>139.49999965</v>
      </c>
      <c r="H968" s="4" t="n">
        <v>1779.864583</v>
      </c>
      <c r="I968" s="4" t="n">
        <f aca="false">SUMIFS(bibli_modele_init!$D$1:$D$4467,bibli_modele_init!$A$1:$A$4467,$C968,bibli_modele_init!$C$1:$C$4467,$E968)</f>
        <v>0.494805409100807</v>
      </c>
      <c r="J968" s="0" t="n">
        <f aca="false">SUMIFS(bibli_modele_init!$E$1:$E$4467,bibli_modele_init!$A$1:$A$4467,$C968,bibli_modele_init!$C$1:$C$4467,$E968)</f>
        <v>215.49999965</v>
      </c>
      <c r="K968" s="0" t="n">
        <f aca="false">F968-I968</f>
        <v>-0.030256798170289</v>
      </c>
      <c r="L968" s="0" t="n">
        <f aca="false">G968-J968</f>
        <v>-76</v>
      </c>
      <c r="M968" s="0" t="n">
        <v>1</v>
      </c>
    </row>
    <row r="969" customFormat="false" ht="15.8" hidden="false" customHeight="false" outlineLevel="0" collapsed="false">
      <c r="A969" s="0" t="str">
        <f aca="false">MID(C969,1,2)</f>
        <v>03</v>
      </c>
      <c r="B969" s="0" t="str">
        <f aca="false">VLOOKUP(A969,Nomenclature!$E$1:$F$9,2,0)</f>
        <v>Commerce</v>
      </c>
      <c r="C969" s="5" t="s">
        <v>478</v>
      </c>
      <c r="D969" s="4" t="s">
        <v>239</v>
      </c>
      <c r="E969" s="4" t="s">
        <v>733</v>
      </c>
      <c r="F969" s="4" t="n">
        <v>0.286442000901457</v>
      </c>
      <c r="G969" s="4" t="n">
        <v>95</v>
      </c>
      <c r="H969" s="4" t="n">
        <v>0</v>
      </c>
      <c r="I969" s="4" t="n">
        <f aca="false">SUMIFS(bibli_modele_init!$D$1:$D$4467,bibli_modele_init!$A$1:$A$4467,$C969,bibli_modele_init!$C$1:$C$4467,$E969)</f>
        <v>0.306732462682128</v>
      </c>
      <c r="J969" s="0" t="n">
        <f aca="false">SUMIFS(bibli_modele_init!$E$1:$E$4467,bibli_modele_init!$A$1:$A$4467,$C969,bibli_modele_init!$C$1:$C$4467,$E969)</f>
        <v>95</v>
      </c>
      <c r="K969" s="0" t="n">
        <f aca="false">F969-I969</f>
        <v>-0.020290461780671</v>
      </c>
      <c r="L969" s="0" t="n">
        <f aca="false">G969-J969</f>
        <v>0</v>
      </c>
      <c r="M969" s="0" t="n">
        <v>1</v>
      </c>
    </row>
    <row r="970" customFormat="false" ht="15.8" hidden="false" customHeight="false" outlineLevel="0" collapsed="false">
      <c r="A970" s="0" t="str">
        <f aca="false">MID(C970,1,2)</f>
        <v>03</v>
      </c>
      <c r="B970" s="0" t="str">
        <f aca="false">VLOOKUP(A970,Nomenclature!$E$1:$F$9,2,0)</f>
        <v>Commerce</v>
      </c>
      <c r="C970" s="5" t="s">
        <v>478</v>
      </c>
      <c r="D970" s="4" t="s">
        <v>155</v>
      </c>
      <c r="E970" s="4" t="s">
        <v>734</v>
      </c>
      <c r="F970" s="4" t="n">
        <v>0.0557458333116621</v>
      </c>
      <c r="G970" s="4" t="n">
        <v>3.49999965</v>
      </c>
      <c r="H970" s="4" t="n">
        <v>7.302082603</v>
      </c>
      <c r="I970" s="4" t="n">
        <f aca="false">SUMIFS(bibli_modele_init!$D$1:$D$4467,bibli_modele_init!$A$1:$A$4467,$C970,bibli_modele_init!$C$1:$C$4467,$E970)</f>
        <v>0.0534389841828872</v>
      </c>
      <c r="J970" s="0" t="n">
        <f aca="false">SUMIFS(bibli_modele_init!$E$1:$E$4467,bibli_modele_init!$A$1:$A$4467,$C970,bibli_modele_init!$C$1:$C$4467,$E970)</f>
        <v>3.49999965</v>
      </c>
      <c r="K970" s="0" t="n">
        <f aca="false">F970-I970</f>
        <v>0.0023068491287749</v>
      </c>
      <c r="L970" s="0" t="n">
        <f aca="false">G970-J970</f>
        <v>0</v>
      </c>
      <c r="M970" s="0" t="n">
        <v>1</v>
      </c>
    </row>
    <row r="971" customFormat="false" ht="15.8" hidden="false" customHeight="false" outlineLevel="0" collapsed="false">
      <c r="A971" s="0" t="str">
        <f aca="false">MID(C971,1,2)</f>
        <v>03</v>
      </c>
      <c r="B971" s="0" t="str">
        <f aca="false">VLOOKUP(A971,Nomenclature!$E$1:$F$9,2,0)</f>
        <v>Commerce</v>
      </c>
      <c r="C971" s="5" t="s">
        <v>478</v>
      </c>
      <c r="D971" s="4" t="s">
        <v>239</v>
      </c>
      <c r="E971" s="4" t="s">
        <v>735</v>
      </c>
      <c r="F971" s="4" t="n">
        <v>0</v>
      </c>
      <c r="G971" s="4" t="n">
        <v>0</v>
      </c>
      <c r="H971" s="4" t="n">
        <v>0</v>
      </c>
      <c r="I971" s="4" t="n">
        <f aca="false">SUMIFS(bibli_modele_init!$D$1:$D$4467,bibli_modele_init!$A$1:$A$4467,$C971,bibli_modele_init!$C$1:$C$4467,$E971)</f>
        <v>0</v>
      </c>
      <c r="J971" s="0" t="n">
        <f aca="false">SUMIFS(bibli_modele_init!$E$1:$E$4467,bibli_modele_init!$A$1:$A$4467,$C971,bibli_modele_init!$C$1:$C$4467,$E971)</f>
        <v>0</v>
      </c>
      <c r="K971" s="0" t="n">
        <f aca="false">F971-I971</f>
        <v>0</v>
      </c>
      <c r="L971" s="0" t="n">
        <f aca="false">G971-J971</f>
        <v>0</v>
      </c>
      <c r="M971" s="0" t="n">
        <v>1</v>
      </c>
    </row>
    <row r="972" customFormat="false" ht="15.8" hidden="false" customHeight="false" outlineLevel="0" collapsed="false">
      <c r="A972" s="0" t="str">
        <f aca="false">MID(C972,1,2)</f>
        <v>03</v>
      </c>
      <c r="B972" s="0" t="str">
        <f aca="false">VLOOKUP(A972,Nomenclature!$E$1:$F$9,2,0)</f>
        <v>Commerce</v>
      </c>
      <c r="C972" s="5" t="s">
        <v>478</v>
      </c>
      <c r="D972" s="4" t="s">
        <v>155</v>
      </c>
      <c r="E972" s="4" t="s">
        <v>736</v>
      </c>
      <c r="F972" s="4" t="n">
        <v>0.116137152732629</v>
      </c>
      <c r="G972" s="4" t="n">
        <v>24.49999965</v>
      </c>
      <c r="H972" s="4" t="n">
        <v>454.8645826</v>
      </c>
      <c r="I972" s="4" t="n">
        <f aca="false">SUMIFS(bibli_modele_init!$D$1:$D$4467,bibli_modele_init!$A$1:$A$4467,$C972,bibli_modele_init!$C$1:$C$4467,$E972)</f>
        <v>0.111331217047682</v>
      </c>
      <c r="J972" s="0" t="n">
        <f aca="false">SUMIFS(bibli_modele_init!$E$1:$E$4467,bibli_modele_init!$A$1:$A$4467,$C972,bibli_modele_init!$C$1:$C$4467,$E972)</f>
        <v>24.49999965</v>
      </c>
      <c r="K972" s="0" t="n">
        <f aca="false">F972-I972</f>
        <v>0.004805935684947</v>
      </c>
      <c r="L972" s="0" t="n">
        <f aca="false">G972-J972</f>
        <v>0</v>
      </c>
      <c r="M972" s="0" t="n">
        <v>1</v>
      </c>
    </row>
    <row r="973" customFormat="false" ht="15.8" hidden="false" customHeight="false" outlineLevel="0" collapsed="false">
      <c r="A973" s="0" t="str">
        <f aca="false">MID(C973,1,2)</f>
        <v>03</v>
      </c>
      <c r="B973" s="0" t="str">
        <f aca="false">VLOOKUP(A973,Nomenclature!$E$1:$F$9,2,0)</f>
        <v>Commerce</v>
      </c>
      <c r="C973" s="5" t="s">
        <v>478</v>
      </c>
      <c r="D973" s="4" t="s">
        <v>239</v>
      </c>
      <c r="E973" s="4" t="s">
        <v>737</v>
      </c>
      <c r="F973" s="4" t="n">
        <v>0</v>
      </c>
      <c r="G973" s="4" t="n">
        <v>0</v>
      </c>
      <c r="H973" s="4" t="n">
        <v>0</v>
      </c>
      <c r="I973" s="4" t="n">
        <f aca="false">SUMIFS(bibli_modele_init!$D$1:$D$4467,bibli_modele_init!$A$1:$A$4467,$C973,bibli_modele_init!$C$1:$C$4467,$E973)</f>
        <v>0</v>
      </c>
      <c r="J973" s="0" t="n">
        <f aca="false">SUMIFS(bibli_modele_init!$E$1:$E$4467,bibli_modele_init!$A$1:$A$4467,$C973,bibli_modele_init!$C$1:$C$4467,$E973)</f>
        <v>0</v>
      </c>
      <c r="K973" s="0" t="n">
        <f aca="false">F973-I973</f>
        <v>0</v>
      </c>
      <c r="L973" s="0" t="n">
        <f aca="false">G973-J973</f>
        <v>0</v>
      </c>
      <c r="M973" s="0" t="n">
        <v>1</v>
      </c>
    </row>
    <row r="974" customFormat="false" ht="15.8" hidden="false" customHeight="false" outlineLevel="0" collapsed="false">
      <c r="A974" s="0" t="str">
        <f aca="false">MID(C974,1,2)</f>
        <v>03</v>
      </c>
      <c r="B974" s="0" t="str">
        <f aca="false">VLOOKUP(A974,Nomenclature!$E$1:$F$9,2,0)</f>
        <v>Commerce</v>
      </c>
      <c r="C974" s="5" t="s">
        <v>478</v>
      </c>
      <c r="D974" s="4" t="s">
        <v>738</v>
      </c>
      <c r="E974" s="4" t="s">
        <v>738</v>
      </c>
      <c r="F974" s="4" t="n">
        <v>0.15</v>
      </c>
      <c r="G974" s="4" t="n">
        <v>20</v>
      </c>
      <c r="H974" s="4" t="n">
        <v>0</v>
      </c>
      <c r="I974" s="4" t="n">
        <f aca="false">SUMIFS(bibli_modele_init!$D$1:$D$4467,bibli_modele_init!$A$1:$A$4467,$C974,bibli_modele_init!$C$1:$C$4467,$E974)</f>
        <v>0.15</v>
      </c>
      <c r="J974" s="0" t="n">
        <f aca="false">SUMIFS(bibli_modele_init!$E$1:$E$4467,bibli_modele_init!$A$1:$A$4467,$C974,bibli_modele_init!$C$1:$C$4467,$E974)</f>
        <v>20</v>
      </c>
      <c r="K974" s="0" t="n">
        <f aca="false">F974-I974</f>
        <v>0</v>
      </c>
      <c r="L974" s="0" t="n">
        <f aca="false">G974-J974</f>
        <v>0</v>
      </c>
      <c r="M974" s="0" t="n">
        <v>1</v>
      </c>
    </row>
    <row r="975" customFormat="false" ht="15.8" hidden="false" customHeight="false" outlineLevel="0" collapsed="false">
      <c r="A975" s="0" t="str">
        <f aca="false">MID(C975,1,2)</f>
        <v>03</v>
      </c>
      <c r="B975" s="0" t="str">
        <f aca="false">VLOOKUP(A975,Nomenclature!$E$1:$F$9,2,0)</f>
        <v>Commerce</v>
      </c>
      <c r="C975" s="5" t="s">
        <v>617</v>
      </c>
      <c r="D975" s="4" t="s">
        <v>155</v>
      </c>
      <c r="E975" s="4" t="s">
        <v>732</v>
      </c>
      <c r="F975" s="4" t="n">
        <v>0.454348673083351</v>
      </c>
      <c r="G975" s="4" t="n">
        <v>139.49999965</v>
      </c>
      <c r="H975" s="4" t="n">
        <v>1779.864583</v>
      </c>
      <c r="I975" s="4" t="n">
        <f aca="false">SUMIFS(bibli_modele_init!$D$1:$D$4467,bibli_modele_init!$A$1:$A$4467,$C975,bibli_modele_init!$C$1:$C$4467,$E975)</f>
        <v>0.48919744670944</v>
      </c>
      <c r="J975" s="0" t="n">
        <f aca="false">SUMIFS(bibli_modele_init!$E$1:$E$4467,bibli_modele_init!$A$1:$A$4467,$C975,bibli_modele_init!$C$1:$C$4467,$E975)</f>
        <v>215.49999965</v>
      </c>
      <c r="K975" s="0" t="n">
        <f aca="false">F975-I975</f>
        <v>-0.034848773626089</v>
      </c>
      <c r="L975" s="0" t="n">
        <f aca="false">G975-J975</f>
        <v>-76</v>
      </c>
      <c r="M975" s="0" t="n">
        <v>1</v>
      </c>
    </row>
    <row r="976" customFormat="false" ht="15.8" hidden="false" customHeight="false" outlineLevel="0" collapsed="false">
      <c r="A976" s="0" t="str">
        <f aca="false">MID(C976,1,2)</f>
        <v>03</v>
      </c>
      <c r="B976" s="0" t="str">
        <f aca="false">VLOOKUP(A976,Nomenclature!$E$1:$F$9,2,0)</f>
        <v>Commerce</v>
      </c>
      <c r="C976" s="5" t="s">
        <v>617</v>
      </c>
      <c r="D976" s="4" t="s">
        <v>239</v>
      </c>
      <c r="E976" s="4" t="s">
        <v>733</v>
      </c>
      <c r="F976" s="4" t="n">
        <v>0.27963664173123</v>
      </c>
      <c r="G976" s="4" t="n">
        <v>95</v>
      </c>
      <c r="H976" s="4" t="n">
        <v>0</v>
      </c>
      <c r="I976" s="4" t="n">
        <f aca="false">SUMIFS(bibli_modele_init!$D$1:$D$4467,bibli_modele_init!$A$1:$A$4467,$C976,bibli_modele_init!$C$1:$C$4467,$E976)</f>
        <v>0.303007298250897</v>
      </c>
      <c r="J976" s="0" t="n">
        <f aca="false">SUMIFS(bibli_modele_init!$E$1:$E$4467,bibli_modele_init!$A$1:$A$4467,$C976,bibli_modele_init!$C$1:$C$4467,$E976)</f>
        <v>95</v>
      </c>
      <c r="K976" s="0" t="n">
        <f aca="false">F976-I976</f>
        <v>-0.023370656519667</v>
      </c>
      <c r="L976" s="0" t="n">
        <f aca="false">G976-J976</f>
        <v>0</v>
      </c>
      <c r="M976" s="0" t="n">
        <v>1</v>
      </c>
    </row>
    <row r="977" customFormat="false" ht="15.8" hidden="false" customHeight="false" outlineLevel="0" collapsed="false">
      <c r="A977" s="0" t="str">
        <f aca="false">MID(C977,1,2)</f>
        <v>03</v>
      </c>
      <c r="B977" s="0" t="str">
        <f aca="false">VLOOKUP(A977,Nomenclature!$E$1:$F$9,2,0)</f>
        <v>Commerce</v>
      </c>
      <c r="C977" s="5" t="s">
        <v>617</v>
      </c>
      <c r="D977" s="4" t="s">
        <v>155</v>
      </c>
      <c r="E977" s="4" t="s">
        <v>734</v>
      </c>
      <c r="F977" s="4" t="n">
        <v>0.0545218407700021</v>
      </c>
      <c r="G977" s="4" t="n">
        <v>3.49999965</v>
      </c>
      <c r="H977" s="4" t="n">
        <v>7.302082603</v>
      </c>
      <c r="I977" s="4" t="n">
        <f aca="false">SUMIFS(bibli_modele_init!$D$1:$D$4467,bibli_modele_init!$A$1:$A$4467,$C977,bibli_modele_init!$C$1:$C$4467,$E977)</f>
        <v>0.0528333242446195</v>
      </c>
      <c r="J977" s="0" t="n">
        <f aca="false">SUMIFS(bibli_modele_init!$E$1:$E$4467,bibli_modele_init!$A$1:$A$4467,$C977,bibli_modele_init!$C$1:$C$4467,$E977)</f>
        <v>3.49999965</v>
      </c>
      <c r="K977" s="0" t="n">
        <f aca="false">F977-I977</f>
        <v>0.0016885165253826</v>
      </c>
      <c r="L977" s="0" t="n">
        <f aca="false">G977-J977</f>
        <v>0</v>
      </c>
      <c r="M977" s="0" t="n">
        <v>1</v>
      </c>
    </row>
    <row r="978" customFormat="false" ht="15.8" hidden="false" customHeight="false" outlineLevel="0" collapsed="false">
      <c r="A978" s="0" t="str">
        <f aca="false">MID(C978,1,2)</f>
        <v>03</v>
      </c>
      <c r="B978" s="0" t="str">
        <f aca="false">VLOOKUP(A978,Nomenclature!$E$1:$F$9,2,0)</f>
        <v>Commerce</v>
      </c>
      <c r="C978" s="5" t="s">
        <v>617</v>
      </c>
      <c r="D978" s="4" t="s">
        <v>239</v>
      </c>
      <c r="E978" s="4" t="s">
        <v>735</v>
      </c>
      <c r="F978" s="4" t="n">
        <v>0</v>
      </c>
      <c r="G978" s="4" t="n">
        <v>0</v>
      </c>
      <c r="H978" s="4" t="n">
        <v>0</v>
      </c>
      <c r="I978" s="4" t="n">
        <f aca="false">SUMIFS(bibli_modele_init!$D$1:$D$4467,bibli_modele_init!$A$1:$A$4467,$C978,bibli_modele_init!$C$1:$C$4467,$E978)</f>
        <v>0</v>
      </c>
      <c r="J978" s="0" t="n">
        <f aca="false">SUMIFS(bibli_modele_init!$E$1:$E$4467,bibli_modele_init!$A$1:$A$4467,$C978,bibli_modele_init!$C$1:$C$4467,$E978)</f>
        <v>0</v>
      </c>
      <c r="K978" s="0" t="n">
        <f aca="false">F978-I978</f>
        <v>0</v>
      </c>
      <c r="L978" s="0" t="n">
        <f aca="false">G978-J978</f>
        <v>0</v>
      </c>
      <c r="M978" s="0" t="n">
        <v>1</v>
      </c>
    </row>
    <row r="979" customFormat="false" ht="15.8" hidden="false" customHeight="false" outlineLevel="0" collapsed="false">
      <c r="A979" s="0" t="str">
        <f aca="false">MID(C979,1,2)</f>
        <v>03</v>
      </c>
      <c r="B979" s="0" t="str">
        <f aca="false">VLOOKUP(A979,Nomenclature!$E$1:$F$9,2,0)</f>
        <v>Commerce</v>
      </c>
      <c r="C979" s="5" t="s">
        <v>617</v>
      </c>
      <c r="D979" s="4" t="s">
        <v>155</v>
      </c>
      <c r="E979" s="4" t="s">
        <v>736</v>
      </c>
      <c r="F979" s="4" t="n">
        <v>0.113587168270838</v>
      </c>
      <c r="G979" s="4" t="n">
        <v>24.49999965</v>
      </c>
      <c r="H979" s="4" t="n">
        <v>454.8645826</v>
      </c>
      <c r="I979" s="4" t="n">
        <f aca="false">SUMIFS(bibli_modele_init!$D$1:$D$4467,bibli_modele_init!$A$1:$A$4467,$C979,bibli_modele_init!$C$1:$C$4467,$E979)</f>
        <v>0.110069425509624</v>
      </c>
      <c r="J979" s="0" t="n">
        <f aca="false">SUMIFS(bibli_modele_init!$E$1:$E$4467,bibli_modele_init!$A$1:$A$4467,$C979,bibli_modele_init!$C$1:$C$4467,$E979)</f>
        <v>24.49999965</v>
      </c>
      <c r="K979" s="0" t="n">
        <f aca="false">F979-I979</f>
        <v>0.003517742761214</v>
      </c>
      <c r="L979" s="0" t="n">
        <f aca="false">G979-J979</f>
        <v>0</v>
      </c>
      <c r="M979" s="0" t="n">
        <v>1</v>
      </c>
    </row>
    <row r="980" customFormat="false" ht="15.8" hidden="false" customHeight="false" outlineLevel="0" collapsed="false">
      <c r="A980" s="0" t="str">
        <f aca="false">MID(C980,1,2)</f>
        <v>03</v>
      </c>
      <c r="B980" s="0" t="str">
        <f aca="false">VLOOKUP(A980,Nomenclature!$E$1:$F$9,2,0)</f>
        <v>Commerce</v>
      </c>
      <c r="C980" s="5" t="s">
        <v>617</v>
      </c>
      <c r="D980" s="4" t="s">
        <v>239</v>
      </c>
      <c r="E980" s="4" t="s">
        <v>737</v>
      </c>
      <c r="F980" s="4" t="n">
        <v>0</v>
      </c>
      <c r="G980" s="4" t="n">
        <v>0</v>
      </c>
      <c r="H980" s="4" t="n">
        <v>0</v>
      </c>
      <c r="I980" s="4" t="n">
        <f aca="false">SUMIFS(bibli_modele_init!$D$1:$D$4467,bibli_modele_init!$A$1:$A$4467,$C980,bibli_modele_init!$C$1:$C$4467,$E980)</f>
        <v>0</v>
      </c>
      <c r="J980" s="0" t="n">
        <f aca="false">SUMIFS(bibli_modele_init!$E$1:$E$4467,bibli_modele_init!$A$1:$A$4467,$C980,bibli_modele_init!$C$1:$C$4467,$E980)</f>
        <v>0</v>
      </c>
      <c r="K980" s="0" t="n">
        <f aca="false">F980-I980</f>
        <v>0</v>
      </c>
      <c r="L980" s="0" t="n">
        <f aca="false">G980-J980</f>
        <v>0</v>
      </c>
      <c r="M980" s="0" t="n">
        <v>1</v>
      </c>
    </row>
    <row r="981" customFormat="false" ht="15.8" hidden="false" customHeight="false" outlineLevel="0" collapsed="false">
      <c r="A981" s="0" t="str">
        <f aca="false">MID(C981,1,2)</f>
        <v>03</v>
      </c>
      <c r="B981" s="0" t="str">
        <f aca="false">VLOOKUP(A981,Nomenclature!$E$1:$F$9,2,0)</f>
        <v>Commerce</v>
      </c>
      <c r="C981" s="5" t="s">
        <v>617</v>
      </c>
      <c r="D981" s="4" t="s">
        <v>738</v>
      </c>
      <c r="E981" s="4" t="s">
        <v>738</v>
      </c>
      <c r="F981" s="4" t="n">
        <v>0.15</v>
      </c>
      <c r="G981" s="4" t="n">
        <v>20</v>
      </c>
      <c r="H981" s="4" t="n">
        <v>0</v>
      </c>
      <c r="I981" s="4" t="n">
        <f aca="false">SUMIFS(bibli_modele_init!$D$1:$D$4467,bibli_modele_init!$A$1:$A$4467,$C981,bibli_modele_init!$C$1:$C$4467,$E981)</f>
        <v>0.15</v>
      </c>
      <c r="J981" s="0" t="n">
        <f aca="false">SUMIFS(bibli_modele_init!$E$1:$E$4467,bibli_modele_init!$A$1:$A$4467,$C981,bibli_modele_init!$C$1:$C$4467,$E981)</f>
        <v>20</v>
      </c>
      <c r="K981" s="0" t="n">
        <f aca="false">F981-I981</f>
        <v>0</v>
      </c>
      <c r="L981" s="0" t="n">
        <f aca="false">G981-J981</f>
        <v>0</v>
      </c>
      <c r="M981" s="0" t="n">
        <v>1</v>
      </c>
    </row>
    <row r="982" customFormat="false" ht="15.8" hidden="false" customHeight="false" outlineLevel="0" collapsed="false">
      <c r="A982" s="0" t="str">
        <f aca="false">MID(C982,1,2)</f>
        <v>03</v>
      </c>
      <c r="B982" s="0" t="str">
        <f aca="false">VLOOKUP(A982,Nomenclature!$E$1:$F$9,2,0)</f>
        <v>Commerce</v>
      </c>
      <c r="C982" s="5" t="s">
        <v>278</v>
      </c>
      <c r="D982" s="4" t="s">
        <v>155</v>
      </c>
      <c r="E982" s="4" t="s">
        <v>732</v>
      </c>
      <c r="F982" s="4" t="n">
        <v>0.677649032702139</v>
      </c>
      <c r="G982" s="4" t="n">
        <v>119.787500151666</v>
      </c>
      <c r="H982" s="4" t="n">
        <v>2804.190625</v>
      </c>
      <c r="I982" s="4" t="n">
        <f aca="false">SUMIFS(bibli_modele_init!$D$1:$D$4467,bibli_modele_init!$A$1:$A$4467,$C982,bibli_modele_init!$C$1:$C$4467,$E982)</f>
        <v>0.70687778748314</v>
      </c>
      <c r="J982" s="0" t="n">
        <f aca="false">SUMIFS(bibli_modele_init!$E$1:$E$4467,bibli_modele_init!$A$1:$A$4467,$C982,bibli_modele_init!$C$1:$C$4467,$E982)</f>
        <v>195.787500151667</v>
      </c>
      <c r="K982" s="0" t="n">
        <f aca="false">F982-I982</f>
        <v>-0.029228754781001</v>
      </c>
      <c r="L982" s="0" t="n">
        <f aca="false">G982-J982</f>
        <v>-76.000000000001</v>
      </c>
      <c r="M982" s="0" t="n">
        <v>1</v>
      </c>
    </row>
    <row r="983" customFormat="false" ht="15.8" hidden="false" customHeight="false" outlineLevel="0" collapsed="false">
      <c r="A983" s="0" t="str">
        <f aca="false">MID(C983,1,2)</f>
        <v>03</v>
      </c>
      <c r="B983" s="0" t="str">
        <f aca="false">VLOOKUP(A983,Nomenclature!$E$1:$F$9,2,0)</f>
        <v>Commerce</v>
      </c>
      <c r="C983" s="5" t="s">
        <v>278</v>
      </c>
      <c r="D983" s="4" t="s">
        <v>239</v>
      </c>
      <c r="E983" s="4" t="s">
        <v>733</v>
      </c>
      <c r="F983" s="4" t="n">
        <v>0.40026881989776</v>
      </c>
      <c r="G983" s="4" t="n">
        <v>116.61666682</v>
      </c>
      <c r="H983" s="4" t="n">
        <v>2034.809376</v>
      </c>
      <c r="I983" s="4" t="n">
        <f aca="false">SUMIFS(bibli_modele_init!$D$1:$D$4467,bibli_modele_init!$A$1:$A$4467,$C983,bibli_modele_init!$C$1:$C$4467,$E983)</f>
        <v>0.433904045994955</v>
      </c>
      <c r="J983" s="0" t="n">
        <f aca="false">SUMIFS(bibli_modele_init!$E$1:$E$4467,bibli_modele_init!$A$1:$A$4467,$C983,bibli_modele_init!$C$1:$C$4467,$E983)</f>
        <v>116.61666682</v>
      </c>
      <c r="K983" s="0" t="n">
        <f aca="false">F983-I983</f>
        <v>-0.033635226097195</v>
      </c>
      <c r="L983" s="0" t="n">
        <f aca="false">G983-J983</f>
        <v>0</v>
      </c>
      <c r="M983" s="0" t="n">
        <v>1</v>
      </c>
    </row>
    <row r="984" customFormat="false" ht="15.8" hidden="false" customHeight="false" outlineLevel="0" collapsed="false">
      <c r="A984" s="0" t="str">
        <f aca="false">MID(C984,1,2)</f>
        <v>03</v>
      </c>
      <c r="B984" s="0" t="str">
        <f aca="false">VLOOKUP(A984,Nomenclature!$E$1:$F$9,2,0)</f>
        <v>Commerce</v>
      </c>
      <c r="C984" s="5" t="s">
        <v>278</v>
      </c>
      <c r="D984" s="4" t="s">
        <v>155</v>
      </c>
      <c r="E984" s="4" t="s">
        <v>734</v>
      </c>
      <c r="F984" s="4" t="n">
        <v>0.0813178839242567</v>
      </c>
      <c r="G984" s="4" t="n">
        <v>99.5833334999998</v>
      </c>
      <c r="H984" s="4" t="n">
        <v>523.5593759</v>
      </c>
      <c r="I984" s="4" t="n">
        <f aca="false">SUMIFS(bibli_modele_init!$D$1:$D$4467,bibli_modele_init!$A$1:$A$4467,$C984,bibli_modele_init!$C$1:$C$4467,$E984)</f>
        <v>0.076342801048179</v>
      </c>
      <c r="J984" s="0" t="n">
        <f aca="false">SUMIFS(bibli_modele_init!$E$1:$E$4467,bibli_modele_init!$A$1:$A$4467,$C984,bibli_modele_init!$C$1:$C$4467,$E984)</f>
        <v>99.5833335</v>
      </c>
      <c r="K984" s="0" t="n">
        <f aca="false">F984-I984</f>
        <v>0.00497508287607769</v>
      </c>
      <c r="L984" s="0" t="n">
        <f aca="false">G984-J984</f>
        <v>0</v>
      </c>
      <c r="M984" s="0" t="n">
        <v>1</v>
      </c>
    </row>
    <row r="985" customFormat="false" ht="15.8" hidden="false" customHeight="false" outlineLevel="0" collapsed="false">
      <c r="A985" s="0" t="str">
        <f aca="false">MID(C985,1,2)</f>
        <v>03</v>
      </c>
      <c r="B985" s="0" t="str">
        <f aca="false">VLOOKUP(A985,Nomenclature!$E$1:$F$9,2,0)</f>
        <v>Commerce</v>
      </c>
      <c r="C985" s="5" t="s">
        <v>278</v>
      </c>
      <c r="D985" s="4" t="s">
        <v>239</v>
      </c>
      <c r="E985" s="4" t="s">
        <v>735</v>
      </c>
      <c r="F985" s="4" t="n">
        <v>0.0480322583877312</v>
      </c>
      <c r="G985" s="4" t="n">
        <v>99.5833334999998</v>
      </c>
      <c r="H985" s="4" t="n">
        <v>523.5593759</v>
      </c>
      <c r="I985" s="4" t="n">
        <f aca="false">SUMIFS(bibli_modele_init!$D$1:$D$4467,bibli_modele_init!$A$1:$A$4467,$C985,bibli_modele_init!$C$1:$C$4467,$E985)</f>
        <v>0.0520684855193946</v>
      </c>
      <c r="J985" s="0" t="n">
        <f aca="false">SUMIFS(bibli_modele_init!$E$1:$E$4467,bibli_modele_init!$A$1:$A$4467,$C985,bibli_modele_init!$C$1:$C$4467,$E985)</f>
        <v>99.5833335</v>
      </c>
      <c r="K985" s="0" t="n">
        <f aca="false">F985-I985</f>
        <v>-0.00403622713166341</v>
      </c>
      <c r="L985" s="0" t="n">
        <f aca="false">G985-J985</f>
        <v>0</v>
      </c>
      <c r="M985" s="0" t="n">
        <v>1</v>
      </c>
    </row>
    <row r="986" customFormat="false" ht="15.8" hidden="false" customHeight="false" outlineLevel="0" collapsed="false">
      <c r="A986" s="0" t="str">
        <f aca="false">MID(C986,1,2)</f>
        <v>03</v>
      </c>
      <c r="B986" s="0" t="str">
        <f aca="false">VLOOKUP(A986,Nomenclature!$E$1:$F$9,2,0)</f>
        <v>Commerce</v>
      </c>
      <c r="C986" s="5" t="s">
        <v>278</v>
      </c>
      <c r="D986" s="4" t="s">
        <v>155</v>
      </c>
      <c r="E986" s="4" t="s">
        <v>736</v>
      </c>
      <c r="F986" s="4" t="n">
        <v>0.169412258175535</v>
      </c>
      <c r="G986" s="4" t="n">
        <v>113.120833485</v>
      </c>
      <c r="H986" s="4" t="n">
        <v>1292.940625</v>
      </c>
      <c r="I986" s="4" t="n">
        <f aca="false">SUMIFS(bibli_modele_init!$D$1:$D$4467,bibli_modele_init!$A$1:$A$4467,$C986,bibli_modele_init!$C$1:$C$4467,$E986)</f>
        <v>0.159047502183706</v>
      </c>
      <c r="J986" s="0" t="n">
        <f aca="false">SUMIFS(bibli_modele_init!$E$1:$E$4467,bibli_modele_init!$A$1:$A$4467,$C986,bibli_modele_init!$C$1:$C$4467,$E986)</f>
        <v>113.120833485</v>
      </c>
      <c r="K986" s="0" t="n">
        <f aca="false">F986-I986</f>
        <v>0.010364755991829</v>
      </c>
      <c r="L986" s="0" t="n">
        <f aca="false">G986-J986</f>
        <v>0</v>
      </c>
      <c r="M986" s="0" t="n">
        <v>1</v>
      </c>
    </row>
    <row r="987" customFormat="false" ht="15.8" hidden="false" customHeight="false" outlineLevel="0" collapsed="false">
      <c r="A987" s="0" t="str">
        <f aca="false">MID(C987,1,2)</f>
        <v>03</v>
      </c>
      <c r="B987" s="0" t="str">
        <f aca="false">VLOOKUP(A987,Nomenclature!$E$1:$F$9,2,0)</f>
        <v>Commerce</v>
      </c>
      <c r="C987" s="5" t="s">
        <v>278</v>
      </c>
      <c r="D987" s="4" t="s">
        <v>239</v>
      </c>
      <c r="E987" s="4" t="s">
        <v>737</v>
      </c>
      <c r="F987" s="4" t="n">
        <v>0.10006720497444</v>
      </c>
      <c r="G987" s="4" t="n">
        <v>111.61666682</v>
      </c>
      <c r="H987" s="4" t="n">
        <v>523.5593759</v>
      </c>
      <c r="I987" s="4" t="n">
        <f aca="false">SUMIFS(bibli_modele_init!$D$1:$D$4467,bibli_modele_init!$A$1:$A$4467,$C987,bibli_modele_init!$C$1:$C$4467,$E987)</f>
        <v>0.108476011498739</v>
      </c>
      <c r="J987" s="0" t="n">
        <f aca="false">SUMIFS(bibli_modele_init!$E$1:$E$4467,bibli_modele_init!$A$1:$A$4467,$C987,bibli_modele_init!$C$1:$C$4467,$E987)</f>
        <v>111.61666682</v>
      </c>
      <c r="K987" s="0" t="n">
        <f aca="false">F987-I987</f>
        <v>-0.00840880652429901</v>
      </c>
      <c r="L987" s="0" t="n">
        <f aca="false">G987-J987</f>
        <v>0</v>
      </c>
      <c r="M987" s="0" t="n">
        <v>1</v>
      </c>
    </row>
    <row r="988" customFormat="false" ht="15.8" hidden="false" customHeight="false" outlineLevel="0" collapsed="false">
      <c r="A988" s="0" t="str">
        <f aca="false">MID(C988,1,2)</f>
        <v>03</v>
      </c>
      <c r="B988" s="0" t="str">
        <f aca="false">VLOOKUP(A988,Nomenclature!$E$1:$F$9,2,0)</f>
        <v>Commerce</v>
      </c>
      <c r="C988" s="5" t="s">
        <v>278</v>
      </c>
      <c r="D988" s="4" t="s">
        <v>738</v>
      </c>
      <c r="E988" s="4" t="s">
        <v>738</v>
      </c>
      <c r="F988" s="4" t="n">
        <v>0.15</v>
      </c>
      <c r="G988" s="4" t="n">
        <v>20</v>
      </c>
      <c r="H988" s="4" t="n">
        <v>0</v>
      </c>
      <c r="I988" s="4" t="n">
        <f aca="false">SUMIFS(bibli_modele_init!$D$1:$D$4467,bibli_modele_init!$A$1:$A$4467,$C988,bibli_modele_init!$C$1:$C$4467,$E988)</f>
        <v>0.15</v>
      </c>
      <c r="J988" s="0" t="n">
        <f aca="false">SUMIFS(bibli_modele_init!$E$1:$E$4467,bibli_modele_init!$A$1:$A$4467,$C988,bibli_modele_init!$C$1:$C$4467,$E988)</f>
        <v>20</v>
      </c>
      <c r="K988" s="0" t="n">
        <f aca="false">F988-I988</f>
        <v>0</v>
      </c>
      <c r="L988" s="0" t="n">
        <f aca="false">G988-J988</f>
        <v>0</v>
      </c>
      <c r="M988" s="0" t="n">
        <v>1</v>
      </c>
    </row>
    <row r="989" customFormat="false" ht="15.8" hidden="false" customHeight="false" outlineLevel="0" collapsed="false">
      <c r="A989" s="0" t="str">
        <f aca="false">MID(C989,1,2)</f>
        <v>03</v>
      </c>
      <c r="B989" s="0" t="str">
        <f aca="false">VLOOKUP(A989,Nomenclature!$E$1:$F$9,2,0)</f>
        <v>Commerce</v>
      </c>
      <c r="C989" s="5" t="s">
        <v>486</v>
      </c>
      <c r="D989" s="4" t="s">
        <v>155</v>
      </c>
      <c r="E989" s="4" t="s">
        <v>732</v>
      </c>
      <c r="F989" s="4" t="n">
        <v>0.680131992782702</v>
      </c>
      <c r="G989" s="4" t="n">
        <v>119.787500151666</v>
      </c>
      <c r="H989" s="4" t="n">
        <v>2808.796429</v>
      </c>
      <c r="I989" s="4" t="n">
        <f aca="false">SUMIFS(bibli_modele_init!$D$1:$D$4467,bibli_modele_init!$A$1:$A$4467,$C989,bibli_modele_init!$C$1:$C$4467,$E989)</f>
        <v>0.695671954617283</v>
      </c>
      <c r="J989" s="0" t="n">
        <f aca="false">SUMIFS(bibli_modele_init!$E$1:$E$4467,bibli_modele_init!$A$1:$A$4467,$C989,bibli_modele_init!$C$1:$C$4467,$E989)</f>
        <v>195.787500151667</v>
      </c>
      <c r="K989" s="0" t="n">
        <f aca="false">F989-I989</f>
        <v>-0.015539961834581</v>
      </c>
      <c r="L989" s="0" t="n">
        <f aca="false">G989-J989</f>
        <v>-76.000000000001</v>
      </c>
      <c r="M989" s="0" t="n">
        <v>1</v>
      </c>
    </row>
    <row r="990" customFormat="false" ht="15.8" hidden="false" customHeight="false" outlineLevel="0" collapsed="false">
      <c r="A990" s="0" t="str">
        <f aca="false">MID(C990,1,2)</f>
        <v>03</v>
      </c>
      <c r="B990" s="0" t="str">
        <f aca="false">VLOOKUP(A990,Nomenclature!$E$1:$F$9,2,0)</f>
        <v>Commerce</v>
      </c>
      <c r="C990" s="5" t="s">
        <v>486</v>
      </c>
      <c r="D990" s="4" t="s">
        <v>239</v>
      </c>
      <c r="E990" s="4" t="s">
        <v>733</v>
      </c>
      <c r="F990" s="4" t="n">
        <v>0.40699623203737</v>
      </c>
      <c r="G990" s="4" t="n">
        <v>116.61666682</v>
      </c>
      <c r="H990" s="4" t="n">
        <v>2035.225001</v>
      </c>
      <c r="I990" s="4" t="n">
        <f aca="false">SUMIFS(bibli_modele_init!$D$1:$D$4467,bibli_modele_init!$A$1:$A$4467,$C990,bibli_modele_init!$C$1:$C$4467,$E990)</f>
        <v>0.418781814476836</v>
      </c>
      <c r="J990" s="0" t="n">
        <f aca="false">SUMIFS(bibli_modele_init!$E$1:$E$4467,bibli_modele_init!$A$1:$A$4467,$C990,bibli_modele_init!$C$1:$C$4467,$E990)</f>
        <v>116.61666682</v>
      </c>
      <c r="K990" s="0" t="n">
        <f aca="false">F990-I990</f>
        <v>-0.011785582439466</v>
      </c>
      <c r="L990" s="0" t="n">
        <f aca="false">G990-J990</f>
        <v>0</v>
      </c>
      <c r="M990" s="0" t="n">
        <v>1</v>
      </c>
    </row>
    <row r="991" customFormat="false" ht="15.8" hidden="false" customHeight="false" outlineLevel="0" collapsed="false">
      <c r="A991" s="0" t="str">
        <f aca="false">MID(C991,1,2)</f>
        <v>03</v>
      </c>
      <c r="B991" s="0" t="str">
        <f aca="false">VLOOKUP(A991,Nomenclature!$E$1:$F$9,2,0)</f>
        <v>Commerce</v>
      </c>
      <c r="C991" s="5" t="s">
        <v>486</v>
      </c>
      <c r="D991" s="4" t="s">
        <v>155</v>
      </c>
      <c r="E991" s="4" t="s">
        <v>734</v>
      </c>
      <c r="F991" s="4" t="n">
        <v>0.0816158391339242</v>
      </c>
      <c r="G991" s="4" t="n">
        <v>99.5833334999998</v>
      </c>
      <c r="H991" s="4" t="n">
        <v>526.6535723</v>
      </c>
      <c r="I991" s="4" t="n">
        <f aca="false">SUMIFS(bibli_modele_init!$D$1:$D$4467,bibli_modele_init!$A$1:$A$4467,$C991,bibli_modele_init!$C$1:$C$4467,$E991)</f>
        <v>0.0751325710986666</v>
      </c>
      <c r="J991" s="0" t="n">
        <f aca="false">SUMIFS(bibli_modele_init!$E$1:$E$4467,bibli_modele_init!$A$1:$A$4467,$C991,bibli_modele_init!$C$1:$C$4467,$E991)</f>
        <v>99.5833335</v>
      </c>
      <c r="K991" s="0" t="n">
        <f aca="false">F991-I991</f>
        <v>0.0064832680352576</v>
      </c>
      <c r="L991" s="0" t="n">
        <f aca="false">G991-J991</f>
        <v>0</v>
      </c>
      <c r="M991" s="0" t="n">
        <v>1</v>
      </c>
    </row>
    <row r="992" customFormat="false" ht="15.8" hidden="false" customHeight="false" outlineLevel="0" collapsed="false">
      <c r="A992" s="0" t="str">
        <f aca="false">MID(C992,1,2)</f>
        <v>03</v>
      </c>
      <c r="B992" s="0" t="str">
        <f aca="false">VLOOKUP(A992,Nomenclature!$E$1:$F$9,2,0)</f>
        <v>Commerce</v>
      </c>
      <c r="C992" s="5" t="s">
        <v>486</v>
      </c>
      <c r="D992" s="4" t="s">
        <v>239</v>
      </c>
      <c r="E992" s="4" t="s">
        <v>735</v>
      </c>
      <c r="F992" s="4" t="n">
        <v>0.0488395478444843</v>
      </c>
      <c r="G992" s="4" t="n">
        <v>99.5833334999998</v>
      </c>
      <c r="H992" s="4" t="n">
        <v>526.6535723</v>
      </c>
      <c r="I992" s="4" t="n">
        <f aca="false">SUMIFS(bibli_modele_init!$D$1:$D$4467,bibli_modele_init!$A$1:$A$4467,$C992,bibli_modele_init!$C$1:$C$4467,$E992)</f>
        <v>0.0502538177372204</v>
      </c>
      <c r="J992" s="0" t="n">
        <f aca="false">SUMIFS(bibli_modele_init!$E$1:$E$4467,bibli_modele_init!$A$1:$A$4467,$C992,bibli_modele_init!$C$1:$C$4467,$E992)</f>
        <v>99.5833335</v>
      </c>
      <c r="K992" s="0" t="n">
        <f aca="false">F992-I992</f>
        <v>-0.0014142698927361</v>
      </c>
      <c r="L992" s="0" t="n">
        <f aca="false">G992-J992</f>
        <v>0</v>
      </c>
      <c r="M992" s="0" t="n">
        <v>1</v>
      </c>
    </row>
    <row r="993" customFormat="false" ht="15.8" hidden="false" customHeight="false" outlineLevel="0" collapsed="false">
      <c r="A993" s="0" t="str">
        <f aca="false">MID(C993,1,2)</f>
        <v>03</v>
      </c>
      <c r="B993" s="0" t="str">
        <f aca="false">VLOOKUP(A993,Nomenclature!$E$1:$F$9,2,0)</f>
        <v>Commerce</v>
      </c>
      <c r="C993" s="5" t="s">
        <v>486</v>
      </c>
      <c r="D993" s="4" t="s">
        <v>155</v>
      </c>
      <c r="E993" s="4" t="s">
        <v>736</v>
      </c>
      <c r="F993" s="4" t="n">
        <v>0.170032998195675</v>
      </c>
      <c r="G993" s="4" t="n">
        <v>113.120833485</v>
      </c>
      <c r="H993" s="4" t="n">
        <v>1300.225</v>
      </c>
      <c r="I993" s="4" t="n">
        <f aca="false">SUMIFS(bibli_modele_init!$D$1:$D$4467,bibli_modele_init!$A$1:$A$4467,$C993,bibli_modele_init!$C$1:$C$4467,$E993)</f>
        <v>0.156526189788889</v>
      </c>
      <c r="J993" s="0" t="n">
        <f aca="false">SUMIFS(bibli_modele_init!$E$1:$E$4467,bibli_modele_init!$A$1:$A$4467,$C993,bibli_modele_init!$C$1:$C$4467,$E993)</f>
        <v>113.120833485</v>
      </c>
      <c r="K993" s="0" t="n">
        <f aca="false">F993-I993</f>
        <v>0.013506808406786</v>
      </c>
      <c r="L993" s="0" t="n">
        <f aca="false">G993-J993</f>
        <v>0</v>
      </c>
      <c r="M993" s="0" t="n">
        <v>1</v>
      </c>
    </row>
    <row r="994" customFormat="false" ht="15.8" hidden="false" customHeight="false" outlineLevel="0" collapsed="false">
      <c r="A994" s="0" t="str">
        <f aca="false">MID(C994,1,2)</f>
        <v>03</v>
      </c>
      <c r="B994" s="0" t="str">
        <f aca="false">VLOOKUP(A994,Nomenclature!$E$1:$F$9,2,0)</f>
        <v>Commerce</v>
      </c>
      <c r="C994" s="5" t="s">
        <v>486</v>
      </c>
      <c r="D994" s="4" t="s">
        <v>239</v>
      </c>
      <c r="E994" s="4" t="s">
        <v>737</v>
      </c>
      <c r="F994" s="4" t="n">
        <v>0.101749058009342</v>
      </c>
      <c r="G994" s="4" t="n">
        <v>111.61666682</v>
      </c>
      <c r="H994" s="4" t="n">
        <v>526.6535723</v>
      </c>
      <c r="I994" s="4" t="n">
        <f aca="false">SUMIFS(bibli_modele_init!$D$1:$D$4467,bibli_modele_init!$A$1:$A$4467,$C994,bibli_modele_init!$C$1:$C$4467,$E994)</f>
        <v>0.104695453619209</v>
      </c>
      <c r="J994" s="0" t="n">
        <f aca="false">SUMIFS(bibli_modele_init!$E$1:$E$4467,bibli_modele_init!$A$1:$A$4467,$C994,bibli_modele_init!$C$1:$C$4467,$E994)</f>
        <v>111.61666682</v>
      </c>
      <c r="K994" s="0" t="n">
        <f aca="false">F994-I994</f>
        <v>-0.00294639560986701</v>
      </c>
      <c r="L994" s="0" t="n">
        <f aca="false">G994-J994</f>
        <v>0</v>
      </c>
      <c r="M994" s="0" t="n">
        <v>1</v>
      </c>
    </row>
    <row r="995" customFormat="false" ht="15.8" hidden="false" customHeight="false" outlineLevel="0" collapsed="false">
      <c r="A995" s="0" t="str">
        <f aca="false">MID(C995,1,2)</f>
        <v>03</v>
      </c>
      <c r="B995" s="0" t="str">
        <f aca="false">VLOOKUP(A995,Nomenclature!$E$1:$F$9,2,0)</f>
        <v>Commerce</v>
      </c>
      <c r="C995" s="5" t="s">
        <v>486</v>
      </c>
      <c r="D995" s="4" t="s">
        <v>738</v>
      </c>
      <c r="E995" s="4" t="s">
        <v>738</v>
      </c>
      <c r="F995" s="4" t="n">
        <v>0.15</v>
      </c>
      <c r="G995" s="4" t="n">
        <v>20</v>
      </c>
      <c r="H995" s="4" t="n">
        <v>0</v>
      </c>
      <c r="I995" s="4" t="n">
        <f aca="false">SUMIFS(bibli_modele_init!$D$1:$D$4467,bibli_modele_init!$A$1:$A$4467,$C995,bibli_modele_init!$C$1:$C$4467,$E995)</f>
        <v>0.15</v>
      </c>
      <c r="J995" s="0" t="n">
        <f aca="false">SUMIFS(bibli_modele_init!$E$1:$E$4467,bibli_modele_init!$A$1:$A$4467,$C995,bibli_modele_init!$C$1:$C$4467,$E995)</f>
        <v>20</v>
      </c>
      <c r="K995" s="0" t="n">
        <f aca="false">F995-I995</f>
        <v>0</v>
      </c>
      <c r="L995" s="0" t="n">
        <f aca="false">G995-J995</f>
        <v>0</v>
      </c>
      <c r="M995" s="0" t="n">
        <v>1</v>
      </c>
    </row>
    <row r="996" customFormat="false" ht="15.8" hidden="false" customHeight="false" outlineLevel="0" collapsed="false">
      <c r="A996" s="0" t="str">
        <f aca="false">MID(C996,1,2)</f>
        <v>03</v>
      </c>
      <c r="B996" s="0" t="str">
        <f aca="false">VLOOKUP(A996,Nomenclature!$E$1:$F$9,2,0)</f>
        <v>Commerce</v>
      </c>
      <c r="C996" s="5" t="s">
        <v>626</v>
      </c>
      <c r="D996" s="4" t="s">
        <v>155</v>
      </c>
      <c r="E996" s="4" t="s">
        <v>732</v>
      </c>
      <c r="F996" s="4" t="n">
        <v>0.67119784288102</v>
      </c>
      <c r="G996" s="4" t="n">
        <v>119.787500151667</v>
      </c>
      <c r="H996" s="4" t="n">
        <v>2804.190625</v>
      </c>
      <c r="I996" s="4" t="n">
        <f aca="false">SUMIFS(bibli_modele_init!$D$1:$D$4467,bibli_modele_init!$A$1:$A$4467,$C996,bibli_modele_init!$C$1:$C$4467,$E996)</f>
        <v>0.70675766097254</v>
      </c>
      <c r="J996" s="0" t="n">
        <f aca="false">SUMIFS(bibli_modele_init!$E$1:$E$4467,bibli_modele_init!$A$1:$A$4467,$C996,bibli_modele_init!$C$1:$C$4467,$E996)</f>
        <v>195.787500151667</v>
      </c>
      <c r="K996" s="0" t="n">
        <f aca="false">F996-I996</f>
        <v>-0.03555981809152</v>
      </c>
      <c r="L996" s="0" t="n">
        <f aca="false">G996-J996</f>
        <v>-76</v>
      </c>
      <c r="M996" s="0" t="n">
        <v>1</v>
      </c>
    </row>
    <row r="997" customFormat="false" ht="15.8" hidden="false" customHeight="false" outlineLevel="0" collapsed="false">
      <c r="A997" s="0" t="str">
        <f aca="false">MID(C997,1,2)</f>
        <v>03</v>
      </c>
      <c r="B997" s="0" t="str">
        <f aca="false">VLOOKUP(A997,Nomenclature!$E$1:$F$9,2,0)</f>
        <v>Commerce</v>
      </c>
      <c r="C997" s="5" t="s">
        <v>626</v>
      </c>
      <c r="D997" s="4" t="s">
        <v>239</v>
      </c>
      <c r="E997" s="4" t="s">
        <v>733</v>
      </c>
      <c r="F997" s="4" t="n">
        <v>0.397794597915534</v>
      </c>
      <c r="G997" s="4" t="n">
        <v>116.61666682</v>
      </c>
      <c r="H997" s="4" t="n">
        <v>2034.809376</v>
      </c>
      <c r="I997" s="4" t="n">
        <f aca="false">SUMIFS(bibli_modele_init!$D$1:$D$4467,bibli_modele_init!$A$1:$A$4467,$C997,bibli_modele_init!$C$1:$C$4467,$E997)</f>
        <v>0.433028531707081</v>
      </c>
      <c r="J997" s="0" t="n">
        <f aca="false">SUMIFS(bibli_modele_init!$E$1:$E$4467,bibli_modele_init!$A$1:$A$4467,$C997,bibli_modele_init!$C$1:$C$4467,$E997)</f>
        <v>116.61666682</v>
      </c>
      <c r="K997" s="0" t="n">
        <f aca="false">F997-I997</f>
        <v>-0.035233933791547</v>
      </c>
      <c r="L997" s="0" t="n">
        <f aca="false">G997-J997</f>
        <v>0</v>
      </c>
      <c r="M997" s="0" t="n">
        <v>1</v>
      </c>
    </row>
    <row r="998" customFormat="false" ht="15.8" hidden="false" customHeight="false" outlineLevel="0" collapsed="false">
      <c r="A998" s="0" t="str">
        <f aca="false">MID(C998,1,2)</f>
        <v>03</v>
      </c>
      <c r="B998" s="0" t="str">
        <f aca="false">VLOOKUP(A998,Nomenclature!$E$1:$F$9,2,0)</f>
        <v>Commerce</v>
      </c>
      <c r="C998" s="5" t="s">
        <v>626</v>
      </c>
      <c r="D998" s="4" t="s">
        <v>155</v>
      </c>
      <c r="E998" s="4" t="s">
        <v>734</v>
      </c>
      <c r="F998" s="4" t="n">
        <v>0.0805437411457224</v>
      </c>
      <c r="G998" s="4" t="n">
        <v>99.5833335000003</v>
      </c>
      <c r="H998" s="4" t="n">
        <v>523.5593759</v>
      </c>
      <c r="I998" s="4" t="n">
        <f aca="false">SUMIFS(bibli_modele_init!$D$1:$D$4467,bibli_modele_init!$A$1:$A$4467,$C998,bibli_modele_init!$C$1:$C$4467,$E998)</f>
        <v>0.0763298273850343</v>
      </c>
      <c r="J998" s="0" t="n">
        <f aca="false">SUMIFS(bibli_modele_init!$E$1:$E$4467,bibli_modele_init!$A$1:$A$4467,$C998,bibli_modele_init!$C$1:$C$4467,$E998)</f>
        <v>99.5833335</v>
      </c>
      <c r="K998" s="0" t="n">
        <f aca="false">F998-I998</f>
        <v>0.0042139137606881</v>
      </c>
      <c r="L998" s="0" t="n">
        <f aca="false">G998-J998</f>
        <v>0</v>
      </c>
      <c r="M998" s="0" t="n">
        <v>1</v>
      </c>
    </row>
    <row r="999" customFormat="false" ht="15.8" hidden="false" customHeight="false" outlineLevel="0" collapsed="false">
      <c r="A999" s="0" t="str">
        <f aca="false">MID(C999,1,2)</f>
        <v>03</v>
      </c>
      <c r="B999" s="0" t="str">
        <f aca="false">VLOOKUP(A999,Nomenclature!$E$1:$F$9,2,0)</f>
        <v>Commerce</v>
      </c>
      <c r="C999" s="5" t="s">
        <v>626</v>
      </c>
      <c r="D999" s="4" t="s">
        <v>239</v>
      </c>
      <c r="E999" s="4" t="s">
        <v>735</v>
      </c>
      <c r="F999" s="4" t="n">
        <v>0.0477353517498641</v>
      </c>
      <c r="G999" s="4" t="n">
        <v>99.5833335000003</v>
      </c>
      <c r="H999" s="4" t="n">
        <v>523.5593759</v>
      </c>
      <c r="I999" s="4" t="n">
        <f aca="false">SUMIFS(bibli_modele_init!$D$1:$D$4467,bibli_modele_init!$A$1:$A$4467,$C999,bibli_modele_init!$C$1:$C$4467,$E999)</f>
        <v>0.0519634238048497</v>
      </c>
      <c r="J999" s="0" t="n">
        <f aca="false">SUMIFS(bibli_modele_init!$E$1:$E$4467,bibli_modele_init!$A$1:$A$4467,$C999,bibli_modele_init!$C$1:$C$4467,$E999)</f>
        <v>99.5833335</v>
      </c>
      <c r="K999" s="0" t="n">
        <f aca="false">F999-I999</f>
        <v>-0.0042280720549856</v>
      </c>
      <c r="L999" s="0" t="n">
        <f aca="false">G999-J999</f>
        <v>0</v>
      </c>
      <c r="M999" s="0" t="n">
        <v>1</v>
      </c>
    </row>
    <row r="1000" customFormat="false" ht="15.8" hidden="false" customHeight="false" outlineLevel="0" collapsed="false">
      <c r="A1000" s="0" t="str">
        <f aca="false">MID(C1000,1,2)</f>
        <v>03</v>
      </c>
      <c r="B1000" s="0" t="str">
        <f aca="false">VLOOKUP(A1000,Nomenclature!$E$1:$F$9,2,0)</f>
        <v>Commerce</v>
      </c>
      <c r="C1000" s="5" t="s">
        <v>626</v>
      </c>
      <c r="D1000" s="4" t="s">
        <v>155</v>
      </c>
      <c r="E1000" s="4" t="s">
        <v>736</v>
      </c>
      <c r="F1000" s="4" t="n">
        <v>0.167799460720255</v>
      </c>
      <c r="G1000" s="4" t="n">
        <v>113.120833485</v>
      </c>
      <c r="H1000" s="4" t="n">
        <v>1292.940625</v>
      </c>
      <c r="I1000" s="4" t="n">
        <f aca="false">SUMIFS(bibli_modele_init!$D$1:$D$4467,bibli_modele_init!$A$1:$A$4467,$C1000,bibli_modele_init!$C$1:$C$4467,$E1000)</f>
        <v>0.159020473718821</v>
      </c>
      <c r="J1000" s="0" t="n">
        <f aca="false">SUMIFS(bibli_modele_init!$E$1:$E$4467,bibli_modele_init!$A$1:$A$4467,$C1000,bibli_modele_init!$C$1:$C$4467,$E1000)</f>
        <v>113.120833485</v>
      </c>
      <c r="K1000" s="0" t="n">
        <f aca="false">F1000-I1000</f>
        <v>0.00877898700143398</v>
      </c>
      <c r="L1000" s="0" t="n">
        <f aca="false">G1000-J1000</f>
        <v>0</v>
      </c>
      <c r="M1000" s="0" t="n">
        <v>1</v>
      </c>
    </row>
    <row r="1001" customFormat="false" ht="15.8" hidden="false" customHeight="false" outlineLevel="0" collapsed="false">
      <c r="A1001" s="0" t="str">
        <f aca="false">MID(C1001,1,2)</f>
        <v>03</v>
      </c>
      <c r="B1001" s="0" t="str">
        <f aca="false">VLOOKUP(A1001,Nomenclature!$E$1:$F$9,2,0)</f>
        <v>Commerce</v>
      </c>
      <c r="C1001" s="5" t="s">
        <v>626</v>
      </c>
      <c r="D1001" s="4" t="s">
        <v>239</v>
      </c>
      <c r="E1001" s="4" t="s">
        <v>737</v>
      </c>
      <c r="F1001" s="4" t="n">
        <v>0.0994486494788835</v>
      </c>
      <c r="G1001" s="4" t="n">
        <v>111.61666682</v>
      </c>
      <c r="H1001" s="4" t="n">
        <v>523.5593759</v>
      </c>
      <c r="I1001" s="4" t="n">
        <f aca="false">SUMIFS(bibli_modele_init!$D$1:$D$4467,bibli_modele_init!$A$1:$A$4467,$C1001,bibli_modele_init!$C$1:$C$4467,$E1001)</f>
        <v>0.10825713292677</v>
      </c>
      <c r="J1001" s="0" t="n">
        <f aca="false">SUMIFS(bibli_modele_init!$E$1:$E$4467,bibli_modele_init!$A$1:$A$4467,$C1001,bibli_modele_init!$C$1:$C$4467,$E1001)</f>
        <v>111.61666682</v>
      </c>
      <c r="K1001" s="0" t="n">
        <f aca="false">F1001-I1001</f>
        <v>-0.0088084834478865</v>
      </c>
      <c r="L1001" s="0" t="n">
        <f aca="false">G1001-J1001</f>
        <v>0</v>
      </c>
      <c r="M1001" s="0" t="n">
        <v>1</v>
      </c>
    </row>
    <row r="1002" customFormat="false" ht="15.8" hidden="false" customHeight="false" outlineLevel="0" collapsed="false">
      <c r="A1002" s="0" t="str">
        <f aca="false">MID(C1002,1,2)</f>
        <v>03</v>
      </c>
      <c r="B1002" s="0" t="str">
        <f aca="false">VLOOKUP(A1002,Nomenclature!$E$1:$F$9,2,0)</f>
        <v>Commerce</v>
      </c>
      <c r="C1002" s="5" t="s">
        <v>626</v>
      </c>
      <c r="D1002" s="4" t="s">
        <v>738</v>
      </c>
      <c r="E1002" s="4" t="s">
        <v>738</v>
      </c>
      <c r="F1002" s="4" t="n">
        <v>0.15</v>
      </c>
      <c r="G1002" s="4" t="n">
        <v>20</v>
      </c>
      <c r="H1002" s="4" t="n">
        <v>0</v>
      </c>
      <c r="I1002" s="4" t="n">
        <f aca="false">SUMIFS(bibli_modele_init!$D$1:$D$4467,bibli_modele_init!$A$1:$A$4467,$C1002,bibli_modele_init!$C$1:$C$4467,$E1002)</f>
        <v>0.15</v>
      </c>
      <c r="J1002" s="0" t="n">
        <f aca="false">SUMIFS(bibli_modele_init!$E$1:$E$4467,bibli_modele_init!$A$1:$A$4467,$C1002,bibli_modele_init!$C$1:$C$4467,$E1002)</f>
        <v>20</v>
      </c>
      <c r="K1002" s="0" t="n">
        <f aca="false">F1002-I1002</f>
        <v>0</v>
      </c>
      <c r="L1002" s="0" t="n">
        <f aca="false">G1002-J1002</f>
        <v>0</v>
      </c>
      <c r="M1002" s="0" t="n">
        <v>1</v>
      </c>
    </row>
    <row r="1003" customFormat="false" ht="15.8" hidden="false" customHeight="false" outlineLevel="0" collapsed="false">
      <c r="A1003" s="0" t="str">
        <f aca="false">MID(C1003,1,2)</f>
        <v>03</v>
      </c>
      <c r="B1003" s="0" t="str">
        <f aca="false">VLOOKUP(A1003,Nomenclature!$E$1:$F$9,2,0)</f>
        <v>Commerce</v>
      </c>
      <c r="C1003" s="5" t="s">
        <v>309</v>
      </c>
      <c r="D1003" s="4" t="s">
        <v>155</v>
      </c>
      <c r="E1003" s="4" t="s">
        <v>732</v>
      </c>
      <c r="F1003" s="4" t="n">
        <v>0.54582415434738</v>
      </c>
      <c r="G1003" s="4" t="n">
        <v>167.82083295</v>
      </c>
      <c r="H1003" s="4" t="n">
        <v>1873.717967</v>
      </c>
      <c r="I1003" s="4" t="n">
        <f aca="false">SUMIFS(bibli_modele_init!$D$1:$D$4467,bibli_modele_init!$A$1:$A$4467,$C1003,bibli_modele_init!$C$1:$C$4467,$E1003)</f>
        <v>0.56380336328613</v>
      </c>
      <c r="J1003" s="0" t="n">
        <f aca="false">SUMIFS(bibli_modele_init!$E$1:$E$4467,bibli_modele_init!$A$1:$A$4467,$C1003,bibli_modele_init!$C$1:$C$4467,$E1003)</f>
        <v>243.82083295</v>
      </c>
      <c r="K1003" s="0" t="n">
        <f aca="false">F1003-I1003</f>
        <v>-0.01797920893875</v>
      </c>
      <c r="L1003" s="0" t="n">
        <f aca="false">G1003-J1003</f>
        <v>-76</v>
      </c>
      <c r="M1003" s="0" t="n">
        <v>1</v>
      </c>
    </row>
    <row r="1004" customFormat="false" ht="15.8" hidden="false" customHeight="false" outlineLevel="0" collapsed="false">
      <c r="A1004" s="0" t="str">
        <f aca="false">MID(C1004,1,2)</f>
        <v>03</v>
      </c>
      <c r="B1004" s="0" t="str">
        <f aca="false">VLOOKUP(A1004,Nomenclature!$E$1:$F$9,2,0)</f>
        <v>Commerce</v>
      </c>
      <c r="C1004" s="5" t="s">
        <v>309</v>
      </c>
      <c r="D1004" s="4" t="s">
        <v>239</v>
      </c>
      <c r="E1004" s="4" t="s">
        <v>733</v>
      </c>
      <c r="F1004" s="4" t="n">
        <v>0.275907539807744</v>
      </c>
      <c r="G1004" s="4" t="n">
        <v>95</v>
      </c>
      <c r="H1004" s="4" t="n">
        <v>0</v>
      </c>
      <c r="I1004" s="4" t="n">
        <f aca="false">SUMIFS(bibli_modele_init!$D$1:$D$4467,bibli_modele_init!$A$1:$A$4467,$C1004,bibli_modele_init!$C$1:$C$4467,$E1004)</f>
        <v>0.289983037807269</v>
      </c>
      <c r="J1004" s="0" t="n">
        <f aca="false">SUMIFS(bibli_modele_init!$E$1:$E$4467,bibli_modele_init!$A$1:$A$4467,$C1004,bibli_modele_init!$C$1:$C$4467,$E1004)</f>
        <v>95</v>
      </c>
      <c r="K1004" s="0" t="n">
        <f aca="false">F1004-I1004</f>
        <v>-0.014075497999525</v>
      </c>
      <c r="L1004" s="0" t="n">
        <f aca="false">G1004-J1004</f>
        <v>0</v>
      </c>
      <c r="M1004" s="0" t="n">
        <v>1</v>
      </c>
    </row>
    <row r="1005" customFormat="false" ht="15.8" hidden="false" customHeight="false" outlineLevel="0" collapsed="false">
      <c r="A1005" s="0" t="str">
        <f aca="false">MID(C1005,1,2)</f>
        <v>03</v>
      </c>
      <c r="B1005" s="0" t="str">
        <f aca="false">VLOOKUP(A1005,Nomenclature!$E$1:$F$9,2,0)</f>
        <v>Commerce</v>
      </c>
      <c r="C1005" s="5" t="s">
        <v>309</v>
      </c>
      <c r="D1005" s="4" t="s">
        <v>155</v>
      </c>
      <c r="E1005" s="4" t="s">
        <v>734</v>
      </c>
      <c r="F1005" s="4" t="n">
        <v>0.0654988985216856</v>
      </c>
      <c r="G1005" s="4" t="n">
        <v>30.0124996499999</v>
      </c>
      <c r="H1005" s="4" t="n">
        <v>62.61536385</v>
      </c>
      <c r="I1005" s="4" t="n">
        <f aca="false">SUMIFS(bibli_modele_init!$D$1:$D$4467,bibli_modele_init!$A$1:$A$4467,$C1005,bibli_modele_init!$C$1:$C$4467,$E1005)</f>
        <v>0.060890763234902</v>
      </c>
      <c r="J1005" s="0" t="n">
        <f aca="false">SUMIFS(bibli_modele_init!$E$1:$E$4467,bibli_modele_init!$A$1:$A$4467,$C1005,bibli_modele_init!$C$1:$C$4467,$E1005)</f>
        <v>30.01249965</v>
      </c>
      <c r="K1005" s="0" t="n">
        <f aca="false">F1005-I1005</f>
        <v>0.00460813528678359</v>
      </c>
      <c r="L1005" s="0" t="n">
        <f aca="false">G1005-J1005</f>
        <v>0</v>
      </c>
      <c r="M1005" s="0" t="n">
        <v>1</v>
      </c>
    </row>
    <row r="1006" customFormat="false" ht="15.8" hidden="false" customHeight="false" outlineLevel="0" collapsed="false">
      <c r="A1006" s="0" t="str">
        <f aca="false">MID(C1006,1,2)</f>
        <v>03</v>
      </c>
      <c r="B1006" s="0" t="str">
        <f aca="false">VLOOKUP(A1006,Nomenclature!$E$1:$F$9,2,0)</f>
        <v>Commerce</v>
      </c>
      <c r="C1006" s="5" t="s">
        <v>309</v>
      </c>
      <c r="D1006" s="4" t="s">
        <v>239</v>
      </c>
      <c r="E1006" s="4" t="s">
        <v>735</v>
      </c>
      <c r="F1006" s="4" t="n">
        <v>0</v>
      </c>
      <c r="G1006" s="4" t="n">
        <v>0</v>
      </c>
      <c r="H1006" s="4" t="n">
        <v>0</v>
      </c>
      <c r="I1006" s="4" t="n">
        <f aca="false">SUMIFS(bibli_modele_init!$D$1:$D$4467,bibli_modele_init!$A$1:$A$4467,$C1006,bibli_modele_init!$C$1:$C$4467,$E1006)</f>
        <v>0</v>
      </c>
      <c r="J1006" s="0" t="n">
        <f aca="false">SUMIFS(bibli_modele_init!$E$1:$E$4467,bibli_modele_init!$A$1:$A$4467,$C1006,bibli_modele_init!$C$1:$C$4467,$E1006)</f>
        <v>0</v>
      </c>
      <c r="K1006" s="0" t="n">
        <f aca="false">F1006-I1006</f>
        <v>0</v>
      </c>
      <c r="L1006" s="0" t="n">
        <f aca="false">G1006-J1006</f>
        <v>0</v>
      </c>
      <c r="M1006" s="0" t="n">
        <v>1</v>
      </c>
    </row>
    <row r="1007" customFormat="false" ht="15.8" hidden="false" customHeight="false" outlineLevel="0" collapsed="false">
      <c r="A1007" s="0" t="str">
        <f aca="false">MID(C1007,1,2)</f>
        <v>03</v>
      </c>
      <c r="B1007" s="0" t="str">
        <f aca="false">VLOOKUP(A1007,Nomenclature!$E$1:$F$9,2,0)</f>
        <v>Commerce</v>
      </c>
      <c r="C1007" s="5" t="s">
        <v>309</v>
      </c>
      <c r="D1007" s="4" t="s">
        <v>155</v>
      </c>
      <c r="E1007" s="4" t="s">
        <v>736</v>
      </c>
      <c r="F1007" s="4" t="n">
        <v>0.136456038586845</v>
      </c>
      <c r="G1007" s="4" t="n">
        <v>52.8208329499998</v>
      </c>
      <c r="H1007" s="4" t="n">
        <v>548.7179673</v>
      </c>
      <c r="I1007" s="4" t="n">
        <f aca="false">SUMIFS(bibli_modele_init!$D$1:$D$4467,bibli_modele_init!$A$1:$A$4467,$C1007,bibli_modele_init!$C$1:$C$4467,$E1007)</f>
        <v>0.126855756739379</v>
      </c>
      <c r="J1007" s="0" t="n">
        <f aca="false">SUMIFS(bibli_modele_init!$E$1:$E$4467,bibli_modele_init!$A$1:$A$4467,$C1007,bibli_modele_init!$C$1:$C$4467,$E1007)</f>
        <v>52.82083295</v>
      </c>
      <c r="K1007" s="0" t="n">
        <f aca="false">F1007-I1007</f>
        <v>0.009600281847466</v>
      </c>
      <c r="L1007" s="0" t="n">
        <f aca="false">G1007-J1007</f>
        <v>-2.06057393370429E-013</v>
      </c>
      <c r="M1007" s="0" t="n">
        <v>1</v>
      </c>
    </row>
    <row r="1008" customFormat="false" ht="15.8" hidden="false" customHeight="false" outlineLevel="0" collapsed="false">
      <c r="A1008" s="0" t="str">
        <f aca="false">MID(C1008,1,2)</f>
        <v>03</v>
      </c>
      <c r="B1008" s="0" t="str">
        <f aca="false">VLOOKUP(A1008,Nomenclature!$E$1:$F$9,2,0)</f>
        <v>Commerce</v>
      </c>
      <c r="C1008" s="5" t="s">
        <v>309</v>
      </c>
      <c r="D1008" s="4" t="s">
        <v>239</v>
      </c>
      <c r="E1008" s="4" t="s">
        <v>737</v>
      </c>
      <c r="F1008" s="4" t="n">
        <v>0</v>
      </c>
      <c r="G1008" s="4" t="n">
        <v>0</v>
      </c>
      <c r="H1008" s="4" t="n">
        <v>0</v>
      </c>
      <c r="I1008" s="4" t="n">
        <f aca="false">SUMIFS(bibli_modele_init!$D$1:$D$4467,bibli_modele_init!$A$1:$A$4467,$C1008,bibli_modele_init!$C$1:$C$4467,$E1008)</f>
        <v>0</v>
      </c>
      <c r="J1008" s="0" t="n">
        <f aca="false">SUMIFS(bibli_modele_init!$E$1:$E$4467,bibli_modele_init!$A$1:$A$4467,$C1008,bibli_modele_init!$C$1:$C$4467,$E1008)</f>
        <v>0</v>
      </c>
      <c r="K1008" s="0" t="n">
        <f aca="false">F1008-I1008</f>
        <v>0</v>
      </c>
      <c r="L1008" s="0" t="n">
        <f aca="false">G1008-J1008</f>
        <v>0</v>
      </c>
      <c r="M1008" s="0" t="n">
        <v>1</v>
      </c>
    </row>
    <row r="1009" customFormat="false" ht="15.8" hidden="false" customHeight="false" outlineLevel="0" collapsed="false">
      <c r="A1009" s="0" t="str">
        <f aca="false">MID(C1009,1,2)</f>
        <v>03</v>
      </c>
      <c r="B1009" s="0" t="str">
        <f aca="false">VLOOKUP(A1009,Nomenclature!$E$1:$F$9,2,0)</f>
        <v>Commerce</v>
      </c>
      <c r="C1009" s="5" t="s">
        <v>309</v>
      </c>
      <c r="D1009" s="4" t="s">
        <v>738</v>
      </c>
      <c r="E1009" s="4" t="s">
        <v>738</v>
      </c>
      <c r="F1009" s="4" t="n">
        <v>0.15</v>
      </c>
      <c r="G1009" s="4" t="n">
        <v>20</v>
      </c>
      <c r="H1009" s="4" t="n">
        <v>0</v>
      </c>
      <c r="I1009" s="4" t="n">
        <f aca="false">SUMIFS(bibli_modele_init!$D$1:$D$4467,bibli_modele_init!$A$1:$A$4467,$C1009,bibli_modele_init!$C$1:$C$4467,$E1009)</f>
        <v>0.15</v>
      </c>
      <c r="J1009" s="0" t="n">
        <f aca="false">SUMIFS(bibli_modele_init!$E$1:$E$4467,bibli_modele_init!$A$1:$A$4467,$C1009,bibli_modele_init!$C$1:$C$4467,$E1009)</f>
        <v>20</v>
      </c>
      <c r="K1009" s="0" t="n">
        <f aca="false">F1009-I1009</f>
        <v>0</v>
      </c>
      <c r="L1009" s="0" t="n">
        <f aca="false">G1009-J1009</f>
        <v>0</v>
      </c>
      <c r="M1009" s="0" t="n">
        <v>1</v>
      </c>
    </row>
    <row r="1010" customFormat="false" ht="15.8" hidden="false" customHeight="false" outlineLevel="0" collapsed="false">
      <c r="A1010" s="0" t="str">
        <f aca="false">MID(C1010,1,2)</f>
        <v>03</v>
      </c>
      <c r="B1010" s="0" t="str">
        <f aca="false">VLOOKUP(A1010,Nomenclature!$E$1:$F$9,2,0)</f>
        <v>Commerce</v>
      </c>
      <c r="C1010" s="5" t="s">
        <v>503</v>
      </c>
      <c r="D1010" s="4" t="s">
        <v>155</v>
      </c>
      <c r="E1010" s="4" t="s">
        <v>732</v>
      </c>
      <c r="F1010" s="4" t="n">
        <v>0.544701521464449</v>
      </c>
      <c r="G1010" s="4" t="n">
        <v>167.82083295</v>
      </c>
      <c r="H1010" s="4" t="n">
        <v>1873.717967</v>
      </c>
      <c r="I1010" s="4" t="n">
        <f aca="false">SUMIFS(bibli_modele_init!$D$1:$D$4467,bibli_modele_init!$A$1:$A$4467,$C1010,bibli_modele_init!$C$1:$C$4467,$E1010)</f>
        <v>0.561222840718151</v>
      </c>
      <c r="J1010" s="0" t="n">
        <f aca="false">SUMIFS(bibli_modele_init!$E$1:$E$4467,bibli_modele_init!$A$1:$A$4467,$C1010,bibli_modele_init!$C$1:$C$4467,$E1010)</f>
        <v>243.82083295</v>
      </c>
      <c r="K1010" s="0" t="n">
        <f aca="false">F1010-I1010</f>
        <v>-0.016521319253702</v>
      </c>
      <c r="L1010" s="0" t="n">
        <f aca="false">G1010-J1010</f>
        <v>-76</v>
      </c>
      <c r="M1010" s="0" t="n">
        <v>1</v>
      </c>
    </row>
    <row r="1011" customFormat="false" ht="15.8" hidden="false" customHeight="false" outlineLevel="0" collapsed="false">
      <c r="A1011" s="0" t="str">
        <f aca="false">MID(C1011,1,2)</f>
        <v>03</v>
      </c>
      <c r="B1011" s="0" t="str">
        <f aca="false">VLOOKUP(A1011,Nomenclature!$E$1:$F$9,2,0)</f>
        <v>Commerce</v>
      </c>
      <c r="C1011" s="5" t="s">
        <v>503</v>
      </c>
      <c r="D1011" s="4" t="s">
        <v>239</v>
      </c>
      <c r="E1011" s="4" t="s">
        <v>733</v>
      </c>
      <c r="F1011" s="4" t="n">
        <v>0.275759951702438</v>
      </c>
      <c r="G1011" s="4" t="n">
        <v>95</v>
      </c>
      <c r="H1011" s="4" t="n">
        <v>0</v>
      </c>
      <c r="I1011" s="4" t="n">
        <f aca="false">SUMIFS(bibli_modele_init!$D$1:$D$4467,bibli_modele_init!$A$1:$A$4467,$C1011,bibli_modele_init!$C$1:$C$4467,$E1011)</f>
        <v>0.28832503151343</v>
      </c>
      <c r="J1011" s="0" t="n">
        <f aca="false">SUMIFS(bibli_modele_init!$E$1:$E$4467,bibli_modele_init!$A$1:$A$4467,$C1011,bibli_modele_init!$C$1:$C$4467,$E1011)</f>
        <v>95</v>
      </c>
      <c r="K1011" s="0" t="n">
        <f aca="false">F1011-I1011</f>
        <v>-0.012565079810992</v>
      </c>
      <c r="L1011" s="0" t="n">
        <f aca="false">G1011-J1011</f>
        <v>0</v>
      </c>
      <c r="M1011" s="0" t="n">
        <v>1</v>
      </c>
    </row>
    <row r="1012" customFormat="false" ht="15.8" hidden="false" customHeight="false" outlineLevel="0" collapsed="false">
      <c r="A1012" s="0" t="str">
        <f aca="false">MID(C1012,1,2)</f>
        <v>03</v>
      </c>
      <c r="B1012" s="0" t="str">
        <f aca="false">VLOOKUP(A1012,Nomenclature!$E$1:$F$9,2,0)</f>
        <v>Commerce</v>
      </c>
      <c r="C1012" s="5" t="s">
        <v>503</v>
      </c>
      <c r="D1012" s="4" t="s">
        <v>155</v>
      </c>
      <c r="E1012" s="4" t="s">
        <v>734</v>
      </c>
      <c r="F1012" s="4" t="n">
        <v>0.0653641825757339</v>
      </c>
      <c r="G1012" s="4" t="n">
        <v>30.0124996500001</v>
      </c>
      <c r="H1012" s="4" t="n">
        <v>62.61536385</v>
      </c>
      <c r="I1012" s="4" t="n">
        <f aca="false">SUMIFS(bibli_modele_init!$D$1:$D$4467,bibli_modele_init!$A$1:$A$4467,$C1012,bibli_modele_init!$C$1:$C$4467,$E1012)</f>
        <v>0.0606120667975603</v>
      </c>
      <c r="J1012" s="0" t="n">
        <f aca="false">SUMIFS(bibli_modele_init!$E$1:$E$4467,bibli_modele_init!$A$1:$A$4467,$C1012,bibli_modele_init!$C$1:$C$4467,$E1012)</f>
        <v>30.01249965</v>
      </c>
      <c r="K1012" s="0" t="n">
        <f aca="false">F1012-I1012</f>
        <v>0.0047521157781736</v>
      </c>
      <c r="L1012" s="0" t="n">
        <f aca="false">G1012-J1012</f>
        <v>0</v>
      </c>
      <c r="M1012" s="0" t="n">
        <v>1</v>
      </c>
    </row>
    <row r="1013" customFormat="false" ht="15.8" hidden="false" customHeight="false" outlineLevel="0" collapsed="false">
      <c r="A1013" s="0" t="str">
        <f aca="false">MID(C1013,1,2)</f>
        <v>03</v>
      </c>
      <c r="B1013" s="0" t="str">
        <f aca="false">VLOOKUP(A1013,Nomenclature!$E$1:$F$9,2,0)</f>
        <v>Commerce</v>
      </c>
      <c r="C1013" s="5" t="s">
        <v>503</v>
      </c>
      <c r="D1013" s="4" t="s">
        <v>239</v>
      </c>
      <c r="E1013" s="4" t="s">
        <v>735</v>
      </c>
      <c r="F1013" s="4" t="n">
        <v>0</v>
      </c>
      <c r="G1013" s="4" t="n">
        <v>0</v>
      </c>
      <c r="H1013" s="4" t="n">
        <v>0</v>
      </c>
      <c r="I1013" s="4" t="n">
        <f aca="false">SUMIFS(bibli_modele_init!$D$1:$D$4467,bibli_modele_init!$A$1:$A$4467,$C1013,bibli_modele_init!$C$1:$C$4467,$E1013)</f>
        <v>0</v>
      </c>
      <c r="J1013" s="0" t="n">
        <f aca="false">SUMIFS(bibli_modele_init!$E$1:$E$4467,bibli_modele_init!$A$1:$A$4467,$C1013,bibli_modele_init!$C$1:$C$4467,$E1013)</f>
        <v>0</v>
      </c>
      <c r="K1013" s="0" t="n">
        <f aca="false">F1013-I1013</f>
        <v>0</v>
      </c>
      <c r="L1013" s="0" t="n">
        <f aca="false">G1013-J1013</f>
        <v>0</v>
      </c>
      <c r="M1013" s="0" t="n">
        <v>1</v>
      </c>
    </row>
    <row r="1014" customFormat="false" ht="15.8" hidden="false" customHeight="false" outlineLevel="0" collapsed="false">
      <c r="A1014" s="0" t="str">
        <f aca="false">MID(C1014,1,2)</f>
        <v>03</v>
      </c>
      <c r="B1014" s="0" t="str">
        <f aca="false">VLOOKUP(A1014,Nomenclature!$E$1:$F$9,2,0)</f>
        <v>Commerce</v>
      </c>
      <c r="C1014" s="5" t="s">
        <v>503</v>
      </c>
      <c r="D1014" s="4" t="s">
        <v>155</v>
      </c>
      <c r="E1014" s="4" t="s">
        <v>736</v>
      </c>
      <c r="F1014" s="4" t="n">
        <v>0.136175380366112</v>
      </c>
      <c r="G1014" s="4" t="n">
        <v>52.8208329500001</v>
      </c>
      <c r="H1014" s="4" t="n">
        <v>548.7179673</v>
      </c>
      <c r="I1014" s="4" t="n">
        <f aca="false">SUMIFS(bibli_modele_init!$D$1:$D$4467,bibli_modele_init!$A$1:$A$4467,$C1014,bibli_modele_init!$C$1:$C$4467,$E1014)</f>
        <v>0.126275139161584</v>
      </c>
      <c r="J1014" s="0" t="n">
        <f aca="false">SUMIFS(bibli_modele_init!$E$1:$E$4467,bibli_modele_init!$A$1:$A$4467,$C1014,bibli_modele_init!$C$1:$C$4467,$E1014)</f>
        <v>52.82083295</v>
      </c>
      <c r="K1014" s="0" t="n">
        <f aca="false">F1014-I1014</f>
        <v>0.00990024120452801</v>
      </c>
      <c r="L1014" s="0" t="n">
        <f aca="false">G1014-J1014</f>
        <v>0</v>
      </c>
      <c r="M1014" s="0" t="n">
        <v>1</v>
      </c>
    </row>
    <row r="1015" customFormat="false" ht="15.8" hidden="false" customHeight="false" outlineLevel="0" collapsed="false">
      <c r="A1015" s="0" t="str">
        <f aca="false">MID(C1015,1,2)</f>
        <v>03</v>
      </c>
      <c r="B1015" s="0" t="str">
        <f aca="false">VLOOKUP(A1015,Nomenclature!$E$1:$F$9,2,0)</f>
        <v>Commerce</v>
      </c>
      <c r="C1015" s="5" t="s">
        <v>503</v>
      </c>
      <c r="D1015" s="4" t="s">
        <v>239</v>
      </c>
      <c r="E1015" s="4" t="s">
        <v>737</v>
      </c>
      <c r="F1015" s="4" t="n">
        <v>0</v>
      </c>
      <c r="G1015" s="4" t="n">
        <v>0</v>
      </c>
      <c r="H1015" s="4" t="n">
        <v>0</v>
      </c>
      <c r="I1015" s="4" t="n">
        <f aca="false">SUMIFS(bibli_modele_init!$D$1:$D$4467,bibli_modele_init!$A$1:$A$4467,$C1015,bibli_modele_init!$C$1:$C$4467,$E1015)</f>
        <v>0</v>
      </c>
      <c r="J1015" s="0" t="n">
        <f aca="false">SUMIFS(bibli_modele_init!$E$1:$E$4467,bibli_modele_init!$A$1:$A$4467,$C1015,bibli_modele_init!$C$1:$C$4467,$E1015)</f>
        <v>0</v>
      </c>
      <c r="K1015" s="0" t="n">
        <f aca="false">F1015-I1015</f>
        <v>0</v>
      </c>
      <c r="L1015" s="0" t="n">
        <f aca="false">G1015-J1015</f>
        <v>0</v>
      </c>
      <c r="M1015" s="0" t="n">
        <v>1</v>
      </c>
    </row>
    <row r="1016" customFormat="false" ht="15.8" hidden="false" customHeight="false" outlineLevel="0" collapsed="false">
      <c r="A1016" s="0" t="str">
        <f aca="false">MID(C1016,1,2)</f>
        <v>03</v>
      </c>
      <c r="B1016" s="0" t="str">
        <f aca="false">VLOOKUP(A1016,Nomenclature!$E$1:$F$9,2,0)</f>
        <v>Commerce</v>
      </c>
      <c r="C1016" s="5" t="s">
        <v>503</v>
      </c>
      <c r="D1016" s="4" t="s">
        <v>738</v>
      </c>
      <c r="E1016" s="4" t="s">
        <v>738</v>
      </c>
      <c r="F1016" s="4" t="n">
        <v>0.15</v>
      </c>
      <c r="G1016" s="4" t="n">
        <v>20</v>
      </c>
      <c r="H1016" s="4" t="n">
        <v>0</v>
      </c>
      <c r="I1016" s="4" t="n">
        <f aca="false">SUMIFS(bibli_modele_init!$D$1:$D$4467,bibli_modele_init!$A$1:$A$4467,$C1016,bibli_modele_init!$C$1:$C$4467,$E1016)</f>
        <v>0.15</v>
      </c>
      <c r="J1016" s="0" t="n">
        <f aca="false">SUMIFS(bibli_modele_init!$E$1:$E$4467,bibli_modele_init!$A$1:$A$4467,$C1016,bibli_modele_init!$C$1:$C$4467,$E1016)</f>
        <v>20</v>
      </c>
      <c r="K1016" s="0" t="n">
        <f aca="false">F1016-I1016</f>
        <v>0</v>
      </c>
      <c r="L1016" s="0" t="n">
        <f aca="false">G1016-J1016</f>
        <v>0</v>
      </c>
      <c r="M1016" s="0" t="n">
        <v>1</v>
      </c>
    </row>
    <row r="1017" customFormat="false" ht="15.8" hidden="false" customHeight="false" outlineLevel="0" collapsed="false">
      <c r="A1017" s="0" t="str">
        <f aca="false">MID(C1017,1,2)</f>
        <v>03</v>
      </c>
      <c r="B1017" s="0" t="str">
        <f aca="false">VLOOKUP(A1017,Nomenclature!$E$1:$F$9,2,0)</f>
        <v>Commerce</v>
      </c>
      <c r="C1017" s="5" t="s">
        <v>648</v>
      </c>
      <c r="D1017" s="4" t="s">
        <v>155</v>
      </c>
      <c r="E1017" s="4" t="s">
        <v>732</v>
      </c>
      <c r="F1017" s="4" t="n">
        <v>0.540225870116435</v>
      </c>
      <c r="G1017" s="4" t="n">
        <v>167.82083295</v>
      </c>
      <c r="H1017" s="4" t="n">
        <v>1873.717967</v>
      </c>
      <c r="I1017" s="4" t="n">
        <f aca="false">SUMIFS(bibli_modele_init!$D$1:$D$4467,bibli_modele_init!$A$1:$A$4467,$C1017,bibli_modele_init!$C$1:$C$4467,$E1017)</f>
        <v>0.559967622907561</v>
      </c>
      <c r="J1017" s="0" t="n">
        <f aca="false">SUMIFS(bibli_modele_init!$E$1:$E$4467,bibli_modele_init!$A$1:$A$4467,$C1017,bibli_modele_init!$C$1:$C$4467,$E1017)</f>
        <v>243.82083295</v>
      </c>
      <c r="K1017" s="0" t="n">
        <f aca="false">F1017-I1017</f>
        <v>-0.019741752791126</v>
      </c>
      <c r="L1017" s="0" t="n">
        <f aca="false">G1017-J1017</f>
        <v>-76</v>
      </c>
      <c r="M1017" s="0" t="n">
        <v>1</v>
      </c>
    </row>
    <row r="1018" customFormat="false" ht="15.8" hidden="false" customHeight="false" outlineLevel="0" collapsed="false">
      <c r="A1018" s="0" t="str">
        <f aca="false">MID(C1018,1,2)</f>
        <v>03</v>
      </c>
      <c r="B1018" s="0" t="str">
        <f aca="false">VLOOKUP(A1018,Nomenclature!$E$1:$F$9,2,0)</f>
        <v>Commerce</v>
      </c>
      <c r="C1018" s="5" t="s">
        <v>648</v>
      </c>
      <c r="D1018" s="4" t="s">
        <v>239</v>
      </c>
      <c r="E1018" s="4" t="s">
        <v>733</v>
      </c>
      <c r="F1018" s="4" t="n">
        <v>0.271736347022301</v>
      </c>
      <c r="G1018" s="4" t="n">
        <v>95</v>
      </c>
      <c r="H1018" s="4" t="n">
        <v>0</v>
      </c>
      <c r="I1018" s="4" t="n">
        <f aca="false">SUMIFS(bibli_modele_init!$D$1:$D$4467,bibli_modele_init!$A$1:$A$4467,$C1018,bibli_modele_init!$C$1:$C$4467,$E1018)</f>
        <v>0.287599690852562</v>
      </c>
      <c r="J1018" s="0" t="n">
        <f aca="false">SUMIFS(bibli_modele_init!$E$1:$E$4467,bibli_modele_init!$A$1:$A$4467,$C1018,bibli_modele_init!$C$1:$C$4467,$E1018)</f>
        <v>95</v>
      </c>
      <c r="K1018" s="0" t="n">
        <f aca="false">F1018-I1018</f>
        <v>-0.015863343830261</v>
      </c>
      <c r="L1018" s="0" t="n">
        <f aca="false">G1018-J1018</f>
        <v>0</v>
      </c>
      <c r="M1018" s="0" t="n">
        <v>1</v>
      </c>
    </row>
    <row r="1019" customFormat="false" ht="15.8" hidden="false" customHeight="false" outlineLevel="0" collapsed="false">
      <c r="A1019" s="0" t="str">
        <f aca="false">MID(C1019,1,2)</f>
        <v>03</v>
      </c>
      <c r="B1019" s="0" t="str">
        <f aca="false">VLOOKUP(A1019,Nomenclature!$E$1:$F$9,2,0)</f>
        <v>Commerce</v>
      </c>
      <c r="C1019" s="5" t="s">
        <v>648</v>
      </c>
      <c r="D1019" s="4" t="s">
        <v>155</v>
      </c>
      <c r="E1019" s="4" t="s">
        <v>734</v>
      </c>
      <c r="F1019" s="4" t="n">
        <v>0.0648271044139722</v>
      </c>
      <c r="G1019" s="4" t="n">
        <v>30.0124996500001</v>
      </c>
      <c r="H1019" s="4" t="n">
        <v>62.61536385</v>
      </c>
      <c r="I1019" s="4" t="n">
        <f aca="false">SUMIFS(bibli_modele_init!$D$1:$D$4467,bibli_modele_init!$A$1:$A$4467,$C1019,bibli_modele_init!$C$1:$C$4467,$E1019)</f>
        <v>0.0604765032740165</v>
      </c>
      <c r="J1019" s="0" t="n">
        <f aca="false">SUMIFS(bibli_modele_init!$E$1:$E$4467,bibli_modele_init!$A$1:$A$4467,$C1019,bibli_modele_init!$C$1:$C$4467,$E1019)</f>
        <v>30.01249965</v>
      </c>
      <c r="K1019" s="0" t="n">
        <f aca="false">F1019-I1019</f>
        <v>0.0043506011399557</v>
      </c>
      <c r="L1019" s="0" t="n">
        <f aca="false">G1019-J1019</f>
        <v>0</v>
      </c>
      <c r="M1019" s="0" t="n">
        <v>1</v>
      </c>
    </row>
    <row r="1020" customFormat="false" ht="15.8" hidden="false" customHeight="false" outlineLevel="0" collapsed="false">
      <c r="A1020" s="0" t="str">
        <f aca="false">MID(C1020,1,2)</f>
        <v>03</v>
      </c>
      <c r="B1020" s="0" t="str">
        <f aca="false">VLOOKUP(A1020,Nomenclature!$E$1:$F$9,2,0)</f>
        <v>Commerce</v>
      </c>
      <c r="C1020" s="5" t="s">
        <v>648</v>
      </c>
      <c r="D1020" s="4" t="s">
        <v>239</v>
      </c>
      <c r="E1020" s="4" t="s">
        <v>735</v>
      </c>
      <c r="F1020" s="4" t="n">
        <v>0</v>
      </c>
      <c r="G1020" s="4" t="n">
        <v>0</v>
      </c>
      <c r="H1020" s="4" t="n">
        <v>0</v>
      </c>
      <c r="I1020" s="4" t="n">
        <f aca="false">SUMIFS(bibli_modele_init!$D$1:$D$4467,bibli_modele_init!$A$1:$A$4467,$C1020,bibli_modele_init!$C$1:$C$4467,$E1020)</f>
        <v>0</v>
      </c>
      <c r="J1020" s="0" t="n">
        <f aca="false">SUMIFS(bibli_modele_init!$E$1:$E$4467,bibli_modele_init!$A$1:$A$4467,$C1020,bibli_modele_init!$C$1:$C$4467,$E1020)</f>
        <v>0</v>
      </c>
      <c r="K1020" s="0" t="n">
        <f aca="false">F1020-I1020</f>
        <v>0</v>
      </c>
      <c r="L1020" s="0" t="n">
        <f aca="false">G1020-J1020</f>
        <v>0</v>
      </c>
      <c r="M1020" s="0" t="n">
        <v>1</v>
      </c>
    </row>
    <row r="1021" customFormat="false" ht="15.8" hidden="false" customHeight="false" outlineLevel="0" collapsed="false">
      <c r="A1021" s="0" t="str">
        <f aca="false">MID(C1021,1,2)</f>
        <v>03</v>
      </c>
      <c r="B1021" s="0" t="str">
        <f aca="false">VLOOKUP(A1021,Nomenclature!$E$1:$F$9,2,0)</f>
        <v>Commerce</v>
      </c>
      <c r="C1021" s="5" t="s">
        <v>648</v>
      </c>
      <c r="D1021" s="4" t="s">
        <v>155</v>
      </c>
      <c r="E1021" s="4" t="s">
        <v>736</v>
      </c>
      <c r="F1021" s="4" t="n">
        <v>0.135056467529109</v>
      </c>
      <c r="G1021" s="4" t="n">
        <v>52.8208329500001</v>
      </c>
      <c r="H1021" s="4" t="n">
        <v>548.7179673</v>
      </c>
      <c r="I1021" s="4" t="n">
        <f aca="false">SUMIFS(bibli_modele_init!$D$1:$D$4467,bibli_modele_init!$A$1:$A$4467,$C1021,bibli_modele_init!$C$1:$C$4467,$E1021)</f>
        <v>0.125992715154201</v>
      </c>
      <c r="J1021" s="0" t="n">
        <f aca="false">SUMIFS(bibli_modele_init!$E$1:$E$4467,bibli_modele_init!$A$1:$A$4467,$C1021,bibli_modele_init!$C$1:$C$4467,$E1021)</f>
        <v>52.82083295</v>
      </c>
      <c r="K1021" s="0" t="n">
        <f aca="false">F1021-I1021</f>
        <v>0.009063752374908</v>
      </c>
      <c r="L1021" s="0" t="n">
        <f aca="false">G1021-J1021</f>
        <v>0</v>
      </c>
      <c r="M1021" s="0" t="n">
        <v>1</v>
      </c>
    </row>
    <row r="1022" customFormat="false" ht="15.8" hidden="false" customHeight="false" outlineLevel="0" collapsed="false">
      <c r="A1022" s="0" t="str">
        <f aca="false">MID(C1022,1,2)</f>
        <v>03</v>
      </c>
      <c r="B1022" s="0" t="str">
        <f aca="false">VLOOKUP(A1022,Nomenclature!$E$1:$F$9,2,0)</f>
        <v>Commerce</v>
      </c>
      <c r="C1022" s="5" t="s">
        <v>648</v>
      </c>
      <c r="D1022" s="4" t="s">
        <v>239</v>
      </c>
      <c r="E1022" s="4" t="s">
        <v>737</v>
      </c>
      <c r="F1022" s="4" t="n">
        <v>0</v>
      </c>
      <c r="G1022" s="4" t="n">
        <v>0</v>
      </c>
      <c r="H1022" s="4" t="n">
        <v>0</v>
      </c>
      <c r="I1022" s="4" t="n">
        <f aca="false">SUMIFS(bibli_modele_init!$D$1:$D$4467,bibli_modele_init!$A$1:$A$4467,$C1022,bibli_modele_init!$C$1:$C$4467,$E1022)</f>
        <v>0</v>
      </c>
      <c r="J1022" s="0" t="n">
        <f aca="false">SUMIFS(bibli_modele_init!$E$1:$E$4467,bibli_modele_init!$A$1:$A$4467,$C1022,bibli_modele_init!$C$1:$C$4467,$E1022)</f>
        <v>0</v>
      </c>
      <c r="K1022" s="0" t="n">
        <f aca="false">F1022-I1022</f>
        <v>0</v>
      </c>
      <c r="L1022" s="0" t="n">
        <f aca="false">G1022-J1022</f>
        <v>0</v>
      </c>
      <c r="M1022" s="0" t="n">
        <v>1</v>
      </c>
    </row>
    <row r="1023" customFormat="false" ht="15.8" hidden="false" customHeight="false" outlineLevel="0" collapsed="false">
      <c r="A1023" s="0" t="str">
        <f aca="false">MID(C1023,1,2)</f>
        <v>03</v>
      </c>
      <c r="B1023" s="0" t="str">
        <f aca="false">VLOOKUP(A1023,Nomenclature!$E$1:$F$9,2,0)</f>
        <v>Commerce</v>
      </c>
      <c r="C1023" s="5" t="s">
        <v>648</v>
      </c>
      <c r="D1023" s="4" t="s">
        <v>738</v>
      </c>
      <c r="E1023" s="4" t="s">
        <v>738</v>
      </c>
      <c r="F1023" s="4" t="n">
        <v>0.15</v>
      </c>
      <c r="G1023" s="4" t="n">
        <v>20</v>
      </c>
      <c r="H1023" s="4" t="n">
        <v>0</v>
      </c>
      <c r="I1023" s="4" t="n">
        <f aca="false">SUMIFS(bibli_modele_init!$D$1:$D$4467,bibli_modele_init!$A$1:$A$4467,$C1023,bibli_modele_init!$C$1:$C$4467,$E1023)</f>
        <v>0.15</v>
      </c>
      <c r="J1023" s="0" t="n">
        <f aca="false">SUMIFS(bibli_modele_init!$E$1:$E$4467,bibli_modele_init!$A$1:$A$4467,$C1023,bibli_modele_init!$C$1:$C$4467,$E1023)</f>
        <v>20</v>
      </c>
      <c r="K1023" s="0" t="n">
        <f aca="false">F1023-I1023</f>
        <v>0</v>
      </c>
      <c r="L1023" s="0" t="n">
        <f aca="false">G1023-J1023</f>
        <v>0</v>
      </c>
      <c r="M1023" s="0" t="n">
        <v>1</v>
      </c>
    </row>
    <row r="1024" customFormat="false" ht="15.8" hidden="false" customHeight="false" outlineLevel="0" collapsed="false">
      <c r="A1024" s="0" t="str">
        <f aca="false">MID(C1024,1,2)</f>
        <v>03</v>
      </c>
      <c r="B1024" s="0" t="str">
        <f aca="false">VLOOKUP(A1024,Nomenclature!$E$1:$F$9,2,0)</f>
        <v>Commerce</v>
      </c>
      <c r="C1024" s="5" t="s">
        <v>383</v>
      </c>
      <c r="D1024" s="4" t="s">
        <v>155</v>
      </c>
      <c r="E1024" s="4" t="s">
        <v>732</v>
      </c>
      <c r="F1024" s="4" t="n">
        <v>0.876741156195143</v>
      </c>
      <c r="G1024" s="4" t="n">
        <v>350.74999965</v>
      </c>
      <c r="H1024" s="4" t="n">
        <v>4045.187499</v>
      </c>
      <c r="I1024" s="4" t="n">
        <f aca="false">SUMIFS(bibli_modele_init!$D$1:$D$4467,bibli_modele_init!$A$1:$A$4467,$C1024,bibli_modele_init!$C$1:$C$4467,$E1024)</f>
        <v>0.898765913133644</v>
      </c>
      <c r="J1024" s="0" t="n">
        <f aca="false">SUMIFS(bibli_modele_init!$E$1:$E$4467,bibli_modele_init!$A$1:$A$4467,$C1024,bibli_modele_init!$C$1:$C$4467,$E1024)</f>
        <v>426.74999965</v>
      </c>
      <c r="K1024" s="0" t="n">
        <f aca="false">F1024-I1024</f>
        <v>-0.022024756938501</v>
      </c>
      <c r="L1024" s="0" t="n">
        <f aca="false">G1024-J1024</f>
        <v>-76</v>
      </c>
      <c r="M1024" s="0" t="n">
        <v>1</v>
      </c>
    </row>
    <row r="1025" customFormat="false" ht="15.8" hidden="false" customHeight="false" outlineLevel="0" collapsed="false">
      <c r="A1025" s="0" t="str">
        <f aca="false">MID(C1025,1,2)</f>
        <v>03</v>
      </c>
      <c r="B1025" s="0" t="str">
        <f aca="false">VLOOKUP(A1025,Nomenclature!$E$1:$F$9,2,0)</f>
        <v>Commerce</v>
      </c>
      <c r="C1025" s="5" t="s">
        <v>383</v>
      </c>
      <c r="D1025" s="4" t="s">
        <v>239</v>
      </c>
      <c r="E1025" s="4" t="s">
        <v>733</v>
      </c>
      <c r="F1025" s="4" t="n">
        <v>0.690779409508827</v>
      </c>
      <c r="G1025" s="4" t="n">
        <v>342.49999965</v>
      </c>
      <c r="H1025" s="4" t="n">
        <v>744.8124991</v>
      </c>
      <c r="I1025" s="4" t="n">
        <f aca="false">SUMIFS(bibli_modele_init!$D$1:$D$4467,bibli_modele_init!$A$1:$A$4467,$C1025,bibli_modele_init!$C$1:$C$4467,$E1025)</f>
        <v>0.725618610873834</v>
      </c>
      <c r="J1025" s="0" t="n">
        <f aca="false">SUMIFS(bibli_modele_init!$E$1:$E$4467,bibli_modele_init!$A$1:$A$4467,$C1025,bibli_modele_init!$C$1:$C$4467,$E1025)</f>
        <v>342.49999965</v>
      </c>
      <c r="K1025" s="0" t="n">
        <f aca="false">F1025-I1025</f>
        <v>-0.034839201365007</v>
      </c>
      <c r="L1025" s="0" t="n">
        <f aca="false">G1025-J1025</f>
        <v>0</v>
      </c>
      <c r="M1025" s="0" t="n">
        <v>1</v>
      </c>
    </row>
    <row r="1026" customFormat="false" ht="15.8" hidden="false" customHeight="false" outlineLevel="0" collapsed="false">
      <c r="A1026" s="0" t="str">
        <f aca="false">MID(C1026,1,2)</f>
        <v>03</v>
      </c>
      <c r="B1026" s="0" t="str">
        <f aca="false">VLOOKUP(A1026,Nomenclature!$E$1:$F$9,2,0)</f>
        <v>Commerce</v>
      </c>
      <c r="C1026" s="5" t="s">
        <v>383</v>
      </c>
      <c r="D1026" s="4" t="s">
        <v>155</v>
      </c>
      <c r="E1026" s="4" t="s">
        <v>734</v>
      </c>
      <c r="F1026" s="4" t="n">
        <v>0.105208938743417</v>
      </c>
      <c r="G1026" s="4" t="n">
        <v>297.49999965</v>
      </c>
      <c r="H1026" s="4" t="n">
        <v>744.8124991</v>
      </c>
      <c r="I1026" s="4" t="n">
        <f aca="false">SUMIFS(bibli_modele_init!$D$1:$D$4467,bibli_modele_init!$A$1:$A$4467,$C1026,bibli_modele_init!$C$1:$C$4467,$E1026)</f>
        <v>0.0970667186184336</v>
      </c>
      <c r="J1026" s="0" t="n">
        <f aca="false">SUMIFS(bibli_modele_init!$E$1:$E$4467,bibli_modele_init!$A$1:$A$4467,$C1026,bibli_modele_init!$C$1:$C$4467,$E1026)</f>
        <v>297.49999965</v>
      </c>
      <c r="K1026" s="0" t="n">
        <f aca="false">F1026-I1026</f>
        <v>0.00814222012498342</v>
      </c>
      <c r="L1026" s="0" t="n">
        <f aca="false">G1026-J1026</f>
        <v>0</v>
      </c>
      <c r="M1026" s="0" t="n">
        <v>1</v>
      </c>
    </row>
    <row r="1027" customFormat="false" ht="15.8" hidden="false" customHeight="false" outlineLevel="0" collapsed="false">
      <c r="A1027" s="0" t="str">
        <f aca="false">MID(C1027,1,2)</f>
        <v>03</v>
      </c>
      <c r="B1027" s="0" t="str">
        <f aca="false">VLOOKUP(A1027,Nomenclature!$E$1:$F$9,2,0)</f>
        <v>Commerce</v>
      </c>
      <c r="C1027" s="5" t="s">
        <v>383</v>
      </c>
      <c r="D1027" s="4" t="s">
        <v>239</v>
      </c>
      <c r="E1027" s="4" t="s">
        <v>735</v>
      </c>
      <c r="F1027" s="4" t="n">
        <v>0.0828935291410593</v>
      </c>
      <c r="G1027" s="4" t="n">
        <v>297.49999965</v>
      </c>
      <c r="H1027" s="4" t="n">
        <v>744.8124991</v>
      </c>
      <c r="I1027" s="4" t="n">
        <f aca="false">SUMIFS(bibli_modele_init!$D$1:$D$4467,bibli_modele_init!$A$1:$A$4467,$C1027,bibli_modele_init!$C$1:$C$4467,$E1027)</f>
        <v>0.0870742333048601</v>
      </c>
      <c r="J1027" s="0" t="n">
        <f aca="false">SUMIFS(bibli_modele_init!$E$1:$E$4467,bibli_modele_init!$A$1:$A$4467,$C1027,bibli_modele_init!$C$1:$C$4467,$E1027)</f>
        <v>297.49999965</v>
      </c>
      <c r="K1027" s="0" t="n">
        <f aca="false">F1027-I1027</f>
        <v>-0.0041807041638008</v>
      </c>
      <c r="L1027" s="0" t="n">
        <f aca="false">G1027-J1027</f>
        <v>0</v>
      </c>
      <c r="M1027" s="0" t="n">
        <v>1</v>
      </c>
    </row>
    <row r="1028" customFormat="false" ht="15.8" hidden="false" customHeight="false" outlineLevel="0" collapsed="false">
      <c r="A1028" s="0" t="str">
        <f aca="false">MID(C1028,1,2)</f>
        <v>03</v>
      </c>
      <c r="B1028" s="0" t="str">
        <f aca="false">VLOOKUP(A1028,Nomenclature!$E$1:$F$9,2,0)</f>
        <v>Commerce</v>
      </c>
      <c r="C1028" s="5" t="s">
        <v>383</v>
      </c>
      <c r="D1028" s="4" t="s">
        <v>155</v>
      </c>
      <c r="E1028" s="4" t="s">
        <v>736</v>
      </c>
      <c r="F1028" s="4" t="n">
        <v>0.219185289048786</v>
      </c>
      <c r="G1028" s="4" t="n">
        <v>300.74999965</v>
      </c>
      <c r="H1028" s="4" t="n">
        <v>872.6874991</v>
      </c>
      <c r="I1028" s="4" t="n">
        <f aca="false">SUMIFS(bibli_modele_init!$D$1:$D$4467,bibli_modele_init!$A$1:$A$4467,$C1028,bibli_modele_init!$C$1:$C$4467,$E1028)</f>
        <v>0.20222233045507</v>
      </c>
      <c r="J1028" s="0" t="n">
        <f aca="false">SUMIFS(bibli_modele_init!$E$1:$E$4467,bibli_modele_init!$A$1:$A$4467,$C1028,bibli_modele_init!$C$1:$C$4467,$E1028)</f>
        <v>300.74999965</v>
      </c>
      <c r="K1028" s="0" t="n">
        <f aca="false">F1028-I1028</f>
        <v>0.016962958593716</v>
      </c>
      <c r="L1028" s="0" t="n">
        <f aca="false">G1028-J1028</f>
        <v>0</v>
      </c>
      <c r="M1028" s="0" t="n">
        <v>1</v>
      </c>
    </row>
    <row r="1029" customFormat="false" ht="15.8" hidden="false" customHeight="false" outlineLevel="0" collapsed="false">
      <c r="A1029" s="0" t="str">
        <f aca="false">MID(C1029,1,2)</f>
        <v>03</v>
      </c>
      <c r="B1029" s="0" t="str">
        <f aca="false">VLOOKUP(A1029,Nomenclature!$E$1:$F$9,2,0)</f>
        <v>Commerce</v>
      </c>
      <c r="C1029" s="5" t="s">
        <v>383</v>
      </c>
      <c r="D1029" s="4" t="s">
        <v>239</v>
      </c>
      <c r="E1029" s="4" t="s">
        <v>737</v>
      </c>
      <c r="F1029" s="4" t="n">
        <v>0</v>
      </c>
      <c r="G1029" s="4" t="n">
        <v>0</v>
      </c>
      <c r="H1029" s="4" t="n">
        <v>0</v>
      </c>
      <c r="I1029" s="4" t="n">
        <f aca="false">SUMIFS(bibli_modele_init!$D$1:$D$4467,bibli_modele_init!$A$1:$A$4467,$C1029,bibli_modele_init!$C$1:$C$4467,$E1029)</f>
        <v>0.181404652718458</v>
      </c>
      <c r="J1029" s="0" t="n">
        <f aca="false">SUMIFS(bibli_modele_init!$E$1:$E$4467,bibli_modele_init!$A$1:$A$4467,$C1029,bibli_modele_init!$C$1:$C$4467,$E1029)</f>
        <v>297.49999965</v>
      </c>
      <c r="K1029" s="0" t="n">
        <f aca="false">F1029-I1029</f>
        <v>-0.181404652718458</v>
      </c>
      <c r="L1029" s="0" t="n">
        <f aca="false">G1029-J1029</f>
        <v>-297.49999965</v>
      </c>
      <c r="M1029" s="0" t="n">
        <v>1</v>
      </c>
    </row>
    <row r="1030" customFormat="false" ht="15.8" hidden="false" customHeight="false" outlineLevel="0" collapsed="false">
      <c r="A1030" s="0" t="str">
        <f aca="false">MID(C1030,1,2)</f>
        <v>03</v>
      </c>
      <c r="B1030" s="0" t="str">
        <f aca="false">VLOOKUP(A1030,Nomenclature!$E$1:$F$9,2,0)</f>
        <v>Commerce</v>
      </c>
      <c r="C1030" s="5" t="s">
        <v>383</v>
      </c>
      <c r="D1030" s="4" t="s">
        <v>738</v>
      </c>
      <c r="E1030" s="4" t="s">
        <v>738</v>
      </c>
      <c r="F1030" s="4" t="n">
        <v>0.15</v>
      </c>
      <c r="G1030" s="4" t="n">
        <v>20</v>
      </c>
      <c r="H1030" s="4" t="n">
        <v>0</v>
      </c>
      <c r="I1030" s="4" t="n">
        <f aca="false">SUMIFS(bibli_modele_init!$D$1:$D$4467,bibli_modele_init!$A$1:$A$4467,$C1030,bibli_modele_init!$C$1:$C$4467,$E1030)</f>
        <v>0.15</v>
      </c>
      <c r="J1030" s="0" t="n">
        <f aca="false">SUMIFS(bibli_modele_init!$E$1:$E$4467,bibli_modele_init!$A$1:$A$4467,$C1030,bibli_modele_init!$C$1:$C$4467,$E1030)</f>
        <v>20</v>
      </c>
      <c r="K1030" s="0" t="n">
        <f aca="false">F1030-I1030</f>
        <v>0</v>
      </c>
      <c r="L1030" s="0" t="n">
        <f aca="false">G1030-J1030</f>
        <v>0</v>
      </c>
      <c r="M1030" s="0" t="n">
        <v>1</v>
      </c>
    </row>
    <row r="1031" customFormat="false" ht="15.8" hidden="false" customHeight="false" outlineLevel="0" collapsed="false">
      <c r="A1031" s="0" t="str">
        <f aca="false">MID(C1031,1,2)</f>
        <v>03</v>
      </c>
      <c r="B1031" s="0" t="str">
        <f aca="false">VLOOKUP(A1031,Nomenclature!$E$1:$F$9,2,0)</f>
        <v>Commerce</v>
      </c>
      <c r="C1031" s="5" t="s">
        <v>538</v>
      </c>
      <c r="D1031" s="4" t="s">
        <v>155</v>
      </c>
      <c r="E1031" s="4" t="s">
        <v>732</v>
      </c>
      <c r="F1031" s="4" t="n">
        <v>0.880352912935678</v>
      </c>
      <c r="G1031" s="4" t="n">
        <v>350.74999965</v>
      </c>
      <c r="H1031" s="4" t="n">
        <v>4045.187499</v>
      </c>
      <c r="I1031" s="4" t="n">
        <f aca="false">SUMIFS(bibli_modele_init!$D$1:$D$4467,bibli_modele_init!$A$1:$A$4467,$C1031,bibli_modele_init!$C$1:$C$4467,$E1031)</f>
        <v>0.898863922815301</v>
      </c>
      <c r="J1031" s="0" t="n">
        <f aca="false">SUMIFS(bibli_modele_init!$E$1:$E$4467,bibli_modele_init!$A$1:$A$4467,$C1031,bibli_modele_init!$C$1:$C$4467,$E1031)</f>
        <v>426.74999965</v>
      </c>
      <c r="K1031" s="0" t="n">
        <f aca="false">F1031-I1031</f>
        <v>-0.018511009879623</v>
      </c>
      <c r="L1031" s="0" t="n">
        <f aca="false">G1031-J1031</f>
        <v>-76</v>
      </c>
      <c r="M1031" s="0" t="n">
        <v>1</v>
      </c>
    </row>
    <row r="1032" customFormat="false" ht="15.8" hidden="false" customHeight="false" outlineLevel="0" collapsed="false">
      <c r="A1032" s="0" t="str">
        <f aca="false">MID(C1032,1,2)</f>
        <v>03</v>
      </c>
      <c r="B1032" s="0" t="str">
        <f aca="false">VLOOKUP(A1032,Nomenclature!$E$1:$F$9,2,0)</f>
        <v>Commerce</v>
      </c>
      <c r="C1032" s="5" t="s">
        <v>538</v>
      </c>
      <c r="D1032" s="4" t="s">
        <v>239</v>
      </c>
      <c r="E1032" s="4" t="s">
        <v>733</v>
      </c>
      <c r="F1032" s="4" t="n">
        <v>0.69565535364598</v>
      </c>
      <c r="G1032" s="4" t="n">
        <v>342.49999965</v>
      </c>
      <c r="H1032" s="4" t="n">
        <v>744.8124991</v>
      </c>
      <c r="I1032" s="4" t="n">
        <f aca="false">SUMIFS(bibli_modele_init!$D$1:$D$4467,bibli_modele_init!$A$1:$A$4467,$C1032,bibli_modele_init!$C$1:$C$4467,$E1032)</f>
        <v>0.725999494903528</v>
      </c>
      <c r="J1032" s="0" t="n">
        <f aca="false">SUMIFS(bibli_modele_init!$E$1:$E$4467,bibli_modele_init!$A$1:$A$4467,$C1032,bibli_modele_init!$C$1:$C$4467,$E1032)</f>
        <v>342.49999965</v>
      </c>
      <c r="K1032" s="0" t="n">
        <f aca="false">F1032-I1032</f>
        <v>-0.0303441412575481</v>
      </c>
      <c r="L1032" s="0" t="n">
        <f aca="false">G1032-J1032</f>
        <v>0</v>
      </c>
      <c r="M1032" s="0" t="n">
        <v>1</v>
      </c>
    </row>
    <row r="1033" customFormat="false" ht="15.8" hidden="false" customHeight="false" outlineLevel="0" collapsed="false">
      <c r="A1033" s="0" t="str">
        <f aca="false">MID(C1033,1,2)</f>
        <v>03</v>
      </c>
      <c r="B1033" s="0" t="str">
        <f aca="false">VLOOKUP(A1033,Nomenclature!$E$1:$F$9,2,0)</f>
        <v>Commerce</v>
      </c>
      <c r="C1033" s="5" t="s">
        <v>538</v>
      </c>
      <c r="D1033" s="4" t="s">
        <v>155</v>
      </c>
      <c r="E1033" s="4" t="s">
        <v>734</v>
      </c>
      <c r="F1033" s="4" t="n">
        <v>0.105642349552281</v>
      </c>
      <c r="G1033" s="4" t="n">
        <v>297.49999965</v>
      </c>
      <c r="H1033" s="4" t="n">
        <v>744.8124991</v>
      </c>
      <c r="I1033" s="4" t="n">
        <f aca="false">SUMIFS(bibli_modele_init!$D$1:$D$4467,bibli_modele_init!$A$1:$A$4467,$C1033,bibli_modele_init!$C$1:$C$4467,$E1033)</f>
        <v>0.0970773036640525</v>
      </c>
      <c r="J1033" s="0" t="n">
        <f aca="false">SUMIFS(bibli_modele_init!$E$1:$E$4467,bibli_modele_init!$A$1:$A$4467,$C1033,bibli_modele_init!$C$1:$C$4467,$E1033)</f>
        <v>297.49999965</v>
      </c>
      <c r="K1033" s="0" t="n">
        <f aca="false">F1033-I1033</f>
        <v>0.00856504588822851</v>
      </c>
      <c r="L1033" s="0" t="n">
        <f aca="false">G1033-J1033</f>
        <v>0</v>
      </c>
      <c r="M1033" s="0" t="n">
        <v>1</v>
      </c>
    </row>
    <row r="1034" customFormat="false" ht="15.8" hidden="false" customHeight="false" outlineLevel="0" collapsed="false">
      <c r="A1034" s="0" t="str">
        <f aca="false">MID(C1034,1,2)</f>
        <v>03</v>
      </c>
      <c r="B1034" s="0" t="str">
        <f aca="false">VLOOKUP(A1034,Nomenclature!$E$1:$F$9,2,0)</f>
        <v>Commerce</v>
      </c>
      <c r="C1034" s="5" t="s">
        <v>538</v>
      </c>
      <c r="D1034" s="4" t="s">
        <v>239</v>
      </c>
      <c r="E1034" s="4" t="s">
        <v>735</v>
      </c>
      <c r="F1034" s="4" t="n">
        <v>0.0834786424375176</v>
      </c>
      <c r="G1034" s="4" t="n">
        <v>297.49999965</v>
      </c>
      <c r="H1034" s="4" t="n">
        <v>744.8124991</v>
      </c>
      <c r="I1034" s="4" t="n">
        <f aca="false">SUMIFS(bibli_modele_init!$D$1:$D$4467,bibli_modele_init!$A$1:$A$4467,$C1034,bibli_modele_init!$C$1:$C$4467,$E1034)</f>
        <v>0.0871199393884234</v>
      </c>
      <c r="J1034" s="0" t="n">
        <f aca="false">SUMIFS(bibli_modele_init!$E$1:$E$4467,bibli_modele_init!$A$1:$A$4467,$C1034,bibli_modele_init!$C$1:$C$4467,$E1034)</f>
        <v>297.49999965</v>
      </c>
      <c r="K1034" s="0" t="n">
        <f aca="false">F1034-I1034</f>
        <v>-0.0036412969509058</v>
      </c>
      <c r="L1034" s="0" t="n">
        <f aca="false">G1034-J1034</f>
        <v>0</v>
      </c>
      <c r="M1034" s="0" t="n">
        <v>1</v>
      </c>
    </row>
    <row r="1035" customFormat="false" ht="15.8" hidden="false" customHeight="false" outlineLevel="0" collapsed="false">
      <c r="A1035" s="0" t="str">
        <f aca="false">MID(C1035,1,2)</f>
        <v>03</v>
      </c>
      <c r="B1035" s="0" t="str">
        <f aca="false">VLOOKUP(A1035,Nomenclature!$E$1:$F$9,2,0)</f>
        <v>Commerce</v>
      </c>
      <c r="C1035" s="5" t="s">
        <v>538</v>
      </c>
      <c r="D1035" s="4" t="s">
        <v>155</v>
      </c>
      <c r="E1035" s="4" t="s">
        <v>736</v>
      </c>
      <c r="F1035" s="4" t="n">
        <v>0.22008822823392</v>
      </c>
      <c r="G1035" s="4" t="n">
        <v>300.74999965</v>
      </c>
      <c r="H1035" s="4" t="n">
        <v>872.6874991</v>
      </c>
      <c r="I1035" s="4" t="n">
        <f aca="false">SUMIFS(bibli_modele_init!$D$1:$D$4467,bibli_modele_init!$A$1:$A$4467,$C1035,bibli_modele_init!$C$1:$C$4467,$E1035)</f>
        <v>0.202244382633443</v>
      </c>
      <c r="J1035" s="0" t="n">
        <f aca="false">SUMIFS(bibli_modele_init!$E$1:$E$4467,bibli_modele_init!$A$1:$A$4467,$C1035,bibli_modele_init!$C$1:$C$4467,$E1035)</f>
        <v>300.74999965</v>
      </c>
      <c r="K1035" s="0" t="n">
        <f aca="false">F1035-I1035</f>
        <v>0.017843845600477</v>
      </c>
      <c r="L1035" s="0" t="n">
        <f aca="false">G1035-J1035</f>
        <v>0</v>
      </c>
      <c r="M1035" s="0" t="n">
        <v>1</v>
      </c>
    </row>
    <row r="1036" customFormat="false" ht="15.8" hidden="false" customHeight="false" outlineLevel="0" collapsed="false">
      <c r="A1036" s="0" t="str">
        <f aca="false">MID(C1036,1,2)</f>
        <v>03</v>
      </c>
      <c r="B1036" s="0" t="str">
        <f aca="false">VLOOKUP(A1036,Nomenclature!$E$1:$F$9,2,0)</f>
        <v>Commerce</v>
      </c>
      <c r="C1036" s="5" t="s">
        <v>538</v>
      </c>
      <c r="D1036" s="4" t="s">
        <v>239</v>
      </c>
      <c r="E1036" s="4" t="s">
        <v>737</v>
      </c>
      <c r="F1036" s="4" t="n">
        <v>0</v>
      </c>
      <c r="G1036" s="4" t="n">
        <v>0</v>
      </c>
      <c r="H1036" s="4" t="n">
        <v>0</v>
      </c>
      <c r="I1036" s="4" t="n">
        <f aca="false">SUMIFS(bibli_modele_init!$D$1:$D$4467,bibli_modele_init!$A$1:$A$4467,$C1036,bibli_modele_init!$C$1:$C$4467,$E1036)</f>
        <v>0.181499873725882</v>
      </c>
      <c r="J1036" s="0" t="n">
        <f aca="false">SUMIFS(bibli_modele_init!$E$1:$E$4467,bibli_modele_init!$A$1:$A$4467,$C1036,bibli_modele_init!$C$1:$C$4467,$E1036)</f>
        <v>297.49999965</v>
      </c>
      <c r="K1036" s="0" t="n">
        <f aca="false">F1036-I1036</f>
        <v>-0.181499873725882</v>
      </c>
      <c r="L1036" s="0" t="n">
        <f aca="false">G1036-J1036</f>
        <v>-297.49999965</v>
      </c>
      <c r="M1036" s="0" t="n">
        <v>1</v>
      </c>
    </row>
    <row r="1037" customFormat="false" ht="15.8" hidden="false" customHeight="false" outlineLevel="0" collapsed="false">
      <c r="A1037" s="0" t="str">
        <f aca="false">MID(C1037,1,2)</f>
        <v>03</v>
      </c>
      <c r="B1037" s="0" t="str">
        <f aca="false">VLOOKUP(A1037,Nomenclature!$E$1:$F$9,2,0)</f>
        <v>Commerce</v>
      </c>
      <c r="C1037" s="5" t="s">
        <v>538</v>
      </c>
      <c r="D1037" s="4" t="s">
        <v>738</v>
      </c>
      <c r="E1037" s="4" t="s">
        <v>738</v>
      </c>
      <c r="F1037" s="4" t="n">
        <v>0.15</v>
      </c>
      <c r="G1037" s="4" t="n">
        <v>20</v>
      </c>
      <c r="H1037" s="4" t="n">
        <v>0</v>
      </c>
      <c r="I1037" s="4" t="n">
        <f aca="false">SUMIFS(bibli_modele_init!$D$1:$D$4467,bibli_modele_init!$A$1:$A$4467,$C1037,bibli_modele_init!$C$1:$C$4467,$E1037)</f>
        <v>0.15</v>
      </c>
      <c r="J1037" s="0" t="n">
        <f aca="false">SUMIFS(bibli_modele_init!$E$1:$E$4467,bibli_modele_init!$A$1:$A$4467,$C1037,bibli_modele_init!$C$1:$C$4467,$E1037)</f>
        <v>20</v>
      </c>
      <c r="K1037" s="0" t="n">
        <f aca="false">F1037-I1037</f>
        <v>0</v>
      </c>
      <c r="L1037" s="0" t="n">
        <f aca="false">G1037-J1037</f>
        <v>0</v>
      </c>
      <c r="M1037" s="0" t="n">
        <v>1</v>
      </c>
    </row>
    <row r="1038" customFormat="false" ht="15.8" hidden="false" customHeight="false" outlineLevel="0" collapsed="false">
      <c r="A1038" s="0" t="str">
        <f aca="false">MID(C1038,1,2)</f>
        <v>03</v>
      </c>
      <c r="B1038" s="0" t="str">
        <f aca="false">VLOOKUP(A1038,Nomenclature!$E$1:$F$9,2,0)</f>
        <v>Commerce</v>
      </c>
      <c r="C1038" s="5" t="s">
        <v>685</v>
      </c>
      <c r="D1038" s="4" t="s">
        <v>155</v>
      </c>
      <c r="E1038" s="4" t="s">
        <v>732</v>
      </c>
      <c r="F1038" s="4" t="n">
        <v>0.870545410672777</v>
      </c>
      <c r="G1038" s="4" t="n">
        <v>350.74999965</v>
      </c>
      <c r="H1038" s="4" t="n">
        <v>4045.187499</v>
      </c>
      <c r="I1038" s="4" t="n">
        <f aca="false">SUMIFS(bibli_modele_init!$D$1:$D$4467,bibli_modele_init!$A$1:$A$4467,$C1038,bibli_modele_init!$C$1:$C$4467,$E1038)</f>
        <v>0.89910729759357</v>
      </c>
      <c r="J1038" s="0" t="n">
        <f aca="false">SUMIFS(bibli_modele_init!$E$1:$E$4467,bibli_modele_init!$A$1:$A$4467,$C1038,bibli_modele_init!$C$1:$C$4467,$E1038)</f>
        <v>426.74999965</v>
      </c>
      <c r="K1038" s="0" t="n">
        <f aca="false">F1038-I1038</f>
        <v>-0.028561886920793</v>
      </c>
      <c r="L1038" s="0" t="n">
        <f aca="false">G1038-J1038</f>
        <v>-76</v>
      </c>
      <c r="M1038" s="0" t="n">
        <v>1</v>
      </c>
    </row>
    <row r="1039" customFormat="false" ht="15.8" hidden="false" customHeight="false" outlineLevel="0" collapsed="false">
      <c r="A1039" s="0" t="str">
        <f aca="false">MID(C1039,1,2)</f>
        <v>03</v>
      </c>
      <c r="B1039" s="0" t="str">
        <f aca="false">VLOOKUP(A1039,Nomenclature!$E$1:$F$9,2,0)</f>
        <v>Commerce</v>
      </c>
      <c r="C1039" s="5" t="s">
        <v>685</v>
      </c>
      <c r="D1039" s="4" t="s">
        <v>239</v>
      </c>
      <c r="E1039" s="4" t="s">
        <v>733</v>
      </c>
      <c r="F1039" s="4" t="n">
        <v>0.682870836927868</v>
      </c>
      <c r="G1039" s="4" t="n">
        <v>342.49999965</v>
      </c>
      <c r="H1039" s="4" t="n">
        <v>744.8124991</v>
      </c>
      <c r="I1039" s="4" t="n">
        <f aca="false">SUMIFS(bibli_modele_init!$D$1:$D$4467,bibli_modele_init!$A$1:$A$4467,$C1039,bibli_modele_init!$C$1:$C$4467,$E1039)</f>
        <v>0.725709359079937</v>
      </c>
      <c r="J1039" s="0" t="n">
        <f aca="false">SUMIFS(bibli_modele_init!$E$1:$E$4467,bibli_modele_init!$A$1:$A$4467,$C1039,bibli_modele_init!$C$1:$C$4467,$E1039)</f>
        <v>342.49999965</v>
      </c>
      <c r="K1039" s="0" t="n">
        <f aca="false">F1039-I1039</f>
        <v>-0.042838522152069</v>
      </c>
      <c r="L1039" s="0" t="n">
        <f aca="false">G1039-J1039</f>
        <v>0</v>
      </c>
      <c r="M1039" s="0" t="n">
        <v>1</v>
      </c>
    </row>
    <row r="1040" customFormat="false" ht="15.8" hidden="false" customHeight="false" outlineLevel="0" collapsed="false">
      <c r="A1040" s="0" t="str">
        <f aca="false">MID(C1040,1,2)</f>
        <v>03</v>
      </c>
      <c r="B1040" s="0" t="str">
        <f aca="false">VLOOKUP(A1040,Nomenclature!$E$1:$F$9,2,0)</f>
        <v>Commerce</v>
      </c>
      <c r="C1040" s="5" t="s">
        <v>685</v>
      </c>
      <c r="D1040" s="4" t="s">
        <v>155</v>
      </c>
      <c r="E1040" s="4" t="s">
        <v>734</v>
      </c>
      <c r="F1040" s="4" t="n">
        <v>0.104465449280733</v>
      </c>
      <c r="G1040" s="4" t="n">
        <v>297.49999965</v>
      </c>
      <c r="H1040" s="4" t="n">
        <v>744.8124991</v>
      </c>
      <c r="I1040" s="4" t="n">
        <f aca="false">SUMIFS(bibli_modele_init!$D$1:$D$4467,bibli_modele_init!$A$1:$A$4467,$C1040,bibli_modele_init!$C$1:$C$4467,$E1040)</f>
        <v>0.0971035881401056</v>
      </c>
      <c r="J1040" s="0" t="n">
        <f aca="false">SUMIFS(bibli_modele_init!$E$1:$E$4467,bibli_modele_init!$A$1:$A$4467,$C1040,bibli_modele_init!$C$1:$C$4467,$E1040)</f>
        <v>297.49999965</v>
      </c>
      <c r="K1040" s="0" t="n">
        <f aca="false">F1040-I1040</f>
        <v>0.00736186114062741</v>
      </c>
      <c r="L1040" s="0" t="n">
        <f aca="false">G1040-J1040</f>
        <v>0</v>
      </c>
      <c r="M1040" s="0" t="n">
        <v>1</v>
      </c>
    </row>
    <row r="1041" customFormat="false" ht="15.8" hidden="false" customHeight="false" outlineLevel="0" collapsed="false">
      <c r="A1041" s="0" t="str">
        <f aca="false">MID(C1041,1,2)</f>
        <v>03</v>
      </c>
      <c r="B1041" s="0" t="str">
        <f aca="false">VLOOKUP(A1041,Nomenclature!$E$1:$F$9,2,0)</f>
        <v>Commerce</v>
      </c>
      <c r="C1041" s="5" t="s">
        <v>685</v>
      </c>
      <c r="D1041" s="4" t="s">
        <v>239</v>
      </c>
      <c r="E1041" s="4" t="s">
        <v>735</v>
      </c>
      <c r="F1041" s="4" t="n">
        <v>0.0819445004313441</v>
      </c>
      <c r="G1041" s="4" t="n">
        <v>297.49999965</v>
      </c>
      <c r="H1041" s="4" t="n">
        <v>744.8124991</v>
      </c>
      <c r="I1041" s="4" t="n">
        <f aca="false">SUMIFS(bibli_modele_init!$D$1:$D$4467,bibli_modele_init!$A$1:$A$4467,$C1041,bibli_modele_init!$C$1:$C$4467,$E1041)</f>
        <v>0.0870851230895924</v>
      </c>
      <c r="J1041" s="0" t="n">
        <f aca="false">SUMIFS(bibli_modele_init!$E$1:$E$4467,bibli_modele_init!$A$1:$A$4467,$C1041,bibli_modele_init!$C$1:$C$4467,$E1041)</f>
        <v>297.49999965</v>
      </c>
      <c r="K1041" s="0" t="n">
        <f aca="false">F1041-I1041</f>
        <v>-0.0051406226582483</v>
      </c>
      <c r="L1041" s="0" t="n">
        <f aca="false">G1041-J1041</f>
        <v>0</v>
      </c>
      <c r="M1041" s="0" t="n">
        <v>1</v>
      </c>
    </row>
    <row r="1042" customFormat="false" ht="15.8" hidden="false" customHeight="false" outlineLevel="0" collapsed="false">
      <c r="A1042" s="0" t="str">
        <f aca="false">MID(C1042,1,2)</f>
        <v>03</v>
      </c>
      <c r="B1042" s="0" t="str">
        <f aca="false">VLOOKUP(A1042,Nomenclature!$E$1:$F$9,2,0)</f>
        <v>Commerce</v>
      </c>
      <c r="C1042" s="5" t="s">
        <v>685</v>
      </c>
      <c r="D1042" s="4" t="s">
        <v>155</v>
      </c>
      <c r="E1042" s="4" t="s">
        <v>736</v>
      </c>
      <c r="F1042" s="4" t="n">
        <v>0.217636352668194</v>
      </c>
      <c r="G1042" s="4" t="n">
        <v>300.74999965</v>
      </c>
      <c r="H1042" s="4" t="n">
        <v>872.6874991</v>
      </c>
      <c r="I1042" s="4" t="n">
        <f aca="false">SUMIFS(bibli_modele_init!$D$1:$D$4467,bibli_modele_init!$A$1:$A$4467,$C1042,bibli_modele_init!$C$1:$C$4467,$E1042)</f>
        <v>0.202299141958553</v>
      </c>
      <c r="J1042" s="0" t="n">
        <f aca="false">SUMIFS(bibli_modele_init!$E$1:$E$4467,bibli_modele_init!$A$1:$A$4467,$C1042,bibli_modele_init!$C$1:$C$4467,$E1042)</f>
        <v>300.74999965</v>
      </c>
      <c r="K1042" s="0" t="n">
        <f aca="false">F1042-I1042</f>
        <v>0.015337210709641</v>
      </c>
      <c r="L1042" s="0" t="n">
        <f aca="false">G1042-J1042</f>
        <v>0</v>
      </c>
      <c r="M1042" s="0" t="n">
        <v>1</v>
      </c>
    </row>
    <row r="1043" customFormat="false" ht="15.8" hidden="false" customHeight="false" outlineLevel="0" collapsed="false">
      <c r="A1043" s="0" t="str">
        <f aca="false">MID(C1043,1,2)</f>
        <v>03</v>
      </c>
      <c r="B1043" s="0" t="str">
        <f aca="false">VLOOKUP(A1043,Nomenclature!$E$1:$F$9,2,0)</f>
        <v>Commerce</v>
      </c>
      <c r="C1043" s="5" t="s">
        <v>685</v>
      </c>
      <c r="D1043" s="4" t="s">
        <v>239</v>
      </c>
      <c r="E1043" s="4" t="s">
        <v>737</v>
      </c>
      <c r="F1043" s="4" t="n">
        <v>0</v>
      </c>
      <c r="G1043" s="4" t="n">
        <v>0</v>
      </c>
      <c r="H1043" s="4" t="n">
        <v>0</v>
      </c>
      <c r="I1043" s="4" t="n">
        <f aca="false">SUMIFS(bibli_modele_init!$D$1:$D$4467,bibli_modele_init!$A$1:$A$4467,$C1043,bibli_modele_init!$C$1:$C$4467,$E1043)</f>
        <v>0.181427339769984</v>
      </c>
      <c r="J1043" s="0" t="n">
        <f aca="false">SUMIFS(bibli_modele_init!$E$1:$E$4467,bibli_modele_init!$A$1:$A$4467,$C1043,bibli_modele_init!$C$1:$C$4467,$E1043)</f>
        <v>297.49999965</v>
      </c>
      <c r="K1043" s="0" t="n">
        <f aca="false">F1043-I1043</f>
        <v>-0.181427339769984</v>
      </c>
      <c r="L1043" s="0" t="n">
        <f aca="false">G1043-J1043</f>
        <v>-297.49999965</v>
      </c>
      <c r="M1043" s="0" t="n">
        <v>1</v>
      </c>
    </row>
    <row r="1044" customFormat="false" ht="15.8" hidden="false" customHeight="false" outlineLevel="0" collapsed="false">
      <c r="A1044" s="0" t="str">
        <f aca="false">MID(C1044,1,2)</f>
        <v>03</v>
      </c>
      <c r="B1044" s="0" t="str">
        <f aca="false">VLOOKUP(A1044,Nomenclature!$E$1:$F$9,2,0)</f>
        <v>Commerce</v>
      </c>
      <c r="C1044" s="5" t="s">
        <v>685</v>
      </c>
      <c r="D1044" s="4" t="s">
        <v>738</v>
      </c>
      <c r="E1044" s="4" t="s">
        <v>738</v>
      </c>
      <c r="F1044" s="4" t="n">
        <v>0.15</v>
      </c>
      <c r="G1044" s="4" t="n">
        <v>20</v>
      </c>
      <c r="H1044" s="4" t="n">
        <v>0</v>
      </c>
      <c r="I1044" s="4" t="n">
        <f aca="false">SUMIFS(bibli_modele_init!$D$1:$D$4467,bibli_modele_init!$A$1:$A$4467,$C1044,bibli_modele_init!$C$1:$C$4467,$E1044)</f>
        <v>0.15</v>
      </c>
      <c r="J1044" s="0" t="n">
        <f aca="false">SUMIFS(bibli_modele_init!$E$1:$E$4467,bibli_modele_init!$A$1:$A$4467,$C1044,bibli_modele_init!$C$1:$C$4467,$E1044)</f>
        <v>20</v>
      </c>
      <c r="K1044" s="0" t="n">
        <f aca="false">F1044-I1044</f>
        <v>0</v>
      </c>
      <c r="L1044" s="0" t="n">
        <f aca="false">G1044-J1044</f>
        <v>0</v>
      </c>
      <c r="M1044" s="0" t="n">
        <v>1</v>
      </c>
    </row>
    <row r="1045" customFormat="false" ht="15.8" hidden="false" customHeight="false" outlineLevel="0" collapsed="false">
      <c r="A1045" s="0" t="str">
        <f aca="false">MID(C1045,1,2)</f>
        <v>03</v>
      </c>
      <c r="B1045" s="0" t="str">
        <f aca="false">VLOOKUP(A1045,Nomenclature!$E$1:$F$9,2,0)</f>
        <v>Commerce</v>
      </c>
      <c r="C1045" s="5" t="s">
        <v>386</v>
      </c>
      <c r="D1045" s="4" t="s">
        <v>155</v>
      </c>
      <c r="E1045" s="4" t="s">
        <v>732</v>
      </c>
      <c r="F1045" s="4" t="n">
        <v>0.562144268952496</v>
      </c>
      <c r="G1045" s="4" t="n">
        <v>176.8333333</v>
      </c>
      <c r="H1045" s="4" t="n">
        <v>2365.887499</v>
      </c>
      <c r="I1045" s="4" t="n">
        <f aca="false">SUMIFS(bibli_modele_init!$D$1:$D$4467,bibli_modele_init!$A$1:$A$4467,$C1045,bibli_modele_init!$C$1:$C$4467,$E1045)</f>
        <v>0.584390165535905</v>
      </c>
      <c r="J1045" s="0" t="n">
        <f aca="false">SUMIFS(bibli_modele_init!$E$1:$E$4467,bibli_modele_init!$A$1:$A$4467,$C1045,bibli_modele_init!$C$1:$C$4467,$E1045)</f>
        <v>252.8333333</v>
      </c>
      <c r="K1045" s="0" t="n">
        <f aca="false">F1045-I1045</f>
        <v>-0.022245896583409</v>
      </c>
      <c r="L1045" s="0" t="n">
        <f aca="false">G1045-J1045</f>
        <v>-76</v>
      </c>
      <c r="M1045" s="0" t="n">
        <v>1</v>
      </c>
    </row>
    <row r="1046" customFormat="false" ht="15.8" hidden="false" customHeight="false" outlineLevel="0" collapsed="false">
      <c r="A1046" s="0" t="str">
        <f aca="false">MID(C1046,1,2)</f>
        <v>03</v>
      </c>
      <c r="B1046" s="0" t="str">
        <f aca="false">VLOOKUP(A1046,Nomenclature!$E$1:$F$9,2,0)</f>
        <v>Commerce</v>
      </c>
      <c r="C1046" s="5" t="s">
        <v>386</v>
      </c>
      <c r="D1046" s="4" t="s">
        <v>239</v>
      </c>
      <c r="E1046" s="4" t="s">
        <v>733</v>
      </c>
      <c r="F1046" s="4" t="n">
        <v>0.271580258925885</v>
      </c>
      <c r="G1046" s="4" t="n">
        <v>95</v>
      </c>
      <c r="H1046" s="4" t="n">
        <v>0</v>
      </c>
      <c r="I1046" s="4" t="n">
        <f aca="false">SUMIFS(bibli_modele_init!$D$1:$D$4467,bibli_modele_init!$A$1:$A$4467,$C1046,bibli_modele_init!$C$1:$C$4467,$E1046)</f>
        <v>0.290624034322908</v>
      </c>
      <c r="J1046" s="0" t="n">
        <f aca="false">SUMIFS(bibli_modele_init!$E$1:$E$4467,bibli_modele_init!$A$1:$A$4467,$C1046,bibli_modele_init!$C$1:$C$4467,$E1046)</f>
        <v>95</v>
      </c>
      <c r="K1046" s="0" t="n">
        <f aca="false">F1046-I1046</f>
        <v>-0.019043775397023</v>
      </c>
      <c r="L1046" s="0" t="n">
        <f aca="false">G1046-J1046</f>
        <v>0</v>
      </c>
      <c r="M1046" s="0" t="n">
        <v>1</v>
      </c>
    </row>
    <row r="1047" customFormat="false" ht="15.8" hidden="false" customHeight="false" outlineLevel="0" collapsed="false">
      <c r="A1047" s="0" t="str">
        <f aca="false">MID(C1047,1,2)</f>
        <v>03</v>
      </c>
      <c r="B1047" s="0" t="str">
        <f aca="false">VLOOKUP(A1047,Nomenclature!$E$1:$F$9,2,0)</f>
        <v>Commerce</v>
      </c>
      <c r="C1047" s="5" t="s">
        <v>386</v>
      </c>
      <c r="D1047" s="4" t="s">
        <v>155</v>
      </c>
      <c r="E1047" s="4" t="s">
        <v>734</v>
      </c>
      <c r="F1047" s="4" t="n">
        <v>0.0674573122742996</v>
      </c>
      <c r="G1047" s="4" t="n">
        <v>31.5</v>
      </c>
      <c r="H1047" s="4" t="n">
        <v>78.8625</v>
      </c>
      <c r="I1047" s="4" t="n">
        <f aca="false">SUMIFS(bibli_modele_init!$D$1:$D$4467,bibli_modele_init!$A$1:$A$4467,$C1047,bibli_modele_init!$C$1:$C$4467,$E1047)</f>
        <v>0.0631141378778777</v>
      </c>
      <c r="J1047" s="0" t="n">
        <f aca="false">SUMIFS(bibli_modele_init!$E$1:$E$4467,bibli_modele_init!$A$1:$A$4467,$C1047,bibli_modele_init!$C$1:$C$4467,$E1047)</f>
        <v>31.5</v>
      </c>
      <c r="K1047" s="0" t="n">
        <f aca="false">F1047-I1047</f>
        <v>0.0043431743964219</v>
      </c>
      <c r="L1047" s="0" t="n">
        <f aca="false">G1047-J1047</f>
        <v>0</v>
      </c>
      <c r="M1047" s="0" t="n">
        <v>1</v>
      </c>
    </row>
    <row r="1048" customFormat="false" ht="15.8" hidden="false" customHeight="false" outlineLevel="0" collapsed="false">
      <c r="A1048" s="0" t="str">
        <f aca="false">MID(C1048,1,2)</f>
        <v>03</v>
      </c>
      <c r="B1048" s="0" t="str">
        <f aca="false">VLOOKUP(A1048,Nomenclature!$E$1:$F$9,2,0)</f>
        <v>Commerce</v>
      </c>
      <c r="C1048" s="5" t="s">
        <v>386</v>
      </c>
      <c r="D1048" s="4" t="s">
        <v>239</v>
      </c>
      <c r="E1048" s="4" t="s">
        <v>735</v>
      </c>
      <c r="F1048" s="4" t="n">
        <v>0</v>
      </c>
      <c r="G1048" s="4" t="n">
        <v>0</v>
      </c>
      <c r="H1048" s="4" t="n">
        <v>0</v>
      </c>
      <c r="I1048" s="4" t="n">
        <f aca="false">SUMIFS(bibli_modele_init!$D$1:$D$4467,bibli_modele_init!$A$1:$A$4467,$C1048,bibli_modele_init!$C$1:$C$4467,$E1048)</f>
        <v>0</v>
      </c>
      <c r="J1048" s="0" t="n">
        <f aca="false">SUMIFS(bibli_modele_init!$E$1:$E$4467,bibli_modele_init!$A$1:$A$4467,$C1048,bibli_modele_init!$C$1:$C$4467,$E1048)</f>
        <v>0</v>
      </c>
      <c r="K1048" s="0" t="n">
        <f aca="false">F1048-I1048</f>
        <v>0</v>
      </c>
      <c r="L1048" s="0" t="n">
        <f aca="false">G1048-J1048</f>
        <v>0</v>
      </c>
      <c r="M1048" s="0" t="n">
        <v>1</v>
      </c>
    </row>
    <row r="1049" customFormat="false" ht="15.8" hidden="false" customHeight="false" outlineLevel="0" collapsed="false">
      <c r="A1049" s="0" t="str">
        <f aca="false">MID(C1049,1,2)</f>
        <v>03</v>
      </c>
      <c r="B1049" s="0" t="str">
        <f aca="false">VLOOKUP(A1049,Nomenclature!$E$1:$F$9,2,0)</f>
        <v>Commerce</v>
      </c>
      <c r="C1049" s="5" t="s">
        <v>386</v>
      </c>
      <c r="D1049" s="4" t="s">
        <v>155</v>
      </c>
      <c r="E1049" s="4" t="s">
        <v>736</v>
      </c>
      <c r="F1049" s="4" t="n">
        <v>0.140536067238124</v>
      </c>
      <c r="G1049" s="4" t="n">
        <v>61.8333333000001</v>
      </c>
      <c r="H1049" s="4" t="n">
        <v>854.6374991</v>
      </c>
      <c r="I1049" s="4" t="n">
        <f aca="false">SUMIFS(bibli_modele_init!$D$1:$D$4467,bibli_modele_init!$A$1:$A$4467,$C1049,bibli_modele_init!$C$1:$C$4467,$E1049)</f>
        <v>0.131487787245579</v>
      </c>
      <c r="J1049" s="0" t="n">
        <f aca="false">SUMIFS(bibli_modele_init!$E$1:$E$4467,bibli_modele_init!$A$1:$A$4467,$C1049,bibli_modele_init!$C$1:$C$4467,$E1049)</f>
        <v>61.8333333</v>
      </c>
      <c r="K1049" s="0" t="n">
        <f aca="false">F1049-I1049</f>
        <v>0.00904827999254501</v>
      </c>
      <c r="L1049" s="0" t="n">
        <f aca="false">G1049-J1049</f>
        <v>0</v>
      </c>
      <c r="M1049" s="0" t="n">
        <v>1</v>
      </c>
    </row>
    <row r="1050" customFormat="false" ht="15.8" hidden="false" customHeight="false" outlineLevel="0" collapsed="false">
      <c r="A1050" s="0" t="str">
        <f aca="false">MID(C1050,1,2)</f>
        <v>03</v>
      </c>
      <c r="B1050" s="0" t="str">
        <f aca="false">VLOOKUP(A1050,Nomenclature!$E$1:$F$9,2,0)</f>
        <v>Commerce</v>
      </c>
      <c r="C1050" s="5" t="s">
        <v>386</v>
      </c>
      <c r="D1050" s="4" t="s">
        <v>239</v>
      </c>
      <c r="E1050" s="4" t="s">
        <v>737</v>
      </c>
      <c r="F1050" s="4" t="n">
        <v>0</v>
      </c>
      <c r="G1050" s="4" t="n">
        <v>0</v>
      </c>
      <c r="H1050" s="4" t="n">
        <v>0</v>
      </c>
      <c r="I1050" s="4" t="n">
        <f aca="false">SUMIFS(bibli_modele_init!$D$1:$D$4467,bibli_modele_init!$A$1:$A$4467,$C1050,bibli_modele_init!$C$1:$C$4467,$E1050)</f>
        <v>0</v>
      </c>
      <c r="J1050" s="0" t="n">
        <f aca="false">SUMIFS(bibli_modele_init!$E$1:$E$4467,bibli_modele_init!$A$1:$A$4467,$C1050,bibli_modele_init!$C$1:$C$4467,$E1050)</f>
        <v>0</v>
      </c>
      <c r="K1050" s="0" t="n">
        <f aca="false">F1050-I1050</f>
        <v>0</v>
      </c>
      <c r="L1050" s="0" t="n">
        <f aca="false">G1050-J1050</f>
        <v>0</v>
      </c>
      <c r="M1050" s="0" t="n">
        <v>1</v>
      </c>
    </row>
    <row r="1051" customFormat="false" ht="15.8" hidden="false" customHeight="false" outlineLevel="0" collapsed="false">
      <c r="A1051" s="0" t="str">
        <f aca="false">MID(C1051,1,2)</f>
        <v>03</v>
      </c>
      <c r="B1051" s="0" t="str">
        <f aca="false">VLOOKUP(A1051,Nomenclature!$E$1:$F$9,2,0)</f>
        <v>Commerce</v>
      </c>
      <c r="C1051" s="5" t="s">
        <v>386</v>
      </c>
      <c r="D1051" s="4" t="s">
        <v>738</v>
      </c>
      <c r="E1051" s="4" t="s">
        <v>738</v>
      </c>
      <c r="F1051" s="4" t="n">
        <v>0.15</v>
      </c>
      <c r="G1051" s="4" t="n">
        <v>20</v>
      </c>
      <c r="H1051" s="4" t="n">
        <v>0</v>
      </c>
      <c r="I1051" s="4" t="n">
        <f aca="false">SUMIFS(bibli_modele_init!$D$1:$D$4467,bibli_modele_init!$A$1:$A$4467,$C1051,bibli_modele_init!$C$1:$C$4467,$E1051)</f>
        <v>0.15</v>
      </c>
      <c r="J1051" s="0" t="n">
        <f aca="false">SUMIFS(bibli_modele_init!$E$1:$E$4467,bibli_modele_init!$A$1:$A$4467,$C1051,bibli_modele_init!$C$1:$C$4467,$E1051)</f>
        <v>20</v>
      </c>
      <c r="K1051" s="0" t="n">
        <f aca="false">F1051-I1051</f>
        <v>0</v>
      </c>
      <c r="L1051" s="0" t="n">
        <f aca="false">G1051-J1051</f>
        <v>0</v>
      </c>
      <c r="M1051" s="0" t="n">
        <v>1</v>
      </c>
    </row>
    <row r="1052" customFormat="false" ht="15.8" hidden="false" customHeight="false" outlineLevel="0" collapsed="false">
      <c r="A1052" s="0" t="str">
        <f aca="false">MID(C1052,1,2)</f>
        <v>03</v>
      </c>
      <c r="B1052" s="0" t="str">
        <f aca="false">VLOOKUP(A1052,Nomenclature!$E$1:$F$9,2,0)</f>
        <v>Commerce</v>
      </c>
      <c r="C1052" s="5" t="s">
        <v>539</v>
      </c>
      <c r="D1052" s="4" t="s">
        <v>155</v>
      </c>
      <c r="E1052" s="4" t="s">
        <v>732</v>
      </c>
      <c r="F1052" s="4" t="n">
        <v>0.565046134626939</v>
      </c>
      <c r="G1052" s="4" t="n">
        <v>176.8333333</v>
      </c>
      <c r="H1052" s="4" t="n">
        <v>2365.887499</v>
      </c>
      <c r="I1052" s="4" t="n">
        <f aca="false">SUMIFS(bibli_modele_init!$D$1:$D$4467,bibli_modele_init!$A$1:$A$4467,$C1052,bibli_modele_init!$C$1:$C$4467,$E1052)</f>
        <v>0.585178265713341</v>
      </c>
      <c r="J1052" s="0" t="n">
        <f aca="false">SUMIFS(bibli_modele_init!$E$1:$E$4467,bibli_modele_init!$A$1:$A$4467,$C1052,bibli_modele_init!$C$1:$C$4467,$E1052)</f>
        <v>252.8333333</v>
      </c>
      <c r="K1052" s="0" t="n">
        <f aca="false">F1052-I1052</f>
        <v>-0.020132131086402</v>
      </c>
      <c r="L1052" s="0" t="n">
        <f aca="false">G1052-J1052</f>
        <v>-76</v>
      </c>
      <c r="M1052" s="0" t="n">
        <v>1</v>
      </c>
    </row>
    <row r="1053" customFormat="false" ht="15.8" hidden="false" customHeight="false" outlineLevel="0" collapsed="false">
      <c r="A1053" s="0" t="str">
        <f aca="false">MID(C1053,1,2)</f>
        <v>03</v>
      </c>
      <c r="B1053" s="0" t="str">
        <f aca="false">VLOOKUP(A1053,Nomenclature!$E$1:$F$9,2,0)</f>
        <v>Commerce</v>
      </c>
      <c r="C1053" s="5" t="s">
        <v>539</v>
      </c>
      <c r="D1053" s="4" t="s">
        <v>239</v>
      </c>
      <c r="E1053" s="4" t="s">
        <v>733</v>
      </c>
      <c r="F1053" s="4" t="n">
        <v>0.274234042935484</v>
      </c>
      <c r="G1053" s="4" t="n">
        <v>95</v>
      </c>
      <c r="H1053" s="4" t="n">
        <v>0</v>
      </c>
      <c r="I1053" s="4" t="n">
        <f aca="false">SUMIFS(bibli_modele_init!$D$1:$D$4467,bibli_modele_init!$A$1:$A$4467,$C1053,bibli_modele_init!$C$1:$C$4467,$E1053)</f>
        <v>0.290867500910019</v>
      </c>
      <c r="J1053" s="0" t="n">
        <f aca="false">SUMIFS(bibli_modele_init!$E$1:$E$4467,bibli_modele_init!$A$1:$A$4467,$C1053,bibli_modele_init!$C$1:$C$4467,$E1053)</f>
        <v>95</v>
      </c>
      <c r="K1053" s="0" t="n">
        <f aca="false">F1053-I1053</f>
        <v>-0.016633457974535</v>
      </c>
      <c r="L1053" s="0" t="n">
        <f aca="false">G1053-J1053</f>
        <v>0</v>
      </c>
      <c r="M1053" s="0" t="n">
        <v>1</v>
      </c>
    </row>
    <row r="1054" customFormat="false" ht="15.8" hidden="false" customHeight="false" outlineLevel="0" collapsed="false">
      <c r="A1054" s="0" t="str">
        <f aca="false">MID(C1054,1,2)</f>
        <v>03</v>
      </c>
      <c r="B1054" s="0" t="str">
        <f aca="false">VLOOKUP(A1054,Nomenclature!$E$1:$F$9,2,0)</f>
        <v>Commerce</v>
      </c>
      <c r="C1054" s="5" t="s">
        <v>539</v>
      </c>
      <c r="D1054" s="4" t="s">
        <v>155</v>
      </c>
      <c r="E1054" s="4" t="s">
        <v>734</v>
      </c>
      <c r="F1054" s="4" t="n">
        <v>0.0678055361552327</v>
      </c>
      <c r="G1054" s="4" t="n">
        <v>31.5</v>
      </c>
      <c r="H1054" s="4" t="n">
        <v>78.8625</v>
      </c>
      <c r="I1054" s="4" t="n">
        <f aca="false">SUMIFS(bibli_modele_init!$D$1:$D$4467,bibli_modele_init!$A$1:$A$4467,$C1054,bibli_modele_init!$C$1:$C$4467,$E1054)</f>
        <v>0.0631992526970408</v>
      </c>
      <c r="J1054" s="0" t="n">
        <f aca="false">SUMIFS(bibli_modele_init!$E$1:$E$4467,bibli_modele_init!$A$1:$A$4467,$C1054,bibli_modele_init!$C$1:$C$4467,$E1054)</f>
        <v>31.5</v>
      </c>
      <c r="K1054" s="0" t="n">
        <f aca="false">F1054-I1054</f>
        <v>0.0046062834581919</v>
      </c>
      <c r="L1054" s="0" t="n">
        <f aca="false">G1054-J1054</f>
        <v>0</v>
      </c>
      <c r="M1054" s="0" t="n">
        <v>1</v>
      </c>
    </row>
    <row r="1055" customFormat="false" ht="15.8" hidden="false" customHeight="false" outlineLevel="0" collapsed="false">
      <c r="A1055" s="0" t="str">
        <f aca="false">MID(C1055,1,2)</f>
        <v>03</v>
      </c>
      <c r="B1055" s="0" t="str">
        <f aca="false">VLOOKUP(A1055,Nomenclature!$E$1:$F$9,2,0)</f>
        <v>Commerce</v>
      </c>
      <c r="C1055" s="5" t="s">
        <v>539</v>
      </c>
      <c r="D1055" s="4" t="s">
        <v>239</v>
      </c>
      <c r="E1055" s="4" t="s">
        <v>735</v>
      </c>
      <c r="F1055" s="4" t="n">
        <v>0</v>
      </c>
      <c r="G1055" s="4" t="n">
        <v>0</v>
      </c>
      <c r="H1055" s="4" t="n">
        <v>0</v>
      </c>
      <c r="I1055" s="4" t="n">
        <f aca="false">SUMIFS(bibli_modele_init!$D$1:$D$4467,bibli_modele_init!$A$1:$A$4467,$C1055,bibli_modele_init!$C$1:$C$4467,$E1055)</f>
        <v>0</v>
      </c>
      <c r="J1055" s="0" t="n">
        <f aca="false">SUMIFS(bibli_modele_init!$E$1:$E$4467,bibli_modele_init!$A$1:$A$4467,$C1055,bibli_modele_init!$C$1:$C$4467,$E1055)</f>
        <v>0</v>
      </c>
      <c r="K1055" s="0" t="n">
        <f aca="false">F1055-I1055</f>
        <v>0</v>
      </c>
      <c r="L1055" s="0" t="n">
        <f aca="false">G1055-J1055</f>
        <v>0</v>
      </c>
      <c r="M1055" s="0" t="n">
        <v>1</v>
      </c>
    </row>
    <row r="1056" customFormat="false" ht="15.8" hidden="false" customHeight="false" outlineLevel="0" collapsed="false">
      <c r="A1056" s="0" t="str">
        <f aca="false">MID(C1056,1,2)</f>
        <v>03</v>
      </c>
      <c r="B1056" s="0" t="str">
        <f aca="false">VLOOKUP(A1056,Nomenclature!$E$1:$F$9,2,0)</f>
        <v>Commerce</v>
      </c>
      <c r="C1056" s="5" t="s">
        <v>539</v>
      </c>
      <c r="D1056" s="4" t="s">
        <v>155</v>
      </c>
      <c r="E1056" s="4" t="s">
        <v>736</v>
      </c>
      <c r="F1056" s="4" t="n">
        <v>0.141261533656735</v>
      </c>
      <c r="G1056" s="4" t="n">
        <v>61.8333333000001</v>
      </c>
      <c r="H1056" s="4" t="n">
        <v>854.6374991</v>
      </c>
      <c r="I1056" s="4" t="n">
        <f aca="false">SUMIFS(bibli_modele_init!$D$1:$D$4467,bibli_modele_init!$A$1:$A$4467,$C1056,bibli_modele_init!$C$1:$C$4467,$E1056)</f>
        <v>0.131665109785502</v>
      </c>
      <c r="J1056" s="0" t="n">
        <f aca="false">SUMIFS(bibli_modele_init!$E$1:$E$4467,bibli_modele_init!$A$1:$A$4467,$C1056,bibli_modele_init!$C$1:$C$4467,$E1056)</f>
        <v>61.8333333</v>
      </c>
      <c r="K1056" s="0" t="n">
        <f aca="false">F1056-I1056</f>
        <v>0.00959642387123302</v>
      </c>
      <c r="L1056" s="0" t="n">
        <f aca="false">G1056-J1056</f>
        <v>0</v>
      </c>
      <c r="M1056" s="0" t="n">
        <v>1</v>
      </c>
    </row>
    <row r="1057" customFormat="false" ht="15.8" hidden="false" customHeight="false" outlineLevel="0" collapsed="false">
      <c r="A1057" s="0" t="str">
        <f aca="false">MID(C1057,1,2)</f>
        <v>03</v>
      </c>
      <c r="B1057" s="0" t="str">
        <f aca="false">VLOOKUP(A1057,Nomenclature!$E$1:$F$9,2,0)</f>
        <v>Commerce</v>
      </c>
      <c r="C1057" s="5" t="s">
        <v>539</v>
      </c>
      <c r="D1057" s="4" t="s">
        <v>239</v>
      </c>
      <c r="E1057" s="4" t="s">
        <v>737</v>
      </c>
      <c r="F1057" s="4" t="n">
        <v>0</v>
      </c>
      <c r="G1057" s="4" t="n">
        <v>0</v>
      </c>
      <c r="H1057" s="4" t="n">
        <v>0</v>
      </c>
      <c r="I1057" s="4" t="n">
        <f aca="false">SUMIFS(bibli_modele_init!$D$1:$D$4467,bibli_modele_init!$A$1:$A$4467,$C1057,bibli_modele_init!$C$1:$C$4467,$E1057)</f>
        <v>0</v>
      </c>
      <c r="J1057" s="0" t="n">
        <f aca="false">SUMIFS(bibli_modele_init!$E$1:$E$4467,bibli_modele_init!$A$1:$A$4467,$C1057,bibli_modele_init!$C$1:$C$4467,$E1057)</f>
        <v>0</v>
      </c>
      <c r="K1057" s="0" t="n">
        <f aca="false">F1057-I1057</f>
        <v>0</v>
      </c>
      <c r="L1057" s="0" t="n">
        <f aca="false">G1057-J1057</f>
        <v>0</v>
      </c>
      <c r="M1057" s="0" t="n">
        <v>1</v>
      </c>
    </row>
    <row r="1058" customFormat="false" ht="15.8" hidden="false" customHeight="false" outlineLevel="0" collapsed="false">
      <c r="A1058" s="0" t="str">
        <f aca="false">MID(C1058,1,2)</f>
        <v>03</v>
      </c>
      <c r="B1058" s="0" t="str">
        <f aca="false">VLOOKUP(A1058,Nomenclature!$E$1:$F$9,2,0)</f>
        <v>Commerce</v>
      </c>
      <c r="C1058" s="5" t="s">
        <v>539</v>
      </c>
      <c r="D1058" s="4" t="s">
        <v>738</v>
      </c>
      <c r="E1058" s="4" t="s">
        <v>738</v>
      </c>
      <c r="F1058" s="4" t="n">
        <v>0.15</v>
      </c>
      <c r="G1058" s="4" t="n">
        <v>20</v>
      </c>
      <c r="H1058" s="4" t="n">
        <v>0</v>
      </c>
      <c r="I1058" s="4" t="n">
        <f aca="false">SUMIFS(bibli_modele_init!$D$1:$D$4467,bibli_modele_init!$A$1:$A$4467,$C1058,bibli_modele_init!$C$1:$C$4467,$E1058)</f>
        <v>0.15</v>
      </c>
      <c r="J1058" s="0" t="n">
        <f aca="false">SUMIFS(bibli_modele_init!$E$1:$E$4467,bibli_modele_init!$A$1:$A$4467,$C1058,bibli_modele_init!$C$1:$C$4467,$E1058)</f>
        <v>20</v>
      </c>
      <c r="K1058" s="0" t="n">
        <f aca="false">F1058-I1058</f>
        <v>0</v>
      </c>
      <c r="L1058" s="0" t="n">
        <f aca="false">G1058-J1058</f>
        <v>0</v>
      </c>
      <c r="M1058" s="0" t="n">
        <v>1</v>
      </c>
    </row>
    <row r="1059" customFormat="false" ht="15.8" hidden="false" customHeight="false" outlineLevel="0" collapsed="false">
      <c r="A1059" s="0" t="str">
        <f aca="false">MID(C1059,1,2)</f>
        <v>03</v>
      </c>
      <c r="B1059" s="0" t="str">
        <f aca="false">VLOOKUP(A1059,Nomenclature!$E$1:$F$9,2,0)</f>
        <v>Commerce</v>
      </c>
      <c r="C1059" s="5" t="s">
        <v>686</v>
      </c>
      <c r="D1059" s="4" t="s">
        <v>155</v>
      </c>
      <c r="E1059" s="4" t="s">
        <v>732</v>
      </c>
      <c r="F1059" s="4" t="n">
        <v>0.557896964667371</v>
      </c>
      <c r="G1059" s="4" t="n">
        <v>176.8333333</v>
      </c>
      <c r="H1059" s="4" t="n">
        <v>2365.887499</v>
      </c>
      <c r="I1059" s="4" t="n">
        <f aca="false">SUMIFS(bibli_modele_init!$D$1:$D$4467,bibli_modele_init!$A$1:$A$4467,$C1059,bibli_modele_init!$C$1:$C$4467,$E1059)</f>
        <v>0.585370039056324</v>
      </c>
      <c r="J1059" s="0" t="n">
        <f aca="false">SUMIFS(bibli_modele_init!$E$1:$E$4467,bibli_modele_init!$A$1:$A$4467,$C1059,bibli_modele_init!$C$1:$C$4467,$E1059)</f>
        <v>252.8333333</v>
      </c>
      <c r="K1059" s="0" t="n">
        <f aca="false">F1059-I1059</f>
        <v>-0.027473074388953</v>
      </c>
      <c r="L1059" s="0" t="n">
        <f aca="false">G1059-J1059</f>
        <v>-76</v>
      </c>
      <c r="M1059" s="0" t="n">
        <v>1</v>
      </c>
    </row>
    <row r="1060" customFormat="false" ht="15.8" hidden="false" customHeight="false" outlineLevel="0" collapsed="false">
      <c r="A1060" s="0" t="str">
        <f aca="false">MID(C1060,1,2)</f>
        <v>03</v>
      </c>
      <c r="B1060" s="0" t="str">
        <f aca="false">VLOOKUP(A1060,Nomenclature!$E$1:$F$9,2,0)</f>
        <v>Commerce</v>
      </c>
      <c r="C1060" s="5" t="s">
        <v>686</v>
      </c>
      <c r="D1060" s="4" t="s">
        <v>239</v>
      </c>
      <c r="E1060" s="4" t="s">
        <v>733</v>
      </c>
      <c r="F1060" s="4" t="n">
        <v>0.268184694986221</v>
      </c>
      <c r="G1060" s="4" t="n">
        <v>95</v>
      </c>
      <c r="H1060" s="4" t="n">
        <v>0</v>
      </c>
      <c r="I1060" s="4" t="n">
        <f aca="false">SUMIFS(bibli_modele_init!$D$1:$D$4467,bibli_modele_init!$A$1:$A$4467,$C1060,bibli_modele_init!$C$1:$C$4467,$E1060)</f>
        <v>0.290802500424228</v>
      </c>
      <c r="J1060" s="0" t="n">
        <f aca="false">SUMIFS(bibli_modele_init!$E$1:$E$4467,bibli_modele_init!$A$1:$A$4467,$C1060,bibli_modele_init!$C$1:$C$4467,$E1060)</f>
        <v>95</v>
      </c>
      <c r="K1060" s="0" t="n">
        <f aca="false">F1060-I1060</f>
        <v>-0.022617805438007</v>
      </c>
      <c r="L1060" s="0" t="n">
        <f aca="false">G1060-J1060</f>
        <v>0</v>
      </c>
      <c r="M1060" s="0" t="n">
        <v>1</v>
      </c>
    </row>
    <row r="1061" customFormat="false" ht="15.8" hidden="false" customHeight="false" outlineLevel="0" collapsed="false">
      <c r="A1061" s="0" t="str">
        <f aca="false">MID(C1061,1,2)</f>
        <v>03</v>
      </c>
      <c r="B1061" s="0" t="str">
        <f aca="false">VLOOKUP(A1061,Nomenclature!$E$1:$F$9,2,0)</f>
        <v>Commerce</v>
      </c>
      <c r="C1061" s="5" t="s">
        <v>686</v>
      </c>
      <c r="D1061" s="4" t="s">
        <v>155</v>
      </c>
      <c r="E1061" s="4" t="s">
        <v>734</v>
      </c>
      <c r="F1061" s="4" t="n">
        <v>0.0669476357600846</v>
      </c>
      <c r="G1061" s="4" t="n">
        <v>31.5</v>
      </c>
      <c r="H1061" s="4" t="n">
        <v>78.8625</v>
      </c>
      <c r="I1061" s="4" t="n">
        <f aca="false">SUMIFS(bibli_modele_init!$D$1:$D$4467,bibli_modele_init!$A$1:$A$4467,$C1061,bibli_modele_init!$C$1:$C$4467,$E1061)</f>
        <v>0.063219964218083</v>
      </c>
      <c r="J1061" s="0" t="n">
        <f aca="false">SUMIFS(bibli_modele_init!$E$1:$E$4467,bibli_modele_init!$A$1:$A$4467,$C1061,bibli_modele_init!$C$1:$C$4467,$E1061)</f>
        <v>31.5</v>
      </c>
      <c r="K1061" s="0" t="n">
        <f aca="false">F1061-I1061</f>
        <v>0.0037276715420016</v>
      </c>
      <c r="L1061" s="0" t="n">
        <f aca="false">G1061-J1061</f>
        <v>0</v>
      </c>
      <c r="M1061" s="0" t="n">
        <v>1</v>
      </c>
    </row>
    <row r="1062" customFormat="false" ht="15.8" hidden="false" customHeight="false" outlineLevel="0" collapsed="false">
      <c r="A1062" s="0" t="str">
        <f aca="false">MID(C1062,1,2)</f>
        <v>03</v>
      </c>
      <c r="B1062" s="0" t="str">
        <f aca="false">VLOOKUP(A1062,Nomenclature!$E$1:$F$9,2,0)</f>
        <v>Commerce</v>
      </c>
      <c r="C1062" s="5" t="s">
        <v>686</v>
      </c>
      <c r="D1062" s="4" t="s">
        <v>239</v>
      </c>
      <c r="E1062" s="4" t="s">
        <v>735</v>
      </c>
      <c r="F1062" s="4" t="n">
        <v>0</v>
      </c>
      <c r="G1062" s="4" t="n">
        <v>0</v>
      </c>
      <c r="H1062" s="4" t="n">
        <v>0</v>
      </c>
      <c r="I1062" s="4" t="n">
        <f aca="false">SUMIFS(bibli_modele_init!$D$1:$D$4467,bibli_modele_init!$A$1:$A$4467,$C1062,bibli_modele_init!$C$1:$C$4467,$E1062)</f>
        <v>0</v>
      </c>
      <c r="J1062" s="0" t="n">
        <f aca="false">SUMIFS(bibli_modele_init!$E$1:$E$4467,bibli_modele_init!$A$1:$A$4467,$C1062,bibli_modele_init!$C$1:$C$4467,$E1062)</f>
        <v>0</v>
      </c>
      <c r="K1062" s="0" t="n">
        <f aca="false">F1062-I1062</f>
        <v>0</v>
      </c>
      <c r="L1062" s="0" t="n">
        <f aca="false">G1062-J1062</f>
        <v>0</v>
      </c>
      <c r="M1062" s="0" t="n">
        <v>1</v>
      </c>
    </row>
    <row r="1063" customFormat="false" ht="15.8" hidden="false" customHeight="false" outlineLevel="0" collapsed="false">
      <c r="A1063" s="0" t="str">
        <f aca="false">MID(C1063,1,2)</f>
        <v>03</v>
      </c>
      <c r="B1063" s="0" t="str">
        <f aca="false">VLOOKUP(A1063,Nomenclature!$E$1:$F$9,2,0)</f>
        <v>Commerce</v>
      </c>
      <c r="C1063" s="5" t="s">
        <v>686</v>
      </c>
      <c r="D1063" s="4" t="s">
        <v>155</v>
      </c>
      <c r="E1063" s="4" t="s">
        <v>736</v>
      </c>
      <c r="F1063" s="4" t="n">
        <v>0.139474241166843</v>
      </c>
      <c r="G1063" s="4" t="n">
        <v>61.8333333000001</v>
      </c>
      <c r="H1063" s="4" t="n">
        <v>854.6374991</v>
      </c>
      <c r="I1063" s="4" t="n">
        <f aca="false">SUMIFS(bibli_modele_init!$D$1:$D$4467,bibli_modele_init!$A$1:$A$4467,$C1063,bibli_modele_init!$C$1:$C$4467,$E1063)</f>
        <v>0.131708258787673</v>
      </c>
      <c r="J1063" s="0" t="n">
        <f aca="false">SUMIFS(bibli_modele_init!$E$1:$E$4467,bibli_modele_init!$A$1:$A$4467,$C1063,bibli_modele_init!$C$1:$C$4467,$E1063)</f>
        <v>61.8333333</v>
      </c>
      <c r="K1063" s="0" t="n">
        <f aca="false">F1063-I1063</f>
        <v>0.00776598237917001</v>
      </c>
      <c r="L1063" s="0" t="n">
        <f aca="false">G1063-J1063</f>
        <v>0</v>
      </c>
      <c r="M1063" s="0" t="n">
        <v>1</v>
      </c>
    </row>
    <row r="1064" customFormat="false" ht="15.8" hidden="false" customHeight="false" outlineLevel="0" collapsed="false">
      <c r="A1064" s="0" t="str">
        <f aca="false">MID(C1064,1,2)</f>
        <v>03</v>
      </c>
      <c r="B1064" s="0" t="str">
        <f aca="false">VLOOKUP(A1064,Nomenclature!$E$1:$F$9,2,0)</f>
        <v>Commerce</v>
      </c>
      <c r="C1064" s="5" t="s">
        <v>686</v>
      </c>
      <c r="D1064" s="4" t="s">
        <v>239</v>
      </c>
      <c r="E1064" s="4" t="s">
        <v>737</v>
      </c>
      <c r="F1064" s="4" t="n">
        <v>0</v>
      </c>
      <c r="G1064" s="4" t="n">
        <v>0</v>
      </c>
      <c r="H1064" s="4" t="n">
        <v>0</v>
      </c>
      <c r="I1064" s="4" t="n">
        <f aca="false">SUMIFS(bibli_modele_init!$D$1:$D$4467,bibli_modele_init!$A$1:$A$4467,$C1064,bibli_modele_init!$C$1:$C$4467,$E1064)</f>
        <v>0</v>
      </c>
      <c r="J1064" s="0" t="n">
        <f aca="false">SUMIFS(bibli_modele_init!$E$1:$E$4467,bibli_modele_init!$A$1:$A$4467,$C1064,bibli_modele_init!$C$1:$C$4467,$E1064)</f>
        <v>0</v>
      </c>
      <c r="K1064" s="0" t="n">
        <f aca="false">F1064-I1064</f>
        <v>0</v>
      </c>
      <c r="L1064" s="0" t="n">
        <f aca="false">G1064-J1064</f>
        <v>0</v>
      </c>
      <c r="M1064" s="0" t="n">
        <v>1</v>
      </c>
    </row>
    <row r="1065" customFormat="false" ht="15.8" hidden="false" customHeight="false" outlineLevel="0" collapsed="false">
      <c r="A1065" s="0" t="str">
        <f aca="false">MID(C1065,1,2)</f>
        <v>03</v>
      </c>
      <c r="B1065" s="0" t="str">
        <f aca="false">VLOOKUP(A1065,Nomenclature!$E$1:$F$9,2,0)</f>
        <v>Commerce</v>
      </c>
      <c r="C1065" s="5" t="s">
        <v>686</v>
      </c>
      <c r="D1065" s="4" t="s">
        <v>738</v>
      </c>
      <c r="E1065" s="4" t="s">
        <v>738</v>
      </c>
      <c r="F1065" s="4" t="n">
        <v>0.15</v>
      </c>
      <c r="G1065" s="4" t="n">
        <v>20</v>
      </c>
      <c r="H1065" s="4" t="n">
        <v>0</v>
      </c>
      <c r="I1065" s="4" t="n">
        <f aca="false">SUMIFS(bibli_modele_init!$D$1:$D$4467,bibli_modele_init!$A$1:$A$4467,$C1065,bibli_modele_init!$C$1:$C$4467,$E1065)</f>
        <v>0.15</v>
      </c>
      <c r="J1065" s="0" t="n">
        <f aca="false">SUMIFS(bibli_modele_init!$E$1:$E$4467,bibli_modele_init!$A$1:$A$4467,$C1065,bibli_modele_init!$C$1:$C$4467,$E1065)</f>
        <v>20</v>
      </c>
      <c r="K1065" s="0" t="n">
        <f aca="false">F1065-I1065</f>
        <v>0</v>
      </c>
      <c r="L1065" s="0" t="n">
        <f aca="false">G1065-J1065</f>
        <v>0</v>
      </c>
      <c r="M1065" s="0" t="n">
        <v>1</v>
      </c>
    </row>
    <row r="1066" customFormat="false" ht="15.8" hidden="false" customHeight="false" outlineLevel="0" collapsed="false">
      <c r="A1066" s="0" t="str">
        <f aca="false">MID(C1066,1,2)</f>
        <v>03</v>
      </c>
      <c r="B1066" s="0" t="str">
        <f aca="false">VLOOKUP(A1066,Nomenclature!$E$1:$F$9,2,0)</f>
        <v>Commerce</v>
      </c>
      <c r="C1066" s="5" t="s">
        <v>345</v>
      </c>
      <c r="D1066" s="4" t="s">
        <v>155</v>
      </c>
      <c r="E1066" s="4" t="s">
        <v>732</v>
      </c>
      <c r="F1066" s="4" t="n">
        <v>0.693220100820214</v>
      </c>
      <c r="G1066" s="4" t="n">
        <v>275.562500000001</v>
      </c>
      <c r="H1066" s="4" t="n">
        <v>3827.015625</v>
      </c>
      <c r="I1066" s="4" t="n">
        <f aca="false">SUMIFS(bibli_modele_init!$D$1:$D$4467,bibli_modele_init!$A$1:$A$4467,$C1066,bibli_modele_init!$C$1:$C$4467,$E1066)</f>
        <v>0.721184125156766</v>
      </c>
      <c r="J1066" s="0" t="n">
        <f aca="false">SUMIFS(bibli_modele_init!$E$1:$E$4467,bibli_modele_init!$A$1:$A$4467,$C1066,bibli_modele_init!$C$1:$C$4467,$E1066)</f>
        <v>351.5625</v>
      </c>
      <c r="K1066" s="0" t="n">
        <f aca="false">F1066-I1066</f>
        <v>-0.0279640243365521</v>
      </c>
      <c r="L1066" s="0" t="n">
        <f aca="false">G1066-J1066</f>
        <v>-75.999999999999</v>
      </c>
      <c r="M1066" s="0" t="n">
        <v>1</v>
      </c>
    </row>
    <row r="1067" customFormat="false" ht="15.8" hidden="false" customHeight="false" outlineLevel="0" collapsed="false">
      <c r="A1067" s="0" t="str">
        <f aca="false">MID(C1067,1,2)</f>
        <v>03</v>
      </c>
      <c r="B1067" s="0" t="str">
        <f aca="false">VLOOKUP(A1067,Nomenclature!$E$1:$F$9,2,0)</f>
        <v>Commerce</v>
      </c>
      <c r="C1067" s="5" t="s">
        <v>345</v>
      </c>
      <c r="D1067" s="4" t="s">
        <v>239</v>
      </c>
      <c r="E1067" s="4" t="s">
        <v>733</v>
      </c>
      <c r="F1067" s="4" t="n">
        <v>0.42262704098501</v>
      </c>
      <c r="G1067" s="4" t="n">
        <v>268.125000000001</v>
      </c>
      <c r="H1067" s="4" t="n">
        <v>558.609375</v>
      </c>
      <c r="I1067" s="4" t="n">
        <f aca="false">SUMIFS(bibli_modele_init!$D$1:$D$4467,bibli_modele_init!$A$1:$A$4467,$C1067,bibli_modele_init!$C$1:$C$4467,$E1067)</f>
        <v>0.44606262620337</v>
      </c>
      <c r="J1067" s="0" t="n">
        <f aca="false">SUMIFS(bibli_modele_init!$E$1:$E$4467,bibli_modele_init!$A$1:$A$4467,$C1067,bibli_modele_init!$C$1:$C$4467,$E1067)</f>
        <v>268.125</v>
      </c>
      <c r="K1067" s="0" t="n">
        <f aca="false">F1067-I1067</f>
        <v>-0.02343558521836</v>
      </c>
      <c r="L1067" s="0" t="n">
        <f aca="false">G1067-J1067</f>
        <v>1.02318153949454E-012</v>
      </c>
      <c r="M1067" s="0" t="n">
        <v>1</v>
      </c>
    </row>
    <row r="1068" customFormat="false" ht="15.8" hidden="false" customHeight="false" outlineLevel="0" collapsed="false">
      <c r="A1068" s="0" t="str">
        <f aca="false">MID(C1068,1,2)</f>
        <v>03</v>
      </c>
      <c r="B1068" s="0" t="str">
        <f aca="false">VLOOKUP(A1068,Nomenclature!$E$1:$F$9,2,0)</f>
        <v>Commerce</v>
      </c>
      <c r="C1068" s="5" t="s">
        <v>345</v>
      </c>
      <c r="D1068" s="4" t="s">
        <v>155</v>
      </c>
      <c r="E1068" s="4" t="s">
        <v>734</v>
      </c>
      <c r="F1068" s="4" t="n">
        <v>0.0831864120984257</v>
      </c>
      <c r="G1068" s="4" t="n">
        <v>223.125000000001</v>
      </c>
      <c r="H1068" s="4" t="n">
        <v>558.609375</v>
      </c>
      <c r="I1068" s="4" t="n">
        <f aca="false">SUMIFS(bibli_modele_init!$D$1:$D$4467,bibli_modele_init!$A$1:$A$4467,$C1068,bibli_modele_init!$C$1:$C$4467,$E1068)</f>
        <v>0.0778878855169307</v>
      </c>
      <c r="J1068" s="0" t="n">
        <f aca="false">SUMIFS(bibli_modele_init!$E$1:$E$4467,bibli_modele_init!$A$1:$A$4467,$C1068,bibli_modele_init!$C$1:$C$4467,$E1068)</f>
        <v>223.125</v>
      </c>
      <c r="K1068" s="0" t="n">
        <f aca="false">F1068-I1068</f>
        <v>0.005298526581495</v>
      </c>
      <c r="L1068" s="0" t="n">
        <f aca="false">G1068-J1068</f>
        <v>9.9475983006414E-013</v>
      </c>
      <c r="M1068" s="0" t="n">
        <v>1</v>
      </c>
    </row>
    <row r="1069" customFormat="false" ht="15.8" hidden="false" customHeight="false" outlineLevel="0" collapsed="false">
      <c r="A1069" s="0" t="str">
        <f aca="false">MID(C1069,1,2)</f>
        <v>03</v>
      </c>
      <c r="B1069" s="0" t="str">
        <f aca="false">VLOOKUP(A1069,Nomenclature!$E$1:$F$9,2,0)</f>
        <v>Commerce</v>
      </c>
      <c r="C1069" s="5" t="s">
        <v>345</v>
      </c>
      <c r="D1069" s="4" t="s">
        <v>239</v>
      </c>
      <c r="E1069" s="4" t="s">
        <v>735</v>
      </c>
      <c r="F1069" s="4" t="n">
        <v>0.0507152449182011</v>
      </c>
      <c r="G1069" s="4" t="n">
        <v>223.125000000001</v>
      </c>
      <c r="H1069" s="4" t="n">
        <v>558.609375</v>
      </c>
      <c r="I1069" s="4" t="n">
        <f aca="false">SUMIFS(bibli_modele_init!$D$1:$D$4467,bibli_modele_init!$A$1:$A$4467,$C1069,bibli_modele_init!$C$1:$C$4467,$E1069)</f>
        <v>0.0535275151444044</v>
      </c>
      <c r="J1069" s="0" t="n">
        <f aca="false">SUMIFS(bibli_modele_init!$E$1:$E$4467,bibli_modele_init!$A$1:$A$4467,$C1069,bibli_modele_init!$C$1:$C$4467,$E1069)</f>
        <v>223.125</v>
      </c>
      <c r="K1069" s="0" t="n">
        <f aca="false">F1069-I1069</f>
        <v>-0.0028122702262033</v>
      </c>
      <c r="L1069" s="0" t="n">
        <f aca="false">G1069-J1069</f>
        <v>9.9475983006414E-013</v>
      </c>
      <c r="M1069" s="0" t="n">
        <v>1</v>
      </c>
    </row>
    <row r="1070" customFormat="false" ht="15.8" hidden="false" customHeight="false" outlineLevel="0" collapsed="false">
      <c r="A1070" s="0" t="str">
        <f aca="false">MID(C1070,1,2)</f>
        <v>03</v>
      </c>
      <c r="B1070" s="0" t="str">
        <f aca="false">VLOOKUP(A1070,Nomenclature!$E$1:$F$9,2,0)</f>
        <v>Commerce</v>
      </c>
      <c r="C1070" s="5" t="s">
        <v>345</v>
      </c>
      <c r="D1070" s="4" t="s">
        <v>155</v>
      </c>
      <c r="E1070" s="4" t="s">
        <v>736</v>
      </c>
      <c r="F1070" s="4" t="n">
        <v>0.173305025205054</v>
      </c>
      <c r="G1070" s="4" t="n">
        <v>225.562500000001</v>
      </c>
      <c r="H1070" s="4" t="n">
        <v>654.515625</v>
      </c>
      <c r="I1070" s="4" t="n">
        <f aca="false">SUMIFS(bibli_modele_init!$D$1:$D$4467,bibli_modele_init!$A$1:$A$4467,$C1070,bibli_modele_init!$C$1:$C$4467,$E1070)</f>
        <v>0.162266428160272</v>
      </c>
      <c r="J1070" s="0" t="n">
        <f aca="false">SUMIFS(bibli_modele_init!$E$1:$E$4467,bibli_modele_init!$A$1:$A$4467,$C1070,bibli_modele_init!$C$1:$C$4467,$E1070)</f>
        <v>225.5625</v>
      </c>
      <c r="K1070" s="0" t="n">
        <f aca="false">F1070-I1070</f>
        <v>0.011038597044782</v>
      </c>
      <c r="L1070" s="0" t="n">
        <f aca="false">G1070-J1070</f>
        <v>9.9475983006414E-013</v>
      </c>
      <c r="M1070" s="0" t="n">
        <v>1</v>
      </c>
    </row>
    <row r="1071" customFormat="false" ht="15.8" hidden="false" customHeight="false" outlineLevel="0" collapsed="false">
      <c r="A1071" s="0" t="str">
        <f aca="false">MID(C1071,1,2)</f>
        <v>03</v>
      </c>
      <c r="B1071" s="0" t="str">
        <f aca="false">VLOOKUP(A1071,Nomenclature!$E$1:$F$9,2,0)</f>
        <v>Commerce</v>
      </c>
      <c r="C1071" s="5" t="s">
        <v>345</v>
      </c>
      <c r="D1071" s="4" t="s">
        <v>239</v>
      </c>
      <c r="E1071" s="4" t="s">
        <v>737</v>
      </c>
      <c r="F1071" s="4" t="n">
        <v>0</v>
      </c>
      <c r="G1071" s="4" t="n">
        <v>0</v>
      </c>
      <c r="H1071" s="4" t="n">
        <v>0</v>
      </c>
      <c r="I1071" s="4" t="n">
        <f aca="false">SUMIFS(bibli_modele_init!$D$1:$D$4467,bibli_modele_init!$A$1:$A$4467,$C1071,bibli_modele_init!$C$1:$C$4467,$E1071)</f>
        <v>0.111515656550842</v>
      </c>
      <c r="J1071" s="0" t="n">
        <f aca="false">SUMIFS(bibli_modele_init!$E$1:$E$4467,bibli_modele_init!$A$1:$A$4467,$C1071,bibli_modele_init!$C$1:$C$4467,$E1071)</f>
        <v>223.125</v>
      </c>
      <c r="K1071" s="0" t="n">
        <f aca="false">F1071-I1071</f>
        <v>-0.111515656550842</v>
      </c>
      <c r="L1071" s="0" t="n">
        <f aca="false">G1071-J1071</f>
        <v>-223.125</v>
      </c>
      <c r="M1071" s="0" t="n">
        <v>1</v>
      </c>
    </row>
    <row r="1072" customFormat="false" ht="15.8" hidden="false" customHeight="false" outlineLevel="0" collapsed="false">
      <c r="A1072" s="0" t="str">
        <f aca="false">MID(C1072,1,2)</f>
        <v>03</v>
      </c>
      <c r="B1072" s="0" t="str">
        <f aca="false">VLOOKUP(A1072,Nomenclature!$E$1:$F$9,2,0)</f>
        <v>Commerce</v>
      </c>
      <c r="C1072" s="5" t="s">
        <v>345</v>
      </c>
      <c r="D1072" s="4" t="s">
        <v>738</v>
      </c>
      <c r="E1072" s="4" t="s">
        <v>738</v>
      </c>
      <c r="F1072" s="4" t="n">
        <v>0.15</v>
      </c>
      <c r="G1072" s="4" t="n">
        <v>20</v>
      </c>
      <c r="H1072" s="4" t="n">
        <v>0</v>
      </c>
      <c r="I1072" s="4" t="n">
        <f aca="false">SUMIFS(bibli_modele_init!$D$1:$D$4467,bibli_modele_init!$A$1:$A$4467,$C1072,bibli_modele_init!$C$1:$C$4467,$E1072)</f>
        <v>0.15</v>
      </c>
      <c r="J1072" s="0" t="n">
        <f aca="false">SUMIFS(bibli_modele_init!$E$1:$E$4467,bibli_modele_init!$A$1:$A$4467,$C1072,bibli_modele_init!$C$1:$C$4467,$E1072)</f>
        <v>20</v>
      </c>
      <c r="K1072" s="0" t="n">
        <f aca="false">F1072-I1072</f>
        <v>0</v>
      </c>
      <c r="L1072" s="0" t="n">
        <f aca="false">G1072-J1072</f>
        <v>0</v>
      </c>
      <c r="M1072" s="0" t="n">
        <v>1</v>
      </c>
    </row>
    <row r="1073" customFormat="false" ht="15.8" hidden="false" customHeight="false" outlineLevel="0" collapsed="false">
      <c r="A1073" s="0" t="str">
        <f aca="false">MID(C1073,1,2)</f>
        <v>03</v>
      </c>
      <c r="B1073" s="0" t="str">
        <f aca="false">VLOOKUP(A1073,Nomenclature!$E$1:$F$9,2,0)</f>
        <v>Commerce</v>
      </c>
      <c r="C1073" s="5" t="s">
        <v>520</v>
      </c>
      <c r="D1073" s="4" t="s">
        <v>155</v>
      </c>
      <c r="E1073" s="4" t="s">
        <v>732</v>
      </c>
      <c r="F1073" s="4" t="n">
        <v>0.69566430552088</v>
      </c>
      <c r="G1073" s="4" t="n">
        <v>275.562500000001</v>
      </c>
      <c r="H1073" s="4" t="n">
        <v>3827.015625</v>
      </c>
      <c r="I1073" s="4" t="n">
        <f aca="false">SUMIFS(bibli_modele_init!$D$1:$D$4467,bibli_modele_init!$A$1:$A$4467,$C1073,bibli_modele_init!$C$1:$C$4467,$E1073)</f>
        <v>0.72064582012847</v>
      </c>
      <c r="J1073" s="0" t="n">
        <f aca="false">SUMIFS(bibli_modele_init!$E$1:$E$4467,bibli_modele_init!$A$1:$A$4467,$C1073,bibli_modele_init!$C$1:$C$4467,$E1073)</f>
        <v>351.5625</v>
      </c>
      <c r="K1073" s="0" t="n">
        <f aca="false">F1073-I1073</f>
        <v>-0.02498151460759</v>
      </c>
      <c r="L1073" s="0" t="n">
        <f aca="false">G1073-J1073</f>
        <v>-75.999999999999</v>
      </c>
      <c r="M1073" s="0" t="n">
        <v>1</v>
      </c>
    </row>
    <row r="1074" customFormat="false" ht="15.8" hidden="false" customHeight="false" outlineLevel="0" collapsed="false">
      <c r="A1074" s="0" t="str">
        <f aca="false">MID(C1074,1,2)</f>
        <v>03</v>
      </c>
      <c r="B1074" s="0" t="str">
        <f aca="false">VLOOKUP(A1074,Nomenclature!$E$1:$F$9,2,0)</f>
        <v>Commerce</v>
      </c>
      <c r="C1074" s="5" t="s">
        <v>520</v>
      </c>
      <c r="D1074" s="4" t="s">
        <v>239</v>
      </c>
      <c r="E1074" s="4" t="s">
        <v>733</v>
      </c>
      <c r="F1074" s="4" t="n">
        <v>0.424436107892471</v>
      </c>
      <c r="G1074" s="4" t="n">
        <v>268.125000000001</v>
      </c>
      <c r="H1074" s="4" t="n">
        <v>558.609375</v>
      </c>
      <c r="I1074" s="4" t="n">
        <f aca="false">SUMIFS(bibli_modele_init!$D$1:$D$4467,bibli_modele_init!$A$1:$A$4467,$C1074,bibli_modele_init!$C$1:$C$4467,$E1074)</f>
        <v>0.445683611512193</v>
      </c>
      <c r="J1074" s="0" t="n">
        <f aca="false">SUMIFS(bibli_modele_init!$E$1:$E$4467,bibli_modele_init!$A$1:$A$4467,$C1074,bibli_modele_init!$C$1:$C$4467,$E1074)</f>
        <v>268.125</v>
      </c>
      <c r="K1074" s="0" t="n">
        <f aca="false">F1074-I1074</f>
        <v>-0.021247503619722</v>
      </c>
      <c r="L1074" s="0" t="n">
        <f aca="false">G1074-J1074</f>
        <v>1.02318153949454E-012</v>
      </c>
      <c r="M1074" s="0" t="n">
        <v>1</v>
      </c>
    </row>
    <row r="1075" customFormat="false" ht="15.8" hidden="false" customHeight="false" outlineLevel="0" collapsed="false">
      <c r="A1075" s="0" t="str">
        <f aca="false">MID(C1075,1,2)</f>
        <v>03</v>
      </c>
      <c r="B1075" s="0" t="str">
        <f aca="false">VLOOKUP(A1075,Nomenclature!$E$1:$F$9,2,0)</f>
        <v>Commerce</v>
      </c>
      <c r="C1075" s="5" t="s">
        <v>520</v>
      </c>
      <c r="D1075" s="4" t="s">
        <v>155</v>
      </c>
      <c r="E1075" s="4" t="s">
        <v>734</v>
      </c>
      <c r="F1075" s="4" t="n">
        <v>0.0834797166625056</v>
      </c>
      <c r="G1075" s="4" t="n">
        <v>223.125000000001</v>
      </c>
      <c r="H1075" s="4" t="n">
        <v>558.609375</v>
      </c>
      <c r="I1075" s="4" t="n">
        <f aca="false">SUMIFS(bibli_modele_init!$D$1:$D$4467,bibli_modele_init!$A$1:$A$4467,$C1075,bibli_modele_init!$C$1:$C$4467,$E1075)</f>
        <v>0.0778297485738748</v>
      </c>
      <c r="J1075" s="0" t="n">
        <f aca="false">SUMIFS(bibli_modele_init!$E$1:$E$4467,bibli_modele_init!$A$1:$A$4467,$C1075,bibli_modele_init!$C$1:$C$4467,$E1075)</f>
        <v>223.125</v>
      </c>
      <c r="K1075" s="0" t="n">
        <f aca="false">F1075-I1075</f>
        <v>0.0056499680886308</v>
      </c>
      <c r="L1075" s="0" t="n">
        <f aca="false">G1075-J1075</f>
        <v>9.9475983006414E-013</v>
      </c>
      <c r="M1075" s="0" t="n">
        <v>1</v>
      </c>
    </row>
    <row r="1076" customFormat="false" ht="15.8" hidden="false" customHeight="false" outlineLevel="0" collapsed="false">
      <c r="A1076" s="0" t="str">
        <f aca="false">MID(C1076,1,2)</f>
        <v>03</v>
      </c>
      <c r="B1076" s="0" t="str">
        <f aca="false">VLOOKUP(A1076,Nomenclature!$E$1:$F$9,2,0)</f>
        <v>Commerce</v>
      </c>
      <c r="C1076" s="5" t="s">
        <v>520</v>
      </c>
      <c r="D1076" s="4" t="s">
        <v>239</v>
      </c>
      <c r="E1076" s="4" t="s">
        <v>735</v>
      </c>
      <c r="F1076" s="4" t="n">
        <v>0.0509323329470965</v>
      </c>
      <c r="G1076" s="4" t="n">
        <v>223.125000000001</v>
      </c>
      <c r="H1076" s="4" t="n">
        <v>558.609375</v>
      </c>
      <c r="I1076" s="4" t="n">
        <f aca="false">SUMIFS(bibli_modele_init!$D$1:$D$4467,bibli_modele_init!$A$1:$A$4467,$C1076,bibli_modele_init!$C$1:$C$4467,$E1076)</f>
        <v>0.0534820333814631</v>
      </c>
      <c r="J1076" s="0" t="n">
        <f aca="false">SUMIFS(bibli_modele_init!$E$1:$E$4467,bibli_modele_init!$A$1:$A$4467,$C1076,bibli_modele_init!$C$1:$C$4467,$E1076)</f>
        <v>223.125</v>
      </c>
      <c r="K1076" s="0" t="n">
        <f aca="false">F1076-I1076</f>
        <v>-0.00254970043436659</v>
      </c>
      <c r="L1076" s="0" t="n">
        <f aca="false">G1076-J1076</f>
        <v>9.9475983006414E-013</v>
      </c>
      <c r="M1076" s="0" t="n">
        <v>1</v>
      </c>
    </row>
    <row r="1077" customFormat="false" ht="15.8" hidden="false" customHeight="false" outlineLevel="0" collapsed="false">
      <c r="A1077" s="0" t="str">
        <f aca="false">MID(C1077,1,2)</f>
        <v>03</v>
      </c>
      <c r="B1077" s="0" t="str">
        <f aca="false">VLOOKUP(A1077,Nomenclature!$E$1:$F$9,2,0)</f>
        <v>Commerce</v>
      </c>
      <c r="C1077" s="5" t="s">
        <v>520</v>
      </c>
      <c r="D1077" s="4" t="s">
        <v>155</v>
      </c>
      <c r="E1077" s="4" t="s">
        <v>736</v>
      </c>
      <c r="F1077" s="4" t="n">
        <v>0.17391607638022</v>
      </c>
      <c r="G1077" s="4" t="n">
        <v>225.562500000001</v>
      </c>
      <c r="H1077" s="4" t="n">
        <v>654.515625</v>
      </c>
      <c r="I1077" s="4" t="n">
        <f aca="false">SUMIFS(bibli_modele_init!$D$1:$D$4467,bibli_modele_init!$A$1:$A$4467,$C1077,bibli_modele_init!$C$1:$C$4467,$E1077)</f>
        <v>0.162145309528906</v>
      </c>
      <c r="J1077" s="0" t="n">
        <f aca="false">SUMIFS(bibli_modele_init!$E$1:$E$4467,bibli_modele_init!$A$1:$A$4467,$C1077,bibli_modele_init!$C$1:$C$4467,$E1077)</f>
        <v>225.5625</v>
      </c>
      <c r="K1077" s="0" t="n">
        <f aca="false">F1077-I1077</f>
        <v>0.011770766851314</v>
      </c>
      <c r="L1077" s="0" t="n">
        <f aca="false">G1077-J1077</f>
        <v>9.9475983006414E-013</v>
      </c>
      <c r="M1077" s="0" t="n">
        <v>1</v>
      </c>
    </row>
    <row r="1078" customFormat="false" ht="15.8" hidden="false" customHeight="false" outlineLevel="0" collapsed="false">
      <c r="A1078" s="0" t="str">
        <f aca="false">MID(C1078,1,2)</f>
        <v>03</v>
      </c>
      <c r="B1078" s="0" t="str">
        <f aca="false">VLOOKUP(A1078,Nomenclature!$E$1:$F$9,2,0)</f>
        <v>Commerce</v>
      </c>
      <c r="C1078" s="5" t="s">
        <v>520</v>
      </c>
      <c r="D1078" s="4" t="s">
        <v>239</v>
      </c>
      <c r="E1078" s="4" t="s">
        <v>737</v>
      </c>
      <c r="F1078" s="4" t="n">
        <v>0</v>
      </c>
      <c r="G1078" s="4" t="n">
        <v>0</v>
      </c>
      <c r="H1078" s="4" t="n">
        <v>0</v>
      </c>
      <c r="I1078" s="4" t="n">
        <f aca="false">SUMIFS(bibli_modele_init!$D$1:$D$4467,bibli_modele_init!$A$1:$A$4467,$C1078,bibli_modele_init!$C$1:$C$4467,$E1078)</f>
        <v>0.111420902878048</v>
      </c>
      <c r="J1078" s="0" t="n">
        <f aca="false">SUMIFS(bibli_modele_init!$E$1:$E$4467,bibli_modele_init!$A$1:$A$4467,$C1078,bibli_modele_init!$C$1:$C$4467,$E1078)</f>
        <v>223.125</v>
      </c>
      <c r="K1078" s="0" t="n">
        <f aca="false">F1078-I1078</f>
        <v>-0.111420902878048</v>
      </c>
      <c r="L1078" s="0" t="n">
        <f aca="false">G1078-J1078</f>
        <v>-223.125</v>
      </c>
      <c r="M1078" s="0" t="n">
        <v>1</v>
      </c>
    </row>
    <row r="1079" customFormat="false" ht="15.8" hidden="false" customHeight="false" outlineLevel="0" collapsed="false">
      <c r="A1079" s="0" t="str">
        <f aca="false">MID(C1079,1,2)</f>
        <v>03</v>
      </c>
      <c r="B1079" s="0" t="str">
        <f aca="false">VLOOKUP(A1079,Nomenclature!$E$1:$F$9,2,0)</f>
        <v>Commerce</v>
      </c>
      <c r="C1079" s="5" t="s">
        <v>520</v>
      </c>
      <c r="D1079" s="4" t="s">
        <v>738</v>
      </c>
      <c r="E1079" s="4" t="s">
        <v>738</v>
      </c>
      <c r="F1079" s="4" t="n">
        <v>0.15</v>
      </c>
      <c r="G1079" s="4" t="n">
        <v>20</v>
      </c>
      <c r="H1079" s="4" t="n">
        <v>0</v>
      </c>
      <c r="I1079" s="4" t="n">
        <f aca="false">SUMIFS(bibli_modele_init!$D$1:$D$4467,bibli_modele_init!$A$1:$A$4467,$C1079,bibli_modele_init!$C$1:$C$4467,$E1079)</f>
        <v>0.15</v>
      </c>
      <c r="J1079" s="0" t="n">
        <f aca="false">SUMIFS(bibli_modele_init!$E$1:$E$4467,bibli_modele_init!$A$1:$A$4467,$C1079,bibli_modele_init!$C$1:$C$4467,$E1079)</f>
        <v>20</v>
      </c>
      <c r="K1079" s="0" t="n">
        <f aca="false">F1079-I1079</f>
        <v>0</v>
      </c>
      <c r="L1079" s="0" t="n">
        <f aca="false">G1079-J1079</f>
        <v>0</v>
      </c>
      <c r="M1079" s="0" t="n">
        <v>1</v>
      </c>
    </row>
    <row r="1080" customFormat="false" ht="15.8" hidden="false" customHeight="false" outlineLevel="0" collapsed="false">
      <c r="A1080" s="0" t="str">
        <f aca="false">MID(C1080,1,2)</f>
        <v>03</v>
      </c>
      <c r="B1080" s="0" t="str">
        <f aca="false">VLOOKUP(A1080,Nomenclature!$E$1:$F$9,2,0)</f>
        <v>Commerce</v>
      </c>
      <c r="C1080" s="5" t="s">
        <v>667</v>
      </c>
      <c r="D1080" s="4" t="s">
        <v>155</v>
      </c>
      <c r="E1080" s="4" t="s">
        <v>732</v>
      </c>
      <c r="F1080" s="4" t="n">
        <v>0.685960199998975</v>
      </c>
      <c r="G1080" s="4" t="n">
        <v>275.562499999999</v>
      </c>
      <c r="H1080" s="4" t="n">
        <v>3827.015625</v>
      </c>
      <c r="I1080" s="4" t="n">
        <f aca="false">SUMIFS(bibli_modele_init!$D$1:$D$4467,bibli_modele_init!$A$1:$A$4467,$C1080,bibli_modele_init!$C$1:$C$4467,$E1080)</f>
        <v>0.721816937278214</v>
      </c>
      <c r="J1080" s="0" t="n">
        <f aca="false">SUMIFS(bibli_modele_init!$E$1:$E$4467,bibli_modele_init!$A$1:$A$4467,$C1080,bibli_modele_init!$C$1:$C$4467,$E1080)</f>
        <v>351.5625</v>
      </c>
      <c r="K1080" s="0" t="n">
        <f aca="false">F1080-I1080</f>
        <v>-0.035856737279239</v>
      </c>
      <c r="L1080" s="0" t="n">
        <f aca="false">G1080-J1080</f>
        <v>-76.000000000001</v>
      </c>
      <c r="M1080" s="0" t="n">
        <v>1</v>
      </c>
    </row>
    <row r="1081" customFormat="false" ht="15.8" hidden="false" customHeight="false" outlineLevel="0" collapsed="false">
      <c r="A1081" s="0" t="str">
        <f aca="false">MID(C1081,1,2)</f>
        <v>03</v>
      </c>
      <c r="B1081" s="0" t="str">
        <f aca="false">VLOOKUP(A1081,Nomenclature!$E$1:$F$9,2,0)</f>
        <v>Commerce</v>
      </c>
      <c r="C1081" s="5" t="s">
        <v>667</v>
      </c>
      <c r="D1081" s="4" t="s">
        <v>239</v>
      </c>
      <c r="E1081" s="4" t="s">
        <v>733</v>
      </c>
      <c r="F1081" s="4" t="n">
        <v>0.417052629069995</v>
      </c>
      <c r="G1081" s="4" t="n">
        <v>268.124999999999</v>
      </c>
      <c r="H1081" s="4" t="n">
        <v>558.609375</v>
      </c>
      <c r="I1081" s="4" t="n">
        <f aca="false">SUMIFS(bibli_modele_init!$D$1:$D$4467,bibli_modele_init!$A$1:$A$4467,$C1081,bibli_modele_init!$C$1:$C$4467,$E1081)</f>
        <v>0.446239535068956</v>
      </c>
      <c r="J1081" s="0" t="n">
        <f aca="false">SUMIFS(bibli_modele_init!$E$1:$E$4467,bibli_modele_init!$A$1:$A$4467,$C1081,bibli_modele_init!$C$1:$C$4467,$E1081)</f>
        <v>268.125</v>
      </c>
      <c r="K1081" s="0" t="n">
        <f aca="false">F1081-I1081</f>
        <v>-0.029186905998961</v>
      </c>
      <c r="L1081" s="0" t="n">
        <f aca="false">G1081-J1081</f>
        <v>-1.02318153949454E-012</v>
      </c>
      <c r="M1081" s="0" t="n">
        <v>1</v>
      </c>
    </row>
    <row r="1082" customFormat="false" ht="15.8" hidden="false" customHeight="false" outlineLevel="0" collapsed="false">
      <c r="A1082" s="0" t="str">
        <f aca="false">MID(C1082,1,2)</f>
        <v>03</v>
      </c>
      <c r="B1082" s="0" t="str">
        <f aca="false">VLOOKUP(A1082,Nomenclature!$E$1:$F$9,2,0)</f>
        <v>Commerce</v>
      </c>
      <c r="C1082" s="5" t="s">
        <v>667</v>
      </c>
      <c r="D1082" s="4" t="s">
        <v>155</v>
      </c>
      <c r="E1082" s="4" t="s">
        <v>734</v>
      </c>
      <c r="F1082" s="4" t="n">
        <v>0.082315223999877</v>
      </c>
      <c r="G1082" s="4" t="n">
        <v>223.125</v>
      </c>
      <c r="H1082" s="4" t="n">
        <v>558.609375</v>
      </c>
      <c r="I1082" s="4" t="n">
        <f aca="false">SUMIFS(bibli_modele_init!$D$1:$D$4467,bibli_modele_init!$A$1:$A$4467,$C1082,bibli_modele_init!$C$1:$C$4467,$E1082)</f>
        <v>0.0779562292260471</v>
      </c>
      <c r="J1082" s="0" t="n">
        <f aca="false">SUMIFS(bibli_modele_init!$E$1:$E$4467,bibli_modele_init!$A$1:$A$4467,$C1082,bibli_modele_init!$C$1:$C$4467,$E1082)</f>
        <v>223.125</v>
      </c>
      <c r="K1082" s="0" t="n">
        <f aca="false">F1082-I1082</f>
        <v>0.00435899477382991</v>
      </c>
      <c r="L1082" s="0" t="n">
        <f aca="false">G1082-J1082</f>
        <v>0</v>
      </c>
      <c r="M1082" s="0" t="n">
        <v>1</v>
      </c>
    </row>
    <row r="1083" customFormat="false" ht="15.8" hidden="false" customHeight="false" outlineLevel="0" collapsed="false">
      <c r="A1083" s="0" t="str">
        <f aca="false">MID(C1083,1,2)</f>
        <v>03</v>
      </c>
      <c r="B1083" s="0" t="str">
        <f aca="false">VLOOKUP(A1083,Nomenclature!$E$1:$F$9,2,0)</f>
        <v>Commerce</v>
      </c>
      <c r="C1083" s="5" t="s">
        <v>667</v>
      </c>
      <c r="D1083" s="4" t="s">
        <v>239</v>
      </c>
      <c r="E1083" s="4" t="s">
        <v>735</v>
      </c>
      <c r="F1083" s="4" t="n">
        <v>0.0500463154883994</v>
      </c>
      <c r="G1083" s="4" t="n">
        <v>223.125</v>
      </c>
      <c r="H1083" s="4" t="n">
        <v>558.609375</v>
      </c>
      <c r="I1083" s="4" t="n">
        <f aca="false">SUMIFS(bibli_modele_init!$D$1:$D$4467,bibli_modele_init!$A$1:$A$4467,$C1083,bibli_modele_init!$C$1:$C$4467,$E1083)</f>
        <v>0.0535487442082747</v>
      </c>
      <c r="J1083" s="0" t="n">
        <f aca="false">SUMIFS(bibli_modele_init!$E$1:$E$4467,bibli_modele_init!$A$1:$A$4467,$C1083,bibli_modele_init!$C$1:$C$4467,$E1083)</f>
        <v>223.125</v>
      </c>
      <c r="K1083" s="0" t="n">
        <f aca="false">F1083-I1083</f>
        <v>-0.0035024287198753</v>
      </c>
      <c r="L1083" s="0" t="n">
        <f aca="false">G1083-J1083</f>
        <v>0</v>
      </c>
      <c r="M1083" s="0" t="n">
        <v>1</v>
      </c>
    </row>
    <row r="1084" customFormat="false" ht="15.8" hidden="false" customHeight="false" outlineLevel="0" collapsed="false">
      <c r="A1084" s="0" t="str">
        <f aca="false">MID(C1084,1,2)</f>
        <v>03</v>
      </c>
      <c r="B1084" s="0" t="str">
        <f aca="false">VLOOKUP(A1084,Nomenclature!$E$1:$F$9,2,0)</f>
        <v>Commerce</v>
      </c>
      <c r="C1084" s="5" t="s">
        <v>667</v>
      </c>
      <c r="D1084" s="4" t="s">
        <v>155</v>
      </c>
      <c r="E1084" s="4" t="s">
        <v>736</v>
      </c>
      <c r="F1084" s="4" t="n">
        <v>0.171490049999744</v>
      </c>
      <c r="G1084" s="4" t="n">
        <v>225.5625</v>
      </c>
      <c r="H1084" s="4" t="n">
        <v>654.515625</v>
      </c>
      <c r="I1084" s="4" t="n">
        <f aca="false">SUMIFS(bibli_modele_init!$D$1:$D$4467,bibli_modele_init!$A$1:$A$4467,$C1084,bibli_modele_init!$C$1:$C$4467,$E1084)</f>
        <v>0.162408810887598</v>
      </c>
      <c r="J1084" s="0" t="n">
        <f aca="false">SUMIFS(bibli_modele_init!$E$1:$E$4467,bibli_modele_init!$A$1:$A$4467,$C1084,bibli_modele_init!$C$1:$C$4467,$E1084)</f>
        <v>225.5625</v>
      </c>
      <c r="K1084" s="0" t="n">
        <f aca="false">F1084-I1084</f>
        <v>0.00908123911214601</v>
      </c>
      <c r="L1084" s="0" t="n">
        <f aca="false">G1084-J1084</f>
        <v>0</v>
      </c>
      <c r="M1084" s="0" t="n">
        <v>1</v>
      </c>
    </row>
    <row r="1085" customFormat="false" ht="15.8" hidden="false" customHeight="false" outlineLevel="0" collapsed="false">
      <c r="A1085" s="0" t="str">
        <f aca="false">MID(C1085,1,2)</f>
        <v>03</v>
      </c>
      <c r="B1085" s="0" t="str">
        <f aca="false">VLOOKUP(A1085,Nomenclature!$E$1:$F$9,2,0)</f>
        <v>Commerce</v>
      </c>
      <c r="C1085" s="5" t="s">
        <v>667</v>
      </c>
      <c r="D1085" s="4" t="s">
        <v>239</v>
      </c>
      <c r="E1085" s="4" t="s">
        <v>737</v>
      </c>
      <c r="F1085" s="4" t="n">
        <v>0</v>
      </c>
      <c r="G1085" s="4" t="n">
        <v>0</v>
      </c>
      <c r="H1085" s="4" t="n">
        <v>0</v>
      </c>
      <c r="I1085" s="4" t="n">
        <f aca="false">SUMIFS(bibli_modele_init!$D$1:$D$4467,bibli_modele_init!$A$1:$A$4467,$C1085,bibli_modele_init!$C$1:$C$4467,$E1085)</f>
        <v>0.111559883767239</v>
      </c>
      <c r="J1085" s="0" t="n">
        <f aca="false">SUMIFS(bibli_modele_init!$E$1:$E$4467,bibli_modele_init!$A$1:$A$4467,$C1085,bibli_modele_init!$C$1:$C$4467,$E1085)</f>
        <v>223.125</v>
      </c>
      <c r="K1085" s="0" t="n">
        <f aca="false">F1085-I1085</f>
        <v>-0.111559883767239</v>
      </c>
      <c r="L1085" s="0" t="n">
        <f aca="false">G1085-J1085</f>
        <v>-223.125</v>
      </c>
      <c r="M1085" s="0" t="n">
        <v>1</v>
      </c>
    </row>
    <row r="1086" customFormat="false" ht="15.8" hidden="false" customHeight="false" outlineLevel="0" collapsed="false">
      <c r="A1086" s="0" t="str">
        <f aca="false">MID(C1086,1,2)</f>
        <v>03</v>
      </c>
      <c r="B1086" s="0" t="str">
        <f aca="false">VLOOKUP(A1086,Nomenclature!$E$1:$F$9,2,0)</f>
        <v>Commerce</v>
      </c>
      <c r="C1086" s="5" t="s">
        <v>667</v>
      </c>
      <c r="D1086" s="4" t="s">
        <v>738</v>
      </c>
      <c r="E1086" s="4" t="s">
        <v>738</v>
      </c>
      <c r="F1086" s="4" t="n">
        <v>0.15</v>
      </c>
      <c r="G1086" s="4" t="n">
        <v>20</v>
      </c>
      <c r="H1086" s="4" t="n">
        <v>0</v>
      </c>
      <c r="I1086" s="4" t="n">
        <f aca="false">SUMIFS(bibli_modele_init!$D$1:$D$4467,bibli_modele_init!$A$1:$A$4467,$C1086,bibli_modele_init!$C$1:$C$4467,$E1086)</f>
        <v>0.15</v>
      </c>
      <c r="J1086" s="0" t="n">
        <f aca="false">SUMIFS(bibli_modele_init!$E$1:$E$4467,bibli_modele_init!$A$1:$A$4467,$C1086,bibli_modele_init!$C$1:$C$4467,$E1086)</f>
        <v>20</v>
      </c>
      <c r="K1086" s="0" t="n">
        <f aca="false">F1086-I1086</f>
        <v>0</v>
      </c>
      <c r="L1086" s="0" t="n">
        <f aca="false">G1086-J1086</f>
        <v>0</v>
      </c>
      <c r="M1086" s="0" t="n">
        <v>1</v>
      </c>
    </row>
    <row r="1087" customFormat="false" ht="15.8" hidden="false" customHeight="false" outlineLevel="0" collapsed="false">
      <c r="A1087" s="0" t="str">
        <f aca="false">MID(C1087,1,2)</f>
        <v>03</v>
      </c>
      <c r="B1087" s="0" t="str">
        <f aca="false">VLOOKUP(A1087,Nomenclature!$E$1:$F$9,2,0)</f>
        <v>Commerce</v>
      </c>
      <c r="C1087" s="5" t="s">
        <v>355</v>
      </c>
      <c r="D1087" s="4" t="s">
        <v>155</v>
      </c>
      <c r="E1087" s="4" t="s">
        <v>732</v>
      </c>
      <c r="F1087" s="4" t="n">
        <v>0.864970247539234</v>
      </c>
      <c r="G1087" s="4" t="n">
        <v>275.5625</v>
      </c>
      <c r="H1087" s="4" t="n">
        <v>3827.015625</v>
      </c>
      <c r="I1087" s="4" t="n">
        <f aca="false">SUMIFS(bibli_modele_init!$D$1:$D$4467,bibli_modele_init!$A$1:$A$4467,$C1087,bibli_modele_init!$C$1:$C$4467,$E1087)</f>
        <v>0.879722521699799</v>
      </c>
      <c r="J1087" s="0" t="n">
        <f aca="false">SUMIFS(bibli_modele_init!$E$1:$E$4467,bibli_modele_init!$A$1:$A$4467,$C1087,bibli_modele_init!$C$1:$C$4467,$E1087)</f>
        <v>351.5625</v>
      </c>
      <c r="K1087" s="0" t="n">
        <f aca="false">F1087-I1087</f>
        <v>-0.014752274160565</v>
      </c>
      <c r="L1087" s="0" t="n">
        <f aca="false">G1087-J1087</f>
        <v>-76</v>
      </c>
      <c r="M1087" s="0" t="n">
        <v>1</v>
      </c>
    </row>
    <row r="1088" customFormat="false" ht="15.8" hidden="false" customHeight="false" outlineLevel="0" collapsed="false">
      <c r="A1088" s="0" t="str">
        <f aca="false">MID(C1088,1,2)</f>
        <v>03</v>
      </c>
      <c r="B1088" s="0" t="str">
        <f aca="false">VLOOKUP(A1088,Nomenclature!$E$1:$F$9,2,0)</f>
        <v>Commerce</v>
      </c>
      <c r="C1088" s="5" t="s">
        <v>355</v>
      </c>
      <c r="D1088" s="4" t="s">
        <v>239</v>
      </c>
      <c r="E1088" s="4" t="s">
        <v>733</v>
      </c>
      <c r="F1088" s="4" t="n">
        <v>0.622332177492487</v>
      </c>
      <c r="G1088" s="4" t="n">
        <v>268.125</v>
      </c>
      <c r="H1088" s="4" t="n">
        <v>558.609375</v>
      </c>
      <c r="I1088" s="4" t="n">
        <f aca="false">SUMIFS(bibli_modele_init!$D$1:$D$4467,bibli_modele_init!$A$1:$A$4467,$C1088,bibli_modele_init!$C$1:$C$4467,$E1088)</f>
        <v>0.645118440154339</v>
      </c>
      <c r="J1088" s="0" t="n">
        <f aca="false">SUMIFS(bibli_modele_init!$E$1:$E$4467,bibli_modele_init!$A$1:$A$4467,$C1088,bibli_modele_init!$C$1:$C$4467,$E1088)</f>
        <v>268.125</v>
      </c>
      <c r="K1088" s="0" t="n">
        <f aca="false">F1088-I1088</f>
        <v>-0.022786262661852</v>
      </c>
      <c r="L1088" s="0" t="n">
        <f aca="false">G1088-J1088</f>
        <v>0</v>
      </c>
      <c r="M1088" s="0" t="n">
        <v>1</v>
      </c>
    </row>
    <row r="1089" customFormat="false" ht="15.8" hidden="false" customHeight="false" outlineLevel="0" collapsed="false">
      <c r="A1089" s="0" t="str">
        <f aca="false">MID(C1089,1,2)</f>
        <v>03</v>
      </c>
      <c r="B1089" s="0" t="str">
        <f aca="false">VLOOKUP(A1089,Nomenclature!$E$1:$F$9,2,0)</f>
        <v>Commerce</v>
      </c>
      <c r="C1089" s="5" t="s">
        <v>355</v>
      </c>
      <c r="D1089" s="4" t="s">
        <v>155</v>
      </c>
      <c r="E1089" s="4" t="s">
        <v>734</v>
      </c>
      <c r="F1089" s="4" t="n">
        <v>0.103796429704708</v>
      </c>
      <c r="G1089" s="4" t="n">
        <v>223.125</v>
      </c>
      <c r="H1089" s="4" t="n">
        <v>558.609375</v>
      </c>
      <c r="I1089" s="4" t="n">
        <f aca="false">SUMIFS(bibli_modele_init!$D$1:$D$4467,bibli_modele_init!$A$1:$A$4467,$C1089,bibli_modele_init!$C$1:$C$4467,$E1089)</f>
        <v>0.0950100323435783</v>
      </c>
      <c r="J1089" s="0" t="n">
        <f aca="false">SUMIFS(bibli_modele_init!$E$1:$E$4467,bibli_modele_init!$A$1:$A$4467,$C1089,bibli_modele_init!$C$1:$C$4467,$E1089)</f>
        <v>223.125</v>
      </c>
      <c r="K1089" s="0" t="n">
        <f aca="false">F1089-I1089</f>
        <v>0.00878639736112971</v>
      </c>
      <c r="L1089" s="0" t="n">
        <f aca="false">G1089-J1089</f>
        <v>0</v>
      </c>
      <c r="M1089" s="0" t="n">
        <v>1</v>
      </c>
    </row>
    <row r="1090" customFormat="false" ht="15.8" hidden="false" customHeight="false" outlineLevel="0" collapsed="false">
      <c r="A1090" s="0" t="str">
        <f aca="false">MID(C1090,1,2)</f>
        <v>03</v>
      </c>
      <c r="B1090" s="0" t="str">
        <f aca="false">VLOOKUP(A1090,Nomenclature!$E$1:$F$9,2,0)</f>
        <v>Commerce</v>
      </c>
      <c r="C1090" s="5" t="s">
        <v>355</v>
      </c>
      <c r="D1090" s="4" t="s">
        <v>239</v>
      </c>
      <c r="E1090" s="4" t="s">
        <v>735</v>
      </c>
      <c r="F1090" s="4" t="n">
        <v>0.0746798612990985</v>
      </c>
      <c r="G1090" s="4" t="n">
        <v>223.125</v>
      </c>
      <c r="H1090" s="4" t="n">
        <v>558.609375</v>
      </c>
      <c r="I1090" s="4" t="n">
        <f aca="false">SUMIFS(bibli_modele_init!$D$1:$D$4467,bibli_modele_init!$A$1:$A$4467,$C1090,bibli_modele_init!$C$1:$C$4467,$E1090)</f>
        <v>0.0774142128185206</v>
      </c>
      <c r="J1090" s="0" t="n">
        <f aca="false">SUMIFS(bibli_modele_init!$E$1:$E$4467,bibli_modele_init!$A$1:$A$4467,$C1090,bibli_modele_init!$C$1:$C$4467,$E1090)</f>
        <v>223.125</v>
      </c>
      <c r="K1090" s="0" t="n">
        <f aca="false">F1090-I1090</f>
        <v>-0.0027343515194221</v>
      </c>
      <c r="L1090" s="0" t="n">
        <f aca="false">G1090-J1090</f>
        <v>0</v>
      </c>
      <c r="M1090" s="0" t="n">
        <v>1</v>
      </c>
    </row>
    <row r="1091" customFormat="false" ht="15.8" hidden="false" customHeight="false" outlineLevel="0" collapsed="false">
      <c r="A1091" s="0" t="str">
        <f aca="false">MID(C1091,1,2)</f>
        <v>03</v>
      </c>
      <c r="B1091" s="0" t="str">
        <f aca="false">VLOOKUP(A1091,Nomenclature!$E$1:$F$9,2,0)</f>
        <v>Commerce</v>
      </c>
      <c r="C1091" s="5" t="s">
        <v>355</v>
      </c>
      <c r="D1091" s="4" t="s">
        <v>155</v>
      </c>
      <c r="E1091" s="4" t="s">
        <v>736</v>
      </c>
      <c r="F1091" s="4" t="n">
        <v>0.216242561884809</v>
      </c>
      <c r="G1091" s="4" t="n">
        <v>225.5625</v>
      </c>
      <c r="H1091" s="4" t="n">
        <v>654.515625</v>
      </c>
      <c r="I1091" s="4" t="n">
        <f aca="false">SUMIFS(bibli_modele_init!$D$1:$D$4467,bibli_modele_init!$A$1:$A$4467,$C1091,bibli_modele_init!$C$1:$C$4467,$E1091)</f>
        <v>0.197937567382455</v>
      </c>
      <c r="J1091" s="0" t="n">
        <f aca="false">SUMIFS(bibli_modele_init!$E$1:$E$4467,bibli_modele_init!$A$1:$A$4467,$C1091,bibli_modele_init!$C$1:$C$4467,$E1091)</f>
        <v>225.5625</v>
      </c>
      <c r="K1091" s="0" t="n">
        <f aca="false">F1091-I1091</f>
        <v>0.018304994502354</v>
      </c>
      <c r="L1091" s="0" t="n">
        <f aca="false">G1091-J1091</f>
        <v>0</v>
      </c>
      <c r="M1091" s="0" t="n">
        <v>1</v>
      </c>
    </row>
    <row r="1092" customFormat="false" ht="15.8" hidden="false" customHeight="false" outlineLevel="0" collapsed="false">
      <c r="A1092" s="0" t="str">
        <f aca="false">MID(C1092,1,2)</f>
        <v>03</v>
      </c>
      <c r="B1092" s="0" t="str">
        <f aca="false">VLOOKUP(A1092,Nomenclature!$E$1:$F$9,2,0)</f>
        <v>Commerce</v>
      </c>
      <c r="C1092" s="5" t="s">
        <v>355</v>
      </c>
      <c r="D1092" s="4" t="s">
        <v>239</v>
      </c>
      <c r="E1092" s="4" t="s">
        <v>737</v>
      </c>
      <c r="F1092" s="4" t="n">
        <v>0</v>
      </c>
      <c r="G1092" s="4" t="n">
        <v>0</v>
      </c>
      <c r="H1092" s="4" t="n">
        <v>0</v>
      </c>
      <c r="I1092" s="4" t="n">
        <f aca="false">SUMIFS(bibli_modele_init!$D$1:$D$4467,bibli_modele_init!$A$1:$A$4467,$C1092,bibli_modele_init!$C$1:$C$4467,$E1092)</f>
        <v>0.161279610038585</v>
      </c>
      <c r="J1092" s="0" t="n">
        <f aca="false">SUMIFS(bibli_modele_init!$E$1:$E$4467,bibli_modele_init!$A$1:$A$4467,$C1092,bibli_modele_init!$C$1:$C$4467,$E1092)</f>
        <v>223.125</v>
      </c>
      <c r="K1092" s="0" t="n">
        <f aca="false">F1092-I1092</f>
        <v>-0.161279610038585</v>
      </c>
      <c r="L1092" s="0" t="n">
        <f aca="false">G1092-J1092</f>
        <v>-223.125</v>
      </c>
      <c r="M1092" s="0" t="n">
        <v>1</v>
      </c>
    </row>
    <row r="1093" customFormat="false" ht="15.8" hidden="false" customHeight="false" outlineLevel="0" collapsed="false">
      <c r="A1093" s="0" t="str">
        <f aca="false">MID(C1093,1,2)</f>
        <v>03</v>
      </c>
      <c r="B1093" s="0" t="str">
        <f aca="false">VLOOKUP(A1093,Nomenclature!$E$1:$F$9,2,0)</f>
        <v>Commerce</v>
      </c>
      <c r="C1093" s="5" t="s">
        <v>355</v>
      </c>
      <c r="D1093" s="4" t="s">
        <v>738</v>
      </c>
      <c r="E1093" s="4" t="s">
        <v>738</v>
      </c>
      <c r="F1093" s="4" t="n">
        <v>0.15</v>
      </c>
      <c r="G1093" s="4" t="n">
        <v>20</v>
      </c>
      <c r="H1093" s="4" t="n">
        <v>0</v>
      </c>
      <c r="I1093" s="4" t="n">
        <f aca="false">SUMIFS(bibli_modele_init!$D$1:$D$4467,bibli_modele_init!$A$1:$A$4467,$C1093,bibli_modele_init!$C$1:$C$4467,$E1093)</f>
        <v>0.15</v>
      </c>
      <c r="J1093" s="0" t="n">
        <f aca="false">SUMIFS(bibli_modele_init!$E$1:$E$4467,bibli_modele_init!$A$1:$A$4467,$C1093,bibli_modele_init!$C$1:$C$4467,$E1093)</f>
        <v>20</v>
      </c>
      <c r="K1093" s="0" t="n">
        <f aca="false">F1093-I1093</f>
        <v>0</v>
      </c>
      <c r="L1093" s="0" t="n">
        <f aca="false">G1093-J1093</f>
        <v>0</v>
      </c>
      <c r="M1093" s="0" t="n">
        <v>1</v>
      </c>
    </row>
    <row r="1094" customFormat="false" ht="15.8" hidden="false" customHeight="false" outlineLevel="0" collapsed="false">
      <c r="A1094" s="0" t="str">
        <f aca="false">MID(C1094,1,2)</f>
        <v>03</v>
      </c>
      <c r="B1094" s="0" t="str">
        <f aca="false">VLOOKUP(A1094,Nomenclature!$E$1:$F$9,2,0)</f>
        <v>Commerce</v>
      </c>
      <c r="C1094" s="5" t="s">
        <v>525</v>
      </c>
      <c r="D1094" s="4" t="s">
        <v>155</v>
      </c>
      <c r="E1094" s="4" t="s">
        <v>732</v>
      </c>
      <c r="F1094" s="4" t="n">
        <v>0.867936198852633</v>
      </c>
      <c r="G1094" s="4" t="n">
        <v>275.562499999999</v>
      </c>
      <c r="H1094" s="4" t="n">
        <v>3827.015625</v>
      </c>
      <c r="I1094" s="4" t="n">
        <f aca="false">SUMIFS(bibli_modele_init!$D$1:$D$4467,bibli_modele_init!$A$1:$A$4467,$C1094,bibli_modele_init!$C$1:$C$4467,$E1094)</f>
        <v>0.878774549315955</v>
      </c>
      <c r="J1094" s="0" t="n">
        <f aca="false">SUMIFS(bibli_modele_init!$E$1:$E$4467,bibli_modele_init!$A$1:$A$4467,$C1094,bibli_modele_init!$C$1:$C$4467,$E1094)</f>
        <v>351.5625</v>
      </c>
      <c r="K1094" s="0" t="n">
        <f aca="false">F1094-I1094</f>
        <v>-0.010838350463322</v>
      </c>
      <c r="L1094" s="0" t="n">
        <f aca="false">G1094-J1094</f>
        <v>-76.000000000001</v>
      </c>
      <c r="M1094" s="0" t="n">
        <v>1</v>
      </c>
    </row>
    <row r="1095" customFormat="false" ht="15.8" hidden="false" customHeight="false" outlineLevel="0" collapsed="false">
      <c r="A1095" s="0" t="str">
        <f aca="false">MID(C1095,1,2)</f>
        <v>03</v>
      </c>
      <c r="B1095" s="0" t="str">
        <f aca="false">VLOOKUP(A1095,Nomenclature!$E$1:$F$9,2,0)</f>
        <v>Commerce</v>
      </c>
      <c r="C1095" s="5" t="s">
        <v>525</v>
      </c>
      <c r="D1095" s="4" t="s">
        <v>239</v>
      </c>
      <c r="E1095" s="4" t="s">
        <v>733</v>
      </c>
      <c r="F1095" s="4" t="n">
        <v>0.627238971427967</v>
      </c>
      <c r="G1095" s="4" t="n">
        <v>268.124999999999</v>
      </c>
      <c r="H1095" s="4" t="n">
        <v>558.609375</v>
      </c>
      <c r="I1095" s="4" t="n">
        <f aca="false">SUMIFS(bibli_modele_init!$D$1:$D$4467,bibli_modele_init!$A$1:$A$4467,$C1095,bibli_modele_init!$C$1:$C$4467,$E1095)</f>
        <v>0.64383293650597</v>
      </c>
      <c r="J1095" s="0" t="n">
        <f aca="false">SUMIFS(bibli_modele_init!$E$1:$E$4467,bibli_modele_init!$A$1:$A$4467,$C1095,bibli_modele_init!$C$1:$C$4467,$E1095)</f>
        <v>268.125</v>
      </c>
      <c r="K1095" s="0" t="n">
        <f aca="false">F1095-I1095</f>
        <v>-0.0165939650780029</v>
      </c>
      <c r="L1095" s="0" t="n">
        <f aca="false">G1095-J1095</f>
        <v>-1.02318153949454E-012</v>
      </c>
      <c r="M1095" s="0" t="n">
        <v>1</v>
      </c>
    </row>
    <row r="1096" customFormat="false" ht="15.8" hidden="false" customHeight="false" outlineLevel="0" collapsed="false">
      <c r="A1096" s="0" t="str">
        <f aca="false">MID(C1096,1,2)</f>
        <v>03</v>
      </c>
      <c r="B1096" s="0" t="str">
        <f aca="false">VLOOKUP(A1096,Nomenclature!$E$1:$F$9,2,0)</f>
        <v>Commerce</v>
      </c>
      <c r="C1096" s="5" t="s">
        <v>525</v>
      </c>
      <c r="D1096" s="4" t="s">
        <v>155</v>
      </c>
      <c r="E1096" s="4" t="s">
        <v>734</v>
      </c>
      <c r="F1096" s="4" t="n">
        <v>0.104152343862316</v>
      </c>
      <c r="G1096" s="4" t="n">
        <v>223.124999999999</v>
      </c>
      <c r="H1096" s="4" t="n">
        <v>558.609375</v>
      </c>
      <c r="I1096" s="4" t="n">
        <f aca="false">SUMIFS(bibli_modele_init!$D$1:$D$4467,bibli_modele_init!$A$1:$A$4467,$C1096,bibli_modele_init!$C$1:$C$4467,$E1096)</f>
        <v>0.0949076513261231</v>
      </c>
      <c r="J1096" s="0" t="n">
        <f aca="false">SUMIFS(bibli_modele_init!$E$1:$E$4467,bibli_modele_init!$A$1:$A$4467,$C1096,bibli_modele_init!$C$1:$C$4467,$E1096)</f>
        <v>223.125</v>
      </c>
      <c r="K1096" s="0" t="n">
        <f aca="false">F1096-I1096</f>
        <v>0.00924469253619291</v>
      </c>
      <c r="L1096" s="0" t="n">
        <f aca="false">G1096-J1096</f>
        <v>-9.9475983006414E-013</v>
      </c>
      <c r="M1096" s="0" t="n">
        <v>1</v>
      </c>
    </row>
    <row r="1097" customFormat="false" ht="15.8" hidden="false" customHeight="false" outlineLevel="0" collapsed="false">
      <c r="A1097" s="0" t="str">
        <f aca="false">MID(C1097,1,2)</f>
        <v>03</v>
      </c>
      <c r="B1097" s="0" t="str">
        <f aca="false">VLOOKUP(A1097,Nomenclature!$E$1:$F$9,2,0)</f>
        <v>Commerce</v>
      </c>
      <c r="C1097" s="5" t="s">
        <v>525</v>
      </c>
      <c r="D1097" s="4" t="s">
        <v>239</v>
      </c>
      <c r="E1097" s="4" t="s">
        <v>735</v>
      </c>
      <c r="F1097" s="4" t="n">
        <v>0.075268676571356</v>
      </c>
      <c r="G1097" s="4" t="n">
        <v>223.124999999999</v>
      </c>
      <c r="H1097" s="4" t="n">
        <v>558.609375</v>
      </c>
      <c r="I1097" s="4" t="n">
        <f aca="false">SUMIFS(bibli_modele_init!$D$1:$D$4467,bibli_modele_init!$A$1:$A$4467,$C1097,bibli_modele_init!$C$1:$C$4467,$E1097)</f>
        <v>0.0772599523807164</v>
      </c>
      <c r="J1097" s="0" t="n">
        <f aca="false">SUMIFS(bibli_modele_init!$E$1:$E$4467,bibli_modele_init!$A$1:$A$4467,$C1097,bibli_modele_init!$C$1:$C$4467,$E1097)</f>
        <v>223.125</v>
      </c>
      <c r="K1097" s="0" t="n">
        <f aca="false">F1097-I1097</f>
        <v>-0.00199127580936038</v>
      </c>
      <c r="L1097" s="0" t="n">
        <f aca="false">G1097-J1097</f>
        <v>-9.9475983006414E-013</v>
      </c>
      <c r="M1097" s="0" t="n">
        <v>1</v>
      </c>
    </row>
    <row r="1098" customFormat="false" ht="15.8" hidden="false" customHeight="false" outlineLevel="0" collapsed="false">
      <c r="A1098" s="0" t="str">
        <f aca="false">MID(C1098,1,2)</f>
        <v>03</v>
      </c>
      <c r="B1098" s="0" t="str">
        <f aca="false">VLOOKUP(A1098,Nomenclature!$E$1:$F$9,2,0)</f>
        <v>Commerce</v>
      </c>
      <c r="C1098" s="5" t="s">
        <v>525</v>
      </c>
      <c r="D1098" s="4" t="s">
        <v>155</v>
      </c>
      <c r="E1098" s="4" t="s">
        <v>736</v>
      </c>
      <c r="F1098" s="4" t="n">
        <v>0.216984049713158</v>
      </c>
      <c r="G1098" s="4" t="n">
        <v>225.562499999999</v>
      </c>
      <c r="H1098" s="4" t="n">
        <v>654.515625</v>
      </c>
      <c r="I1098" s="4" t="n">
        <f aca="false">SUMIFS(bibli_modele_init!$D$1:$D$4467,bibli_modele_init!$A$1:$A$4467,$C1098,bibli_modele_init!$C$1:$C$4467,$E1098)</f>
        <v>0.19772427359609</v>
      </c>
      <c r="J1098" s="0" t="n">
        <f aca="false">SUMIFS(bibli_modele_init!$E$1:$E$4467,bibli_modele_init!$A$1:$A$4467,$C1098,bibli_modele_init!$C$1:$C$4467,$E1098)</f>
        <v>225.5625</v>
      </c>
      <c r="K1098" s="0" t="n">
        <f aca="false">F1098-I1098</f>
        <v>0.019259776117068</v>
      </c>
      <c r="L1098" s="0" t="n">
        <f aca="false">G1098-J1098</f>
        <v>-9.9475983006414E-013</v>
      </c>
      <c r="M1098" s="0" t="n">
        <v>1</v>
      </c>
    </row>
    <row r="1099" customFormat="false" ht="15.8" hidden="false" customHeight="false" outlineLevel="0" collapsed="false">
      <c r="A1099" s="0" t="str">
        <f aca="false">MID(C1099,1,2)</f>
        <v>03</v>
      </c>
      <c r="B1099" s="0" t="str">
        <f aca="false">VLOOKUP(A1099,Nomenclature!$E$1:$F$9,2,0)</f>
        <v>Commerce</v>
      </c>
      <c r="C1099" s="5" t="s">
        <v>525</v>
      </c>
      <c r="D1099" s="4" t="s">
        <v>239</v>
      </c>
      <c r="E1099" s="4" t="s">
        <v>737</v>
      </c>
      <c r="F1099" s="4" t="n">
        <v>0</v>
      </c>
      <c r="G1099" s="4" t="n">
        <v>0</v>
      </c>
      <c r="H1099" s="4" t="n">
        <v>0</v>
      </c>
      <c r="I1099" s="4" t="n">
        <f aca="false">SUMIFS(bibli_modele_init!$D$1:$D$4467,bibli_modele_init!$A$1:$A$4467,$C1099,bibli_modele_init!$C$1:$C$4467,$E1099)</f>
        <v>0.160958234126492</v>
      </c>
      <c r="J1099" s="0" t="n">
        <f aca="false">SUMIFS(bibli_modele_init!$E$1:$E$4467,bibli_modele_init!$A$1:$A$4467,$C1099,bibli_modele_init!$C$1:$C$4467,$E1099)</f>
        <v>223.125</v>
      </c>
      <c r="K1099" s="0" t="n">
        <f aca="false">F1099-I1099</f>
        <v>-0.160958234126492</v>
      </c>
      <c r="L1099" s="0" t="n">
        <f aca="false">G1099-J1099</f>
        <v>-223.125</v>
      </c>
      <c r="M1099" s="0" t="n">
        <v>1</v>
      </c>
    </row>
    <row r="1100" customFormat="false" ht="15.8" hidden="false" customHeight="false" outlineLevel="0" collapsed="false">
      <c r="A1100" s="0" t="str">
        <f aca="false">MID(C1100,1,2)</f>
        <v>03</v>
      </c>
      <c r="B1100" s="0" t="str">
        <f aca="false">VLOOKUP(A1100,Nomenclature!$E$1:$F$9,2,0)</f>
        <v>Commerce</v>
      </c>
      <c r="C1100" s="5" t="s">
        <v>525</v>
      </c>
      <c r="D1100" s="4" t="s">
        <v>738</v>
      </c>
      <c r="E1100" s="4" t="s">
        <v>738</v>
      </c>
      <c r="F1100" s="4" t="n">
        <v>0.15</v>
      </c>
      <c r="G1100" s="4" t="n">
        <v>20</v>
      </c>
      <c r="H1100" s="4" t="n">
        <v>0</v>
      </c>
      <c r="I1100" s="4" t="n">
        <f aca="false">SUMIFS(bibli_modele_init!$D$1:$D$4467,bibli_modele_init!$A$1:$A$4467,$C1100,bibli_modele_init!$C$1:$C$4467,$E1100)</f>
        <v>0.15</v>
      </c>
      <c r="J1100" s="0" t="n">
        <f aca="false">SUMIFS(bibli_modele_init!$E$1:$E$4467,bibli_modele_init!$A$1:$A$4467,$C1100,bibli_modele_init!$C$1:$C$4467,$E1100)</f>
        <v>20</v>
      </c>
      <c r="K1100" s="0" t="n">
        <f aca="false">F1100-I1100</f>
        <v>0</v>
      </c>
      <c r="L1100" s="0" t="n">
        <f aca="false">G1100-J1100</f>
        <v>0</v>
      </c>
      <c r="M1100" s="0" t="n">
        <v>1</v>
      </c>
    </row>
    <row r="1101" customFormat="false" ht="15.8" hidden="false" customHeight="false" outlineLevel="0" collapsed="false">
      <c r="A1101" s="0" t="str">
        <f aca="false">MID(C1101,1,2)</f>
        <v>03</v>
      </c>
      <c r="B1101" s="0" t="str">
        <f aca="false">VLOOKUP(A1101,Nomenclature!$E$1:$F$9,2,0)</f>
        <v>Commerce</v>
      </c>
      <c r="C1101" s="5" t="s">
        <v>672</v>
      </c>
      <c r="D1101" s="4" t="s">
        <v>155</v>
      </c>
      <c r="E1101" s="4" t="s">
        <v>732</v>
      </c>
      <c r="F1101" s="4" t="n">
        <v>0.857268711016895</v>
      </c>
      <c r="G1101" s="4" t="n">
        <v>275.5625</v>
      </c>
      <c r="H1101" s="4" t="n">
        <v>3827.015625</v>
      </c>
      <c r="I1101" s="4" t="n">
        <f aca="false">SUMIFS(bibli_modele_init!$D$1:$D$4467,bibli_modele_init!$A$1:$A$4467,$C1101,bibli_modele_init!$C$1:$C$4467,$E1101)</f>
        <v>0.879820058794789</v>
      </c>
      <c r="J1101" s="0" t="n">
        <f aca="false">SUMIFS(bibli_modele_init!$E$1:$E$4467,bibli_modele_init!$A$1:$A$4467,$C1101,bibli_modele_init!$C$1:$C$4467,$E1101)</f>
        <v>351.5625</v>
      </c>
      <c r="K1101" s="0" t="n">
        <f aca="false">F1101-I1101</f>
        <v>-0.022551347777894</v>
      </c>
      <c r="L1101" s="0" t="n">
        <f aca="false">G1101-J1101</f>
        <v>-76</v>
      </c>
      <c r="M1101" s="0" t="n">
        <v>1</v>
      </c>
    </row>
    <row r="1102" customFormat="false" ht="15.8" hidden="false" customHeight="false" outlineLevel="0" collapsed="false">
      <c r="A1102" s="0" t="str">
        <f aca="false">MID(C1102,1,2)</f>
        <v>03</v>
      </c>
      <c r="B1102" s="0" t="str">
        <f aca="false">VLOOKUP(A1102,Nomenclature!$E$1:$F$9,2,0)</f>
        <v>Commerce</v>
      </c>
      <c r="C1102" s="5" t="s">
        <v>672</v>
      </c>
      <c r="D1102" s="4" t="s">
        <v>239</v>
      </c>
      <c r="E1102" s="4" t="s">
        <v>733</v>
      </c>
      <c r="F1102" s="4" t="n">
        <v>0.613324052026394</v>
      </c>
      <c r="G1102" s="4" t="n">
        <v>268.125</v>
      </c>
      <c r="H1102" s="4" t="n">
        <v>558.609375</v>
      </c>
      <c r="I1102" s="4" t="n">
        <f aca="false">SUMIFS(bibli_modele_init!$D$1:$D$4467,bibli_modele_init!$A$1:$A$4467,$C1102,bibli_modele_init!$C$1:$C$4467,$E1102)</f>
        <v>0.644379374424364</v>
      </c>
      <c r="J1102" s="0" t="n">
        <f aca="false">SUMIFS(bibli_modele_init!$E$1:$E$4467,bibli_modele_init!$A$1:$A$4467,$C1102,bibli_modele_init!$C$1:$C$4467,$E1102)</f>
        <v>268.125</v>
      </c>
      <c r="K1102" s="0" t="n">
        <f aca="false">F1102-I1102</f>
        <v>-0.03105532239797</v>
      </c>
      <c r="L1102" s="0" t="n">
        <f aca="false">G1102-J1102</f>
        <v>0</v>
      </c>
      <c r="M1102" s="0" t="n">
        <v>1</v>
      </c>
    </row>
    <row r="1103" customFormat="false" ht="15.8" hidden="false" customHeight="false" outlineLevel="0" collapsed="false">
      <c r="A1103" s="0" t="str">
        <f aca="false">MID(C1103,1,2)</f>
        <v>03</v>
      </c>
      <c r="B1103" s="0" t="str">
        <f aca="false">VLOOKUP(A1103,Nomenclature!$E$1:$F$9,2,0)</f>
        <v>Commerce</v>
      </c>
      <c r="C1103" s="5" t="s">
        <v>672</v>
      </c>
      <c r="D1103" s="4" t="s">
        <v>155</v>
      </c>
      <c r="E1103" s="4" t="s">
        <v>734</v>
      </c>
      <c r="F1103" s="4" t="n">
        <v>0.102872245322027</v>
      </c>
      <c r="G1103" s="4" t="n">
        <v>223.125</v>
      </c>
      <c r="H1103" s="4" t="n">
        <v>558.609375</v>
      </c>
      <c r="I1103" s="4" t="n">
        <f aca="false">SUMIFS(bibli_modele_init!$D$1:$D$4467,bibli_modele_init!$A$1:$A$4467,$C1103,bibli_modele_init!$C$1:$C$4467,$E1103)</f>
        <v>0.0950205663498372</v>
      </c>
      <c r="J1103" s="0" t="n">
        <f aca="false">SUMIFS(bibli_modele_init!$E$1:$E$4467,bibli_modele_init!$A$1:$A$4467,$C1103,bibli_modele_init!$C$1:$C$4467,$E1103)</f>
        <v>223.125</v>
      </c>
      <c r="K1103" s="0" t="n">
        <f aca="false">F1103-I1103</f>
        <v>0.0078516789721898</v>
      </c>
      <c r="L1103" s="0" t="n">
        <f aca="false">G1103-J1103</f>
        <v>0</v>
      </c>
      <c r="M1103" s="0" t="n">
        <v>1</v>
      </c>
    </row>
    <row r="1104" customFormat="false" ht="15.8" hidden="false" customHeight="false" outlineLevel="0" collapsed="false">
      <c r="A1104" s="0" t="str">
        <f aca="false">MID(C1104,1,2)</f>
        <v>03</v>
      </c>
      <c r="B1104" s="0" t="str">
        <f aca="false">VLOOKUP(A1104,Nomenclature!$E$1:$F$9,2,0)</f>
        <v>Commerce</v>
      </c>
      <c r="C1104" s="5" t="s">
        <v>672</v>
      </c>
      <c r="D1104" s="4" t="s">
        <v>239</v>
      </c>
      <c r="E1104" s="4" t="s">
        <v>735</v>
      </c>
      <c r="F1104" s="4" t="n">
        <v>0.0735988862431673</v>
      </c>
      <c r="G1104" s="4" t="n">
        <v>223.125</v>
      </c>
      <c r="H1104" s="4" t="n">
        <v>558.609375</v>
      </c>
      <c r="I1104" s="4" t="n">
        <f aca="false">SUMIFS(bibli_modele_init!$D$1:$D$4467,bibli_modele_init!$A$1:$A$4467,$C1104,bibli_modele_init!$C$1:$C$4467,$E1104)</f>
        <v>0.0773255249309236</v>
      </c>
      <c r="J1104" s="0" t="n">
        <f aca="false">SUMIFS(bibli_modele_init!$E$1:$E$4467,bibli_modele_init!$A$1:$A$4467,$C1104,bibli_modele_init!$C$1:$C$4467,$E1104)</f>
        <v>223.125</v>
      </c>
      <c r="K1104" s="0" t="n">
        <f aca="false">F1104-I1104</f>
        <v>-0.0037266386877563</v>
      </c>
      <c r="L1104" s="0" t="n">
        <f aca="false">G1104-J1104</f>
        <v>0</v>
      </c>
      <c r="M1104" s="0" t="n">
        <v>1</v>
      </c>
    </row>
    <row r="1105" customFormat="false" ht="15.8" hidden="false" customHeight="false" outlineLevel="0" collapsed="false">
      <c r="A1105" s="0" t="str">
        <f aca="false">MID(C1105,1,2)</f>
        <v>03</v>
      </c>
      <c r="B1105" s="0" t="str">
        <f aca="false">VLOOKUP(A1105,Nomenclature!$E$1:$F$9,2,0)</f>
        <v>Commerce</v>
      </c>
      <c r="C1105" s="5" t="s">
        <v>672</v>
      </c>
      <c r="D1105" s="4" t="s">
        <v>155</v>
      </c>
      <c r="E1105" s="4" t="s">
        <v>736</v>
      </c>
      <c r="F1105" s="4" t="n">
        <v>0.214317177754224</v>
      </c>
      <c r="G1105" s="4" t="n">
        <v>225.5625</v>
      </c>
      <c r="H1105" s="4" t="n">
        <v>654.515625</v>
      </c>
      <c r="I1105" s="4" t="n">
        <f aca="false">SUMIFS(bibli_modele_init!$D$1:$D$4467,bibli_modele_init!$A$1:$A$4467,$C1105,bibli_modele_init!$C$1:$C$4467,$E1105)</f>
        <v>0.197959513228828</v>
      </c>
      <c r="J1105" s="0" t="n">
        <f aca="false">SUMIFS(bibli_modele_init!$E$1:$E$4467,bibli_modele_init!$A$1:$A$4467,$C1105,bibli_modele_init!$C$1:$C$4467,$E1105)</f>
        <v>225.5625</v>
      </c>
      <c r="K1105" s="0" t="n">
        <f aca="false">F1105-I1105</f>
        <v>0.016357664525396</v>
      </c>
      <c r="L1105" s="0" t="n">
        <f aca="false">G1105-J1105</f>
        <v>0</v>
      </c>
      <c r="M1105" s="0" t="n">
        <v>1</v>
      </c>
    </row>
    <row r="1106" customFormat="false" ht="15.8" hidden="false" customHeight="false" outlineLevel="0" collapsed="false">
      <c r="A1106" s="0" t="str">
        <f aca="false">MID(C1106,1,2)</f>
        <v>03</v>
      </c>
      <c r="B1106" s="0" t="str">
        <f aca="false">VLOOKUP(A1106,Nomenclature!$E$1:$F$9,2,0)</f>
        <v>Commerce</v>
      </c>
      <c r="C1106" s="5" t="s">
        <v>672</v>
      </c>
      <c r="D1106" s="4" t="s">
        <v>239</v>
      </c>
      <c r="E1106" s="4" t="s">
        <v>737</v>
      </c>
      <c r="F1106" s="4" t="n">
        <v>0</v>
      </c>
      <c r="G1106" s="4" t="n">
        <v>0</v>
      </c>
      <c r="H1106" s="4" t="n">
        <v>0</v>
      </c>
      <c r="I1106" s="4" t="n">
        <f aca="false">SUMIFS(bibli_modele_init!$D$1:$D$4467,bibli_modele_init!$A$1:$A$4467,$C1106,bibli_modele_init!$C$1:$C$4467,$E1106)</f>
        <v>0.161094843606091</v>
      </c>
      <c r="J1106" s="0" t="n">
        <f aca="false">SUMIFS(bibli_modele_init!$E$1:$E$4467,bibli_modele_init!$A$1:$A$4467,$C1106,bibli_modele_init!$C$1:$C$4467,$E1106)</f>
        <v>223.125</v>
      </c>
      <c r="K1106" s="0" t="n">
        <f aca="false">F1106-I1106</f>
        <v>-0.161094843606091</v>
      </c>
      <c r="L1106" s="0" t="n">
        <f aca="false">G1106-J1106</f>
        <v>-223.125</v>
      </c>
      <c r="M1106" s="0" t="n">
        <v>1</v>
      </c>
    </row>
    <row r="1107" customFormat="false" ht="15.8" hidden="false" customHeight="false" outlineLevel="0" collapsed="false">
      <c r="A1107" s="0" t="str">
        <f aca="false">MID(C1107,1,2)</f>
        <v>03</v>
      </c>
      <c r="B1107" s="0" t="str">
        <f aca="false">VLOOKUP(A1107,Nomenclature!$E$1:$F$9,2,0)</f>
        <v>Commerce</v>
      </c>
      <c r="C1107" s="5" t="s">
        <v>672</v>
      </c>
      <c r="D1107" s="4" t="s">
        <v>738</v>
      </c>
      <c r="E1107" s="4" t="s">
        <v>738</v>
      </c>
      <c r="F1107" s="4" t="n">
        <v>0.15</v>
      </c>
      <c r="G1107" s="4" t="n">
        <v>20</v>
      </c>
      <c r="H1107" s="4" t="n">
        <v>0</v>
      </c>
      <c r="I1107" s="4" t="n">
        <f aca="false">SUMIFS(bibli_modele_init!$D$1:$D$4467,bibli_modele_init!$A$1:$A$4467,$C1107,bibli_modele_init!$C$1:$C$4467,$E1107)</f>
        <v>0.15</v>
      </c>
      <c r="J1107" s="0" t="n">
        <f aca="false">SUMIFS(bibli_modele_init!$E$1:$E$4467,bibli_modele_init!$A$1:$A$4467,$C1107,bibli_modele_init!$C$1:$C$4467,$E1107)</f>
        <v>20</v>
      </c>
      <c r="K1107" s="0" t="n">
        <f aca="false">F1107-I1107</f>
        <v>0</v>
      </c>
      <c r="L1107" s="0" t="n">
        <f aca="false">G1107-J1107</f>
        <v>0</v>
      </c>
      <c r="M1107" s="0" t="n">
        <v>1</v>
      </c>
    </row>
    <row r="1108" customFormat="false" ht="15.8" hidden="false" customHeight="false" outlineLevel="0" collapsed="false">
      <c r="A1108" s="0" t="str">
        <f aca="false">MID(C1108,1,2)</f>
        <v>03</v>
      </c>
      <c r="B1108" s="0" t="str">
        <f aca="false">VLOOKUP(A1108,Nomenclature!$E$1:$F$9,2,0)</f>
        <v>Commerce</v>
      </c>
      <c r="C1108" s="5" t="s">
        <v>359</v>
      </c>
      <c r="D1108" s="4" t="s">
        <v>155</v>
      </c>
      <c r="E1108" s="4" t="s">
        <v>732</v>
      </c>
      <c r="F1108" s="4" t="n">
        <v>0.613830854294126</v>
      </c>
      <c r="G1108" s="4" t="n">
        <v>275.562500000001</v>
      </c>
      <c r="H1108" s="4" t="n">
        <v>3827.015625</v>
      </c>
      <c r="I1108" s="4" t="n">
        <f aca="false">SUMIFS(bibli_modele_init!$D$1:$D$4467,bibli_modele_init!$A$1:$A$4467,$C1108,bibli_modele_init!$C$1:$C$4467,$E1108)</f>
        <v>0.639900383337114</v>
      </c>
      <c r="J1108" s="0" t="n">
        <f aca="false">SUMIFS(bibli_modele_init!$E$1:$E$4467,bibli_modele_init!$A$1:$A$4467,$C1108,bibli_modele_init!$C$1:$C$4467,$E1108)</f>
        <v>351.5625</v>
      </c>
      <c r="K1108" s="0" t="n">
        <f aca="false">F1108-I1108</f>
        <v>-0.026069529042988</v>
      </c>
      <c r="L1108" s="0" t="n">
        <f aca="false">G1108-J1108</f>
        <v>-75.999999999999</v>
      </c>
      <c r="M1108" s="0" t="n">
        <v>1</v>
      </c>
    </row>
    <row r="1109" customFormat="false" ht="15.8" hidden="false" customHeight="false" outlineLevel="0" collapsed="false">
      <c r="A1109" s="0" t="str">
        <f aca="false">MID(C1109,1,2)</f>
        <v>03</v>
      </c>
      <c r="B1109" s="0" t="str">
        <f aca="false">VLOOKUP(A1109,Nomenclature!$E$1:$F$9,2,0)</f>
        <v>Commerce</v>
      </c>
      <c r="C1109" s="5" t="s">
        <v>359</v>
      </c>
      <c r="D1109" s="4" t="s">
        <v>239</v>
      </c>
      <c r="E1109" s="4" t="s">
        <v>733</v>
      </c>
      <c r="F1109" s="4" t="n">
        <v>0.34796540835722</v>
      </c>
      <c r="G1109" s="4" t="n">
        <v>268.125000000001</v>
      </c>
      <c r="H1109" s="4" t="n">
        <v>558.609375</v>
      </c>
      <c r="I1109" s="4" t="n">
        <f aca="false">SUMIFS(bibli_modele_init!$D$1:$D$4467,bibli_modele_init!$A$1:$A$4467,$C1109,bibli_modele_init!$C$1:$C$4467,$E1109)</f>
        <v>0.367085793389114</v>
      </c>
      <c r="J1109" s="0" t="n">
        <f aca="false">SUMIFS(bibli_modele_init!$E$1:$E$4467,bibli_modele_init!$A$1:$A$4467,$C1109,bibli_modele_init!$C$1:$C$4467,$E1109)</f>
        <v>268.125</v>
      </c>
      <c r="K1109" s="0" t="n">
        <f aca="false">F1109-I1109</f>
        <v>-0.019120385031894</v>
      </c>
      <c r="L1109" s="0" t="n">
        <f aca="false">G1109-J1109</f>
        <v>1.02318153949454E-012</v>
      </c>
      <c r="M1109" s="0" t="n">
        <v>1</v>
      </c>
    </row>
    <row r="1110" customFormat="false" ht="15.8" hidden="false" customHeight="false" outlineLevel="0" collapsed="false">
      <c r="A1110" s="0" t="str">
        <f aca="false">MID(C1110,1,2)</f>
        <v>03</v>
      </c>
      <c r="B1110" s="0" t="str">
        <f aca="false">VLOOKUP(A1110,Nomenclature!$E$1:$F$9,2,0)</f>
        <v>Commerce</v>
      </c>
      <c r="C1110" s="5" t="s">
        <v>359</v>
      </c>
      <c r="D1110" s="4" t="s">
        <v>155</v>
      </c>
      <c r="E1110" s="4" t="s">
        <v>734</v>
      </c>
      <c r="F1110" s="4" t="n">
        <v>0.0736597025152951</v>
      </c>
      <c r="G1110" s="4" t="n">
        <v>223.125000000001</v>
      </c>
      <c r="H1110" s="4" t="n">
        <v>558.609375</v>
      </c>
      <c r="I1110" s="4" t="n">
        <f aca="false">SUMIFS(bibli_modele_init!$D$1:$D$4467,bibli_modele_init!$A$1:$A$4467,$C1110,bibli_modele_init!$C$1:$C$4467,$E1110)</f>
        <v>0.0691092414004082</v>
      </c>
      <c r="J1110" s="0" t="n">
        <f aca="false">SUMIFS(bibli_modele_init!$E$1:$E$4467,bibli_modele_init!$A$1:$A$4467,$C1110,bibli_modele_init!$C$1:$C$4467,$E1110)</f>
        <v>223.125</v>
      </c>
      <c r="K1110" s="0" t="n">
        <f aca="false">F1110-I1110</f>
        <v>0.0045504611148869</v>
      </c>
      <c r="L1110" s="0" t="n">
        <f aca="false">G1110-J1110</f>
        <v>9.9475983006414E-013</v>
      </c>
      <c r="M1110" s="0" t="n">
        <v>1</v>
      </c>
    </row>
    <row r="1111" customFormat="false" ht="15.8" hidden="false" customHeight="false" outlineLevel="0" collapsed="false">
      <c r="A1111" s="0" t="str">
        <f aca="false">MID(C1111,1,2)</f>
        <v>03</v>
      </c>
      <c r="B1111" s="0" t="str">
        <f aca="false">VLOOKUP(A1111,Nomenclature!$E$1:$F$9,2,0)</f>
        <v>Commerce</v>
      </c>
      <c r="C1111" s="5" t="s">
        <v>359</v>
      </c>
      <c r="D1111" s="4" t="s">
        <v>239</v>
      </c>
      <c r="E1111" s="4" t="s">
        <v>735</v>
      </c>
      <c r="F1111" s="4" t="n">
        <v>0.0417558490028664</v>
      </c>
      <c r="G1111" s="4" t="n">
        <v>223.125000000001</v>
      </c>
      <c r="H1111" s="4" t="n">
        <v>558.609375</v>
      </c>
      <c r="I1111" s="4" t="n">
        <f aca="false">SUMIFS(bibli_modele_init!$D$1:$D$4467,bibli_modele_init!$A$1:$A$4467,$C1111,bibli_modele_init!$C$1:$C$4467,$E1111)</f>
        <v>0.0440502952066937</v>
      </c>
      <c r="J1111" s="0" t="n">
        <f aca="false">SUMIFS(bibli_modele_init!$E$1:$E$4467,bibli_modele_init!$A$1:$A$4467,$C1111,bibli_modele_init!$C$1:$C$4467,$E1111)</f>
        <v>223.125</v>
      </c>
      <c r="K1111" s="0" t="n">
        <f aca="false">F1111-I1111</f>
        <v>-0.0022944462038273</v>
      </c>
      <c r="L1111" s="0" t="n">
        <f aca="false">G1111-J1111</f>
        <v>9.9475983006414E-013</v>
      </c>
      <c r="M1111" s="0" t="n">
        <v>1</v>
      </c>
    </row>
    <row r="1112" customFormat="false" ht="15.8" hidden="false" customHeight="false" outlineLevel="0" collapsed="false">
      <c r="A1112" s="0" t="str">
        <f aca="false">MID(C1112,1,2)</f>
        <v>03</v>
      </c>
      <c r="B1112" s="0" t="str">
        <f aca="false">VLOOKUP(A1112,Nomenclature!$E$1:$F$9,2,0)</f>
        <v>Commerce</v>
      </c>
      <c r="C1112" s="5" t="s">
        <v>359</v>
      </c>
      <c r="D1112" s="4" t="s">
        <v>155</v>
      </c>
      <c r="E1112" s="4" t="s">
        <v>736</v>
      </c>
      <c r="F1112" s="4" t="n">
        <v>0.153457713573531</v>
      </c>
      <c r="G1112" s="4" t="n">
        <v>225.562500000001</v>
      </c>
      <c r="H1112" s="4" t="n">
        <v>654.515625</v>
      </c>
      <c r="I1112" s="4" t="n">
        <f aca="false">SUMIFS(bibli_modele_init!$D$1:$D$4467,bibli_modele_init!$A$1:$A$4467,$C1112,bibli_modele_init!$C$1:$C$4467,$E1112)</f>
        <v>0.143977586250851</v>
      </c>
      <c r="J1112" s="0" t="n">
        <f aca="false">SUMIFS(bibli_modele_init!$E$1:$E$4467,bibli_modele_init!$A$1:$A$4467,$C1112,bibli_modele_init!$C$1:$C$4467,$E1112)</f>
        <v>225.5625</v>
      </c>
      <c r="K1112" s="0" t="n">
        <f aca="false">F1112-I1112</f>
        <v>0.00948012732268003</v>
      </c>
      <c r="L1112" s="0" t="n">
        <f aca="false">G1112-J1112</f>
        <v>9.9475983006414E-013</v>
      </c>
      <c r="M1112" s="0" t="n">
        <v>1</v>
      </c>
    </row>
    <row r="1113" customFormat="false" ht="15.8" hidden="false" customHeight="false" outlineLevel="0" collapsed="false">
      <c r="A1113" s="0" t="str">
        <f aca="false">MID(C1113,1,2)</f>
        <v>03</v>
      </c>
      <c r="B1113" s="0" t="str">
        <f aca="false">VLOOKUP(A1113,Nomenclature!$E$1:$F$9,2,0)</f>
        <v>Commerce</v>
      </c>
      <c r="C1113" s="5" t="s">
        <v>359</v>
      </c>
      <c r="D1113" s="4" t="s">
        <v>239</v>
      </c>
      <c r="E1113" s="4" t="s">
        <v>737</v>
      </c>
      <c r="F1113" s="4" t="n">
        <v>0</v>
      </c>
      <c r="G1113" s="4" t="n">
        <v>0</v>
      </c>
      <c r="H1113" s="4" t="n">
        <v>0</v>
      </c>
      <c r="I1113" s="4" t="n">
        <f aca="false">SUMIFS(bibli_modele_init!$D$1:$D$4467,bibli_modele_init!$A$1:$A$4467,$C1113,bibli_modele_init!$C$1:$C$4467,$E1113)</f>
        <v>0.0917714483472784</v>
      </c>
      <c r="J1113" s="0" t="n">
        <f aca="false">SUMIFS(bibli_modele_init!$E$1:$E$4467,bibli_modele_init!$A$1:$A$4467,$C1113,bibli_modele_init!$C$1:$C$4467,$E1113)</f>
        <v>223.125</v>
      </c>
      <c r="K1113" s="0" t="n">
        <f aca="false">F1113-I1113</f>
        <v>-0.0917714483472784</v>
      </c>
      <c r="L1113" s="0" t="n">
        <f aca="false">G1113-J1113</f>
        <v>-223.125</v>
      </c>
      <c r="M1113" s="0" t="n">
        <v>1</v>
      </c>
    </row>
    <row r="1114" customFormat="false" ht="15.8" hidden="false" customHeight="false" outlineLevel="0" collapsed="false">
      <c r="A1114" s="0" t="str">
        <f aca="false">MID(C1114,1,2)</f>
        <v>03</v>
      </c>
      <c r="B1114" s="0" t="str">
        <f aca="false">VLOOKUP(A1114,Nomenclature!$E$1:$F$9,2,0)</f>
        <v>Commerce</v>
      </c>
      <c r="C1114" s="5" t="s">
        <v>359</v>
      </c>
      <c r="D1114" s="4" t="s">
        <v>738</v>
      </c>
      <c r="E1114" s="4" t="s">
        <v>738</v>
      </c>
      <c r="F1114" s="4" t="n">
        <v>0.15</v>
      </c>
      <c r="G1114" s="4" t="n">
        <v>20</v>
      </c>
      <c r="H1114" s="4" t="n">
        <v>0</v>
      </c>
      <c r="I1114" s="4" t="n">
        <f aca="false">SUMIFS(bibli_modele_init!$D$1:$D$4467,bibli_modele_init!$A$1:$A$4467,$C1114,bibli_modele_init!$C$1:$C$4467,$E1114)</f>
        <v>0.15</v>
      </c>
      <c r="J1114" s="0" t="n">
        <f aca="false">SUMIFS(bibli_modele_init!$E$1:$E$4467,bibli_modele_init!$A$1:$A$4467,$C1114,bibli_modele_init!$C$1:$C$4467,$E1114)</f>
        <v>20</v>
      </c>
      <c r="K1114" s="0" t="n">
        <f aca="false">F1114-I1114</f>
        <v>0</v>
      </c>
      <c r="L1114" s="0" t="n">
        <f aca="false">G1114-J1114</f>
        <v>0</v>
      </c>
      <c r="M1114" s="0" t="n">
        <v>1</v>
      </c>
    </row>
    <row r="1115" customFormat="false" ht="15.8" hidden="false" customHeight="false" outlineLevel="0" collapsed="false">
      <c r="A1115" s="0" t="str">
        <f aca="false">MID(C1115,1,2)</f>
        <v>03</v>
      </c>
      <c r="B1115" s="0" t="str">
        <f aca="false">VLOOKUP(A1115,Nomenclature!$E$1:$F$9,2,0)</f>
        <v>Commerce</v>
      </c>
      <c r="C1115" s="5" t="s">
        <v>527</v>
      </c>
      <c r="D1115" s="4" t="s">
        <v>155</v>
      </c>
      <c r="E1115" s="4" t="s">
        <v>732</v>
      </c>
      <c r="F1115" s="4" t="n">
        <v>0.61689321550116</v>
      </c>
      <c r="G1115" s="4" t="n">
        <v>275.5625</v>
      </c>
      <c r="H1115" s="4" t="n">
        <v>3827.015625</v>
      </c>
      <c r="I1115" s="4" t="n">
        <f aca="false">SUMIFS(bibli_modele_init!$D$1:$D$4467,bibli_modele_init!$A$1:$A$4467,$C1115,bibli_modele_init!$C$1:$C$4467,$E1115)</f>
        <v>0.639246230122267</v>
      </c>
      <c r="J1115" s="0" t="n">
        <f aca="false">SUMIFS(bibli_modele_init!$E$1:$E$4467,bibli_modele_init!$A$1:$A$4467,$C1115,bibli_modele_init!$C$1:$C$4467,$E1115)</f>
        <v>351.5625</v>
      </c>
      <c r="K1115" s="0" t="n">
        <f aca="false">F1115-I1115</f>
        <v>-0.0223530146211069</v>
      </c>
      <c r="L1115" s="0" t="n">
        <f aca="false">G1115-J1115</f>
        <v>-76</v>
      </c>
      <c r="M1115" s="0" t="n">
        <v>1</v>
      </c>
    </row>
    <row r="1116" customFormat="false" ht="15.8" hidden="false" customHeight="false" outlineLevel="0" collapsed="false">
      <c r="A1116" s="0" t="str">
        <f aca="false">MID(C1116,1,2)</f>
        <v>03</v>
      </c>
      <c r="B1116" s="0" t="str">
        <f aca="false">VLOOKUP(A1116,Nomenclature!$E$1:$F$9,2,0)</f>
        <v>Commerce</v>
      </c>
      <c r="C1116" s="5" t="s">
        <v>527</v>
      </c>
      <c r="D1116" s="4" t="s">
        <v>239</v>
      </c>
      <c r="E1116" s="4" t="s">
        <v>733</v>
      </c>
      <c r="F1116" s="4" t="n">
        <v>0.350050104596443</v>
      </c>
      <c r="G1116" s="4" t="n">
        <v>268.125000000001</v>
      </c>
      <c r="H1116" s="4" t="n">
        <v>558.609375</v>
      </c>
      <c r="I1116" s="4" t="n">
        <f aca="false">SUMIFS(bibli_modele_init!$D$1:$D$4467,bibli_modele_init!$A$1:$A$4467,$C1116,bibli_modele_init!$C$1:$C$4467,$E1116)</f>
        <v>0.366404708835209</v>
      </c>
      <c r="J1116" s="0" t="n">
        <f aca="false">SUMIFS(bibli_modele_init!$E$1:$E$4467,bibli_modele_init!$A$1:$A$4467,$C1116,bibli_modele_init!$C$1:$C$4467,$E1116)</f>
        <v>268.125</v>
      </c>
      <c r="K1116" s="0" t="n">
        <f aca="false">F1116-I1116</f>
        <v>-0.016354604238766</v>
      </c>
      <c r="L1116" s="0" t="n">
        <f aca="false">G1116-J1116</f>
        <v>1.02318153949454E-012</v>
      </c>
      <c r="M1116" s="0" t="n">
        <v>1</v>
      </c>
    </row>
    <row r="1117" customFormat="false" ht="15.8" hidden="false" customHeight="false" outlineLevel="0" collapsed="false">
      <c r="A1117" s="0" t="str">
        <f aca="false">MID(C1117,1,2)</f>
        <v>03</v>
      </c>
      <c r="B1117" s="0" t="str">
        <f aca="false">VLOOKUP(A1117,Nomenclature!$E$1:$F$9,2,0)</f>
        <v>Commerce</v>
      </c>
      <c r="C1117" s="5" t="s">
        <v>527</v>
      </c>
      <c r="D1117" s="4" t="s">
        <v>155</v>
      </c>
      <c r="E1117" s="4" t="s">
        <v>734</v>
      </c>
      <c r="F1117" s="4" t="n">
        <v>0.0740271858601392</v>
      </c>
      <c r="G1117" s="4" t="n">
        <v>223.125</v>
      </c>
      <c r="H1117" s="4" t="n">
        <v>558.609375</v>
      </c>
      <c r="I1117" s="4" t="n">
        <f aca="false">SUMIFS(bibli_modele_init!$D$1:$D$4467,bibli_modele_init!$A$1:$A$4467,$C1117,bibli_modele_init!$C$1:$C$4467,$E1117)</f>
        <v>0.0690385928532048</v>
      </c>
      <c r="J1117" s="0" t="n">
        <f aca="false">SUMIFS(bibli_modele_init!$E$1:$E$4467,bibli_modele_init!$A$1:$A$4467,$C1117,bibli_modele_init!$C$1:$C$4467,$E1117)</f>
        <v>223.125</v>
      </c>
      <c r="K1117" s="0" t="n">
        <f aca="false">F1117-I1117</f>
        <v>0.00498859300693441</v>
      </c>
      <c r="L1117" s="0" t="n">
        <f aca="false">G1117-J1117</f>
        <v>0</v>
      </c>
      <c r="M1117" s="0" t="n">
        <v>1</v>
      </c>
    </row>
    <row r="1118" customFormat="false" ht="15.8" hidden="false" customHeight="false" outlineLevel="0" collapsed="false">
      <c r="A1118" s="0" t="str">
        <f aca="false">MID(C1118,1,2)</f>
        <v>03</v>
      </c>
      <c r="B1118" s="0" t="str">
        <f aca="false">VLOOKUP(A1118,Nomenclature!$E$1:$F$9,2,0)</f>
        <v>Commerce</v>
      </c>
      <c r="C1118" s="5" t="s">
        <v>527</v>
      </c>
      <c r="D1118" s="4" t="s">
        <v>239</v>
      </c>
      <c r="E1118" s="4" t="s">
        <v>735</v>
      </c>
      <c r="F1118" s="4" t="n">
        <v>0.0420060125515731</v>
      </c>
      <c r="G1118" s="4" t="n">
        <v>223.125</v>
      </c>
      <c r="H1118" s="4" t="n">
        <v>558.609375</v>
      </c>
      <c r="I1118" s="4" t="n">
        <f aca="false">SUMIFS(bibli_modele_init!$D$1:$D$4467,bibli_modele_init!$A$1:$A$4467,$C1118,bibli_modele_init!$C$1:$C$4467,$E1118)</f>
        <v>0.0439685650602251</v>
      </c>
      <c r="J1118" s="0" t="n">
        <f aca="false">SUMIFS(bibli_modele_init!$E$1:$E$4467,bibli_modele_init!$A$1:$A$4467,$C1118,bibli_modele_init!$C$1:$C$4467,$E1118)</f>
        <v>223.125</v>
      </c>
      <c r="K1118" s="0" t="n">
        <f aca="false">F1118-I1118</f>
        <v>-0.00196255250865199</v>
      </c>
      <c r="L1118" s="0" t="n">
        <f aca="false">G1118-J1118</f>
        <v>0</v>
      </c>
      <c r="M1118" s="0" t="n">
        <v>1</v>
      </c>
    </row>
    <row r="1119" customFormat="false" ht="15.8" hidden="false" customHeight="false" outlineLevel="0" collapsed="false">
      <c r="A1119" s="0" t="str">
        <f aca="false">MID(C1119,1,2)</f>
        <v>03</v>
      </c>
      <c r="B1119" s="0" t="str">
        <f aca="false">VLOOKUP(A1119,Nomenclature!$E$1:$F$9,2,0)</f>
        <v>Commerce</v>
      </c>
      <c r="C1119" s="5" t="s">
        <v>527</v>
      </c>
      <c r="D1119" s="4" t="s">
        <v>155</v>
      </c>
      <c r="E1119" s="4" t="s">
        <v>736</v>
      </c>
      <c r="F1119" s="4" t="n">
        <v>0.15422330387529</v>
      </c>
      <c r="G1119" s="4" t="n">
        <v>225.5625</v>
      </c>
      <c r="H1119" s="4" t="n">
        <v>654.515625</v>
      </c>
      <c r="I1119" s="4" t="n">
        <f aca="false">SUMIFS(bibli_modele_init!$D$1:$D$4467,bibli_modele_init!$A$1:$A$4467,$C1119,bibli_modele_init!$C$1:$C$4467,$E1119)</f>
        <v>0.14383040177751</v>
      </c>
      <c r="J1119" s="0" t="n">
        <f aca="false">SUMIFS(bibli_modele_init!$E$1:$E$4467,bibli_modele_init!$A$1:$A$4467,$C1119,bibli_modele_init!$C$1:$C$4467,$E1119)</f>
        <v>225.5625</v>
      </c>
      <c r="K1119" s="0" t="n">
        <f aca="false">F1119-I1119</f>
        <v>0.01039290209778</v>
      </c>
      <c r="L1119" s="0" t="n">
        <f aca="false">G1119-J1119</f>
        <v>0</v>
      </c>
      <c r="M1119" s="0" t="n">
        <v>1</v>
      </c>
    </row>
    <row r="1120" customFormat="false" ht="15.8" hidden="false" customHeight="false" outlineLevel="0" collapsed="false">
      <c r="A1120" s="0" t="str">
        <f aca="false">MID(C1120,1,2)</f>
        <v>03</v>
      </c>
      <c r="B1120" s="0" t="str">
        <f aca="false">VLOOKUP(A1120,Nomenclature!$E$1:$F$9,2,0)</f>
        <v>Commerce</v>
      </c>
      <c r="C1120" s="5" t="s">
        <v>527</v>
      </c>
      <c r="D1120" s="4" t="s">
        <v>239</v>
      </c>
      <c r="E1120" s="4" t="s">
        <v>737</v>
      </c>
      <c r="F1120" s="4" t="n">
        <v>0</v>
      </c>
      <c r="G1120" s="4" t="n">
        <v>0</v>
      </c>
      <c r="H1120" s="4" t="n">
        <v>0</v>
      </c>
      <c r="I1120" s="4" t="n">
        <f aca="false">SUMIFS(bibli_modele_init!$D$1:$D$4467,bibli_modele_init!$A$1:$A$4467,$C1120,bibli_modele_init!$C$1:$C$4467,$E1120)</f>
        <v>0.0916011772088023</v>
      </c>
      <c r="J1120" s="0" t="n">
        <f aca="false">SUMIFS(bibli_modele_init!$E$1:$E$4467,bibli_modele_init!$A$1:$A$4467,$C1120,bibli_modele_init!$C$1:$C$4467,$E1120)</f>
        <v>223.125</v>
      </c>
      <c r="K1120" s="0" t="n">
        <f aca="false">F1120-I1120</f>
        <v>-0.0916011772088023</v>
      </c>
      <c r="L1120" s="0" t="n">
        <f aca="false">G1120-J1120</f>
        <v>-223.125</v>
      </c>
      <c r="M1120" s="0" t="n">
        <v>1</v>
      </c>
    </row>
    <row r="1121" customFormat="false" ht="15.8" hidden="false" customHeight="false" outlineLevel="0" collapsed="false">
      <c r="A1121" s="0" t="str">
        <f aca="false">MID(C1121,1,2)</f>
        <v>03</v>
      </c>
      <c r="B1121" s="0" t="str">
        <f aca="false">VLOOKUP(A1121,Nomenclature!$E$1:$F$9,2,0)</f>
        <v>Commerce</v>
      </c>
      <c r="C1121" s="5" t="s">
        <v>527</v>
      </c>
      <c r="D1121" s="4" t="s">
        <v>738</v>
      </c>
      <c r="E1121" s="4" t="s">
        <v>738</v>
      </c>
      <c r="F1121" s="4" t="n">
        <v>0.15</v>
      </c>
      <c r="G1121" s="4" t="n">
        <v>20</v>
      </c>
      <c r="H1121" s="4" t="n">
        <v>0</v>
      </c>
      <c r="I1121" s="4" t="n">
        <f aca="false">SUMIFS(bibli_modele_init!$D$1:$D$4467,bibli_modele_init!$A$1:$A$4467,$C1121,bibli_modele_init!$C$1:$C$4467,$E1121)</f>
        <v>0.15</v>
      </c>
      <c r="J1121" s="0" t="n">
        <f aca="false">SUMIFS(bibli_modele_init!$E$1:$E$4467,bibli_modele_init!$A$1:$A$4467,$C1121,bibli_modele_init!$C$1:$C$4467,$E1121)</f>
        <v>20</v>
      </c>
      <c r="K1121" s="0" t="n">
        <f aca="false">F1121-I1121</f>
        <v>0</v>
      </c>
      <c r="L1121" s="0" t="n">
        <f aca="false">G1121-J1121</f>
        <v>0</v>
      </c>
      <c r="M1121" s="0" t="n">
        <v>1</v>
      </c>
    </row>
    <row r="1122" customFormat="false" ht="15.8" hidden="false" customHeight="false" outlineLevel="0" collapsed="false">
      <c r="A1122" s="0" t="str">
        <f aca="false">MID(C1122,1,2)</f>
        <v>03</v>
      </c>
      <c r="B1122" s="0" t="str">
        <f aca="false">VLOOKUP(A1122,Nomenclature!$E$1:$F$9,2,0)</f>
        <v>Commerce</v>
      </c>
      <c r="C1122" s="5" t="s">
        <v>674</v>
      </c>
      <c r="D1122" s="4" t="s">
        <v>155</v>
      </c>
      <c r="E1122" s="4" t="s">
        <v>732</v>
      </c>
      <c r="F1122" s="4" t="n">
        <v>0.606764819582347</v>
      </c>
      <c r="G1122" s="4" t="n">
        <v>275.5625</v>
      </c>
      <c r="H1122" s="4" t="n">
        <v>3827.015625</v>
      </c>
      <c r="I1122" s="4" t="n">
        <f aca="false">SUMIFS(bibli_modele_init!$D$1:$D$4467,bibli_modele_init!$A$1:$A$4467,$C1122,bibli_modele_init!$C$1:$C$4467,$E1122)</f>
        <v>0.640339247364018</v>
      </c>
      <c r="J1122" s="0" t="n">
        <f aca="false">SUMIFS(bibli_modele_init!$E$1:$E$4467,bibli_modele_init!$A$1:$A$4467,$C1122,bibli_modele_init!$C$1:$C$4467,$E1122)</f>
        <v>351.5625</v>
      </c>
      <c r="K1122" s="0" t="n">
        <f aca="false">F1122-I1122</f>
        <v>-0.033574427781671</v>
      </c>
      <c r="L1122" s="0" t="n">
        <f aca="false">G1122-J1122</f>
        <v>-76</v>
      </c>
      <c r="M1122" s="0" t="n">
        <v>1</v>
      </c>
    </row>
    <row r="1123" customFormat="false" ht="15.8" hidden="false" customHeight="false" outlineLevel="0" collapsed="false">
      <c r="A1123" s="0" t="str">
        <f aca="false">MID(C1123,1,2)</f>
        <v>03</v>
      </c>
      <c r="B1123" s="0" t="str">
        <f aca="false">VLOOKUP(A1123,Nomenclature!$E$1:$F$9,2,0)</f>
        <v>Commerce</v>
      </c>
      <c r="C1123" s="5" t="s">
        <v>674</v>
      </c>
      <c r="D1123" s="4" t="s">
        <v>239</v>
      </c>
      <c r="E1123" s="4" t="s">
        <v>733</v>
      </c>
      <c r="F1123" s="4" t="n">
        <v>0.343367469658591</v>
      </c>
      <c r="G1123" s="4" t="n">
        <v>268.125</v>
      </c>
      <c r="H1123" s="4" t="n">
        <v>558.609375</v>
      </c>
      <c r="I1123" s="4" t="n">
        <f aca="false">SUMIFS(bibli_modele_init!$D$1:$D$4467,bibli_modele_init!$A$1:$A$4467,$C1123,bibli_modele_init!$C$1:$C$4467,$E1123)</f>
        <v>0.367277305464772</v>
      </c>
      <c r="J1123" s="0" t="n">
        <f aca="false">SUMIFS(bibli_modele_init!$E$1:$E$4467,bibli_modele_init!$A$1:$A$4467,$C1123,bibli_modele_init!$C$1:$C$4467,$E1123)</f>
        <v>268.125</v>
      </c>
      <c r="K1123" s="0" t="n">
        <f aca="false">F1123-I1123</f>
        <v>-0.023909835806181</v>
      </c>
      <c r="L1123" s="0" t="n">
        <f aca="false">G1123-J1123</f>
        <v>0</v>
      </c>
      <c r="M1123" s="0" t="n">
        <v>1</v>
      </c>
    </row>
    <row r="1124" customFormat="false" ht="15.8" hidden="false" customHeight="false" outlineLevel="0" collapsed="false">
      <c r="A1124" s="0" t="str">
        <f aca="false">MID(C1124,1,2)</f>
        <v>03</v>
      </c>
      <c r="B1124" s="0" t="str">
        <f aca="false">VLOOKUP(A1124,Nomenclature!$E$1:$F$9,2,0)</f>
        <v>Commerce</v>
      </c>
      <c r="C1124" s="5" t="s">
        <v>674</v>
      </c>
      <c r="D1124" s="4" t="s">
        <v>155</v>
      </c>
      <c r="E1124" s="4" t="s">
        <v>734</v>
      </c>
      <c r="F1124" s="4" t="n">
        <v>0.0728117783498817</v>
      </c>
      <c r="G1124" s="4" t="n">
        <v>223.125</v>
      </c>
      <c r="H1124" s="4" t="n">
        <v>558.609375</v>
      </c>
      <c r="I1124" s="4" t="n">
        <f aca="false">SUMIFS(bibli_modele_init!$D$1:$D$4467,bibli_modele_init!$A$1:$A$4467,$C1124,bibli_modele_init!$C$1:$C$4467,$E1124)</f>
        <v>0.069156638715314</v>
      </c>
      <c r="J1124" s="0" t="n">
        <f aca="false">SUMIFS(bibli_modele_init!$E$1:$E$4467,bibli_modele_init!$A$1:$A$4467,$C1124,bibli_modele_init!$C$1:$C$4467,$E1124)</f>
        <v>223.125</v>
      </c>
      <c r="K1124" s="0" t="n">
        <f aca="false">F1124-I1124</f>
        <v>0.00365513963456769</v>
      </c>
      <c r="L1124" s="0" t="n">
        <f aca="false">G1124-J1124</f>
        <v>0</v>
      </c>
      <c r="M1124" s="0" t="n">
        <v>1</v>
      </c>
    </row>
    <row r="1125" customFormat="false" ht="15.8" hidden="false" customHeight="false" outlineLevel="0" collapsed="false">
      <c r="A1125" s="0" t="str">
        <f aca="false">MID(C1125,1,2)</f>
        <v>03</v>
      </c>
      <c r="B1125" s="0" t="str">
        <f aca="false">VLOOKUP(A1125,Nomenclature!$E$1:$F$9,2,0)</f>
        <v>Commerce</v>
      </c>
      <c r="C1125" s="5" t="s">
        <v>674</v>
      </c>
      <c r="D1125" s="4" t="s">
        <v>239</v>
      </c>
      <c r="E1125" s="4" t="s">
        <v>735</v>
      </c>
      <c r="F1125" s="4" t="n">
        <v>0.0412040963590309</v>
      </c>
      <c r="G1125" s="4" t="n">
        <v>223.125</v>
      </c>
      <c r="H1125" s="4" t="n">
        <v>558.609375</v>
      </c>
      <c r="I1125" s="4" t="n">
        <f aca="false">SUMIFS(bibli_modele_init!$D$1:$D$4467,bibli_modele_init!$A$1:$A$4467,$C1125,bibli_modele_init!$C$1:$C$4467,$E1125)</f>
        <v>0.0440732766557727</v>
      </c>
      <c r="J1125" s="0" t="n">
        <f aca="false">SUMIFS(bibli_modele_init!$E$1:$E$4467,bibli_modele_init!$A$1:$A$4467,$C1125,bibli_modele_init!$C$1:$C$4467,$E1125)</f>
        <v>223.125</v>
      </c>
      <c r="K1125" s="0" t="n">
        <f aca="false">F1125-I1125</f>
        <v>-0.0028691802967418</v>
      </c>
      <c r="L1125" s="0" t="n">
        <f aca="false">G1125-J1125</f>
        <v>0</v>
      </c>
      <c r="M1125" s="0" t="n">
        <v>1</v>
      </c>
    </row>
    <row r="1126" customFormat="false" ht="15.8" hidden="false" customHeight="false" outlineLevel="0" collapsed="false">
      <c r="A1126" s="0" t="str">
        <f aca="false">MID(C1126,1,2)</f>
        <v>03</v>
      </c>
      <c r="B1126" s="0" t="str">
        <f aca="false">VLOOKUP(A1126,Nomenclature!$E$1:$F$9,2,0)</f>
        <v>Commerce</v>
      </c>
      <c r="C1126" s="5" t="s">
        <v>674</v>
      </c>
      <c r="D1126" s="4" t="s">
        <v>155</v>
      </c>
      <c r="E1126" s="4" t="s">
        <v>736</v>
      </c>
      <c r="F1126" s="4" t="n">
        <v>0.151691204895587</v>
      </c>
      <c r="G1126" s="4" t="n">
        <v>225.5625</v>
      </c>
      <c r="H1126" s="4" t="n">
        <v>654.515625</v>
      </c>
      <c r="I1126" s="4" t="n">
        <f aca="false">SUMIFS(bibli_modele_init!$D$1:$D$4467,bibli_modele_init!$A$1:$A$4467,$C1126,bibli_modele_init!$C$1:$C$4467,$E1126)</f>
        <v>0.144076330656904</v>
      </c>
      <c r="J1126" s="0" t="n">
        <f aca="false">SUMIFS(bibli_modele_init!$E$1:$E$4467,bibli_modele_init!$A$1:$A$4467,$C1126,bibli_modele_init!$C$1:$C$4467,$E1126)</f>
        <v>225.5625</v>
      </c>
      <c r="K1126" s="0" t="n">
        <f aca="false">F1126-I1126</f>
        <v>0.00761487423868301</v>
      </c>
      <c r="L1126" s="0" t="n">
        <f aca="false">G1126-J1126</f>
        <v>0</v>
      </c>
      <c r="M1126" s="0" t="n">
        <v>1</v>
      </c>
    </row>
    <row r="1127" customFormat="false" ht="15.8" hidden="false" customHeight="false" outlineLevel="0" collapsed="false">
      <c r="A1127" s="0" t="str">
        <f aca="false">MID(C1127,1,2)</f>
        <v>03</v>
      </c>
      <c r="B1127" s="0" t="str">
        <f aca="false">VLOOKUP(A1127,Nomenclature!$E$1:$F$9,2,0)</f>
        <v>Commerce</v>
      </c>
      <c r="C1127" s="5" t="s">
        <v>674</v>
      </c>
      <c r="D1127" s="4" t="s">
        <v>239</v>
      </c>
      <c r="E1127" s="4" t="s">
        <v>737</v>
      </c>
      <c r="F1127" s="4" t="n">
        <v>0</v>
      </c>
      <c r="G1127" s="4" t="n">
        <v>0</v>
      </c>
      <c r="H1127" s="4" t="n">
        <v>0</v>
      </c>
      <c r="I1127" s="4" t="n">
        <f aca="false">SUMIFS(bibli_modele_init!$D$1:$D$4467,bibli_modele_init!$A$1:$A$4467,$C1127,bibli_modele_init!$C$1:$C$4467,$E1127)</f>
        <v>0.091819326366193</v>
      </c>
      <c r="J1127" s="0" t="n">
        <f aca="false">SUMIFS(bibli_modele_init!$E$1:$E$4467,bibli_modele_init!$A$1:$A$4467,$C1127,bibli_modele_init!$C$1:$C$4467,$E1127)</f>
        <v>223.125</v>
      </c>
      <c r="K1127" s="0" t="n">
        <f aca="false">F1127-I1127</f>
        <v>-0.091819326366193</v>
      </c>
      <c r="L1127" s="0" t="n">
        <f aca="false">G1127-J1127</f>
        <v>-223.125</v>
      </c>
      <c r="M1127" s="0" t="n">
        <v>1</v>
      </c>
    </row>
    <row r="1128" customFormat="false" ht="15.8" hidden="false" customHeight="false" outlineLevel="0" collapsed="false">
      <c r="A1128" s="0" t="str">
        <f aca="false">MID(C1128,1,2)</f>
        <v>03</v>
      </c>
      <c r="B1128" s="0" t="str">
        <f aca="false">VLOOKUP(A1128,Nomenclature!$E$1:$F$9,2,0)</f>
        <v>Commerce</v>
      </c>
      <c r="C1128" s="5" t="s">
        <v>674</v>
      </c>
      <c r="D1128" s="4" t="s">
        <v>738</v>
      </c>
      <c r="E1128" s="4" t="s">
        <v>738</v>
      </c>
      <c r="F1128" s="4" t="n">
        <v>0.15</v>
      </c>
      <c r="G1128" s="4" t="n">
        <v>20</v>
      </c>
      <c r="H1128" s="4" t="n">
        <v>0</v>
      </c>
      <c r="I1128" s="4" t="n">
        <f aca="false">SUMIFS(bibli_modele_init!$D$1:$D$4467,bibli_modele_init!$A$1:$A$4467,$C1128,bibli_modele_init!$C$1:$C$4467,$E1128)</f>
        <v>0.15</v>
      </c>
      <c r="J1128" s="0" t="n">
        <f aca="false">SUMIFS(bibli_modele_init!$E$1:$E$4467,bibli_modele_init!$A$1:$A$4467,$C1128,bibli_modele_init!$C$1:$C$4467,$E1128)</f>
        <v>20</v>
      </c>
      <c r="K1128" s="0" t="n">
        <f aca="false">F1128-I1128</f>
        <v>0</v>
      </c>
      <c r="L1128" s="0" t="n">
        <f aca="false">G1128-J1128</f>
        <v>0</v>
      </c>
      <c r="M1128" s="0" t="n">
        <v>1</v>
      </c>
    </row>
    <row r="1129" customFormat="false" ht="15.8" hidden="false" customHeight="false" outlineLevel="0" collapsed="false">
      <c r="A1129" s="0" t="str">
        <f aca="false">MID(C1129,1,2)</f>
        <v>03</v>
      </c>
      <c r="B1129" s="0" t="str">
        <f aca="false">VLOOKUP(A1129,Nomenclature!$E$1:$F$9,2,0)</f>
        <v>Commerce</v>
      </c>
      <c r="C1129" s="5" t="s">
        <v>293</v>
      </c>
      <c r="D1129" s="4" t="s">
        <v>155</v>
      </c>
      <c r="E1129" s="4" t="s">
        <v>732</v>
      </c>
      <c r="F1129" s="4" t="n">
        <v>0.688117660175675</v>
      </c>
      <c r="G1129" s="4" t="n">
        <v>119.787500151667</v>
      </c>
      <c r="H1129" s="4" t="n">
        <v>2804.190625</v>
      </c>
      <c r="I1129" s="4" t="n">
        <f aca="false">SUMIFS(bibli_modele_init!$D$1:$D$4467,bibli_modele_init!$A$1:$A$4467,$C1129,bibli_modele_init!$C$1:$C$4467,$E1129)</f>
        <v>0.725229554582367</v>
      </c>
      <c r="J1129" s="0" t="n">
        <f aca="false">SUMIFS(bibli_modele_init!$E$1:$E$4467,bibli_modele_init!$A$1:$A$4467,$C1129,bibli_modele_init!$C$1:$C$4467,$E1129)</f>
        <v>195.787500151667</v>
      </c>
      <c r="K1129" s="0" t="n">
        <f aca="false">F1129-I1129</f>
        <v>-0.0371118944066919</v>
      </c>
      <c r="L1129" s="0" t="n">
        <f aca="false">G1129-J1129</f>
        <v>-76</v>
      </c>
      <c r="M1129" s="0" t="n">
        <v>1</v>
      </c>
    </row>
    <row r="1130" customFormat="false" ht="15.8" hidden="false" customHeight="false" outlineLevel="0" collapsed="false">
      <c r="A1130" s="0" t="str">
        <f aca="false">MID(C1130,1,2)</f>
        <v>03</v>
      </c>
      <c r="B1130" s="0" t="str">
        <f aca="false">VLOOKUP(A1130,Nomenclature!$E$1:$F$9,2,0)</f>
        <v>Commerce</v>
      </c>
      <c r="C1130" s="5" t="s">
        <v>293</v>
      </c>
      <c r="D1130" s="4" t="s">
        <v>239</v>
      </c>
      <c r="E1130" s="4" t="s">
        <v>733</v>
      </c>
      <c r="F1130" s="4" t="n">
        <v>0.410299069259604</v>
      </c>
      <c r="G1130" s="4" t="n">
        <v>116.61666682</v>
      </c>
      <c r="H1130" s="4" t="n">
        <v>2034.809376</v>
      </c>
      <c r="I1130" s="4" t="n">
        <f aca="false">SUMIFS(bibli_modele_init!$D$1:$D$4467,bibli_modele_init!$A$1:$A$4467,$C1130,bibli_modele_init!$C$1:$C$4467,$E1130)</f>
        <v>0.448745005623499</v>
      </c>
      <c r="J1130" s="0" t="n">
        <f aca="false">SUMIFS(bibli_modele_init!$E$1:$E$4467,bibli_modele_init!$A$1:$A$4467,$C1130,bibli_modele_init!$C$1:$C$4467,$E1130)</f>
        <v>116.61666682</v>
      </c>
      <c r="K1130" s="0" t="n">
        <f aca="false">F1130-I1130</f>
        <v>-0.038445936363895</v>
      </c>
      <c r="L1130" s="0" t="n">
        <f aca="false">G1130-J1130</f>
        <v>0</v>
      </c>
      <c r="M1130" s="0" t="n">
        <v>1</v>
      </c>
    </row>
    <row r="1131" customFormat="false" ht="15.8" hidden="false" customHeight="false" outlineLevel="0" collapsed="false">
      <c r="A1131" s="0" t="str">
        <f aca="false">MID(C1131,1,2)</f>
        <v>03</v>
      </c>
      <c r="B1131" s="0" t="str">
        <f aca="false">VLOOKUP(A1131,Nomenclature!$E$1:$F$9,2,0)</f>
        <v>Commerce</v>
      </c>
      <c r="C1131" s="5" t="s">
        <v>293</v>
      </c>
      <c r="D1131" s="4" t="s">
        <v>155</v>
      </c>
      <c r="E1131" s="4" t="s">
        <v>734</v>
      </c>
      <c r="F1131" s="4" t="n">
        <v>0.082574119221081</v>
      </c>
      <c r="G1131" s="4" t="n">
        <v>99.5833335</v>
      </c>
      <c r="H1131" s="4" t="n">
        <v>523.5593759</v>
      </c>
      <c r="I1131" s="4" t="n">
        <f aca="false">SUMIFS(bibli_modele_init!$D$1:$D$4467,bibli_modele_init!$A$1:$A$4467,$C1131,bibli_modele_init!$C$1:$C$4467,$E1131)</f>
        <v>0.0783247918948957</v>
      </c>
      <c r="J1131" s="0" t="n">
        <f aca="false">SUMIFS(bibli_modele_init!$E$1:$E$4467,bibli_modele_init!$A$1:$A$4467,$C1131,bibli_modele_init!$C$1:$C$4467,$E1131)</f>
        <v>99.5833335</v>
      </c>
      <c r="K1131" s="0" t="n">
        <f aca="false">F1131-I1131</f>
        <v>0.0042493273261853</v>
      </c>
      <c r="L1131" s="0" t="n">
        <f aca="false">G1131-J1131</f>
        <v>0</v>
      </c>
      <c r="M1131" s="0" t="n">
        <v>1</v>
      </c>
    </row>
    <row r="1132" customFormat="false" ht="15.8" hidden="false" customHeight="false" outlineLevel="0" collapsed="false">
      <c r="A1132" s="0" t="str">
        <f aca="false">MID(C1132,1,2)</f>
        <v>03</v>
      </c>
      <c r="B1132" s="0" t="str">
        <f aca="false">VLOOKUP(A1132,Nomenclature!$E$1:$F$9,2,0)</f>
        <v>Commerce</v>
      </c>
      <c r="C1132" s="5" t="s">
        <v>293</v>
      </c>
      <c r="D1132" s="4" t="s">
        <v>239</v>
      </c>
      <c r="E1132" s="4" t="s">
        <v>735</v>
      </c>
      <c r="F1132" s="4" t="n">
        <v>0.0492358883111525</v>
      </c>
      <c r="G1132" s="4" t="n">
        <v>99.5833335</v>
      </c>
      <c r="H1132" s="4" t="n">
        <v>523.5593759</v>
      </c>
      <c r="I1132" s="4" t="n">
        <f aca="false">SUMIFS(bibli_modele_init!$D$1:$D$4467,bibli_modele_init!$A$1:$A$4467,$C1132,bibli_modele_init!$C$1:$C$4467,$E1132)</f>
        <v>0.0538494006748199</v>
      </c>
      <c r="J1132" s="0" t="n">
        <f aca="false">SUMIFS(bibli_modele_init!$E$1:$E$4467,bibli_modele_init!$A$1:$A$4467,$C1132,bibli_modele_init!$C$1:$C$4467,$E1132)</f>
        <v>99.5833335</v>
      </c>
      <c r="K1132" s="0" t="n">
        <f aca="false">F1132-I1132</f>
        <v>-0.0046135123636674</v>
      </c>
      <c r="L1132" s="0" t="n">
        <f aca="false">G1132-J1132</f>
        <v>0</v>
      </c>
      <c r="M1132" s="0" t="n">
        <v>1</v>
      </c>
    </row>
    <row r="1133" customFormat="false" ht="15.8" hidden="false" customHeight="false" outlineLevel="0" collapsed="false">
      <c r="A1133" s="0" t="str">
        <f aca="false">MID(C1133,1,2)</f>
        <v>03</v>
      </c>
      <c r="B1133" s="0" t="str">
        <f aca="false">VLOOKUP(A1133,Nomenclature!$E$1:$F$9,2,0)</f>
        <v>Commerce</v>
      </c>
      <c r="C1133" s="5" t="s">
        <v>293</v>
      </c>
      <c r="D1133" s="4" t="s">
        <v>155</v>
      </c>
      <c r="E1133" s="4" t="s">
        <v>736</v>
      </c>
      <c r="F1133" s="4" t="n">
        <v>0.172029415043919</v>
      </c>
      <c r="G1133" s="4" t="n">
        <v>113.120833485</v>
      </c>
      <c r="H1133" s="4" t="n">
        <v>1292.940625</v>
      </c>
      <c r="I1133" s="4" t="n">
        <f aca="false">SUMIFS(bibli_modele_init!$D$1:$D$4467,bibli_modele_init!$A$1:$A$4467,$C1133,bibli_modele_init!$C$1:$C$4467,$E1133)</f>
        <v>0.163176649781033</v>
      </c>
      <c r="J1133" s="0" t="n">
        <f aca="false">SUMIFS(bibli_modele_init!$E$1:$E$4467,bibli_modele_init!$A$1:$A$4467,$C1133,bibli_modele_init!$C$1:$C$4467,$E1133)</f>
        <v>113.120833485</v>
      </c>
      <c r="K1133" s="0" t="n">
        <f aca="false">F1133-I1133</f>
        <v>0.008852765262886</v>
      </c>
      <c r="L1133" s="0" t="n">
        <f aca="false">G1133-J1133</f>
        <v>0</v>
      </c>
      <c r="M1133" s="0" t="n">
        <v>1</v>
      </c>
    </row>
    <row r="1134" customFormat="false" ht="15.8" hidden="false" customHeight="false" outlineLevel="0" collapsed="false">
      <c r="A1134" s="0" t="str">
        <f aca="false">MID(C1134,1,2)</f>
        <v>03</v>
      </c>
      <c r="B1134" s="0" t="str">
        <f aca="false">VLOOKUP(A1134,Nomenclature!$E$1:$F$9,2,0)</f>
        <v>Commerce</v>
      </c>
      <c r="C1134" s="5" t="s">
        <v>293</v>
      </c>
      <c r="D1134" s="4" t="s">
        <v>239</v>
      </c>
      <c r="E1134" s="4" t="s">
        <v>737</v>
      </c>
      <c r="F1134" s="4" t="n">
        <v>0.102574767314901</v>
      </c>
      <c r="G1134" s="4" t="n">
        <v>111.61666682</v>
      </c>
      <c r="H1134" s="4" t="n">
        <v>523.5593759</v>
      </c>
      <c r="I1134" s="4" t="n">
        <f aca="false">SUMIFS(bibli_modele_init!$D$1:$D$4467,bibli_modele_init!$A$1:$A$4467,$C1134,bibli_modele_init!$C$1:$C$4467,$E1134)</f>
        <v>0.112186251405875</v>
      </c>
      <c r="J1134" s="0" t="n">
        <f aca="false">SUMIFS(bibli_modele_init!$E$1:$E$4467,bibli_modele_init!$A$1:$A$4467,$C1134,bibli_modele_init!$C$1:$C$4467,$E1134)</f>
        <v>111.61666682</v>
      </c>
      <c r="K1134" s="0" t="n">
        <f aca="false">F1134-I1134</f>
        <v>-0.00961148409097401</v>
      </c>
      <c r="L1134" s="0" t="n">
        <f aca="false">G1134-J1134</f>
        <v>0</v>
      </c>
      <c r="M1134" s="0" t="n">
        <v>1</v>
      </c>
    </row>
    <row r="1135" customFormat="false" ht="15.8" hidden="false" customHeight="false" outlineLevel="0" collapsed="false">
      <c r="A1135" s="0" t="str">
        <f aca="false">MID(C1135,1,2)</f>
        <v>03</v>
      </c>
      <c r="B1135" s="0" t="str">
        <f aca="false">VLOOKUP(A1135,Nomenclature!$E$1:$F$9,2,0)</f>
        <v>Commerce</v>
      </c>
      <c r="C1135" s="5" t="s">
        <v>293</v>
      </c>
      <c r="D1135" s="4" t="s">
        <v>738</v>
      </c>
      <c r="E1135" s="4" t="s">
        <v>738</v>
      </c>
      <c r="F1135" s="4" t="n">
        <v>0.15</v>
      </c>
      <c r="G1135" s="4" t="n">
        <v>20</v>
      </c>
      <c r="H1135" s="4" t="n">
        <v>0</v>
      </c>
      <c r="I1135" s="4" t="n">
        <f aca="false">SUMIFS(bibli_modele_init!$D$1:$D$4467,bibli_modele_init!$A$1:$A$4467,$C1135,bibli_modele_init!$C$1:$C$4467,$E1135)</f>
        <v>0.15</v>
      </c>
      <c r="J1135" s="0" t="n">
        <f aca="false">SUMIFS(bibli_modele_init!$E$1:$E$4467,bibli_modele_init!$A$1:$A$4467,$C1135,bibli_modele_init!$C$1:$C$4467,$E1135)</f>
        <v>20</v>
      </c>
      <c r="K1135" s="0" t="n">
        <f aca="false">F1135-I1135</f>
        <v>0</v>
      </c>
      <c r="L1135" s="0" t="n">
        <f aca="false">G1135-J1135</f>
        <v>0</v>
      </c>
      <c r="M1135" s="0" t="n">
        <v>1</v>
      </c>
    </row>
    <row r="1136" customFormat="false" ht="15.8" hidden="false" customHeight="false" outlineLevel="0" collapsed="false">
      <c r="A1136" s="0" t="str">
        <f aca="false">MID(C1136,1,2)</f>
        <v>03</v>
      </c>
      <c r="B1136" s="0" t="str">
        <f aca="false">VLOOKUP(A1136,Nomenclature!$E$1:$F$9,2,0)</f>
        <v>Commerce</v>
      </c>
      <c r="C1136" s="5" t="s">
        <v>495</v>
      </c>
      <c r="D1136" s="4" t="s">
        <v>155</v>
      </c>
      <c r="E1136" s="4" t="s">
        <v>732</v>
      </c>
      <c r="F1136" s="4" t="n">
        <v>0.690207006550865</v>
      </c>
      <c r="G1136" s="4" t="n">
        <v>119.787500151667</v>
      </c>
      <c r="H1136" s="4" t="n">
        <v>2804.190625</v>
      </c>
      <c r="I1136" s="4" t="n">
        <f aca="false">SUMIFS(bibli_modele_init!$D$1:$D$4467,bibli_modele_init!$A$1:$A$4467,$C1136,bibli_modele_init!$C$1:$C$4467,$E1136)</f>
        <v>0.725122921978758</v>
      </c>
      <c r="J1136" s="0" t="n">
        <f aca="false">SUMIFS(bibli_modele_init!$E$1:$E$4467,bibli_modele_init!$A$1:$A$4467,$C1136,bibli_modele_init!$C$1:$C$4467,$E1136)</f>
        <v>195.787500151667</v>
      </c>
      <c r="K1136" s="0" t="n">
        <f aca="false">F1136-I1136</f>
        <v>-0.034915915427893</v>
      </c>
      <c r="L1136" s="0" t="n">
        <f aca="false">G1136-J1136</f>
        <v>-76</v>
      </c>
      <c r="M1136" s="0" t="n">
        <v>1</v>
      </c>
    </row>
    <row r="1137" customFormat="false" ht="15.8" hidden="false" customHeight="false" outlineLevel="0" collapsed="false">
      <c r="A1137" s="0" t="str">
        <f aca="false">MID(C1137,1,2)</f>
        <v>03</v>
      </c>
      <c r="B1137" s="0" t="str">
        <f aca="false">VLOOKUP(A1137,Nomenclature!$E$1:$F$9,2,0)</f>
        <v>Commerce</v>
      </c>
      <c r="C1137" s="5" t="s">
        <v>495</v>
      </c>
      <c r="D1137" s="4" t="s">
        <v>239</v>
      </c>
      <c r="E1137" s="4" t="s">
        <v>733</v>
      </c>
      <c r="F1137" s="4" t="n">
        <v>0.410802719571499</v>
      </c>
      <c r="G1137" s="4" t="n">
        <v>116.61666682</v>
      </c>
      <c r="H1137" s="4" t="n">
        <v>2034.809376</v>
      </c>
      <c r="I1137" s="4" t="n">
        <f aca="false">SUMIFS(bibli_modele_init!$D$1:$D$4467,bibli_modele_init!$A$1:$A$4467,$C1137,bibli_modele_init!$C$1:$C$4467,$E1137)</f>
        <v>0.448742030164238</v>
      </c>
      <c r="J1137" s="0" t="n">
        <f aca="false">SUMIFS(bibli_modele_init!$E$1:$E$4467,bibli_modele_init!$A$1:$A$4467,$C1137,bibli_modele_init!$C$1:$C$4467,$E1137)</f>
        <v>116.61666682</v>
      </c>
      <c r="K1137" s="0" t="n">
        <f aca="false">F1137-I1137</f>
        <v>-0.037939310592739</v>
      </c>
      <c r="L1137" s="0" t="n">
        <f aca="false">G1137-J1137</f>
        <v>0</v>
      </c>
      <c r="M1137" s="0" t="n">
        <v>1</v>
      </c>
    </row>
    <row r="1138" customFormat="false" ht="15.8" hidden="false" customHeight="false" outlineLevel="0" collapsed="false">
      <c r="A1138" s="0" t="str">
        <f aca="false">MID(C1138,1,2)</f>
        <v>03</v>
      </c>
      <c r="B1138" s="0" t="str">
        <f aca="false">VLOOKUP(A1138,Nomenclature!$E$1:$F$9,2,0)</f>
        <v>Commerce</v>
      </c>
      <c r="C1138" s="5" t="s">
        <v>495</v>
      </c>
      <c r="D1138" s="4" t="s">
        <v>155</v>
      </c>
      <c r="E1138" s="4" t="s">
        <v>734</v>
      </c>
      <c r="F1138" s="4" t="n">
        <v>0.0828248407861038</v>
      </c>
      <c r="G1138" s="4" t="n">
        <v>99.5833335</v>
      </c>
      <c r="H1138" s="4" t="n">
        <v>523.5593759</v>
      </c>
      <c r="I1138" s="4" t="n">
        <f aca="false">SUMIFS(bibli_modele_init!$D$1:$D$4467,bibli_modele_init!$A$1:$A$4467,$C1138,bibli_modele_init!$C$1:$C$4467,$E1138)</f>
        <v>0.0783132755737058</v>
      </c>
      <c r="J1138" s="0" t="n">
        <f aca="false">SUMIFS(bibli_modele_init!$E$1:$E$4467,bibli_modele_init!$A$1:$A$4467,$C1138,bibli_modele_init!$C$1:$C$4467,$E1138)</f>
        <v>99.5833335</v>
      </c>
      <c r="K1138" s="0" t="n">
        <f aca="false">F1138-I1138</f>
        <v>0.00451156521239801</v>
      </c>
      <c r="L1138" s="0" t="n">
        <f aca="false">G1138-J1138</f>
        <v>0</v>
      </c>
      <c r="M1138" s="0" t="n">
        <v>1</v>
      </c>
    </row>
    <row r="1139" customFormat="false" ht="15.8" hidden="false" customHeight="false" outlineLevel="0" collapsed="false">
      <c r="A1139" s="0" t="str">
        <f aca="false">MID(C1139,1,2)</f>
        <v>03</v>
      </c>
      <c r="B1139" s="0" t="str">
        <f aca="false">VLOOKUP(A1139,Nomenclature!$E$1:$F$9,2,0)</f>
        <v>Commerce</v>
      </c>
      <c r="C1139" s="5" t="s">
        <v>495</v>
      </c>
      <c r="D1139" s="4" t="s">
        <v>239</v>
      </c>
      <c r="E1139" s="4" t="s">
        <v>735</v>
      </c>
      <c r="F1139" s="4" t="n">
        <v>0.0492963263485799</v>
      </c>
      <c r="G1139" s="4" t="n">
        <v>99.5833335</v>
      </c>
      <c r="H1139" s="4" t="n">
        <v>523.5593759</v>
      </c>
      <c r="I1139" s="4" t="n">
        <f aca="false">SUMIFS(bibli_modele_init!$D$1:$D$4467,bibli_modele_init!$A$1:$A$4467,$C1139,bibli_modele_init!$C$1:$C$4467,$E1139)</f>
        <v>0.0538490436197086</v>
      </c>
      <c r="J1139" s="0" t="n">
        <f aca="false">SUMIFS(bibli_modele_init!$E$1:$E$4467,bibli_modele_init!$A$1:$A$4467,$C1139,bibli_modele_init!$C$1:$C$4467,$E1139)</f>
        <v>99.5833335</v>
      </c>
      <c r="K1139" s="0" t="n">
        <f aca="false">F1139-I1139</f>
        <v>-0.0045527172711287</v>
      </c>
      <c r="L1139" s="0" t="n">
        <f aca="false">G1139-J1139</f>
        <v>0</v>
      </c>
      <c r="M1139" s="0" t="n">
        <v>1</v>
      </c>
    </row>
    <row r="1140" customFormat="false" ht="15.8" hidden="false" customHeight="false" outlineLevel="0" collapsed="false">
      <c r="A1140" s="0" t="str">
        <f aca="false">MID(C1140,1,2)</f>
        <v>03</v>
      </c>
      <c r="B1140" s="0" t="str">
        <f aca="false">VLOOKUP(A1140,Nomenclature!$E$1:$F$9,2,0)</f>
        <v>Commerce</v>
      </c>
      <c r="C1140" s="5" t="s">
        <v>495</v>
      </c>
      <c r="D1140" s="4" t="s">
        <v>155</v>
      </c>
      <c r="E1140" s="4" t="s">
        <v>736</v>
      </c>
      <c r="F1140" s="4" t="n">
        <v>0.172551751637716</v>
      </c>
      <c r="G1140" s="4" t="n">
        <v>113.120833485</v>
      </c>
      <c r="H1140" s="4" t="n">
        <v>1292.940625</v>
      </c>
      <c r="I1140" s="4" t="n">
        <f aca="false">SUMIFS(bibli_modele_init!$D$1:$D$4467,bibli_modele_init!$A$1:$A$4467,$C1140,bibli_modele_init!$C$1:$C$4467,$E1140)</f>
        <v>0.16315265744522</v>
      </c>
      <c r="J1140" s="0" t="n">
        <f aca="false">SUMIFS(bibli_modele_init!$E$1:$E$4467,bibli_modele_init!$A$1:$A$4467,$C1140,bibli_modele_init!$C$1:$C$4467,$E1140)</f>
        <v>113.120833485</v>
      </c>
      <c r="K1140" s="0" t="n">
        <f aca="false">F1140-I1140</f>
        <v>0.00939909419249602</v>
      </c>
      <c r="L1140" s="0" t="n">
        <f aca="false">G1140-J1140</f>
        <v>0</v>
      </c>
      <c r="M1140" s="0" t="n">
        <v>1</v>
      </c>
    </row>
    <row r="1141" customFormat="false" ht="15.8" hidden="false" customHeight="false" outlineLevel="0" collapsed="false">
      <c r="A1141" s="0" t="str">
        <f aca="false">MID(C1141,1,2)</f>
        <v>03</v>
      </c>
      <c r="B1141" s="0" t="str">
        <f aca="false">VLOOKUP(A1141,Nomenclature!$E$1:$F$9,2,0)</f>
        <v>Commerce</v>
      </c>
      <c r="C1141" s="5" t="s">
        <v>495</v>
      </c>
      <c r="D1141" s="4" t="s">
        <v>239</v>
      </c>
      <c r="E1141" s="4" t="s">
        <v>737</v>
      </c>
      <c r="F1141" s="4" t="n">
        <v>0.102700679892875</v>
      </c>
      <c r="G1141" s="4" t="n">
        <v>111.61666682</v>
      </c>
      <c r="H1141" s="4" t="n">
        <v>523.5593759</v>
      </c>
      <c r="I1141" s="4" t="n">
        <f aca="false">SUMIFS(bibli_modele_init!$D$1:$D$4467,bibli_modele_init!$A$1:$A$4467,$C1141,bibli_modele_init!$C$1:$C$4467,$E1141)</f>
        <v>0.11218550754106</v>
      </c>
      <c r="J1141" s="0" t="n">
        <f aca="false">SUMIFS(bibli_modele_init!$E$1:$E$4467,bibli_modele_init!$A$1:$A$4467,$C1141,bibli_modele_init!$C$1:$C$4467,$E1141)</f>
        <v>111.61666682</v>
      </c>
      <c r="K1141" s="0" t="n">
        <f aca="false">F1141-I1141</f>
        <v>-0.00948482764818499</v>
      </c>
      <c r="L1141" s="0" t="n">
        <f aca="false">G1141-J1141</f>
        <v>0</v>
      </c>
      <c r="M1141" s="0" t="n">
        <v>1</v>
      </c>
    </row>
    <row r="1142" customFormat="false" ht="15.8" hidden="false" customHeight="false" outlineLevel="0" collapsed="false">
      <c r="A1142" s="0" t="str">
        <f aca="false">MID(C1142,1,2)</f>
        <v>03</v>
      </c>
      <c r="B1142" s="0" t="str">
        <f aca="false">VLOOKUP(A1142,Nomenclature!$E$1:$F$9,2,0)</f>
        <v>Commerce</v>
      </c>
      <c r="C1142" s="5" t="s">
        <v>495</v>
      </c>
      <c r="D1142" s="4" t="s">
        <v>738</v>
      </c>
      <c r="E1142" s="4" t="s">
        <v>738</v>
      </c>
      <c r="F1142" s="4" t="n">
        <v>0.15</v>
      </c>
      <c r="G1142" s="4" t="n">
        <v>20</v>
      </c>
      <c r="H1142" s="4" t="n">
        <v>0</v>
      </c>
      <c r="I1142" s="4" t="n">
        <f aca="false">SUMIFS(bibli_modele_init!$D$1:$D$4467,bibli_modele_init!$A$1:$A$4467,$C1142,bibli_modele_init!$C$1:$C$4467,$E1142)</f>
        <v>0.15</v>
      </c>
      <c r="J1142" s="0" t="n">
        <f aca="false">SUMIFS(bibli_modele_init!$E$1:$E$4467,bibli_modele_init!$A$1:$A$4467,$C1142,bibli_modele_init!$C$1:$C$4467,$E1142)</f>
        <v>20</v>
      </c>
      <c r="K1142" s="0" t="n">
        <f aca="false">F1142-I1142</f>
        <v>0</v>
      </c>
      <c r="L1142" s="0" t="n">
        <f aca="false">G1142-J1142</f>
        <v>0</v>
      </c>
      <c r="M1142" s="0" t="n">
        <v>1</v>
      </c>
    </row>
    <row r="1143" customFormat="false" ht="15.8" hidden="false" customHeight="false" outlineLevel="0" collapsed="false">
      <c r="A1143" s="0" t="str">
        <f aca="false">MID(C1143,1,2)</f>
        <v>03</v>
      </c>
      <c r="B1143" s="0" t="str">
        <f aca="false">VLOOKUP(A1143,Nomenclature!$E$1:$F$9,2,0)</f>
        <v>Commerce</v>
      </c>
      <c r="C1143" s="5" t="s">
        <v>634</v>
      </c>
      <c r="D1143" s="4" t="s">
        <v>155</v>
      </c>
      <c r="E1143" s="4" t="s">
        <v>732</v>
      </c>
      <c r="F1143" s="4" t="n">
        <v>0.68496566149628</v>
      </c>
      <c r="G1143" s="4" t="n">
        <v>119.787500151667</v>
      </c>
      <c r="H1143" s="4" t="n">
        <v>2804.190625</v>
      </c>
      <c r="I1143" s="4" t="n">
        <f aca="false">SUMIFS(bibli_modele_init!$D$1:$D$4467,bibli_modele_init!$A$1:$A$4467,$C1143,bibli_modele_init!$C$1:$C$4467,$E1143)</f>
        <v>0.725499761959763</v>
      </c>
      <c r="J1143" s="0" t="n">
        <f aca="false">SUMIFS(bibli_modele_init!$E$1:$E$4467,bibli_modele_init!$A$1:$A$4467,$C1143,bibli_modele_init!$C$1:$C$4467,$E1143)</f>
        <v>195.787500151667</v>
      </c>
      <c r="K1143" s="0" t="n">
        <f aca="false">F1143-I1143</f>
        <v>-0.040534100463483</v>
      </c>
      <c r="L1143" s="0" t="n">
        <f aca="false">G1143-J1143</f>
        <v>-76</v>
      </c>
      <c r="M1143" s="0" t="n">
        <v>1</v>
      </c>
    </row>
    <row r="1144" customFormat="false" ht="15.8" hidden="false" customHeight="false" outlineLevel="0" collapsed="false">
      <c r="A1144" s="0" t="str">
        <f aca="false">MID(C1144,1,2)</f>
        <v>03</v>
      </c>
      <c r="B1144" s="0" t="str">
        <f aca="false">VLOOKUP(A1144,Nomenclature!$E$1:$F$9,2,0)</f>
        <v>Commerce</v>
      </c>
      <c r="C1144" s="5" t="s">
        <v>634</v>
      </c>
      <c r="D1144" s="4" t="s">
        <v>239</v>
      </c>
      <c r="E1144" s="4" t="s">
        <v>733</v>
      </c>
      <c r="F1144" s="4" t="n">
        <v>0.404835669052173</v>
      </c>
      <c r="G1144" s="4" t="n">
        <v>116.61666682</v>
      </c>
      <c r="H1144" s="4" t="n">
        <v>2034.809376</v>
      </c>
      <c r="I1144" s="4" t="n">
        <f aca="false">SUMIFS(bibli_modele_init!$D$1:$D$4467,bibli_modele_init!$A$1:$A$4467,$C1144,bibli_modele_init!$C$1:$C$4467,$E1144)</f>
        <v>0.448178229943095</v>
      </c>
      <c r="J1144" s="0" t="n">
        <f aca="false">SUMIFS(bibli_modele_init!$E$1:$E$4467,bibli_modele_init!$A$1:$A$4467,$C1144,bibli_modele_init!$C$1:$C$4467,$E1144)</f>
        <v>116.61666682</v>
      </c>
      <c r="K1144" s="0" t="n">
        <f aca="false">F1144-I1144</f>
        <v>-0.043342560890922</v>
      </c>
      <c r="L1144" s="0" t="n">
        <f aca="false">G1144-J1144</f>
        <v>0</v>
      </c>
      <c r="M1144" s="0" t="n">
        <v>1</v>
      </c>
    </row>
    <row r="1145" customFormat="false" ht="15.8" hidden="false" customHeight="false" outlineLevel="0" collapsed="false">
      <c r="A1145" s="0" t="str">
        <f aca="false">MID(C1145,1,2)</f>
        <v>03</v>
      </c>
      <c r="B1145" s="0" t="str">
        <f aca="false">VLOOKUP(A1145,Nomenclature!$E$1:$F$9,2,0)</f>
        <v>Commerce</v>
      </c>
      <c r="C1145" s="5" t="s">
        <v>634</v>
      </c>
      <c r="D1145" s="4" t="s">
        <v>155</v>
      </c>
      <c r="E1145" s="4" t="s">
        <v>734</v>
      </c>
      <c r="F1145" s="4" t="n">
        <v>0.0821958793795535</v>
      </c>
      <c r="G1145" s="4" t="n">
        <v>99.5833335</v>
      </c>
      <c r="H1145" s="4" t="n">
        <v>523.5593759</v>
      </c>
      <c r="I1145" s="4" t="n">
        <f aca="false">SUMIFS(bibli_modele_init!$D$1:$D$4467,bibli_modele_init!$A$1:$A$4467,$C1145,bibli_modele_init!$C$1:$C$4467,$E1145)</f>
        <v>0.0783539742916544</v>
      </c>
      <c r="J1145" s="0" t="n">
        <f aca="false">SUMIFS(bibli_modele_init!$E$1:$E$4467,bibli_modele_init!$A$1:$A$4467,$C1145,bibli_modele_init!$C$1:$C$4467,$E1145)</f>
        <v>99.5833334999999</v>
      </c>
      <c r="K1145" s="0" t="n">
        <f aca="false">F1145-I1145</f>
        <v>0.0038419050878991</v>
      </c>
      <c r="L1145" s="0" t="n">
        <f aca="false">G1145-J1145</f>
        <v>0</v>
      </c>
      <c r="M1145" s="0" t="n">
        <v>1</v>
      </c>
    </row>
    <row r="1146" customFormat="false" ht="15.8" hidden="false" customHeight="false" outlineLevel="0" collapsed="false">
      <c r="A1146" s="0" t="str">
        <f aca="false">MID(C1146,1,2)</f>
        <v>03</v>
      </c>
      <c r="B1146" s="0" t="str">
        <f aca="false">VLOOKUP(A1146,Nomenclature!$E$1:$F$9,2,0)</f>
        <v>Commerce</v>
      </c>
      <c r="C1146" s="5" t="s">
        <v>634</v>
      </c>
      <c r="D1146" s="4" t="s">
        <v>239</v>
      </c>
      <c r="E1146" s="4" t="s">
        <v>735</v>
      </c>
      <c r="F1146" s="4" t="n">
        <v>0.0485802802862608</v>
      </c>
      <c r="G1146" s="4" t="n">
        <v>99.5833335</v>
      </c>
      <c r="H1146" s="4" t="n">
        <v>523.5593759</v>
      </c>
      <c r="I1146" s="4" t="n">
        <f aca="false">SUMIFS(bibli_modele_init!$D$1:$D$4467,bibli_modele_init!$A$1:$A$4467,$C1146,bibli_modele_init!$C$1:$C$4467,$E1146)</f>
        <v>0.0537813875931714</v>
      </c>
      <c r="J1146" s="0" t="n">
        <f aca="false">SUMIFS(bibli_modele_init!$E$1:$E$4467,bibli_modele_init!$A$1:$A$4467,$C1146,bibli_modele_init!$C$1:$C$4467,$E1146)</f>
        <v>99.5833334999999</v>
      </c>
      <c r="K1146" s="0" t="n">
        <f aca="false">F1146-I1146</f>
        <v>-0.00520110730691061</v>
      </c>
      <c r="L1146" s="0" t="n">
        <f aca="false">G1146-J1146</f>
        <v>0</v>
      </c>
      <c r="M1146" s="0" t="n">
        <v>1</v>
      </c>
    </row>
    <row r="1147" customFormat="false" ht="15.8" hidden="false" customHeight="false" outlineLevel="0" collapsed="false">
      <c r="A1147" s="0" t="str">
        <f aca="false">MID(C1147,1,2)</f>
        <v>03</v>
      </c>
      <c r="B1147" s="0" t="str">
        <f aca="false">VLOOKUP(A1147,Nomenclature!$E$1:$F$9,2,0)</f>
        <v>Commerce</v>
      </c>
      <c r="C1147" s="5" t="s">
        <v>634</v>
      </c>
      <c r="D1147" s="4" t="s">
        <v>155</v>
      </c>
      <c r="E1147" s="4" t="s">
        <v>736</v>
      </c>
      <c r="F1147" s="4" t="n">
        <v>0.17124141537407</v>
      </c>
      <c r="G1147" s="4" t="n">
        <v>113.120833485</v>
      </c>
      <c r="H1147" s="4" t="n">
        <v>1292.940625</v>
      </c>
      <c r="I1147" s="4" t="n">
        <f aca="false">SUMIFS(bibli_modele_init!$D$1:$D$4467,bibli_modele_init!$A$1:$A$4467,$C1147,bibli_modele_init!$C$1:$C$4467,$E1147)</f>
        <v>0.163237446440947</v>
      </c>
      <c r="J1147" s="0" t="n">
        <f aca="false">SUMIFS(bibli_modele_init!$E$1:$E$4467,bibli_modele_init!$A$1:$A$4467,$C1147,bibli_modele_init!$C$1:$C$4467,$E1147)</f>
        <v>113.120833485</v>
      </c>
      <c r="K1147" s="0" t="n">
        <f aca="false">F1147-I1147</f>
        <v>0.008003968933123</v>
      </c>
      <c r="L1147" s="0" t="n">
        <f aca="false">G1147-J1147</f>
        <v>0</v>
      </c>
      <c r="M1147" s="0" t="n">
        <v>1</v>
      </c>
    </row>
    <row r="1148" customFormat="false" ht="15.8" hidden="false" customHeight="false" outlineLevel="0" collapsed="false">
      <c r="A1148" s="0" t="str">
        <f aca="false">MID(C1148,1,2)</f>
        <v>03</v>
      </c>
      <c r="B1148" s="0" t="str">
        <f aca="false">VLOOKUP(A1148,Nomenclature!$E$1:$F$9,2,0)</f>
        <v>Commerce</v>
      </c>
      <c r="C1148" s="5" t="s">
        <v>634</v>
      </c>
      <c r="D1148" s="4" t="s">
        <v>239</v>
      </c>
      <c r="E1148" s="4" t="s">
        <v>737</v>
      </c>
      <c r="F1148" s="4" t="n">
        <v>0.101208917263043</v>
      </c>
      <c r="G1148" s="4" t="n">
        <v>111.61666682</v>
      </c>
      <c r="H1148" s="4" t="n">
        <v>523.5593759</v>
      </c>
      <c r="I1148" s="4" t="n">
        <f aca="false">SUMIFS(bibli_modele_init!$D$1:$D$4467,bibli_modele_init!$A$1:$A$4467,$C1148,bibli_modele_init!$C$1:$C$4467,$E1148)</f>
        <v>0.112044557485774</v>
      </c>
      <c r="J1148" s="0" t="n">
        <f aca="false">SUMIFS(bibli_modele_init!$E$1:$E$4467,bibli_modele_init!$A$1:$A$4467,$C1148,bibli_modele_init!$C$1:$C$4467,$E1148)</f>
        <v>111.61666682</v>
      </c>
      <c r="K1148" s="0" t="n">
        <f aca="false">F1148-I1148</f>
        <v>-0.010835640222731</v>
      </c>
      <c r="L1148" s="0" t="n">
        <f aca="false">G1148-J1148</f>
        <v>0</v>
      </c>
      <c r="M1148" s="0" t="n">
        <v>1</v>
      </c>
    </row>
    <row r="1149" customFormat="false" ht="15.8" hidden="false" customHeight="false" outlineLevel="0" collapsed="false">
      <c r="A1149" s="0" t="str">
        <f aca="false">MID(C1149,1,2)</f>
        <v>03</v>
      </c>
      <c r="B1149" s="0" t="str">
        <f aca="false">VLOOKUP(A1149,Nomenclature!$E$1:$F$9,2,0)</f>
        <v>Commerce</v>
      </c>
      <c r="C1149" s="5" t="s">
        <v>634</v>
      </c>
      <c r="D1149" s="4" t="s">
        <v>738</v>
      </c>
      <c r="E1149" s="4" t="s">
        <v>738</v>
      </c>
      <c r="F1149" s="4" t="n">
        <v>0.15</v>
      </c>
      <c r="G1149" s="4" t="n">
        <v>20</v>
      </c>
      <c r="H1149" s="4" t="n">
        <v>0</v>
      </c>
      <c r="I1149" s="4" t="n">
        <f aca="false">SUMIFS(bibli_modele_init!$D$1:$D$4467,bibli_modele_init!$A$1:$A$4467,$C1149,bibli_modele_init!$C$1:$C$4467,$E1149)</f>
        <v>0.15</v>
      </c>
      <c r="J1149" s="0" t="n">
        <f aca="false">SUMIFS(bibli_modele_init!$E$1:$E$4467,bibli_modele_init!$A$1:$A$4467,$C1149,bibli_modele_init!$C$1:$C$4467,$E1149)</f>
        <v>20</v>
      </c>
      <c r="K1149" s="0" t="n">
        <f aca="false">F1149-I1149</f>
        <v>0</v>
      </c>
      <c r="L1149" s="0" t="n">
        <f aca="false">G1149-J1149</f>
        <v>0</v>
      </c>
      <c r="M1149" s="0" t="n">
        <v>1</v>
      </c>
    </row>
    <row r="1150" customFormat="false" ht="15.8" hidden="false" customHeight="false" outlineLevel="0" collapsed="false">
      <c r="A1150" s="0" t="str">
        <f aca="false">MID(C1150,1,2)</f>
        <v>03</v>
      </c>
      <c r="B1150" s="0" t="str">
        <f aca="false">VLOOKUP(A1150,Nomenclature!$E$1:$F$9,2,0)</f>
        <v>Commerce</v>
      </c>
      <c r="C1150" s="5" t="s">
        <v>295</v>
      </c>
      <c r="D1150" s="4" t="s">
        <v>155</v>
      </c>
      <c r="E1150" s="4" t="s">
        <v>732</v>
      </c>
      <c r="F1150" s="4" t="n">
        <v>0.66613432846407</v>
      </c>
      <c r="G1150" s="4" t="n">
        <v>119.787500151667</v>
      </c>
      <c r="H1150" s="4" t="n">
        <v>2804.190625</v>
      </c>
      <c r="I1150" s="4" t="n">
        <f aca="false">SUMIFS(bibli_modele_init!$D$1:$D$4467,bibli_modele_init!$A$1:$A$4467,$C1150,bibli_modele_init!$C$1:$C$4467,$E1150)</f>
        <v>0.693780792409241</v>
      </c>
      <c r="J1150" s="0" t="n">
        <f aca="false">SUMIFS(bibli_modele_init!$E$1:$E$4467,bibli_modele_init!$A$1:$A$4467,$C1150,bibli_modele_init!$C$1:$C$4467,$E1150)</f>
        <v>195.787500151667</v>
      </c>
      <c r="K1150" s="0" t="n">
        <f aca="false">F1150-I1150</f>
        <v>-0.0276464639451711</v>
      </c>
      <c r="L1150" s="0" t="n">
        <f aca="false">G1150-J1150</f>
        <v>-76</v>
      </c>
      <c r="M1150" s="0" t="n">
        <v>1</v>
      </c>
    </row>
    <row r="1151" customFormat="false" ht="15.8" hidden="false" customHeight="false" outlineLevel="0" collapsed="false">
      <c r="A1151" s="0" t="str">
        <f aca="false">MID(C1151,1,2)</f>
        <v>03</v>
      </c>
      <c r="B1151" s="0" t="str">
        <f aca="false">VLOOKUP(A1151,Nomenclature!$E$1:$F$9,2,0)</f>
        <v>Commerce</v>
      </c>
      <c r="C1151" s="5" t="s">
        <v>295</v>
      </c>
      <c r="D1151" s="4" t="s">
        <v>239</v>
      </c>
      <c r="E1151" s="4" t="s">
        <v>733</v>
      </c>
      <c r="F1151" s="4" t="n">
        <v>0.391667081107412</v>
      </c>
      <c r="G1151" s="4" t="n">
        <v>116.61666682</v>
      </c>
      <c r="H1151" s="4" t="n">
        <v>2034.809376</v>
      </c>
      <c r="I1151" s="4" t="n">
        <f aca="false">SUMIFS(bibli_modele_init!$D$1:$D$4467,bibli_modele_init!$A$1:$A$4467,$C1151,bibli_modele_init!$C$1:$C$4467,$E1151)</f>
        <v>0.421076576535708</v>
      </c>
      <c r="J1151" s="0" t="n">
        <f aca="false">SUMIFS(bibli_modele_init!$E$1:$E$4467,bibli_modele_init!$A$1:$A$4467,$C1151,bibli_modele_init!$C$1:$C$4467,$E1151)</f>
        <v>116.61666682</v>
      </c>
      <c r="K1151" s="0" t="n">
        <f aca="false">F1151-I1151</f>
        <v>-0.029409495428296</v>
      </c>
      <c r="L1151" s="0" t="n">
        <f aca="false">G1151-J1151</f>
        <v>0</v>
      </c>
      <c r="M1151" s="0" t="n">
        <v>1</v>
      </c>
    </row>
    <row r="1152" customFormat="false" ht="15.8" hidden="false" customHeight="false" outlineLevel="0" collapsed="false">
      <c r="A1152" s="0" t="str">
        <f aca="false">MID(C1152,1,2)</f>
        <v>03</v>
      </c>
      <c r="B1152" s="0" t="str">
        <f aca="false">VLOOKUP(A1152,Nomenclature!$E$1:$F$9,2,0)</f>
        <v>Commerce</v>
      </c>
      <c r="C1152" s="5" t="s">
        <v>295</v>
      </c>
      <c r="D1152" s="4" t="s">
        <v>155</v>
      </c>
      <c r="E1152" s="4" t="s">
        <v>734</v>
      </c>
      <c r="F1152" s="4" t="n">
        <v>0.0799361194156884</v>
      </c>
      <c r="G1152" s="4" t="n">
        <v>99.5833335</v>
      </c>
      <c r="H1152" s="4" t="n">
        <v>523.5593759</v>
      </c>
      <c r="I1152" s="4" t="n">
        <f aca="false">SUMIFS(bibli_modele_init!$D$1:$D$4467,bibli_modele_init!$A$1:$A$4467,$C1152,bibli_modele_init!$C$1:$C$4467,$E1152)</f>
        <v>0.074928325580198</v>
      </c>
      <c r="J1152" s="0" t="n">
        <f aca="false">SUMIFS(bibli_modele_init!$E$1:$E$4467,bibli_modele_init!$A$1:$A$4467,$C1152,bibli_modele_init!$C$1:$C$4467,$E1152)</f>
        <v>99.5833335</v>
      </c>
      <c r="K1152" s="0" t="n">
        <f aca="false">F1152-I1152</f>
        <v>0.0050077938354904</v>
      </c>
      <c r="L1152" s="0" t="n">
        <f aca="false">G1152-J1152</f>
        <v>0</v>
      </c>
      <c r="M1152" s="0" t="n">
        <v>1</v>
      </c>
    </row>
    <row r="1153" customFormat="false" ht="15.8" hidden="false" customHeight="false" outlineLevel="0" collapsed="false">
      <c r="A1153" s="0" t="str">
        <f aca="false">MID(C1153,1,2)</f>
        <v>03</v>
      </c>
      <c r="B1153" s="0" t="str">
        <f aca="false">VLOOKUP(A1153,Nomenclature!$E$1:$F$9,2,0)</f>
        <v>Commerce</v>
      </c>
      <c r="C1153" s="5" t="s">
        <v>295</v>
      </c>
      <c r="D1153" s="4" t="s">
        <v>239</v>
      </c>
      <c r="E1153" s="4" t="s">
        <v>735</v>
      </c>
      <c r="F1153" s="4" t="n">
        <v>0.0470000497328894</v>
      </c>
      <c r="G1153" s="4" t="n">
        <v>99.5833335</v>
      </c>
      <c r="H1153" s="4" t="n">
        <v>523.5593759</v>
      </c>
      <c r="I1153" s="4" t="n">
        <f aca="false">SUMIFS(bibli_modele_init!$D$1:$D$4467,bibli_modele_init!$A$1:$A$4467,$C1153,bibli_modele_init!$C$1:$C$4467,$E1153)</f>
        <v>0.0505291891842849</v>
      </c>
      <c r="J1153" s="0" t="n">
        <f aca="false">SUMIFS(bibli_modele_init!$E$1:$E$4467,bibli_modele_init!$A$1:$A$4467,$C1153,bibli_modele_init!$C$1:$C$4467,$E1153)</f>
        <v>99.5833335</v>
      </c>
      <c r="K1153" s="0" t="n">
        <f aca="false">F1153-I1153</f>
        <v>-0.0035291394513955</v>
      </c>
      <c r="L1153" s="0" t="n">
        <f aca="false">G1153-J1153</f>
        <v>0</v>
      </c>
      <c r="M1153" s="0" t="n">
        <v>1</v>
      </c>
    </row>
    <row r="1154" customFormat="false" ht="15.8" hidden="false" customHeight="false" outlineLevel="0" collapsed="false">
      <c r="A1154" s="0" t="str">
        <f aca="false">MID(C1154,1,2)</f>
        <v>03</v>
      </c>
      <c r="B1154" s="0" t="str">
        <f aca="false">VLOOKUP(A1154,Nomenclature!$E$1:$F$9,2,0)</f>
        <v>Commerce</v>
      </c>
      <c r="C1154" s="5" t="s">
        <v>295</v>
      </c>
      <c r="D1154" s="4" t="s">
        <v>155</v>
      </c>
      <c r="E1154" s="4" t="s">
        <v>736</v>
      </c>
      <c r="F1154" s="4" t="n">
        <v>0.166533582116017</v>
      </c>
      <c r="G1154" s="4" t="n">
        <v>113.120833485</v>
      </c>
      <c r="H1154" s="4" t="n">
        <v>1292.940625</v>
      </c>
      <c r="I1154" s="4" t="n">
        <f aca="false">SUMIFS(bibli_modele_init!$D$1:$D$4467,bibli_modele_init!$A$1:$A$4467,$C1154,bibli_modele_init!$C$1:$C$4467,$E1154)</f>
        <v>0.156100678292079</v>
      </c>
      <c r="J1154" s="0" t="n">
        <f aca="false">SUMIFS(bibli_modele_init!$E$1:$E$4467,bibli_modele_init!$A$1:$A$4467,$C1154,bibli_modele_init!$C$1:$C$4467,$E1154)</f>
        <v>113.120833485</v>
      </c>
      <c r="K1154" s="0" t="n">
        <f aca="false">F1154-I1154</f>
        <v>0.010432903823938</v>
      </c>
      <c r="L1154" s="0" t="n">
        <f aca="false">G1154-J1154</f>
        <v>0</v>
      </c>
      <c r="M1154" s="0" t="n">
        <v>1</v>
      </c>
    </row>
    <row r="1155" customFormat="false" ht="15.8" hidden="false" customHeight="false" outlineLevel="0" collapsed="false">
      <c r="A1155" s="0" t="str">
        <f aca="false">MID(C1155,1,2)</f>
        <v>03</v>
      </c>
      <c r="B1155" s="0" t="str">
        <f aca="false">VLOOKUP(A1155,Nomenclature!$E$1:$F$9,2,0)</f>
        <v>Commerce</v>
      </c>
      <c r="C1155" s="5" t="s">
        <v>295</v>
      </c>
      <c r="D1155" s="4" t="s">
        <v>239</v>
      </c>
      <c r="E1155" s="4" t="s">
        <v>737</v>
      </c>
      <c r="F1155" s="4" t="n">
        <v>0.097916770276853</v>
      </c>
      <c r="G1155" s="4" t="n">
        <v>111.61666682</v>
      </c>
      <c r="H1155" s="4" t="n">
        <v>523.5593759</v>
      </c>
      <c r="I1155" s="4" t="n">
        <f aca="false">SUMIFS(bibli_modele_init!$D$1:$D$4467,bibli_modele_init!$A$1:$A$4467,$C1155,bibli_modele_init!$C$1:$C$4467,$E1155)</f>
        <v>0.105269144133927</v>
      </c>
      <c r="J1155" s="0" t="n">
        <f aca="false">SUMIFS(bibli_modele_init!$E$1:$E$4467,bibli_modele_init!$A$1:$A$4467,$C1155,bibli_modele_init!$C$1:$C$4467,$E1155)</f>
        <v>111.61666682</v>
      </c>
      <c r="K1155" s="0" t="n">
        <f aca="false">F1155-I1155</f>
        <v>-0.00735237385707399</v>
      </c>
      <c r="L1155" s="0" t="n">
        <f aca="false">G1155-J1155</f>
        <v>0</v>
      </c>
      <c r="M1155" s="0" t="n">
        <v>1</v>
      </c>
    </row>
    <row r="1156" customFormat="false" ht="15.8" hidden="false" customHeight="false" outlineLevel="0" collapsed="false">
      <c r="A1156" s="0" t="str">
        <f aca="false">MID(C1156,1,2)</f>
        <v>03</v>
      </c>
      <c r="B1156" s="0" t="str">
        <f aca="false">VLOOKUP(A1156,Nomenclature!$E$1:$F$9,2,0)</f>
        <v>Commerce</v>
      </c>
      <c r="C1156" s="5" t="s">
        <v>295</v>
      </c>
      <c r="D1156" s="4" t="s">
        <v>738</v>
      </c>
      <c r="E1156" s="4" t="s">
        <v>738</v>
      </c>
      <c r="F1156" s="4" t="n">
        <v>0.15</v>
      </c>
      <c r="G1156" s="4" t="n">
        <v>20</v>
      </c>
      <c r="H1156" s="4" t="n">
        <v>0</v>
      </c>
      <c r="I1156" s="4" t="n">
        <f aca="false">SUMIFS(bibli_modele_init!$D$1:$D$4467,bibli_modele_init!$A$1:$A$4467,$C1156,bibli_modele_init!$C$1:$C$4467,$E1156)</f>
        <v>0.15</v>
      </c>
      <c r="J1156" s="0" t="n">
        <f aca="false">SUMIFS(bibli_modele_init!$E$1:$E$4467,bibli_modele_init!$A$1:$A$4467,$C1156,bibli_modele_init!$C$1:$C$4467,$E1156)</f>
        <v>20</v>
      </c>
      <c r="K1156" s="0" t="n">
        <f aca="false">F1156-I1156</f>
        <v>0</v>
      </c>
      <c r="L1156" s="0" t="n">
        <f aca="false">G1156-J1156</f>
        <v>0</v>
      </c>
      <c r="M1156" s="0" t="n">
        <v>1</v>
      </c>
    </row>
    <row r="1157" customFormat="false" ht="15.8" hidden="false" customHeight="false" outlineLevel="0" collapsed="false">
      <c r="A1157" s="0" t="str">
        <f aca="false">MID(C1157,1,2)</f>
        <v>03</v>
      </c>
      <c r="B1157" s="0" t="str">
        <f aca="false">VLOOKUP(A1157,Nomenclature!$E$1:$F$9,2,0)</f>
        <v>Commerce</v>
      </c>
      <c r="C1157" s="5" t="s">
        <v>496</v>
      </c>
      <c r="D1157" s="4" t="s">
        <v>155</v>
      </c>
      <c r="E1157" s="4" t="s">
        <v>732</v>
      </c>
      <c r="F1157" s="4" t="n">
        <v>0.667772486621038</v>
      </c>
      <c r="G1157" s="4" t="n">
        <v>119.787500151667</v>
      </c>
      <c r="H1157" s="4" t="n">
        <v>2804.190625</v>
      </c>
      <c r="I1157" s="4" t="n">
        <f aca="false">SUMIFS(bibli_modele_init!$D$1:$D$4467,bibli_modele_init!$A$1:$A$4467,$C1157,bibli_modele_init!$C$1:$C$4467,$E1157)</f>
        <v>0.693136782755473</v>
      </c>
      <c r="J1157" s="0" t="n">
        <f aca="false">SUMIFS(bibli_modele_init!$E$1:$E$4467,bibli_modele_init!$A$1:$A$4467,$C1157,bibli_modele_init!$C$1:$C$4467,$E1157)</f>
        <v>195.787500151667</v>
      </c>
      <c r="K1157" s="0" t="n">
        <f aca="false">F1157-I1157</f>
        <v>-0.025364296134435</v>
      </c>
      <c r="L1157" s="0" t="n">
        <f aca="false">G1157-J1157</f>
        <v>-76</v>
      </c>
      <c r="M1157" s="0" t="n">
        <v>1</v>
      </c>
    </row>
    <row r="1158" customFormat="false" ht="15.8" hidden="false" customHeight="false" outlineLevel="0" collapsed="false">
      <c r="A1158" s="0" t="str">
        <f aca="false">MID(C1158,1,2)</f>
        <v>03</v>
      </c>
      <c r="B1158" s="0" t="str">
        <f aca="false">VLOOKUP(A1158,Nomenclature!$E$1:$F$9,2,0)</f>
        <v>Commerce</v>
      </c>
      <c r="C1158" s="5" t="s">
        <v>496</v>
      </c>
      <c r="D1158" s="4" t="s">
        <v>239</v>
      </c>
      <c r="E1158" s="4" t="s">
        <v>733</v>
      </c>
      <c r="F1158" s="4" t="n">
        <v>0.394413788303256</v>
      </c>
      <c r="G1158" s="4" t="n">
        <v>116.61666682</v>
      </c>
      <c r="H1158" s="4" t="n">
        <v>2034.809376</v>
      </c>
      <c r="I1158" s="4" t="n">
        <f aca="false">SUMIFS(bibli_modele_init!$D$1:$D$4467,bibli_modele_init!$A$1:$A$4467,$C1158,bibli_modele_init!$C$1:$C$4467,$E1158)</f>
        <v>0.419340899919865</v>
      </c>
      <c r="J1158" s="0" t="n">
        <f aca="false">SUMIFS(bibli_modele_init!$E$1:$E$4467,bibli_modele_init!$A$1:$A$4467,$C1158,bibli_modele_init!$C$1:$C$4467,$E1158)</f>
        <v>116.61666682</v>
      </c>
      <c r="K1158" s="0" t="n">
        <f aca="false">F1158-I1158</f>
        <v>-0.024927111616609</v>
      </c>
      <c r="L1158" s="0" t="n">
        <f aca="false">G1158-J1158</f>
        <v>0</v>
      </c>
      <c r="M1158" s="0" t="n">
        <v>1</v>
      </c>
    </row>
    <row r="1159" customFormat="false" ht="15.8" hidden="false" customHeight="false" outlineLevel="0" collapsed="false">
      <c r="A1159" s="0" t="str">
        <f aca="false">MID(C1159,1,2)</f>
        <v>03</v>
      </c>
      <c r="B1159" s="0" t="str">
        <f aca="false">VLOOKUP(A1159,Nomenclature!$E$1:$F$9,2,0)</f>
        <v>Commerce</v>
      </c>
      <c r="C1159" s="5" t="s">
        <v>496</v>
      </c>
      <c r="D1159" s="4" t="s">
        <v>155</v>
      </c>
      <c r="E1159" s="4" t="s">
        <v>734</v>
      </c>
      <c r="F1159" s="4" t="n">
        <v>0.0801326983945246</v>
      </c>
      <c r="G1159" s="4" t="n">
        <v>99.5833335000001</v>
      </c>
      <c r="H1159" s="4" t="n">
        <v>523.5593759</v>
      </c>
      <c r="I1159" s="4" t="n">
        <f aca="false">SUMIFS(bibli_modele_init!$D$1:$D$4467,bibli_modele_init!$A$1:$A$4467,$C1159,bibli_modele_init!$C$1:$C$4467,$E1159)</f>
        <v>0.0748587725375911</v>
      </c>
      <c r="J1159" s="0" t="n">
        <f aca="false">SUMIFS(bibli_modele_init!$E$1:$E$4467,bibli_modele_init!$A$1:$A$4467,$C1159,bibli_modele_init!$C$1:$C$4467,$E1159)</f>
        <v>99.5833335</v>
      </c>
      <c r="K1159" s="0" t="n">
        <f aca="false">F1159-I1159</f>
        <v>0.0052739258569335</v>
      </c>
      <c r="L1159" s="0" t="n">
        <f aca="false">G1159-J1159</f>
        <v>0</v>
      </c>
      <c r="M1159" s="0" t="n">
        <v>1</v>
      </c>
    </row>
    <row r="1160" customFormat="false" ht="15.8" hidden="false" customHeight="false" outlineLevel="0" collapsed="false">
      <c r="A1160" s="0" t="str">
        <f aca="false">MID(C1160,1,2)</f>
        <v>03</v>
      </c>
      <c r="B1160" s="0" t="str">
        <f aca="false">VLOOKUP(A1160,Nomenclature!$E$1:$F$9,2,0)</f>
        <v>Commerce</v>
      </c>
      <c r="C1160" s="5" t="s">
        <v>496</v>
      </c>
      <c r="D1160" s="4" t="s">
        <v>239</v>
      </c>
      <c r="E1160" s="4" t="s">
        <v>735</v>
      </c>
      <c r="F1160" s="4" t="n">
        <v>0.0473296545963907</v>
      </c>
      <c r="G1160" s="4" t="n">
        <v>99.5833335000001</v>
      </c>
      <c r="H1160" s="4" t="n">
        <v>523.5593759</v>
      </c>
      <c r="I1160" s="4" t="n">
        <f aca="false">SUMIFS(bibli_modele_init!$D$1:$D$4467,bibli_modele_init!$A$1:$A$4467,$C1160,bibli_modele_init!$C$1:$C$4467,$E1160)</f>
        <v>0.0503209079903838</v>
      </c>
      <c r="J1160" s="0" t="n">
        <f aca="false">SUMIFS(bibli_modele_init!$E$1:$E$4467,bibli_modele_init!$A$1:$A$4467,$C1160,bibli_modele_init!$C$1:$C$4467,$E1160)</f>
        <v>99.5833335</v>
      </c>
      <c r="K1160" s="0" t="n">
        <f aca="false">F1160-I1160</f>
        <v>-0.0029912533939931</v>
      </c>
      <c r="L1160" s="0" t="n">
        <f aca="false">G1160-J1160</f>
        <v>0</v>
      </c>
      <c r="M1160" s="0" t="n">
        <v>1</v>
      </c>
    </row>
    <row r="1161" customFormat="false" ht="15.8" hidden="false" customHeight="false" outlineLevel="0" collapsed="false">
      <c r="A1161" s="0" t="str">
        <f aca="false">MID(C1161,1,2)</f>
        <v>03</v>
      </c>
      <c r="B1161" s="0" t="str">
        <f aca="false">VLOOKUP(A1161,Nomenclature!$E$1:$F$9,2,0)</f>
        <v>Commerce</v>
      </c>
      <c r="C1161" s="5" t="s">
        <v>496</v>
      </c>
      <c r="D1161" s="4" t="s">
        <v>155</v>
      </c>
      <c r="E1161" s="4" t="s">
        <v>736</v>
      </c>
      <c r="F1161" s="4" t="n">
        <v>0.16694312165526</v>
      </c>
      <c r="G1161" s="4" t="n">
        <v>113.120833485</v>
      </c>
      <c r="H1161" s="4" t="n">
        <v>1292.940625</v>
      </c>
      <c r="I1161" s="4" t="n">
        <f aca="false">SUMIFS(bibli_modele_init!$D$1:$D$4467,bibli_modele_init!$A$1:$A$4467,$C1161,bibli_modele_init!$C$1:$C$4467,$E1161)</f>
        <v>0.155955776119981</v>
      </c>
      <c r="J1161" s="0" t="n">
        <f aca="false">SUMIFS(bibli_modele_init!$E$1:$E$4467,bibli_modele_init!$A$1:$A$4467,$C1161,bibli_modele_init!$C$1:$C$4467,$E1161)</f>
        <v>113.120833485</v>
      </c>
      <c r="K1161" s="0" t="n">
        <f aca="false">F1161-I1161</f>
        <v>0.010987345535279</v>
      </c>
      <c r="L1161" s="0" t="n">
        <f aca="false">G1161-J1161</f>
        <v>0</v>
      </c>
      <c r="M1161" s="0" t="n">
        <v>1</v>
      </c>
    </row>
    <row r="1162" customFormat="false" ht="15.8" hidden="false" customHeight="false" outlineLevel="0" collapsed="false">
      <c r="A1162" s="0" t="str">
        <f aca="false">MID(C1162,1,2)</f>
        <v>03</v>
      </c>
      <c r="B1162" s="0" t="str">
        <f aca="false">VLOOKUP(A1162,Nomenclature!$E$1:$F$9,2,0)</f>
        <v>Commerce</v>
      </c>
      <c r="C1162" s="5" t="s">
        <v>496</v>
      </c>
      <c r="D1162" s="4" t="s">
        <v>239</v>
      </c>
      <c r="E1162" s="4" t="s">
        <v>737</v>
      </c>
      <c r="F1162" s="4" t="n">
        <v>0.0986034470758139</v>
      </c>
      <c r="G1162" s="4" t="n">
        <v>111.61666682</v>
      </c>
      <c r="H1162" s="4" t="n">
        <v>523.5593759</v>
      </c>
      <c r="I1162" s="4" t="n">
        <f aca="false">SUMIFS(bibli_modele_init!$D$1:$D$4467,bibli_modele_init!$A$1:$A$4467,$C1162,bibli_modele_init!$C$1:$C$4467,$E1162)</f>
        <v>0.104835224979966</v>
      </c>
      <c r="J1162" s="0" t="n">
        <f aca="false">SUMIFS(bibli_modele_init!$E$1:$E$4467,bibli_modele_init!$A$1:$A$4467,$C1162,bibli_modele_init!$C$1:$C$4467,$E1162)</f>
        <v>111.61666682</v>
      </c>
      <c r="K1162" s="0" t="n">
        <f aca="false">F1162-I1162</f>
        <v>-0.00623177790415211</v>
      </c>
      <c r="L1162" s="0" t="n">
        <f aca="false">G1162-J1162</f>
        <v>0</v>
      </c>
      <c r="M1162" s="0" t="n">
        <v>1</v>
      </c>
    </row>
    <row r="1163" customFormat="false" ht="15.8" hidden="false" customHeight="false" outlineLevel="0" collapsed="false">
      <c r="A1163" s="0" t="str">
        <f aca="false">MID(C1163,1,2)</f>
        <v>03</v>
      </c>
      <c r="B1163" s="0" t="str">
        <f aca="false">VLOOKUP(A1163,Nomenclature!$E$1:$F$9,2,0)</f>
        <v>Commerce</v>
      </c>
      <c r="C1163" s="5" t="s">
        <v>496</v>
      </c>
      <c r="D1163" s="4" t="s">
        <v>738</v>
      </c>
      <c r="E1163" s="4" t="s">
        <v>738</v>
      </c>
      <c r="F1163" s="4" t="n">
        <v>0.15</v>
      </c>
      <c r="G1163" s="4" t="n">
        <v>20</v>
      </c>
      <c r="H1163" s="4" t="n">
        <v>0</v>
      </c>
      <c r="I1163" s="4" t="n">
        <f aca="false">SUMIFS(bibli_modele_init!$D$1:$D$4467,bibli_modele_init!$A$1:$A$4467,$C1163,bibli_modele_init!$C$1:$C$4467,$E1163)</f>
        <v>0.15</v>
      </c>
      <c r="J1163" s="0" t="n">
        <f aca="false">SUMIFS(bibli_modele_init!$E$1:$E$4467,bibli_modele_init!$A$1:$A$4467,$C1163,bibli_modele_init!$C$1:$C$4467,$E1163)</f>
        <v>20</v>
      </c>
      <c r="K1163" s="0" t="n">
        <f aca="false">F1163-I1163</f>
        <v>0</v>
      </c>
      <c r="L1163" s="0" t="n">
        <f aca="false">G1163-J1163</f>
        <v>0</v>
      </c>
      <c r="M1163" s="0" t="n">
        <v>1</v>
      </c>
    </row>
    <row r="1164" customFormat="false" ht="15.8" hidden="false" customHeight="false" outlineLevel="0" collapsed="false">
      <c r="A1164" s="0" t="str">
        <f aca="false">MID(C1164,1,2)</f>
        <v>03</v>
      </c>
      <c r="B1164" s="0" t="str">
        <f aca="false">VLOOKUP(A1164,Nomenclature!$E$1:$F$9,2,0)</f>
        <v>Commerce</v>
      </c>
      <c r="C1164" s="5" t="s">
        <v>635</v>
      </c>
      <c r="D1164" s="4" t="s">
        <v>155</v>
      </c>
      <c r="E1164" s="4" t="s">
        <v>732</v>
      </c>
      <c r="F1164" s="4" t="n">
        <v>0.657990296052565</v>
      </c>
      <c r="G1164" s="4" t="n">
        <v>119.787500151667</v>
      </c>
      <c r="H1164" s="4" t="n">
        <v>2804.190625</v>
      </c>
      <c r="I1164" s="4" t="n">
        <f aca="false">SUMIFS(bibli_modele_init!$D$1:$D$4467,bibli_modele_init!$A$1:$A$4467,$C1164,bibli_modele_init!$C$1:$C$4467,$E1164)</f>
        <v>0.693634926029752</v>
      </c>
      <c r="J1164" s="0" t="n">
        <f aca="false">SUMIFS(bibli_modele_init!$E$1:$E$4467,bibli_modele_init!$A$1:$A$4467,$C1164,bibli_modele_init!$C$1:$C$4467,$E1164)</f>
        <v>195.787500151667</v>
      </c>
      <c r="K1164" s="0" t="n">
        <f aca="false">F1164-I1164</f>
        <v>-0.035644629977187</v>
      </c>
      <c r="L1164" s="0" t="n">
        <f aca="false">G1164-J1164</f>
        <v>-76</v>
      </c>
      <c r="M1164" s="0" t="n">
        <v>1</v>
      </c>
    </row>
    <row r="1165" customFormat="false" ht="15.8" hidden="false" customHeight="false" outlineLevel="0" collapsed="false">
      <c r="A1165" s="0" t="str">
        <f aca="false">MID(C1165,1,2)</f>
        <v>03</v>
      </c>
      <c r="B1165" s="0" t="str">
        <f aca="false">VLOOKUP(A1165,Nomenclature!$E$1:$F$9,2,0)</f>
        <v>Commerce</v>
      </c>
      <c r="C1165" s="5" t="s">
        <v>635</v>
      </c>
      <c r="D1165" s="4" t="s">
        <v>239</v>
      </c>
      <c r="E1165" s="4" t="s">
        <v>733</v>
      </c>
      <c r="F1165" s="4" t="n">
        <v>0.384531696962709</v>
      </c>
      <c r="G1165" s="4" t="n">
        <v>116.61666682</v>
      </c>
      <c r="H1165" s="4" t="n">
        <v>2034.809376</v>
      </c>
      <c r="I1165" s="4" t="n">
        <f aca="false">SUMIFS(bibli_modele_init!$D$1:$D$4467,bibli_modele_init!$A$1:$A$4467,$C1165,bibli_modele_init!$C$1:$C$4467,$E1165)</f>
        <v>0.41916989812212</v>
      </c>
      <c r="J1165" s="0" t="n">
        <f aca="false">SUMIFS(bibli_modele_init!$E$1:$E$4467,bibli_modele_init!$A$1:$A$4467,$C1165,bibli_modele_init!$C$1:$C$4467,$E1165)</f>
        <v>116.61666682</v>
      </c>
      <c r="K1165" s="0" t="n">
        <f aca="false">F1165-I1165</f>
        <v>-0.034638201159411</v>
      </c>
      <c r="L1165" s="0" t="n">
        <f aca="false">G1165-J1165</f>
        <v>0</v>
      </c>
      <c r="M1165" s="0" t="n">
        <v>1</v>
      </c>
    </row>
    <row r="1166" customFormat="false" ht="15.8" hidden="false" customHeight="false" outlineLevel="0" collapsed="false">
      <c r="A1166" s="0" t="str">
        <f aca="false">MID(C1166,1,2)</f>
        <v>03</v>
      </c>
      <c r="B1166" s="0" t="str">
        <f aca="false">VLOOKUP(A1166,Nomenclature!$E$1:$F$9,2,0)</f>
        <v>Commerce</v>
      </c>
      <c r="C1166" s="5" t="s">
        <v>635</v>
      </c>
      <c r="D1166" s="4" t="s">
        <v>155</v>
      </c>
      <c r="E1166" s="4" t="s">
        <v>734</v>
      </c>
      <c r="F1166" s="4" t="n">
        <v>0.0789588355263078</v>
      </c>
      <c r="G1166" s="4" t="n">
        <v>99.5833335000001</v>
      </c>
      <c r="H1166" s="4" t="n">
        <v>523.5593759</v>
      </c>
      <c r="I1166" s="4" t="n">
        <f aca="false">SUMIFS(bibli_modele_init!$D$1:$D$4467,bibli_modele_init!$A$1:$A$4467,$C1166,bibli_modele_init!$C$1:$C$4467,$E1166)</f>
        <v>0.0749125720112132</v>
      </c>
      <c r="J1166" s="0" t="n">
        <f aca="false">SUMIFS(bibli_modele_init!$E$1:$E$4467,bibli_modele_init!$A$1:$A$4467,$C1166,bibli_modele_init!$C$1:$C$4467,$E1166)</f>
        <v>99.5833335</v>
      </c>
      <c r="K1166" s="0" t="n">
        <f aca="false">F1166-I1166</f>
        <v>0.0040462635150946</v>
      </c>
      <c r="L1166" s="0" t="n">
        <f aca="false">G1166-J1166</f>
        <v>0</v>
      </c>
      <c r="M1166" s="0" t="n">
        <v>1</v>
      </c>
    </row>
    <row r="1167" customFormat="false" ht="15.8" hidden="false" customHeight="false" outlineLevel="0" collapsed="false">
      <c r="A1167" s="0" t="str">
        <f aca="false">MID(C1167,1,2)</f>
        <v>03</v>
      </c>
      <c r="B1167" s="0" t="str">
        <f aca="false">VLOOKUP(A1167,Nomenclature!$E$1:$F$9,2,0)</f>
        <v>Commerce</v>
      </c>
      <c r="C1167" s="5" t="s">
        <v>635</v>
      </c>
      <c r="D1167" s="4" t="s">
        <v>239</v>
      </c>
      <c r="E1167" s="4" t="s">
        <v>735</v>
      </c>
      <c r="F1167" s="4" t="n">
        <v>0.0461438036355251</v>
      </c>
      <c r="G1167" s="4" t="n">
        <v>99.5833335000001</v>
      </c>
      <c r="H1167" s="4" t="n">
        <v>523.5593759</v>
      </c>
      <c r="I1167" s="4" t="n">
        <f aca="false">SUMIFS(bibli_modele_init!$D$1:$D$4467,bibli_modele_init!$A$1:$A$4467,$C1167,bibli_modele_init!$C$1:$C$4467,$E1167)</f>
        <v>0.0503003877746544</v>
      </c>
      <c r="J1167" s="0" t="n">
        <f aca="false">SUMIFS(bibli_modele_init!$E$1:$E$4467,bibli_modele_init!$A$1:$A$4467,$C1167,bibli_modele_init!$C$1:$C$4467,$E1167)</f>
        <v>99.5833335</v>
      </c>
      <c r="K1167" s="0" t="n">
        <f aca="false">F1167-I1167</f>
        <v>-0.0041565841391293</v>
      </c>
      <c r="L1167" s="0" t="n">
        <f aca="false">G1167-J1167</f>
        <v>0</v>
      </c>
      <c r="M1167" s="0" t="n">
        <v>1</v>
      </c>
    </row>
    <row r="1168" customFormat="false" ht="15.8" hidden="false" customHeight="false" outlineLevel="0" collapsed="false">
      <c r="A1168" s="0" t="str">
        <f aca="false">MID(C1168,1,2)</f>
        <v>03</v>
      </c>
      <c r="B1168" s="0" t="str">
        <f aca="false">VLOOKUP(A1168,Nomenclature!$E$1:$F$9,2,0)</f>
        <v>Commerce</v>
      </c>
      <c r="C1168" s="5" t="s">
        <v>635</v>
      </c>
      <c r="D1168" s="4" t="s">
        <v>155</v>
      </c>
      <c r="E1168" s="4" t="s">
        <v>736</v>
      </c>
      <c r="F1168" s="4" t="n">
        <v>0.164497574013141</v>
      </c>
      <c r="G1168" s="4" t="n">
        <v>113.120833485</v>
      </c>
      <c r="H1168" s="4" t="n">
        <v>1292.940625</v>
      </c>
      <c r="I1168" s="4" t="n">
        <f aca="false">SUMIFS(bibli_modele_init!$D$1:$D$4467,bibli_modele_init!$A$1:$A$4467,$C1168,bibli_modele_init!$C$1:$C$4467,$E1168)</f>
        <v>0.156067858356694</v>
      </c>
      <c r="J1168" s="0" t="n">
        <f aca="false">SUMIFS(bibli_modele_init!$E$1:$E$4467,bibli_modele_init!$A$1:$A$4467,$C1168,bibli_modele_init!$C$1:$C$4467,$E1168)</f>
        <v>113.120833485</v>
      </c>
      <c r="K1168" s="0" t="n">
        <f aca="false">F1168-I1168</f>
        <v>0.00842971565644701</v>
      </c>
      <c r="L1168" s="0" t="n">
        <f aca="false">G1168-J1168</f>
        <v>0</v>
      </c>
      <c r="M1168" s="0" t="n">
        <v>1</v>
      </c>
    </row>
    <row r="1169" customFormat="false" ht="15.8" hidden="false" customHeight="false" outlineLevel="0" collapsed="false">
      <c r="A1169" s="0" t="str">
        <f aca="false">MID(C1169,1,2)</f>
        <v>03</v>
      </c>
      <c r="B1169" s="0" t="str">
        <f aca="false">VLOOKUP(A1169,Nomenclature!$E$1:$F$9,2,0)</f>
        <v>Commerce</v>
      </c>
      <c r="C1169" s="5" t="s">
        <v>635</v>
      </c>
      <c r="D1169" s="4" t="s">
        <v>239</v>
      </c>
      <c r="E1169" s="4" t="s">
        <v>737</v>
      </c>
      <c r="F1169" s="4" t="n">
        <v>0.0961329242406772</v>
      </c>
      <c r="G1169" s="4" t="n">
        <v>111.61666682</v>
      </c>
      <c r="H1169" s="4" t="n">
        <v>523.5593759</v>
      </c>
      <c r="I1169" s="4" t="n">
        <f aca="false">SUMIFS(bibli_modele_init!$D$1:$D$4467,bibli_modele_init!$A$1:$A$4467,$C1169,bibli_modele_init!$C$1:$C$4467,$E1169)</f>
        <v>0.10479247453053</v>
      </c>
      <c r="J1169" s="0" t="n">
        <f aca="false">SUMIFS(bibli_modele_init!$E$1:$E$4467,bibli_modele_init!$A$1:$A$4467,$C1169,bibli_modele_init!$C$1:$C$4467,$E1169)</f>
        <v>111.61666682</v>
      </c>
      <c r="K1169" s="0" t="n">
        <f aca="false">F1169-I1169</f>
        <v>-0.00865955028985281</v>
      </c>
      <c r="L1169" s="0" t="n">
        <f aca="false">G1169-J1169</f>
        <v>0</v>
      </c>
      <c r="M1169" s="0" t="n">
        <v>1</v>
      </c>
    </row>
    <row r="1170" customFormat="false" ht="15.8" hidden="false" customHeight="false" outlineLevel="0" collapsed="false">
      <c r="A1170" s="0" t="str">
        <f aca="false">MID(C1170,1,2)</f>
        <v>03</v>
      </c>
      <c r="B1170" s="0" t="str">
        <f aca="false">VLOOKUP(A1170,Nomenclature!$E$1:$F$9,2,0)</f>
        <v>Commerce</v>
      </c>
      <c r="C1170" s="5" t="s">
        <v>635</v>
      </c>
      <c r="D1170" s="4" t="s">
        <v>738</v>
      </c>
      <c r="E1170" s="4" t="s">
        <v>738</v>
      </c>
      <c r="F1170" s="4" t="n">
        <v>0.15</v>
      </c>
      <c r="G1170" s="4" t="n">
        <v>20</v>
      </c>
      <c r="H1170" s="4" t="n">
        <v>0</v>
      </c>
      <c r="I1170" s="4" t="n">
        <f aca="false">SUMIFS(bibli_modele_init!$D$1:$D$4467,bibli_modele_init!$A$1:$A$4467,$C1170,bibli_modele_init!$C$1:$C$4467,$E1170)</f>
        <v>0.15</v>
      </c>
      <c r="J1170" s="0" t="n">
        <f aca="false">SUMIFS(bibli_modele_init!$E$1:$E$4467,bibli_modele_init!$A$1:$A$4467,$C1170,bibli_modele_init!$C$1:$C$4467,$E1170)</f>
        <v>20</v>
      </c>
      <c r="K1170" s="0" t="n">
        <f aca="false">F1170-I1170</f>
        <v>0</v>
      </c>
      <c r="L1170" s="0" t="n">
        <f aca="false">G1170-J1170</f>
        <v>0</v>
      </c>
      <c r="M1170" s="0" t="n">
        <v>1</v>
      </c>
    </row>
    <row r="1171" customFormat="false" ht="15.8" hidden="false" customHeight="false" outlineLevel="0" collapsed="false">
      <c r="A1171" s="0" t="str">
        <f aca="false">MID(C1171,1,2)</f>
        <v>03</v>
      </c>
      <c r="B1171" s="0" t="str">
        <f aca="false">VLOOKUP(A1171,Nomenclature!$E$1:$F$9,2,0)</f>
        <v>Commerce</v>
      </c>
      <c r="C1171" s="5" t="s">
        <v>361</v>
      </c>
      <c r="D1171" s="4" t="s">
        <v>155</v>
      </c>
      <c r="E1171" s="4" t="s">
        <v>732</v>
      </c>
      <c r="F1171" s="4" t="n">
        <v>0.82475181074045</v>
      </c>
      <c r="G1171" s="4" t="n">
        <v>275.562500000001</v>
      </c>
      <c r="H1171" s="4" t="n">
        <v>3827.015625</v>
      </c>
      <c r="I1171" s="4" t="n">
        <f aca="false">SUMIFS(bibli_modele_init!$D$1:$D$4467,bibli_modele_init!$A$1:$A$4467,$C1171,bibli_modele_init!$C$1:$C$4467,$E1171)</f>
        <v>0.846849064560615</v>
      </c>
      <c r="J1171" s="0" t="n">
        <f aca="false">SUMIFS(bibli_modele_init!$E$1:$E$4467,bibli_modele_init!$A$1:$A$4467,$C1171,bibli_modele_init!$C$1:$C$4467,$E1171)</f>
        <v>351.5625</v>
      </c>
      <c r="K1171" s="0" t="n">
        <f aca="false">F1171-I1171</f>
        <v>-0.022097253820165</v>
      </c>
      <c r="L1171" s="0" t="n">
        <f aca="false">G1171-J1171</f>
        <v>-75.999999999999</v>
      </c>
      <c r="M1171" s="0" t="n">
        <v>1</v>
      </c>
    </row>
    <row r="1172" customFormat="false" ht="15.8" hidden="false" customHeight="false" outlineLevel="0" collapsed="false">
      <c r="A1172" s="0" t="str">
        <f aca="false">MID(C1172,1,2)</f>
        <v>03</v>
      </c>
      <c r="B1172" s="0" t="str">
        <f aca="false">VLOOKUP(A1172,Nomenclature!$E$1:$F$9,2,0)</f>
        <v>Commerce</v>
      </c>
      <c r="C1172" s="5" t="s">
        <v>361</v>
      </c>
      <c r="D1172" s="4" t="s">
        <v>239</v>
      </c>
      <c r="E1172" s="4" t="s">
        <v>733</v>
      </c>
      <c r="F1172" s="4" t="n">
        <v>0.575807498281691</v>
      </c>
      <c r="G1172" s="4" t="n">
        <v>268.125000000001</v>
      </c>
      <c r="H1172" s="4" t="n">
        <v>558.609375</v>
      </c>
      <c r="I1172" s="4" t="n">
        <f aca="false">SUMIFS(bibli_modele_init!$D$1:$D$4467,bibli_modele_init!$A$1:$A$4467,$C1172,bibli_modele_init!$C$1:$C$4467,$E1172)</f>
        <v>0.604227149969502</v>
      </c>
      <c r="J1172" s="0" t="n">
        <f aca="false">SUMIFS(bibli_modele_init!$E$1:$E$4467,bibli_modele_init!$A$1:$A$4467,$C1172,bibli_modele_init!$C$1:$C$4467,$E1172)</f>
        <v>268.125</v>
      </c>
      <c r="K1172" s="0" t="n">
        <f aca="false">F1172-I1172</f>
        <v>-0.0284196516878109</v>
      </c>
      <c r="L1172" s="0" t="n">
        <f aca="false">G1172-J1172</f>
        <v>1.02318153949454E-012</v>
      </c>
      <c r="M1172" s="0" t="n">
        <v>1</v>
      </c>
    </row>
    <row r="1173" customFormat="false" ht="15.8" hidden="false" customHeight="false" outlineLevel="0" collapsed="false">
      <c r="A1173" s="0" t="str">
        <f aca="false">MID(C1173,1,2)</f>
        <v>03</v>
      </c>
      <c r="B1173" s="0" t="str">
        <f aca="false">VLOOKUP(A1173,Nomenclature!$E$1:$F$9,2,0)</f>
        <v>Commerce</v>
      </c>
      <c r="C1173" s="5" t="s">
        <v>361</v>
      </c>
      <c r="D1173" s="4" t="s">
        <v>155</v>
      </c>
      <c r="E1173" s="4" t="s">
        <v>734</v>
      </c>
      <c r="F1173" s="4" t="n">
        <v>0.0989702172888541</v>
      </c>
      <c r="G1173" s="4" t="n">
        <v>223.125000000001</v>
      </c>
      <c r="H1173" s="4" t="n">
        <v>558.609375</v>
      </c>
      <c r="I1173" s="4" t="n">
        <f aca="false">SUMIFS(bibli_modele_init!$D$1:$D$4467,bibli_modele_init!$A$1:$A$4467,$C1173,bibli_modele_init!$C$1:$C$4467,$E1173)</f>
        <v>0.0914596989725464</v>
      </c>
      <c r="J1173" s="0" t="n">
        <f aca="false">SUMIFS(bibli_modele_init!$E$1:$E$4467,bibli_modele_init!$A$1:$A$4467,$C1173,bibli_modele_init!$C$1:$C$4467,$E1173)</f>
        <v>223.125</v>
      </c>
      <c r="K1173" s="0" t="n">
        <f aca="false">F1173-I1173</f>
        <v>0.0075105183163077</v>
      </c>
      <c r="L1173" s="0" t="n">
        <f aca="false">G1173-J1173</f>
        <v>9.9475983006414E-013</v>
      </c>
      <c r="M1173" s="0" t="n">
        <v>1</v>
      </c>
    </row>
    <row r="1174" customFormat="false" ht="15.8" hidden="false" customHeight="false" outlineLevel="0" collapsed="false">
      <c r="A1174" s="0" t="str">
        <f aca="false">MID(C1174,1,2)</f>
        <v>03</v>
      </c>
      <c r="B1174" s="0" t="str">
        <f aca="false">VLOOKUP(A1174,Nomenclature!$E$1:$F$9,2,0)</f>
        <v>Commerce</v>
      </c>
      <c r="C1174" s="5" t="s">
        <v>361</v>
      </c>
      <c r="D1174" s="4" t="s">
        <v>239</v>
      </c>
      <c r="E1174" s="4" t="s">
        <v>735</v>
      </c>
      <c r="F1174" s="4" t="n">
        <v>0.0690968997938029</v>
      </c>
      <c r="G1174" s="4" t="n">
        <v>223.125000000001</v>
      </c>
      <c r="H1174" s="4" t="n">
        <v>558.609375</v>
      </c>
      <c r="I1174" s="4" t="n">
        <f aca="false">SUMIFS(bibli_modele_init!$D$1:$D$4467,bibli_modele_init!$A$1:$A$4467,$C1174,bibli_modele_init!$C$1:$C$4467,$E1174)</f>
        <v>0.0725072579963403</v>
      </c>
      <c r="J1174" s="0" t="n">
        <f aca="false">SUMIFS(bibli_modele_init!$E$1:$E$4467,bibli_modele_init!$A$1:$A$4467,$C1174,bibli_modele_init!$C$1:$C$4467,$E1174)</f>
        <v>223.125</v>
      </c>
      <c r="K1174" s="0" t="n">
        <f aca="false">F1174-I1174</f>
        <v>-0.00341035820253739</v>
      </c>
      <c r="L1174" s="0" t="n">
        <f aca="false">G1174-J1174</f>
        <v>9.9475983006414E-013</v>
      </c>
      <c r="M1174" s="0" t="n">
        <v>1</v>
      </c>
    </row>
    <row r="1175" customFormat="false" ht="15.8" hidden="false" customHeight="false" outlineLevel="0" collapsed="false">
      <c r="A1175" s="0" t="str">
        <f aca="false">MID(C1175,1,2)</f>
        <v>03</v>
      </c>
      <c r="B1175" s="0" t="str">
        <f aca="false">VLOOKUP(A1175,Nomenclature!$E$1:$F$9,2,0)</f>
        <v>Commerce</v>
      </c>
      <c r="C1175" s="5" t="s">
        <v>361</v>
      </c>
      <c r="D1175" s="4" t="s">
        <v>155</v>
      </c>
      <c r="E1175" s="4" t="s">
        <v>736</v>
      </c>
      <c r="F1175" s="4" t="n">
        <v>0.206187952685113</v>
      </c>
      <c r="G1175" s="4" t="n">
        <v>225.562500000001</v>
      </c>
      <c r="H1175" s="4" t="n">
        <v>654.515625</v>
      </c>
      <c r="I1175" s="4" t="n">
        <f aca="false">SUMIFS(bibli_modele_init!$D$1:$D$4467,bibli_modele_init!$A$1:$A$4467,$C1175,bibli_modele_init!$C$1:$C$4467,$E1175)</f>
        <v>0.190541039526138</v>
      </c>
      <c r="J1175" s="0" t="n">
        <f aca="false">SUMIFS(bibli_modele_init!$E$1:$E$4467,bibli_modele_init!$A$1:$A$4467,$C1175,bibli_modele_init!$C$1:$C$4467,$E1175)</f>
        <v>225.5625</v>
      </c>
      <c r="K1175" s="0" t="n">
        <f aca="false">F1175-I1175</f>
        <v>0.015646913158975</v>
      </c>
      <c r="L1175" s="0" t="n">
        <f aca="false">G1175-J1175</f>
        <v>9.9475983006414E-013</v>
      </c>
      <c r="M1175" s="0" t="n">
        <v>1</v>
      </c>
    </row>
    <row r="1176" customFormat="false" ht="15.8" hidden="false" customHeight="false" outlineLevel="0" collapsed="false">
      <c r="A1176" s="0" t="str">
        <f aca="false">MID(C1176,1,2)</f>
        <v>03</v>
      </c>
      <c r="B1176" s="0" t="str">
        <f aca="false">VLOOKUP(A1176,Nomenclature!$E$1:$F$9,2,0)</f>
        <v>Commerce</v>
      </c>
      <c r="C1176" s="5" t="s">
        <v>361</v>
      </c>
      <c r="D1176" s="4" t="s">
        <v>239</v>
      </c>
      <c r="E1176" s="4" t="s">
        <v>737</v>
      </c>
      <c r="F1176" s="4" t="n">
        <v>0</v>
      </c>
      <c r="G1176" s="4" t="n">
        <v>0</v>
      </c>
      <c r="H1176" s="4" t="n">
        <v>0</v>
      </c>
      <c r="I1176" s="4" t="n">
        <f aca="false">SUMIFS(bibli_modele_init!$D$1:$D$4467,bibli_modele_init!$A$1:$A$4467,$C1176,bibli_modele_init!$C$1:$C$4467,$E1176)</f>
        <v>0.151056787492376</v>
      </c>
      <c r="J1176" s="0" t="n">
        <f aca="false">SUMIFS(bibli_modele_init!$E$1:$E$4467,bibli_modele_init!$A$1:$A$4467,$C1176,bibli_modele_init!$C$1:$C$4467,$E1176)</f>
        <v>223.125</v>
      </c>
      <c r="K1176" s="0" t="n">
        <f aca="false">F1176-I1176</f>
        <v>-0.151056787492376</v>
      </c>
      <c r="L1176" s="0" t="n">
        <f aca="false">G1176-J1176</f>
        <v>-223.125</v>
      </c>
      <c r="M1176" s="0" t="n">
        <v>1</v>
      </c>
    </row>
    <row r="1177" customFormat="false" ht="15.8" hidden="false" customHeight="false" outlineLevel="0" collapsed="false">
      <c r="A1177" s="0" t="str">
        <f aca="false">MID(C1177,1,2)</f>
        <v>03</v>
      </c>
      <c r="B1177" s="0" t="str">
        <f aca="false">VLOOKUP(A1177,Nomenclature!$E$1:$F$9,2,0)</f>
        <v>Commerce</v>
      </c>
      <c r="C1177" s="5" t="s">
        <v>361</v>
      </c>
      <c r="D1177" s="4" t="s">
        <v>738</v>
      </c>
      <c r="E1177" s="4" t="s">
        <v>738</v>
      </c>
      <c r="F1177" s="4" t="n">
        <v>0.15</v>
      </c>
      <c r="G1177" s="4" t="n">
        <v>20</v>
      </c>
      <c r="H1177" s="4" t="n">
        <v>0</v>
      </c>
      <c r="I1177" s="4" t="n">
        <f aca="false">SUMIFS(bibli_modele_init!$D$1:$D$4467,bibli_modele_init!$A$1:$A$4467,$C1177,bibli_modele_init!$C$1:$C$4467,$E1177)</f>
        <v>0.15</v>
      </c>
      <c r="J1177" s="0" t="n">
        <f aca="false">SUMIFS(bibli_modele_init!$E$1:$E$4467,bibli_modele_init!$A$1:$A$4467,$C1177,bibli_modele_init!$C$1:$C$4467,$E1177)</f>
        <v>20</v>
      </c>
      <c r="K1177" s="0" t="n">
        <f aca="false">F1177-I1177</f>
        <v>0</v>
      </c>
      <c r="L1177" s="0" t="n">
        <f aca="false">G1177-J1177</f>
        <v>0</v>
      </c>
      <c r="M1177" s="0" t="n">
        <v>1</v>
      </c>
    </row>
    <row r="1178" customFormat="false" ht="15.8" hidden="false" customHeight="false" outlineLevel="0" collapsed="false">
      <c r="A1178" s="0" t="str">
        <f aca="false">MID(C1178,1,2)</f>
        <v>03</v>
      </c>
      <c r="B1178" s="0" t="str">
        <f aca="false">VLOOKUP(A1178,Nomenclature!$E$1:$F$9,2,0)</f>
        <v>Commerce</v>
      </c>
      <c r="C1178" s="5" t="s">
        <v>528</v>
      </c>
      <c r="D1178" s="4" t="s">
        <v>155</v>
      </c>
      <c r="E1178" s="4" t="s">
        <v>732</v>
      </c>
      <c r="F1178" s="4" t="n">
        <v>0.828027225406744</v>
      </c>
      <c r="G1178" s="4" t="n">
        <v>275.562500000001</v>
      </c>
      <c r="H1178" s="4" t="n">
        <v>3827.015625</v>
      </c>
      <c r="I1178" s="4" t="n">
        <f aca="false">SUMIFS(bibli_modele_init!$D$1:$D$4467,bibli_modele_init!$A$1:$A$4467,$C1178,bibli_modele_init!$C$1:$C$4467,$E1178)</f>
        <v>0.846545969862909</v>
      </c>
      <c r="J1178" s="0" t="n">
        <f aca="false">SUMIFS(bibli_modele_init!$E$1:$E$4467,bibli_modele_init!$A$1:$A$4467,$C1178,bibli_modele_init!$C$1:$C$4467,$E1178)</f>
        <v>351.5625</v>
      </c>
      <c r="K1178" s="0" t="n">
        <f aca="false">F1178-I1178</f>
        <v>-0.018518744456165</v>
      </c>
      <c r="L1178" s="0" t="n">
        <f aca="false">G1178-J1178</f>
        <v>-75.999999999999</v>
      </c>
      <c r="M1178" s="0" t="n">
        <v>1</v>
      </c>
    </row>
    <row r="1179" customFormat="false" ht="15.8" hidden="false" customHeight="false" outlineLevel="0" collapsed="false">
      <c r="A1179" s="0" t="str">
        <f aca="false">MID(C1179,1,2)</f>
        <v>03</v>
      </c>
      <c r="B1179" s="0" t="str">
        <f aca="false">VLOOKUP(A1179,Nomenclature!$E$1:$F$9,2,0)</f>
        <v>Commerce</v>
      </c>
      <c r="C1179" s="5" t="s">
        <v>528</v>
      </c>
      <c r="D1179" s="4" t="s">
        <v>239</v>
      </c>
      <c r="E1179" s="4" t="s">
        <v>733</v>
      </c>
      <c r="F1179" s="4" t="n">
        <v>0.578938869933992</v>
      </c>
      <c r="G1179" s="4" t="n">
        <v>268.125000000001</v>
      </c>
      <c r="H1179" s="4" t="n">
        <v>558.609375</v>
      </c>
      <c r="I1179" s="4" t="n">
        <f aca="false">SUMIFS(bibli_modele_init!$D$1:$D$4467,bibli_modele_init!$A$1:$A$4467,$C1179,bibli_modele_init!$C$1:$C$4467,$E1179)</f>
        <v>0.603921126597235</v>
      </c>
      <c r="J1179" s="0" t="n">
        <f aca="false">SUMIFS(bibli_modele_init!$E$1:$E$4467,bibli_modele_init!$A$1:$A$4467,$C1179,bibli_modele_init!$C$1:$C$4467,$E1179)</f>
        <v>268.125</v>
      </c>
      <c r="K1179" s="0" t="n">
        <f aca="false">F1179-I1179</f>
        <v>-0.0249822566632431</v>
      </c>
      <c r="L1179" s="0" t="n">
        <f aca="false">G1179-J1179</f>
        <v>1.02318153949454E-012</v>
      </c>
      <c r="M1179" s="0" t="n">
        <v>1</v>
      </c>
    </row>
    <row r="1180" customFormat="false" ht="15.8" hidden="false" customHeight="false" outlineLevel="0" collapsed="false">
      <c r="A1180" s="0" t="str">
        <f aca="false">MID(C1180,1,2)</f>
        <v>03</v>
      </c>
      <c r="B1180" s="0" t="str">
        <f aca="false">VLOOKUP(A1180,Nomenclature!$E$1:$F$9,2,0)</f>
        <v>Commerce</v>
      </c>
      <c r="C1180" s="5" t="s">
        <v>528</v>
      </c>
      <c r="D1180" s="4" t="s">
        <v>155</v>
      </c>
      <c r="E1180" s="4" t="s">
        <v>734</v>
      </c>
      <c r="F1180" s="4" t="n">
        <v>0.0993632670488092</v>
      </c>
      <c r="G1180" s="4" t="n">
        <v>223.125000000001</v>
      </c>
      <c r="H1180" s="4" t="n">
        <v>558.609375</v>
      </c>
      <c r="I1180" s="4" t="n">
        <f aca="false">SUMIFS(bibli_modele_init!$D$1:$D$4467,bibli_modele_init!$A$1:$A$4467,$C1180,bibli_modele_init!$C$1:$C$4467,$E1180)</f>
        <v>0.0914269647451942</v>
      </c>
      <c r="J1180" s="0" t="n">
        <f aca="false">SUMIFS(bibli_modele_init!$E$1:$E$4467,bibli_modele_init!$A$1:$A$4467,$C1180,bibli_modele_init!$C$1:$C$4467,$E1180)</f>
        <v>223.125</v>
      </c>
      <c r="K1180" s="0" t="n">
        <f aca="false">F1180-I1180</f>
        <v>0.007936302303615</v>
      </c>
      <c r="L1180" s="0" t="n">
        <f aca="false">G1180-J1180</f>
        <v>9.9475983006414E-013</v>
      </c>
      <c r="M1180" s="0" t="n">
        <v>1</v>
      </c>
    </row>
    <row r="1181" customFormat="false" ht="15.8" hidden="false" customHeight="false" outlineLevel="0" collapsed="false">
      <c r="A1181" s="0" t="str">
        <f aca="false">MID(C1181,1,2)</f>
        <v>03</v>
      </c>
      <c r="B1181" s="0" t="str">
        <f aca="false">VLOOKUP(A1181,Nomenclature!$E$1:$F$9,2,0)</f>
        <v>Commerce</v>
      </c>
      <c r="C1181" s="5" t="s">
        <v>528</v>
      </c>
      <c r="D1181" s="4" t="s">
        <v>239</v>
      </c>
      <c r="E1181" s="4" t="s">
        <v>735</v>
      </c>
      <c r="F1181" s="4" t="n">
        <v>0.069472664392079</v>
      </c>
      <c r="G1181" s="4" t="n">
        <v>223.125000000001</v>
      </c>
      <c r="H1181" s="4" t="n">
        <v>558.609375</v>
      </c>
      <c r="I1181" s="4" t="n">
        <f aca="false">SUMIFS(bibli_modele_init!$D$1:$D$4467,bibli_modele_init!$A$1:$A$4467,$C1181,bibli_modele_init!$C$1:$C$4467,$E1181)</f>
        <v>0.0724705351916682</v>
      </c>
      <c r="J1181" s="0" t="n">
        <f aca="false">SUMIFS(bibli_modele_init!$E$1:$E$4467,bibli_modele_init!$A$1:$A$4467,$C1181,bibli_modele_init!$C$1:$C$4467,$E1181)</f>
        <v>223.125</v>
      </c>
      <c r="K1181" s="0" t="n">
        <f aca="false">F1181-I1181</f>
        <v>-0.00299787079958919</v>
      </c>
      <c r="L1181" s="0" t="n">
        <f aca="false">G1181-J1181</f>
        <v>9.9475983006414E-013</v>
      </c>
      <c r="M1181" s="0" t="n">
        <v>1</v>
      </c>
    </row>
    <row r="1182" customFormat="false" ht="15.8" hidden="false" customHeight="false" outlineLevel="0" collapsed="false">
      <c r="A1182" s="0" t="str">
        <f aca="false">MID(C1182,1,2)</f>
        <v>03</v>
      </c>
      <c r="B1182" s="0" t="str">
        <f aca="false">VLOOKUP(A1182,Nomenclature!$E$1:$F$9,2,0)</f>
        <v>Commerce</v>
      </c>
      <c r="C1182" s="5" t="s">
        <v>528</v>
      </c>
      <c r="D1182" s="4" t="s">
        <v>155</v>
      </c>
      <c r="E1182" s="4" t="s">
        <v>736</v>
      </c>
      <c r="F1182" s="4" t="n">
        <v>0.207006806351686</v>
      </c>
      <c r="G1182" s="4" t="n">
        <v>225.562500000001</v>
      </c>
      <c r="H1182" s="4" t="n">
        <v>654.515625</v>
      </c>
      <c r="I1182" s="4" t="n">
        <f aca="false">SUMIFS(bibli_modele_init!$D$1:$D$4467,bibli_modele_init!$A$1:$A$4467,$C1182,bibli_modele_init!$C$1:$C$4467,$E1182)</f>
        <v>0.190472843219155</v>
      </c>
      <c r="J1182" s="0" t="n">
        <f aca="false">SUMIFS(bibli_modele_init!$E$1:$E$4467,bibli_modele_init!$A$1:$A$4467,$C1182,bibli_modele_init!$C$1:$C$4467,$E1182)</f>
        <v>225.5625</v>
      </c>
      <c r="K1182" s="0" t="n">
        <f aca="false">F1182-I1182</f>
        <v>0.016533963132531</v>
      </c>
      <c r="L1182" s="0" t="n">
        <f aca="false">G1182-J1182</f>
        <v>9.9475983006414E-013</v>
      </c>
      <c r="M1182" s="0" t="n">
        <v>1</v>
      </c>
    </row>
    <row r="1183" customFormat="false" ht="15.8" hidden="false" customHeight="false" outlineLevel="0" collapsed="false">
      <c r="A1183" s="0" t="str">
        <f aca="false">MID(C1183,1,2)</f>
        <v>03</v>
      </c>
      <c r="B1183" s="0" t="str">
        <f aca="false">VLOOKUP(A1183,Nomenclature!$E$1:$F$9,2,0)</f>
        <v>Commerce</v>
      </c>
      <c r="C1183" s="5" t="s">
        <v>528</v>
      </c>
      <c r="D1183" s="4" t="s">
        <v>239</v>
      </c>
      <c r="E1183" s="4" t="s">
        <v>737</v>
      </c>
      <c r="F1183" s="4" t="n">
        <v>0</v>
      </c>
      <c r="G1183" s="4" t="n">
        <v>0</v>
      </c>
      <c r="H1183" s="4" t="n">
        <v>0</v>
      </c>
      <c r="I1183" s="4" t="n">
        <f aca="false">SUMIFS(bibli_modele_init!$D$1:$D$4467,bibli_modele_init!$A$1:$A$4467,$C1183,bibli_modele_init!$C$1:$C$4467,$E1183)</f>
        <v>0.150980281649309</v>
      </c>
      <c r="J1183" s="0" t="n">
        <f aca="false">SUMIFS(bibli_modele_init!$E$1:$E$4467,bibli_modele_init!$A$1:$A$4467,$C1183,bibli_modele_init!$C$1:$C$4467,$E1183)</f>
        <v>223.125</v>
      </c>
      <c r="K1183" s="0" t="n">
        <f aca="false">F1183-I1183</f>
        <v>-0.150980281649309</v>
      </c>
      <c r="L1183" s="0" t="n">
        <f aca="false">G1183-J1183</f>
        <v>-223.125</v>
      </c>
      <c r="M1183" s="0" t="n">
        <v>1</v>
      </c>
    </row>
    <row r="1184" customFormat="false" ht="15.8" hidden="false" customHeight="false" outlineLevel="0" collapsed="false">
      <c r="A1184" s="0" t="str">
        <f aca="false">MID(C1184,1,2)</f>
        <v>03</v>
      </c>
      <c r="B1184" s="0" t="str">
        <f aca="false">VLOOKUP(A1184,Nomenclature!$E$1:$F$9,2,0)</f>
        <v>Commerce</v>
      </c>
      <c r="C1184" s="5" t="s">
        <v>528</v>
      </c>
      <c r="D1184" s="4" t="s">
        <v>738</v>
      </c>
      <c r="E1184" s="4" t="s">
        <v>738</v>
      </c>
      <c r="F1184" s="4" t="n">
        <v>0.15</v>
      </c>
      <c r="G1184" s="4" t="n">
        <v>20</v>
      </c>
      <c r="H1184" s="4" t="n">
        <v>0</v>
      </c>
      <c r="I1184" s="4" t="n">
        <f aca="false">SUMIFS(bibli_modele_init!$D$1:$D$4467,bibli_modele_init!$A$1:$A$4467,$C1184,bibli_modele_init!$C$1:$C$4467,$E1184)</f>
        <v>0.15</v>
      </c>
      <c r="J1184" s="0" t="n">
        <f aca="false">SUMIFS(bibli_modele_init!$E$1:$E$4467,bibli_modele_init!$A$1:$A$4467,$C1184,bibli_modele_init!$C$1:$C$4467,$E1184)</f>
        <v>20</v>
      </c>
      <c r="K1184" s="0" t="n">
        <f aca="false">F1184-I1184</f>
        <v>0</v>
      </c>
      <c r="L1184" s="0" t="n">
        <f aca="false">G1184-J1184</f>
        <v>0</v>
      </c>
      <c r="M1184" s="0" t="n">
        <v>1</v>
      </c>
    </row>
    <row r="1185" customFormat="false" ht="15.8" hidden="false" customHeight="false" outlineLevel="0" collapsed="false">
      <c r="A1185" s="0" t="str">
        <f aca="false">MID(C1185,1,2)</f>
        <v>03</v>
      </c>
      <c r="B1185" s="0" t="str">
        <f aca="false">VLOOKUP(A1185,Nomenclature!$E$1:$F$9,2,0)</f>
        <v>Commerce</v>
      </c>
      <c r="C1185" s="5" t="s">
        <v>675</v>
      </c>
      <c r="D1185" s="4" t="s">
        <v>155</v>
      </c>
      <c r="E1185" s="4" t="s">
        <v>732</v>
      </c>
      <c r="F1185" s="4" t="n">
        <v>0.816418363331886</v>
      </c>
      <c r="G1185" s="4" t="n">
        <v>275.5625</v>
      </c>
      <c r="H1185" s="4" t="n">
        <v>3827.015625</v>
      </c>
      <c r="I1185" s="4" t="n">
        <f aca="false">SUMIFS(bibli_modele_init!$D$1:$D$4467,bibli_modele_init!$A$1:$A$4467,$C1185,bibli_modele_init!$C$1:$C$4467,$E1185)</f>
        <v>0.846630163417187</v>
      </c>
      <c r="J1185" s="0" t="n">
        <f aca="false">SUMIFS(bibli_modele_init!$E$1:$E$4467,bibli_modele_init!$A$1:$A$4467,$C1185,bibli_modele_init!$C$1:$C$4467,$E1185)</f>
        <v>351.5625</v>
      </c>
      <c r="K1185" s="0" t="n">
        <f aca="false">F1185-I1185</f>
        <v>-0.030211800085301</v>
      </c>
      <c r="L1185" s="0" t="n">
        <f aca="false">G1185-J1185</f>
        <v>-76</v>
      </c>
      <c r="M1185" s="0" t="n">
        <v>1</v>
      </c>
    </row>
    <row r="1186" customFormat="false" ht="15.8" hidden="false" customHeight="false" outlineLevel="0" collapsed="false">
      <c r="A1186" s="0" t="str">
        <f aca="false">MID(C1186,1,2)</f>
        <v>03</v>
      </c>
      <c r="B1186" s="0" t="str">
        <f aca="false">VLOOKUP(A1186,Nomenclature!$E$1:$F$9,2,0)</f>
        <v>Commerce</v>
      </c>
      <c r="C1186" s="5" t="s">
        <v>675</v>
      </c>
      <c r="D1186" s="4" t="s">
        <v>239</v>
      </c>
      <c r="E1186" s="4" t="s">
        <v>733</v>
      </c>
      <c r="F1186" s="4" t="n">
        <v>0.568599452334498</v>
      </c>
      <c r="G1186" s="4" t="n">
        <v>268.125</v>
      </c>
      <c r="H1186" s="4" t="n">
        <v>558.609375</v>
      </c>
      <c r="I1186" s="4" t="n">
        <f aca="false">SUMIFS(bibli_modele_init!$D$1:$D$4467,bibli_modele_init!$A$1:$A$4467,$C1186,bibli_modele_init!$C$1:$C$4467,$E1186)</f>
        <v>0.603673183415322</v>
      </c>
      <c r="J1186" s="0" t="n">
        <f aca="false">SUMIFS(bibli_modele_init!$E$1:$E$4467,bibli_modele_init!$A$1:$A$4467,$C1186,bibli_modele_init!$C$1:$C$4467,$E1186)</f>
        <v>268.125</v>
      </c>
      <c r="K1186" s="0" t="n">
        <f aca="false">F1186-I1186</f>
        <v>-0.035073731080824</v>
      </c>
      <c r="L1186" s="0" t="n">
        <f aca="false">G1186-J1186</f>
        <v>0</v>
      </c>
      <c r="M1186" s="0" t="n">
        <v>1</v>
      </c>
    </row>
    <row r="1187" customFormat="false" ht="15.8" hidden="false" customHeight="false" outlineLevel="0" collapsed="false">
      <c r="A1187" s="0" t="str">
        <f aca="false">MID(C1187,1,2)</f>
        <v>03</v>
      </c>
      <c r="B1187" s="0" t="str">
        <f aca="false">VLOOKUP(A1187,Nomenclature!$E$1:$F$9,2,0)</f>
        <v>Commerce</v>
      </c>
      <c r="C1187" s="5" t="s">
        <v>675</v>
      </c>
      <c r="D1187" s="4" t="s">
        <v>155</v>
      </c>
      <c r="E1187" s="4" t="s">
        <v>734</v>
      </c>
      <c r="F1187" s="4" t="n">
        <v>0.0979702035998263</v>
      </c>
      <c r="G1187" s="4" t="n">
        <v>223.125</v>
      </c>
      <c r="H1187" s="4" t="n">
        <v>558.609375</v>
      </c>
      <c r="I1187" s="4" t="n">
        <f aca="false">SUMIFS(bibli_modele_init!$D$1:$D$4467,bibli_modele_init!$A$1:$A$4467,$C1187,bibli_modele_init!$C$1:$C$4467,$E1187)</f>
        <v>0.0914360576490563</v>
      </c>
      <c r="J1187" s="0" t="n">
        <f aca="false">SUMIFS(bibli_modele_init!$E$1:$E$4467,bibli_modele_init!$A$1:$A$4467,$C1187,bibli_modele_init!$C$1:$C$4467,$E1187)</f>
        <v>223.125</v>
      </c>
      <c r="K1187" s="0" t="n">
        <f aca="false">F1187-I1187</f>
        <v>0.00653414595077</v>
      </c>
      <c r="L1187" s="0" t="n">
        <f aca="false">G1187-J1187</f>
        <v>0</v>
      </c>
      <c r="M1187" s="0" t="n">
        <v>1</v>
      </c>
    </row>
    <row r="1188" customFormat="false" ht="15.8" hidden="false" customHeight="false" outlineLevel="0" collapsed="false">
      <c r="A1188" s="0" t="str">
        <f aca="false">MID(C1188,1,2)</f>
        <v>03</v>
      </c>
      <c r="B1188" s="0" t="str">
        <f aca="false">VLOOKUP(A1188,Nomenclature!$E$1:$F$9,2,0)</f>
        <v>Commerce</v>
      </c>
      <c r="C1188" s="5" t="s">
        <v>675</v>
      </c>
      <c r="D1188" s="4" t="s">
        <v>239</v>
      </c>
      <c r="E1188" s="4" t="s">
        <v>735</v>
      </c>
      <c r="F1188" s="4" t="n">
        <v>0.0682319342801398</v>
      </c>
      <c r="G1188" s="4" t="n">
        <v>223.125</v>
      </c>
      <c r="H1188" s="4" t="n">
        <v>558.609375</v>
      </c>
      <c r="I1188" s="4" t="n">
        <f aca="false">SUMIFS(bibli_modele_init!$D$1:$D$4467,bibli_modele_init!$A$1:$A$4467,$C1188,bibli_modele_init!$C$1:$C$4467,$E1188)</f>
        <v>0.0724407820098387</v>
      </c>
      <c r="J1188" s="0" t="n">
        <f aca="false">SUMIFS(bibli_modele_init!$E$1:$E$4467,bibli_modele_init!$A$1:$A$4467,$C1188,bibli_modele_init!$C$1:$C$4467,$E1188)</f>
        <v>223.125</v>
      </c>
      <c r="K1188" s="0" t="n">
        <f aca="false">F1188-I1188</f>
        <v>-0.0042088477296989</v>
      </c>
      <c r="L1188" s="0" t="n">
        <f aca="false">G1188-J1188</f>
        <v>0</v>
      </c>
      <c r="M1188" s="0" t="n">
        <v>1</v>
      </c>
    </row>
    <row r="1189" customFormat="false" ht="15.8" hidden="false" customHeight="false" outlineLevel="0" collapsed="false">
      <c r="A1189" s="0" t="str">
        <f aca="false">MID(C1189,1,2)</f>
        <v>03</v>
      </c>
      <c r="B1189" s="0" t="str">
        <f aca="false">VLOOKUP(A1189,Nomenclature!$E$1:$F$9,2,0)</f>
        <v>Commerce</v>
      </c>
      <c r="C1189" s="5" t="s">
        <v>675</v>
      </c>
      <c r="D1189" s="4" t="s">
        <v>155</v>
      </c>
      <c r="E1189" s="4" t="s">
        <v>736</v>
      </c>
      <c r="F1189" s="4" t="n">
        <v>0.204104590832971</v>
      </c>
      <c r="G1189" s="4" t="n">
        <v>225.5625</v>
      </c>
      <c r="H1189" s="4" t="n">
        <v>654.515625</v>
      </c>
      <c r="I1189" s="4" t="n">
        <f aca="false">SUMIFS(bibli_modele_init!$D$1:$D$4467,bibli_modele_init!$A$1:$A$4467,$C1189,bibli_modele_init!$C$1:$C$4467,$E1189)</f>
        <v>0.190491786768867</v>
      </c>
      <c r="J1189" s="0" t="n">
        <f aca="false">SUMIFS(bibli_modele_init!$E$1:$E$4467,bibli_modele_init!$A$1:$A$4467,$C1189,bibli_modele_init!$C$1:$C$4467,$E1189)</f>
        <v>225.5625</v>
      </c>
      <c r="K1189" s="0" t="n">
        <f aca="false">F1189-I1189</f>
        <v>0.013612804064104</v>
      </c>
      <c r="L1189" s="0" t="n">
        <f aca="false">G1189-J1189</f>
        <v>0</v>
      </c>
      <c r="M1189" s="0" t="n">
        <v>1</v>
      </c>
    </row>
    <row r="1190" customFormat="false" ht="15.8" hidden="false" customHeight="false" outlineLevel="0" collapsed="false">
      <c r="A1190" s="0" t="str">
        <f aca="false">MID(C1190,1,2)</f>
        <v>03</v>
      </c>
      <c r="B1190" s="0" t="str">
        <f aca="false">VLOOKUP(A1190,Nomenclature!$E$1:$F$9,2,0)</f>
        <v>Commerce</v>
      </c>
      <c r="C1190" s="5" t="s">
        <v>675</v>
      </c>
      <c r="D1190" s="4" t="s">
        <v>239</v>
      </c>
      <c r="E1190" s="4" t="s">
        <v>737</v>
      </c>
      <c r="F1190" s="4" t="n">
        <v>0</v>
      </c>
      <c r="G1190" s="4" t="n">
        <v>0</v>
      </c>
      <c r="H1190" s="4" t="n">
        <v>0</v>
      </c>
      <c r="I1190" s="4" t="n">
        <f aca="false">SUMIFS(bibli_modele_init!$D$1:$D$4467,bibli_modele_init!$A$1:$A$4467,$C1190,bibli_modele_init!$C$1:$C$4467,$E1190)</f>
        <v>0.150918295853831</v>
      </c>
      <c r="J1190" s="0" t="n">
        <f aca="false">SUMIFS(bibli_modele_init!$E$1:$E$4467,bibli_modele_init!$A$1:$A$4467,$C1190,bibli_modele_init!$C$1:$C$4467,$E1190)</f>
        <v>223.125</v>
      </c>
      <c r="K1190" s="0" t="n">
        <f aca="false">F1190-I1190</f>
        <v>-0.150918295853831</v>
      </c>
      <c r="L1190" s="0" t="n">
        <f aca="false">G1190-J1190</f>
        <v>-223.125</v>
      </c>
      <c r="M1190" s="0" t="n">
        <v>1</v>
      </c>
    </row>
    <row r="1191" customFormat="false" ht="15.8" hidden="false" customHeight="false" outlineLevel="0" collapsed="false">
      <c r="A1191" s="0" t="str">
        <f aca="false">MID(C1191,1,2)</f>
        <v>03</v>
      </c>
      <c r="B1191" s="0" t="str">
        <f aca="false">VLOOKUP(A1191,Nomenclature!$E$1:$F$9,2,0)</f>
        <v>Commerce</v>
      </c>
      <c r="C1191" s="5" t="s">
        <v>675</v>
      </c>
      <c r="D1191" s="4" t="s">
        <v>738</v>
      </c>
      <c r="E1191" s="4" t="s">
        <v>738</v>
      </c>
      <c r="F1191" s="4" t="n">
        <v>0.15</v>
      </c>
      <c r="G1191" s="4" t="n">
        <v>20</v>
      </c>
      <c r="H1191" s="4" t="n">
        <v>0</v>
      </c>
      <c r="I1191" s="4" t="n">
        <f aca="false">SUMIFS(bibli_modele_init!$D$1:$D$4467,bibli_modele_init!$A$1:$A$4467,$C1191,bibli_modele_init!$C$1:$C$4467,$E1191)</f>
        <v>0.15</v>
      </c>
      <c r="J1191" s="0" t="n">
        <f aca="false">SUMIFS(bibli_modele_init!$E$1:$E$4467,bibli_modele_init!$A$1:$A$4467,$C1191,bibli_modele_init!$C$1:$C$4467,$E1191)</f>
        <v>20</v>
      </c>
      <c r="K1191" s="0" t="n">
        <f aca="false">F1191-I1191</f>
        <v>0</v>
      </c>
      <c r="L1191" s="0" t="n">
        <f aca="false">G1191-J1191</f>
        <v>0</v>
      </c>
      <c r="M1191" s="0" t="n">
        <v>1</v>
      </c>
    </row>
    <row r="1192" customFormat="false" ht="15.8" hidden="false" customHeight="false" outlineLevel="0" collapsed="false">
      <c r="A1192" s="0" t="str">
        <f aca="false">MID(C1192,1,2)</f>
        <v>04</v>
      </c>
      <c r="B1192" s="0" t="str">
        <f aca="false">VLOOKUP(A1192,Nomenclature!$E$1:$F$9,2,0)</f>
        <v>Enseignement Recherche</v>
      </c>
      <c r="C1192" s="5" t="s">
        <v>592</v>
      </c>
      <c r="D1192" s="4" t="s">
        <v>155</v>
      </c>
      <c r="E1192" s="4" t="s">
        <v>732</v>
      </c>
      <c r="F1192" s="4" t="n">
        <v>0.671703371537616</v>
      </c>
      <c r="G1192" s="4" t="n">
        <v>210.19058828</v>
      </c>
      <c r="H1192" s="4" t="n">
        <v>6061.226471</v>
      </c>
      <c r="I1192" s="4" t="n">
        <f aca="false">SUMIFS(bibli_modele_init!$D$1:$D$4467,bibli_modele_init!$A$1:$A$4467,$C1192,bibli_modele_init!$C$1:$C$4467,$E1192)</f>
        <v>0.685218681417959</v>
      </c>
      <c r="J1192" s="0" t="n">
        <f aca="false">SUMIFS(bibli_modele_init!$E$1:$E$4467,bibli_modele_init!$A$1:$A$4467,$C1192,bibli_modele_init!$C$1:$C$4467,$E1192)</f>
        <v>286.19058828</v>
      </c>
      <c r="K1192" s="0" t="n">
        <f aca="false">F1192-I1192</f>
        <v>-0.013515309880343</v>
      </c>
      <c r="L1192" s="0" t="n">
        <f aca="false">G1192-J1192</f>
        <v>-76</v>
      </c>
      <c r="M1192" s="0" t="n">
        <v>1</v>
      </c>
    </row>
    <row r="1193" customFormat="false" ht="15.8" hidden="false" customHeight="false" outlineLevel="0" collapsed="false">
      <c r="A1193" s="0" t="str">
        <f aca="false">MID(C1193,1,2)</f>
        <v>04</v>
      </c>
      <c r="B1193" s="0" t="str">
        <f aca="false">VLOOKUP(A1193,Nomenclature!$E$1:$F$9,2,0)</f>
        <v>Enseignement Recherche</v>
      </c>
      <c r="C1193" s="5" t="s">
        <v>592</v>
      </c>
      <c r="D1193" s="4" t="s">
        <v>239</v>
      </c>
      <c r="E1193" s="4" t="s">
        <v>733</v>
      </c>
      <c r="F1193" s="4" t="n">
        <v>0</v>
      </c>
      <c r="G1193" s="4" t="n">
        <v>0</v>
      </c>
      <c r="H1193" s="4" t="n">
        <v>0</v>
      </c>
      <c r="I1193" s="4" t="n">
        <f aca="false">SUMIFS(bibli_modele_init!$D$1:$D$4467,bibli_modele_init!$A$1:$A$4467,$C1193,bibli_modele_init!$C$1:$C$4467,$E1193)</f>
        <v>0.266419149057405</v>
      </c>
      <c r="J1193" s="0" t="n">
        <f aca="false">SUMIFS(bibli_modele_init!$E$1:$E$4467,bibli_modele_init!$A$1:$A$4467,$C1193,bibli_modele_init!$C$1:$C$4467,$E1193)</f>
        <v>149.42117652</v>
      </c>
      <c r="K1193" s="0" t="n">
        <f aca="false">F1193-I1193</f>
        <v>-0.266419149057405</v>
      </c>
      <c r="L1193" s="0" t="n">
        <f aca="false">G1193-J1193</f>
        <v>-149.42117652</v>
      </c>
      <c r="M1193" s="0" t="n">
        <v>1</v>
      </c>
    </row>
    <row r="1194" customFormat="false" ht="15.8" hidden="false" customHeight="false" outlineLevel="0" collapsed="false">
      <c r="A1194" s="0" t="str">
        <f aca="false">MID(C1194,1,2)</f>
        <v>04</v>
      </c>
      <c r="B1194" s="0" t="str">
        <f aca="false">VLOOKUP(A1194,Nomenclature!$E$1:$F$9,2,0)</f>
        <v>Enseignement Recherche</v>
      </c>
      <c r="C1194" s="5" t="s">
        <v>592</v>
      </c>
      <c r="D1194" s="4" t="s">
        <v>155</v>
      </c>
      <c r="E1194" s="4" t="s">
        <v>734</v>
      </c>
      <c r="F1194" s="4" t="n">
        <v>0.112750208822601</v>
      </c>
      <c r="G1194" s="4" t="n">
        <v>88.9411765</v>
      </c>
      <c r="H1194" s="4" t="n">
        <v>467.6082354</v>
      </c>
      <c r="I1194" s="4" t="n">
        <f aca="false">SUMIFS(bibli_modele_init!$D$1:$D$4467,bibli_modele_init!$A$1:$A$4467,$C1194,bibli_modele_init!$C$1:$C$4467,$E1194)</f>
        <v>0.103516965085642</v>
      </c>
      <c r="J1194" s="0" t="n">
        <f aca="false">SUMIFS(bibli_modele_init!$E$1:$E$4467,bibli_modele_init!$A$1:$A$4467,$C1194,bibli_modele_init!$C$1:$C$4467,$E1194)</f>
        <v>88.9411765</v>
      </c>
      <c r="K1194" s="0" t="n">
        <f aca="false">F1194-I1194</f>
        <v>0.009233243736959</v>
      </c>
      <c r="L1194" s="0" t="n">
        <f aca="false">G1194-J1194</f>
        <v>0</v>
      </c>
      <c r="M1194" s="0" t="n">
        <v>1</v>
      </c>
    </row>
    <row r="1195" customFormat="false" ht="15.8" hidden="false" customHeight="false" outlineLevel="0" collapsed="false">
      <c r="A1195" s="0" t="str">
        <f aca="false">MID(C1195,1,2)</f>
        <v>04</v>
      </c>
      <c r="B1195" s="0" t="str">
        <f aca="false">VLOOKUP(A1195,Nomenclature!$E$1:$F$9,2,0)</f>
        <v>Enseignement Recherche</v>
      </c>
      <c r="C1195" s="5" t="s">
        <v>592</v>
      </c>
      <c r="D1195" s="4" t="s">
        <v>239</v>
      </c>
      <c r="E1195" s="4" t="s">
        <v>735</v>
      </c>
      <c r="F1195" s="4" t="n">
        <v>0.187786056881515</v>
      </c>
      <c r="G1195" s="4" t="n">
        <v>106.7294118</v>
      </c>
      <c r="H1195" s="4" t="n">
        <v>467.6082354</v>
      </c>
      <c r="I1195" s="4" t="n">
        <f aca="false">SUMIFS(bibli_modele_init!$D$1:$D$4467,bibli_modele_init!$A$1:$A$4467,$C1195,bibli_modele_init!$C$1:$C$4467,$E1195)</f>
        <v>0.0447203571632072</v>
      </c>
      <c r="J1195" s="0" t="n">
        <f aca="false">SUMIFS(bibli_modele_init!$E$1:$E$4467,bibli_modele_init!$A$1:$A$4467,$C1195,bibli_modele_init!$C$1:$C$4467,$E1195)</f>
        <v>106.7294118</v>
      </c>
      <c r="K1195" s="0" t="n">
        <f aca="false">F1195-I1195</f>
        <v>0.143065699718308</v>
      </c>
      <c r="L1195" s="0" t="n">
        <f aca="false">G1195-J1195</f>
        <v>0</v>
      </c>
      <c r="M1195" s="0" t="n">
        <v>1</v>
      </c>
    </row>
    <row r="1196" customFormat="false" ht="15.8" hidden="false" customHeight="false" outlineLevel="0" collapsed="false">
      <c r="A1196" s="0" t="str">
        <f aca="false">MID(C1196,1,2)</f>
        <v>04</v>
      </c>
      <c r="B1196" s="0" t="str">
        <f aca="false">VLOOKUP(A1196,Nomenclature!$E$1:$F$9,2,0)</f>
        <v>Enseignement Recherche</v>
      </c>
      <c r="C1196" s="5" t="s">
        <v>592</v>
      </c>
      <c r="D1196" s="4" t="s">
        <v>155</v>
      </c>
      <c r="E1196" s="4" t="s">
        <v>736</v>
      </c>
      <c r="F1196" s="4" t="n">
        <v>0.15785029231134</v>
      </c>
      <c r="G1196" s="4" t="n">
        <v>135.19058828</v>
      </c>
      <c r="H1196" s="4" t="n">
        <v>1377.476471</v>
      </c>
      <c r="I1196" s="4" t="n">
        <f aca="false">SUMIFS(bibli_modele_init!$D$1:$D$4467,bibli_modele_init!$A$1:$A$4467,$C1196,bibli_modele_init!$C$1:$C$4467,$E1196)</f>
        <v>0.144923751119898</v>
      </c>
      <c r="J1196" s="0" t="n">
        <f aca="false">SUMIFS(bibli_modele_init!$E$1:$E$4467,bibli_modele_init!$A$1:$A$4467,$C1196,bibli_modele_init!$C$1:$C$4467,$E1196)</f>
        <v>135.19058828</v>
      </c>
      <c r="K1196" s="0" t="n">
        <f aca="false">F1196-I1196</f>
        <v>0.012926541191442</v>
      </c>
      <c r="L1196" s="0" t="n">
        <f aca="false">G1196-J1196</f>
        <v>0</v>
      </c>
      <c r="M1196" s="0" t="n">
        <v>1</v>
      </c>
    </row>
    <row r="1197" customFormat="false" ht="15.8" hidden="false" customHeight="false" outlineLevel="0" collapsed="false">
      <c r="A1197" s="0" t="str">
        <f aca="false">MID(C1197,1,2)</f>
        <v>04</v>
      </c>
      <c r="B1197" s="0" t="str">
        <f aca="false">VLOOKUP(A1197,Nomenclature!$E$1:$F$9,2,0)</f>
        <v>Enseignement Recherche</v>
      </c>
      <c r="C1197" s="5" t="s">
        <v>592</v>
      </c>
      <c r="D1197" s="4" t="s">
        <v>239</v>
      </c>
      <c r="E1197" s="4" t="s">
        <v>737</v>
      </c>
      <c r="F1197" s="4" t="n">
        <v>0.262900479566997</v>
      </c>
      <c r="G1197" s="4" t="n">
        <v>149.42117652</v>
      </c>
      <c r="H1197" s="4" t="n">
        <v>467.6082354</v>
      </c>
      <c r="I1197" s="4" t="n">
        <f aca="false">SUMIFS(bibli_modele_init!$D$1:$D$4467,bibli_modele_init!$A$1:$A$4467,$C1197,bibli_modele_init!$C$1:$C$4467,$E1197)</f>
        <v>0.0626085000284901</v>
      </c>
      <c r="J1197" s="0" t="n">
        <f aca="false">SUMIFS(bibli_modele_init!$E$1:$E$4467,bibli_modele_init!$A$1:$A$4467,$C1197,bibli_modele_init!$C$1:$C$4467,$E1197)</f>
        <v>149.42117652</v>
      </c>
      <c r="K1197" s="0" t="n">
        <f aca="false">F1197-I1197</f>
        <v>0.200291979538507</v>
      </c>
      <c r="L1197" s="0" t="n">
        <f aca="false">G1197-J1197</f>
        <v>0</v>
      </c>
      <c r="M1197" s="0" t="n">
        <v>1</v>
      </c>
    </row>
    <row r="1198" customFormat="false" ht="15.8" hidden="false" customHeight="false" outlineLevel="0" collapsed="false">
      <c r="A1198" s="0" t="str">
        <f aca="false">MID(C1198,1,2)</f>
        <v>04</v>
      </c>
      <c r="B1198" s="0" t="str">
        <f aca="false">VLOOKUP(A1198,Nomenclature!$E$1:$F$9,2,0)</f>
        <v>Enseignement Recherche</v>
      </c>
      <c r="C1198" s="5" t="s">
        <v>592</v>
      </c>
      <c r="D1198" s="4" t="s">
        <v>738</v>
      </c>
      <c r="E1198" s="4" t="s">
        <v>738</v>
      </c>
      <c r="F1198" s="4" t="n">
        <v>0.15</v>
      </c>
      <c r="G1198" s="4" t="n">
        <v>20</v>
      </c>
      <c r="H1198" s="4" t="n">
        <v>0</v>
      </c>
      <c r="I1198" s="4" t="n">
        <f aca="false">SUMIFS(bibli_modele_init!$D$1:$D$4467,bibli_modele_init!$A$1:$A$4467,$C1198,bibli_modele_init!$C$1:$C$4467,$E1198)</f>
        <v>0.15</v>
      </c>
      <c r="J1198" s="0" t="n">
        <f aca="false">SUMIFS(bibli_modele_init!$E$1:$E$4467,bibli_modele_init!$A$1:$A$4467,$C1198,bibli_modele_init!$C$1:$C$4467,$E1198)</f>
        <v>20</v>
      </c>
      <c r="K1198" s="0" t="n">
        <f aca="false">F1198-I1198</f>
        <v>0</v>
      </c>
      <c r="L1198" s="0" t="n">
        <f aca="false">G1198-J1198</f>
        <v>0</v>
      </c>
      <c r="M1198" s="0" t="n">
        <v>1</v>
      </c>
    </row>
    <row r="1199" customFormat="false" ht="15.8" hidden="false" customHeight="false" outlineLevel="0" collapsed="false">
      <c r="A1199" s="0" t="str">
        <f aca="false">MID(C1199,1,2)</f>
        <v>04</v>
      </c>
      <c r="B1199" s="0" t="str">
        <f aca="false">VLOOKUP(A1199,Nomenclature!$E$1:$F$9,2,0)</f>
        <v>Enseignement Recherche</v>
      </c>
      <c r="C1199" s="5" t="s">
        <v>432</v>
      </c>
      <c r="D1199" s="4" t="s">
        <v>155</v>
      </c>
      <c r="E1199" s="4" t="s">
        <v>732</v>
      </c>
      <c r="F1199" s="4" t="n">
        <v>0.650304299264732</v>
      </c>
      <c r="G1199" s="4" t="n">
        <v>210.19058828</v>
      </c>
      <c r="H1199" s="4" t="n">
        <v>6061.226471</v>
      </c>
      <c r="I1199" s="4" t="n">
        <f aca="false">SUMIFS(bibli_modele_init!$D$1:$D$4467,bibli_modele_init!$A$1:$A$4467,$C1199,bibli_modele_init!$C$1:$C$4467,$E1199)</f>
        <v>0</v>
      </c>
      <c r="J1199" s="0" t="n">
        <f aca="false">SUMIFS(bibli_modele_init!$E$1:$E$4467,bibli_modele_init!$A$1:$A$4467,$C1199,bibli_modele_init!$C$1:$C$4467,$E1199)</f>
        <v>0</v>
      </c>
      <c r="K1199" s="0" t="n">
        <f aca="false">F1199-I1199</f>
        <v>0.650304299264732</v>
      </c>
      <c r="L1199" s="0" t="n">
        <f aca="false">G1199-J1199</f>
        <v>210.19058828</v>
      </c>
      <c r="M1199" s="0" t="n">
        <v>1</v>
      </c>
    </row>
    <row r="1200" customFormat="false" ht="15.8" hidden="false" customHeight="false" outlineLevel="0" collapsed="false">
      <c r="A1200" s="0" t="str">
        <f aca="false">MID(C1200,1,2)</f>
        <v>04</v>
      </c>
      <c r="B1200" s="0" t="str">
        <f aca="false">VLOOKUP(A1200,Nomenclature!$E$1:$F$9,2,0)</f>
        <v>Enseignement Recherche</v>
      </c>
      <c r="C1200" s="5" t="s">
        <v>432</v>
      </c>
      <c r="D1200" s="4" t="s">
        <v>239</v>
      </c>
      <c r="E1200" s="4" t="s">
        <v>733</v>
      </c>
      <c r="F1200" s="4" t="n">
        <v>0</v>
      </c>
      <c r="G1200" s="4" t="n">
        <v>0</v>
      </c>
      <c r="H1200" s="4" t="n">
        <v>0</v>
      </c>
      <c r="I1200" s="4" t="n">
        <f aca="false">SUMIFS(bibli_modele_init!$D$1:$D$4467,bibli_modele_init!$A$1:$A$4467,$C1200,bibli_modele_init!$C$1:$C$4467,$E1200)</f>
        <v>0</v>
      </c>
      <c r="J1200" s="0" t="n">
        <f aca="false">SUMIFS(bibli_modele_init!$E$1:$E$4467,bibli_modele_init!$A$1:$A$4467,$C1200,bibli_modele_init!$C$1:$C$4467,$E1200)</f>
        <v>0</v>
      </c>
      <c r="K1200" s="0" t="n">
        <f aca="false">F1200-I1200</f>
        <v>0</v>
      </c>
      <c r="L1200" s="0" t="n">
        <f aca="false">G1200-J1200</f>
        <v>0</v>
      </c>
      <c r="M1200" s="0" t="n">
        <v>1</v>
      </c>
    </row>
    <row r="1201" customFormat="false" ht="15.8" hidden="false" customHeight="false" outlineLevel="0" collapsed="false">
      <c r="A1201" s="0" t="str">
        <f aca="false">MID(C1201,1,2)</f>
        <v>04</v>
      </c>
      <c r="B1201" s="0" t="str">
        <f aca="false">VLOOKUP(A1201,Nomenclature!$E$1:$F$9,2,0)</f>
        <v>Enseignement Recherche</v>
      </c>
      <c r="C1201" s="5" t="s">
        <v>432</v>
      </c>
      <c r="D1201" s="4" t="s">
        <v>155</v>
      </c>
      <c r="E1201" s="4" t="s">
        <v>734</v>
      </c>
      <c r="F1201" s="4" t="n">
        <v>0.109158221690165</v>
      </c>
      <c r="G1201" s="4" t="n">
        <v>88.9411764999998</v>
      </c>
      <c r="H1201" s="4" t="n">
        <v>467.6082354</v>
      </c>
      <c r="I1201" s="4" t="n">
        <f aca="false">SUMIFS(bibli_modele_init!$D$1:$D$4467,bibli_modele_init!$A$1:$A$4467,$C1201,bibli_modele_init!$C$1:$C$4467,$E1201)</f>
        <v>0</v>
      </c>
      <c r="J1201" s="0" t="n">
        <f aca="false">SUMIFS(bibli_modele_init!$E$1:$E$4467,bibli_modele_init!$A$1:$A$4467,$C1201,bibli_modele_init!$C$1:$C$4467,$E1201)</f>
        <v>0</v>
      </c>
      <c r="K1201" s="0" t="n">
        <f aca="false">F1201-I1201</f>
        <v>0.109158221690165</v>
      </c>
      <c r="L1201" s="0" t="n">
        <f aca="false">G1201-J1201</f>
        <v>88.9411764999998</v>
      </c>
      <c r="M1201" s="0" t="n">
        <v>1</v>
      </c>
    </row>
    <row r="1202" customFormat="false" ht="15.8" hidden="false" customHeight="false" outlineLevel="0" collapsed="false">
      <c r="A1202" s="0" t="str">
        <f aca="false">MID(C1202,1,2)</f>
        <v>04</v>
      </c>
      <c r="B1202" s="0" t="str">
        <f aca="false">VLOOKUP(A1202,Nomenclature!$E$1:$F$9,2,0)</f>
        <v>Enseignement Recherche</v>
      </c>
      <c r="C1202" s="5" t="s">
        <v>432</v>
      </c>
      <c r="D1202" s="4" t="s">
        <v>239</v>
      </c>
      <c r="E1202" s="4" t="s">
        <v>735</v>
      </c>
      <c r="F1202" s="4" t="n">
        <v>0</v>
      </c>
      <c r="G1202" s="4" t="n">
        <v>0</v>
      </c>
      <c r="H1202" s="4" t="n">
        <v>0</v>
      </c>
      <c r="I1202" s="4" t="n">
        <f aca="false">SUMIFS(bibli_modele_init!$D$1:$D$4467,bibli_modele_init!$A$1:$A$4467,$C1202,bibli_modele_init!$C$1:$C$4467,$E1202)</f>
        <v>0</v>
      </c>
      <c r="J1202" s="0" t="n">
        <f aca="false">SUMIFS(bibli_modele_init!$E$1:$E$4467,bibli_modele_init!$A$1:$A$4467,$C1202,bibli_modele_init!$C$1:$C$4467,$E1202)</f>
        <v>0</v>
      </c>
      <c r="K1202" s="0" t="n">
        <f aca="false">F1202-I1202</f>
        <v>0</v>
      </c>
      <c r="L1202" s="0" t="n">
        <f aca="false">G1202-J1202</f>
        <v>0</v>
      </c>
      <c r="M1202" s="0" t="n">
        <v>1</v>
      </c>
    </row>
    <row r="1203" customFormat="false" ht="15.8" hidden="false" customHeight="false" outlineLevel="0" collapsed="false">
      <c r="A1203" s="0" t="str">
        <f aca="false">MID(C1203,1,2)</f>
        <v>04</v>
      </c>
      <c r="B1203" s="0" t="str">
        <f aca="false">VLOOKUP(A1203,Nomenclature!$E$1:$F$9,2,0)</f>
        <v>Enseignement Recherche</v>
      </c>
      <c r="C1203" s="5" t="s">
        <v>432</v>
      </c>
      <c r="D1203" s="4" t="s">
        <v>155</v>
      </c>
      <c r="E1203" s="4" t="s">
        <v>736</v>
      </c>
      <c r="F1203" s="4" t="n">
        <v>0.152821510327212</v>
      </c>
      <c r="G1203" s="4" t="n">
        <v>135.19058828</v>
      </c>
      <c r="H1203" s="4" t="n">
        <v>1377.476471</v>
      </c>
      <c r="I1203" s="4" t="n">
        <f aca="false">SUMIFS(bibli_modele_init!$D$1:$D$4467,bibli_modele_init!$A$1:$A$4467,$C1203,bibli_modele_init!$C$1:$C$4467,$E1203)</f>
        <v>0</v>
      </c>
      <c r="J1203" s="0" t="n">
        <f aca="false">SUMIFS(bibli_modele_init!$E$1:$E$4467,bibli_modele_init!$A$1:$A$4467,$C1203,bibli_modele_init!$C$1:$C$4467,$E1203)</f>
        <v>0</v>
      </c>
      <c r="K1203" s="0" t="n">
        <f aca="false">F1203-I1203</f>
        <v>0.152821510327212</v>
      </c>
      <c r="L1203" s="0" t="n">
        <f aca="false">G1203-J1203</f>
        <v>135.19058828</v>
      </c>
      <c r="M1203" s="0" t="n">
        <v>1</v>
      </c>
    </row>
    <row r="1204" customFormat="false" ht="15.8" hidden="false" customHeight="false" outlineLevel="0" collapsed="false">
      <c r="A1204" s="0" t="str">
        <f aca="false">MID(C1204,1,2)</f>
        <v>04</v>
      </c>
      <c r="B1204" s="0" t="str">
        <f aca="false">VLOOKUP(A1204,Nomenclature!$E$1:$F$9,2,0)</f>
        <v>Enseignement Recherche</v>
      </c>
      <c r="C1204" s="5" t="s">
        <v>432</v>
      </c>
      <c r="D1204" s="4" t="s">
        <v>239</v>
      </c>
      <c r="E1204" s="4" t="s">
        <v>737</v>
      </c>
      <c r="F1204" s="4" t="n">
        <v>0</v>
      </c>
      <c r="G1204" s="4" t="n">
        <v>0</v>
      </c>
      <c r="H1204" s="4" t="n">
        <v>0</v>
      </c>
      <c r="I1204" s="4" t="n">
        <f aca="false">SUMIFS(bibli_modele_init!$D$1:$D$4467,bibli_modele_init!$A$1:$A$4467,$C1204,bibli_modele_init!$C$1:$C$4467,$E1204)</f>
        <v>0</v>
      </c>
      <c r="J1204" s="0" t="n">
        <f aca="false">SUMIFS(bibli_modele_init!$E$1:$E$4467,bibli_modele_init!$A$1:$A$4467,$C1204,bibli_modele_init!$C$1:$C$4467,$E1204)</f>
        <v>0</v>
      </c>
      <c r="K1204" s="0" t="n">
        <f aca="false">F1204-I1204</f>
        <v>0</v>
      </c>
      <c r="L1204" s="0" t="n">
        <f aca="false">G1204-J1204</f>
        <v>0</v>
      </c>
      <c r="M1204" s="0" t="n">
        <v>1</v>
      </c>
    </row>
    <row r="1205" customFormat="false" ht="15.8" hidden="false" customHeight="false" outlineLevel="0" collapsed="false">
      <c r="A1205" s="0" t="str">
        <f aca="false">MID(C1205,1,2)</f>
        <v>04</v>
      </c>
      <c r="B1205" s="0" t="str">
        <f aca="false">VLOOKUP(A1205,Nomenclature!$E$1:$F$9,2,0)</f>
        <v>Enseignement Recherche</v>
      </c>
      <c r="C1205" s="5" t="s">
        <v>432</v>
      </c>
      <c r="D1205" s="4" t="s">
        <v>738</v>
      </c>
      <c r="E1205" s="4" t="s">
        <v>738</v>
      </c>
      <c r="F1205" s="4" t="n">
        <v>0.15</v>
      </c>
      <c r="G1205" s="4" t="n">
        <v>20</v>
      </c>
      <c r="H1205" s="4" t="n">
        <v>0</v>
      </c>
      <c r="I1205" s="4" t="n">
        <f aca="false">SUMIFS(bibli_modele_init!$D$1:$D$4467,bibli_modele_init!$A$1:$A$4467,$C1205,bibli_modele_init!$C$1:$C$4467,$E1205)</f>
        <v>0</v>
      </c>
      <c r="J1205" s="0" t="n">
        <f aca="false">SUMIFS(bibli_modele_init!$E$1:$E$4467,bibli_modele_init!$A$1:$A$4467,$C1205,bibli_modele_init!$C$1:$C$4467,$E1205)</f>
        <v>0</v>
      </c>
      <c r="K1205" s="0" t="n">
        <f aca="false">F1205-I1205</f>
        <v>0.15</v>
      </c>
      <c r="L1205" s="0" t="n">
        <f aca="false">G1205-J1205</f>
        <v>20</v>
      </c>
      <c r="M1205" s="0" t="n">
        <v>1</v>
      </c>
    </row>
    <row r="1206" customFormat="false" ht="15.8" hidden="false" customHeight="false" outlineLevel="0" collapsed="false">
      <c r="A1206" s="0" t="str">
        <f aca="false">MID(C1206,1,2)</f>
        <v>04</v>
      </c>
      <c r="B1206" s="0" t="str">
        <f aca="false">VLOOKUP(A1206,Nomenclature!$E$1:$F$9,2,0)</f>
        <v>Enseignement Recherche</v>
      </c>
      <c r="C1206" s="5" t="s">
        <v>565</v>
      </c>
      <c r="D1206" s="4" t="s">
        <v>155</v>
      </c>
      <c r="E1206" s="4" t="s">
        <v>732</v>
      </c>
      <c r="F1206" s="4" t="n">
        <v>0.633967091753173</v>
      </c>
      <c r="G1206" s="4" t="n">
        <v>210.19058828</v>
      </c>
      <c r="H1206" s="4" t="n">
        <v>6061.226471</v>
      </c>
      <c r="I1206" s="4" t="n">
        <f aca="false">SUMIFS(bibli_modele_init!$D$1:$D$4467,bibli_modele_init!$A$1:$A$4467,$C1206,bibli_modele_init!$C$1:$C$4467,$E1206)</f>
        <v>0</v>
      </c>
      <c r="J1206" s="0" t="n">
        <f aca="false">SUMIFS(bibli_modele_init!$E$1:$E$4467,bibli_modele_init!$A$1:$A$4467,$C1206,bibli_modele_init!$C$1:$C$4467,$E1206)</f>
        <v>0</v>
      </c>
      <c r="K1206" s="0" t="n">
        <f aca="false">F1206-I1206</f>
        <v>0.633967091753173</v>
      </c>
      <c r="L1206" s="0" t="n">
        <f aca="false">G1206-J1206</f>
        <v>210.19058828</v>
      </c>
      <c r="M1206" s="0" t="n">
        <v>1</v>
      </c>
    </row>
    <row r="1207" customFormat="false" ht="15.8" hidden="false" customHeight="false" outlineLevel="0" collapsed="false">
      <c r="A1207" s="0" t="str">
        <f aca="false">MID(C1207,1,2)</f>
        <v>04</v>
      </c>
      <c r="B1207" s="0" t="str">
        <f aca="false">VLOOKUP(A1207,Nomenclature!$E$1:$F$9,2,0)</f>
        <v>Enseignement Recherche</v>
      </c>
      <c r="C1207" s="5" t="s">
        <v>565</v>
      </c>
      <c r="D1207" s="4" t="s">
        <v>239</v>
      </c>
      <c r="E1207" s="4" t="s">
        <v>733</v>
      </c>
      <c r="F1207" s="4" t="n">
        <v>0</v>
      </c>
      <c r="G1207" s="4" t="n">
        <v>0</v>
      </c>
      <c r="H1207" s="4" t="n">
        <v>0</v>
      </c>
      <c r="I1207" s="4" t="n">
        <f aca="false">SUMIFS(bibli_modele_init!$D$1:$D$4467,bibli_modele_init!$A$1:$A$4467,$C1207,bibli_modele_init!$C$1:$C$4467,$E1207)</f>
        <v>0</v>
      </c>
      <c r="J1207" s="0" t="n">
        <f aca="false">SUMIFS(bibli_modele_init!$E$1:$E$4467,bibli_modele_init!$A$1:$A$4467,$C1207,bibli_modele_init!$C$1:$C$4467,$E1207)</f>
        <v>0</v>
      </c>
      <c r="K1207" s="0" t="n">
        <f aca="false">F1207-I1207</f>
        <v>0</v>
      </c>
      <c r="L1207" s="0" t="n">
        <f aca="false">G1207-J1207</f>
        <v>0</v>
      </c>
      <c r="M1207" s="0" t="n">
        <v>1</v>
      </c>
    </row>
    <row r="1208" customFormat="false" ht="15.8" hidden="false" customHeight="false" outlineLevel="0" collapsed="false">
      <c r="A1208" s="0" t="str">
        <f aca="false">MID(C1208,1,2)</f>
        <v>04</v>
      </c>
      <c r="B1208" s="0" t="str">
        <f aca="false">VLOOKUP(A1208,Nomenclature!$E$1:$F$9,2,0)</f>
        <v>Enseignement Recherche</v>
      </c>
      <c r="C1208" s="5" t="s">
        <v>565</v>
      </c>
      <c r="D1208" s="4" t="s">
        <v>155</v>
      </c>
      <c r="E1208" s="4" t="s">
        <v>734</v>
      </c>
      <c r="F1208" s="4" t="n">
        <v>0.0940007157918789</v>
      </c>
      <c r="G1208" s="4" t="n">
        <v>88.9411765</v>
      </c>
      <c r="H1208" s="4" t="n">
        <v>467.6082354</v>
      </c>
      <c r="I1208" s="4" t="n">
        <f aca="false">SUMIFS(bibli_modele_init!$D$1:$D$4467,bibli_modele_init!$A$1:$A$4467,$C1208,bibli_modele_init!$C$1:$C$4467,$E1208)</f>
        <v>0</v>
      </c>
      <c r="J1208" s="0" t="n">
        <f aca="false">SUMIFS(bibli_modele_init!$E$1:$E$4467,bibli_modele_init!$A$1:$A$4467,$C1208,bibli_modele_init!$C$1:$C$4467,$E1208)</f>
        <v>0</v>
      </c>
      <c r="K1208" s="0" t="n">
        <f aca="false">F1208-I1208</f>
        <v>0.0940007157918789</v>
      </c>
      <c r="L1208" s="0" t="n">
        <f aca="false">G1208-J1208</f>
        <v>88.9411765</v>
      </c>
      <c r="M1208" s="0" t="n">
        <v>1</v>
      </c>
    </row>
    <row r="1209" customFormat="false" ht="15.8" hidden="false" customHeight="false" outlineLevel="0" collapsed="false">
      <c r="A1209" s="0" t="str">
        <f aca="false">MID(C1209,1,2)</f>
        <v>04</v>
      </c>
      <c r="B1209" s="0" t="str">
        <f aca="false">VLOOKUP(A1209,Nomenclature!$E$1:$F$9,2,0)</f>
        <v>Enseignement Recherche</v>
      </c>
      <c r="C1209" s="5" t="s">
        <v>565</v>
      </c>
      <c r="D1209" s="4" t="s">
        <v>239</v>
      </c>
      <c r="E1209" s="4" t="s">
        <v>735</v>
      </c>
      <c r="F1209" s="4" t="n">
        <v>0</v>
      </c>
      <c r="G1209" s="4" t="n">
        <v>0</v>
      </c>
      <c r="H1209" s="4" t="n">
        <v>0</v>
      </c>
      <c r="I1209" s="4" t="n">
        <f aca="false">SUMIFS(bibli_modele_init!$D$1:$D$4467,bibli_modele_init!$A$1:$A$4467,$C1209,bibli_modele_init!$C$1:$C$4467,$E1209)</f>
        <v>0</v>
      </c>
      <c r="J1209" s="0" t="n">
        <f aca="false">SUMIFS(bibli_modele_init!$E$1:$E$4467,bibli_modele_init!$A$1:$A$4467,$C1209,bibli_modele_init!$C$1:$C$4467,$E1209)</f>
        <v>0</v>
      </c>
      <c r="K1209" s="0" t="n">
        <f aca="false">F1209-I1209</f>
        <v>0</v>
      </c>
      <c r="L1209" s="0" t="n">
        <f aca="false">G1209-J1209</f>
        <v>0</v>
      </c>
      <c r="M1209" s="0" t="n">
        <v>1</v>
      </c>
    </row>
    <row r="1210" customFormat="false" ht="15.8" hidden="false" customHeight="false" outlineLevel="0" collapsed="false">
      <c r="A1210" s="0" t="str">
        <f aca="false">MID(C1210,1,2)</f>
        <v>04</v>
      </c>
      <c r="B1210" s="0" t="str">
        <f aca="false">VLOOKUP(A1210,Nomenclature!$E$1:$F$9,2,0)</f>
        <v>Enseignement Recherche</v>
      </c>
      <c r="C1210" s="5" t="s">
        <v>565</v>
      </c>
      <c r="D1210" s="4" t="s">
        <v>155</v>
      </c>
      <c r="E1210" s="4" t="s">
        <v>736</v>
      </c>
      <c r="F1210" s="4" t="n">
        <v>0.170265447517537</v>
      </c>
      <c r="G1210" s="4" t="n">
        <v>135.19058828</v>
      </c>
      <c r="H1210" s="4" t="n">
        <v>1377.476471</v>
      </c>
      <c r="I1210" s="4" t="n">
        <f aca="false">SUMIFS(bibli_modele_init!$D$1:$D$4467,bibli_modele_init!$A$1:$A$4467,$C1210,bibli_modele_init!$C$1:$C$4467,$E1210)</f>
        <v>0</v>
      </c>
      <c r="J1210" s="0" t="n">
        <f aca="false">SUMIFS(bibli_modele_init!$E$1:$E$4467,bibli_modele_init!$A$1:$A$4467,$C1210,bibli_modele_init!$C$1:$C$4467,$E1210)</f>
        <v>0</v>
      </c>
      <c r="K1210" s="0" t="n">
        <f aca="false">F1210-I1210</f>
        <v>0.170265447517537</v>
      </c>
      <c r="L1210" s="0" t="n">
        <f aca="false">G1210-J1210</f>
        <v>135.19058828</v>
      </c>
      <c r="M1210" s="0" t="n">
        <v>1</v>
      </c>
    </row>
    <row r="1211" customFormat="false" ht="15.8" hidden="false" customHeight="false" outlineLevel="0" collapsed="false">
      <c r="A1211" s="0" t="str">
        <f aca="false">MID(C1211,1,2)</f>
        <v>04</v>
      </c>
      <c r="B1211" s="0" t="str">
        <f aca="false">VLOOKUP(A1211,Nomenclature!$E$1:$F$9,2,0)</f>
        <v>Enseignement Recherche</v>
      </c>
      <c r="C1211" s="5" t="s">
        <v>565</v>
      </c>
      <c r="D1211" s="4" t="s">
        <v>239</v>
      </c>
      <c r="E1211" s="4" t="s">
        <v>737</v>
      </c>
      <c r="F1211" s="4" t="n">
        <v>0</v>
      </c>
      <c r="G1211" s="4" t="n">
        <v>0</v>
      </c>
      <c r="H1211" s="4" t="n">
        <v>0</v>
      </c>
      <c r="I1211" s="4" t="n">
        <f aca="false">SUMIFS(bibli_modele_init!$D$1:$D$4467,bibli_modele_init!$A$1:$A$4467,$C1211,bibli_modele_init!$C$1:$C$4467,$E1211)</f>
        <v>0</v>
      </c>
      <c r="J1211" s="0" t="n">
        <f aca="false">SUMIFS(bibli_modele_init!$E$1:$E$4467,bibli_modele_init!$A$1:$A$4467,$C1211,bibli_modele_init!$C$1:$C$4467,$E1211)</f>
        <v>0</v>
      </c>
      <c r="K1211" s="0" t="n">
        <f aca="false">F1211-I1211</f>
        <v>0</v>
      </c>
      <c r="L1211" s="0" t="n">
        <f aca="false">G1211-J1211</f>
        <v>0</v>
      </c>
      <c r="M1211" s="0" t="n">
        <v>1</v>
      </c>
    </row>
    <row r="1212" customFormat="false" ht="15.8" hidden="false" customHeight="false" outlineLevel="0" collapsed="false">
      <c r="A1212" s="0" t="str">
        <f aca="false">MID(C1212,1,2)</f>
        <v>04</v>
      </c>
      <c r="B1212" s="0" t="str">
        <f aca="false">VLOOKUP(A1212,Nomenclature!$E$1:$F$9,2,0)</f>
        <v>Enseignement Recherche</v>
      </c>
      <c r="C1212" s="5" t="s">
        <v>565</v>
      </c>
      <c r="D1212" s="4" t="s">
        <v>738</v>
      </c>
      <c r="E1212" s="4" t="s">
        <v>738</v>
      </c>
      <c r="F1212" s="4" t="n">
        <v>0.15</v>
      </c>
      <c r="G1212" s="4" t="n">
        <v>20</v>
      </c>
      <c r="H1212" s="4" t="n">
        <v>0</v>
      </c>
      <c r="I1212" s="4" t="n">
        <f aca="false">SUMIFS(bibli_modele_init!$D$1:$D$4467,bibli_modele_init!$A$1:$A$4467,$C1212,bibli_modele_init!$C$1:$C$4467,$E1212)</f>
        <v>0</v>
      </c>
      <c r="J1212" s="0" t="n">
        <f aca="false">SUMIFS(bibli_modele_init!$E$1:$E$4467,bibli_modele_init!$A$1:$A$4467,$C1212,bibli_modele_init!$C$1:$C$4467,$E1212)</f>
        <v>0</v>
      </c>
      <c r="K1212" s="0" t="n">
        <f aca="false">F1212-I1212</f>
        <v>0.15</v>
      </c>
      <c r="L1212" s="0" t="n">
        <f aca="false">G1212-J1212</f>
        <v>20</v>
      </c>
      <c r="M1212" s="0" t="n">
        <v>1</v>
      </c>
    </row>
    <row r="1213" customFormat="false" ht="15.8" hidden="false" customHeight="false" outlineLevel="0" collapsed="false">
      <c r="A1213" s="0" t="str">
        <f aca="false">MID(C1213,1,2)</f>
        <v>04</v>
      </c>
      <c r="B1213" s="0" t="str">
        <f aca="false">VLOOKUP(A1213,Nomenclature!$E$1:$F$9,2,0)</f>
        <v>Enseignement Recherche</v>
      </c>
      <c r="C1213" s="5" t="s">
        <v>710</v>
      </c>
      <c r="D1213" s="4" t="s">
        <v>155</v>
      </c>
      <c r="E1213" s="4" t="s">
        <v>732</v>
      </c>
      <c r="F1213" s="4" t="n">
        <v>0.824075018443802</v>
      </c>
      <c r="G1213" s="4" t="n">
        <v>200.743529455</v>
      </c>
      <c r="H1213" s="4" t="n">
        <v>6061.226471</v>
      </c>
      <c r="I1213" s="4" t="n">
        <f aca="false">SUMIFS(bibli_modele_init!$D$1:$D$4467,bibli_modele_init!$A$1:$A$4467,$C1213,bibli_modele_init!$C$1:$C$4467,$E1213)</f>
        <v>0.836602123828608</v>
      </c>
      <c r="J1213" s="0" t="n">
        <f aca="false">SUMIFS(bibli_modele_init!$E$1:$E$4467,bibli_modele_init!$A$1:$A$4467,$C1213,bibli_modele_init!$C$1:$C$4467,$E1213)</f>
        <v>276.743529455</v>
      </c>
      <c r="K1213" s="0" t="n">
        <f aca="false">F1213-I1213</f>
        <v>-0.0125271053848061</v>
      </c>
      <c r="L1213" s="0" t="n">
        <f aca="false">G1213-J1213</f>
        <v>-76</v>
      </c>
      <c r="M1213" s="0" t="n">
        <v>1</v>
      </c>
    </row>
    <row r="1214" customFormat="false" ht="15.8" hidden="false" customHeight="false" outlineLevel="0" collapsed="false">
      <c r="A1214" s="0" t="str">
        <f aca="false">MID(C1214,1,2)</f>
        <v>04</v>
      </c>
      <c r="B1214" s="0" t="str">
        <f aca="false">VLOOKUP(A1214,Nomenclature!$E$1:$F$9,2,0)</f>
        <v>Enseignement Recherche</v>
      </c>
      <c r="C1214" s="5" t="s">
        <v>710</v>
      </c>
      <c r="D1214" s="4" t="s">
        <v>239</v>
      </c>
      <c r="E1214" s="4" t="s">
        <v>733</v>
      </c>
      <c r="F1214" s="4" t="n">
        <v>0.560637439805662</v>
      </c>
      <c r="G1214" s="4" t="n">
        <v>196.080000045</v>
      </c>
      <c r="H1214" s="4" t="n">
        <v>1978.858235</v>
      </c>
      <c r="I1214" s="4" t="n">
        <f aca="false">SUMIFS(bibli_modele_init!$D$1:$D$4467,bibli_modele_init!$A$1:$A$4467,$C1214,bibli_modele_init!$C$1:$C$4467,$E1214)</f>
        <v>0.571574922529348</v>
      </c>
      <c r="J1214" s="0" t="n">
        <f aca="false">SUMIFS(bibli_modele_init!$E$1:$E$4467,bibli_modele_init!$A$1:$A$4467,$C1214,bibli_modele_init!$C$1:$C$4467,$E1214)</f>
        <v>196.080000045</v>
      </c>
      <c r="K1214" s="0" t="n">
        <f aca="false">F1214-I1214</f>
        <v>-0.010937482723686</v>
      </c>
      <c r="L1214" s="0" t="n">
        <f aca="false">G1214-J1214</f>
        <v>0</v>
      </c>
      <c r="M1214" s="0" t="n">
        <v>1</v>
      </c>
    </row>
    <row r="1215" customFormat="false" ht="15.8" hidden="false" customHeight="false" outlineLevel="0" collapsed="false">
      <c r="A1215" s="0" t="str">
        <f aca="false">MID(C1215,1,2)</f>
        <v>04</v>
      </c>
      <c r="B1215" s="0" t="str">
        <f aca="false">VLOOKUP(A1215,Nomenclature!$E$1:$F$9,2,0)</f>
        <v>Enseignement Recherche</v>
      </c>
      <c r="C1215" s="5" t="s">
        <v>710</v>
      </c>
      <c r="D1215" s="4" t="s">
        <v>155</v>
      </c>
      <c r="E1215" s="4" t="s">
        <v>734</v>
      </c>
      <c r="F1215" s="4" t="n">
        <v>0.138326878131241</v>
      </c>
      <c r="G1215" s="4" t="n">
        <v>84.494117675</v>
      </c>
      <c r="H1215" s="4" t="n">
        <v>467.6082354</v>
      </c>
      <c r="I1215" s="4" t="n">
        <f aca="false">SUMIFS(bibli_modele_init!$D$1:$D$4467,bibli_modele_init!$A$1:$A$4467,$C1215,bibli_modele_init!$C$1:$C$4467,$E1215)</f>
        <v>0.126386677992679</v>
      </c>
      <c r="J1215" s="0" t="n">
        <f aca="false">SUMIFS(bibli_modele_init!$E$1:$E$4467,bibli_modele_init!$A$1:$A$4467,$C1215,bibli_modele_init!$C$1:$C$4467,$E1215)</f>
        <v>84.494117675</v>
      </c>
      <c r="K1215" s="0" t="n">
        <f aca="false">F1215-I1215</f>
        <v>0.011940200138562</v>
      </c>
      <c r="L1215" s="0" t="n">
        <f aca="false">G1215-J1215</f>
        <v>0</v>
      </c>
      <c r="M1215" s="0" t="n">
        <v>1</v>
      </c>
    </row>
    <row r="1216" customFormat="false" ht="15.8" hidden="false" customHeight="false" outlineLevel="0" collapsed="false">
      <c r="A1216" s="0" t="str">
        <f aca="false">MID(C1216,1,2)</f>
        <v>04</v>
      </c>
      <c r="B1216" s="0" t="str">
        <f aca="false">VLOOKUP(A1216,Nomenclature!$E$1:$F$9,2,0)</f>
        <v>Enseignement Recherche</v>
      </c>
      <c r="C1216" s="5" t="s">
        <v>710</v>
      </c>
      <c r="D1216" s="4" t="s">
        <v>239</v>
      </c>
      <c r="E1216" s="4" t="s">
        <v>735</v>
      </c>
      <c r="F1216" s="4" t="n">
        <v>0.0941069988485492</v>
      </c>
      <c r="G1216" s="4" t="n">
        <v>93.388235325</v>
      </c>
      <c r="H1216" s="4" t="n">
        <v>467.6082354</v>
      </c>
      <c r="I1216" s="4" t="n">
        <f aca="false">SUMIFS(bibli_modele_init!$D$1:$D$4467,bibli_modele_init!$A$1:$A$4467,$C1216,bibli_modele_init!$C$1:$C$4467,$E1216)</f>
        <v>0.0959429334245691</v>
      </c>
      <c r="J1216" s="0" t="n">
        <f aca="false">SUMIFS(bibli_modele_init!$E$1:$E$4467,bibli_modele_init!$A$1:$A$4467,$C1216,bibli_modele_init!$C$1:$C$4467,$E1216)</f>
        <v>93.388235325</v>
      </c>
      <c r="K1216" s="0" t="n">
        <f aca="false">F1216-I1216</f>
        <v>-0.0018359345760199</v>
      </c>
      <c r="L1216" s="0" t="n">
        <f aca="false">G1216-J1216</f>
        <v>0</v>
      </c>
      <c r="M1216" s="0" t="n">
        <v>1</v>
      </c>
    </row>
    <row r="1217" customFormat="false" ht="15.8" hidden="false" customHeight="false" outlineLevel="0" collapsed="false">
      <c r="A1217" s="0" t="str">
        <f aca="false">MID(C1217,1,2)</f>
        <v>04</v>
      </c>
      <c r="B1217" s="0" t="str">
        <f aca="false">VLOOKUP(A1217,Nomenclature!$E$1:$F$9,2,0)</f>
        <v>Enseignement Recherche</v>
      </c>
      <c r="C1217" s="5" t="s">
        <v>710</v>
      </c>
      <c r="D1217" s="4" t="s">
        <v>155</v>
      </c>
      <c r="E1217" s="4" t="s">
        <v>736</v>
      </c>
      <c r="F1217" s="4" t="n">
        <v>0.193657629334294</v>
      </c>
      <c r="G1217" s="4" t="n">
        <v>130.743529455</v>
      </c>
      <c r="H1217" s="4" t="n">
        <v>1377.476471</v>
      </c>
      <c r="I1217" s="4" t="n">
        <f aca="false">SUMIFS(bibli_modele_init!$D$1:$D$4467,bibli_modele_init!$A$1:$A$4467,$C1217,bibli_modele_init!$C$1:$C$4467,$E1217)</f>
        <v>0.176941349189751</v>
      </c>
      <c r="J1217" s="0" t="n">
        <f aca="false">SUMIFS(bibli_modele_init!$E$1:$E$4467,bibli_modele_init!$A$1:$A$4467,$C1217,bibli_modele_init!$C$1:$C$4467,$E1217)</f>
        <v>130.743529455</v>
      </c>
      <c r="K1217" s="0" t="n">
        <f aca="false">F1217-I1217</f>
        <v>0.016716280144543</v>
      </c>
      <c r="L1217" s="0" t="n">
        <f aca="false">G1217-J1217</f>
        <v>0</v>
      </c>
      <c r="M1217" s="0" t="n">
        <v>1</v>
      </c>
    </row>
    <row r="1218" customFormat="false" ht="15.8" hidden="false" customHeight="false" outlineLevel="0" collapsed="false">
      <c r="A1218" s="0" t="str">
        <f aca="false">MID(C1218,1,2)</f>
        <v>04</v>
      </c>
      <c r="B1218" s="0" t="str">
        <f aca="false">VLOOKUP(A1218,Nomenclature!$E$1:$F$9,2,0)</f>
        <v>Enseignement Recherche</v>
      </c>
      <c r="C1218" s="5" t="s">
        <v>710</v>
      </c>
      <c r="D1218" s="4" t="s">
        <v>239</v>
      </c>
      <c r="E1218" s="4" t="s">
        <v>737</v>
      </c>
      <c r="F1218" s="4" t="n">
        <v>0.131749798354331</v>
      </c>
      <c r="G1218" s="4" t="n">
        <v>136.080000045</v>
      </c>
      <c r="H1218" s="4" t="n">
        <v>467.6082354</v>
      </c>
      <c r="I1218" s="4" t="n">
        <f aca="false">SUMIFS(bibli_modele_init!$D$1:$D$4467,bibli_modele_init!$A$1:$A$4467,$C1218,bibli_modele_init!$C$1:$C$4467,$E1218)</f>
        <v>0.134320106794397</v>
      </c>
      <c r="J1218" s="0" t="n">
        <f aca="false">SUMIFS(bibli_modele_init!$E$1:$E$4467,bibli_modele_init!$A$1:$A$4467,$C1218,bibli_modele_init!$C$1:$C$4467,$E1218)</f>
        <v>136.080000045</v>
      </c>
      <c r="K1218" s="0" t="n">
        <f aca="false">F1218-I1218</f>
        <v>-0.002570308440066</v>
      </c>
      <c r="L1218" s="0" t="n">
        <f aca="false">G1218-J1218</f>
        <v>0</v>
      </c>
      <c r="M1218" s="0" t="n">
        <v>1</v>
      </c>
    </row>
    <row r="1219" customFormat="false" ht="15.8" hidden="false" customHeight="false" outlineLevel="0" collapsed="false">
      <c r="A1219" s="0" t="str">
        <f aca="false">MID(C1219,1,2)</f>
        <v>04</v>
      </c>
      <c r="B1219" s="0" t="str">
        <f aca="false">VLOOKUP(A1219,Nomenclature!$E$1:$F$9,2,0)</f>
        <v>Enseignement Recherche</v>
      </c>
      <c r="C1219" s="5" t="s">
        <v>710</v>
      </c>
      <c r="D1219" s="4" t="s">
        <v>738</v>
      </c>
      <c r="E1219" s="4" t="s">
        <v>738</v>
      </c>
      <c r="F1219" s="4" t="n">
        <v>0.15</v>
      </c>
      <c r="G1219" s="4" t="n">
        <v>20</v>
      </c>
      <c r="H1219" s="4" t="n">
        <v>0</v>
      </c>
      <c r="I1219" s="4" t="n">
        <f aca="false">SUMIFS(bibli_modele_init!$D$1:$D$4467,bibli_modele_init!$A$1:$A$4467,$C1219,bibli_modele_init!$C$1:$C$4467,$E1219)</f>
        <v>0.15</v>
      </c>
      <c r="J1219" s="0" t="n">
        <f aca="false">SUMIFS(bibli_modele_init!$E$1:$E$4467,bibli_modele_init!$A$1:$A$4467,$C1219,bibli_modele_init!$C$1:$C$4467,$E1219)</f>
        <v>20</v>
      </c>
      <c r="K1219" s="0" t="n">
        <f aca="false">F1219-I1219</f>
        <v>0</v>
      </c>
      <c r="L1219" s="0" t="n">
        <f aca="false">G1219-J1219</f>
        <v>0</v>
      </c>
      <c r="M1219" s="0" t="n">
        <v>1</v>
      </c>
    </row>
    <row r="1220" customFormat="false" ht="15.8" hidden="false" customHeight="false" outlineLevel="0" collapsed="false">
      <c r="A1220" s="0" t="str">
        <f aca="false">MID(C1220,1,2)</f>
        <v>04</v>
      </c>
      <c r="B1220" s="0" t="str">
        <f aca="false">VLOOKUP(A1220,Nomenclature!$E$1:$F$9,2,0)</f>
        <v>Enseignement Recherche</v>
      </c>
      <c r="C1220" s="5" t="s">
        <v>591</v>
      </c>
      <c r="D1220" s="4" t="s">
        <v>155</v>
      </c>
      <c r="E1220" s="4" t="s">
        <v>732</v>
      </c>
      <c r="F1220" s="4" t="n">
        <v>0.671498448432924</v>
      </c>
      <c r="G1220" s="4" t="n">
        <v>210.19058828</v>
      </c>
      <c r="H1220" s="4" t="n">
        <v>6061.226471</v>
      </c>
      <c r="I1220" s="4" t="n">
        <f aca="false">SUMIFS(bibli_modele_init!$D$1:$D$4467,bibli_modele_init!$A$1:$A$4467,$C1220,bibli_modele_init!$C$1:$C$4467,$E1220)</f>
        <v>0.685447027627107</v>
      </c>
      <c r="J1220" s="0" t="n">
        <f aca="false">SUMIFS(bibli_modele_init!$E$1:$E$4467,bibli_modele_init!$A$1:$A$4467,$C1220,bibli_modele_init!$C$1:$C$4467,$E1220)</f>
        <v>286.19058828</v>
      </c>
      <c r="K1220" s="0" t="n">
        <f aca="false">F1220-I1220</f>
        <v>-0.013948579194183</v>
      </c>
      <c r="L1220" s="0" t="n">
        <f aca="false">G1220-J1220</f>
        <v>-76</v>
      </c>
      <c r="M1220" s="0" t="n">
        <v>1</v>
      </c>
    </row>
    <row r="1221" customFormat="false" ht="15.8" hidden="false" customHeight="false" outlineLevel="0" collapsed="false">
      <c r="A1221" s="0" t="str">
        <f aca="false">MID(C1221,1,2)</f>
        <v>04</v>
      </c>
      <c r="B1221" s="0" t="str">
        <f aca="false">VLOOKUP(A1221,Nomenclature!$E$1:$F$9,2,0)</f>
        <v>Enseignement Recherche</v>
      </c>
      <c r="C1221" s="5" t="s">
        <v>591</v>
      </c>
      <c r="D1221" s="4" t="s">
        <v>239</v>
      </c>
      <c r="E1221" s="4" t="s">
        <v>733</v>
      </c>
      <c r="F1221" s="4" t="n">
        <v>0</v>
      </c>
      <c r="G1221" s="4" t="n">
        <v>0</v>
      </c>
      <c r="H1221" s="4" t="n">
        <v>0</v>
      </c>
      <c r="I1221" s="4" t="n">
        <f aca="false">SUMIFS(bibli_modele_init!$D$1:$D$4467,bibli_modele_init!$A$1:$A$4467,$C1221,bibli_modele_init!$C$1:$C$4467,$E1221)</f>
        <v>0.266202423111682</v>
      </c>
      <c r="J1221" s="0" t="n">
        <f aca="false">SUMIFS(bibli_modele_init!$E$1:$E$4467,bibli_modele_init!$A$1:$A$4467,$C1221,bibli_modele_init!$C$1:$C$4467,$E1221)</f>
        <v>149.42117652</v>
      </c>
      <c r="K1221" s="0" t="n">
        <f aca="false">F1221-I1221</f>
        <v>-0.266202423111682</v>
      </c>
      <c r="L1221" s="0" t="n">
        <f aca="false">G1221-J1221</f>
        <v>-149.42117652</v>
      </c>
      <c r="M1221" s="0" t="n">
        <v>1</v>
      </c>
    </row>
    <row r="1222" customFormat="false" ht="15.8" hidden="false" customHeight="false" outlineLevel="0" collapsed="false">
      <c r="A1222" s="0" t="str">
        <f aca="false">MID(C1222,1,2)</f>
        <v>04</v>
      </c>
      <c r="B1222" s="0" t="str">
        <f aca="false">VLOOKUP(A1222,Nomenclature!$E$1:$F$9,2,0)</f>
        <v>Enseignement Recherche</v>
      </c>
      <c r="C1222" s="5" t="s">
        <v>591</v>
      </c>
      <c r="D1222" s="4" t="s">
        <v>155</v>
      </c>
      <c r="E1222" s="4" t="s">
        <v>734</v>
      </c>
      <c r="F1222" s="4" t="n">
        <v>0.112715811015734</v>
      </c>
      <c r="G1222" s="4" t="n">
        <v>88.9411765</v>
      </c>
      <c r="H1222" s="4" t="n">
        <v>467.6082354</v>
      </c>
      <c r="I1222" s="4" t="n">
        <f aca="false">SUMIFS(bibli_modele_init!$D$1:$D$4467,bibli_modele_init!$A$1:$A$4467,$C1222,bibli_modele_init!$C$1:$C$4467,$E1222)</f>
        <v>0.103551461673667</v>
      </c>
      <c r="J1222" s="0" t="n">
        <f aca="false">SUMIFS(bibli_modele_init!$E$1:$E$4467,bibli_modele_init!$A$1:$A$4467,$C1222,bibli_modele_init!$C$1:$C$4467,$E1222)</f>
        <v>88.9411765</v>
      </c>
      <c r="K1222" s="0" t="n">
        <f aca="false">F1222-I1222</f>
        <v>0.009164349342067</v>
      </c>
      <c r="L1222" s="0" t="n">
        <f aca="false">G1222-J1222</f>
        <v>0</v>
      </c>
      <c r="M1222" s="0" t="n">
        <v>1</v>
      </c>
    </row>
    <row r="1223" customFormat="false" ht="15.8" hidden="false" customHeight="false" outlineLevel="0" collapsed="false">
      <c r="A1223" s="0" t="str">
        <f aca="false">MID(C1223,1,2)</f>
        <v>04</v>
      </c>
      <c r="B1223" s="0" t="str">
        <f aca="false">VLOOKUP(A1223,Nomenclature!$E$1:$F$9,2,0)</f>
        <v>Enseignement Recherche</v>
      </c>
      <c r="C1223" s="5" t="s">
        <v>591</v>
      </c>
      <c r="D1223" s="4" t="s">
        <v>239</v>
      </c>
      <c r="E1223" s="4" t="s">
        <v>735</v>
      </c>
      <c r="F1223" s="4" t="n">
        <v>0.187393154768866</v>
      </c>
      <c r="G1223" s="4" t="n">
        <v>106.7294118</v>
      </c>
      <c r="H1223" s="4" t="n">
        <v>467.6082354</v>
      </c>
      <c r="I1223" s="4" t="n">
        <f aca="false">SUMIFS(bibli_modele_init!$D$1:$D$4467,bibli_modele_init!$A$1:$A$4467,$C1223,bibli_modele_init!$C$1:$C$4467,$E1223)</f>
        <v>0.0446839781651751</v>
      </c>
      <c r="J1223" s="0" t="n">
        <f aca="false">SUMIFS(bibli_modele_init!$E$1:$E$4467,bibli_modele_init!$A$1:$A$4467,$C1223,bibli_modele_init!$C$1:$C$4467,$E1223)</f>
        <v>106.7294118</v>
      </c>
      <c r="K1223" s="0" t="n">
        <f aca="false">F1223-I1223</f>
        <v>0.142709176603691</v>
      </c>
      <c r="L1223" s="0" t="n">
        <f aca="false">G1223-J1223</f>
        <v>0</v>
      </c>
      <c r="M1223" s="0" t="n">
        <v>1</v>
      </c>
    </row>
    <row r="1224" customFormat="false" ht="15.8" hidden="false" customHeight="false" outlineLevel="0" collapsed="false">
      <c r="A1224" s="0" t="str">
        <f aca="false">MID(C1224,1,2)</f>
        <v>04</v>
      </c>
      <c r="B1224" s="0" t="str">
        <f aca="false">VLOOKUP(A1224,Nomenclature!$E$1:$F$9,2,0)</f>
        <v>Enseignement Recherche</v>
      </c>
      <c r="C1224" s="5" t="s">
        <v>591</v>
      </c>
      <c r="D1224" s="4" t="s">
        <v>155</v>
      </c>
      <c r="E1224" s="4" t="s">
        <v>736</v>
      </c>
      <c r="F1224" s="4" t="n">
        <v>0.157802135381737</v>
      </c>
      <c r="G1224" s="4" t="n">
        <v>135.19058828</v>
      </c>
      <c r="H1224" s="4" t="n">
        <v>1377.476471</v>
      </c>
      <c r="I1224" s="4" t="n">
        <f aca="false">SUMIFS(bibli_modele_init!$D$1:$D$4467,bibli_modele_init!$A$1:$A$4467,$C1224,bibli_modele_init!$C$1:$C$4467,$E1224)</f>
        <v>0.144972046343133</v>
      </c>
      <c r="J1224" s="0" t="n">
        <f aca="false">SUMIFS(bibli_modele_init!$E$1:$E$4467,bibli_modele_init!$A$1:$A$4467,$C1224,bibli_modele_init!$C$1:$C$4467,$E1224)</f>
        <v>135.19058828</v>
      </c>
      <c r="K1224" s="0" t="n">
        <f aca="false">F1224-I1224</f>
        <v>0.012830089038604</v>
      </c>
      <c r="L1224" s="0" t="n">
        <f aca="false">G1224-J1224</f>
        <v>0</v>
      </c>
      <c r="M1224" s="0" t="n">
        <v>1</v>
      </c>
    </row>
    <row r="1225" customFormat="false" ht="15.8" hidden="false" customHeight="false" outlineLevel="0" collapsed="false">
      <c r="A1225" s="0" t="str">
        <f aca="false">MID(C1225,1,2)</f>
        <v>04</v>
      </c>
      <c r="B1225" s="0" t="str">
        <f aca="false">VLOOKUP(A1225,Nomenclature!$E$1:$F$9,2,0)</f>
        <v>Enseignement Recherche</v>
      </c>
      <c r="C1225" s="5" t="s">
        <v>591</v>
      </c>
      <c r="D1225" s="4" t="s">
        <v>239</v>
      </c>
      <c r="E1225" s="4" t="s">
        <v>737</v>
      </c>
      <c r="F1225" s="4" t="n">
        <v>0.26235041660943</v>
      </c>
      <c r="G1225" s="4" t="n">
        <v>149.42117652</v>
      </c>
      <c r="H1225" s="4" t="n">
        <v>467.6082354</v>
      </c>
      <c r="I1225" s="4" t="n">
        <f aca="false">SUMIFS(bibli_modele_init!$D$1:$D$4467,bibli_modele_init!$A$1:$A$4467,$C1225,bibli_modele_init!$C$1:$C$4467,$E1225)</f>
        <v>0.0625575694312452</v>
      </c>
      <c r="J1225" s="0" t="n">
        <f aca="false">SUMIFS(bibli_modele_init!$E$1:$E$4467,bibli_modele_init!$A$1:$A$4467,$C1225,bibli_modele_init!$C$1:$C$4467,$E1225)</f>
        <v>149.42117652</v>
      </c>
      <c r="K1225" s="0" t="n">
        <f aca="false">F1225-I1225</f>
        <v>0.199792847178185</v>
      </c>
      <c r="L1225" s="0" t="n">
        <f aca="false">G1225-J1225</f>
        <v>0</v>
      </c>
      <c r="M1225" s="0" t="n">
        <v>1</v>
      </c>
    </row>
    <row r="1226" customFormat="false" ht="15.8" hidden="false" customHeight="false" outlineLevel="0" collapsed="false">
      <c r="A1226" s="0" t="str">
        <f aca="false">MID(C1226,1,2)</f>
        <v>04</v>
      </c>
      <c r="B1226" s="0" t="str">
        <f aca="false">VLOOKUP(A1226,Nomenclature!$E$1:$F$9,2,0)</f>
        <v>Enseignement Recherche</v>
      </c>
      <c r="C1226" s="5" t="s">
        <v>591</v>
      </c>
      <c r="D1226" s="4" t="s">
        <v>738</v>
      </c>
      <c r="E1226" s="4" t="s">
        <v>738</v>
      </c>
      <c r="F1226" s="4" t="n">
        <v>0.15</v>
      </c>
      <c r="G1226" s="4" t="n">
        <v>20</v>
      </c>
      <c r="H1226" s="4" t="n">
        <v>0</v>
      </c>
      <c r="I1226" s="4" t="n">
        <f aca="false">SUMIFS(bibli_modele_init!$D$1:$D$4467,bibli_modele_init!$A$1:$A$4467,$C1226,bibli_modele_init!$C$1:$C$4467,$E1226)</f>
        <v>0.15</v>
      </c>
      <c r="J1226" s="0" t="n">
        <f aca="false">SUMIFS(bibli_modele_init!$E$1:$E$4467,bibli_modele_init!$A$1:$A$4467,$C1226,bibli_modele_init!$C$1:$C$4467,$E1226)</f>
        <v>20</v>
      </c>
      <c r="K1226" s="0" t="n">
        <f aca="false">F1226-I1226</f>
        <v>0</v>
      </c>
      <c r="L1226" s="0" t="n">
        <f aca="false">G1226-J1226</f>
        <v>0</v>
      </c>
      <c r="M1226" s="0" t="n">
        <v>1</v>
      </c>
    </row>
    <row r="1227" customFormat="false" ht="15.8" hidden="false" customHeight="false" outlineLevel="0" collapsed="false">
      <c r="A1227" s="0" t="str">
        <f aca="false">MID(C1227,1,2)</f>
        <v>04</v>
      </c>
      <c r="B1227" s="0" t="str">
        <f aca="false">VLOOKUP(A1227,Nomenclature!$E$1:$F$9,2,0)</f>
        <v>Enseignement Recherche</v>
      </c>
      <c r="C1227" s="5" t="s">
        <v>430</v>
      </c>
      <c r="D1227" s="4" t="s">
        <v>155</v>
      </c>
      <c r="E1227" s="4" t="s">
        <v>732</v>
      </c>
      <c r="F1227" s="4" t="n">
        <v>0.649239435354767</v>
      </c>
      <c r="G1227" s="4" t="n">
        <v>210.190588280001</v>
      </c>
      <c r="H1227" s="4" t="n">
        <v>6061.226471</v>
      </c>
      <c r="I1227" s="4" t="n">
        <f aca="false">SUMIFS(bibli_modele_init!$D$1:$D$4467,bibli_modele_init!$A$1:$A$4467,$C1227,bibli_modele_init!$C$1:$C$4467,$E1227)</f>
        <v>0</v>
      </c>
      <c r="J1227" s="0" t="n">
        <f aca="false">SUMIFS(bibli_modele_init!$E$1:$E$4467,bibli_modele_init!$A$1:$A$4467,$C1227,bibli_modele_init!$C$1:$C$4467,$E1227)</f>
        <v>0</v>
      </c>
      <c r="K1227" s="0" t="n">
        <f aca="false">F1227-I1227</f>
        <v>0.649239435354767</v>
      </c>
      <c r="L1227" s="0" t="n">
        <f aca="false">G1227-J1227</f>
        <v>210.190588280001</v>
      </c>
      <c r="M1227" s="0" t="n">
        <v>1</v>
      </c>
    </row>
    <row r="1228" customFormat="false" ht="15.8" hidden="false" customHeight="false" outlineLevel="0" collapsed="false">
      <c r="A1228" s="0" t="str">
        <f aca="false">MID(C1228,1,2)</f>
        <v>04</v>
      </c>
      <c r="B1228" s="0" t="str">
        <f aca="false">VLOOKUP(A1228,Nomenclature!$E$1:$F$9,2,0)</f>
        <v>Enseignement Recherche</v>
      </c>
      <c r="C1228" s="5" t="s">
        <v>430</v>
      </c>
      <c r="D1228" s="4" t="s">
        <v>239</v>
      </c>
      <c r="E1228" s="4" t="s">
        <v>733</v>
      </c>
      <c r="F1228" s="4" t="n">
        <v>0</v>
      </c>
      <c r="G1228" s="4" t="n">
        <v>0</v>
      </c>
      <c r="H1228" s="4" t="n">
        <v>0</v>
      </c>
      <c r="I1228" s="4" t="n">
        <f aca="false">SUMIFS(bibli_modele_init!$D$1:$D$4467,bibli_modele_init!$A$1:$A$4467,$C1228,bibli_modele_init!$C$1:$C$4467,$E1228)</f>
        <v>0</v>
      </c>
      <c r="J1228" s="0" t="n">
        <f aca="false">SUMIFS(bibli_modele_init!$E$1:$E$4467,bibli_modele_init!$A$1:$A$4467,$C1228,bibli_modele_init!$C$1:$C$4467,$E1228)</f>
        <v>0</v>
      </c>
      <c r="K1228" s="0" t="n">
        <f aca="false">F1228-I1228</f>
        <v>0</v>
      </c>
      <c r="L1228" s="0" t="n">
        <f aca="false">G1228-J1228</f>
        <v>0</v>
      </c>
      <c r="M1228" s="0" t="n">
        <v>1</v>
      </c>
    </row>
    <row r="1229" customFormat="false" ht="15.8" hidden="false" customHeight="false" outlineLevel="0" collapsed="false">
      <c r="A1229" s="0" t="str">
        <f aca="false">MID(C1229,1,2)</f>
        <v>04</v>
      </c>
      <c r="B1229" s="0" t="str">
        <f aca="false">VLOOKUP(A1229,Nomenclature!$E$1:$F$9,2,0)</f>
        <v>Enseignement Recherche</v>
      </c>
      <c r="C1229" s="5" t="s">
        <v>430</v>
      </c>
      <c r="D1229" s="4" t="s">
        <v>155</v>
      </c>
      <c r="E1229" s="4" t="s">
        <v>734</v>
      </c>
      <c r="F1229" s="4" t="n">
        <v>0.10897947667666</v>
      </c>
      <c r="G1229" s="4" t="n">
        <v>88.9411765000002</v>
      </c>
      <c r="H1229" s="4" t="n">
        <v>467.6082354</v>
      </c>
      <c r="I1229" s="4" t="n">
        <f aca="false">SUMIFS(bibli_modele_init!$D$1:$D$4467,bibli_modele_init!$A$1:$A$4467,$C1229,bibli_modele_init!$C$1:$C$4467,$E1229)</f>
        <v>0</v>
      </c>
      <c r="J1229" s="0" t="n">
        <f aca="false">SUMIFS(bibli_modele_init!$E$1:$E$4467,bibli_modele_init!$A$1:$A$4467,$C1229,bibli_modele_init!$C$1:$C$4467,$E1229)</f>
        <v>0</v>
      </c>
      <c r="K1229" s="0" t="n">
        <f aca="false">F1229-I1229</f>
        <v>0.10897947667666</v>
      </c>
      <c r="L1229" s="0" t="n">
        <f aca="false">G1229-J1229</f>
        <v>88.9411765000002</v>
      </c>
      <c r="M1229" s="0" t="n">
        <v>1</v>
      </c>
    </row>
    <row r="1230" customFormat="false" ht="15.8" hidden="false" customHeight="false" outlineLevel="0" collapsed="false">
      <c r="A1230" s="0" t="str">
        <f aca="false">MID(C1230,1,2)</f>
        <v>04</v>
      </c>
      <c r="B1230" s="0" t="str">
        <f aca="false">VLOOKUP(A1230,Nomenclature!$E$1:$F$9,2,0)</f>
        <v>Enseignement Recherche</v>
      </c>
      <c r="C1230" s="5" t="s">
        <v>430</v>
      </c>
      <c r="D1230" s="4" t="s">
        <v>239</v>
      </c>
      <c r="E1230" s="4" t="s">
        <v>735</v>
      </c>
      <c r="F1230" s="4" t="n">
        <v>0</v>
      </c>
      <c r="G1230" s="4" t="n">
        <v>0</v>
      </c>
      <c r="H1230" s="4" t="n">
        <v>0</v>
      </c>
      <c r="I1230" s="4" t="n">
        <f aca="false">SUMIFS(bibli_modele_init!$D$1:$D$4467,bibli_modele_init!$A$1:$A$4467,$C1230,bibli_modele_init!$C$1:$C$4467,$E1230)</f>
        <v>0</v>
      </c>
      <c r="J1230" s="0" t="n">
        <f aca="false">SUMIFS(bibli_modele_init!$E$1:$E$4467,bibli_modele_init!$A$1:$A$4467,$C1230,bibli_modele_init!$C$1:$C$4467,$E1230)</f>
        <v>0</v>
      </c>
      <c r="K1230" s="0" t="n">
        <f aca="false">F1230-I1230</f>
        <v>0</v>
      </c>
      <c r="L1230" s="0" t="n">
        <f aca="false">G1230-J1230</f>
        <v>0</v>
      </c>
      <c r="M1230" s="0" t="n">
        <v>1</v>
      </c>
    </row>
    <row r="1231" customFormat="false" ht="15.8" hidden="false" customHeight="false" outlineLevel="0" collapsed="false">
      <c r="A1231" s="0" t="str">
        <f aca="false">MID(C1231,1,2)</f>
        <v>04</v>
      </c>
      <c r="B1231" s="0" t="str">
        <f aca="false">VLOOKUP(A1231,Nomenclature!$E$1:$F$9,2,0)</f>
        <v>Enseignement Recherche</v>
      </c>
      <c r="C1231" s="5" t="s">
        <v>430</v>
      </c>
      <c r="D1231" s="4" t="s">
        <v>155</v>
      </c>
      <c r="E1231" s="4" t="s">
        <v>736</v>
      </c>
      <c r="F1231" s="4" t="n">
        <v>0.15257126730837</v>
      </c>
      <c r="G1231" s="4" t="n">
        <v>135.19058828</v>
      </c>
      <c r="H1231" s="4" t="n">
        <v>1377.476471</v>
      </c>
      <c r="I1231" s="4" t="n">
        <f aca="false">SUMIFS(bibli_modele_init!$D$1:$D$4467,bibli_modele_init!$A$1:$A$4467,$C1231,bibli_modele_init!$C$1:$C$4467,$E1231)</f>
        <v>0</v>
      </c>
      <c r="J1231" s="0" t="n">
        <f aca="false">SUMIFS(bibli_modele_init!$E$1:$E$4467,bibli_modele_init!$A$1:$A$4467,$C1231,bibli_modele_init!$C$1:$C$4467,$E1231)</f>
        <v>0</v>
      </c>
      <c r="K1231" s="0" t="n">
        <f aca="false">F1231-I1231</f>
        <v>0.15257126730837</v>
      </c>
      <c r="L1231" s="0" t="n">
        <f aca="false">G1231-J1231</f>
        <v>135.19058828</v>
      </c>
      <c r="M1231" s="0" t="n">
        <v>1</v>
      </c>
    </row>
    <row r="1232" customFormat="false" ht="15.8" hidden="false" customHeight="false" outlineLevel="0" collapsed="false">
      <c r="A1232" s="0" t="str">
        <f aca="false">MID(C1232,1,2)</f>
        <v>04</v>
      </c>
      <c r="B1232" s="0" t="str">
        <f aca="false">VLOOKUP(A1232,Nomenclature!$E$1:$F$9,2,0)</f>
        <v>Enseignement Recherche</v>
      </c>
      <c r="C1232" s="5" t="s">
        <v>430</v>
      </c>
      <c r="D1232" s="4" t="s">
        <v>239</v>
      </c>
      <c r="E1232" s="4" t="s">
        <v>737</v>
      </c>
      <c r="F1232" s="4" t="n">
        <v>0</v>
      </c>
      <c r="G1232" s="4" t="n">
        <v>0</v>
      </c>
      <c r="H1232" s="4" t="n">
        <v>0</v>
      </c>
      <c r="I1232" s="4" t="n">
        <f aca="false">SUMIFS(bibli_modele_init!$D$1:$D$4467,bibli_modele_init!$A$1:$A$4467,$C1232,bibli_modele_init!$C$1:$C$4467,$E1232)</f>
        <v>0</v>
      </c>
      <c r="J1232" s="0" t="n">
        <f aca="false">SUMIFS(bibli_modele_init!$E$1:$E$4467,bibli_modele_init!$A$1:$A$4467,$C1232,bibli_modele_init!$C$1:$C$4467,$E1232)</f>
        <v>0</v>
      </c>
      <c r="K1232" s="0" t="n">
        <f aca="false">F1232-I1232</f>
        <v>0</v>
      </c>
      <c r="L1232" s="0" t="n">
        <f aca="false">G1232-J1232</f>
        <v>0</v>
      </c>
      <c r="M1232" s="0" t="n">
        <v>1</v>
      </c>
    </row>
    <row r="1233" customFormat="false" ht="15.8" hidden="false" customHeight="false" outlineLevel="0" collapsed="false">
      <c r="A1233" s="0" t="str">
        <f aca="false">MID(C1233,1,2)</f>
        <v>04</v>
      </c>
      <c r="B1233" s="0" t="str">
        <f aca="false">VLOOKUP(A1233,Nomenclature!$E$1:$F$9,2,0)</f>
        <v>Enseignement Recherche</v>
      </c>
      <c r="C1233" s="5" t="s">
        <v>430</v>
      </c>
      <c r="D1233" s="4" t="s">
        <v>738</v>
      </c>
      <c r="E1233" s="4" t="s">
        <v>738</v>
      </c>
      <c r="F1233" s="4" t="n">
        <v>0.15</v>
      </c>
      <c r="G1233" s="4" t="n">
        <v>20</v>
      </c>
      <c r="H1233" s="4" t="n">
        <v>0</v>
      </c>
      <c r="I1233" s="4" t="n">
        <f aca="false">SUMIFS(bibli_modele_init!$D$1:$D$4467,bibli_modele_init!$A$1:$A$4467,$C1233,bibli_modele_init!$C$1:$C$4467,$E1233)</f>
        <v>0</v>
      </c>
      <c r="J1233" s="0" t="n">
        <f aca="false">SUMIFS(bibli_modele_init!$E$1:$E$4467,bibli_modele_init!$A$1:$A$4467,$C1233,bibli_modele_init!$C$1:$C$4467,$E1233)</f>
        <v>0</v>
      </c>
      <c r="K1233" s="0" t="n">
        <f aca="false">F1233-I1233</f>
        <v>0.15</v>
      </c>
      <c r="L1233" s="0" t="n">
        <f aca="false">G1233-J1233</f>
        <v>20</v>
      </c>
      <c r="M1233" s="0" t="n">
        <v>1</v>
      </c>
    </row>
    <row r="1234" customFormat="false" ht="15.8" hidden="false" customHeight="false" outlineLevel="0" collapsed="false">
      <c r="A1234" s="0" t="str">
        <f aca="false">MID(C1234,1,2)</f>
        <v>04</v>
      </c>
      <c r="B1234" s="0" t="str">
        <f aca="false">VLOOKUP(A1234,Nomenclature!$E$1:$F$9,2,0)</f>
        <v>Enseignement Recherche</v>
      </c>
      <c r="C1234" s="5" t="s">
        <v>564</v>
      </c>
      <c r="D1234" s="4" t="s">
        <v>155</v>
      </c>
      <c r="E1234" s="4" t="s">
        <v>732</v>
      </c>
      <c r="F1234" s="4" t="n">
        <v>0.633405004335912</v>
      </c>
      <c r="G1234" s="4" t="n">
        <v>210.19058828</v>
      </c>
      <c r="H1234" s="4" t="n">
        <v>6061.226471</v>
      </c>
      <c r="I1234" s="4" t="n">
        <f aca="false">SUMIFS(bibli_modele_init!$D$1:$D$4467,bibli_modele_init!$A$1:$A$4467,$C1234,bibli_modele_init!$C$1:$C$4467,$E1234)</f>
        <v>0</v>
      </c>
      <c r="J1234" s="0" t="n">
        <f aca="false">SUMIFS(bibli_modele_init!$E$1:$E$4467,bibli_modele_init!$A$1:$A$4467,$C1234,bibli_modele_init!$C$1:$C$4467,$E1234)</f>
        <v>0</v>
      </c>
      <c r="K1234" s="0" t="n">
        <f aca="false">F1234-I1234</f>
        <v>0.633405004335912</v>
      </c>
      <c r="L1234" s="0" t="n">
        <f aca="false">G1234-J1234</f>
        <v>210.19058828</v>
      </c>
      <c r="M1234" s="0" t="n">
        <v>1</v>
      </c>
    </row>
    <row r="1235" customFormat="false" ht="15.8" hidden="false" customHeight="false" outlineLevel="0" collapsed="false">
      <c r="A1235" s="0" t="str">
        <f aca="false">MID(C1235,1,2)</f>
        <v>04</v>
      </c>
      <c r="B1235" s="0" t="str">
        <f aca="false">VLOOKUP(A1235,Nomenclature!$E$1:$F$9,2,0)</f>
        <v>Enseignement Recherche</v>
      </c>
      <c r="C1235" s="5" t="s">
        <v>564</v>
      </c>
      <c r="D1235" s="4" t="s">
        <v>239</v>
      </c>
      <c r="E1235" s="4" t="s">
        <v>733</v>
      </c>
      <c r="F1235" s="4" t="n">
        <v>0</v>
      </c>
      <c r="G1235" s="4" t="n">
        <v>0</v>
      </c>
      <c r="H1235" s="4" t="n">
        <v>0</v>
      </c>
      <c r="I1235" s="4" t="n">
        <f aca="false">SUMIFS(bibli_modele_init!$D$1:$D$4467,bibli_modele_init!$A$1:$A$4467,$C1235,bibli_modele_init!$C$1:$C$4467,$E1235)</f>
        <v>0</v>
      </c>
      <c r="J1235" s="0" t="n">
        <f aca="false">SUMIFS(bibli_modele_init!$E$1:$E$4467,bibli_modele_init!$A$1:$A$4467,$C1235,bibli_modele_init!$C$1:$C$4467,$E1235)</f>
        <v>0</v>
      </c>
      <c r="K1235" s="0" t="n">
        <f aca="false">F1235-I1235</f>
        <v>0</v>
      </c>
      <c r="L1235" s="0" t="n">
        <f aca="false">G1235-J1235</f>
        <v>0</v>
      </c>
      <c r="M1235" s="0" t="n">
        <v>1</v>
      </c>
    </row>
    <row r="1236" customFormat="false" ht="15.8" hidden="false" customHeight="false" outlineLevel="0" collapsed="false">
      <c r="A1236" s="0" t="str">
        <f aca="false">MID(C1236,1,2)</f>
        <v>04</v>
      </c>
      <c r="B1236" s="0" t="str">
        <f aca="false">VLOOKUP(A1236,Nomenclature!$E$1:$F$9,2,0)</f>
        <v>Enseignement Recherche</v>
      </c>
      <c r="C1236" s="5" t="s">
        <v>564</v>
      </c>
      <c r="D1236" s="4" t="s">
        <v>155</v>
      </c>
      <c r="E1236" s="4" t="s">
        <v>734</v>
      </c>
      <c r="F1236" s="4" t="n">
        <v>0.0939173729492496</v>
      </c>
      <c r="G1236" s="4" t="n">
        <v>88.9411764999999</v>
      </c>
      <c r="H1236" s="4" t="n">
        <v>467.6082354</v>
      </c>
      <c r="I1236" s="4" t="n">
        <f aca="false">SUMIFS(bibli_modele_init!$D$1:$D$4467,bibli_modele_init!$A$1:$A$4467,$C1236,bibli_modele_init!$C$1:$C$4467,$E1236)</f>
        <v>0</v>
      </c>
      <c r="J1236" s="0" t="n">
        <f aca="false">SUMIFS(bibli_modele_init!$E$1:$E$4467,bibli_modele_init!$A$1:$A$4467,$C1236,bibli_modele_init!$C$1:$C$4467,$E1236)</f>
        <v>0</v>
      </c>
      <c r="K1236" s="0" t="n">
        <f aca="false">F1236-I1236</f>
        <v>0.0939173729492496</v>
      </c>
      <c r="L1236" s="0" t="n">
        <f aca="false">G1236-J1236</f>
        <v>88.9411764999999</v>
      </c>
      <c r="M1236" s="0" t="n">
        <v>1</v>
      </c>
    </row>
    <row r="1237" customFormat="false" ht="15.8" hidden="false" customHeight="false" outlineLevel="0" collapsed="false">
      <c r="A1237" s="0" t="str">
        <f aca="false">MID(C1237,1,2)</f>
        <v>04</v>
      </c>
      <c r="B1237" s="0" t="str">
        <f aca="false">VLOOKUP(A1237,Nomenclature!$E$1:$F$9,2,0)</f>
        <v>Enseignement Recherche</v>
      </c>
      <c r="C1237" s="5" t="s">
        <v>564</v>
      </c>
      <c r="D1237" s="4" t="s">
        <v>239</v>
      </c>
      <c r="E1237" s="4" t="s">
        <v>735</v>
      </c>
      <c r="F1237" s="4" t="n">
        <v>0</v>
      </c>
      <c r="G1237" s="4" t="n">
        <v>0</v>
      </c>
      <c r="H1237" s="4" t="n">
        <v>0</v>
      </c>
      <c r="I1237" s="4" t="n">
        <f aca="false">SUMIFS(bibli_modele_init!$D$1:$D$4467,bibli_modele_init!$A$1:$A$4467,$C1237,bibli_modele_init!$C$1:$C$4467,$E1237)</f>
        <v>0</v>
      </c>
      <c r="J1237" s="0" t="n">
        <f aca="false">SUMIFS(bibli_modele_init!$E$1:$E$4467,bibli_modele_init!$A$1:$A$4467,$C1237,bibli_modele_init!$C$1:$C$4467,$E1237)</f>
        <v>0</v>
      </c>
      <c r="K1237" s="0" t="n">
        <f aca="false">F1237-I1237</f>
        <v>0</v>
      </c>
      <c r="L1237" s="0" t="n">
        <f aca="false">G1237-J1237</f>
        <v>0</v>
      </c>
      <c r="M1237" s="0" t="n">
        <v>1</v>
      </c>
    </row>
    <row r="1238" customFormat="false" ht="15.8" hidden="false" customHeight="false" outlineLevel="0" collapsed="false">
      <c r="A1238" s="0" t="str">
        <f aca="false">MID(C1238,1,2)</f>
        <v>04</v>
      </c>
      <c r="B1238" s="0" t="str">
        <f aca="false">VLOOKUP(A1238,Nomenclature!$E$1:$F$9,2,0)</f>
        <v>Enseignement Recherche</v>
      </c>
      <c r="C1238" s="5" t="s">
        <v>564</v>
      </c>
      <c r="D1238" s="4" t="s">
        <v>155</v>
      </c>
      <c r="E1238" s="4" t="s">
        <v>736</v>
      </c>
      <c r="F1238" s="4" t="n">
        <v>0.170114486896885</v>
      </c>
      <c r="G1238" s="4" t="n">
        <v>135.19058828</v>
      </c>
      <c r="H1238" s="4" t="n">
        <v>1377.476471</v>
      </c>
      <c r="I1238" s="4" t="n">
        <f aca="false">SUMIFS(bibli_modele_init!$D$1:$D$4467,bibli_modele_init!$A$1:$A$4467,$C1238,bibli_modele_init!$C$1:$C$4467,$E1238)</f>
        <v>0</v>
      </c>
      <c r="J1238" s="0" t="n">
        <f aca="false">SUMIFS(bibli_modele_init!$E$1:$E$4467,bibli_modele_init!$A$1:$A$4467,$C1238,bibli_modele_init!$C$1:$C$4467,$E1238)</f>
        <v>0</v>
      </c>
      <c r="K1238" s="0" t="n">
        <f aca="false">F1238-I1238</f>
        <v>0.170114486896885</v>
      </c>
      <c r="L1238" s="0" t="n">
        <f aca="false">G1238-J1238</f>
        <v>135.19058828</v>
      </c>
      <c r="M1238" s="0" t="n">
        <v>1</v>
      </c>
    </row>
    <row r="1239" customFormat="false" ht="15.8" hidden="false" customHeight="false" outlineLevel="0" collapsed="false">
      <c r="A1239" s="0" t="str">
        <f aca="false">MID(C1239,1,2)</f>
        <v>04</v>
      </c>
      <c r="B1239" s="0" t="str">
        <f aca="false">VLOOKUP(A1239,Nomenclature!$E$1:$F$9,2,0)</f>
        <v>Enseignement Recherche</v>
      </c>
      <c r="C1239" s="5" t="s">
        <v>564</v>
      </c>
      <c r="D1239" s="4" t="s">
        <v>239</v>
      </c>
      <c r="E1239" s="4" t="s">
        <v>737</v>
      </c>
      <c r="F1239" s="4" t="n">
        <v>0</v>
      </c>
      <c r="G1239" s="4" t="n">
        <v>0</v>
      </c>
      <c r="H1239" s="4" t="n">
        <v>0</v>
      </c>
      <c r="I1239" s="4" t="n">
        <f aca="false">SUMIFS(bibli_modele_init!$D$1:$D$4467,bibli_modele_init!$A$1:$A$4467,$C1239,bibli_modele_init!$C$1:$C$4467,$E1239)</f>
        <v>0</v>
      </c>
      <c r="J1239" s="0" t="n">
        <f aca="false">SUMIFS(bibli_modele_init!$E$1:$E$4467,bibli_modele_init!$A$1:$A$4467,$C1239,bibli_modele_init!$C$1:$C$4467,$E1239)</f>
        <v>0</v>
      </c>
      <c r="K1239" s="0" t="n">
        <f aca="false">F1239-I1239</f>
        <v>0</v>
      </c>
      <c r="L1239" s="0" t="n">
        <f aca="false">G1239-J1239</f>
        <v>0</v>
      </c>
      <c r="M1239" s="0" t="n">
        <v>1</v>
      </c>
    </row>
    <row r="1240" customFormat="false" ht="15.8" hidden="false" customHeight="false" outlineLevel="0" collapsed="false">
      <c r="A1240" s="0" t="str">
        <f aca="false">MID(C1240,1,2)</f>
        <v>04</v>
      </c>
      <c r="B1240" s="0" t="str">
        <f aca="false">VLOOKUP(A1240,Nomenclature!$E$1:$F$9,2,0)</f>
        <v>Enseignement Recherche</v>
      </c>
      <c r="C1240" s="5" t="s">
        <v>564</v>
      </c>
      <c r="D1240" s="4" t="s">
        <v>738</v>
      </c>
      <c r="E1240" s="4" t="s">
        <v>738</v>
      </c>
      <c r="F1240" s="4" t="n">
        <v>0.15</v>
      </c>
      <c r="G1240" s="4" t="n">
        <v>20</v>
      </c>
      <c r="H1240" s="4" t="n">
        <v>0</v>
      </c>
      <c r="I1240" s="4" t="n">
        <f aca="false">SUMIFS(bibli_modele_init!$D$1:$D$4467,bibli_modele_init!$A$1:$A$4467,$C1240,bibli_modele_init!$C$1:$C$4467,$E1240)</f>
        <v>0</v>
      </c>
      <c r="J1240" s="0" t="n">
        <f aca="false">SUMIFS(bibli_modele_init!$E$1:$E$4467,bibli_modele_init!$A$1:$A$4467,$C1240,bibli_modele_init!$C$1:$C$4467,$E1240)</f>
        <v>0</v>
      </c>
      <c r="K1240" s="0" t="n">
        <f aca="false">F1240-I1240</f>
        <v>0.15</v>
      </c>
      <c r="L1240" s="0" t="n">
        <f aca="false">G1240-J1240</f>
        <v>20</v>
      </c>
      <c r="M1240" s="0" t="n">
        <v>1</v>
      </c>
    </row>
    <row r="1241" customFormat="false" ht="15.8" hidden="false" customHeight="false" outlineLevel="0" collapsed="false">
      <c r="A1241" s="0" t="str">
        <f aca="false">MID(C1241,1,2)</f>
        <v>04</v>
      </c>
      <c r="B1241" s="0" t="str">
        <f aca="false">VLOOKUP(A1241,Nomenclature!$E$1:$F$9,2,0)</f>
        <v>Enseignement Recherche</v>
      </c>
      <c r="C1241" s="5" t="s">
        <v>709</v>
      </c>
      <c r="D1241" s="4" t="s">
        <v>155</v>
      </c>
      <c r="E1241" s="4" t="s">
        <v>732</v>
      </c>
      <c r="F1241" s="4" t="n">
        <v>0.822835667026838</v>
      </c>
      <c r="G1241" s="4" t="n">
        <v>200.743529455</v>
      </c>
      <c r="H1241" s="4" t="n">
        <v>6061.226471</v>
      </c>
      <c r="I1241" s="4" t="n">
        <f aca="false">SUMIFS(bibli_modele_init!$D$1:$D$4467,bibli_modele_init!$A$1:$A$4467,$C1241,bibli_modele_init!$C$1:$C$4467,$E1241)</f>
        <v>0.836551364495265</v>
      </c>
      <c r="J1241" s="0" t="n">
        <f aca="false">SUMIFS(bibli_modele_init!$E$1:$E$4467,bibli_modele_init!$A$1:$A$4467,$C1241,bibli_modele_init!$C$1:$C$4467,$E1241)</f>
        <v>276.743529455</v>
      </c>
      <c r="K1241" s="0" t="n">
        <f aca="false">F1241-I1241</f>
        <v>-0.0137156974684269</v>
      </c>
      <c r="L1241" s="0" t="n">
        <f aca="false">G1241-J1241</f>
        <v>-76</v>
      </c>
      <c r="M1241" s="0" t="n">
        <v>1</v>
      </c>
    </row>
    <row r="1242" customFormat="false" ht="15.8" hidden="false" customHeight="false" outlineLevel="0" collapsed="false">
      <c r="A1242" s="0" t="str">
        <f aca="false">MID(C1242,1,2)</f>
        <v>04</v>
      </c>
      <c r="B1242" s="0" t="str">
        <f aca="false">VLOOKUP(A1242,Nomenclature!$E$1:$F$9,2,0)</f>
        <v>Enseignement Recherche</v>
      </c>
      <c r="C1242" s="5" t="s">
        <v>709</v>
      </c>
      <c r="D1242" s="4" t="s">
        <v>239</v>
      </c>
      <c r="E1242" s="4" t="s">
        <v>733</v>
      </c>
      <c r="F1242" s="4" t="n">
        <v>0.55992077478461</v>
      </c>
      <c r="G1242" s="4" t="n">
        <v>196.080000045</v>
      </c>
      <c r="H1242" s="4" t="n">
        <v>1978.858235</v>
      </c>
      <c r="I1242" s="4" t="n">
        <f aca="false">SUMIFS(bibli_modele_init!$D$1:$D$4467,bibli_modele_init!$A$1:$A$4467,$C1242,bibli_modele_init!$C$1:$C$4467,$E1242)</f>
        <v>0.571773691680701</v>
      </c>
      <c r="J1242" s="0" t="n">
        <f aca="false">SUMIFS(bibli_modele_init!$E$1:$E$4467,bibli_modele_init!$A$1:$A$4467,$C1242,bibli_modele_init!$C$1:$C$4467,$E1242)</f>
        <v>196.080000045</v>
      </c>
      <c r="K1242" s="0" t="n">
        <f aca="false">F1242-I1242</f>
        <v>-0.011852916896091</v>
      </c>
      <c r="L1242" s="0" t="n">
        <f aca="false">G1242-J1242</f>
        <v>0</v>
      </c>
      <c r="M1242" s="0" t="n">
        <v>1</v>
      </c>
    </row>
    <row r="1243" customFormat="false" ht="15.8" hidden="false" customHeight="false" outlineLevel="0" collapsed="false">
      <c r="A1243" s="0" t="str">
        <f aca="false">MID(C1243,1,2)</f>
        <v>04</v>
      </c>
      <c r="B1243" s="0" t="str">
        <f aca="false">VLOOKUP(A1243,Nomenclature!$E$1:$F$9,2,0)</f>
        <v>Enseignement Recherche</v>
      </c>
      <c r="C1243" s="5" t="s">
        <v>709</v>
      </c>
      <c r="D1243" s="4" t="s">
        <v>155</v>
      </c>
      <c r="E1243" s="4" t="s">
        <v>734</v>
      </c>
      <c r="F1243" s="4" t="n">
        <v>0.138118844143341</v>
      </c>
      <c r="G1243" s="4" t="n">
        <v>84.4941176749998</v>
      </c>
      <c r="H1243" s="4" t="n">
        <v>467.6082354</v>
      </c>
      <c r="I1243" s="4" t="n">
        <f aca="false">SUMIFS(bibli_modele_init!$D$1:$D$4467,bibli_modele_init!$A$1:$A$4467,$C1243,bibli_modele_init!$C$1:$C$4467,$E1243)</f>
        <v>0.126379009707677</v>
      </c>
      <c r="J1243" s="0" t="n">
        <f aca="false">SUMIFS(bibli_modele_init!$E$1:$E$4467,bibli_modele_init!$A$1:$A$4467,$C1243,bibli_modele_init!$C$1:$C$4467,$E1243)</f>
        <v>84.494117675</v>
      </c>
      <c r="K1243" s="0" t="n">
        <f aca="false">F1243-I1243</f>
        <v>0.011739834435664</v>
      </c>
      <c r="L1243" s="0" t="n">
        <f aca="false">G1243-J1243</f>
        <v>0</v>
      </c>
      <c r="M1243" s="0" t="n">
        <v>1</v>
      </c>
    </row>
    <row r="1244" customFormat="false" ht="15.8" hidden="false" customHeight="false" outlineLevel="0" collapsed="false">
      <c r="A1244" s="0" t="str">
        <f aca="false">MID(C1244,1,2)</f>
        <v>04</v>
      </c>
      <c r="B1244" s="0" t="str">
        <f aca="false">VLOOKUP(A1244,Nomenclature!$E$1:$F$9,2,0)</f>
        <v>Enseignement Recherche</v>
      </c>
      <c r="C1244" s="5" t="s">
        <v>709</v>
      </c>
      <c r="D1244" s="4" t="s">
        <v>239</v>
      </c>
      <c r="E1244" s="4" t="s">
        <v>735</v>
      </c>
      <c r="F1244" s="4" t="n">
        <v>0.0939867015056991</v>
      </c>
      <c r="G1244" s="4" t="n">
        <v>93.3882353249999</v>
      </c>
      <c r="H1244" s="4" t="n">
        <v>467.6082354</v>
      </c>
      <c r="I1244" s="4" t="n">
        <f aca="false">SUMIFS(bibli_modele_init!$D$1:$D$4467,bibli_modele_init!$A$1:$A$4467,$C1244,bibli_modele_init!$C$1:$C$4467,$E1244)</f>
        <v>0.0959762982464034</v>
      </c>
      <c r="J1244" s="0" t="n">
        <f aca="false">SUMIFS(bibli_modele_init!$E$1:$E$4467,bibli_modele_init!$A$1:$A$4467,$C1244,bibli_modele_init!$C$1:$C$4467,$E1244)</f>
        <v>93.388235325</v>
      </c>
      <c r="K1244" s="0" t="n">
        <f aca="false">F1244-I1244</f>
        <v>-0.0019895967407043</v>
      </c>
      <c r="L1244" s="0" t="n">
        <f aca="false">G1244-J1244</f>
        <v>0</v>
      </c>
      <c r="M1244" s="0" t="n">
        <v>1</v>
      </c>
    </row>
    <row r="1245" customFormat="false" ht="15.8" hidden="false" customHeight="false" outlineLevel="0" collapsed="false">
      <c r="A1245" s="0" t="str">
        <f aca="false">MID(C1245,1,2)</f>
        <v>04</v>
      </c>
      <c r="B1245" s="0" t="str">
        <f aca="false">VLOOKUP(A1245,Nomenclature!$E$1:$F$9,2,0)</f>
        <v>Enseignement Recherche</v>
      </c>
      <c r="C1245" s="5" t="s">
        <v>709</v>
      </c>
      <c r="D1245" s="4" t="s">
        <v>155</v>
      </c>
      <c r="E1245" s="4" t="s">
        <v>736</v>
      </c>
      <c r="F1245" s="4" t="n">
        <v>0.193366381751307</v>
      </c>
      <c r="G1245" s="4" t="n">
        <v>130.743529455</v>
      </c>
      <c r="H1245" s="4" t="n">
        <v>1377.476471</v>
      </c>
      <c r="I1245" s="4" t="n">
        <f aca="false">SUMIFS(bibli_modele_init!$D$1:$D$4467,bibli_modele_init!$A$1:$A$4467,$C1245,bibli_modele_init!$C$1:$C$4467,$E1245)</f>
        <v>0.176930613590749</v>
      </c>
      <c r="J1245" s="0" t="n">
        <f aca="false">SUMIFS(bibli_modele_init!$E$1:$E$4467,bibli_modele_init!$A$1:$A$4467,$C1245,bibli_modele_init!$C$1:$C$4467,$E1245)</f>
        <v>130.743529455</v>
      </c>
      <c r="K1245" s="0" t="n">
        <f aca="false">F1245-I1245</f>
        <v>0.016435768160558</v>
      </c>
      <c r="L1245" s="0" t="n">
        <f aca="false">G1245-J1245</f>
        <v>0</v>
      </c>
      <c r="M1245" s="0" t="n">
        <v>1</v>
      </c>
    </row>
    <row r="1246" customFormat="false" ht="15.8" hidden="false" customHeight="false" outlineLevel="0" collapsed="false">
      <c r="A1246" s="0" t="str">
        <f aca="false">MID(C1246,1,2)</f>
        <v>04</v>
      </c>
      <c r="B1246" s="0" t="str">
        <f aca="false">VLOOKUP(A1246,Nomenclature!$E$1:$F$9,2,0)</f>
        <v>Enseignement Recherche</v>
      </c>
      <c r="C1246" s="5" t="s">
        <v>709</v>
      </c>
      <c r="D1246" s="4" t="s">
        <v>239</v>
      </c>
      <c r="E1246" s="4" t="s">
        <v>737</v>
      </c>
      <c r="F1246" s="4" t="n">
        <v>0.131581382074383</v>
      </c>
      <c r="G1246" s="4" t="n">
        <v>136.080000045</v>
      </c>
      <c r="H1246" s="4" t="n">
        <v>467.6082354</v>
      </c>
      <c r="I1246" s="4" t="n">
        <f aca="false">SUMIFS(bibli_modele_init!$D$1:$D$4467,bibli_modele_init!$A$1:$A$4467,$C1246,bibli_modele_init!$C$1:$C$4467,$E1246)</f>
        <v>0.134366817544965</v>
      </c>
      <c r="J1246" s="0" t="n">
        <f aca="false">SUMIFS(bibli_modele_init!$E$1:$E$4467,bibli_modele_init!$A$1:$A$4467,$C1246,bibli_modele_init!$C$1:$C$4467,$E1246)</f>
        <v>136.080000045</v>
      </c>
      <c r="K1246" s="0" t="n">
        <f aca="false">F1246-I1246</f>
        <v>-0.00278543547058202</v>
      </c>
      <c r="L1246" s="0" t="n">
        <f aca="false">G1246-J1246</f>
        <v>0</v>
      </c>
      <c r="M1246" s="0" t="n">
        <v>1</v>
      </c>
    </row>
    <row r="1247" customFormat="false" ht="15.8" hidden="false" customHeight="false" outlineLevel="0" collapsed="false">
      <c r="A1247" s="0" t="str">
        <f aca="false">MID(C1247,1,2)</f>
        <v>04</v>
      </c>
      <c r="B1247" s="0" t="str">
        <f aca="false">VLOOKUP(A1247,Nomenclature!$E$1:$F$9,2,0)</f>
        <v>Enseignement Recherche</v>
      </c>
      <c r="C1247" s="5" t="s">
        <v>709</v>
      </c>
      <c r="D1247" s="4" t="s">
        <v>738</v>
      </c>
      <c r="E1247" s="4" t="s">
        <v>738</v>
      </c>
      <c r="F1247" s="4" t="n">
        <v>0.15</v>
      </c>
      <c r="G1247" s="4" t="n">
        <v>20</v>
      </c>
      <c r="H1247" s="4" t="n">
        <v>0</v>
      </c>
      <c r="I1247" s="4" t="n">
        <f aca="false">SUMIFS(bibli_modele_init!$D$1:$D$4467,bibli_modele_init!$A$1:$A$4467,$C1247,bibli_modele_init!$C$1:$C$4467,$E1247)</f>
        <v>0.15</v>
      </c>
      <c r="J1247" s="0" t="n">
        <f aca="false">SUMIFS(bibli_modele_init!$E$1:$E$4467,bibli_modele_init!$A$1:$A$4467,$C1247,bibli_modele_init!$C$1:$C$4467,$E1247)</f>
        <v>20</v>
      </c>
      <c r="K1247" s="0" t="n">
        <f aca="false">F1247-I1247</f>
        <v>0</v>
      </c>
      <c r="L1247" s="0" t="n">
        <f aca="false">G1247-J1247</f>
        <v>0</v>
      </c>
      <c r="M1247" s="0" t="n">
        <v>1</v>
      </c>
    </row>
    <row r="1248" customFormat="false" ht="15.8" hidden="false" customHeight="false" outlineLevel="0" collapsed="false">
      <c r="A1248" s="0" t="str">
        <f aca="false">MID(C1248,1,2)</f>
        <v>04</v>
      </c>
      <c r="B1248" s="0" t="str">
        <f aca="false">VLOOKUP(A1248,Nomenclature!$E$1:$F$9,2,0)</f>
        <v>Enseignement Recherche</v>
      </c>
      <c r="C1248" s="5" t="s">
        <v>594</v>
      </c>
      <c r="D1248" s="4" t="s">
        <v>155</v>
      </c>
      <c r="E1248" s="4" t="s">
        <v>732</v>
      </c>
      <c r="F1248" s="4" t="n">
        <v>0.81198621691373</v>
      </c>
      <c r="G1248" s="4" t="n">
        <v>132.128604044943</v>
      </c>
      <c r="H1248" s="4" t="n">
        <v>3887.983089</v>
      </c>
      <c r="I1248" s="4" t="n">
        <f aca="false">SUMIFS(bibli_modele_init!$D$1:$D$4467,bibli_modele_init!$A$1:$A$4467,$C1248,bibli_modele_init!$C$1:$C$4467,$E1248)</f>
        <v>0.82463446137094</v>
      </c>
      <c r="J1248" s="0" t="n">
        <f aca="false">SUMIFS(bibli_modele_init!$E$1:$E$4467,bibli_modele_init!$A$1:$A$4467,$C1248,bibli_modele_init!$C$1:$C$4467,$E1248)</f>
        <v>209.952426363816</v>
      </c>
      <c r="K1248" s="0" t="n">
        <f aca="false">F1248-I1248</f>
        <v>-0.01264824445721</v>
      </c>
      <c r="L1248" s="0" t="n">
        <f aca="false">G1248-J1248</f>
        <v>-77.823822318873</v>
      </c>
      <c r="M1248" s="0" t="n">
        <v>1</v>
      </c>
    </row>
    <row r="1249" customFormat="false" ht="15.8" hidden="false" customHeight="false" outlineLevel="0" collapsed="false">
      <c r="A1249" s="0" t="str">
        <f aca="false">MID(C1249,1,2)</f>
        <v>04</v>
      </c>
      <c r="B1249" s="0" t="str">
        <f aca="false">VLOOKUP(A1249,Nomenclature!$E$1:$F$9,2,0)</f>
        <v>Enseignement Recherche</v>
      </c>
      <c r="C1249" s="5" t="s">
        <v>594</v>
      </c>
      <c r="D1249" s="4" t="s">
        <v>239</v>
      </c>
      <c r="E1249" s="4" t="s">
        <v>733</v>
      </c>
      <c r="F1249" s="4" t="n">
        <v>0</v>
      </c>
      <c r="G1249" s="4" t="n">
        <v>0</v>
      </c>
      <c r="H1249" s="4" t="n">
        <v>0</v>
      </c>
      <c r="I1249" s="4" t="n">
        <f aca="false">SUMIFS(bibli_modele_init!$D$1:$D$4467,bibli_modele_init!$A$1:$A$4467,$C1249,bibli_modele_init!$C$1:$C$4467,$E1249)</f>
        <v>0.649583340073567</v>
      </c>
      <c r="J1249" s="0" t="n">
        <f aca="false">SUMIFS(bibli_modele_init!$E$1:$E$4467,bibli_modele_init!$A$1:$A$4467,$C1249,bibli_modele_init!$C$1:$C$4467,$E1249)</f>
        <v>109.48235316</v>
      </c>
      <c r="K1249" s="0" t="n">
        <f aca="false">F1249-I1249</f>
        <v>-0.649583340073567</v>
      </c>
      <c r="L1249" s="0" t="n">
        <f aca="false">G1249-J1249</f>
        <v>-109.48235316</v>
      </c>
      <c r="M1249" s="0" t="n">
        <v>1</v>
      </c>
    </row>
    <row r="1250" customFormat="false" ht="15.8" hidden="false" customHeight="false" outlineLevel="0" collapsed="false">
      <c r="A1250" s="0" t="str">
        <f aca="false">MID(C1250,1,2)</f>
        <v>04</v>
      </c>
      <c r="B1250" s="0" t="str">
        <f aca="false">VLOOKUP(A1250,Nomenclature!$E$1:$F$9,2,0)</f>
        <v>Enseignement Recherche</v>
      </c>
      <c r="C1250" s="5" t="s">
        <v>594</v>
      </c>
      <c r="D1250" s="4" t="s">
        <v>155</v>
      </c>
      <c r="E1250" s="4" t="s">
        <v>734</v>
      </c>
      <c r="F1250" s="4" t="n">
        <v>0.136297686445318</v>
      </c>
      <c r="G1250" s="4" t="n">
        <v>62.2058825</v>
      </c>
      <c r="H1250" s="4" t="n">
        <v>218.0316182</v>
      </c>
      <c r="I1250" s="4" t="n">
        <f aca="false">SUMIFS(bibli_modele_init!$D$1:$D$4467,bibli_modele_init!$A$1:$A$4467,$C1250,bibli_modele_init!$C$1:$C$4467,$E1250)</f>
        <v>0.124578706128538</v>
      </c>
      <c r="J1250" s="0" t="n">
        <f aca="false">SUMIFS(bibli_modele_init!$E$1:$E$4467,bibli_modele_init!$A$1:$A$4467,$C1250,bibli_modele_init!$C$1:$C$4467,$E1250)</f>
        <v>62.2058825</v>
      </c>
      <c r="K1250" s="0" t="n">
        <f aca="false">F1250-I1250</f>
        <v>0.01171898031678</v>
      </c>
      <c r="L1250" s="0" t="n">
        <f aca="false">G1250-J1250</f>
        <v>0</v>
      </c>
      <c r="M1250" s="0" t="n">
        <v>1</v>
      </c>
    </row>
    <row r="1251" customFormat="false" ht="15.8" hidden="false" customHeight="false" outlineLevel="0" collapsed="false">
      <c r="A1251" s="0" t="str">
        <f aca="false">MID(C1251,1,2)</f>
        <v>04</v>
      </c>
      <c r="B1251" s="0" t="str">
        <f aca="false">VLOOKUP(A1251,Nomenclature!$E$1:$F$9,2,0)</f>
        <v>Enseignement Recherche</v>
      </c>
      <c r="C1251" s="5" t="s">
        <v>594</v>
      </c>
      <c r="D1251" s="4" t="s">
        <v>239</v>
      </c>
      <c r="E1251" s="4" t="s">
        <v>735</v>
      </c>
      <c r="F1251" s="4" t="n">
        <v>0.458790537484678</v>
      </c>
      <c r="G1251" s="4" t="n">
        <v>74.647059</v>
      </c>
      <c r="H1251" s="4" t="n">
        <v>218.0316182</v>
      </c>
      <c r="I1251" s="4" t="n">
        <f aca="false">SUMIFS(bibli_modele_init!$D$1:$D$4467,bibli_modele_init!$A$1:$A$4467,$C1251,bibli_modele_init!$C$1:$C$4467,$E1251)</f>
        <v>0.109037203512349</v>
      </c>
      <c r="J1251" s="0" t="n">
        <f aca="false">SUMIFS(bibli_modele_init!$E$1:$E$4467,bibli_modele_init!$A$1:$A$4467,$C1251,bibli_modele_init!$C$1:$C$4467,$E1251)</f>
        <v>74.647059</v>
      </c>
      <c r="K1251" s="0" t="n">
        <f aca="false">F1251-I1251</f>
        <v>0.349753333972329</v>
      </c>
      <c r="L1251" s="0" t="n">
        <f aca="false">G1251-J1251</f>
        <v>0</v>
      </c>
      <c r="M1251" s="0" t="n">
        <v>1</v>
      </c>
    </row>
    <row r="1252" customFormat="false" ht="15.8" hidden="false" customHeight="false" outlineLevel="0" collapsed="false">
      <c r="A1252" s="0" t="str">
        <f aca="false">MID(C1252,1,2)</f>
        <v>04</v>
      </c>
      <c r="B1252" s="0" t="str">
        <f aca="false">VLOOKUP(A1252,Nomenclature!$E$1:$F$9,2,0)</f>
        <v>Enseignement Recherche</v>
      </c>
      <c r="C1252" s="5" t="s">
        <v>594</v>
      </c>
      <c r="D1252" s="4" t="s">
        <v>155</v>
      </c>
      <c r="E1252" s="4" t="s">
        <v>736</v>
      </c>
      <c r="F1252" s="4" t="n">
        <v>0.190816760974726</v>
      </c>
      <c r="G1252" s="4" t="n">
        <v>99.94411784</v>
      </c>
      <c r="H1252" s="4" t="n">
        <v>712.9830894</v>
      </c>
      <c r="I1252" s="4" t="n">
        <f aca="false">SUMIFS(bibli_modele_init!$D$1:$D$4467,bibli_modele_init!$A$1:$A$4467,$C1252,bibli_modele_init!$C$1:$C$4467,$E1252)</f>
        <v>0.174410188579954</v>
      </c>
      <c r="J1252" s="0" t="n">
        <f aca="false">SUMIFS(bibli_modele_init!$E$1:$E$4467,bibli_modele_init!$A$1:$A$4467,$C1252,bibli_modele_init!$C$1:$C$4467,$E1252)</f>
        <v>99.94411784</v>
      </c>
      <c r="K1252" s="0" t="n">
        <f aca="false">F1252-I1252</f>
        <v>0.016406572394772</v>
      </c>
      <c r="L1252" s="0" t="n">
        <f aca="false">G1252-J1252</f>
        <v>0</v>
      </c>
      <c r="M1252" s="0" t="n">
        <v>1</v>
      </c>
    </row>
    <row r="1253" customFormat="false" ht="15.8" hidden="false" customHeight="false" outlineLevel="0" collapsed="false">
      <c r="A1253" s="0" t="str">
        <f aca="false">MID(C1253,1,2)</f>
        <v>04</v>
      </c>
      <c r="B1253" s="0" t="str">
        <f aca="false">VLOOKUP(A1253,Nomenclature!$E$1:$F$9,2,0)</f>
        <v>Enseignement Recherche</v>
      </c>
      <c r="C1253" s="5" t="s">
        <v>594</v>
      </c>
      <c r="D1253" s="4" t="s">
        <v>239</v>
      </c>
      <c r="E1253" s="4" t="s">
        <v>737</v>
      </c>
      <c r="F1253" s="4" t="n">
        <v>0.642306752314556</v>
      </c>
      <c r="G1253" s="4" t="n">
        <v>109.48235316</v>
      </c>
      <c r="H1253" s="4" t="n">
        <v>218.0316182</v>
      </c>
      <c r="I1253" s="4" t="n">
        <f aca="false">SUMIFS(bibli_modele_init!$D$1:$D$4467,bibli_modele_init!$A$1:$A$4467,$C1253,bibli_modele_init!$C$1:$C$4467,$E1253)</f>
        <v>0.152652084917288</v>
      </c>
      <c r="J1253" s="0" t="n">
        <f aca="false">SUMIFS(bibli_modele_init!$E$1:$E$4467,bibli_modele_init!$A$1:$A$4467,$C1253,bibli_modele_init!$C$1:$C$4467,$E1253)</f>
        <v>109.48235316</v>
      </c>
      <c r="K1253" s="0" t="n">
        <f aca="false">F1253-I1253</f>
        <v>0.489654667397268</v>
      </c>
      <c r="L1253" s="0" t="n">
        <f aca="false">G1253-J1253</f>
        <v>0</v>
      </c>
      <c r="M1253" s="0" t="n">
        <v>1</v>
      </c>
    </row>
    <row r="1254" customFormat="false" ht="15.8" hidden="false" customHeight="false" outlineLevel="0" collapsed="false">
      <c r="A1254" s="0" t="str">
        <f aca="false">MID(C1254,1,2)</f>
        <v>04</v>
      </c>
      <c r="B1254" s="0" t="str">
        <f aca="false">VLOOKUP(A1254,Nomenclature!$E$1:$F$9,2,0)</f>
        <v>Enseignement Recherche</v>
      </c>
      <c r="C1254" s="5" t="s">
        <v>594</v>
      </c>
      <c r="D1254" s="4" t="s">
        <v>738</v>
      </c>
      <c r="E1254" s="4" t="s">
        <v>738</v>
      </c>
      <c r="F1254" s="4" t="n">
        <v>0.15</v>
      </c>
      <c r="G1254" s="4" t="n">
        <v>20</v>
      </c>
      <c r="H1254" s="4" t="n">
        <v>0</v>
      </c>
      <c r="I1254" s="4" t="n">
        <f aca="false">SUMIFS(bibli_modele_init!$D$1:$D$4467,bibli_modele_init!$A$1:$A$4467,$C1254,bibli_modele_init!$C$1:$C$4467,$E1254)</f>
        <v>0.15</v>
      </c>
      <c r="J1254" s="0" t="n">
        <f aca="false">SUMIFS(bibli_modele_init!$E$1:$E$4467,bibli_modele_init!$A$1:$A$4467,$C1254,bibli_modele_init!$C$1:$C$4467,$E1254)</f>
        <v>20</v>
      </c>
      <c r="K1254" s="0" t="n">
        <f aca="false">F1254-I1254</f>
        <v>0</v>
      </c>
      <c r="L1254" s="0" t="n">
        <f aca="false">G1254-J1254</f>
        <v>0</v>
      </c>
      <c r="M1254" s="0" t="n">
        <v>1</v>
      </c>
    </row>
    <row r="1255" customFormat="false" ht="15.8" hidden="false" customHeight="false" outlineLevel="0" collapsed="false">
      <c r="A1255" s="0" t="str">
        <f aca="false">MID(C1255,1,2)</f>
        <v>04</v>
      </c>
      <c r="B1255" s="0" t="str">
        <f aca="false">VLOOKUP(A1255,Nomenclature!$E$1:$F$9,2,0)</f>
        <v>Enseignement Recherche</v>
      </c>
      <c r="C1255" s="5" t="s">
        <v>438</v>
      </c>
      <c r="D1255" s="4" t="s">
        <v>155</v>
      </c>
      <c r="E1255" s="4" t="s">
        <v>732</v>
      </c>
      <c r="F1255" s="4" t="n">
        <v>0.740595382545186</v>
      </c>
      <c r="G1255" s="4" t="n">
        <v>132.378946624156</v>
      </c>
      <c r="H1255" s="4" t="n">
        <v>3887.983089</v>
      </c>
      <c r="I1255" s="4" t="n">
        <f aca="false">SUMIFS(bibli_modele_init!$D$1:$D$4467,bibli_modele_init!$A$1:$A$4467,$C1255,bibli_modele_init!$C$1:$C$4467,$E1255)</f>
        <v>0</v>
      </c>
      <c r="J1255" s="0" t="n">
        <f aca="false">SUMIFS(bibli_modele_init!$E$1:$E$4467,bibli_modele_init!$A$1:$A$4467,$C1255,bibli_modele_init!$C$1:$C$4467,$E1255)</f>
        <v>0</v>
      </c>
      <c r="K1255" s="0" t="n">
        <f aca="false">F1255-I1255</f>
        <v>0.740595382545186</v>
      </c>
      <c r="L1255" s="0" t="n">
        <f aca="false">G1255-J1255</f>
        <v>132.378946624156</v>
      </c>
      <c r="M1255" s="0" t="n">
        <v>1</v>
      </c>
    </row>
    <row r="1256" customFormat="false" ht="15.8" hidden="false" customHeight="false" outlineLevel="0" collapsed="false">
      <c r="A1256" s="0" t="str">
        <f aca="false">MID(C1256,1,2)</f>
        <v>04</v>
      </c>
      <c r="B1256" s="0" t="str">
        <f aca="false">VLOOKUP(A1256,Nomenclature!$E$1:$F$9,2,0)</f>
        <v>Enseignement Recherche</v>
      </c>
      <c r="C1256" s="5" t="s">
        <v>438</v>
      </c>
      <c r="D1256" s="4" t="s">
        <v>239</v>
      </c>
      <c r="E1256" s="4" t="s">
        <v>733</v>
      </c>
      <c r="F1256" s="4" t="n">
        <v>0</v>
      </c>
      <c r="G1256" s="4" t="n">
        <v>0</v>
      </c>
      <c r="H1256" s="4" t="n">
        <v>0</v>
      </c>
      <c r="I1256" s="4" t="n">
        <f aca="false">SUMIFS(bibli_modele_init!$D$1:$D$4467,bibli_modele_init!$A$1:$A$4467,$C1256,bibli_modele_init!$C$1:$C$4467,$E1256)</f>
        <v>0</v>
      </c>
      <c r="J1256" s="0" t="n">
        <f aca="false">SUMIFS(bibli_modele_init!$E$1:$E$4467,bibli_modele_init!$A$1:$A$4467,$C1256,bibli_modele_init!$C$1:$C$4467,$E1256)</f>
        <v>0</v>
      </c>
      <c r="K1256" s="0" t="n">
        <f aca="false">F1256-I1256</f>
        <v>0</v>
      </c>
      <c r="L1256" s="0" t="n">
        <f aca="false">G1256-J1256</f>
        <v>0</v>
      </c>
      <c r="M1256" s="0" t="n">
        <v>1</v>
      </c>
    </row>
    <row r="1257" customFormat="false" ht="15.8" hidden="false" customHeight="false" outlineLevel="0" collapsed="false">
      <c r="A1257" s="0" t="str">
        <f aca="false">MID(C1257,1,2)</f>
        <v>04</v>
      </c>
      <c r="B1257" s="0" t="str">
        <f aca="false">VLOOKUP(A1257,Nomenclature!$E$1:$F$9,2,0)</f>
        <v>Enseignement Recherche</v>
      </c>
      <c r="C1257" s="5" t="s">
        <v>438</v>
      </c>
      <c r="D1257" s="4" t="s">
        <v>155</v>
      </c>
      <c r="E1257" s="4" t="s">
        <v>734</v>
      </c>
      <c r="F1257" s="4" t="n">
        <v>0.124314224958967</v>
      </c>
      <c r="G1257" s="4" t="n">
        <v>62.2058824999999</v>
      </c>
      <c r="H1257" s="4" t="n">
        <v>218.0316182</v>
      </c>
      <c r="I1257" s="4" t="n">
        <f aca="false">SUMIFS(bibli_modele_init!$D$1:$D$4467,bibli_modele_init!$A$1:$A$4467,$C1257,bibli_modele_init!$C$1:$C$4467,$E1257)</f>
        <v>0</v>
      </c>
      <c r="J1257" s="0" t="n">
        <f aca="false">SUMIFS(bibli_modele_init!$E$1:$E$4467,bibli_modele_init!$A$1:$A$4467,$C1257,bibli_modele_init!$C$1:$C$4467,$E1257)</f>
        <v>0</v>
      </c>
      <c r="K1257" s="0" t="n">
        <f aca="false">F1257-I1257</f>
        <v>0.124314224958967</v>
      </c>
      <c r="L1257" s="0" t="n">
        <f aca="false">G1257-J1257</f>
        <v>62.2058824999999</v>
      </c>
      <c r="M1257" s="0" t="n">
        <v>1</v>
      </c>
    </row>
    <row r="1258" customFormat="false" ht="15.8" hidden="false" customHeight="false" outlineLevel="0" collapsed="false">
      <c r="A1258" s="0" t="str">
        <f aca="false">MID(C1258,1,2)</f>
        <v>04</v>
      </c>
      <c r="B1258" s="0" t="str">
        <f aca="false">VLOOKUP(A1258,Nomenclature!$E$1:$F$9,2,0)</f>
        <v>Enseignement Recherche</v>
      </c>
      <c r="C1258" s="5" t="s">
        <v>438</v>
      </c>
      <c r="D1258" s="4" t="s">
        <v>239</v>
      </c>
      <c r="E1258" s="4" t="s">
        <v>735</v>
      </c>
      <c r="F1258" s="4" t="n">
        <v>0</v>
      </c>
      <c r="G1258" s="4" t="n">
        <v>0</v>
      </c>
      <c r="H1258" s="4" t="n">
        <v>0</v>
      </c>
      <c r="I1258" s="4" t="n">
        <f aca="false">SUMIFS(bibli_modele_init!$D$1:$D$4467,bibli_modele_init!$A$1:$A$4467,$C1258,bibli_modele_init!$C$1:$C$4467,$E1258)</f>
        <v>0</v>
      </c>
      <c r="J1258" s="0" t="n">
        <f aca="false">SUMIFS(bibli_modele_init!$E$1:$E$4467,bibli_modele_init!$A$1:$A$4467,$C1258,bibli_modele_init!$C$1:$C$4467,$E1258)</f>
        <v>0</v>
      </c>
      <c r="K1258" s="0" t="n">
        <f aca="false">F1258-I1258</f>
        <v>0</v>
      </c>
      <c r="L1258" s="0" t="n">
        <f aca="false">G1258-J1258</f>
        <v>0</v>
      </c>
      <c r="M1258" s="0" t="n">
        <v>1</v>
      </c>
    </row>
    <row r="1259" customFormat="false" ht="15.8" hidden="false" customHeight="false" outlineLevel="0" collapsed="false">
      <c r="A1259" s="0" t="str">
        <f aca="false">MID(C1259,1,2)</f>
        <v>04</v>
      </c>
      <c r="B1259" s="0" t="str">
        <f aca="false">VLOOKUP(A1259,Nomenclature!$E$1:$F$9,2,0)</f>
        <v>Enseignement Recherche</v>
      </c>
      <c r="C1259" s="5" t="s">
        <v>438</v>
      </c>
      <c r="D1259" s="4" t="s">
        <v>155</v>
      </c>
      <c r="E1259" s="4" t="s">
        <v>736</v>
      </c>
      <c r="F1259" s="4" t="n">
        <v>0.174039914898119</v>
      </c>
      <c r="G1259" s="4" t="n">
        <v>99.9441178399998</v>
      </c>
      <c r="H1259" s="4" t="n">
        <v>712.9830894</v>
      </c>
      <c r="I1259" s="4" t="n">
        <f aca="false">SUMIFS(bibli_modele_init!$D$1:$D$4467,bibli_modele_init!$A$1:$A$4467,$C1259,bibli_modele_init!$C$1:$C$4467,$E1259)</f>
        <v>0</v>
      </c>
      <c r="J1259" s="0" t="n">
        <f aca="false">SUMIFS(bibli_modele_init!$E$1:$E$4467,bibli_modele_init!$A$1:$A$4467,$C1259,bibli_modele_init!$C$1:$C$4467,$E1259)</f>
        <v>0</v>
      </c>
      <c r="K1259" s="0" t="n">
        <f aca="false">F1259-I1259</f>
        <v>0.174039914898119</v>
      </c>
      <c r="L1259" s="0" t="n">
        <f aca="false">G1259-J1259</f>
        <v>99.9441178399998</v>
      </c>
      <c r="M1259" s="0" t="n">
        <v>1</v>
      </c>
    </row>
    <row r="1260" customFormat="false" ht="15.8" hidden="false" customHeight="false" outlineLevel="0" collapsed="false">
      <c r="A1260" s="0" t="str">
        <f aca="false">MID(C1260,1,2)</f>
        <v>04</v>
      </c>
      <c r="B1260" s="0" t="str">
        <f aca="false">VLOOKUP(A1260,Nomenclature!$E$1:$F$9,2,0)</f>
        <v>Enseignement Recherche</v>
      </c>
      <c r="C1260" s="5" t="s">
        <v>438</v>
      </c>
      <c r="D1260" s="4" t="s">
        <v>239</v>
      </c>
      <c r="E1260" s="4" t="s">
        <v>737</v>
      </c>
      <c r="F1260" s="4" t="n">
        <v>0</v>
      </c>
      <c r="G1260" s="4" t="n">
        <v>0</v>
      </c>
      <c r="H1260" s="4" t="n">
        <v>0</v>
      </c>
      <c r="I1260" s="4" t="n">
        <f aca="false">SUMIFS(bibli_modele_init!$D$1:$D$4467,bibli_modele_init!$A$1:$A$4467,$C1260,bibli_modele_init!$C$1:$C$4467,$E1260)</f>
        <v>0</v>
      </c>
      <c r="J1260" s="0" t="n">
        <f aca="false">SUMIFS(bibli_modele_init!$E$1:$E$4467,bibli_modele_init!$A$1:$A$4467,$C1260,bibli_modele_init!$C$1:$C$4467,$E1260)</f>
        <v>0</v>
      </c>
      <c r="K1260" s="0" t="n">
        <f aca="false">F1260-I1260</f>
        <v>0</v>
      </c>
      <c r="L1260" s="0" t="n">
        <f aca="false">G1260-J1260</f>
        <v>0</v>
      </c>
      <c r="M1260" s="0" t="n">
        <v>1</v>
      </c>
    </row>
    <row r="1261" customFormat="false" ht="15.8" hidden="false" customHeight="false" outlineLevel="0" collapsed="false">
      <c r="A1261" s="0" t="str">
        <f aca="false">MID(C1261,1,2)</f>
        <v>04</v>
      </c>
      <c r="B1261" s="0" t="str">
        <f aca="false">VLOOKUP(A1261,Nomenclature!$E$1:$F$9,2,0)</f>
        <v>Enseignement Recherche</v>
      </c>
      <c r="C1261" s="5" t="s">
        <v>438</v>
      </c>
      <c r="D1261" s="4" t="s">
        <v>738</v>
      </c>
      <c r="E1261" s="4" t="s">
        <v>738</v>
      </c>
      <c r="F1261" s="4" t="n">
        <v>0.15</v>
      </c>
      <c r="G1261" s="4" t="n">
        <v>20</v>
      </c>
      <c r="H1261" s="4" t="n">
        <v>0</v>
      </c>
      <c r="I1261" s="4" t="n">
        <f aca="false">SUMIFS(bibli_modele_init!$D$1:$D$4467,bibli_modele_init!$A$1:$A$4467,$C1261,bibli_modele_init!$C$1:$C$4467,$E1261)</f>
        <v>0</v>
      </c>
      <c r="J1261" s="0" t="n">
        <f aca="false">SUMIFS(bibli_modele_init!$E$1:$E$4467,bibli_modele_init!$A$1:$A$4467,$C1261,bibli_modele_init!$C$1:$C$4467,$E1261)</f>
        <v>0</v>
      </c>
      <c r="K1261" s="0" t="n">
        <f aca="false">F1261-I1261</f>
        <v>0.15</v>
      </c>
      <c r="L1261" s="0" t="n">
        <f aca="false">G1261-J1261</f>
        <v>20</v>
      </c>
      <c r="M1261" s="0" t="n">
        <v>1</v>
      </c>
    </row>
    <row r="1262" customFormat="false" ht="15.8" hidden="false" customHeight="false" outlineLevel="0" collapsed="false">
      <c r="A1262" s="0" t="str">
        <f aca="false">MID(C1262,1,2)</f>
        <v>04</v>
      </c>
      <c r="B1262" s="0" t="str">
        <f aca="false">VLOOKUP(A1262,Nomenclature!$E$1:$F$9,2,0)</f>
        <v>Enseignement Recherche</v>
      </c>
      <c r="C1262" s="5" t="s">
        <v>568</v>
      </c>
      <c r="D1262" s="4" t="s">
        <v>155</v>
      </c>
      <c r="E1262" s="4" t="s">
        <v>732</v>
      </c>
      <c r="F1262" s="4" t="n">
        <v>0.69690555567889</v>
      </c>
      <c r="G1262" s="4" t="n">
        <v>131.843772298978</v>
      </c>
      <c r="H1262" s="4" t="n">
        <v>3887.983089</v>
      </c>
      <c r="I1262" s="4" t="n">
        <f aca="false">SUMIFS(bibli_modele_init!$D$1:$D$4467,bibli_modele_init!$A$1:$A$4467,$C1262,bibli_modele_init!$C$1:$C$4467,$E1262)</f>
        <v>0</v>
      </c>
      <c r="J1262" s="0" t="n">
        <f aca="false">SUMIFS(bibli_modele_init!$E$1:$E$4467,bibli_modele_init!$A$1:$A$4467,$C1262,bibli_modele_init!$C$1:$C$4467,$E1262)</f>
        <v>0</v>
      </c>
      <c r="K1262" s="0" t="n">
        <f aca="false">F1262-I1262</f>
        <v>0.69690555567889</v>
      </c>
      <c r="L1262" s="0" t="n">
        <f aca="false">G1262-J1262</f>
        <v>131.843772298978</v>
      </c>
      <c r="M1262" s="0" t="n">
        <v>1</v>
      </c>
    </row>
    <row r="1263" customFormat="false" ht="15.8" hidden="false" customHeight="false" outlineLevel="0" collapsed="false">
      <c r="A1263" s="0" t="str">
        <f aca="false">MID(C1263,1,2)</f>
        <v>04</v>
      </c>
      <c r="B1263" s="0" t="str">
        <f aca="false">VLOOKUP(A1263,Nomenclature!$E$1:$F$9,2,0)</f>
        <v>Enseignement Recherche</v>
      </c>
      <c r="C1263" s="5" t="s">
        <v>568</v>
      </c>
      <c r="D1263" s="4" t="s">
        <v>239</v>
      </c>
      <c r="E1263" s="4" t="s">
        <v>733</v>
      </c>
      <c r="F1263" s="4" t="n">
        <v>0</v>
      </c>
      <c r="G1263" s="4" t="n">
        <v>0</v>
      </c>
      <c r="H1263" s="4" t="n">
        <v>0</v>
      </c>
      <c r="I1263" s="4" t="n">
        <f aca="false">SUMIFS(bibli_modele_init!$D$1:$D$4467,bibli_modele_init!$A$1:$A$4467,$C1263,bibli_modele_init!$C$1:$C$4467,$E1263)</f>
        <v>0</v>
      </c>
      <c r="J1263" s="0" t="n">
        <f aca="false">SUMIFS(bibli_modele_init!$E$1:$E$4467,bibli_modele_init!$A$1:$A$4467,$C1263,bibli_modele_init!$C$1:$C$4467,$E1263)</f>
        <v>0</v>
      </c>
      <c r="K1263" s="0" t="n">
        <f aca="false">F1263-I1263</f>
        <v>0</v>
      </c>
      <c r="L1263" s="0" t="n">
        <f aca="false">G1263-J1263</f>
        <v>0</v>
      </c>
      <c r="M1263" s="0" t="n">
        <v>1</v>
      </c>
    </row>
    <row r="1264" customFormat="false" ht="15.8" hidden="false" customHeight="false" outlineLevel="0" collapsed="false">
      <c r="A1264" s="0" t="str">
        <f aca="false">MID(C1264,1,2)</f>
        <v>04</v>
      </c>
      <c r="B1264" s="0" t="str">
        <f aca="false">VLOOKUP(A1264,Nomenclature!$E$1:$F$9,2,0)</f>
        <v>Enseignement Recherche</v>
      </c>
      <c r="C1264" s="5" t="s">
        <v>568</v>
      </c>
      <c r="D1264" s="4" t="s">
        <v>155</v>
      </c>
      <c r="E1264" s="4" t="s">
        <v>734</v>
      </c>
      <c r="F1264" s="4" t="n">
        <v>0.103332841602223</v>
      </c>
      <c r="G1264" s="4" t="n">
        <v>62.2058825000001</v>
      </c>
      <c r="H1264" s="4" t="n">
        <v>218.0316182</v>
      </c>
      <c r="I1264" s="4" t="n">
        <f aca="false">SUMIFS(bibli_modele_init!$D$1:$D$4467,bibli_modele_init!$A$1:$A$4467,$C1264,bibli_modele_init!$C$1:$C$4467,$E1264)</f>
        <v>0</v>
      </c>
      <c r="J1264" s="0" t="n">
        <f aca="false">SUMIFS(bibli_modele_init!$E$1:$E$4467,bibli_modele_init!$A$1:$A$4467,$C1264,bibli_modele_init!$C$1:$C$4467,$E1264)</f>
        <v>0</v>
      </c>
      <c r="K1264" s="0" t="n">
        <f aca="false">F1264-I1264</f>
        <v>0.103332841602223</v>
      </c>
      <c r="L1264" s="0" t="n">
        <f aca="false">G1264-J1264</f>
        <v>62.2058825000001</v>
      </c>
      <c r="M1264" s="0" t="n">
        <v>1</v>
      </c>
    </row>
    <row r="1265" customFormat="false" ht="15.8" hidden="false" customHeight="false" outlineLevel="0" collapsed="false">
      <c r="A1265" s="0" t="str">
        <f aca="false">MID(C1265,1,2)</f>
        <v>04</v>
      </c>
      <c r="B1265" s="0" t="str">
        <f aca="false">VLOOKUP(A1265,Nomenclature!$E$1:$F$9,2,0)</f>
        <v>Enseignement Recherche</v>
      </c>
      <c r="C1265" s="5" t="s">
        <v>568</v>
      </c>
      <c r="D1265" s="4" t="s">
        <v>239</v>
      </c>
      <c r="E1265" s="4" t="s">
        <v>735</v>
      </c>
      <c r="F1265" s="4" t="n">
        <v>0</v>
      </c>
      <c r="G1265" s="4" t="n">
        <v>0</v>
      </c>
      <c r="H1265" s="4" t="n">
        <v>0</v>
      </c>
      <c r="I1265" s="4" t="n">
        <f aca="false">SUMIFS(bibli_modele_init!$D$1:$D$4467,bibli_modele_init!$A$1:$A$4467,$C1265,bibli_modele_init!$C$1:$C$4467,$E1265)</f>
        <v>0</v>
      </c>
      <c r="J1265" s="0" t="n">
        <f aca="false">SUMIFS(bibli_modele_init!$E$1:$E$4467,bibli_modele_init!$A$1:$A$4467,$C1265,bibli_modele_init!$C$1:$C$4467,$E1265)</f>
        <v>0</v>
      </c>
      <c r="K1265" s="0" t="n">
        <f aca="false">F1265-I1265</f>
        <v>0</v>
      </c>
      <c r="L1265" s="0" t="n">
        <f aca="false">G1265-J1265</f>
        <v>0</v>
      </c>
      <c r="M1265" s="0" t="n">
        <v>1</v>
      </c>
    </row>
    <row r="1266" customFormat="false" ht="15.8" hidden="false" customHeight="false" outlineLevel="0" collapsed="false">
      <c r="A1266" s="0" t="str">
        <f aca="false">MID(C1266,1,2)</f>
        <v>04</v>
      </c>
      <c r="B1266" s="0" t="str">
        <f aca="false">VLOOKUP(A1266,Nomenclature!$E$1:$F$9,2,0)</f>
        <v>Enseignement Recherche</v>
      </c>
      <c r="C1266" s="5" t="s">
        <v>568</v>
      </c>
      <c r="D1266" s="4" t="s">
        <v>155</v>
      </c>
      <c r="E1266" s="4" t="s">
        <v>736</v>
      </c>
      <c r="F1266" s="4" t="n">
        <v>0.187168920687956</v>
      </c>
      <c r="G1266" s="4" t="n">
        <v>99.9441178400002</v>
      </c>
      <c r="H1266" s="4" t="n">
        <v>712.9830894</v>
      </c>
      <c r="I1266" s="4" t="n">
        <f aca="false">SUMIFS(bibli_modele_init!$D$1:$D$4467,bibli_modele_init!$A$1:$A$4467,$C1266,bibli_modele_init!$C$1:$C$4467,$E1266)</f>
        <v>0</v>
      </c>
      <c r="J1266" s="0" t="n">
        <f aca="false">SUMIFS(bibli_modele_init!$E$1:$E$4467,bibli_modele_init!$A$1:$A$4467,$C1266,bibli_modele_init!$C$1:$C$4467,$E1266)</f>
        <v>0</v>
      </c>
      <c r="K1266" s="0" t="n">
        <f aca="false">F1266-I1266</f>
        <v>0.187168920687956</v>
      </c>
      <c r="L1266" s="0" t="n">
        <f aca="false">G1266-J1266</f>
        <v>99.9441178400002</v>
      </c>
      <c r="M1266" s="0" t="n">
        <v>1</v>
      </c>
    </row>
    <row r="1267" customFormat="false" ht="15.8" hidden="false" customHeight="false" outlineLevel="0" collapsed="false">
      <c r="A1267" s="0" t="str">
        <f aca="false">MID(C1267,1,2)</f>
        <v>04</v>
      </c>
      <c r="B1267" s="0" t="str">
        <f aca="false">VLOOKUP(A1267,Nomenclature!$E$1:$F$9,2,0)</f>
        <v>Enseignement Recherche</v>
      </c>
      <c r="C1267" s="5" t="s">
        <v>568</v>
      </c>
      <c r="D1267" s="4" t="s">
        <v>239</v>
      </c>
      <c r="E1267" s="4" t="s">
        <v>737</v>
      </c>
      <c r="F1267" s="4" t="n">
        <v>0</v>
      </c>
      <c r="G1267" s="4" t="n">
        <v>0</v>
      </c>
      <c r="H1267" s="4" t="n">
        <v>0</v>
      </c>
      <c r="I1267" s="4" t="n">
        <f aca="false">SUMIFS(bibli_modele_init!$D$1:$D$4467,bibli_modele_init!$A$1:$A$4467,$C1267,bibli_modele_init!$C$1:$C$4467,$E1267)</f>
        <v>0</v>
      </c>
      <c r="J1267" s="0" t="n">
        <f aca="false">SUMIFS(bibli_modele_init!$E$1:$E$4467,bibli_modele_init!$A$1:$A$4467,$C1267,bibli_modele_init!$C$1:$C$4467,$E1267)</f>
        <v>0</v>
      </c>
      <c r="K1267" s="0" t="n">
        <f aca="false">F1267-I1267</f>
        <v>0</v>
      </c>
      <c r="L1267" s="0" t="n">
        <f aca="false">G1267-J1267</f>
        <v>0</v>
      </c>
      <c r="M1267" s="0" t="n">
        <v>1</v>
      </c>
    </row>
    <row r="1268" customFormat="false" ht="15.8" hidden="false" customHeight="false" outlineLevel="0" collapsed="false">
      <c r="A1268" s="0" t="str">
        <f aca="false">MID(C1268,1,2)</f>
        <v>04</v>
      </c>
      <c r="B1268" s="0" t="str">
        <f aca="false">VLOOKUP(A1268,Nomenclature!$E$1:$F$9,2,0)</f>
        <v>Enseignement Recherche</v>
      </c>
      <c r="C1268" s="5" t="s">
        <v>568</v>
      </c>
      <c r="D1268" s="4" t="s">
        <v>738</v>
      </c>
      <c r="E1268" s="4" t="s">
        <v>738</v>
      </c>
      <c r="F1268" s="4" t="n">
        <v>0.15</v>
      </c>
      <c r="G1268" s="4" t="n">
        <v>20</v>
      </c>
      <c r="H1268" s="4" t="n">
        <v>0</v>
      </c>
      <c r="I1268" s="4" t="n">
        <f aca="false">SUMIFS(bibli_modele_init!$D$1:$D$4467,bibli_modele_init!$A$1:$A$4467,$C1268,bibli_modele_init!$C$1:$C$4467,$E1268)</f>
        <v>0</v>
      </c>
      <c r="J1268" s="0" t="n">
        <f aca="false">SUMIFS(bibli_modele_init!$E$1:$E$4467,bibli_modele_init!$A$1:$A$4467,$C1268,bibli_modele_init!$C$1:$C$4467,$E1268)</f>
        <v>0</v>
      </c>
      <c r="K1268" s="0" t="n">
        <f aca="false">F1268-I1268</f>
        <v>0.15</v>
      </c>
      <c r="L1268" s="0" t="n">
        <f aca="false">G1268-J1268</f>
        <v>20</v>
      </c>
      <c r="M1268" s="0" t="n">
        <v>1</v>
      </c>
    </row>
    <row r="1269" customFormat="false" ht="15.8" hidden="false" customHeight="false" outlineLevel="0" collapsed="false">
      <c r="A1269" s="0" t="str">
        <f aca="false">MID(C1269,1,2)</f>
        <v>04</v>
      </c>
      <c r="B1269" s="0" t="str">
        <f aca="false">VLOOKUP(A1269,Nomenclature!$E$1:$F$9,2,0)</f>
        <v>Enseignement Recherche</v>
      </c>
      <c r="C1269" s="5" t="s">
        <v>712</v>
      </c>
      <c r="D1269" s="4" t="s">
        <v>155</v>
      </c>
      <c r="E1269" s="4" t="s">
        <v>732</v>
      </c>
      <c r="F1269" s="4" t="n">
        <v>0.920510095783888</v>
      </c>
      <c r="G1269" s="4" t="n">
        <v>126.998871873309</v>
      </c>
      <c r="H1269" s="4" t="n">
        <v>3887.983089</v>
      </c>
      <c r="I1269" s="4" t="n">
        <f aca="false">SUMIFS(bibli_modele_init!$D$1:$D$4467,bibli_modele_init!$A$1:$A$4467,$C1269,bibli_modele_init!$C$1:$C$4467,$E1269)</f>
        <v>0.935269154065112</v>
      </c>
      <c r="J1269" s="0" t="n">
        <f aca="false">SUMIFS(bibli_modele_init!$E$1:$E$4467,bibli_modele_init!$A$1:$A$4467,$C1269,bibli_modele_init!$C$1:$C$4467,$E1269)</f>
        <v>204.682164205474</v>
      </c>
      <c r="K1269" s="0" t="n">
        <f aca="false">F1269-I1269</f>
        <v>-0.0147590582812239</v>
      </c>
      <c r="L1269" s="0" t="n">
        <f aca="false">G1269-J1269</f>
        <v>-77.683292332165</v>
      </c>
      <c r="M1269" s="0" t="n">
        <v>1</v>
      </c>
    </row>
    <row r="1270" customFormat="false" ht="15.8" hidden="false" customHeight="false" outlineLevel="0" collapsed="false">
      <c r="A1270" s="0" t="str">
        <f aca="false">MID(C1270,1,2)</f>
        <v>04</v>
      </c>
      <c r="B1270" s="0" t="str">
        <f aca="false">VLOOKUP(A1270,Nomenclature!$E$1:$F$9,2,0)</f>
        <v>Enseignement Recherche</v>
      </c>
      <c r="C1270" s="5" t="s">
        <v>712</v>
      </c>
      <c r="D1270" s="4" t="s">
        <v>239</v>
      </c>
      <c r="E1270" s="4" t="s">
        <v>733</v>
      </c>
      <c r="F1270" s="4" t="n">
        <v>0.839503743452599</v>
      </c>
      <c r="G1270" s="4" t="n">
        <v>126.007226349265</v>
      </c>
      <c r="H1270" s="4" t="n">
        <v>1278.031618</v>
      </c>
      <c r="I1270" s="4" t="n">
        <f aca="false">SUMIFS(bibli_modele_init!$D$1:$D$4467,bibli_modele_init!$A$1:$A$4467,$C1270,bibli_modele_init!$C$1:$C$4467,$E1270)</f>
        <v>0.861211656799174</v>
      </c>
      <c r="J1270" s="0" t="n">
        <f aca="false">SUMIFS(bibli_modele_init!$E$1:$E$4467,bibli_modele_init!$A$1:$A$4467,$C1270,bibli_modele_init!$C$1:$C$4467,$E1270)</f>
        <v>127.450048348263</v>
      </c>
      <c r="K1270" s="0" t="n">
        <f aca="false">F1270-I1270</f>
        <v>-0.0217079133465751</v>
      </c>
      <c r="L1270" s="0" t="n">
        <f aca="false">G1270-J1270</f>
        <v>-1.442821998998</v>
      </c>
      <c r="M1270" s="0" t="n">
        <v>1</v>
      </c>
    </row>
    <row r="1271" customFormat="false" ht="15.8" hidden="false" customHeight="false" outlineLevel="0" collapsed="false">
      <c r="A1271" s="0" t="str">
        <f aca="false">MID(C1271,1,2)</f>
        <v>04</v>
      </c>
      <c r="B1271" s="0" t="str">
        <f aca="false">VLOOKUP(A1271,Nomenclature!$E$1:$F$9,2,0)</f>
        <v>Enseignement Recherche</v>
      </c>
      <c r="C1271" s="5" t="s">
        <v>712</v>
      </c>
      <c r="D1271" s="4" t="s">
        <v>155</v>
      </c>
      <c r="E1271" s="4" t="s">
        <v>734</v>
      </c>
      <c r="F1271" s="4" t="n">
        <v>0.154514194688889</v>
      </c>
      <c r="G1271" s="4" t="n">
        <v>59.0955883750001</v>
      </c>
      <c r="H1271" s="4" t="n">
        <v>218.0316182</v>
      </c>
      <c r="I1271" s="4" t="n">
        <f aca="false">SUMIFS(bibli_modele_init!$D$1:$D$4467,bibli_modele_init!$A$1:$A$4467,$C1271,bibli_modele_init!$C$1:$C$4467,$E1271)</f>
        <v>0.141292447203408</v>
      </c>
      <c r="J1271" s="0" t="n">
        <f aca="false">SUMIFS(bibli_modele_init!$E$1:$E$4467,bibli_modele_init!$A$1:$A$4467,$C1271,bibli_modele_init!$C$1:$C$4467,$E1271)</f>
        <v>59.095588375</v>
      </c>
      <c r="K1271" s="0" t="n">
        <f aca="false">F1271-I1271</f>
        <v>0.013221747485481</v>
      </c>
      <c r="L1271" s="0" t="n">
        <f aca="false">G1271-J1271</f>
        <v>0</v>
      </c>
      <c r="M1271" s="0" t="n">
        <v>1</v>
      </c>
    </row>
    <row r="1272" customFormat="false" ht="15.8" hidden="false" customHeight="false" outlineLevel="0" collapsed="false">
      <c r="A1272" s="0" t="str">
        <f aca="false">MID(C1272,1,2)</f>
        <v>04</v>
      </c>
      <c r="B1272" s="0" t="str">
        <f aca="false">VLOOKUP(A1272,Nomenclature!$E$1:$F$9,2,0)</f>
        <v>Enseignement Recherche</v>
      </c>
      <c r="C1272" s="5" t="s">
        <v>712</v>
      </c>
      <c r="D1272" s="4" t="s">
        <v>239</v>
      </c>
      <c r="E1272" s="4" t="s">
        <v>735</v>
      </c>
      <c r="F1272" s="4" t="n">
        <v>0.140916699829808</v>
      </c>
      <c r="G1272" s="4" t="n">
        <v>65.3161766250002</v>
      </c>
      <c r="H1272" s="4" t="n">
        <v>218.0316182</v>
      </c>
      <c r="I1272" s="4" t="n">
        <f aca="false">SUMIFS(bibli_modele_init!$D$1:$D$4467,bibli_modele_init!$A$1:$A$4467,$C1272,bibli_modele_init!$C$1:$C$4467,$E1272)</f>
        <v>0.144560528105576</v>
      </c>
      <c r="J1272" s="0" t="n">
        <f aca="false">SUMIFS(bibli_modele_init!$E$1:$E$4467,bibli_modele_init!$A$1:$A$4467,$C1272,bibli_modele_init!$C$1:$C$4467,$E1272)</f>
        <v>65.316176625</v>
      </c>
      <c r="K1272" s="0" t="n">
        <f aca="false">F1272-I1272</f>
        <v>-0.00364382827576801</v>
      </c>
      <c r="L1272" s="0" t="n">
        <f aca="false">G1272-J1272</f>
        <v>0</v>
      </c>
      <c r="M1272" s="0" t="n">
        <v>1</v>
      </c>
    </row>
    <row r="1273" customFormat="false" ht="15.8" hidden="false" customHeight="false" outlineLevel="0" collapsed="false">
      <c r="A1273" s="0" t="str">
        <f aca="false">MID(C1273,1,2)</f>
        <v>04</v>
      </c>
      <c r="B1273" s="0" t="str">
        <f aca="false">VLOOKUP(A1273,Nomenclature!$E$1:$F$9,2,0)</f>
        <v>Enseignement Recherche</v>
      </c>
      <c r="C1273" s="5" t="s">
        <v>712</v>
      </c>
      <c r="D1273" s="4" t="s">
        <v>155</v>
      </c>
      <c r="E1273" s="4" t="s">
        <v>736</v>
      </c>
      <c r="F1273" s="4" t="n">
        <v>0.216319872509214</v>
      </c>
      <c r="G1273" s="4" t="n">
        <v>96.8338237150002</v>
      </c>
      <c r="H1273" s="4" t="n">
        <v>712.9830894</v>
      </c>
      <c r="I1273" s="4" t="n">
        <f aca="false">SUMIFS(bibli_modele_init!$D$1:$D$4467,bibli_modele_init!$A$1:$A$4467,$C1273,bibli_modele_init!$C$1:$C$4467,$E1273)</f>
        <v>0.197809426084771</v>
      </c>
      <c r="J1273" s="0" t="n">
        <f aca="false">SUMIFS(bibli_modele_init!$E$1:$E$4467,bibli_modele_init!$A$1:$A$4467,$C1273,bibli_modele_init!$C$1:$C$4467,$E1273)</f>
        <v>96.833823715</v>
      </c>
      <c r="K1273" s="0" t="n">
        <f aca="false">F1273-I1273</f>
        <v>0.018510446424443</v>
      </c>
      <c r="L1273" s="0" t="n">
        <f aca="false">G1273-J1273</f>
        <v>0</v>
      </c>
      <c r="M1273" s="0" t="n">
        <v>1</v>
      </c>
    </row>
    <row r="1274" customFormat="false" ht="15.8" hidden="false" customHeight="false" outlineLevel="0" collapsed="false">
      <c r="A1274" s="0" t="str">
        <f aca="false">MID(C1274,1,2)</f>
        <v>04</v>
      </c>
      <c r="B1274" s="0" t="str">
        <f aca="false">VLOOKUP(A1274,Nomenclature!$E$1:$F$9,2,0)</f>
        <v>Enseignement Recherche</v>
      </c>
      <c r="C1274" s="5" t="s">
        <v>712</v>
      </c>
      <c r="D1274" s="4" t="s">
        <v>239</v>
      </c>
      <c r="E1274" s="4" t="s">
        <v>737</v>
      </c>
      <c r="F1274" s="4" t="n">
        <v>0.197283379711361</v>
      </c>
      <c r="G1274" s="4" t="n">
        <v>100.151470785</v>
      </c>
      <c r="H1274" s="4" t="n">
        <v>218.0316182</v>
      </c>
      <c r="I1274" s="4" t="n">
        <f aca="false">SUMIFS(bibli_modele_init!$D$1:$D$4467,bibli_modele_init!$A$1:$A$4467,$C1274,bibli_modele_init!$C$1:$C$4467,$E1274)</f>
        <v>0.202384739347806</v>
      </c>
      <c r="J1274" s="0" t="n">
        <f aca="false">SUMIFS(bibli_modele_init!$E$1:$E$4467,bibli_modele_init!$A$1:$A$4467,$C1274,bibli_modele_init!$C$1:$C$4467,$E1274)</f>
        <v>100.151470785</v>
      </c>
      <c r="K1274" s="0" t="n">
        <f aca="false">F1274-I1274</f>
        <v>-0.00510135963644501</v>
      </c>
      <c r="L1274" s="0" t="n">
        <f aca="false">G1274-J1274</f>
        <v>0</v>
      </c>
      <c r="M1274" s="0" t="n">
        <v>1</v>
      </c>
    </row>
    <row r="1275" customFormat="false" ht="15.8" hidden="false" customHeight="false" outlineLevel="0" collapsed="false">
      <c r="A1275" s="0" t="str">
        <f aca="false">MID(C1275,1,2)</f>
        <v>04</v>
      </c>
      <c r="B1275" s="0" t="str">
        <f aca="false">VLOOKUP(A1275,Nomenclature!$E$1:$F$9,2,0)</f>
        <v>Enseignement Recherche</v>
      </c>
      <c r="C1275" s="5" t="s">
        <v>712</v>
      </c>
      <c r="D1275" s="4" t="s">
        <v>738</v>
      </c>
      <c r="E1275" s="4" t="s">
        <v>738</v>
      </c>
      <c r="F1275" s="4" t="n">
        <v>0.15</v>
      </c>
      <c r="G1275" s="4" t="n">
        <v>20</v>
      </c>
      <c r="H1275" s="4" t="n">
        <v>0</v>
      </c>
      <c r="I1275" s="4" t="n">
        <f aca="false">SUMIFS(bibli_modele_init!$D$1:$D$4467,bibli_modele_init!$A$1:$A$4467,$C1275,bibli_modele_init!$C$1:$C$4467,$E1275)</f>
        <v>0.15</v>
      </c>
      <c r="J1275" s="0" t="n">
        <f aca="false">SUMIFS(bibli_modele_init!$E$1:$E$4467,bibli_modele_init!$A$1:$A$4467,$C1275,bibli_modele_init!$C$1:$C$4467,$E1275)</f>
        <v>20</v>
      </c>
      <c r="K1275" s="0" t="n">
        <f aca="false">F1275-I1275</f>
        <v>0</v>
      </c>
      <c r="L1275" s="0" t="n">
        <f aca="false">G1275-J1275</f>
        <v>0</v>
      </c>
      <c r="M1275" s="0" t="n">
        <v>1</v>
      </c>
    </row>
    <row r="1276" customFormat="false" ht="15.8" hidden="false" customHeight="false" outlineLevel="0" collapsed="false">
      <c r="A1276" s="0" t="str">
        <f aca="false">MID(C1276,1,2)</f>
        <v>04</v>
      </c>
      <c r="B1276" s="0" t="str">
        <f aca="false">VLOOKUP(A1276,Nomenclature!$E$1:$F$9,2,0)</f>
        <v>Enseignement Recherche</v>
      </c>
      <c r="C1276" s="5" t="s">
        <v>600</v>
      </c>
      <c r="D1276" s="4" t="s">
        <v>155</v>
      </c>
      <c r="E1276" s="4" t="s">
        <v>732</v>
      </c>
      <c r="F1276" s="4" t="n">
        <v>0.809424189839908</v>
      </c>
      <c r="G1276" s="4" t="n">
        <v>132.665997794988</v>
      </c>
      <c r="H1276" s="4" t="n">
        <v>5753.224634</v>
      </c>
      <c r="I1276" s="4" t="n">
        <f aca="false">SUMIFS(bibli_modele_init!$D$1:$D$4467,bibli_modele_init!$A$1:$A$4467,$C1276,bibli_modele_init!$C$1:$C$4467,$E1276)</f>
        <v>0.823776531734061</v>
      </c>
      <c r="J1276" s="0" t="n">
        <f aca="false">SUMIFS(bibli_modele_init!$E$1:$E$4467,bibli_modele_init!$A$1:$A$4467,$C1276,bibli_modele_init!$C$1:$C$4467,$E1276)</f>
        <v>210.148739648828</v>
      </c>
      <c r="K1276" s="0" t="n">
        <f aca="false">F1276-I1276</f>
        <v>-0.014352341894153</v>
      </c>
      <c r="L1276" s="0" t="n">
        <f aca="false">G1276-J1276</f>
        <v>-77.48274185384</v>
      </c>
      <c r="M1276" s="0" t="n">
        <v>1</v>
      </c>
    </row>
    <row r="1277" customFormat="false" ht="15.8" hidden="false" customHeight="false" outlineLevel="0" collapsed="false">
      <c r="A1277" s="0" t="str">
        <f aca="false">MID(C1277,1,2)</f>
        <v>04</v>
      </c>
      <c r="B1277" s="0" t="str">
        <f aca="false">VLOOKUP(A1277,Nomenclature!$E$1:$F$9,2,0)</f>
        <v>Enseignement Recherche</v>
      </c>
      <c r="C1277" s="5" t="s">
        <v>600</v>
      </c>
      <c r="D1277" s="4" t="s">
        <v>239</v>
      </c>
      <c r="E1277" s="4" t="s">
        <v>733</v>
      </c>
      <c r="F1277" s="4" t="n">
        <v>0</v>
      </c>
      <c r="G1277" s="4" t="n">
        <v>0</v>
      </c>
      <c r="H1277" s="4" t="n">
        <v>0</v>
      </c>
      <c r="I1277" s="4" t="n">
        <f aca="false">SUMIFS(bibli_modele_init!$D$1:$D$4467,bibli_modele_init!$A$1:$A$4467,$C1277,bibli_modele_init!$C$1:$C$4467,$E1277)</f>
        <v>0.648226328437131</v>
      </c>
      <c r="J1277" s="0" t="n">
        <f aca="false">SUMIFS(bibli_modele_init!$E$1:$E$4467,bibli_modele_init!$A$1:$A$4467,$C1277,bibli_modele_init!$C$1:$C$4467,$E1277)</f>
        <v>109.48235316</v>
      </c>
      <c r="K1277" s="0" t="n">
        <f aca="false">F1277-I1277</f>
        <v>-0.648226328437131</v>
      </c>
      <c r="L1277" s="0" t="n">
        <f aca="false">G1277-J1277</f>
        <v>-109.48235316</v>
      </c>
      <c r="M1277" s="0" t="n">
        <v>1</v>
      </c>
    </row>
    <row r="1278" customFormat="false" ht="15.8" hidden="false" customHeight="false" outlineLevel="0" collapsed="false">
      <c r="A1278" s="0" t="str">
        <f aca="false">MID(C1278,1,2)</f>
        <v>04</v>
      </c>
      <c r="B1278" s="0" t="str">
        <f aca="false">VLOOKUP(A1278,Nomenclature!$E$1:$F$9,2,0)</f>
        <v>Enseignement Recherche</v>
      </c>
      <c r="C1278" s="5" t="s">
        <v>600</v>
      </c>
      <c r="D1278" s="4" t="s">
        <v>155</v>
      </c>
      <c r="E1278" s="4" t="s">
        <v>734</v>
      </c>
      <c r="F1278" s="4" t="n">
        <v>0.135867631900674</v>
      </c>
      <c r="G1278" s="4" t="n">
        <v>62.2058825</v>
      </c>
      <c r="H1278" s="4" t="n">
        <v>327.0474272</v>
      </c>
      <c r="I1278" s="4" t="n">
        <f aca="false">SUMIFS(bibli_modele_init!$D$1:$D$4467,bibli_modele_init!$A$1:$A$4467,$C1278,bibli_modele_init!$C$1:$C$4467,$E1278)</f>
        <v>0.124449097472681</v>
      </c>
      <c r="J1278" s="0" t="n">
        <f aca="false">SUMIFS(bibli_modele_init!$E$1:$E$4467,bibli_modele_init!$A$1:$A$4467,$C1278,bibli_modele_init!$C$1:$C$4467,$E1278)</f>
        <v>62.2058825</v>
      </c>
      <c r="K1278" s="0" t="n">
        <f aca="false">F1278-I1278</f>
        <v>0.011418534427993</v>
      </c>
      <c r="L1278" s="0" t="n">
        <f aca="false">G1278-J1278</f>
        <v>0</v>
      </c>
      <c r="M1278" s="0" t="n">
        <v>1</v>
      </c>
    </row>
    <row r="1279" customFormat="false" ht="15.8" hidden="false" customHeight="false" outlineLevel="0" collapsed="false">
      <c r="A1279" s="0" t="str">
        <f aca="false">MID(C1279,1,2)</f>
        <v>04</v>
      </c>
      <c r="B1279" s="0" t="str">
        <f aca="false">VLOOKUP(A1279,Nomenclature!$E$1:$F$9,2,0)</f>
        <v>Enseignement Recherche</v>
      </c>
      <c r="C1279" s="5" t="s">
        <v>600</v>
      </c>
      <c r="D1279" s="4" t="s">
        <v>239</v>
      </c>
      <c r="E1279" s="4" t="s">
        <v>735</v>
      </c>
      <c r="F1279" s="4" t="n">
        <v>0.456001356215121</v>
      </c>
      <c r="G1279" s="4" t="n">
        <v>74.6470589999999</v>
      </c>
      <c r="H1279" s="4" t="n">
        <v>327.0474272</v>
      </c>
      <c r="I1279" s="4" t="n">
        <f aca="false">SUMIFS(bibli_modele_init!$D$1:$D$4467,bibli_modele_init!$A$1:$A$4467,$C1279,bibli_modele_init!$C$1:$C$4467,$E1279)</f>
        <v>0.108809419416233</v>
      </c>
      <c r="J1279" s="0" t="n">
        <f aca="false">SUMIFS(bibli_modele_init!$E$1:$E$4467,bibli_modele_init!$A$1:$A$4467,$C1279,bibli_modele_init!$C$1:$C$4467,$E1279)</f>
        <v>74.647059</v>
      </c>
      <c r="K1279" s="0" t="n">
        <f aca="false">F1279-I1279</f>
        <v>0.347191936798888</v>
      </c>
      <c r="L1279" s="0" t="n">
        <f aca="false">G1279-J1279</f>
        <v>0</v>
      </c>
      <c r="M1279" s="0" t="n">
        <v>1</v>
      </c>
    </row>
    <row r="1280" customFormat="false" ht="15.8" hidden="false" customHeight="false" outlineLevel="0" collapsed="false">
      <c r="A1280" s="0" t="str">
        <f aca="false">MID(C1280,1,2)</f>
        <v>04</v>
      </c>
      <c r="B1280" s="0" t="str">
        <f aca="false">VLOOKUP(A1280,Nomenclature!$E$1:$F$9,2,0)</f>
        <v>Enseignement Recherche</v>
      </c>
      <c r="C1280" s="5" t="s">
        <v>600</v>
      </c>
      <c r="D1280" s="4" t="s">
        <v>155</v>
      </c>
      <c r="E1280" s="4" t="s">
        <v>736</v>
      </c>
      <c r="F1280" s="4" t="n">
        <v>0.190214684612378</v>
      </c>
      <c r="G1280" s="4" t="n">
        <v>99.9441178399999</v>
      </c>
      <c r="H1280" s="4" t="n">
        <v>1069.474634</v>
      </c>
      <c r="I1280" s="4" t="n">
        <f aca="false">SUMIFS(bibli_modele_init!$D$1:$D$4467,bibli_modele_init!$A$1:$A$4467,$C1280,bibli_modele_init!$C$1:$C$4467,$E1280)</f>
        <v>0.174228736461754</v>
      </c>
      <c r="J1280" s="0" t="n">
        <f aca="false">SUMIFS(bibli_modele_init!$E$1:$E$4467,bibli_modele_init!$A$1:$A$4467,$C1280,bibli_modele_init!$C$1:$C$4467,$E1280)</f>
        <v>99.94411784</v>
      </c>
      <c r="K1280" s="0" t="n">
        <f aca="false">F1280-I1280</f>
        <v>0.015985948150624</v>
      </c>
      <c r="L1280" s="0" t="n">
        <f aca="false">G1280-J1280</f>
        <v>0</v>
      </c>
      <c r="M1280" s="0" t="n">
        <v>1</v>
      </c>
    </row>
    <row r="1281" customFormat="false" ht="15.8" hidden="false" customHeight="false" outlineLevel="0" collapsed="false">
      <c r="A1281" s="0" t="str">
        <f aca="false">MID(C1281,1,2)</f>
        <v>04</v>
      </c>
      <c r="B1281" s="0" t="str">
        <f aca="false">VLOOKUP(A1281,Nomenclature!$E$1:$F$9,2,0)</f>
        <v>Enseignement Recherche</v>
      </c>
      <c r="C1281" s="5" t="s">
        <v>600</v>
      </c>
      <c r="D1281" s="4" t="s">
        <v>239</v>
      </c>
      <c r="E1281" s="4" t="s">
        <v>737</v>
      </c>
      <c r="F1281" s="4" t="n">
        <v>0.638401898538173</v>
      </c>
      <c r="G1281" s="4" t="n">
        <v>109.48235316</v>
      </c>
      <c r="H1281" s="4" t="n">
        <v>327.0474272</v>
      </c>
      <c r="I1281" s="4" t="n">
        <f aca="false">SUMIFS(bibli_modele_init!$D$1:$D$4467,bibli_modele_init!$A$1:$A$4467,$C1281,bibli_modele_init!$C$1:$C$4467,$E1281)</f>
        <v>0.152333187182726</v>
      </c>
      <c r="J1281" s="0" t="n">
        <f aca="false">SUMIFS(bibli_modele_init!$E$1:$E$4467,bibli_modele_init!$A$1:$A$4467,$C1281,bibli_modele_init!$C$1:$C$4467,$E1281)</f>
        <v>109.48235316</v>
      </c>
      <c r="K1281" s="0" t="n">
        <f aca="false">F1281-I1281</f>
        <v>0.486068711355447</v>
      </c>
      <c r="L1281" s="0" t="n">
        <f aca="false">G1281-J1281</f>
        <v>0</v>
      </c>
      <c r="M1281" s="0" t="n">
        <v>1</v>
      </c>
    </row>
    <row r="1282" customFormat="false" ht="15.8" hidden="false" customHeight="false" outlineLevel="0" collapsed="false">
      <c r="A1282" s="0" t="str">
        <f aca="false">MID(C1282,1,2)</f>
        <v>04</v>
      </c>
      <c r="B1282" s="0" t="str">
        <f aca="false">VLOOKUP(A1282,Nomenclature!$E$1:$F$9,2,0)</f>
        <v>Enseignement Recherche</v>
      </c>
      <c r="C1282" s="5" t="s">
        <v>600</v>
      </c>
      <c r="D1282" s="4" t="s">
        <v>738</v>
      </c>
      <c r="E1282" s="4" t="s">
        <v>738</v>
      </c>
      <c r="F1282" s="4" t="n">
        <v>0.15</v>
      </c>
      <c r="G1282" s="4" t="n">
        <v>20</v>
      </c>
      <c r="H1282" s="4" t="n">
        <v>0</v>
      </c>
      <c r="I1282" s="4" t="n">
        <f aca="false">SUMIFS(bibli_modele_init!$D$1:$D$4467,bibli_modele_init!$A$1:$A$4467,$C1282,bibli_modele_init!$C$1:$C$4467,$E1282)</f>
        <v>0.15</v>
      </c>
      <c r="J1282" s="0" t="n">
        <f aca="false">SUMIFS(bibli_modele_init!$E$1:$E$4467,bibli_modele_init!$A$1:$A$4467,$C1282,bibli_modele_init!$C$1:$C$4467,$E1282)</f>
        <v>20</v>
      </c>
      <c r="K1282" s="0" t="n">
        <f aca="false">F1282-I1282</f>
        <v>0</v>
      </c>
      <c r="L1282" s="0" t="n">
        <f aca="false">G1282-J1282</f>
        <v>0</v>
      </c>
      <c r="M1282" s="0" t="n">
        <v>1</v>
      </c>
    </row>
    <row r="1283" customFormat="false" ht="15.8" hidden="false" customHeight="false" outlineLevel="0" collapsed="false">
      <c r="A1283" s="0" t="str">
        <f aca="false">MID(C1283,1,2)</f>
        <v>04</v>
      </c>
      <c r="B1283" s="0" t="str">
        <f aca="false">VLOOKUP(A1283,Nomenclature!$E$1:$F$9,2,0)</f>
        <v>Enseignement Recherche</v>
      </c>
      <c r="C1283" s="5" t="s">
        <v>453</v>
      </c>
      <c r="D1283" s="4" t="s">
        <v>155</v>
      </c>
      <c r="E1283" s="4" t="s">
        <v>732</v>
      </c>
      <c r="F1283" s="4" t="n">
        <v>0.738865288165386</v>
      </c>
      <c r="G1283" s="4" t="n">
        <v>132.571793612476</v>
      </c>
      <c r="H1283" s="4" t="n">
        <v>5753.224634</v>
      </c>
      <c r="I1283" s="4" t="n">
        <f aca="false">SUMIFS(bibli_modele_init!$D$1:$D$4467,bibli_modele_init!$A$1:$A$4467,$C1283,bibli_modele_init!$C$1:$C$4467,$E1283)</f>
        <v>0</v>
      </c>
      <c r="J1283" s="0" t="n">
        <f aca="false">SUMIFS(bibli_modele_init!$E$1:$E$4467,bibli_modele_init!$A$1:$A$4467,$C1283,bibli_modele_init!$C$1:$C$4467,$E1283)</f>
        <v>0</v>
      </c>
      <c r="K1283" s="0" t="n">
        <f aca="false">F1283-I1283</f>
        <v>0.738865288165386</v>
      </c>
      <c r="L1283" s="0" t="n">
        <f aca="false">G1283-J1283</f>
        <v>132.571793612476</v>
      </c>
      <c r="M1283" s="0" t="n">
        <v>1</v>
      </c>
    </row>
    <row r="1284" customFormat="false" ht="15.8" hidden="false" customHeight="false" outlineLevel="0" collapsed="false">
      <c r="A1284" s="0" t="str">
        <f aca="false">MID(C1284,1,2)</f>
        <v>04</v>
      </c>
      <c r="B1284" s="0" t="str">
        <f aca="false">VLOOKUP(A1284,Nomenclature!$E$1:$F$9,2,0)</f>
        <v>Enseignement Recherche</v>
      </c>
      <c r="C1284" s="5" t="s">
        <v>453</v>
      </c>
      <c r="D1284" s="4" t="s">
        <v>239</v>
      </c>
      <c r="E1284" s="4" t="s">
        <v>733</v>
      </c>
      <c r="F1284" s="4" t="n">
        <v>0</v>
      </c>
      <c r="G1284" s="4" t="n">
        <v>0</v>
      </c>
      <c r="H1284" s="4" t="n">
        <v>0</v>
      </c>
      <c r="I1284" s="4" t="n">
        <f aca="false">SUMIFS(bibli_modele_init!$D$1:$D$4467,bibli_modele_init!$A$1:$A$4467,$C1284,bibli_modele_init!$C$1:$C$4467,$E1284)</f>
        <v>0</v>
      </c>
      <c r="J1284" s="0" t="n">
        <f aca="false">SUMIFS(bibli_modele_init!$E$1:$E$4467,bibli_modele_init!$A$1:$A$4467,$C1284,bibli_modele_init!$C$1:$C$4467,$E1284)</f>
        <v>0</v>
      </c>
      <c r="K1284" s="0" t="n">
        <f aca="false">F1284-I1284</f>
        <v>0</v>
      </c>
      <c r="L1284" s="0" t="n">
        <f aca="false">G1284-J1284</f>
        <v>0</v>
      </c>
      <c r="M1284" s="0" t="n">
        <v>1</v>
      </c>
    </row>
    <row r="1285" customFormat="false" ht="15.8" hidden="false" customHeight="false" outlineLevel="0" collapsed="false">
      <c r="A1285" s="0" t="str">
        <f aca="false">MID(C1285,1,2)</f>
        <v>04</v>
      </c>
      <c r="B1285" s="0" t="str">
        <f aca="false">VLOOKUP(A1285,Nomenclature!$E$1:$F$9,2,0)</f>
        <v>Enseignement Recherche</v>
      </c>
      <c r="C1285" s="5" t="s">
        <v>453</v>
      </c>
      <c r="D1285" s="4" t="s">
        <v>155</v>
      </c>
      <c r="E1285" s="4" t="s">
        <v>734</v>
      </c>
      <c r="F1285" s="4" t="n">
        <v>0.124023816259427</v>
      </c>
      <c r="G1285" s="4" t="n">
        <v>62.2058824999999</v>
      </c>
      <c r="H1285" s="4" t="n">
        <v>327.0474272</v>
      </c>
      <c r="I1285" s="4" t="n">
        <f aca="false">SUMIFS(bibli_modele_init!$D$1:$D$4467,bibli_modele_init!$A$1:$A$4467,$C1285,bibli_modele_init!$C$1:$C$4467,$E1285)</f>
        <v>0</v>
      </c>
      <c r="J1285" s="0" t="n">
        <f aca="false">SUMIFS(bibli_modele_init!$E$1:$E$4467,bibli_modele_init!$A$1:$A$4467,$C1285,bibli_modele_init!$C$1:$C$4467,$E1285)</f>
        <v>0</v>
      </c>
      <c r="K1285" s="0" t="n">
        <f aca="false">F1285-I1285</f>
        <v>0.124023816259427</v>
      </c>
      <c r="L1285" s="0" t="n">
        <f aca="false">G1285-J1285</f>
        <v>62.2058824999999</v>
      </c>
      <c r="M1285" s="0" t="n">
        <v>1</v>
      </c>
    </row>
    <row r="1286" customFormat="false" ht="15.8" hidden="false" customHeight="false" outlineLevel="0" collapsed="false">
      <c r="A1286" s="0" t="str">
        <f aca="false">MID(C1286,1,2)</f>
        <v>04</v>
      </c>
      <c r="B1286" s="0" t="str">
        <f aca="false">VLOOKUP(A1286,Nomenclature!$E$1:$F$9,2,0)</f>
        <v>Enseignement Recherche</v>
      </c>
      <c r="C1286" s="5" t="s">
        <v>453</v>
      </c>
      <c r="D1286" s="4" t="s">
        <v>239</v>
      </c>
      <c r="E1286" s="4" t="s">
        <v>735</v>
      </c>
      <c r="F1286" s="4" t="n">
        <v>0</v>
      </c>
      <c r="G1286" s="4" t="n">
        <v>0</v>
      </c>
      <c r="H1286" s="4" t="n">
        <v>0</v>
      </c>
      <c r="I1286" s="4" t="n">
        <f aca="false">SUMIFS(bibli_modele_init!$D$1:$D$4467,bibli_modele_init!$A$1:$A$4467,$C1286,bibli_modele_init!$C$1:$C$4467,$E1286)</f>
        <v>0</v>
      </c>
      <c r="J1286" s="0" t="n">
        <f aca="false">SUMIFS(bibli_modele_init!$E$1:$E$4467,bibli_modele_init!$A$1:$A$4467,$C1286,bibli_modele_init!$C$1:$C$4467,$E1286)</f>
        <v>0</v>
      </c>
      <c r="K1286" s="0" t="n">
        <f aca="false">F1286-I1286</f>
        <v>0</v>
      </c>
      <c r="L1286" s="0" t="n">
        <f aca="false">G1286-J1286</f>
        <v>0</v>
      </c>
      <c r="M1286" s="0" t="n">
        <v>1</v>
      </c>
    </row>
    <row r="1287" customFormat="false" ht="15.8" hidden="false" customHeight="false" outlineLevel="0" collapsed="false">
      <c r="A1287" s="0" t="str">
        <f aca="false">MID(C1287,1,2)</f>
        <v>04</v>
      </c>
      <c r="B1287" s="0" t="str">
        <f aca="false">VLOOKUP(A1287,Nomenclature!$E$1:$F$9,2,0)</f>
        <v>Enseignement Recherche</v>
      </c>
      <c r="C1287" s="5" t="s">
        <v>453</v>
      </c>
      <c r="D1287" s="4" t="s">
        <v>155</v>
      </c>
      <c r="E1287" s="4" t="s">
        <v>736</v>
      </c>
      <c r="F1287" s="4" t="n">
        <v>0.173633342718866</v>
      </c>
      <c r="G1287" s="4" t="n">
        <v>99.9441178399999</v>
      </c>
      <c r="H1287" s="4" t="n">
        <v>1069.474634</v>
      </c>
      <c r="I1287" s="4" t="n">
        <f aca="false">SUMIFS(bibli_modele_init!$D$1:$D$4467,bibli_modele_init!$A$1:$A$4467,$C1287,bibli_modele_init!$C$1:$C$4467,$E1287)</f>
        <v>0</v>
      </c>
      <c r="J1287" s="0" t="n">
        <f aca="false">SUMIFS(bibli_modele_init!$E$1:$E$4467,bibli_modele_init!$A$1:$A$4467,$C1287,bibli_modele_init!$C$1:$C$4467,$E1287)</f>
        <v>0</v>
      </c>
      <c r="K1287" s="0" t="n">
        <f aca="false">F1287-I1287</f>
        <v>0.173633342718866</v>
      </c>
      <c r="L1287" s="0" t="n">
        <f aca="false">G1287-J1287</f>
        <v>99.9441178399999</v>
      </c>
      <c r="M1287" s="0" t="n">
        <v>1</v>
      </c>
    </row>
    <row r="1288" customFormat="false" ht="15.8" hidden="false" customHeight="false" outlineLevel="0" collapsed="false">
      <c r="A1288" s="0" t="str">
        <f aca="false">MID(C1288,1,2)</f>
        <v>04</v>
      </c>
      <c r="B1288" s="0" t="str">
        <f aca="false">VLOOKUP(A1288,Nomenclature!$E$1:$F$9,2,0)</f>
        <v>Enseignement Recherche</v>
      </c>
      <c r="C1288" s="5" t="s">
        <v>453</v>
      </c>
      <c r="D1288" s="4" t="s">
        <v>239</v>
      </c>
      <c r="E1288" s="4" t="s">
        <v>737</v>
      </c>
      <c r="F1288" s="4" t="n">
        <v>0</v>
      </c>
      <c r="G1288" s="4" t="n">
        <v>0</v>
      </c>
      <c r="H1288" s="4" t="n">
        <v>0</v>
      </c>
      <c r="I1288" s="4" t="n">
        <f aca="false">SUMIFS(bibli_modele_init!$D$1:$D$4467,bibli_modele_init!$A$1:$A$4467,$C1288,bibli_modele_init!$C$1:$C$4467,$E1288)</f>
        <v>0</v>
      </c>
      <c r="J1288" s="0" t="n">
        <f aca="false">SUMIFS(bibli_modele_init!$E$1:$E$4467,bibli_modele_init!$A$1:$A$4467,$C1288,bibli_modele_init!$C$1:$C$4467,$E1288)</f>
        <v>0</v>
      </c>
      <c r="K1288" s="0" t="n">
        <f aca="false">F1288-I1288</f>
        <v>0</v>
      </c>
      <c r="L1288" s="0" t="n">
        <f aca="false">G1288-J1288</f>
        <v>0</v>
      </c>
      <c r="M1288" s="0" t="n">
        <v>1</v>
      </c>
    </row>
    <row r="1289" customFormat="false" ht="15.8" hidden="false" customHeight="false" outlineLevel="0" collapsed="false">
      <c r="A1289" s="0" t="str">
        <f aca="false">MID(C1289,1,2)</f>
        <v>04</v>
      </c>
      <c r="B1289" s="0" t="str">
        <f aca="false">VLOOKUP(A1289,Nomenclature!$E$1:$F$9,2,0)</f>
        <v>Enseignement Recherche</v>
      </c>
      <c r="C1289" s="5" t="s">
        <v>453</v>
      </c>
      <c r="D1289" s="4" t="s">
        <v>738</v>
      </c>
      <c r="E1289" s="4" t="s">
        <v>738</v>
      </c>
      <c r="F1289" s="4" t="n">
        <v>0.15</v>
      </c>
      <c r="G1289" s="4" t="n">
        <v>20</v>
      </c>
      <c r="H1289" s="4" t="n">
        <v>0</v>
      </c>
      <c r="I1289" s="4" t="n">
        <f aca="false">SUMIFS(bibli_modele_init!$D$1:$D$4467,bibli_modele_init!$A$1:$A$4467,$C1289,bibli_modele_init!$C$1:$C$4467,$E1289)</f>
        <v>0</v>
      </c>
      <c r="J1289" s="0" t="n">
        <f aca="false">SUMIFS(bibli_modele_init!$E$1:$E$4467,bibli_modele_init!$A$1:$A$4467,$C1289,bibli_modele_init!$C$1:$C$4467,$E1289)</f>
        <v>0</v>
      </c>
      <c r="K1289" s="0" t="n">
        <f aca="false">F1289-I1289</f>
        <v>0.15</v>
      </c>
      <c r="L1289" s="0" t="n">
        <f aca="false">G1289-J1289</f>
        <v>20</v>
      </c>
      <c r="M1289" s="0" t="n">
        <v>1</v>
      </c>
    </row>
    <row r="1290" customFormat="false" ht="15.8" hidden="false" customHeight="false" outlineLevel="0" collapsed="false">
      <c r="A1290" s="0" t="str">
        <f aca="false">MID(C1290,1,2)</f>
        <v>04</v>
      </c>
      <c r="B1290" s="0" t="str">
        <f aca="false">VLOOKUP(A1290,Nomenclature!$E$1:$F$9,2,0)</f>
        <v>Enseignement Recherche</v>
      </c>
      <c r="C1290" s="5" t="s">
        <v>579</v>
      </c>
      <c r="D1290" s="4" t="s">
        <v>155</v>
      </c>
      <c r="E1290" s="4" t="s">
        <v>732</v>
      </c>
      <c r="F1290" s="4" t="n">
        <v>0.695768823833658</v>
      </c>
      <c r="G1290" s="4" t="n">
        <v>131.893559225864</v>
      </c>
      <c r="H1290" s="4" t="n">
        <v>5753.224634</v>
      </c>
      <c r="I1290" s="4" t="n">
        <f aca="false">SUMIFS(bibli_modele_init!$D$1:$D$4467,bibli_modele_init!$A$1:$A$4467,$C1290,bibli_modele_init!$C$1:$C$4467,$E1290)</f>
        <v>0</v>
      </c>
      <c r="J1290" s="0" t="n">
        <f aca="false">SUMIFS(bibli_modele_init!$E$1:$E$4467,bibli_modele_init!$A$1:$A$4467,$C1290,bibli_modele_init!$C$1:$C$4467,$E1290)</f>
        <v>0</v>
      </c>
      <c r="K1290" s="0" t="n">
        <f aca="false">F1290-I1290</f>
        <v>0.695768823833658</v>
      </c>
      <c r="L1290" s="0" t="n">
        <f aca="false">G1290-J1290</f>
        <v>131.893559225864</v>
      </c>
      <c r="M1290" s="0" t="n">
        <v>1</v>
      </c>
    </row>
    <row r="1291" customFormat="false" ht="15.8" hidden="false" customHeight="false" outlineLevel="0" collapsed="false">
      <c r="A1291" s="0" t="str">
        <f aca="false">MID(C1291,1,2)</f>
        <v>04</v>
      </c>
      <c r="B1291" s="0" t="str">
        <f aca="false">VLOOKUP(A1291,Nomenclature!$E$1:$F$9,2,0)</f>
        <v>Enseignement Recherche</v>
      </c>
      <c r="C1291" s="5" t="s">
        <v>579</v>
      </c>
      <c r="D1291" s="4" t="s">
        <v>239</v>
      </c>
      <c r="E1291" s="4" t="s">
        <v>733</v>
      </c>
      <c r="F1291" s="4" t="n">
        <v>0</v>
      </c>
      <c r="G1291" s="4" t="n">
        <v>0</v>
      </c>
      <c r="H1291" s="4" t="n">
        <v>0</v>
      </c>
      <c r="I1291" s="4" t="n">
        <f aca="false">SUMIFS(bibli_modele_init!$D$1:$D$4467,bibli_modele_init!$A$1:$A$4467,$C1291,bibli_modele_init!$C$1:$C$4467,$E1291)</f>
        <v>0</v>
      </c>
      <c r="J1291" s="0" t="n">
        <f aca="false">SUMIFS(bibli_modele_init!$E$1:$E$4467,bibli_modele_init!$A$1:$A$4467,$C1291,bibli_modele_init!$C$1:$C$4467,$E1291)</f>
        <v>0</v>
      </c>
      <c r="K1291" s="0" t="n">
        <f aca="false">F1291-I1291</f>
        <v>0</v>
      </c>
      <c r="L1291" s="0" t="n">
        <f aca="false">G1291-J1291</f>
        <v>0</v>
      </c>
      <c r="M1291" s="0" t="n">
        <v>1</v>
      </c>
    </row>
    <row r="1292" customFormat="false" ht="15.8" hidden="false" customHeight="false" outlineLevel="0" collapsed="false">
      <c r="A1292" s="0" t="str">
        <f aca="false">MID(C1292,1,2)</f>
        <v>04</v>
      </c>
      <c r="B1292" s="0" t="str">
        <f aca="false">VLOOKUP(A1292,Nomenclature!$E$1:$F$9,2,0)</f>
        <v>Enseignement Recherche</v>
      </c>
      <c r="C1292" s="5" t="s">
        <v>579</v>
      </c>
      <c r="D1292" s="4" t="s">
        <v>155</v>
      </c>
      <c r="E1292" s="4" t="s">
        <v>734</v>
      </c>
      <c r="F1292" s="4" t="n">
        <v>0.103164294041151</v>
      </c>
      <c r="G1292" s="4" t="n">
        <v>62.2058825000001</v>
      </c>
      <c r="H1292" s="4" t="n">
        <v>327.0474272</v>
      </c>
      <c r="I1292" s="4" t="n">
        <f aca="false">SUMIFS(bibli_modele_init!$D$1:$D$4467,bibli_modele_init!$A$1:$A$4467,$C1292,bibli_modele_init!$C$1:$C$4467,$E1292)</f>
        <v>0</v>
      </c>
      <c r="J1292" s="0" t="n">
        <f aca="false">SUMIFS(bibli_modele_init!$E$1:$E$4467,bibli_modele_init!$A$1:$A$4467,$C1292,bibli_modele_init!$C$1:$C$4467,$E1292)</f>
        <v>0</v>
      </c>
      <c r="K1292" s="0" t="n">
        <f aca="false">F1292-I1292</f>
        <v>0.103164294041151</v>
      </c>
      <c r="L1292" s="0" t="n">
        <f aca="false">G1292-J1292</f>
        <v>62.2058825000001</v>
      </c>
      <c r="M1292" s="0" t="n">
        <v>1</v>
      </c>
    </row>
    <row r="1293" customFormat="false" ht="15.8" hidden="false" customHeight="false" outlineLevel="0" collapsed="false">
      <c r="A1293" s="0" t="str">
        <f aca="false">MID(C1293,1,2)</f>
        <v>04</v>
      </c>
      <c r="B1293" s="0" t="str">
        <f aca="false">VLOOKUP(A1293,Nomenclature!$E$1:$F$9,2,0)</f>
        <v>Enseignement Recherche</v>
      </c>
      <c r="C1293" s="5" t="s">
        <v>579</v>
      </c>
      <c r="D1293" s="4" t="s">
        <v>239</v>
      </c>
      <c r="E1293" s="4" t="s">
        <v>735</v>
      </c>
      <c r="F1293" s="4" t="n">
        <v>0</v>
      </c>
      <c r="G1293" s="4" t="n">
        <v>0</v>
      </c>
      <c r="H1293" s="4" t="n">
        <v>0</v>
      </c>
      <c r="I1293" s="4" t="n">
        <f aca="false">SUMIFS(bibli_modele_init!$D$1:$D$4467,bibli_modele_init!$A$1:$A$4467,$C1293,bibli_modele_init!$C$1:$C$4467,$E1293)</f>
        <v>0</v>
      </c>
      <c r="J1293" s="0" t="n">
        <f aca="false">SUMIFS(bibli_modele_init!$E$1:$E$4467,bibli_modele_init!$A$1:$A$4467,$C1293,bibli_modele_init!$C$1:$C$4467,$E1293)</f>
        <v>0</v>
      </c>
      <c r="K1293" s="0" t="n">
        <f aca="false">F1293-I1293</f>
        <v>0</v>
      </c>
      <c r="L1293" s="0" t="n">
        <f aca="false">G1293-J1293</f>
        <v>0</v>
      </c>
      <c r="M1293" s="0" t="n">
        <v>1</v>
      </c>
    </row>
    <row r="1294" customFormat="false" ht="15.8" hidden="false" customHeight="false" outlineLevel="0" collapsed="false">
      <c r="A1294" s="0" t="str">
        <f aca="false">MID(C1294,1,2)</f>
        <v>04</v>
      </c>
      <c r="B1294" s="0" t="str">
        <f aca="false">VLOOKUP(A1294,Nomenclature!$E$1:$F$9,2,0)</f>
        <v>Enseignement Recherche</v>
      </c>
      <c r="C1294" s="5" t="s">
        <v>579</v>
      </c>
      <c r="D1294" s="4" t="s">
        <v>155</v>
      </c>
      <c r="E1294" s="4" t="s">
        <v>736</v>
      </c>
      <c r="F1294" s="4" t="n">
        <v>0.186863626992347</v>
      </c>
      <c r="G1294" s="4" t="n">
        <v>99.9441178400002</v>
      </c>
      <c r="H1294" s="4" t="n">
        <v>1069.474634</v>
      </c>
      <c r="I1294" s="4" t="n">
        <f aca="false">SUMIFS(bibli_modele_init!$D$1:$D$4467,bibli_modele_init!$A$1:$A$4467,$C1294,bibli_modele_init!$C$1:$C$4467,$E1294)</f>
        <v>0</v>
      </c>
      <c r="J1294" s="0" t="n">
        <f aca="false">SUMIFS(bibli_modele_init!$E$1:$E$4467,bibli_modele_init!$A$1:$A$4467,$C1294,bibli_modele_init!$C$1:$C$4467,$E1294)</f>
        <v>0</v>
      </c>
      <c r="K1294" s="0" t="n">
        <f aca="false">F1294-I1294</f>
        <v>0.186863626992347</v>
      </c>
      <c r="L1294" s="0" t="n">
        <f aca="false">G1294-J1294</f>
        <v>99.9441178400002</v>
      </c>
      <c r="M1294" s="0" t="n">
        <v>1</v>
      </c>
    </row>
    <row r="1295" customFormat="false" ht="15.8" hidden="false" customHeight="false" outlineLevel="0" collapsed="false">
      <c r="A1295" s="0" t="str">
        <f aca="false">MID(C1295,1,2)</f>
        <v>04</v>
      </c>
      <c r="B1295" s="0" t="str">
        <f aca="false">VLOOKUP(A1295,Nomenclature!$E$1:$F$9,2,0)</f>
        <v>Enseignement Recherche</v>
      </c>
      <c r="C1295" s="5" t="s">
        <v>579</v>
      </c>
      <c r="D1295" s="4" t="s">
        <v>239</v>
      </c>
      <c r="E1295" s="4" t="s">
        <v>737</v>
      </c>
      <c r="F1295" s="4" t="n">
        <v>0</v>
      </c>
      <c r="G1295" s="4" t="n">
        <v>0</v>
      </c>
      <c r="H1295" s="4" t="n">
        <v>0</v>
      </c>
      <c r="I1295" s="4" t="n">
        <f aca="false">SUMIFS(bibli_modele_init!$D$1:$D$4467,bibli_modele_init!$A$1:$A$4467,$C1295,bibli_modele_init!$C$1:$C$4467,$E1295)</f>
        <v>0</v>
      </c>
      <c r="J1295" s="0" t="n">
        <f aca="false">SUMIFS(bibli_modele_init!$E$1:$E$4467,bibli_modele_init!$A$1:$A$4467,$C1295,bibli_modele_init!$C$1:$C$4467,$E1295)</f>
        <v>0</v>
      </c>
      <c r="K1295" s="0" t="n">
        <f aca="false">F1295-I1295</f>
        <v>0</v>
      </c>
      <c r="L1295" s="0" t="n">
        <f aca="false">G1295-J1295</f>
        <v>0</v>
      </c>
      <c r="M1295" s="0" t="n">
        <v>1</v>
      </c>
    </row>
    <row r="1296" customFormat="false" ht="15.8" hidden="false" customHeight="false" outlineLevel="0" collapsed="false">
      <c r="A1296" s="0" t="str">
        <f aca="false">MID(C1296,1,2)</f>
        <v>04</v>
      </c>
      <c r="B1296" s="0" t="str">
        <f aca="false">VLOOKUP(A1296,Nomenclature!$E$1:$F$9,2,0)</f>
        <v>Enseignement Recherche</v>
      </c>
      <c r="C1296" s="5" t="s">
        <v>579</v>
      </c>
      <c r="D1296" s="4" t="s">
        <v>738</v>
      </c>
      <c r="E1296" s="4" t="s">
        <v>738</v>
      </c>
      <c r="F1296" s="4" t="n">
        <v>0.15</v>
      </c>
      <c r="G1296" s="4" t="n">
        <v>20</v>
      </c>
      <c r="H1296" s="4" t="n">
        <v>0</v>
      </c>
      <c r="I1296" s="4" t="n">
        <f aca="false">SUMIFS(bibli_modele_init!$D$1:$D$4467,bibli_modele_init!$A$1:$A$4467,$C1296,bibli_modele_init!$C$1:$C$4467,$E1296)</f>
        <v>0</v>
      </c>
      <c r="J1296" s="0" t="n">
        <f aca="false">SUMIFS(bibli_modele_init!$E$1:$E$4467,bibli_modele_init!$A$1:$A$4467,$C1296,bibli_modele_init!$C$1:$C$4467,$E1296)</f>
        <v>0</v>
      </c>
      <c r="K1296" s="0" t="n">
        <f aca="false">F1296-I1296</f>
        <v>0.15</v>
      </c>
      <c r="L1296" s="0" t="n">
        <f aca="false">G1296-J1296</f>
        <v>20</v>
      </c>
      <c r="M1296" s="0" t="n">
        <v>1</v>
      </c>
    </row>
    <row r="1297" customFormat="false" ht="15.8" hidden="false" customHeight="false" outlineLevel="0" collapsed="false">
      <c r="A1297" s="0" t="str">
        <f aca="false">MID(C1297,1,2)</f>
        <v>04</v>
      </c>
      <c r="B1297" s="0" t="str">
        <f aca="false">VLOOKUP(A1297,Nomenclature!$E$1:$F$9,2,0)</f>
        <v>Enseignement Recherche</v>
      </c>
      <c r="C1297" s="5" t="s">
        <v>718</v>
      </c>
      <c r="D1297" s="4" t="s">
        <v>155</v>
      </c>
      <c r="E1297" s="4" t="s">
        <v>732</v>
      </c>
      <c r="F1297" s="4" t="n">
        <v>0.919967606042701</v>
      </c>
      <c r="G1297" s="4" t="n">
        <v>127.081012677146</v>
      </c>
      <c r="H1297" s="4" t="n">
        <v>5753.224634</v>
      </c>
      <c r="I1297" s="4" t="n">
        <f aca="false">SUMIFS(bibli_modele_init!$D$1:$D$4467,bibli_modele_init!$A$1:$A$4467,$C1297,bibli_modele_init!$C$1:$C$4467,$E1297)</f>
        <v>0.935268811933931</v>
      </c>
      <c r="J1297" s="0" t="n">
        <f aca="false">SUMIFS(bibli_modele_init!$E$1:$E$4467,bibli_modele_init!$A$1:$A$4467,$C1297,bibli_modele_init!$C$1:$C$4467,$E1297)</f>
        <v>204.765197860946</v>
      </c>
      <c r="K1297" s="0" t="n">
        <f aca="false">F1297-I1297</f>
        <v>-0.01530120589123</v>
      </c>
      <c r="L1297" s="0" t="n">
        <f aca="false">G1297-J1297</f>
        <v>-77.6841851838</v>
      </c>
      <c r="M1297" s="0" t="n">
        <v>1</v>
      </c>
    </row>
    <row r="1298" customFormat="false" ht="15.8" hidden="false" customHeight="false" outlineLevel="0" collapsed="false">
      <c r="A1298" s="0" t="str">
        <f aca="false">MID(C1298,1,2)</f>
        <v>04</v>
      </c>
      <c r="B1298" s="0" t="str">
        <f aca="false">VLOOKUP(A1298,Nomenclature!$E$1:$F$9,2,0)</f>
        <v>Enseignement Recherche</v>
      </c>
      <c r="C1298" s="5" t="s">
        <v>718</v>
      </c>
      <c r="D1298" s="4" t="s">
        <v>239</v>
      </c>
      <c r="E1298" s="4" t="s">
        <v>733</v>
      </c>
      <c r="F1298" s="4" t="n">
        <v>0.838886998133309</v>
      </c>
      <c r="G1298" s="4" t="n">
        <v>126.077632752554</v>
      </c>
      <c r="H1298" s="4" t="n">
        <v>1838.297427</v>
      </c>
      <c r="I1298" s="4" t="n">
        <f aca="false">SUMIFS(bibli_modele_init!$D$1:$D$4467,bibli_modele_init!$A$1:$A$4467,$C1298,bibli_modele_init!$C$1:$C$4467,$E1298)</f>
        <v>0.86125375048508</v>
      </c>
      <c r="J1298" s="0" t="n">
        <f aca="false">SUMIFS(bibli_modele_init!$E$1:$E$4467,bibli_modele_init!$A$1:$A$4467,$C1298,bibli_modele_init!$C$1:$C$4467,$E1298)</f>
        <v>127.521220052954</v>
      </c>
      <c r="K1298" s="0" t="n">
        <f aca="false">F1298-I1298</f>
        <v>-0.022366752351771</v>
      </c>
      <c r="L1298" s="0" t="n">
        <f aca="false">G1298-J1298</f>
        <v>-1.44358730040001</v>
      </c>
      <c r="M1298" s="0" t="n">
        <v>1</v>
      </c>
    </row>
    <row r="1299" customFormat="false" ht="15.8" hidden="false" customHeight="false" outlineLevel="0" collapsed="false">
      <c r="A1299" s="0" t="str">
        <f aca="false">MID(C1299,1,2)</f>
        <v>04</v>
      </c>
      <c r="B1299" s="0" t="str">
        <f aca="false">VLOOKUP(A1299,Nomenclature!$E$1:$F$9,2,0)</f>
        <v>Enseignement Recherche</v>
      </c>
      <c r="C1299" s="5" t="s">
        <v>718</v>
      </c>
      <c r="D1299" s="4" t="s">
        <v>155</v>
      </c>
      <c r="E1299" s="4" t="s">
        <v>734</v>
      </c>
      <c r="F1299" s="4" t="n">
        <v>0.154423133910881</v>
      </c>
      <c r="G1299" s="4" t="n">
        <v>59.0955883750001</v>
      </c>
      <c r="H1299" s="4" t="n">
        <v>327.0474272</v>
      </c>
      <c r="I1299" s="4" t="n">
        <f aca="false">SUMIFS(bibli_modele_init!$D$1:$D$4467,bibli_modele_init!$A$1:$A$4467,$C1299,bibli_modele_init!$C$1:$C$4467,$E1299)</f>
        <v>0.141292395517162</v>
      </c>
      <c r="J1299" s="0" t="n">
        <f aca="false">SUMIFS(bibli_modele_init!$E$1:$E$4467,bibli_modele_init!$A$1:$A$4467,$C1299,bibli_modele_init!$C$1:$C$4467,$E1299)</f>
        <v>59.095588375</v>
      </c>
      <c r="K1299" s="0" t="n">
        <f aca="false">F1299-I1299</f>
        <v>0.013130738393719</v>
      </c>
      <c r="L1299" s="0" t="n">
        <f aca="false">G1299-J1299</f>
        <v>0</v>
      </c>
      <c r="M1299" s="0" t="n">
        <v>1</v>
      </c>
    </row>
    <row r="1300" customFormat="false" ht="15.8" hidden="false" customHeight="false" outlineLevel="0" collapsed="false">
      <c r="A1300" s="0" t="str">
        <f aca="false">MID(C1300,1,2)</f>
        <v>04</v>
      </c>
      <c r="B1300" s="0" t="str">
        <f aca="false">VLOOKUP(A1300,Nomenclature!$E$1:$F$9,2,0)</f>
        <v>Enseignement Recherche</v>
      </c>
      <c r="C1300" s="5" t="s">
        <v>718</v>
      </c>
      <c r="D1300" s="4" t="s">
        <v>239</v>
      </c>
      <c r="E1300" s="4" t="s">
        <v>735</v>
      </c>
      <c r="F1300" s="4" t="n">
        <v>0.140813174722615</v>
      </c>
      <c r="G1300" s="4" t="n">
        <v>65.3161766250001</v>
      </c>
      <c r="H1300" s="4" t="n">
        <v>327.0474272</v>
      </c>
      <c r="I1300" s="4" t="n">
        <f aca="false">SUMIFS(bibli_modele_init!$D$1:$D$4467,bibli_modele_init!$A$1:$A$4467,$C1300,bibli_modele_init!$C$1:$C$4467,$E1300)</f>
        <v>0.144567593831424</v>
      </c>
      <c r="J1300" s="0" t="n">
        <f aca="false">SUMIFS(bibli_modele_init!$E$1:$E$4467,bibli_modele_init!$A$1:$A$4467,$C1300,bibli_modele_init!$C$1:$C$4467,$E1300)</f>
        <v>65.316176625</v>
      </c>
      <c r="K1300" s="0" t="n">
        <f aca="false">F1300-I1300</f>
        <v>-0.003754419108809</v>
      </c>
      <c r="L1300" s="0" t="n">
        <f aca="false">G1300-J1300</f>
        <v>0</v>
      </c>
      <c r="M1300" s="0" t="n">
        <v>1</v>
      </c>
    </row>
    <row r="1301" customFormat="false" ht="15.8" hidden="false" customHeight="false" outlineLevel="0" collapsed="false">
      <c r="A1301" s="0" t="str">
        <f aca="false">MID(C1301,1,2)</f>
        <v>04</v>
      </c>
      <c r="B1301" s="0" t="str">
        <f aca="false">VLOOKUP(A1301,Nomenclature!$E$1:$F$9,2,0)</f>
        <v>Enseignement Recherche</v>
      </c>
      <c r="C1301" s="5" t="s">
        <v>718</v>
      </c>
      <c r="D1301" s="4" t="s">
        <v>155</v>
      </c>
      <c r="E1301" s="4" t="s">
        <v>736</v>
      </c>
      <c r="F1301" s="4" t="n">
        <v>0.216192387420035</v>
      </c>
      <c r="G1301" s="4" t="n">
        <v>96.8338237150001</v>
      </c>
      <c r="H1301" s="4" t="n">
        <v>1069.474634</v>
      </c>
      <c r="I1301" s="4" t="n">
        <f aca="false">SUMIFS(bibli_modele_init!$D$1:$D$4467,bibli_modele_init!$A$1:$A$4467,$C1301,bibli_modele_init!$C$1:$C$4467,$E1301)</f>
        <v>0.197809353724026</v>
      </c>
      <c r="J1301" s="0" t="n">
        <f aca="false">SUMIFS(bibli_modele_init!$E$1:$E$4467,bibli_modele_init!$A$1:$A$4467,$C1301,bibli_modele_init!$C$1:$C$4467,$E1301)</f>
        <v>96.833823715</v>
      </c>
      <c r="K1301" s="0" t="n">
        <f aca="false">F1301-I1301</f>
        <v>0.018383033696009</v>
      </c>
      <c r="L1301" s="0" t="n">
        <f aca="false">G1301-J1301</f>
        <v>0</v>
      </c>
      <c r="M1301" s="0" t="n">
        <v>1</v>
      </c>
    </row>
    <row r="1302" customFormat="false" ht="15.8" hidden="false" customHeight="false" outlineLevel="0" collapsed="false">
      <c r="A1302" s="0" t="str">
        <f aca="false">MID(C1302,1,2)</f>
        <v>04</v>
      </c>
      <c r="B1302" s="0" t="str">
        <f aca="false">VLOOKUP(A1302,Nomenclature!$E$1:$F$9,2,0)</f>
        <v>Enseignement Recherche</v>
      </c>
      <c r="C1302" s="5" t="s">
        <v>718</v>
      </c>
      <c r="D1302" s="4" t="s">
        <v>239</v>
      </c>
      <c r="E1302" s="4" t="s">
        <v>737</v>
      </c>
      <c r="F1302" s="4" t="n">
        <v>0.197138444561328</v>
      </c>
      <c r="G1302" s="4" t="n">
        <v>100.151470785</v>
      </c>
      <c r="H1302" s="4" t="n">
        <v>327.0474272</v>
      </c>
      <c r="I1302" s="4" t="n">
        <f aca="false">SUMIFS(bibli_modele_init!$D$1:$D$4467,bibli_modele_init!$A$1:$A$4467,$C1302,bibli_modele_init!$C$1:$C$4467,$E1302)</f>
        <v>0.202394631363994</v>
      </c>
      <c r="J1302" s="0" t="n">
        <f aca="false">SUMIFS(bibli_modele_init!$E$1:$E$4467,bibli_modele_init!$A$1:$A$4467,$C1302,bibli_modele_init!$C$1:$C$4467,$E1302)</f>
        <v>100.151470785</v>
      </c>
      <c r="K1302" s="0" t="n">
        <f aca="false">F1302-I1302</f>
        <v>-0.00525618680266601</v>
      </c>
      <c r="L1302" s="0" t="n">
        <f aca="false">G1302-J1302</f>
        <v>0</v>
      </c>
      <c r="M1302" s="0" t="n">
        <v>1</v>
      </c>
    </row>
    <row r="1303" customFormat="false" ht="15.8" hidden="false" customHeight="false" outlineLevel="0" collapsed="false">
      <c r="A1303" s="0" t="str">
        <f aca="false">MID(C1303,1,2)</f>
        <v>04</v>
      </c>
      <c r="B1303" s="0" t="str">
        <f aca="false">VLOOKUP(A1303,Nomenclature!$E$1:$F$9,2,0)</f>
        <v>Enseignement Recherche</v>
      </c>
      <c r="C1303" s="5" t="s">
        <v>718</v>
      </c>
      <c r="D1303" s="4" t="s">
        <v>738</v>
      </c>
      <c r="E1303" s="4" t="s">
        <v>738</v>
      </c>
      <c r="F1303" s="4" t="n">
        <v>0.15</v>
      </c>
      <c r="G1303" s="4" t="n">
        <v>20</v>
      </c>
      <c r="H1303" s="4" t="n">
        <v>0</v>
      </c>
      <c r="I1303" s="4" t="n">
        <f aca="false">SUMIFS(bibli_modele_init!$D$1:$D$4467,bibli_modele_init!$A$1:$A$4467,$C1303,bibli_modele_init!$C$1:$C$4467,$E1303)</f>
        <v>0.15</v>
      </c>
      <c r="J1303" s="0" t="n">
        <f aca="false">SUMIFS(bibli_modele_init!$E$1:$E$4467,bibli_modele_init!$A$1:$A$4467,$C1303,bibli_modele_init!$C$1:$C$4467,$E1303)</f>
        <v>20</v>
      </c>
      <c r="K1303" s="0" t="n">
        <f aca="false">F1303-I1303</f>
        <v>0</v>
      </c>
      <c r="L1303" s="0" t="n">
        <f aca="false">G1303-J1303</f>
        <v>0</v>
      </c>
      <c r="M1303" s="0" t="n">
        <v>1</v>
      </c>
    </row>
    <row r="1304" customFormat="false" ht="15.8" hidden="false" customHeight="false" outlineLevel="0" collapsed="false">
      <c r="A1304" s="0" t="str">
        <f aca="false">MID(C1304,1,2)</f>
        <v>04</v>
      </c>
      <c r="B1304" s="0" t="str">
        <f aca="false">VLOOKUP(A1304,Nomenclature!$E$1:$F$9,2,0)</f>
        <v>Enseignement Recherche</v>
      </c>
      <c r="C1304" s="5" t="s">
        <v>590</v>
      </c>
      <c r="D1304" s="4" t="s">
        <v>155</v>
      </c>
      <c r="E1304" s="4" t="s">
        <v>732</v>
      </c>
      <c r="F1304" s="4" t="n">
        <v>0.775419094452397</v>
      </c>
      <c r="G1304" s="4" t="n">
        <v>220.14823516</v>
      </c>
      <c r="H1304" s="4" t="n">
        <v>5755.120587</v>
      </c>
      <c r="I1304" s="4" t="n">
        <f aca="false">SUMIFS(bibli_modele_init!$D$1:$D$4467,bibli_modele_init!$A$1:$A$4467,$C1304,bibli_modele_init!$C$1:$C$4467,$E1304)</f>
        <v>0.787975781653973</v>
      </c>
      <c r="J1304" s="0" t="n">
        <f aca="false">SUMIFS(bibli_modele_init!$E$1:$E$4467,bibli_modele_init!$A$1:$A$4467,$C1304,bibli_modele_init!$C$1:$C$4467,$E1304)</f>
        <v>296.14823516</v>
      </c>
      <c r="K1304" s="0" t="n">
        <f aca="false">F1304-I1304</f>
        <v>-0.012556687201576</v>
      </c>
      <c r="L1304" s="0" t="n">
        <f aca="false">G1304-J1304</f>
        <v>-76</v>
      </c>
      <c r="M1304" s="0" t="n">
        <v>1</v>
      </c>
    </row>
    <row r="1305" customFormat="false" ht="15.8" hidden="false" customHeight="false" outlineLevel="0" collapsed="false">
      <c r="A1305" s="0" t="str">
        <f aca="false">MID(C1305,1,2)</f>
        <v>04</v>
      </c>
      <c r="B1305" s="0" t="str">
        <f aca="false">VLOOKUP(A1305,Nomenclature!$E$1:$F$9,2,0)</f>
        <v>Enseignement Recherche</v>
      </c>
      <c r="C1305" s="5" t="s">
        <v>590</v>
      </c>
      <c r="D1305" s="4" t="s">
        <v>239</v>
      </c>
      <c r="E1305" s="4" t="s">
        <v>733</v>
      </c>
      <c r="F1305" s="4" t="n">
        <v>0.28868601910346</v>
      </c>
      <c r="G1305" s="4" t="n">
        <v>151.21647044</v>
      </c>
      <c r="H1305" s="4" t="n">
        <v>1874.945294</v>
      </c>
      <c r="I1305" s="4" t="n">
        <f aca="false">SUMIFS(bibli_modele_init!$D$1:$D$4467,bibli_modele_init!$A$1:$A$4467,$C1305,bibli_modele_init!$C$1:$C$4467,$E1305)</f>
        <v>0.294090606152034</v>
      </c>
      <c r="J1305" s="0" t="n">
        <f aca="false">SUMIFS(bibli_modele_init!$E$1:$E$4467,bibli_modele_init!$A$1:$A$4467,$C1305,bibli_modele_init!$C$1:$C$4467,$E1305)</f>
        <v>151.21647044</v>
      </c>
      <c r="K1305" s="0" t="n">
        <f aca="false">F1305-I1305</f>
        <v>-0.00540458704857405</v>
      </c>
      <c r="L1305" s="0" t="n">
        <f aca="false">G1305-J1305</f>
        <v>0</v>
      </c>
      <c r="M1305" s="0" t="n">
        <v>1</v>
      </c>
    </row>
    <row r="1306" customFormat="false" ht="15.8" hidden="false" customHeight="false" outlineLevel="0" collapsed="false">
      <c r="A1306" s="0" t="str">
        <f aca="false">MID(C1306,1,2)</f>
        <v>04</v>
      </c>
      <c r="B1306" s="0" t="str">
        <f aca="false">VLOOKUP(A1306,Nomenclature!$E$1:$F$9,2,0)</f>
        <v>Enseignement Recherche</v>
      </c>
      <c r="C1306" s="5" t="s">
        <v>590</v>
      </c>
      <c r="D1306" s="4" t="s">
        <v>155</v>
      </c>
      <c r="E1306" s="4" t="s">
        <v>734</v>
      </c>
      <c r="F1306" s="4" t="n">
        <v>0.130159633744885</v>
      </c>
      <c r="G1306" s="4" t="n">
        <v>69.1764705</v>
      </c>
      <c r="H1306" s="4" t="n">
        <v>363.6952937</v>
      </c>
      <c r="I1306" s="4" t="n">
        <f aca="false">SUMIFS(bibli_modele_init!$D$1:$D$4467,bibli_modele_init!$A$1:$A$4467,$C1306,bibli_modele_init!$C$1:$C$4467,$E1306)</f>
        <v>0.119040627014154</v>
      </c>
      <c r="J1306" s="0" t="n">
        <f aca="false">SUMIFS(bibli_modele_init!$E$1:$E$4467,bibli_modele_init!$A$1:$A$4467,$C1306,bibli_modele_init!$C$1:$C$4467,$E1306)</f>
        <v>69.1764705</v>
      </c>
      <c r="K1306" s="0" t="n">
        <f aca="false">F1306-I1306</f>
        <v>0.011119006730731</v>
      </c>
      <c r="L1306" s="0" t="n">
        <f aca="false">G1306-J1306</f>
        <v>0</v>
      </c>
      <c r="M1306" s="0" t="n">
        <v>1</v>
      </c>
    </row>
    <row r="1307" customFormat="false" ht="15.8" hidden="false" customHeight="false" outlineLevel="0" collapsed="false">
      <c r="A1307" s="0" t="str">
        <f aca="false">MID(C1307,1,2)</f>
        <v>04</v>
      </c>
      <c r="B1307" s="0" t="str">
        <f aca="false">VLOOKUP(A1307,Nomenclature!$E$1:$F$9,2,0)</f>
        <v>Enseignement Recherche</v>
      </c>
      <c r="C1307" s="5" t="s">
        <v>590</v>
      </c>
      <c r="D1307" s="4" t="s">
        <v>239</v>
      </c>
      <c r="E1307" s="4" t="s">
        <v>735</v>
      </c>
      <c r="F1307" s="4" t="n">
        <v>0.0484580103618816</v>
      </c>
      <c r="G1307" s="4" t="n">
        <v>83.0117646</v>
      </c>
      <c r="H1307" s="4" t="n">
        <v>363.6952937</v>
      </c>
      <c r="I1307" s="4" t="n">
        <f aca="false">SUMIFS(bibli_modele_init!$D$1:$D$4467,bibli_modele_init!$A$1:$A$4467,$C1307,bibli_modele_init!$C$1:$C$4467,$E1307)</f>
        <v>0.0493652088898057</v>
      </c>
      <c r="J1307" s="0" t="n">
        <f aca="false">SUMIFS(bibli_modele_init!$E$1:$E$4467,bibli_modele_init!$A$1:$A$4467,$C1307,bibli_modele_init!$C$1:$C$4467,$E1307)</f>
        <v>83.0117646</v>
      </c>
      <c r="K1307" s="0" t="n">
        <f aca="false">F1307-I1307</f>
        <v>-0.000907198527924105</v>
      </c>
      <c r="L1307" s="0" t="n">
        <f aca="false">G1307-J1307</f>
        <v>0</v>
      </c>
      <c r="M1307" s="0" t="n">
        <v>1</v>
      </c>
    </row>
    <row r="1308" customFormat="false" ht="15.8" hidden="false" customHeight="false" outlineLevel="0" collapsed="false">
      <c r="A1308" s="0" t="str">
        <f aca="false">MID(C1308,1,2)</f>
        <v>04</v>
      </c>
      <c r="B1308" s="0" t="str">
        <f aca="false">VLOOKUP(A1308,Nomenclature!$E$1:$F$9,2,0)</f>
        <v>Enseignement Recherche</v>
      </c>
      <c r="C1308" s="5" t="s">
        <v>590</v>
      </c>
      <c r="D1308" s="4" t="s">
        <v>155</v>
      </c>
      <c r="E1308" s="4" t="s">
        <v>736</v>
      </c>
      <c r="F1308" s="4" t="n">
        <v>0.182223487196313</v>
      </c>
      <c r="G1308" s="4" t="n">
        <v>105.14823516</v>
      </c>
      <c r="H1308" s="4" t="n">
        <v>1071.370587</v>
      </c>
      <c r="I1308" s="4" t="n">
        <f aca="false">SUMIFS(bibli_modele_init!$D$1:$D$4467,bibli_modele_init!$A$1:$A$4467,$C1308,bibli_modele_init!$C$1:$C$4467,$E1308)</f>
        <v>0.166656877819815</v>
      </c>
      <c r="J1308" s="0" t="n">
        <f aca="false">SUMIFS(bibli_modele_init!$E$1:$E$4467,bibli_modele_init!$A$1:$A$4467,$C1308,bibli_modele_init!$C$1:$C$4467,$E1308)</f>
        <v>105.14823516</v>
      </c>
      <c r="K1308" s="0" t="n">
        <f aca="false">F1308-I1308</f>
        <v>0.015566609376498</v>
      </c>
      <c r="L1308" s="0" t="n">
        <f aca="false">G1308-J1308</f>
        <v>0</v>
      </c>
      <c r="M1308" s="0" t="n">
        <v>1</v>
      </c>
    </row>
    <row r="1309" customFormat="false" ht="15.8" hidden="false" customHeight="false" outlineLevel="0" collapsed="false">
      <c r="A1309" s="0" t="str">
        <f aca="false">MID(C1309,1,2)</f>
        <v>04</v>
      </c>
      <c r="B1309" s="0" t="str">
        <f aca="false">VLOOKUP(A1309,Nomenclature!$E$1:$F$9,2,0)</f>
        <v>Enseignement Recherche</v>
      </c>
      <c r="C1309" s="5" t="s">
        <v>590</v>
      </c>
      <c r="D1309" s="4" t="s">
        <v>239</v>
      </c>
      <c r="E1309" s="4" t="s">
        <v>737</v>
      </c>
      <c r="F1309" s="4" t="n">
        <v>0.0678412144893131</v>
      </c>
      <c r="G1309" s="4" t="n">
        <v>116.21647044</v>
      </c>
      <c r="H1309" s="4" t="n">
        <v>363.6952937</v>
      </c>
      <c r="I1309" s="4" t="n">
        <f aca="false">SUMIFS(bibli_modele_init!$D$1:$D$4467,bibli_modele_init!$A$1:$A$4467,$C1309,bibli_modele_init!$C$1:$C$4467,$E1309)</f>
        <v>0.0691112924457279</v>
      </c>
      <c r="J1309" s="0" t="n">
        <f aca="false">SUMIFS(bibli_modele_init!$E$1:$E$4467,bibli_modele_init!$A$1:$A$4467,$C1309,bibli_modele_init!$C$1:$C$4467,$E1309)</f>
        <v>116.21647044</v>
      </c>
      <c r="K1309" s="0" t="n">
        <f aca="false">F1309-I1309</f>
        <v>-0.0012700779564148</v>
      </c>
      <c r="L1309" s="0" t="n">
        <f aca="false">G1309-J1309</f>
        <v>0</v>
      </c>
      <c r="M1309" s="0" t="n">
        <v>1</v>
      </c>
    </row>
    <row r="1310" customFormat="false" ht="15.8" hidden="false" customHeight="false" outlineLevel="0" collapsed="false">
      <c r="A1310" s="0" t="str">
        <f aca="false">MID(C1310,1,2)</f>
        <v>04</v>
      </c>
      <c r="B1310" s="0" t="str">
        <f aca="false">VLOOKUP(A1310,Nomenclature!$E$1:$F$9,2,0)</f>
        <v>Enseignement Recherche</v>
      </c>
      <c r="C1310" s="5" t="s">
        <v>590</v>
      </c>
      <c r="D1310" s="4" t="s">
        <v>738</v>
      </c>
      <c r="E1310" s="4" t="s">
        <v>738</v>
      </c>
      <c r="F1310" s="4" t="n">
        <v>0.15</v>
      </c>
      <c r="G1310" s="4" t="n">
        <v>20</v>
      </c>
      <c r="H1310" s="4" t="n">
        <v>0</v>
      </c>
      <c r="I1310" s="4" t="n">
        <f aca="false">SUMIFS(bibli_modele_init!$D$1:$D$4467,bibli_modele_init!$A$1:$A$4467,$C1310,bibli_modele_init!$C$1:$C$4467,$E1310)</f>
        <v>0.15</v>
      </c>
      <c r="J1310" s="0" t="n">
        <f aca="false">SUMIFS(bibli_modele_init!$E$1:$E$4467,bibli_modele_init!$A$1:$A$4467,$C1310,bibli_modele_init!$C$1:$C$4467,$E1310)</f>
        <v>20</v>
      </c>
      <c r="K1310" s="0" t="n">
        <f aca="false">F1310-I1310</f>
        <v>0</v>
      </c>
      <c r="L1310" s="0" t="n">
        <f aca="false">G1310-J1310</f>
        <v>0</v>
      </c>
      <c r="M1310" s="0" t="n">
        <v>1</v>
      </c>
    </row>
    <row r="1311" customFormat="false" ht="15.8" hidden="false" customHeight="false" outlineLevel="0" collapsed="false">
      <c r="A1311" s="0" t="str">
        <f aca="false">MID(C1311,1,2)</f>
        <v>04</v>
      </c>
      <c r="B1311" s="0" t="str">
        <f aca="false">VLOOKUP(A1311,Nomenclature!$E$1:$F$9,2,0)</f>
        <v>Enseignement Recherche</v>
      </c>
      <c r="C1311" s="5" t="s">
        <v>428</v>
      </c>
      <c r="D1311" s="4" t="s">
        <v>155</v>
      </c>
      <c r="E1311" s="4" t="s">
        <v>732</v>
      </c>
      <c r="F1311" s="4" t="n">
        <v>0.685744395011593</v>
      </c>
      <c r="G1311" s="4" t="n">
        <v>180.14823516</v>
      </c>
      <c r="H1311" s="4" t="n">
        <v>5755.120587</v>
      </c>
      <c r="I1311" s="4" t="n">
        <f aca="false">SUMIFS(bibli_modele_init!$D$1:$D$4467,bibli_modele_init!$A$1:$A$4467,$C1311,bibli_modele_init!$C$1:$C$4467,$E1311)</f>
        <v>0</v>
      </c>
      <c r="J1311" s="0" t="n">
        <f aca="false">SUMIFS(bibli_modele_init!$E$1:$E$4467,bibli_modele_init!$A$1:$A$4467,$C1311,bibli_modele_init!$C$1:$C$4467,$E1311)</f>
        <v>0</v>
      </c>
      <c r="K1311" s="0" t="n">
        <f aca="false">F1311-I1311</f>
        <v>0.685744395011593</v>
      </c>
      <c r="L1311" s="0" t="n">
        <f aca="false">G1311-J1311</f>
        <v>180.14823516</v>
      </c>
      <c r="M1311" s="0" t="n">
        <v>1</v>
      </c>
    </row>
    <row r="1312" customFormat="false" ht="15.8" hidden="false" customHeight="false" outlineLevel="0" collapsed="false">
      <c r="A1312" s="0" t="str">
        <f aca="false">MID(C1312,1,2)</f>
        <v>04</v>
      </c>
      <c r="B1312" s="0" t="str">
        <f aca="false">VLOOKUP(A1312,Nomenclature!$E$1:$F$9,2,0)</f>
        <v>Enseignement Recherche</v>
      </c>
      <c r="C1312" s="5" t="s">
        <v>428</v>
      </c>
      <c r="D1312" s="4" t="s">
        <v>239</v>
      </c>
      <c r="E1312" s="4" t="s">
        <v>733</v>
      </c>
      <c r="F1312" s="4" t="n">
        <v>0</v>
      </c>
      <c r="G1312" s="4" t="n">
        <v>0</v>
      </c>
      <c r="H1312" s="4" t="n">
        <v>0</v>
      </c>
      <c r="I1312" s="4" t="n">
        <f aca="false">SUMIFS(bibli_modele_init!$D$1:$D$4467,bibli_modele_init!$A$1:$A$4467,$C1312,bibli_modele_init!$C$1:$C$4467,$E1312)</f>
        <v>0</v>
      </c>
      <c r="J1312" s="0" t="n">
        <f aca="false">SUMIFS(bibli_modele_init!$E$1:$E$4467,bibli_modele_init!$A$1:$A$4467,$C1312,bibli_modele_init!$C$1:$C$4467,$E1312)</f>
        <v>0</v>
      </c>
      <c r="K1312" s="0" t="n">
        <f aca="false">F1312-I1312</f>
        <v>0</v>
      </c>
      <c r="L1312" s="0" t="n">
        <f aca="false">G1312-J1312</f>
        <v>0</v>
      </c>
      <c r="M1312" s="0" t="n">
        <v>1</v>
      </c>
    </row>
    <row r="1313" customFormat="false" ht="15.8" hidden="false" customHeight="false" outlineLevel="0" collapsed="false">
      <c r="A1313" s="0" t="str">
        <f aca="false">MID(C1313,1,2)</f>
        <v>04</v>
      </c>
      <c r="B1313" s="0" t="str">
        <f aca="false">VLOOKUP(A1313,Nomenclature!$E$1:$F$9,2,0)</f>
        <v>Enseignement Recherche</v>
      </c>
      <c r="C1313" s="5" t="s">
        <v>428</v>
      </c>
      <c r="D1313" s="4" t="s">
        <v>155</v>
      </c>
      <c r="E1313" s="4" t="s">
        <v>734</v>
      </c>
      <c r="F1313" s="4" t="n">
        <v>0.115107094906335</v>
      </c>
      <c r="G1313" s="4" t="n">
        <v>69.1764704999999</v>
      </c>
      <c r="H1313" s="4" t="n">
        <v>363.6952937</v>
      </c>
      <c r="I1313" s="4" t="n">
        <f aca="false">SUMIFS(bibli_modele_init!$D$1:$D$4467,bibli_modele_init!$A$1:$A$4467,$C1313,bibli_modele_init!$C$1:$C$4467,$E1313)</f>
        <v>0</v>
      </c>
      <c r="J1313" s="0" t="n">
        <f aca="false">SUMIFS(bibli_modele_init!$E$1:$E$4467,bibli_modele_init!$A$1:$A$4467,$C1313,bibli_modele_init!$C$1:$C$4467,$E1313)</f>
        <v>0</v>
      </c>
      <c r="K1313" s="0" t="n">
        <f aca="false">F1313-I1313</f>
        <v>0.115107094906335</v>
      </c>
      <c r="L1313" s="0" t="n">
        <f aca="false">G1313-J1313</f>
        <v>69.1764704999999</v>
      </c>
      <c r="M1313" s="0" t="n">
        <v>1</v>
      </c>
    </row>
    <row r="1314" customFormat="false" ht="15.8" hidden="false" customHeight="false" outlineLevel="0" collapsed="false">
      <c r="A1314" s="0" t="str">
        <f aca="false">MID(C1314,1,2)</f>
        <v>04</v>
      </c>
      <c r="B1314" s="0" t="str">
        <f aca="false">VLOOKUP(A1314,Nomenclature!$E$1:$F$9,2,0)</f>
        <v>Enseignement Recherche</v>
      </c>
      <c r="C1314" s="5" t="s">
        <v>428</v>
      </c>
      <c r="D1314" s="4" t="s">
        <v>239</v>
      </c>
      <c r="E1314" s="4" t="s">
        <v>735</v>
      </c>
      <c r="F1314" s="4" t="n">
        <v>0</v>
      </c>
      <c r="G1314" s="4" t="n">
        <v>0</v>
      </c>
      <c r="H1314" s="4" t="n">
        <v>0</v>
      </c>
      <c r="I1314" s="4" t="n">
        <f aca="false">SUMIFS(bibli_modele_init!$D$1:$D$4467,bibli_modele_init!$A$1:$A$4467,$C1314,bibli_modele_init!$C$1:$C$4467,$E1314)</f>
        <v>0</v>
      </c>
      <c r="J1314" s="0" t="n">
        <f aca="false">SUMIFS(bibli_modele_init!$E$1:$E$4467,bibli_modele_init!$A$1:$A$4467,$C1314,bibli_modele_init!$C$1:$C$4467,$E1314)</f>
        <v>0</v>
      </c>
      <c r="K1314" s="0" t="n">
        <f aca="false">F1314-I1314</f>
        <v>0</v>
      </c>
      <c r="L1314" s="0" t="n">
        <f aca="false">G1314-J1314</f>
        <v>0</v>
      </c>
      <c r="M1314" s="0" t="n">
        <v>1</v>
      </c>
    </row>
    <row r="1315" customFormat="false" ht="15.8" hidden="false" customHeight="false" outlineLevel="0" collapsed="false">
      <c r="A1315" s="0" t="str">
        <f aca="false">MID(C1315,1,2)</f>
        <v>04</v>
      </c>
      <c r="B1315" s="0" t="str">
        <f aca="false">VLOOKUP(A1315,Nomenclature!$E$1:$F$9,2,0)</f>
        <v>Enseignement Recherche</v>
      </c>
      <c r="C1315" s="5" t="s">
        <v>428</v>
      </c>
      <c r="D1315" s="4" t="s">
        <v>155</v>
      </c>
      <c r="E1315" s="4" t="s">
        <v>736</v>
      </c>
      <c r="F1315" s="4" t="n">
        <v>0.161149932827724</v>
      </c>
      <c r="G1315" s="4" t="n">
        <v>105.14823516</v>
      </c>
      <c r="H1315" s="4" t="n">
        <v>1071.370587</v>
      </c>
      <c r="I1315" s="4" t="n">
        <f aca="false">SUMIFS(bibli_modele_init!$D$1:$D$4467,bibli_modele_init!$A$1:$A$4467,$C1315,bibli_modele_init!$C$1:$C$4467,$E1315)</f>
        <v>0</v>
      </c>
      <c r="J1315" s="0" t="n">
        <f aca="false">SUMIFS(bibli_modele_init!$E$1:$E$4467,bibli_modele_init!$A$1:$A$4467,$C1315,bibli_modele_init!$C$1:$C$4467,$E1315)</f>
        <v>0</v>
      </c>
      <c r="K1315" s="0" t="n">
        <f aca="false">F1315-I1315</f>
        <v>0.161149932827724</v>
      </c>
      <c r="L1315" s="0" t="n">
        <f aca="false">G1315-J1315</f>
        <v>105.14823516</v>
      </c>
      <c r="M1315" s="0" t="n">
        <v>1</v>
      </c>
    </row>
    <row r="1316" customFormat="false" ht="15.8" hidden="false" customHeight="false" outlineLevel="0" collapsed="false">
      <c r="A1316" s="0" t="str">
        <f aca="false">MID(C1316,1,2)</f>
        <v>04</v>
      </c>
      <c r="B1316" s="0" t="str">
        <f aca="false">VLOOKUP(A1316,Nomenclature!$E$1:$F$9,2,0)</f>
        <v>Enseignement Recherche</v>
      </c>
      <c r="C1316" s="5" t="s">
        <v>428</v>
      </c>
      <c r="D1316" s="4" t="s">
        <v>239</v>
      </c>
      <c r="E1316" s="4" t="s">
        <v>737</v>
      </c>
      <c r="F1316" s="4" t="n">
        <v>0</v>
      </c>
      <c r="G1316" s="4" t="n">
        <v>0</v>
      </c>
      <c r="H1316" s="4" t="n">
        <v>0</v>
      </c>
      <c r="I1316" s="4" t="n">
        <f aca="false">SUMIFS(bibli_modele_init!$D$1:$D$4467,bibli_modele_init!$A$1:$A$4467,$C1316,bibli_modele_init!$C$1:$C$4467,$E1316)</f>
        <v>0</v>
      </c>
      <c r="J1316" s="0" t="n">
        <f aca="false">SUMIFS(bibli_modele_init!$E$1:$E$4467,bibli_modele_init!$A$1:$A$4467,$C1316,bibli_modele_init!$C$1:$C$4467,$E1316)</f>
        <v>0</v>
      </c>
      <c r="K1316" s="0" t="n">
        <f aca="false">F1316-I1316</f>
        <v>0</v>
      </c>
      <c r="L1316" s="0" t="n">
        <f aca="false">G1316-J1316</f>
        <v>0</v>
      </c>
      <c r="M1316" s="0" t="n">
        <v>1</v>
      </c>
    </row>
    <row r="1317" customFormat="false" ht="15.8" hidden="false" customHeight="false" outlineLevel="0" collapsed="false">
      <c r="A1317" s="0" t="str">
        <f aca="false">MID(C1317,1,2)</f>
        <v>04</v>
      </c>
      <c r="B1317" s="0" t="str">
        <f aca="false">VLOOKUP(A1317,Nomenclature!$E$1:$F$9,2,0)</f>
        <v>Enseignement Recherche</v>
      </c>
      <c r="C1317" s="5" t="s">
        <v>428</v>
      </c>
      <c r="D1317" s="4" t="s">
        <v>738</v>
      </c>
      <c r="E1317" s="4" t="s">
        <v>738</v>
      </c>
      <c r="F1317" s="4" t="n">
        <v>0.15</v>
      </c>
      <c r="G1317" s="4" t="n">
        <v>20</v>
      </c>
      <c r="H1317" s="4" t="n">
        <v>0</v>
      </c>
      <c r="I1317" s="4" t="n">
        <f aca="false">SUMIFS(bibli_modele_init!$D$1:$D$4467,bibli_modele_init!$A$1:$A$4467,$C1317,bibli_modele_init!$C$1:$C$4467,$E1317)</f>
        <v>0</v>
      </c>
      <c r="J1317" s="0" t="n">
        <f aca="false">SUMIFS(bibli_modele_init!$E$1:$E$4467,bibli_modele_init!$A$1:$A$4467,$C1317,bibli_modele_init!$C$1:$C$4467,$E1317)</f>
        <v>0</v>
      </c>
      <c r="K1317" s="0" t="n">
        <f aca="false">F1317-I1317</f>
        <v>0.15</v>
      </c>
      <c r="L1317" s="0" t="n">
        <f aca="false">G1317-J1317</f>
        <v>20</v>
      </c>
      <c r="M1317" s="0" t="n">
        <v>1</v>
      </c>
    </row>
    <row r="1318" customFormat="false" ht="15.8" hidden="false" customHeight="false" outlineLevel="0" collapsed="false">
      <c r="A1318" s="0" t="str">
        <f aca="false">MID(C1318,1,2)</f>
        <v>04</v>
      </c>
      <c r="B1318" s="0" t="str">
        <f aca="false">VLOOKUP(A1318,Nomenclature!$E$1:$F$9,2,0)</f>
        <v>Enseignement Recherche</v>
      </c>
      <c r="C1318" s="5" t="s">
        <v>563</v>
      </c>
      <c r="D1318" s="4" t="s">
        <v>155</v>
      </c>
      <c r="E1318" s="4" t="s">
        <v>732</v>
      </c>
      <c r="F1318" s="4" t="n">
        <v>0.674793578164687</v>
      </c>
      <c r="G1318" s="4" t="n">
        <v>180.14823516</v>
      </c>
      <c r="H1318" s="4" t="n">
        <v>5755.120587</v>
      </c>
      <c r="I1318" s="4" t="n">
        <f aca="false">SUMIFS(bibli_modele_init!$D$1:$D$4467,bibli_modele_init!$A$1:$A$4467,$C1318,bibli_modele_init!$C$1:$C$4467,$E1318)</f>
        <v>0</v>
      </c>
      <c r="J1318" s="0" t="n">
        <f aca="false">SUMIFS(bibli_modele_init!$E$1:$E$4467,bibli_modele_init!$A$1:$A$4467,$C1318,bibli_modele_init!$C$1:$C$4467,$E1318)</f>
        <v>0</v>
      </c>
      <c r="K1318" s="0" t="n">
        <f aca="false">F1318-I1318</f>
        <v>0.674793578164687</v>
      </c>
      <c r="L1318" s="0" t="n">
        <f aca="false">G1318-J1318</f>
        <v>180.14823516</v>
      </c>
      <c r="M1318" s="0" t="n">
        <v>1</v>
      </c>
    </row>
    <row r="1319" customFormat="false" ht="15.8" hidden="false" customHeight="false" outlineLevel="0" collapsed="false">
      <c r="A1319" s="0" t="str">
        <f aca="false">MID(C1319,1,2)</f>
        <v>04</v>
      </c>
      <c r="B1319" s="0" t="str">
        <f aca="false">VLOOKUP(A1319,Nomenclature!$E$1:$F$9,2,0)</f>
        <v>Enseignement Recherche</v>
      </c>
      <c r="C1319" s="5" t="s">
        <v>563</v>
      </c>
      <c r="D1319" s="4" t="s">
        <v>239</v>
      </c>
      <c r="E1319" s="4" t="s">
        <v>733</v>
      </c>
      <c r="F1319" s="4" t="n">
        <v>0</v>
      </c>
      <c r="G1319" s="4" t="n">
        <v>0</v>
      </c>
      <c r="H1319" s="4" t="n">
        <v>0</v>
      </c>
      <c r="I1319" s="4" t="n">
        <f aca="false">SUMIFS(bibli_modele_init!$D$1:$D$4467,bibli_modele_init!$A$1:$A$4467,$C1319,bibli_modele_init!$C$1:$C$4467,$E1319)</f>
        <v>0</v>
      </c>
      <c r="J1319" s="0" t="n">
        <f aca="false">SUMIFS(bibli_modele_init!$E$1:$E$4467,bibli_modele_init!$A$1:$A$4467,$C1319,bibli_modele_init!$C$1:$C$4467,$E1319)</f>
        <v>0</v>
      </c>
      <c r="K1319" s="0" t="n">
        <f aca="false">F1319-I1319</f>
        <v>0</v>
      </c>
      <c r="L1319" s="0" t="n">
        <f aca="false">G1319-J1319</f>
        <v>0</v>
      </c>
      <c r="M1319" s="0" t="n">
        <v>1</v>
      </c>
    </row>
    <row r="1320" customFormat="false" ht="15.8" hidden="false" customHeight="false" outlineLevel="0" collapsed="false">
      <c r="A1320" s="0" t="str">
        <f aca="false">MID(C1320,1,2)</f>
        <v>04</v>
      </c>
      <c r="B1320" s="0" t="str">
        <f aca="false">VLOOKUP(A1320,Nomenclature!$E$1:$F$9,2,0)</f>
        <v>Enseignement Recherche</v>
      </c>
      <c r="C1320" s="5" t="s">
        <v>563</v>
      </c>
      <c r="D1320" s="4" t="s">
        <v>155</v>
      </c>
      <c r="E1320" s="4" t="s">
        <v>734</v>
      </c>
      <c r="F1320" s="4" t="n">
        <v>0.100054214460614</v>
      </c>
      <c r="G1320" s="4" t="n">
        <v>69.1764705</v>
      </c>
      <c r="H1320" s="4" t="n">
        <v>363.6952937</v>
      </c>
      <c r="I1320" s="4" t="n">
        <f aca="false">SUMIFS(bibli_modele_init!$D$1:$D$4467,bibli_modele_init!$A$1:$A$4467,$C1320,bibli_modele_init!$C$1:$C$4467,$E1320)</f>
        <v>0</v>
      </c>
      <c r="J1320" s="0" t="n">
        <f aca="false">SUMIFS(bibli_modele_init!$E$1:$E$4467,bibli_modele_init!$A$1:$A$4467,$C1320,bibli_modele_init!$C$1:$C$4467,$E1320)</f>
        <v>0</v>
      </c>
      <c r="K1320" s="0" t="n">
        <f aca="false">F1320-I1320</f>
        <v>0.100054214460614</v>
      </c>
      <c r="L1320" s="0" t="n">
        <f aca="false">G1320-J1320</f>
        <v>69.1764705</v>
      </c>
      <c r="M1320" s="0" t="n">
        <v>1</v>
      </c>
    </row>
    <row r="1321" customFormat="false" ht="15.8" hidden="false" customHeight="false" outlineLevel="0" collapsed="false">
      <c r="A1321" s="0" t="str">
        <f aca="false">MID(C1321,1,2)</f>
        <v>04</v>
      </c>
      <c r="B1321" s="0" t="str">
        <f aca="false">VLOOKUP(A1321,Nomenclature!$E$1:$F$9,2,0)</f>
        <v>Enseignement Recherche</v>
      </c>
      <c r="C1321" s="5" t="s">
        <v>563</v>
      </c>
      <c r="D1321" s="4" t="s">
        <v>239</v>
      </c>
      <c r="E1321" s="4" t="s">
        <v>735</v>
      </c>
      <c r="F1321" s="4" t="n">
        <v>0</v>
      </c>
      <c r="G1321" s="4" t="n">
        <v>0</v>
      </c>
      <c r="H1321" s="4" t="n">
        <v>0</v>
      </c>
      <c r="I1321" s="4" t="n">
        <f aca="false">SUMIFS(bibli_modele_init!$D$1:$D$4467,bibli_modele_init!$A$1:$A$4467,$C1321,bibli_modele_init!$C$1:$C$4467,$E1321)</f>
        <v>0</v>
      </c>
      <c r="J1321" s="0" t="n">
        <f aca="false">SUMIFS(bibli_modele_init!$E$1:$E$4467,bibli_modele_init!$A$1:$A$4467,$C1321,bibli_modele_init!$C$1:$C$4467,$E1321)</f>
        <v>0</v>
      </c>
      <c r="K1321" s="0" t="n">
        <f aca="false">F1321-I1321</f>
        <v>0</v>
      </c>
      <c r="L1321" s="0" t="n">
        <f aca="false">G1321-J1321</f>
        <v>0</v>
      </c>
      <c r="M1321" s="0" t="n">
        <v>1</v>
      </c>
    </row>
    <row r="1322" customFormat="false" ht="15.8" hidden="false" customHeight="false" outlineLevel="0" collapsed="false">
      <c r="A1322" s="0" t="str">
        <f aca="false">MID(C1322,1,2)</f>
        <v>04</v>
      </c>
      <c r="B1322" s="0" t="str">
        <f aca="false">VLOOKUP(A1322,Nomenclature!$E$1:$F$9,2,0)</f>
        <v>Enseignement Recherche</v>
      </c>
      <c r="C1322" s="5" t="s">
        <v>563</v>
      </c>
      <c r="D1322" s="4" t="s">
        <v>155</v>
      </c>
      <c r="E1322" s="4" t="s">
        <v>736</v>
      </c>
      <c r="F1322" s="4" t="n">
        <v>0.181230275297796</v>
      </c>
      <c r="G1322" s="4" t="n">
        <v>105.14823516</v>
      </c>
      <c r="H1322" s="4" t="n">
        <v>1071.370587</v>
      </c>
      <c r="I1322" s="4" t="n">
        <f aca="false">SUMIFS(bibli_modele_init!$D$1:$D$4467,bibli_modele_init!$A$1:$A$4467,$C1322,bibli_modele_init!$C$1:$C$4467,$E1322)</f>
        <v>0</v>
      </c>
      <c r="J1322" s="0" t="n">
        <f aca="false">SUMIFS(bibli_modele_init!$E$1:$E$4467,bibli_modele_init!$A$1:$A$4467,$C1322,bibli_modele_init!$C$1:$C$4467,$E1322)</f>
        <v>0</v>
      </c>
      <c r="K1322" s="0" t="n">
        <f aca="false">F1322-I1322</f>
        <v>0.181230275297796</v>
      </c>
      <c r="L1322" s="0" t="n">
        <f aca="false">G1322-J1322</f>
        <v>105.14823516</v>
      </c>
      <c r="M1322" s="0" t="n">
        <v>1</v>
      </c>
    </row>
    <row r="1323" customFormat="false" ht="15.8" hidden="false" customHeight="false" outlineLevel="0" collapsed="false">
      <c r="A1323" s="0" t="str">
        <f aca="false">MID(C1323,1,2)</f>
        <v>04</v>
      </c>
      <c r="B1323" s="0" t="str">
        <f aca="false">VLOOKUP(A1323,Nomenclature!$E$1:$F$9,2,0)</f>
        <v>Enseignement Recherche</v>
      </c>
      <c r="C1323" s="5" t="s">
        <v>563</v>
      </c>
      <c r="D1323" s="4" t="s">
        <v>239</v>
      </c>
      <c r="E1323" s="4" t="s">
        <v>737</v>
      </c>
      <c r="F1323" s="4" t="n">
        <v>0</v>
      </c>
      <c r="G1323" s="4" t="n">
        <v>0</v>
      </c>
      <c r="H1323" s="4" t="n">
        <v>0</v>
      </c>
      <c r="I1323" s="4" t="n">
        <f aca="false">SUMIFS(bibli_modele_init!$D$1:$D$4467,bibli_modele_init!$A$1:$A$4467,$C1323,bibli_modele_init!$C$1:$C$4467,$E1323)</f>
        <v>0</v>
      </c>
      <c r="J1323" s="0" t="n">
        <f aca="false">SUMIFS(bibli_modele_init!$E$1:$E$4467,bibli_modele_init!$A$1:$A$4467,$C1323,bibli_modele_init!$C$1:$C$4467,$E1323)</f>
        <v>0</v>
      </c>
      <c r="K1323" s="0" t="n">
        <f aca="false">F1323-I1323</f>
        <v>0</v>
      </c>
      <c r="L1323" s="0" t="n">
        <f aca="false">G1323-J1323</f>
        <v>0</v>
      </c>
      <c r="M1323" s="0" t="n">
        <v>1</v>
      </c>
    </row>
    <row r="1324" customFormat="false" ht="15.8" hidden="false" customHeight="false" outlineLevel="0" collapsed="false">
      <c r="A1324" s="0" t="str">
        <f aca="false">MID(C1324,1,2)</f>
        <v>04</v>
      </c>
      <c r="B1324" s="0" t="str">
        <f aca="false">VLOOKUP(A1324,Nomenclature!$E$1:$F$9,2,0)</f>
        <v>Enseignement Recherche</v>
      </c>
      <c r="C1324" s="5" t="s">
        <v>563</v>
      </c>
      <c r="D1324" s="4" t="s">
        <v>738</v>
      </c>
      <c r="E1324" s="4" t="s">
        <v>738</v>
      </c>
      <c r="F1324" s="4" t="n">
        <v>0.15</v>
      </c>
      <c r="G1324" s="4" t="n">
        <v>20</v>
      </c>
      <c r="H1324" s="4" t="n">
        <v>0</v>
      </c>
      <c r="I1324" s="4" t="n">
        <f aca="false">SUMIFS(bibli_modele_init!$D$1:$D$4467,bibli_modele_init!$A$1:$A$4467,$C1324,bibli_modele_init!$C$1:$C$4467,$E1324)</f>
        <v>0</v>
      </c>
      <c r="J1324" s="0" t="n">
        <f aca="false">SUMIFS(bibli_modele_init!$E$1:$E$4467,bibli_modele_init!$A$1:$A$4467,$C1324,bibli_modele_init!$C$1:$C$4467,$E1324)</f>
        <v>0</v>
      </c>
      <c r="K1324" s="0" t="n">
        <f aca="false">F1324-I1324</f>
        <v>0.15</v>
      </c>
      <c r="L1324" s="0" t="n">
        <f aca="false">G1324-J1324</f>
        <v>20</v>
      </c>
      <c r="M1324" s="0" t="n">
        <v>1</v>
      </c>
    </row>
    <row r="1325" customFormat="false" ht="15.8" hidden="false" customHeight="false" outlineLevel="0" collapsed="false">
      <c r="A1325" s="0" t="str">
        <f aca="false">MID(C1325,1,2)</f>
        <v>04</v>
      </c>
      <c r="B1325" s="0" t="str">
        <f aca="false">VLOOKUP(A1325,Nomenclature!$E$1:$F$9,2,0)</f>
        <v>Enseignement Recherche</v>
      </c>
      <c r="C1325" s="5" t="s">
        <v>708</v>
      </c>
      <c r="D1325" s="4" t="s">
        <v>155</v>
      </c>
      <c r="E1325" s="4" t="s">
        <v>732</v>
      </c>
      <c r="F1325" s="4" t="n">
        <v>0.836279820106821</v>
      </c>
      <c r="G1325" s="4" t="n">
        <v>216.689411635</v>
      </c>
      <c r="H1325" s="4" t="n">
        <v>5755.120587</v>
      </c>
      <c r="I1325" s="4" t="n">
        <f aca="false">SUMIFS(bibli_modele_init!$D$1:$D$4467,bibli_modele_init!$A$1:$A$4467,$C1325,bibli_modele_init!$C$1:$C$4467,$E1325)</f>
        <v>0.845321584984812</v>
      </c>
      <c r="J1325" s="0" t="n">
        <f aca="false">SUMIFS(bibli_modele_init!$E$1:$E$4467,bibli_modele_init!$A$1:$A$4467,$C1325,bibli_modele_init!$C$1:$C$4467,$E1325)</f>
        <v>292.689411635</v>
      </c>
      <c r="K1325" s="0" t="n">
        <f aca="false">F1325-I1325</f>
        <v>-0.00904176487799091</v>
      </c>
      <c r="L1325" s="0" t="n">
        <f aca="false">G1325-J1325</f>
        <v>-76</v>
      </c>
      <c r="M1325" s="0" t="n">
        <v>1</v>
      </c>
    </row>
    <row r="1326" customFormat="false" ht="15.8" hidden="false" customHeight="false" outlineLevel="0" collapsed="false">
      <c r="A1326" s="0" t="str">
        <f aca="false">MID(C1326,1,2)</f>
        <v>04</v>
      </c>
      <c r="B1326" s="0" t="str">
        <f aca="false">VLOOKUP(A1326,Nomenclature!$E$1:$F$9,2,0)</f>
        <v>Enseignement Recherche</v>
      </c>
      <c r="C1326" s="5" t="s">
        <v>708</v>
      </c>
      <c r="D1326" s="4" t="s">
        <v>239</v>
      </c>
      <c r="E1326" s="4" t="s">
        <v>733</v>
      </c>
      <c r="F1326" s="4" t="n">
        <v>0.435217725982077</v>
      </c>
      <c r="G1326" s="4" t="n">
        <v>170.839999865</v>
      </c>
      <c r="H1326" s="4" t="n">
        <v>1874.945294</v>
      </c>
      <c r="I1326" s="4" t="n">
        <f aca="false">SUMIFS(bibli_modele_init!$D$1:$D$4467,bibli_modele_init!$A$1:$A$4467,$C1326,bibli_modele_init!$C$1:$C$4467,$E1326)</f>
        <v>0.442093313132205</v>
      </c>
      <c r="J1326" s="0" t="n">
        <f aca="false">SUMIFS(bibli_modele_init!$E$1:$E$4467,bibli_modele_init!$A$1:$A$4467,$C1326,bibli_modele_init!$C$1:$C$4467,$E1326)</f>
        <v>170.839999865</v>
      </c>
      <c r="K1326" s="0" t="n">
        <f aca="false">F1326-I1326</f>
        <v>-0.00687558715012798</v>
      </c>
      <c r="L1326" s="0" t="n">
        <f aca="false">G1326-J1326</f>
        <v>0</v>
      </c>
      <c r="M1326" s="0" t="n">
        <v>1</v>
      </c>
    </row>
    <row r="1327" customFormat="false" ht="15.8" hidden="false" customHeight="false" outlineLevel="0" collapsed="false">
      <c r="A1327" s="0" t="str">
        <f aca="false">MID(C1327,1,2)</f>
        <v>04</v>
      </c>
      <c r="B1327" s="0" t="str">
        <f aca="false">VLOOKUP(A1327,Nomenclature!$E$1:$F$9,2,0)</f>
        <v>Enseignement Recherche</v>
      </c>
      <c r="C1327" s="5" t="s">
        <v>708</v>
      </c>
      <c r="D1327" s="4" t="s">
        <v>155</v>
      </c>
      <c r="E1327" s="4" t="s">
        <v>734</v>
      </c>
      <c r="F1327" s="4" t="n">
        <v>0.140375541268057</v>
      </c>
      <c r="G1327" s="4" t="n">
        <v>65.7176469749999</v>
      </c>
      <c r="H1327" s="4" t="n">
        <v>363.6952937</v>
      </c>
      <c r="I1327" s="4" t="n">
        <f aca="false">SUMIFS(bibli_modele_init!$D$1:$D$4467,bibli_modele_init!$A$1:$A$4467,$C1327,bibli_modele_init!$C$1:$C$4467,$E1327)</f>
        <v>0.12770393944592</v>
      </c>
      <c r="J1327" s="0" t="n">
        <f aca="false">SUMIFS(bibli_modele_init!$E$1:$E$4467,bibli_modele_init!$A$1:$A$4467,$C1327,bibli_modele_init!$C$1:$C$4467,$E1327)</f>
        <v>65.717646975</v>
      </c>
      <c r="K1327" s="0" t="n">
        <f aca="false">F1327-I1327</f>
        <v>0.012671601822137</v>
      </c>
      <c r="L1327" s="0" t="n">
        <f aca="false">G1327-J1327</f>
        <v>0</v>
      </c>
      <c r="M1327" s="0" t="n">
        <v>1</v>
      </c>
    </row>
    <row r="1328" customFormat="false" ht="15.8" hidden="false" customHeight="false" outlineLevel="0" collapsed="false">
      <c r="A1328" s="0" t="str">
        <f aca="false">MID(C1328,1,2)</f>
        <v>04</v>
      </c>
      <c r="B1328" s="0" t="str">
        <f aca="false">VLOOKUP(A1328,Nomenclature!$E$1:$F$9,2,0)</f>
        <v>Enseignement Recherche</v>
      </c>
      <c r="C1328" s="5" t="s">
        <v>708</v>
      </c>
      <c r="D1328" s="4" t="s">
        <v>239</v>
      </c>
      <c r="E1328" s="4" t="s">
        <v>735</v>
      </c>
      <c r="F1328" s="4" t="n">
        <v>0.0730544040227866</v>
      </c>
      <c r="G1328" s="4" t="n">
        <v>72.6352940249999</v>
      </c>
      <c r="H1328" s="4" t="n">
        <v>363.6952937</v>
      </c>
      <c r="I1328" s="4" t="n">
        <f aca="false">SUMIFS(bibli_modele_init!$D$1:$D$4467,bibli_modele_init!$A$1:$A$4467,$C1328,bibli_modele_init!$C$1:$C$4467,$E1328)</f>
        <v>0.0742085204186202</v>
      </c>
      <c r="J1328" s="0" t="n">
        <f aca="false">SUMIFS(bibli_modele_init!$E$1:$E$4467,bibli_modele_init!$A$1:$A$4467,$C1328,bibli_modele_init!$C$1:$C$4467,$E1328)</f>
        <v>72.635294025</v>
      </c>
      <c r="K1328" s="0" t="n">
        <f aca="false">F1328-I1328</f>
        <v>-0.0011541163958336</v>
      </c>
      <c r="L1328" s="0" t="n">
        <f aca="false">G1328-J1328</f>
        <v>0</v>
      </c>
      <c r="M1328" s="0" t="n">
        <v>1</v>
      </c>
    </row>
    <row r="1329" customFormat="false" ht="15.8" hidden="false" customHeight="false" outlineLevel="0" collapsed="false">
      <c r="A1329" s="0" t="str">
        <f aca="false">MID(C1329,1,2)</f>
        <v>04</v>
      </c>
      <c r="B1329" s="0" t="str">
        <f aca="false">VLOOKUP(A1329,Nomenclature!$E$1:$F$9,2,0)</f>
        <v>Enseignement Recherche</v>
      </c>
      <c r="C1329" s="5" t="s">
        <v>708</v>
      </c>
      <c r="D1329" s="4" t="s">
        <v>155</v>
      </c>
      <c r="E1329" s="4" t="s">
        <v>736</v>
      </c>
      <c r="F1329" s="4" t="n">
        <v>0.196525757725103</v>
      </c>
      <c r="G1329" s="4" t="n">
        <v>101.689411635</v>
      </c>
      <c r="H1329" s="4" t="n">
        <v>1071.370587</v>
      </c>
      <c r="I1329" s="4" t="n">
        <f aca="false">SUMIFS(bibli_modele_init!$D$1:$D$4467,bibli_modele_init!$A$1:$A$4467,$C1329,bibli_modele_init!$C$1:$C$4467,$E1329)</f>
        <v>0.178785515224288</v>
      </c>
      <c r="J1329" s="0" t="n">
        <f aca="false">SUMIFS(bibli_modele_init!$E$1:$E$4467,bibli_modele_init!$A$1:$A$4467,$C1329,bibli_modele_init!$C$1:$C$4467,$E1329)</f>
        <v>101.689411635</v>
      </c>
      <c r="K1329" s="0" t="n">
        <f aca="false">F1329-I1329</f>
        <v>0.017740242500815</v>
      </c>
      <c r="L1329" s="0" t="n">
        <f aca="false">G1329-J1329</f>
        <v>0</v>
      </c>
      <c r="M1329" s="0" t="n">
        <v>1</v>
      </c>
    </row>
    <row r="1330" customFormat="false" ht="15.8" hidden="false" customHeight="false" outlineLevel="0" collapsed="false">
      <c r="A1330" s="0" t="str">
        <f aca="false">MID(C1330,1,2)</f>
        <v>04</v>
      </c>
      <c r="B1330" s="0" t="str">
        <f aca="false">VLOOKUP(A1330,Nomenclature!$E$1:$F$9,2,0)</f>
        <v>Enseignement Recherche</v>
      </c>
      <c r="C1330" s="5" t="s">
        <v>708</v>
      </c>
      <c r="D1330" s="4" t="s">
        <v>239</v>
      </c>
      <c r="E1330" s="4" t="s">
        <v>737</v>
      </c>
      <c r="F1330" s="4" t="n">
        <v>0.102276165605788</v>
      </c>
      <c r="G1330" s="4" t="n">
        <v>105.839999865</v>
      </c>
      <c r="H1330" s="4" t="n">
        <v>363.6952937</v>
      </c>
      <c r="I1330" s="4" t="n">
        <f aca="false">SUMIFS(bibli_modele_init!$D$1:$D$4467,bibli_modele_init!$A$1:$A$4467,$C1330,bibli_modele_init!$C$1:$C$4467,$E1330)</f>
        <v>0.103891928586068</v>
      </c>
      <c r="J1330" s="0" t="n">
        <f aca="false">SUMIFS(bibli_modele_init!$E$1:$E$4467,bibli_modele_init!$A$1:$A$4467,$C1330,bibli_modele_init!$C$1:$C$4467,$E1330)</f>
        <v>105.839999865</v>
      </c>
      <c r="K1330" s="0" t="n">
        <f aca="false">F1330-I1330</f>
        <v>-0.00161576298028</v>
      </c>
      <c r="L1330" s="0" t="n">
        <f aca="false">G1330-J1330</f>
        <v>0</v>
      </c>
      <c r="M1330" s="0" t="n">
        <v>1</v>
      </c>
    </row>
    <row r="1331" customFormat="false" ht="15.8" hidden="false" customHeight="false" outlineLevel="0" collapsed="false">
      <c r="A1331" s="0" t="str">
        <f aca="false">MID(C1331,1,2)</f>
        <v>04</v>
      </c>
      <c r="B1331" s="0" t="str">
        <f aca="false">VLOOKUP(A1331,Nomenclature!$E$1:$F$9,2,0)</f>
        <v>Enseignement Recherche</v>
      </c>
      <c r="C1331" s="5" t="s">
        <v>708</v>
      </c>
      <c r="D1331" s="4" t="s">
        <v>738</v>
      </c>
      <c r="E1331" s="4" t="s">
        <v>738</v>
      </c>
      <c r="F1331" s="4" t="n">
        <v>0.15</v>
      </c>
      <c r="G1331" s="4" t="n">
        <v>20</v>
      </c>
      <c r="H1331" s="4" t="n">
        <v>0</v>
      </c>
      <c r="I1331" s="4" t="n">
        <f aca="false">SUMIFS(bibli_modele_init!$D$1:$D$4467,bibli_modele_init!$A$1:$A$4467,$C1331,bibli_modele_init!$C$1:$C$4467,$E1331)</f>
        <v>0.15</v>
      </c>
      <c r="J1331" s="0" t="n">
        <f aca="false">SUMIFS(bibli_modele_init!$E$1:$E$4467,bibli_modele_init!$A$1:$A$4467,$C1331,bibli_modele_init!$C$1:$C$4467,$E1331)</f>
        <v>20</v>
      </c>
      <c r="K1331" s="0" t="n">
        <f aca="false">F1331-I1331</f>
        <v>0</v>
      </c>
      <c r="L1331" s="0" t="n">
        <f aca="false">G1331-J1331</f>
        <v>0</v>
      </c>
      <c r="M1331" s="0" t="n">
        <v>1</v>
      </c>
    </row>
    <row r="1332" customFormat="false" ht="15.8" hidden="false" customHeight="false" outlineLevel="0" collapsed="false">
      <c r="A1332" s="0" t="str">
        <f aca="false">MID(C1332,1,2)</f>
        <v>04</v>
      </c>
      <c r="B1332" s="0" t="str">
        <f aca="false">VLOOKUP(A1332,Nomenclature!$E$1:$F$9,2,0)</f>
        <v>Enseignement Recherche</v>
      </c>
      <c r="C1332" s="5" t="s">
        <v>588</v>
      </c>
      <c r="D1332" s="4" t="s">
        <v>155</v>
      </c>
      <c r="E1332" s="4" t="s">
        <v>732</v>
      </c>
      <c r="F1332" s="4" t="n">
        <v>0.774422533490564</v>
      </c>
      <c r="G1332" s="4" t="n">
        <v>220.148235160001</v>
      </c>
      <c r="H1332" s="4" t="n">
        <v>3889.247058</v>
      </c>
      <c r="I1332" s="4" t="n">
        <f aca="false">SUMIFS(bibli_modele_init!$D$1:$D$4467,bibli_modele_init!$A$1:$A$4467,$C1332,bibli_modele_init!$C$1:$C$4467,$E1332)</f>
        <v>0.787839495600989</v>
      </c>
      <c r="J1332" s="0" t="n">
        <f aca="false">SUMIFS(bibli_modele_init!$E$1:$E$4467,bibli_modele_init!$A$1:$A$4467,$C1332,bibli_modele_init!$C$1:$C$4467,$E1332)</f>
        <v>296.14823516</v>
      </c>
      <c r="K1332" s="0" t="n">
        <f aca="false">F1332-I1332</f>
        <v>-0.013416962110425</v>
      </c>
      <c r="L1332" s="0" t="n">
        <f aca="false">G1332-J1332</f>
        <v>-75.999999999999</v>
      </c>
      <c r="M1332" s="0" t="n">
        <v>1</v>
      </c>
    </row>
    <row r="1333" customFormat="false" ht="15.8" hidden="false" customHeight="false" outlineLevel="0" collapsed="false">
      <c r="A1333" s="0" t="str">
        <f aca="false">MID(C1333,1,2)</f>
        <v>04</v>
      </c>
      <c r="B1333" s="0" t="str">
        <f aca="false">VLOOKUP(A1333,Nomenclature!$E$1:$F$9,2,0)</f>
        <v>Enseignement Recherche</v>
      </c>
      <c r="C1333" s="5" t="s">
        <v>588</v>
      </c>
      <c r="D1333" s="4" t="s">
        <v>239</v>
      </c>
      <c r="E1333" s="4" t="s">
        <v>733</v>
      </c>
      <c r="F1333" s="4" t="n">
        <v>0.289252840662653</v>
      </c>
      <c r="G1333" s="4" t="n">
        <v>151.21647044</v>
      </c>
      <c r="H1333" s="4" t="n">
        <v>1302.463529</v>
      </c>
      <c r="I1333" s="4" t="n">
        <f aca="false">SUMIFS(bibli_modele_init!$D$1:$D$4467,bibli_modele_init!$A$1:$A$4467,$C1333,bibli_modele_init!$C$1:$C$4467,$E1333)</f>
        <v>0.294257834427444</v>
      </c>
      <c r="J1333" s="0" t="n">
        <f aca="false">SUMIFS(bibli_modele_init!$E$1:$E$4467,bibli_modele_init!$A$1:$A$4467,$C1333,bibli_modele_init!$C$1:$C$4467,$E1333)</f>
        <v>151.21647044</v>
      </c>
      <c r="K1333" s="0" t="n">
        <f aca="false">F1333-I1333</f>
        <v>-0.00500499376479102</v>
      </c>
      <c r="L1333" s="0" t="n">
        <f aca="false">G1333-J1333</f>
        <v>0</v>
      </c>
      <c r="M1333" s="0" t="n">
        <v>1</v>
      </c>
    </row>
    <row r="1334" customFormat="false" ht="15.8" hidden="false" customHeight="false" outlineLevel="0" collapsed="false">
      <c r="A1334" s="0" t="str">
        <f aca="false">MID(C1334,1,2)</f>
        <v>04</v>
      </c>
      <c r="B1334" s="0" t="str">
        <f aca="false">VLOOKUP(A1334,Nomenclature!$E$1:$F$9,2,0)</f>
        <v>Enseignement Recherche</v>
      </c>
      <c r="C1334" s="5" t="s">
        <v>588</v>
      </c>
      <c r="D1334" s="4" t="s">
        <v>155</v>
      </c>
      <c r="E1334" s="4" t="s">
        <v>734</v>
      </c>
      <c r="F1334" s="4" t="n">
        <v>0.129992353869106</v>
      </c>
      <c r="G1334" s="4" t="n">
        <v>69.1764705000002</v>
      </c>
      <c r="H1334" s="4" t="n">
        <v>242.4635291</v>
      </c>
      <c r="I1334" s="4" t="n">
        <f aca="false">SUMIFS(bibli_modele_init!$D$1:$D$4467,bibli_modele_init!$A$1:$A$4467,$C1334,bibli_modele_init!$C$1:$C$4467,$E1334)</f>
        <v>0.119020038085435</v>
      </c>
      <c r="J1334" s="0" t="n">
        <f aca="false">SUMIFS(bibli_modele_init!$E$1:$E$4467,bibli_modele_init!$A$1:$A$4467,$C1334,bibli_modele_init!$C$1:$C$4467,$E1334)</f>
        <v>69.1764705</v>
      </c>
      <c r="K1334" s="0" t="n">
        <f aca="false">F1334-I1334</f>
        <v>0.010972315783671</v>
      </c>
      <c r="L1334" s="0" t="n">
        <f aca="false">G1334-J1334</f>
        <v>0</v>
      </c>
      <c r="M1334" s="0" t="n">
        <v>1</v>
      </c>
    </row>
    <row r="1335" customFormat="false" ht="15.8" hidden="false" customHeight="false" outlineLevel="0" collapsed="false">
      <c r="A1335" s="0" t="str">
        <f aca="false">MID(C1335,1,2)</f>
        <v>04</v>
      </c>
      <c r="B1335" s="0" t="str">
        <f aca="false">VLOOKUP(A1335,Nomenclature!$E$1:$F$9,2,0)</f>
        <v>Enseignement Recherche</v>
      </c>
      <c r="C1335" s="5" t="s">
        <v>588</v>
      </c>
      <c r="D1335" s="4" t="s">
        <v>239</v>
      </c>
      <c r="E1335" s="4" t="s">
        <v>735</v>
      </c>
      <c r="F1335" s="4" t="n">
        <v>0.0485531554093419</v>
      </c>
      <c r="G1335" s="4" t="n">
        <v>83.0117646000001</v>
      </c>
      <c r="H1335" s="4" t="n">
        <v>242.4635291</v>
      </c>
      <c r="I1335" s="4" t="n">
        <f aca="false">SUMIFS(bibli_modele_init!$D$1:$D$4467,bibli_modele_init!$A$1:$A$4467,$C1335,bibli_modele_init!$C$1:$C$4467,$E1335)</f>
        <v>0.049393279350321</v>
      </c>
      <c r="J1335" s="0" t="n">
        <f aca="false">SUMIFS(bibli_modele_init!$E$1:$E$4467,bibli_modele_init!$A$1:$A$4467,$C1335,bibli_modele_init!$C$1:$C$4467,$E1335)</f>
        <v>83.0117646</v>
      </c>
      <c r="K1335" s="0" t="n">
        <f aca="false">F1335-I1335</f>
        <v>-0.000840123940979105</v>
      </c>
      <c r="L1335" s="0" t="n">
        <f aca="false">G1335-J1335</f>
        <v>0</v>
      </c>
      <c r="M1335" s="0" t="n">
        <v>1</v>
      </c>
    </row>
    <row r="1336" customFormat="false" ht="15.8" hidden="false" customHeight="false" outlineLevel="0" collapsed="false">
      <c r="A1336" s="0" t="str">
        <f aca="false">MID(C1336,1,2)</f>
        <v>04</v>
      </c>
      <c r="B1336" s="0" t="str">
        <f aca="false">VLOOKUP(A1336,Nomenclature!$E$1:$F$9,2,0)</f>
        <v>Enseignement Recherche</v>
      </c>
      <c r="C1336" s="5" t="s">
        <v>588</v>
      </c>
      <c r="D1336" s="4" t="s">
        <v>155</v>
      </c>
      <c r="E1336" s="4" t="s">
        <v>736</v>
      </c>
      <c r="F1336" s="4" t="n">
        <v>0.181989295370283</v>
      </c>
      <c r="G1336" s="4" t="n">
        <v>105.14823516</v>
      </c>
      <c r="H1336" s="4" t="n">
        <v>714.2470579</v>
      </c>
      <c r="I1336" s="4" t="n">
        <f aca="false">SUMIFS(bibli_modele_init!$D$1:$D$4467,bibli_modele_init!$A$1:$A$4467,$C1336,bibli_modele_init!$C$1:$C$4467,$E1336)</f>
        <v>0.166628053319609</v>
      </c>
      <c r="J1336" s="0" t="n">
        <f aca="false">SUMIFS(bibli_modele_init!$E$1:$E$4467,bibli_modele_init!$A$1:$A$4467,$C1336,bibli_modele_init!$C$1:$C$4467,$E1336)</f>
        <v>105.14823516</v>
      </c>
      <c r="K1336" s="0" t="n">
        <f aca="false">F1336-I1336</f>
        <v>0.015361242050674</v>
      </c>
      <c r="L1336" s="0" t="n">
        <f aca="false">G1336-J1336</f>
        <v>0</v>
      </c>
      <c r="M1336" s="0" t="n">
        <v>1</v>
      </c>
    </row>
    <row r="1337" customFormat="false" ht="15.8" hidden="false" customHeight="false" outlineLevel="0" collapsed="false">
      <c r="A1337" s="0" t="str">
        <f aca="false">MID(C1337,1,2)</f>
        <v>04</v>
      </c>
      <c r="B1337" s="0" t="str">
        <f aca="false">VLOOKUP(A1337,Nomenclature!$E$1:$F$9,2,0)</f>
        <v>Enseignement Recherche</v>
      </c>
      <c r="C1337" s="5" t="s">
        <v>588</v>
      </c>
      <c r="D1337" s="4" t="s">
        <v>239</v>
      </c>
      <c r="E1337" s="4" t="s">
        <v>737</v>
      </c>
      <c r="F1337" s="4" t="n">
        <v>0.0679744175557236</v>
      </c>
      <c r="G1337" s="4" t="n">
        <v>116.21647044</v>
      </c>
      <c r="H1337" s="4" t="n">
        <v>242.4635291</v>
      </c>
      <c r="I1337" s="4" t="n">
        <f aca="false">SUMIFS(bibli_modele_init!$D$1:$D$4467,bibli_modele_init!$A$1:$A$4467,$C1337,bibli_modele_init!$C$1:$C$4467,$E1337)</f>
        <v>0.0691505910904495</v>
      </c>
      <c r="J1337" s="0" t="n">
        <f aca="false">SUMIFS(bibli_modele_init!$E$1:$E$4467,bibli_modele_init!$A$1:$A$4467,$C1337,bibli_modele_init!$C$1:$C$4467,$E1337)</f>
        <v>116.21647044</v>
      </c>
      <c r="K1337" s="0" t="n">
        <f aca="false">F1337-I1337</f>
        <v>-0.00117617353472589</v>
      </c>
      <c r="L1337" s="0" t="n">
        <f aca="false">G1337-J1337</f>
        <v>0</v>
      </c>
      <c r="M1337" s="0" t="n">
        <v>1</v>
      </c>
    </row>
    <row r="1338" customFormat="false" ht="15.8" hidden="false" customHeight="false" outlineLevel="0" collapsed="false">
      <c r="A1338" s="0" t="str">
        <f aca="false">MID(C1338,1,2)</f>
        <v>04</v>
      </c>
      <c r="B1338" s="0" t="str">
        <f aca="false">VLOOKUP(A1338,Nomenclature!$E$1:$F$9,2,0)</f>
        <v>Enseignement Recherche</v>
      </c>
      <c r="C1338" s="5" t="s">
        <v>588</v>
      </c>
      <c r="D1338" s="4" t="s">
        <v>738</v>
      </c>
      <c r="E1338" s="4" t="s">
        <v>738</v>
      </c>
      <c r="F1338" s="4" t="n">
        <v>0.15</v>
      </c>
      <c r="G1338" s="4" t="n">
        <v>20</v>
      </c>
      <c r="H1338" s="4" t="n">
        <v>0</v>
      </c>
      <c r="I1338" s="4" t="n">
        <f aca="false">SUMIFS(bibli_modele_init!$D$1:$D$4467,bibli_modele_init!$A$1:$A$4467,$C1338,bibli_modele_init!$C$1:$C$4467,$E1338)</f>
        <v>0.15</v>
      </c>
      <c r="J1338" s="0" t="n">
        <f aca="false">SUMIFS(bibli_modele_init!$E$1:$E$4467,bibli_modele_init!$A$1:$A$4467,$C1338,bibli_modele_init!$C$1:$C$4467,$E1338)</f>
        <v>20</v>
      </c>
      <c r="K1338" s="0" t="n">
        <f aca="false">F1338-I1338</f>
        <v>0</v>
      </c>
      <c r="L1338" s="0" t="n">
        <f aca="false">G1338-J1338</f>
        <v>0</v>
      </c>
      <c r="M1338" s="0" t="n">
        <v>1</v>
      </c>
    </row>
    <row r="1339" customFormat="false" ht="15.8" hidden="false" customHeight="false" outlineLevel="0" collapsed="false">
      <c r="A1339" s="0" t="str">
        <f aca="false">MID(C1339,1,2)</f>
        <v>04</v>
      </c>
      <c r="B1339" s="0" t="str">
        <f aca="false">VLOOKUP(A1339,Nomenclature!$E$1:$F$9,2,0)</f>
        <v>Enseignement Recherche</v>
      </c>
      <c r="C1339" s="5" t="s">
        <v>425</v>
      </c>
      <c r="D1339" s="4" t="s">
        <v>155</v>
      </c>
      <c r="E1339" s="4" t="s">
        <v>732</v>
      </c>
      <c r="F1339" s="4" t="n">
        <v>0.685945824184174</v>
      </c>
      <c r="G1339" s="4" t="n">
        <v>180.14823516</v>
      </c>
      <c r="H1339" s="4" t="n">
        <v>3889.247058</v>
      </c>
      <c r="I1339" s="4" t="n">
        <f aca="false">SUMIFS(bibli_modele_init!$D$1:$D$4467,bibli_modele_init!$A$1:$A$4467,$C1339,bibli_modele_init!$C$1:$C$4467,$E1339)</f>
        <v>0</v>
      </c>
      <c r="J1339" s="0" t="n">
        <f aca="false">SUMIFS(bibli_modele_init!$E$1:$E$4467,bibli_modele_init!$A$1:$A$4467,$C1339,bibli_modele_init!$C$1:$C$4467,$E1339)</f>
        <v>0</v>
      </c>
      <c r="K1339" s="0" t="n">
        <f aca="false">F1339-I1339</f>
        <v>0.685945824184174</v>
      </c>
      <c r="L1339" s="0" t="n">
        <f aca="false">G1339-J1339</f>
        <v>180.14823516</v>
      </c>
      <c r="M1339" s="0" t="n">
        <v>1</v>
      </c>
    </row>
    <row r="1340" customFormat="false" ht="15.8" hidden="false" customHeight="false" outlineLevel="0" collapsed="false">
      <c r="A1340" s="0" t="str">
        <f aca="false">MID(C1340,1,2)</f>
        <v>04</v>
      </c>
      <c r="B1340" s="0" t="str">
        <f aca="false">VLOOKUP(A1340,Nomenclature!$E$1:$F$9,2,0)</f>
        <v>Enseignement Recherche</v>
      </c>
      <c r="C1340" s="5" t="s">
        <v>425</v>
      </c>
      <c r="D1340" s="4" t="s">
        <v>239</v>
      </c>
      <c r="E1340" s="4" t="s">
        <v>733</v>
      </c>
      <c r="F1340" s="4" t="n">
        <v>0</v>
      </c>
      <c r="G1340" s="4" t="n">
        <v>0</v>
      </c>
      <c r="H1340" s="4" t="n">
        <v>0</v>
      </c>
      <c r="I1340" s="4" t="n">
        <f aca="false">SUMIFS(bibli_modele_init!$D$1:$D$4467,bibli_modele_init!$A$1:$A$4467,$C1340,bibli_modele_init!$C$1:$C$4467,$E1340)</f>
        <v>0</v>
      </c>
      <c r="J1340" s="0" t="n">
        <f aca="false">SUMIFS(bibli_modele_init!$E$1:$E$4467,bibli_modele_init!$A$1:$A$4467,$C1340,bibli_modele_init!$C$1:$C$4467,$E1340)</f>
        <v>0</v>
      </c>
      <c r="K1340" s="0" t="n">
        <f aca="false">F1340-I1340</f>
        <v>0</v>
      </c>
      <c r="L1340" s="0" t="n">
        <f aca="false">G1340-J1340</f>
        <v>0</v>
      </c>
      <c r="M1340" s="0" t="n">
        <v>1</v>
      </c>
    </row>
    <row r="1341" customFormat="false" ht="15.8" hidden="false" customHeight="false" outlineLevel="0" collapsed="false">
      <c r="A1341" s="0" t="str">
        <f aca="false">MID(C1341,1,2)</f>
        <v>04</v>
      </c>
      <c r="B1341" s="0" t="str">
        <f aca="false">VLOOKUP(A1341,Nomenclature!$E$1:$F$9,2,0)</f>
        <v>Enseignement Recherche</v>
      </c>
      <c r="C1341" s="5" t="s">
        <v>425</v>
      </c>
      <c r="D1341" s="4" t="s">
        <v>155</v>
      </c>
      <c r="E1341" s="4" t="s">
        <v>734</v>
      </c>
      <c r="F1341" s="4" t="n">
        <v>0.115140906231741</v>
      </c>
      <c r="G1341" s="4" t="n">
        <v>69.1764705</v>
      </c>
      <c r="H1341" s="4" t="n">
        <v>242.4635291</v>
      </c>
      <c r="I1341" s="4" t="n">
        <f aca="false">SUMIFS(bibli_modele_init!$D$1:$D$4467,bibli_modele_init!$A$1:$A$4467,$C1341,bibli_modele_init!$C$1:$C$4467,$E1341)</f>
        <v>0</v>
      </c>
      <c r="J1341" s="0" t="n">
        <f aca="false">SUMIFS(bibli_modele_init!$E$1:$E$4467,bibli_modele_init!$A$1:$A$4467,$C1341,bibli_modele_init!$C$1:$C$4467,$E1341)</f>
        <v>0</v>
      </c>
      <c r="K1341" s="0" t="n">
        <f aca="false">F1341-I1341</f>
        <v>0.115140906231741</v>
      </c>
      <c r="L1341" s="0" t="n">
        <f aca="false">G1341-J1341</f>
        <v>69.1764705</v>
      </c>
      <c r="M1341" s="0" t="n">
        <v>1</v>
      </c>
    </row>
    <row r="1342" customFormat="false" ht="15.8" hidden="false" customHeight="false" outlineLevel="0" collapsed="false">
      <c r="A1342" s="0" t="str">
        <f aca="false">MID(C1342,1,2)</f>
        <v>04</v>
      </c>
      <c r="B1342" s="0" t="str">
        <f aca="false">VLOOKUP(A1342,Nomenclature!$E$1:$F$9,2,0)</f>
        <v>Enseignement Recherche</v>
      </c>
      <c r="C1342" s="5" t="s">
        <v>425</v>
      </c>
      <c r="D1342" s="4" t="s">
        <v>239</v>
      </c>
      <c r="E1342" s="4" t="s">
        <v>735</v>
      </c>
      <c r="F1342" s="4" t="n">
        <v>0</v>
      </c>
      <c r="G1342" s="4" t="n">
        <v>0</v>
      </c>
      <c r="H1342" s="4" t="n">
        <v>0</v>
      </c>
      <c r="I1342" s="4" t="n">
        <f aca="false">SUMIFS(bibli_modele_init!$D$1:$D$4467,bibli_modele_init!$A$1:$A$4467,$C1342,bibli_modele_init!$C$1:$C$4467,$E1342)</f>
        <v>0</v>
      </c>
      <c r="J1342" s="0" t="n">
        <f aca="false">SUMIFS(bibli_modele_init!$E$1:$E$4467,bibli_modele_init!$A$1:$A$4467,$C1342,bibli_modele_init!$C$1:$C$4467,$E1342)</f>
        <v>0</v>
      </c>
      <c r="K1342" s="0" t="n">
        <f aca="false">F1342-I1342</f>
        <v>0</v>
      </c>
      <c r="L1342" s="0" t="n">
        <f aca="false">G1342-J1342</f>
        <v>0</v>
      </c>
      <c r="M1342" s="0" t="n">
        <v>1</v>
      </c>
    </row>
    <row r="1343" customFormat="false" ht="15.8" hidden="false" customHeight="false" outlineLevel="0" collapsed="false">
      <c r="A1343" s="0" t="str">
        <f aca="false">MID(C1343,1,2)</f>
        <v>04</v>
      </c>
      <c r="B1343" s="0" t="str">
        <f aca="false">VLOOKUP(A1343,Nomenclature!$E$1:$F$9,2,0)</f>
        <v>Enseignement Recherche</v>
      </c>
      <c r="C1343" s="5" t="s">
        <v>425</v>
      </c>
      <c r="D1343" s="4" t="s">
        <v>155</v>
      </c>
      <c r="E1343" s="4" t="s">
        <v>736</v>
      </c>
      <c r="F1343" s="4" t="n">
        <v>0.161197268683281</v>
      </c>
      <c r="G1343" s="4" t="n">
        <v>105.14823516</v>
      </c>
      <c r="H1343" s="4" t="n">
        <v>714.2470579</v>
      </c>
      <c r="I1343" s="4" t="n">
        <f aca="false">SUMIFS(bibli_modele_init!$D$1:$D$4467,bibli_modele_init!$A$1:$A$4467,$C1343,bibli_modele_init!$C$1:$C$4467,$E1343)</f>
        <v>0</v>
      </c>
      <c r="J1343" s="0" t="n">
        <f aca="false">SUMIFS(bibli_modele_init!$E$1:$E$4467,bibli_modele_init!$A$1:$A$4467,$C1343,bibli_modele_init!$C$1:$C$4467,$E1343)</f>
        <v>0</v>
      </c>
      <c r="K1343" s="0" t="n">
        <f aca="false">F1343-I1343</f>
        <v>0.161197268683281</v>
      </c>
      <c r="L1343" s="0" t="n">
        <f aca="false">G1343-J1343</f>
        <v>105.14823516</v>
      </c>
      <c r="M1343" s="0" t="n">
        <v>1</v>
      </c>
    </row>
    <row r="1344" customFormat="false" ht="15.8" hidden="false" customHeight="false" outlineLevel="0" collapsed="false">
      <c r="A1344" s="0" t="str">
        <f aca="false">MID(C1344,1,2)</f>
        <v>04</v>
      </c>
      <c r="B1344" s="0" t="str">
        <f aca="false">VLOOKUP(A1344,Nomenclature!$E$1:$F$9,2,0)</f>
        <v>Enseignement Recherche</v>
      </c>
      <c r="C1344" s="5" t="s">
        <v>425</v>
      </c>
      <c r="D1344" s="4" t="s">
        <v>239</v>
      </c>
      <c r="E1344" s="4" t="s">
        <v>737</v>
      </c>
      <c r="F1344" s="4" t="n">
        <v>0</v>
      </c>
      <c r="G1344" s="4" t="n">
        <v>0</v>
      </c>
      <c r="H1344" s="4" t="n">
        <v>0</v>
      </c>
      <c r="I1344" s="4" t="n">
        <f aca="false">SUMIFS(bibli_modele_init!$D$1:$D$4467,bibli_modele_init!$A$1:$A$4467,$C1344,bibli_modele_init!$C$1:$C$4467,$E1344)</f>
        <v>0</v>
      </c>
      <c r="J1344" s="0" t="n">
        <f aca="false">SUMIFS(bibli_modele_init!$E$1:$E$4467,bibli_modele_init!$A$1:$A$4467,$C1344,bibli_modele_init!$C$1:$C$4467,$E1344)</f>
        <v>0</v>
      </c>
      <c r="K1344" s="0" t="n">
        <f aca="false">F1344-I1344</f>
        <v>0</v>
      </c>
      <c r="L1344" s="0" t="n">
        <f aca="false">G1344-J1344</f>
        <v>0</v>
      </c>
      <c r="M1344" s="0" t="n">
        <v>1</v>
      </c>
    </row>
    <row r="1345" customFormat="false" ht="15.8" hidden="false" customHeight="false" outlineLevel="0" collapsed="false">
      <c r="A1345" s="0" t="str">
        <f aca="false">MID(C1345,1,2)</f>
        <v>04</v>
      </c>
      <c r="B1345" s="0" t="str">
        <f aca="false">VLOOKUP(A1345,Nomenclature!$E$1:$F$9,2,0)</f>
        <v>Enseignement Recherche</v>
      </c>
      <c r="C1345" s="5" t="s">
        <v>425</v>
      </c>
      <c r="D1345" s="4" t="s">
        <v>738</v>
      </c>
      <c r="E1345" s="4" t="s">
        <v>738</v>
      </c>
      <c r="F1345" s="4" t="n">
        <v>0.15</v>
      </c>
      <c r="G1345" s="4" t="n">
        <v>20</v>
      </c>
      <c r="H1345" s="4" t="n">
        <v>0</v>
      </c>
      <c r="I1345" s="4" t="n">
        <f aca="false">SUMIFS(bibli_modele_init!$D$1:$D$4467,bibli_modele_init!$A$1:$A$4467,$C1345,bibli_modele_init!$C$1:$C$4467,$E1345)</f>
        <v>0</v>
      </c>
      <c r="J1345" s="0" t="n">
        <f aca="false">SUMIFS(bibli_modele_init!$E$1:$E$4467,bibli_modele_init!$A$1:$A$4467,$C1345,bibli_modele_init!$C$1:$C$4467,$E1345)</f>
        <v>0</v>
      </c>
      <c r="K1345" s="0" t="n">
        <f aca="false">F1345-I1345</f>
        <v>0.15</v>
      </c>
      <c r="L1345" s="0" t="n">
        <f aca="false">G1345-J1345</f>
        <v>20</v>
      </c>
      <c r="M1345" s="0" t="n">
        <v>1</v>
      </c>
    </row>
    <row r="1346" customFormat="false" ht="15.8" hidden="false" customHeight="false" outlineLevel="0" collapsed="false">
      <c r="A1346" s="0" t="str">
        <f aca="false">MID(C1346,1,2)</f>
        <v>04</v>
      </c>
      <c r="B1346" s="0" t="str">
        <f aca="false">VLOOKUP(A1346,Nomenclature!$E$1:$F$9,2,0)</f>
        <v>Enseignement Recherche</v>
      </c>
      <c r="C1346" s="5" t="s">
        <v>561</v>
      </c>
      <c r="D1346" s="4" t="s">
        <v>155</v>
      </c>
      <c r="E1346" s="4" t="s">
        <v>732</v>
      </c>
      <c r="F1346" s="4" t="n">
        <v>0.671395170184524</v>
      </c>
      <c r="G1346" s="4" t="n">
        <v>180.14823516</v>
      </c>
      <c r="H1346" s="4" t="n">
        <v>3889.247058</v>
      </c>
      <c r="I1346" s="4" t="n">
        <f aca="false">SUMIFS(bibli_modele_init!$D$1:$D$4467,bibli_modele_init!$A$1:$A$4467,$C1346,bibli_modele_init!$C$1:$C$4467,$E1346)</f>
        <v>0</v>
      </c>
      <c r="J1346" s="0" t="n">
        <f aca="false">SUMIFS(bibli_modele_init!$E$1:$E$4467,bibli_modele_init!$A$1:$A$4467,$C1346,bibli_modele_init!$C$1:$C$4467,$E1346)</f>
        <v>0</v>
      </c>
      <c r="K1346" s="0" t="n">
        <f aca="false">F1346-I1346</f>
        <v>0.671395170184524</v>
      </c>
      <c r="L1346" s="0" t="n">
        <f aca="false">G1346-J1346</f>
        <v>180.14823516</v>
      </c>
      <c r="M1346" s="0" t="n">
        <v>1</v>
      </c>
    </row>
    <row r="1347" customFormat="false" ht="15.8" hidden="false" customHeight="false" outlineLevel="0" collapsed="false">
      <c r="A1347" s="0" t="str">
        <f aca="false">MID(C1347,1,2)</f>
        <v>04</v>
      </c>
      <c r="B1347" s="0" t="str">
        <f aca="false">VLOOKUP(A1347,Nomenclature!$E$1:$F$9,2,0)</f>
        <v>Enseignement Recherche</v>
      </c>
      <c r="C1347" s="5" t="s">
        <v>561</v>
      </c>
      <c r="D1347" s="4" t="s">
        <v>239</v>
      </c>
      <c r="E1347" s="4" t="s">
        <v>733</v>
      </c>
      <c r="F1347" s="4" t="n">
        <v>0</v>
      </c>
      <c r="G1347" s="4" t="n">
        <v>0</v>
      </c>
      <c r="H1347" s="4" t="n">
        <v>0</v>
      </c>
      <c r="I1347" s="4" t="n">
        <f aca="false">SUMIFS(bibli_modele_init!$D$1:$D$4467,bibli_modele_init!$A$1:$A$4467,$C1347,bibli_modele_init!$C$1:$C$4467,$E1347)</f>
        <v>0</v>
      </c>
      <c r="J1347" s="0" t="n">
        <f aca="false">SUMIFS(bibli_modele_init!$E$1:$E$4467,bibli_modele_init!$A$1:$A$4467,$C1347,bibli_modele_init!$C$1:$C$4467,$E1347)</f>
        <v>0</v>
      </c>
      <c r="K1347" s="0" t="n">
        <f aca="false">F1347-I1347</f>
        <v>0</v>
      </c>
      <c r="L1347" s="0" t="n">
        <f aca="false">G1347-J1347</f>
        <v>0</v>
      </c>
      <c r="M1347" s="0" t="n">
        <v>1</v>
      </c>
    </row>
    <row r="1348" customFormat="false" ht="15.8" hidden="false" customHeight="false" outlineLevel="0" collapsed="false">
      <c r="A1348" s="0" t="str">
        <f aca="false">MID(C1348,1,2)</f>
        <v>04</v>
      </c>
      <c r="B1348" s="0" t="str">
        <f aca="false">VLOOKUP(A1348,Nomenclature!$E$1:$F$9,2,0)</f>
        <v>Enseignement Recherche</v>
      </c>
      <c r="C1348" s="5" t="s">
        <v>561</v>
      </c>
      <c r="D1348" s="4" t="s">
        <v>155</v>
      </c>
      <c r="E1348" s="4" t="s">
        <v>734</v>
      </c>
      <c r="F1348" s="4" t="n">
        <v>0.0995503195631603</v>
      </c>
      <c r="G1348" s="4" t="n">
        <v>69.1764704999999</v>
      </c>
      <c r="H1348" s="4" t="n">
        <v>242.4635291</v>
      </c>
      <c r="I1348" s="4" t="n">
        <f aca="false">SUMIFS(bibli_modele_init!$D$1:$D$4467,bibli_modele_init!$A$1:$A$4467,$C1348,bibli_modele_init!$C$1:$C$4467,$E1348)</f>
        <v>0</v>
      </c>
      <c r="J1348" s="0" t="n">
        <f aca="false">SUMIFS(bibli_modele_init!$E$1:$E$4467,bibli_modele_init!$A$1:$A$4467,$C1348,bibli_modele_init!$C$1:$C$4467,$E1348)</f>
        <v>0</v>
      </c>
      <c r="K1348" s="0" t="n">
        <f aca="false">F1348-I1348</f>
        <v>0.0995503195631603</v>
      </c>
      <c r="L1348" s="0" t="n">
        <f aca="false">G1348-J1348</f>
        <v>69.1764704999999</v>
      </c>
      <c r="M1348" s="0" t="n">
        <v>1</v>
      </c>
    </row>
    <row r="1349" customFormat="false" ht="15.8" hidden="false" customHeight="false" outlineLevel="0" collapsed="false">
      <c r="A1349" s="0" t="str">
        <f aca="false">MID(C1349,1,2)</f>
        <v>04</v>
      </c>
      <c r="B1349" s="0" t="str">
        <f aca="false">VLOOKUP(A1349,Nomenclature!$E$1:$F$9,2,0)</f>
        <v>Enseignement Recherche</v>
      </c>
      <c r="C1349" s="5" t="s">
        <v>561</v>
      </c>
      <c r="D1349" s="4" t="s">
        <v>239</v>
      </c>
      <c r="E1349" s="4" t="s">
        <v>735</v>
      </c>
      <c r="F1349" s="4" t="n">
        <v>0</v>
      </c>
      <c r="G1349" s="4" t="n">
        <v>0</v>
      </c>
      <c r="H1349" s="4" t="n">
        <v>0</v>
      </c>
      <c r="I1349" s="4" t="n">
        <f aca="false">SUMIFS(bibli_modele_init!$D$1:$D$4467,bibli_modele_init!$A$1:$A$4467,$C1349,bibli_modele_init!$C$1:$C$4467,$E1349)</f>
        <v>0</v>
      </c>
      <c r="J1349" s="0" t="n">
        <f aca="false">SUMIFS(bibli_modele_init!$E$1:$E$4467,bibli_modele_init!$A$1:$A$4467,$C1349,bibli_modele_init!$C$1:$C$4467,$E1349)</f>
        <v>0</v>
      </c>
      <c r="K1349" s="0" t="n">
        <f aca="false">F1349-I1349</f>
        <v>0</v>
      </c>
      <c r="L1349" s="0" t="n">
        <f aca="false">G1349-J1349</f>
        <v>0</v>
      </c>
      <c r="M1349" s="0" t="n">
        <v>1</v>
      </c>
    </row>
    <row r="1350" customFormat="false" ht="15.8" hidden="false" customHeight="false" outlineLevel="0" collapsed="false">
      <c r="A1350" s="0" t="str">
        <f aca="false">MID(C1350,1,2)</f>
        <v>04</v>
      </c>
      <c r="B1350" s="0" t="str">
        <f aca="false">VLOOKUP(A1350,Nomenclature!$E$1:$F$9,2,0)</f>
        <v>Enseignement Recherche</v>
      </c>
      <c r="C1350" s="5" t="s">
        <v>561</v>
      </c>
      <c r="D1350" s="4" t="s">
        <v>155</v>
      </c>
      <c r="E1350" s="4" t="s">
        <v>736</v>
      </c>
      <c r="F1350" s="4" t="n">
        <v>0.180317560011598</v>
      </c>
      <c r="G1350" s="4" t="n">
        <v>105.14823516</v>
      </c>
      <c r="H1350" s="4" t="n">
        <v>714.2470579</v>
      </c>
      <c r="I1350" s="4" t="n">
        <f aca="false">SUMIFS(bibli_modele_init!$D$1:$D$4467,bibli_modele_init!$A$1:$A$4467,$C1350,bibli_modele_init!$C$1:$C$4467,$E1350)</f>
        <v>0</v>
      </c>
      <c r="J1350" s="0" t="n">
        <f aca="false">SUMIFS(bibli_modele_init!$E$1:$E$4467,bibli_modele_init!$A$1:$A$4467,$C1350,bibli_modele_init!$C$1:$C$4467,$E1350)</f>
        <v>0</v>
      </c>
      <c r="K1350" s="0" t="n">
        <f aca="false">F1350-I1350</f>
        <v>0.180317560011598</v>
      </c>
      <c r="L1350" s="0" t="n">
        <f aca="false">G1350-J1350</f>
        <v>105.14823516</v>
      </c>
      <c r="M1350" s="0" t="n">
        <v>1</v>
      </c>
    </row>
    <row r="1351" customFormat="false" ht="15.8" hidden="false" customHeight="false" outlineLevel="0" collapsed="false">
      <c r="A1351" s="0" t="str">
        <f aca="false">MID(C1351,1,2)</f>
        <v>04</v>
      </c>
      <c r="B1351" s="0" t="str">
        <f aca="false">VLOOKUP(A1351,Nomenclature!$E$1:$F$9,2,0)</f>
        <v>Enseignement Recherche</v>
      </c>
      <c r="C1351" s="5" t="s">
        <v>561</v>
      </c>
      <c r="D1351" s="4" t="s">
        <v>239</v>
      </c>
      <c r="E1351" s="4" t="s">
        <v>737</v>
      </c>
      <c r="F1351" s="4" t="n">
        <v>0</v>
      </c>
      <c r="G1351" s="4" t="n">
        <v>0</v>
      </c>
      <c r="H1351" s="4" t="n">
        <v>0</v>
      </c>
      <c r="I1351" s="4" t="n">
        <f aca="false">SUMIFS(bibli_modele_init!$D$1:$D$4467,bibli_modele_init!$A$1:$A$4467,$C1351,bibli_modele_init!$C$1:$C$4467,$E1351)</f>
        <v>0</v>
      </c>
      <c r="J1351" s="0" t="n">
        <f aca="false">SUMIFS(bibli_modele_init!$E$1:$E$4467,bibli_modele_init!$A$1:$A$4467,$C1351,bibli_modele_init!$C$1:$C$4467,$E1351)</f>
        <v>0</v>
      </c>
      <c r="K1351" s="0" t="n">
        <f aca="false">F1351-I1351</f>
        <v>0</v>
      </c>
      <c r="L1351" s="0" t="n">
        <f aca="false">G1351-J1351</f>
        <v>0</v>
      </c>
      <c r="M1351" s="0" t="n">
        <v>1</v>
      </c>
    </row>
    <row r="1352" customFormat="false" ht="15.8" hidden="false" customHeight="false" outlineLevel="0" collapsed="false">
      <c r="A1352" s="0" t="str">
        <f aca="false">MID(C1352,1,2)</f>
        <v>04</v>
      </c>
      <c r="B1352" s="0" t="str">
        <f aca="false">VLOOKUP(A1352,Nomenclature!$E$1:$F$9,2,0)</f>
        <v>Enseignement Recherche</v>
      </c>
      <c r="C1352" s="5" t="s">
        <v>561</v>
      </c>
      <c r="D1352" s="4" t="s">
        <v>738</v>
      </c>
      <c r="E1352" s="4" t="s">
        <v>738</v>
      </c>
      <c r="F1352" s="4" t="n">
        <v>0.15</v>
      </c>
      <c r="G1352" s="4" t="n">
        <v>20</v>
      </c>
      <c r="H1352" s="4" t="n">
        <v>0</v>
      </c>
      <c r="I1352" s="4" t="n">
        <f aca="false">SUMIFS(bibli_modele_init!$D$1:$D$4467,bibli_modele_init!$A$1:$A$4467,$C1352,bibli_modele_init!$C$1:$C$4467,$E1352)</f>
        <v>0</v>
      </c>
      <c r="J1352" s="0" t="n">
        <f aca="false">SUMIFS(bibli_modele_init!$E$1:$E$4467,bibli_modele_init!$A$1:$A$4467,$C1352,bibli_modele_init!$C$1:$C$4467,$E1352)</f>
        <v>0</v>
      </c>
      <c r="K1352" s="0" t="n">
        <f aca="false">F1352-I1352</f>
        <v>0.15</v>
      </c>
      <c r="L1352" s="0" t="n">
        <f aca="false">G1352-J1352</f>
        <v>20</v>
      </c>
      <c r="M1352" s="0" t="n">
        <v>1</v>
      </c>
    </row>
    <row r="1353" customFormat="false" ht="15.8" hidden="false" customHeight="false" outlineLevel="0" collapsed="false">
      <c r="A1353" s="0" t="str">
        <f aca="false">MID(C1353,1,2)</f>
        <v>04</v>
      </c>
      <c r="B1353" s="0" t="str">
        <f aca="false">VLOOKUP(A1353,Nomenclature!$E$1:$F$9,2,0)</f>
        <v>Enseignement Recherche</v>
      </c>
      <c r="C1353" s="5" t="s">
        <v>706</v>
      </c>
      <c r="D1353" s="4" t="s">
        <v>155</v>
      </c>
      <c r="E1353" s="4" t="s">
        <v>732</v>
      </c>
      <c r="F1353" s="4" t="n">
        <v>0.834407006046761</v>
      </c>
      <c r="G1353" s="4" t="n">
        <v>216.689411635</v>
      </c>
      <c r="H1353" s="4" t="n">
        <v>3889.247058</v>
      </c>
      <c r="I1353" s="4" t="n">
        <f aca="false">SUMIFS(bibli_modele_init!$D$1:$D$4467,bibli_modele_init!$A$1:$A$4467,$C1353,bibli_modele_init!$C$1:$C$4467,$E1353)</f>
        <v>0.845374205260417</v>
      </c>
      <c r="J1353" s="0" t="n">
        <f aca="false">SUMIFS(bibli_modele_init!$E$1:$E$4467,bibli_modele_init!$A$1:$A$4467,$C1353,bibli_modele_init!$C$1:$C$4467,$E1353)</f>
        <v>292.689411635</v>
      </c>
      <c r="K1353" s="0" t="n">
        <f aca="false">F1353-I1353</f>
        <v>-0.010967199213656</v>
      </c>
      <c r="L1353" s="0" t="n">
        <f aca="false">G1353-J1353</f>
        <v>-76</v>
      </c>
      <c r="M1353" s="0" t="n">
        <v>1</v>
      </c>
    </row>
    <row r="1354" customFormat="false" ht="15.8" hidden="false" customHeight="false" outlineLevel="0" collapsed="false">
      <c r="A1354" s="0" t="str">
        <f aca="false">MID(C1354,1,2)</f>
        <v>04</v>
      </c>
      <c r="B1354" s="0" t="str">
        <f aca="false">VLOOKUP(A1354,Nomenclature!$E$1:$F$9,2,0)</f>
        <v>Enseignement Recherche</v>
      </c>
      <c r="C1354" s="5" t="s">
        <v>706</v>
      </c>
      <c r="D1354" s="4" t="s">
        <v>239</v>
      </c>
      <c r="E1354" s="4" t="s">
        <v>733</v>
      </c>
      <c r="F1354" s="4" t="n">
        <v>0.435380270778418</v>
      </c>
      <c r="G1354" s="4" t="n">
        <v>170.839999865</v>
      </c>
      <c r="H1354" s="4" t="n">
        <v>1302.463529</v>
      </c>
      <c r="I1354" s="4" t="n">
        <f aca="false">SUMIFS(bibli_modele_init!$D$1:$D$4467,bibli_modele_init!$A$1:$A$4467,$C1354,bibli_modele_init!$C$1:$C$4467,$E1354)</f>
        <v>0.441870944444152</v>
      </c>
      <c r="J1354" s="0" t="n">
        <f aca="false">SUMIFS(bibli_modele_init!$E$1:$E$4467,bibli_modele_init!$A$1:$A$4467,$C1354,bibli_modele_init!$C$1:$C$4467,$E1354)</f>
        <v>170.839999865</v>
      </c>
      <c r="K1354" s="0" t="n">
        <f aca="false">F1354-I1354</f>
        <v>-0.00649067366573403</v>
      </c>
      <c r="L1354" s="0" t="n">
        <f aca="false">G1354-J1354</f>
        <v>0</v>
      </c>
      <c r="M1354" s="0" t="n">
        <v>1</v>
      </c>
    </row>
    <row r="1355" customFormat="false" ht="15.8" hidden="false" customHeight="false" outlineLevel="0" collapsed="false">
      <c r="A1355" s="0" t="str">
        <f aca="false">MID(C1355,1,2)</f>
        <v>04</v>
      </c>
      <c r="B1355" s="0" t="str">
        <f aca="false">VLOOKUP(A1355,Nomenclature!$E$1:$F$9,2,0)</f>
        <v>Enseignement Recherche</v>
      </c>
      <c r="C1355" s="5" t="s">
        <v>706</v>
      </c>
      <c r="D1355" s="4" t="s">
        <v>155</v>
      </c>
      <c r="E1355" s="4" t="s">
        <v>734</v>
      </c>
      <c r="F1355" s="4" t="n">
        <v>0.140061176050752</v>
      </c>
      <c r="G1355" s="4" t="n">
        <v>65.717646975</v>
      </c>
      <c r="H1355" s="4" t="n">
        <v>242.4635291</v>
      </c>
      <c r="I1355" s="4" t="n">
        <f aca="false">SUMIFS(bibli_modele_init!$D$1:$D$4467,bibli_modele_init!$A$1:$A$4467,$C1355,bibli_modele_init!$C$1:$C$4467,$E1355)</f>
        <v>0.127711888866127</v>
      </c>
      <c r="J1355" s="0" t="n">
        <f aca="false">SUMIFS(bibli_modele_init!$E$1:$E$4467,bibli_modele_init!$A$1:$A$4467,$C1355,bibli_modele_init!$C$1:$C$4467,$E1355)</f>
        <v>65.717646975</v>
      </c>
      <c r="K1355" s="0" t="n">
        <f aca="false">F1355-I1355</f>
        <v>0.012349287184625</v>
      </c>
      <c r="L1355" s="0" t="n">
        <f aca="false">G1355-J1355</f>
        <v>0</v>
      </c>
      <c r="M1355" s="0" t="n">
        <v>1</v>
      </c>
    </row>
    <row r="1356" customFormat="false" ht="15.8" hidden="false" customHeight="false" outlineLevel="0" collapsed="false">
      <c r="A1356" s="0" t="str">
        <f aca="false">MID(C1356,1,2)</f>
        <v>04</v>
      </c>
      <c r="B1356" s="0" t="str">
        <f aca="false">VLOOKUP(A1356,Nomenclature!$E$1:$F$9,2,0)</f>
        <v>Enseignement Recherche</v>
      </c>
      <c r="C1356" s="5" t="s">
        <v>706</v>
      </c>
      <c r="D1356" s="4" t="s">
        <v>239</v>
      </c>
      <c r="E1356" s="4" t="s">
        <v>735</v>
      </c>
      <c r="F1356" s="4" t="n">
        <v>0.0730816883278936</v>
      </c>
      <c r="G1356" s="4" t="n">
        <v>72.635294025</v>
      </c>
      <c r="H1356" s="4" t="n">
        <v>242.4635291</v>
      </c>
      <c r="I1356" s="4" t="n">
        <f aca="false">SUMIFS(bibli_modele_init!$D$1:$D$4467,bibli_modele_init!$A$1:$A$4467,$C1356,bibli_modele_init!$C$1:$C$4467,$E1356)</f>
        <v>0.0741711942459827</v>
      </c>
      <c r="J1356" s="0" t="n">
        <f aca="false">SUMIFS(bibli_modele_init!$E$1:$E$4467,bibli_modele_init!$A$1:$A$4467,$C1356,bibli_modele_init!$C$1:$C$4467,$E1356)</f>
        <v>72.635294025</v>
      </c>
      <c r="K1356" s="0" t="n">
        <f aca="false">F1356-I1356</f>
        <v>-0.00108950591808911</v>
      </c>
      <c r="L1356" s="0" t="n">
        <f aca="false">G1356-J1356</f>
        <v>0</v>
      </c>
      <c r="M1356" s="0" t="n">
        <v>1</v>
      </c>
    </row>
    <row r="1357" customFormat="false" ht="15.8" hidden="false" customHeight="false" outlineLevel="0" collapsed="false">
      <c r="A1357" s="0" t="str">
        <f aca="false">MID(C1357,1,2)</f>
        <v>04</v>
      </c>
      <c r="B1357" s="0" t="str">
        <f aca="false">VLOOKUP(A1357,Nomenclature!$E$1:$F$9,2,0)</f>
        <v>Enseignement Recherche</v>
      </c>
      <c r="C1357" s="5" t="s">
        <v>706</v>
      </c>
      <c r="D1357" s="4" t="s">
        <v>155</v>
      </c>
      <c r="E1357" s="4" t="s">
        <v>736</v>
      </c>
      <c r="F1357" s="4" t="n">
        <v>0.196085646420989</v>
      </c>
      <c r="G1357" s="4" t="n">
        <v>101.689411635</v>
      </c>
      <c r="H1357" s="4" t="n">
        <v>714.2470579</v>
      </c>
      <c r="I1357" s="4" t="n">
        <f aca="false">SUMIFS(bibli_modele_init!$D$1:$D$4467,bibli_modele_init!$A$1:$A$4467,$C1357,bibli_modele_init!$C$1:$C$4467,$E1357)</f>
        <v>0.178796644412578</v>
      </c>
      <c r="J1357" s="0" t="n">
        <f aca="false">SUMIFS(bibli_modele_init!$E$1:$E$4467,bibli_modele_init!$A$1:$A$4467,$C1357,bibli_modele_init!$C$1:$C$4467,$E1357)</f>
        <v>101.689411635</v>
      </c>
      <c r="K1357" s="0" t="n">
        <f aca="false">F1357-I1357</f>
        <v>0.017289002008411</v>
      </c>
      <c r="L1357" s="0" t="n">
        <f aca="false">G1357-J1357</f>
        <v>0</v>
      </c>
      <c r="M1357" s="0" t="n">
        <v>1</v>
      </c>
    </row>
    <row r="1358" customFormat="false" ht="15.8" hidden="false" customHeight="false" outlineLevel="0" collapsed="false">
      <c r="A1358" s="0" t="str">
        <f aca="false">MID(C1358,1,2)</f>
        <v>04</v>
      </c>
      <c r="B1358" s="0" t="str">
        <f aca="false">VLOOKUP(A1358,Nomenclature!$E$1:$F$9,2,0)</f>
        <v>Enseignement Recherche</v>
      </c>
      <c r="C1358" s="5" t="s">
        <v>706</v>
      </c>
      <c r="D1358" s="4" t="s">
        <v>239</v>
      </c>
      <c r="E1358" s="4" t="s">
        <v>737</v>
      </c>
      <c r="F1358" s="4" t="n">
        <v>0.102314363632928</v>
      </c>
      <c r="G1358" s="4" t="n">
        <v>105.839999865</v>
      </c>
      <c r="H1358" s="4" t="n">
        <v>242.4635291</v>
      </c>
      <c r="I1358" s="4" t="n">
        <f aca="false">SUMIFS(bibli_modele_init!$D$1:$D$4467,bibli_modele_init!$A$1:$A$4467,$C1358,bibli_modele_init!$C$1:$C$4467,$E1358)</f>
        <v>0.103839671944376</v>
      </c>
      <c r="J1358" s="0" t="n">
        <f aca="false">SUMIFS(bibli_modele_init!$E$1:$E$4467,bibli_modele_init!$A$1:$A$4467,$C1358,bibli_modele_init!$C$1:$C$4467,$E1358)</f>
        <v>105.839999865</v>
      </c>
      <c r="K1358" s="0" t="n">
        <f aca="false">F1358-I1358</f>
        <v>-0.001525308311448</v>
      </c>
      <c r="L1358" s="0" t="n">
        <f aca="false">G1358-J1358</f>
        <v>0</v>
      </c>
      <c r="M1358" s="0" t="n">
        <v>1</v>
      </c>
    </row>
    <row r="1359" customFormat="false" ht="15.8" hidden="false" customHeight="false" outlineLevel="0" collapsed="false">
      <c r="A1359" s="0" t="str">
        <f aca="false">MID(C1359,1,2)</f>
        <v>04</v>
      </c>
      <c r="B1359" s="0" t="str">
        <f aca="false">VLOOKUP(A1359,Nomenclature!$E$1:$F$9,2,0)</f>
        <v>Enseignement Recherche</v>
      </c>
      <c r="C1359" s="5" t="s">
        <v>706</v>
      </c>
      <c r="D1359" s="4" t="s">
        <v>738</v>
      </c>
      <c r="E1359" s="4" t="s">
        <v>738</v>
      </c>
      <c r="F1359" s="4" t="n">
        <v>0.15</v>
      </c>
      <c r="G1359" s="4" t="n">
        <v>20</v>
      </c>
      <c r="H1359" s="4" t="n">
        <v>0</v>
      </c>
      <c r="I1359" s="4" t="n">
        <f aca="false">SUMIFS(bibli_modele_init!$D$1:$D$4467,bibli_modele_init!$A$1:$A$4467,$C1359,bibli_modele_init!$C$1:$C$4467,$E1359)</f>
        <v>0.15</v>
      </c>
      <c r="J1359" s="0" t="n">
        <f aca="false">SUMIFS(bibli_modele_init!$E$1:$E$4467,bibli_modele_init!$A$1:$A$4467,$C1359,bibli_modele_init!$C$1:$C$4467,$E1359)</f>
        <v>20</v>
      </c>
      <c r="K1359" s="0" t="n">
        <f aca="false">F1359-I1359</f>
        <v>0</v>
      </c>
      <c r="L1359" s="0" t="n">
        <f aca="false">G1359-J1359</f>
        <v>0</v>
      </c>
      <c r="M1359" s="0" t="n">
        <v>1</v>
      </c>
    </row>
    <row r="1360" customFormat="false" ht="15.8" hidden="false" customHeight="false" outlineLevel="0" collapsed="false">
      <c r="A1360" s="0" t="str">
        <f aca="false">MID(C1360,1,2)</f>
        <v>04</v>
      </c>
      <c r="B1360" s="0" t="str">
        <f aca="false">VLOOKUP(A1360,Nomenclature!$E$1:$F$9,2,0)</f>
        <v>Enseignement Recherche</v>
      </c>
      <c r="C1360" s="5" t="s">
        <v>589</v>
      </c>
      <c r="D1360" s="4" t="s">
        <v>155</v>
      </c>
      <c r="E1360" s="4" t="s">
        <v>732</v>
      </c>
      <c r="F1360" s="4" t="n">
        <v>0.775150434834879</v>
      </c>
      <c r="G1360" s="4" t="n">
        <v>220.14823516</v>
      </c>
      <c r="H1360" s="4" t="n">
        <v>5755.120587</v>
      </c>
      <c r="I1360" s="4" t="n">
        <f aca="false">SUMIFS(bibli_modele_init!$D$1:$D$4467,bibli_modele_init!$A$1:$A$4467,$C1360,bibli_modele_init!$C$1:$C$4467,$E1360)</f>
        <v>0.787965621867971</v>
      </c>
      <c r="J1360" s="0" t="n">
        <f aca="false">SUMIFS(bibli_modele_init!$E$1:$E$4467,bibli_modele_init!$A$1:$A$4467,$C1360,bibli_modele_init!$C$1:$C$4467,$E1360)</f>
        <v>296.14823516</v>
      </c>
      <c r="K1360" s="0" t="n">
        <f aca="false">F1360-I1360</f>
        <v>-0.0128151870330919</v>
      </c>
      <c r="L1360" s="0" t="n">
        <f aca="false">G1360-J1360</f>
        <v>-76</v>
      </c>
      <c r="M1360" s="0" t="n">
        <v>1</v>
      </c>
    </row>
    <row r="1361" customFormat="false" ht="15.8" hidden="false" customHeight="false" outlineLevel="0" collapsed="false">
      <c r="A1361" s="0" t="str">
        <f aca="false">MID(C1361,1,2)</f>
        <v>04</v>
      </c>
      <c r="B1361" s="0" t="str">
        <f aca="false">VLOOKUP(A1361,Nomenclature!$E$1:$F$9,2,0)</f>
        <v>Enseignement Recherche</v>
      </c>
      <c r="C1361" s="5" t="s">
        <v>589</v>
      </c>
      <c r="D1361" s="4" t="s">
        <v>239</v>
      </c>
      <c r="E1361" s="4" t="s">
        <v>733</v>
      </c>
      <c r="F1361" s="4" t="n">
        <v>0.288699191858391</v>
      </c>
      <c r="G1361" s="4" t="n">
        <v>151.21647044</v>
      </c>
      <c r="H1361" s="4" t="n">
        <v>1874.945294</v>
      </c>
      <c r="I1361" s="4" t="n">
        <f aca="false">SUMIFS(bibli_modele_init!$D$1:$D$4467,bibli_modele_init!$A$1:$A$4467,$C1361,bibli_modele_init!$C$1:$C$4467,$E1361)</f>
        <v>0.294073976495313</v>
      </c>
      <c r="J1361" s="0" t="n">
        <f aca="false">SUMIFS(bibli_modele_init!$E$1:$E$4467,bibli_modele_init!$A$1:$A$4467,$C1361,bibli_modele_init!$C$1:$C$4467,$E1361)</f>
        <v>151.21647044</v>
      </c>
      <c r="K1361" s="0" t="n">
        <f aca="false">F1361-I1361</f>
        <v>-0.00537478463692198</v>
      </c>
      <c r="L1361" s="0" t="n">
        <f aca="false">G1361-J1361</f>
        <v>0</v>
      </c>
      <c r="M1361" s="0" t="n">
        <v>1</v>
      </c>
    </row>
    <row r="1362" customFormat="false" ht="15.8" hidden="false" customHeight="false" outlineLevel="0" collapsed="false">
      <c r="A1362" s="0" t="str">
        <f aca="false">MID(C1362,1,2)</f>
        <v>04</v>
      </c>
      <c r="B1362" s="0" t="str">
        <f aca="false">VLOOKUP(A1362,Nomenclature!$E$1:$F$9,2,0)</f>
        <v>Enseignement Recherche</v>
      </c>
      <c r="C1362" s="5" t="s">
        <v>589</v>
      </c>
      <c r="D1362" s="4" t="s">
        <v>155</v>
      </c>
      <c r="E1362" s="4" t="s">
        <v>734</v>
      </c>
      <c r="F1362" s="4" t="n">
        <v>0.130114537309075</v>
      </c>
      <c r="G1362" s="4" t="n">
        <v>69.1764705000001</v>
      </c>
      <c r="H1362" s="4" t="n">
        <v>363.6952937</v>
      </c>
      <c r="I1362" s="4" t="n">
        <f aca="false">SUMIFS(bibli_modele_init!$D$1:$D$4467,bibli_modele_init!$A$1:$A$4467,$C1362,bibli_modele_init!$C$1:$C$4467,$E1362)</f>
        <v>0.119039092160768</v>
      </c>
      <c r="J1362" s="0" t="n">
        <f aca="false">SUMIFS(bibli_modele_init!$E$1:$E$4467,bibli_modele_init!$A$1:$A$4467,$C1362,bibli_modele_init!$C$1:$C$4467,$E1362)</f>
        <v>69.1764705</v>
      </c>
      <c r="K1362" s="0" t="n">
        <f aca="false">F1362-I1362</f>
        <v>0.011075445148307</v>
      </c>
      <c r="L1362" s="0" t="n">
        <f aca="false">G1362-J1362</f>
        <v>0</v>
      </c>
      <c r="M1362" s="0" t="n">
        <v>1</v>
      </c>
    </row>
    <row r="1363" customFormat="false" ht="15.8" hidden="false" customHeight="false" outlineLevel="0" collapsed="false">
      <c r="A1363" s="0" t="str">
        <f aca="false">MID(C1363,1,2)</f>
        <v>04</v>
      </c>
      <c r="B1363" s="0" t="str">
        <f aca="false">VLOOKUP(A1363,Nomenclature!$E$1:$F$9,2,0)</f>
        <v>Enseignement Recherche</v>
      </c>
      <c r="C1363" s="5" t="s">
        <v>589</v>
      </c>
      <c r="D1363" s="4" t="s">
        <v>239</v>
      </c>
      <c r="E1363" s="4" t="s">
        <v>735</v>
      </c>
      <c r="F1363" s="4" t="n">
        <v>0.0484602215028885</v>
      </c>
      <c r="G1363" s="4" t="n">
        <v>83.0117646000001</v>
      </c>
      <c r="H1363" s="4" t="n">
        <v>363.6952937</v>
      </c>
      <c r="I1363" s="4" t="n">
        <f aca="false">SUMIFS(bibli_modele_init!$D$1:$D$4467,bibli_modele_init!$A$1:$A$4467,$C1363,bibli_modele_init!$C$1:$C$4467,$E1363)</f>
        <v>0.0493624174831418</v>
      </c>
      <c r="J1363" s="0" t="n">
        <f aca="false">SUMIFS(bibli_modele_init!$E$1:$E$4467,bibli_modele_init!$A$1:$A$4467,$C1363,bibli_modele_init!$C$1:$C$4467,$E1363)</f>
        <v>83.0117646</v>
      </c>
      <c r="K1363" s="0" t="n">
        <f aca="false">F1363-I1363</f>
        <v>-0.000902195980253297</v>
      </c>
      <c r="L1363" s="0" t="n">
        <f aca="false">G1363-J1363</f>
        <v>0</v>
      </c>
      <c r="M1363" s="0" t="n">
        <v>1</v>
      </c>
    </row>
    <row r="1364" customFormat="false" ht="15.8" hidden="false" customHeight="false" outlineLevel="0" collapsed="false">
      <c r="A1364" s="0" t="str">
        <f aca="false">MID(C1364,1,2)</f>
        <v>04</v>
      </c>
      <c r="B1364" s="0" t="str">
        <f aca="false">VLOOKUP(A1364,Nomenclature!$E$1:$F$9,2,0)</f>
        <v>Enseignement Recherche</v>
      </c>
      <c r="C1364" s="5" t="s">
        <v>589</v>
      </c>
      <c r="D1364" s="4" t="s">
        <v>155</v>
      </c>
      <c r="E1364" s="4" t="s">
        <v>736</v>
      </c>
      <c r="F1364" s="4" t="n">
        <v>0.182160352186197</v>
      </c>
      <c r="G1364" s="4" t="n">
        <v>105.14823516</v>
      </c>
      <c r="H1364" s="4" t="n">
        <v>1071.370587</v>
      </c>
      <c r="I1364" s="4" t="n">
        <f aca="false">SUMIFS(bibli_modele_init!$D$1:$D$4467,bibli_modele_init!$A$1:$A$4467,$C1364,bibli_modele_init!$C$1:$C$4467,$E1364)</f>
        <v>0.166654729025076</v>
      </c>
      <c r="J1364" s="0" t="n">
        <f aca="false">SUMIFS(bibli_modele_init!$E$1:$E$4467,bibli_modele_init!$A$1:$A$4467,$C1364,bibli_modele_init!$C$1:$C$4467,$E1364)</f>
        <v>105.14823516</v>
      </c>
      <c r="K1364" s="0" t="n">
        <f aca="false">F1364-I1364</f>
        <v>0.015505623161121</v>
      </c>
      <c r="L1364" s="0" t="n">
        <f aca="false">G1364-J1364</f>
        <v>0</v>
      </c>
      <c r="M1364" s="0" t="n">
        <v>1</v>
      </c>
    </row>
    <row r="1365" customFormat="false" ht="15.8" hidden="false" customHeight="false" outlineLevel="0" collapsed="false">
      <c r="A1365" s="0" t="str">
        <f aca="false">MID(C1365,1,2)</f>
        <v>04</v>
      </c>
      <c r="B1365" s="0" t="str">
        <f aca="false">VLOOKUP(A1365,Nomenclature!$E$1:$F$9,2,0)</f>
        <v>Enseignement Recherche</v>
      </c>
      <c r="C1365" s="5" t="s">
        <v>589</v>
      </c>
      <c r="D1365" s="4" t="s">
        <v>239</v>
      </c>
      <c r="E1365" s="4" t="s">
        <v>737</v>
      </c>
      <c r="F1365" s="4" t="n">
        <v>0.0678443100867219</v>
      </c>
      <c r="G1365" s="4" t="n">
        <v>116.21647044</v>
      </c>
      <c r="H1365" s="4" t="n">
        <v>363.6952937</v>
      </c>
      <c r="I1365" s="4" t="n">
        <f aca="false">SUMIFS(bibli_modele_init!$D$1:$D$4467,bibli_modele_init!$A$1:$A$4467,$C1365,bibli_modele_init!$C$1:$C$4467,$E1365)</f>
        <v>0.0691073844763986</v>
      </c>
      <c r="J1365" s="0" t="n">
        <f aca="false">SUMIFS(bibli_modele_init!$E$1:$E$4467,bibli_modele_init!$A$1:$A$4467,$C1365,bibli_modele_init!$C$1:$C$4467,$E1365)</f>
        <v>116.21647044</v>
      </c>
      <c r="K1365" s="0" t="n">
        <f aca="false">F1365-I1365</f>
        <v>-0.0012630743896767</v>
      </c>
      <c r="L1365" s="0" t="n">
        <f aca="false">G1365-J1365</f>
        <v>0</v>
      </c>
      <c r="M1365" s="0" t="n">
        <v>1</v>
      </c>
    </row>
    <row r="1366" customFormat="false" ht="15.8" hidden="false" customHeight="false" outlineLevel="0" collapsed="false">
      <c r="A1366" s="0" t="str">
        <f aca="false">MID(C1366,1,2)</f>
        <v>04</v>
      </c>
      <c r="B1366" s="0" t="str">
        <f aca="false">VLOOKUP(A1366,Nomenclature!$E$1:$F$9,2,0)</f>
        <v>Enseignement Recherche</v>
      </c>
      <c r="C1366" s="5" t="s">
        <v>589</v>
      </c>
      <c r="D1366" s="4" t="s">
        <v>738</v>
      </c>
      <c r="E1366" s="4" t="s">
        <v>738</v>
      </c>
      <c r="F1366" s="4" t="n">
        <v>0.15</v>
      </c>
      <c r="G1366" s="4" t="n">
        <v>20</v>
      </c>
      <c r="H1366" s="4" t="n">
        <v>0</v>
      </c>
      <c r="I1366" s="4" t="n">
        <f aca="false">SUMIFS(bibli_modele_init!$D$1:$D$4467,bibli_modele_init!$A$1:$A$4467,$C1366,bibli_modele_init!$C$1:$C$4467,$E1366)</f>
        <v>0.15</v>
      </c>
      <c r="J1366" s="0" t="n">
        <f aca="false">SUMIFS(bibli_modele_init!$E$1:$E$4467,bibli_modele_init!$A$1:$A$4467,$C1366,bibli_modele_init!$C$1:$C$4467,$E1366)</f>
        <v>20</v>
      </c>
      <c r="K1366" s="0" t="n">
        <f aca="false">F1366-I1366</f>
        <v>0</v>
      </c>
      <c r="L1366" s="0" t="n">
        <f aca="false">G1366-J1366</f>
        <v>0</v>
      </c>
      <c r="M1366" s="0" t="n">
        <v>1</v>
      </c>
    </row>
    <row r="1367" customFormat="false" ht="15.8" hidden="false" customHeight="false" outlineLevel="0" collapsed="false">
      <c r="A1367" s="0" t="str">
        <f aca="false">MID(C1367,1,2)</f>
        <v>04</v>
      </c>
      <c r="B1367" s="0" t="str">
        <f aca="false">VLOOKUP(A1367,Nomenclature!$E$1:$F$9,2,0)</f>
        <v>Enseignement Recherche</v>
      </c>
      <c r="C1367" s="5" t="s">
        <v>426</v>
      </c>
      <c r="D1367" s="4" t="s">
        <v>155</v>
      </c>
      <c r="E1367" s="4" t="s">
        <v>732</v>
      </c>
      <c r="F1367" s="4" t="n">
        <v>0.683207636813756</v>
      </c>
      <c r="G1367" s="4" t="n">
        <v>180.14823516</v>
      </c>
      <c r="H1367" s="4" t="n">
        <v>5755.120587</v>
      </c>
      <c r="I1367" s="4" t="n">
        <f aca="false">SUMIFS(bibli_modele_init!$D$1:$D$4467,bibli_modele_init!$A$1:$A$4467,$C1367,bibli_modele_init!$C$1:$C$4467,$E1367)</f>
        <v>0</v>
      </c>
      <c r="J1367" s="0" t="n">
        <f aca="false">SUMIFS(bibli_modele_init!$E$1:$E$4467,bibli_modele_init!$A$1:$A$4467,$C1367,bibli_modele_init!$C$1:$C$4467,$E1367)</f>
        <v>0</v>
      </c>
      <c r="K1367" s="0" t="n">
        <f aca="false">F1367-I1367</f>
        <v>0.683207636813756</v>
      </c>
      <c r="L1367" s="0" t="n">
        <f aca="false">G1367-J1367</f>
        <v>180.14823516</v>
      </c>
      <c r="M1367" s="0" t="n">
        <v>1</v>
      </c>
    </row>
    <row r="1368" customFormat="false" ht="15.8" hidden="false" customHeight="false" outlineLevel="0" collapsed="false">
      <c r="A1368" s="0" t="str">
        <f aca="false">MID(C1368,1,2)</f>
        <v>04</v>
      </c>
      <c r="B1368" s="0" t="str">
        <f aca="false">VLOOKUP(A1368,Nomenclature!$E$1:$F$9,2,0)</f>
        <v>Enseignement Recherche</v>
      </c>
      <c r="C1368" s="5" t="s">
        <v>426</v>
      </c>
      <c r="D1368" s="4" t="s">
        <v>239</v>
      </c>
      <c r="E1368" s="4" t="s">
        <v>733</v>
      </c>
      <c r="F1368" s="4" t="n">
        <v>0</v>
      </c>
      <c r="G1368" s="4" t="n">
        <v>0</v>
      </c>
      <c r="H1368" s="4" t="n">
        <v>0</v>
      </c>
      <c r="I1368" s="4" t="n">
        <f aca="false">SUMIFS(bibli_modele_init!$D$1:$D$4467,bibli_modele_init!$A$1:$A$4467,$C1368,bibli_modele_init!$C$1:$C$4467,$E1368)</f>
        <v>0</v>
      </c>
      <c r="J1368" s="0" t="n">
        <f aca="false">SUMIFS(bibli_modele_init!$E$1:$E$4467,bibli_modele_init!$A$1:$A$4467,$C1368,bibli_modele_init!$C$1:$C$4467,$E1368)</f>
        <v>0</v>
      </c>
      <c r="K1368" s="0" t="n">
        <f aca="false">F1368-I1368</f>
        <v>0</v>
      </c>
      <c r="L1368" s="0" t="n">
        <f aca="false">G1368-J1368</f>
        <v>0</v>
      </c>
      <c r="M1368" s="0" t="n">
        <v>1</v>
      </c>
    </row>
    <row r="1369" customFormat="false" ht="15.8" hidden="false" customHeight="false" outlineLevel="0" collapsed="false">
      <c r="A1369" s="0" t="str">
        <f aca="false">MID(C1369,1,2)</f>
        <v>04</v>
      </c>
      <c r="B1369" s="0" t="str">
        <f aca="false">VLOOKUP(A1369,Nomenclature!$E$1:$F$9,2,0)</f>
        <v>Enseignement Recherche</v>
      </c>
      <c r="C1369" s="5" t="s">
        <v>426</v>
      </c>
      <c r="D1369" s="4" t="s">
        <v>155</v>
      </c>
      <c r="E1369" s="4" t="s">
        <v>734</v>
      </c>
      <c r="F1369" s="4" t="n">
        <v>0.114681281923018</v>
      </c>
      <c r="G1369" s="4" t="n">
        <v>69.1764705000001</v>
      </c>
      <c r="H1369" s="4" t="n">
        <v>363.6952937</v>
      </c>
      <c r="I1369" s="4" t="n">
        <f aca="false">SUMIFS(bibli_modele_init!$D$1:$D$4467,bibli_modele_init!$A$1:$A$4467,$C1369,bibli_modele_init!$C$1:$C$4467,$E1369)</f>
        <v>0</v>
      </c>
      <c r="J1369" s="0" t="n">
        <f aca="false">SUMIFS(bibli_modele_init!$E$1:$E$4467,bibli_modele_init!$A$1:$A$4467,$C1369,bibli_modele_init!$C$1:$C$4467,$E1369)</f>
        <v>0</v>
      </c>
      <c r="K1369" s="0" t="n">
        <f aca="false">F1369-I1369</f>
        <v>0.114681281923018</v>
      </c>
      <c r="L1369" s="0" t="n">
        <f aca="false">G1369-J1369</f>
        <v>69.1764705000001</v>
      </c>
      <c r="M1369" s="0" t="n">
        <v>1</v>
      </c>
    </row>
    <row r="1370" customFormat="false" ht="15.8" hidden="false" customHeight="false" outlineLevel="0" collapsed="false">
      <c r="A1370" s="0" t="str">
        <f aca="false">MID(C1370,1,2)</f>
        <v>04</v>
      </c>
      <c r="B1370" s="0" t="str">
        <f aca="false">VLOOKUP(A1370,Nomenclature!$E$1:$F$9,2,0)</f>
        <v>Enseignement Recherche</v>
      </c>
      <c r="C1370" s="5" t="s">
        <v>426</v>
      </c>
      <c r="D1370" s="4" t="s">
        <v>239</v>
      </c>
      <c r="E1370" s="4" t="s">
        <v>735</v>
      </c>
      <c r="F1370" s="4" t="n">
        <v>0</v>
      </c>
      <c r="G1370" s="4" t="n">
        <v>0</v>
      </c>
      <c r="H1370" s="4" t="n">
        <v>0</v>
      </c>
      <c r="I1370" s="4" t="n">
        <f aca="false">SUMIFS(bibli_modele_init!$D$1:$D$4467,bibli_modele_init!$A$1:$A$4467,$C1370,bibli_modele_init!$C$1:$C$4467,$E1370)</f>
        <v>0</v>
      </c>
      <c r="J1370" s="0" t="n">
        <f aca="false">SUMIFS(bibli_modele_init!$E$1:$E$4467,bibli_modele_init!$A$1:$A$4467,$C1370,bibli_modele_init!$C$1:$C$4467,$E1370)</f>
        <v>0</v>
      </c>
      <c r="K1370" s="0" t="n">
        <f aca="false">F1370-I1370</f>
        <v>0</v>
      </c>
      <c r="L1370" s="0" t="n">
        <f aca="false">G1370-J1370</f>
        <v>0</v>
      </c>
      <c r="M1370" s="0" t="n">
        <v>1</v>
      </c>
    </row>
    <row r="1371" customFormat="false" ht="15.8" hidden="false" customHeight="false" outlineLevel="0" collapsed="false">
      <c r="A1371" s="0" t="str">
        <f aca="false">MID(C1371,1,2)</f>
        <v>04</v>
      </c>
      <c r="B1371" s="0" t="str">
        <f aca="false">VLOOKUP(A1371,Nomenclature!$E$1:$F$9,2,0)</f>
        <v>Enseignement Recherche</v>
      </c>
      <c r="C1371" s="5" t="s">
        <v>426</v>
      </c>
      <c r="D1371" s="4" t="s">
        <v>155</v>
      </c>
      <c r="E1371" s="4" t="s">
        <v>736</v>
      </c>
      <c r="F1371" s="4" t="n">
        <v>0.160553794651233</v>
      </c>
      <c r="G1371" s="4" t="n">
        <v>105.14823516</v>
      </c>
      <c r="H1371" s="4" t="n">
        <v>1071.370587</v>
      </c>
      <c r="I1371" s="4" t="n">
        <f aca="false">SUMIFS(bibli_modele_init!$D$1:$D$4467,bibli_modele_init!$A$1:$A$4467,$C1371,bibli_modele_init!$C$1:$C$4467,$E1371)</f>
        <v>0</v>
      </c>
      <c r="J1371" s="0" t="n">
        <f aca="false">SUMIFS(bibli_modele_init!$E$1:$E$4467,bibli_modele_init!$A$1:$A$4467,$C1371,bibli_modele_init!$C$1:$C$4467,$E1371)</f>
        <v>0</v>
      </c>
      <c r="K1371" s="0" t="n">
        <f aca="false">F1371-I1371</f>
        <v>0.160553794651233</v>
      </c>
      <c r="L1371" s="0" t="n">
        <f aca="false">G1371-J1371</f>
        <v>105.14823516</v>
      </c>
      <c r="M1371" s="0" t="n">
        <v>1</v>
      </c>
    </row>
    <row r="1372" customFormat="false" ht="15.8" hidden="false" customHeight="false" outlineLevel="0" collapsed="false">
      <c r="A1372" s="0" t="str">
        <f aca="false">MID(C1372,1,2)</f>
        <v>04</v>
      </c>
      <c r="B1372" s="0" t="str">
        <f aca="false">VLOOKUP(A1372,Nomenclature!$E$1:$F$9,2,0)</f>
        <v>Enseignement Recherche</v>
      </c>
      <c r="C1372" s="5" t="s">
        <v>426</v>
      </c>
      <c r="D1372" s="4" t="s">
        <v>239</v>
      </c>
      <c r="E1372" s="4" t="s">
        <v>737</v>
      </c>
      <c r="F1372" s="4" t="n">
        <v>0</v>
      </c>
      <c r="G1372" s="4" t="n">
        <v>0</v>
      </c>
      <c r="H1372" s="4" t="n">
        <v>0</v>
      </c>
      <c r="I1372" s="4" t="n">
        <f aca="false">SUMIFS(bibli_modele_init!$D$1:$D$4467,bibli_modele_init!$A$1:$A$4467,$C1372,bibli_modele_init!$C$1:$C$4467,$E1372)</f>
        <v>0</v>
      </c>
      <c r="J1372" s="0" t="n">
        <f aca="false">SUMIFS(bibli_modele_init!$E$1:$E$4467,bibli_modele_init!$A$1:$A$4467,$C1372,bibli_modele_init!$C$1:$C$4467,$E1372)</f>
        <v>0</v>
      </c>
      <c r="K1372" s="0" t="n">
        <f aca="false">F1372-I1372</f>
        <v>0</v>
      </c>
      <c r="L1372" s="0" t="n">
        <f aca="false">G1372-J1372</f>
        <v>0</v>
      </c>
      <c r="M1372" s="0" t="n">
        <v>1</v>
      </c>
    </row>
    <row r="1373" customFormat="false" ht="15.8" hidden="false" customHeight="false" outlineLevel="0" collapsed="false">
      <c r="A1373" s="0" t="str">
        <f aca="false">MID(C1373,1,2)</f>
        <v>04</v>
      </c>
      <c r="B1373" s="0" t="str">
        <f aca="false">VLOOKUP(A1373,Nomenclature!$E$1:$F$9,2,0)</f>
        <v>Enseignement Recherche</v>
      </c>
      <c r="C1373" s="5" t="s">
        <v>426</v>
      </c>
      <c r="D1373" s="4" t="s">
        <v>738</v>
      </c>
      <c r="E1373" s="4" t="s">
        <v>738</v>
      </c>
      <c r="F1373" s="4" t="n">
        <v>0.15</v>
      </c>
      <c r="G1373" s="4" t="n">
        <v>20</v>
      </c>
      <c r="H1373" s="4" t="n">
        <v>0</v>
      </c>
      <c r="I1373" s="4" t="n">
        <f aca="false">SUMIFS(bibli_modele_init!$D$1:$D$4467,bibli_modele_init!$A$1:$A$4467,$C1373,bibli_modele_init!$C$1:$C$4467,$E1373)</f>
        <v>0</v>
      </c>
      <c r="J1373" s="0" t="n">
        <f aca="false">SUMIFS(bibli_modele_init!$E$1:$E$4467,bibli_modele_init!$A$1:$A$4467,$C1373,bibli_modele_init!$C$1:$C$4467,$E1373)</f>
        <v>0</v>
      </c>
      <c r="K1373" s="0" t="n">
        <f aca="false">F1373-I1373</f>
        <v>0.15</v>
      </c>
      <c r="L1373" s="0" t="n">
        <f aca="false">G1373-J1373</f>
        <v>20</v>
      </c>
      <c r="M1373" s="0" t="n">
        <v>1</v>
      </c>
    </row>
    <row r="1374" customFormat="false" ht="15.8" hidden="false" customHeight="false" outlineLevel="0" collapsed="false">
      <c r="A1374" s="0" t="str">
        <f aca="false">MID(C1374,1,2)</f>
        <v>04</v>
      </c>
      <c r="B1374" s="0" t="str">
        <f aca="false">VLOOKUP(A1374,Nomenclature!$E$1:$F$9,2,0)</f>
        <v>Enseignement Recherche</v>
      </c>
      <c r="C1374" s="5" t="s">
        <v>562</v>
      </c>
      <c r="D1374" s="4" t="s">
        <v>155</v>
      </c>
      <c r="E1374" s="4" t="s">
        <v>732</v>
      </c>
      <c r="F1374" s="4" t="n">
        <v>0.675863431286719</v>
      </c>
      <c r="G1374" s="4" t="n">
        <v>180.14823516</v>
      </c>
      <c r="H1374" s="4" t="n">
        <v>5755.120587</v>
      </c>
      <c r="I1374" s="4" t="n">
        <f aca="false">SUMIFS(bibli_modele_init!$D$1:$D$4467,bibli_modele_init!$A$1:$A$4467,$C1374,bibli_modele_init!$C$1:$C$4467,$E1374)</f>
        <v>0</v>
      </c>
      <c r="J1374" s="0" t="n">
        <f aca="false">SUMIFS(bibli_modele_init!$E$1:$E$4467,bibli_modele_init!$A$1:$A$4467,$C1374,bibli_modele_init!$C$1:$C$4467,$E1374)</f>
        <v>0</v>
      </c>
      <c r="K1374" s="0" t="n">
        <f aca="false">F1374-I1374</f>
        <v>0.675863431286719</v>
      </c>
      <c r="L1374" s="0" t="n">
        <f aca="false">G1374-J1374</f>
        <v>180.14823516</v>
      </c>
      <c r="M1374" s="0" t="n">
        <v>1</v>
      </c>
    </row>
    <row r="1375" customFormat="false" ht="15.8" hidden="false" customHeight="false" outlineLevel="0" collapsed="false">
      <c r="A1375" s="0" t="str">
        <f aca="false">MID(C1375,1,2)</f>
        <v>04</v>
      </c>
      <c r="B1375" s="0" t="str">
        <f aca="false">VLOOKUP(A1375,Nomenclature!$E$1:$F$9,2,0)</f>
        <v>Enseignement Recherche</v>
      </c>
      <c r="C1375" s="5" t="s">
        <v>562</v>
      </c>
      <c r="D1375" s="4" t="s">
        <v>239</v>
      </c>
      <c r="E1375" s="4" t="s">
        <v>733</v>
      </c>
      <c r="F1375" s="4" t="n">
        <v>0</v>
      </c>
      <c r="G1375" s="4" t="n">
        <v>0</v>
      </c>
      <c r="H1375" s="4" t="n">
        <v>0</v>
      </c>
      <c r="I1375" s="4" t="n">
        <f aca="false">SUMIFS(bibli_modele_init!$D$1:$D$4467,bibli_modele_init!$A$1:$A$4467,$C1375,bibli_modele_init!$C$1:$C$4467,$E1375)</f>
        <v>0</v>
      </c>
      <c r="J1375" s="0" t="n">
        <f aca="false">SUMIFS(bibli_modele_init!$E$1:$E$4467,bibli_modele_init!$A$1:$A$4467,$C1375,bibli_modele_init!$C$1:$C$4467,$E1375)</f>
        <v>0</v>
      </c>
      <c r="K1375" s="0" t="n">
        <f aca="false">F1375-I1375</f>
        <v>0</v>
      </c>
      <c r="L1375" s="0" t="n">
        <f aca="false">G1375-J1375</f>
        <v>0</v>
      </c>
      <c r="M1375" s="0" t="n">
        <v>1</v>
      </c>
    </row>
    <row r="1376" customFormat="false" ht="15.8" hidden="false" customHeight="false" outlineLevel="0" collapsed="false">
      <c r="A1376" s="0" t="str">
        <f aca="false">MID(C1376,1,2)</f>
        <v>04</v>
      </c>
      <c r="B1376" s="0" t="str">
        <f aca="false">VLOOKUP(A1376,Nomenclature!$E$1:$F$9,2,0)</f>
        <v>Enseignement Recherche</v>
      </c>
      <c r="C1376" s="5" t="s">
        <v>562</v>
      </c>
      <c r="D1376" s="4" t="s">
        <v>155</v>
      </c>
      <c r="E1376" s="4" t="s">
        <v>734</v>
      </c>
      <c r="F1376" s="4" t="n">
        <v>0.100212845658623</v>
      </c>
      <c r="G1376" s="4" t="n">
        <v>69.1764704999998</v>
      </c>
      <c r="H1376" s="4" t="n">
        <v>363.6952937</v>
      </c>
      <c r="I1376" s="4" t="n">
        <f aca="false">SUMIFS(bibli_modele_init!$D$1:$D$4467,bibli_modele_init!$A$1:$A$4467,$C1376,bibli_modele_init!$C$1:$C$4467,$E1376)</f>
        <v>0</v>
      </c>
      <c r="J1376" s="0" t="n">
        <f aca="false">SUMIFS(bibli_modele_init!$E$1:$E$4467,bibli_modele_init!$A$1:$A$4467,$C1376,bibli_modele_init!$C$1:$C$4467,$E1376)</f>
        <v>0</v>
      </c>
      <c r="K1376" s="0" t="n">
        <f aca="false">F1376-I1376</f>
        <v>0.100212845658623</v>
      </c>
      <c r="L1376" s="0" t="n">
        <f aca="false">G1376-J1376</f>
        <v>69.1764704999998</v>
      </c>
      <c r="M1376" s="0" t="n">
        <v>1</v>
      </c>
    </row>
    <row r="1377" customFormat="false" ht="15.8" hidden="false" customHeight="false" outlineLevel="0" collapsed="false">
      <c r="A1377" s="0" t="str">
        <f aca="false">MID(C1377,1,2)</f>
        <v>04</v>
      </c>
      <c r="B1377" s="0" t="str">
        <f aca="false">VLOOKUP(A1377,Nomenclature!$E$1:$F$9,2,0)</f>
        <v>Enseignement Recherche</v>
      </c>
      <c r="C1377" s="5" t="s">
        <v>562</v>
      </c>
      <c r="D1377" s="4" t="s">
        <v>239</v>
      </c>
      <c r="E1377" s="4" t="s">
        <v>735</v>
      </c>
      <c r="F1377" s="4" t="n">
        <v>0</v>
      </c>
      <c r="G1377" s="4" t="n">
        <v>0</v>
      </c>
      <c r="H1377" s="4" t="n">
        <v>0</v>
      </c>
      <c r="I1377" s="4" t="n">
        <f aca="false">SUMIFS(bibli_modele_init!$D$1:$D$4467,bibli_modele_init!$A$1:$A$4467,$C1377,bibli_modele_init!$C$1:$C$4467,$E1377)</f>
        <v>0</v>
      </c>
      <c r="J1377" s="0" t="n">
        <f aca="false">SUMIFS(bibli_modele_init!$E$1:$E$4467,bibli_modele_init!$A$1:$A$4467,$C1377,bibli_modele_init!$C$1:$C$4467,$E1377)</f>
        <v>0</v>
      </c>
      <c r="K1377" s="0" t="n">
        <f aca="false">F1377-I1377</f>
        <v>0</v>
      </c>
      <c r="L1377" s="0" t="n">
        <f aca="false">G1377-J1377</f>
        <v>0</v>
      </c>
      <c r="M1377" s="0" t="n">
        <v>1</v>
      </c>
    </row>
    <row r="1378" customFormat="false" ht="15.8" hidden="false" customHeight="false" outlineLevel="0" collapsed="false">
      <c r="A1378" s="0" t="str">
        <f aca="false">MID(C1378,1,2)</f>
        <v>04</v>
      </c>
      <c r="B1378" s="0" t="str">
        <f aca="false">VLOOKUP(A1378,Nomenclature!$E$1:$F$9,2,0)</f>
        <v>Enseignement Recherche</v>
      </c>
      <c r="C1378" s="5" t="s">
        <v>562</v>
      </c>
      <c r="D1378" s="4" t="s">
        <v>155</v>
      </c>
      <c r="E1378" s="4" t="s">
        <v>736</v>
      </c>
      <c r="F1378" s="4" t="n">
        <v>0.181517607279172</v>
      </c>
      <c r="G1378" s="4" t="n">
        <v>105.14823516</v>
      </c>
      <c r="H1378" s="4" t="n">
        <v>1071.370587</v>
      </c>
      <c r="I1378" s="4" t="n">
        <f aca="false">SUMIFS(bibli_modele_init!$D$1:$D$4467,bibli_modele_init!$A$1:$A$4467,$C1378,bibli_modele_init!$C$1:$C$4467,$E1378)</f>
        <v>0</v>
      </c>
      <c r="J1378" s="0" t="n">
        <f aca="false">SUMIFS(bibli_modele_init!$E$1:$E$4467,bibli_modele_init!$A$1:$A$4467,$C1378,bibli_modele_init!$C$1:$C$4467,$E1378)</f>
        <v>0</v>
      </c>
      <c r="K1378" s="0" t="n">
        <f aca="false">F1378-I1378</f>
        <v>0.181517607279172</v>
      </c>
      <c r="L1378" s="0" t="n">
        <f aca="false">G1378-J1378</f>
        <v>105.14823516</v>
      </c>
      <c r="M1378" s="0" t="n">
        <v>1</v>
      </c>
    </row>
    <row r="1379" customFormat="false" ht="15.8" hidden="false" customHeight="false" outlineLevel="0" collapsed="false">
      <c r="A1379" s="0" t="str">
        <f aca="false">MID(C1379,1,2)</f>
        <v>04</v>
      </c>
      <c r="B1379" s="0" t="str">
        <f aca="false">VLOOKUP(A1379,Nomenclature!$E$1:$F$9,2,0)</f>
        <v>Enseignement Recherche</v>
      </c>
      <c r="C1379" s="5" t="s">
        <v>562</v>
      </c>
      <c r="D1379" s="4" t="s">
        <v>239</v>
      </c>
      <c r="E1379" s="4" t="s">
        <v>737</v>
      </c>
      <c r="F1379" s="4" t="n">
        <v>0</v>
      </c>
      <c r="G1379" s="4" t="n">
        <v>0</v>
      </c>
      <c r="H1379" s="4" t="n">
        <v>0</v>
      </c>
      <c r="I1379" s="4" t="n">
        <f aca="false">SUMIFS(bibli_modele_init!$D$1:$D$4467,bibli_modele_init!$A$1:$A$4467,$C1379,bibli_modele_init!$C$1:$C$4467,$E1379)</f>
        <v>0</v>
      </c>
      <c r="J1379" s="0" t="n">
        <f aca="false">SUMIFS(bibli_modele_init!$E$1:$E$4467,bibli_modele_init!$A$1:$A$4467,$C1379,bibli_modele_init!$C$1:$C$4467,$E1379)</f>
        <v>0</v>
      </c>
      <c r="K1379" s="0" t="n">
        <f aca="false">F1379-I1379</f>
        <v>0</v>
      </c>
      <c r="L1379" s="0" t="n">
        <f aca="false">G1379-J1379</f>
        <v>0</v>
      </c>
      <c r="M1379" s="0" t="n">
        <v>1</v>
      </c>
    </row>
    <row r="1380" customFormat="false" ht="15.8" hidden="false" customHeight="false" outlineLevel="0" collapsed="false">
      <c r="A1380" s="0" t="str">
        <f aca="false">MID(C1380,1,2)</f>
        <v>04</v>
      </c>
      <c r="B1380" s="0" t="str">
        <f aca="false">VLOOKUP(A1380,Nomenclature!$E$1:$F$9,2,0)</f>
        <v>Enseignement Recherche</v>
      </c>
      <c r="C1380" s="5" t="s">
        <v>562</v>
      </c>
      <c r="D1380" s="4" t="s">
        <v>738</v>
      </c>
      <c r="E1380" s="4" t="s">
        <v>738</v>
      </c>
      <c r="F1380" s="4" t="n">
        <v>0.15</v>
      </c>
      <c r="G1380" s="4" t="n">
        <v>20</v>
      </c>
      <c r="H1380" s="4" t="n">
        <v>0</v>
      </c>
      <c r="I1380" s="4" t="n">
        <f aca="false">SUMIFS(bibli_modele_init!$D$1:$D$4467,bibli_modele_init!$A$1:$A$4467,$C1380,bibli_modele_init!$C$1:$C$4467,$E1380)</f>
        <v>0</v>
      </c>
      <c r="J1380" s="0" t="n">
        <f aca="false">SUMIFS(bibli_modele_init!$E$1:$E$4467,bibli_modele_init!$A$1:$A$4467,$C1380,bibli_modele_init!$C$1:$C$4467,$E1380)</f>
        <v>0</v>
      </c>
      <c r="K1380" s="0" t="n">
        <f aca="false">F1380-I1380</f>
        <v>0.15</v>
      </c>
      <c r="L1380" s="0" t="n">
        <f aca="false">G1380-J1380</f>
        <v>20</v>
      </c>
      <c r="M1380" s="0" t="n">
        <v>1</v>
      </c>
    </row>
    <row r="1381" customFormat="false" ht="15.8" hidden="false" customHeight="false" outlineLevel="0" collapsed="false">
      <c r="A1381" s="0" t="str">
        <f aca="false">MID(C1381,1,2)</f>
        <v>04</v>
      </c>
      <c r="B1381" s="0" t="str">
        <f aca="false">VLOOKUP(A1381,Nomenclature!$E$1:$F$9,2,0)</f>
        <v>Enseignement Recherche</v>
      </c>
      <c r="C1381" s="5" t="s">
        <v>707</v>
      </c>
      <c r="D1381" s="4" t="s">
        <v>155</v>
      </c>
      <c r="E1381" s="4" t="s">
        <v>732</v>
      </c>
      <c r="F1381" s="4" t="n">
        <v>0.832906924890395</v>
      </c>
      <c r="G1381" s="4" t="n">
        <v>216.689411635</v>
      </c>
      <c r="H1381" s="4" t="n">
        <v>5755.120587</v>
      </c>
      <c r="I1381" s="4" t="n">
        <f aca="false">SUMIFS(bibli_modele_init!$D$1:$D$4467,bibli_modele_init!$A$1:$A$4467,$C1381,bibli_modele_init!$C$1:$C$4467,$E1381)</f>
        <v>0.845568218409457</v>
      </c>
      <c r="J1381" s="0" t="n">
        <f aca="false">SUMIFS(bibli_modele_init!$E$1:$E$4467,bibli_modele_init!$A$1:$A$4467,$C1381,bibli_modele_init!$C$1:$C$4467,$E1381)</f>
        <v>292.689411635</v>
      </c>
      <c r="K1381" s="0" t="n">
        <f aca="false">F1381-I1381</f>
        <v>-0.012661293519062</v>
      </c>
      <c r="L1381" s="0" t="n">
        <f aca="false">G1381-J1381</f>
        <v>-76</v>
      </c>
      <c r="M1381" s="0" t="n">
        <v>1</v>
      </c>
    </row>
    <row r="1382" customFormat="false" ht="15.8" hidden="false" customHeight="false" outlineLevel="0" collapsed="false">
      <c r="A1382" s="0" t="str">
        <f aca="false">MID(C1382,1,2)</f>
        <v>04</v>
      </c>
      <c r="B1382" s="0" t="str">
        <f aca="false">VLOOKUP(A1382,Nomenclature!$E$1:$F$9,2,0)</f>
        <v>Enseignement Recherche</v>
      </c>
      <c r="C1382" s="5" t="s">
        <v>707</v>
      </c>
      <c r="D1382" s="4" t="s">
        <v>239</v>
      </c>
      <c r="E1382" s="4" t="s">
        <v>733</v>
      </c>
      <c r="F1382" s="4" t="n">
        <v>0.434473703409902</v>
      </c>
      <c r="G1382" s="4" t="n">
        <v>170.839999865</v>
      </c>
      <c r="H1382" s="4" t="n">
        <v>1874.945294</v>
      </c>
      <c r="I1382" s="4" t="n">
        <f aca="false">SUMIFS(bibli_modele_init!$D$1:$D$4467,bibli_modele_init!$A$1:$A$4467,$C1382,bibli_modele_init!$C$1:$C$4467,$E1382)</f>
        <v>0.441301460980536</v>
      </c>
      <c r="J1382" s="0" t="n">
        <f aca="false">SUMIFS(bibli_modele_init!$E$1:$E$4467,bibli_modele_init!$A$1:$A$4467,$C1382,bibli_modele_init!$C$1:$C$4467,$E1382)</f>
        <v>170.839999865</v>
      </c>
      <c r="K1382" s="0" t="n">
        <f aca="false">F1382-I1382</f>
        <v>-0.00682775757063397</v>
      </c>
      <c r="L1382" s="0" t="n">
        <f aca="false">G1382-J1382</f>
        <v>0</v>
      </c>
      <c r="M1382" s="0" t="n">
        <v>1</v>
      </c>
    </row>
    <row r="1383" customFormat="false" ht="15.8" hidden="false" customHeight="false" outlineLevel="0" collapsed="false">
      <c r="A1383" s="0" t="str">
        <f aca="false">MID(C1383,1,2)</f>
        <v>04</v>
      </c>
      <c r="B1383" s="0" t="str">
        <f aca="false">VLOOKUP(A1383,Nomenclature!$E$1:$F$9,2,0)</f>
        <v>Enseignement Recherche</v>
      </c>
      <c r="C1383" s="5" t="s">
        <v>707</v>
      </c>
      <c r="D1383" s="4" t="s">
        <v>155</v>
      </c>
      <c r="E1383" s="4" t="s">
        <v>734</v>
      </c>
      <c r="F1383" s="4" t="n">
        <v>0.139809376713727</v>
      </c>
      <c r="G1383" s="4" t="n">
        <v>65.7176469749999</v>
      </c>
      <c r="H1383" s="4" t="n">
        <v>363.6952937</v>
      </c>
      <c r="I1383" s="4" t="n">
        <f aca="false">SUMIFS(bibli_modele_init!$D$1:$D$4467,bibli_modele_init!$A$1:$A$4467,$C1383,bibli_modele_init!$C$1:$C$4467,$E1383)</f>
        <v>0.127741198709714</v>
      </c>
      <c r="J1383" s="0" t="n">
        <f aca="false">SUMIFS(bibli_modele_init!$E$1:$E$4467,bibli_modele_init!$A$1:$A$4467,$C1383,bibli_modele_init!$C$1:$C$4467,$E1383)</f>
        <v>65.717646975</v>
      </c>
      <c r="K1383" s="0" t="n">
        <f aca="false">F1383-I1383</f>
        <v>0.012068178004013</v>
      </c>
      <c r="L1383" s="0" t="n">
        <f aca="false">G1383-J1383</f>
        <v>0</v>
      </c>
      <c r="M1383" s="0" t="n">
        <v>1</v>
      </c>
    </row>
    <row r="1384" customFormat="false" ht="15.8" hidden="false" customHeight="false" outlineLevel="0" collapsed="false">
      <c r="A1384" s="0" t="str">
        <f aca="false">MID(C1384,1,2)</f>
        <v>04</v>
      </c>
      <c r="B1384" s="0" t="str">
        <f aca="false">VLOOKUP(A1384,Nomenclature!$E$1:$F$9,2,0)</f>
        <v>Enseignement Recherche</v>
      </c>
      <c r="C1384" s="5" t="s">
        <v>707</v>
      </c>
      <c r="D1384" s="4" t="s">
        <v>239</v>
      </c>
      <c r="E1384" s="4" t="s">
        <v>735</v>
      </c>
      <c r="F1384" s="4" t="n">
        <v>0.0729295145195682</v>
      </c>
      <c r="G1384" s="4" t="n">
        <v>72.635294025</v>
      </c>
      <c r="H1384" s="4" t="n">
        <v>363.6952937</v>
      </c>
      <c r="I1384" s="4" t="n">
        <f aca="false">SUMIFS(bibli_modele_init!$D$1:$D$4467,bibli_modele_init!$A$1:$A$4467,$C1384,bibli_modele_init!$C$1:$C$4467,$E1384)</f>
        <v>0.0740756023788756</v>
      </c>
      <c r="J1384" s="0" t="n">
        <f aca="false">SUMIFS(bibli_modele_init!$E$1:$E$4467,bibli_modele_init!$A$1:$A$4467,$C1384,bibli_modele_init!$C$1:$C$4467,$E1384)</f>
        <v>72.635294025</v>
      </c>
      <c r="K1384" s="0" t="n">
        <f aca="false">F1384-I1384</f>
        <v>-0.00114608785930741</v>
      </c>
      <c r="L1384" s="0" t="n">
        <f aca="false">G1384-J1384</f>
        <v>0</v>
      </c>
      <c r="M1384" s="0" t="n">
        <v>1</v>
      </c>
    </row>
    <row r="1385" customFormat="false" ht="15.8" hidden="false" customHeight="false" outlineLevel="0" collapsed="false">
      <c r="A1385" s="0" t="str">
        <f aca="false">MID(C1385,1,2)</f>
        <v>04</v>
      </c>
      <c r="B1385" s="0" t="str">
        <f aca="false">VLOOKUP(A1385,Nomenclature!$E$1:$F$9,2,0)</f>
        <v>Enseignement Recherche</v>
      </c>
      <c r="C1385" s="5" t="s">
        <v>707</v>
      </c>
      <c r="D1385" s="4" t="s">
        <v>155</v>
      </c>
      <c r="E1385" s="4" t="s">
        <v>736</v>
      </c>
      <c r="F1385" s="4" t="n">
        <v>0.195733127349243</v>
      </c>
      <c r="G1385" s="4" t="n">
        <v>101.689411635</v>
      </c>
      <c r="H1385" s="4" t="n">
        <v>1071.370587</v>
      </c>
      <c r="I1385" s="4" t="n">
        <f aca="false">SUMIFS(bibli_modele_init!$D$1:$D$4467,bibli_modele_init!$A$1:$A$4467,$C1385,bibli_modele_init!$C$1:$C$4467,$E1385)</f>
        <v>0.1788376781936</v>
      </c>
      <c r="J1385" s="0" t="n">
        <f aca="false">SUMIFS(bibli_modele_init!$E$1:$E$4467,bibli_modele_init!$A$1:$A$4467,$C1385,bibli_modele_init!$C$1:$C$4467,$E1385)</f>
        <v>101.689411635</v>
      </c>
      <c r="K1385" s="0" t="n">
        <f aca="false">F1385-I1385</f>
        <v>0.016895449155643</v>
      </c>
      <c r="L1385" s="0" t="n">
        <f aca="false">G1385-J1385</f>
        <v>0</v>
      </c>
      <c r="M1385" s="0" t="n">
        <v>1</v>
      </c>
    </row>
    <row r="1386" customFormat="false" ht="15.8" hidden="false" customHeight="false" outlineLevel="0" collapsed="false">
      <c r="A1386" s="0" t="str">
        <f aca="false">MID(C1386,1,2)</f>
        <v>04</v>
      </c>
      <c r="B1386" s="0" t="str">
        <f aca="false">VLOOKUP(A1386,Nomenclature!$E$1:$F$9,2,0)</f>
        <v>Enseignement Recherche</v>
      </c>
      <c r="C1386" s="5" t="s">
        <v>707</v>
      </c>
      <c r="D1386" s="4" t="s">
        <v>239</v>
      </c>
      <c r="E1386" s="4" t="s">
        <v>737</v>
      </c>
      <c r="F1386" s="4" t="n">
        <v>0.102101320301327</v>
      </c>
      <c r="G1386" s="4" t="n">
        <v>105.839999865</v>
      </c>
      <c r="H1386" s="4" t="n">
        <v>363.6952937</v>
      </c>
      <c r="I1386" s="4" t="n">
        <f aca="false">SUMIFS(bibli_modele_init!$D$1:$D$4467,bibli_modele_init!$A$1:$A$4467,$C1386,bibli_modele_init!$C$1:$C$4467,$E1386)</f>
        <v>0.103705843330426</v>
      </c>
      <c r="J1386" s="0" t="n">
        <f aca="false">SUMIFS(bibli_modele_init!$E$1:$E$4467,bibli_modele_init!$A$1:$A$4467,$C1386,bibli_modele_init!$C$1:$C$4467,$E1386)</f>
        <v>105.839999865</v>
      </c>
      <c r="K1386" s="0" t="n">
        <f aca="false">F1386-I1386</f>
        <v>-0.001604523029099</v>
      </c>
      <c r="L1386" s="0" t="n">
        <f aca="false">G1386-J1386</f>
        <v>0</v>
      </c>
      <c r="M1386" s="0" t="n">
        <v>1</v>
      </c>
    </row>
    <row r="1387" customFormat="false" ht="15.8" hidden="false" customHeight="false" outlineLevel="0" collapsed="false">
      <c r="A1387" s="0" t="str">
        <f aca="false">MID(C1387,1,2)</f>
        <v>04</v>
      </c>
      <c r="B1387" s="0" t="str">
        <f aca="false">VLOOKUP(A1387,Nomenclature!$E$1:$F$9,2,0)</f>
        <v>Enseignement Recherche</v>
      </c>
      <c r="C1387" s="5" t="s">
        <v>707</v>
      </c>
      <c r="D1387" s="4" t="s">
        <v>738</v>
      </c>
      <c r="E1387" s="4" t="s">
        <v>738</v>
      </c>
      <c r="F1387" s="4" t="n">
        <v>0.15</v>
      </c>
      <c r="G1387" s="4" t="n">
        <v>20</v>
      </c>
      <c r="H1387" s="4" t="n">
        <v>0</v>
      </c>
      <c r="I1387" s="4" t="n">
        <f aca="false">SUMIFS(bibli_modele_init!$D$1:$D$4467,bibli_modele_init!$A$1:$A$4467,$C1387,bibli_modele_init!$C$1:$C$4467,$E1387)</f>
        <v>0.15</v>
      </c>
      <c r="J1387" s="0" t="n">
        <f aca="false">SUMIFS(bibli_modele_init!$E$1:$E$4467,bibli_modele_init!$A$1:$A$4467,$C1387,bibli_modele_init!$C$1:$C$4467,$E1387)</f>
        <v>20</v>
      </c>
      <c r="K1387" s="0" t="n">
        <f aca="false">F1387-I1387</f>
        <v>0</v>
      </c>
      <c r="L1387" s="0" t="n">
        <f aca="false">G1387-J1387</f>
        <v>0</v>
      </c>
      <c r="M1387" s="0" t="n">
        <v>1</v>
      </c>
    </row>
    <row r="1388" customFormat="false" ht="15.8" hidden="false" customHeight="false" outlineLevel="0" collapsed="false">
      <c r="A1388" s="0" t="str">
        <f aca="false">MID(C1388,1,2)</f>
        <v>04</v>
      </c>
      <c r="B1388" s="0" t="str">
        <f aca="false">VLOOKUP(A1388,Nomenclature!$E$1:$F$9,2,0)</f>
        <v>Enseignement Recherche</v>
      </c>
      <c r="C1388" s="5" t="s">
        <v>593</v>
      </c>
      <c r="D1388" s="4" t="s">
        <v>155</v>
      </c>
      <c r="E1388" s="4" t="s">
        <v>732</v>
      </c>
      <c r="F1388" s="4" t="n">
        <v>0.903699862940655</v>
      </c>
      <c r="G1388" s="4" t="n">
        <v>121.950360467525</v>
      </c>
      <c r="H1388" s="4" t="n">
        <v>3676.233361</v>
      </c>
      <c r="I1388" s="4" t="n">
        <f aca="false">SUMIFS(bibli_modele_init!$D$1:$D$4467,bibli_modele_init!$A$1:$A$4467,$C1388,bibli_modele_init!$C$1:$C$4467,$E1388)</f>
        <v>0.917837255346262</v>
      </c>
      <c r="J1388" s="0" t="n">
        <f aca="false">SUMIFS(bibli_modele_init!$E$1:$E$4467,bibli_modele_init!$A$1:$A$4467,$C1388,bibli_modele_init!$C$1:$C$4467,$E1388)</f>
        <v>201.213655875495</v>
      </c>
      <c r="K1388" s="0" t="n">
        <f aca="false">F1388-I1388</f>
        <v>-0.014137392405607</v>
      </c>
      <c r="L1388" s="0" t="n">
        <f aca="false">G1388-J1388</f>
        <v>-79.26329540797</v>
      </c>
      <c r="M1388" s="0" t="n">
        <v>1</v>
      </c>
    </row>
    <row r="1389" customFormat="false" ht="15.8" hidden="false" customHeight="false" outlineLevel="0" collapsed="false">
      <c r="A1389" s="0" t="str">
        <f aca="false">MID(C1389,1,2)</f>
        <v>04</v>
      </c>
      <c r="B1389" s="0" t="str">
        <f aca="false">VLOOKUP(A1389,Nomenclature!$E$1:$F$9,2,0)</f>
        <v>Enseignement Recherche</v>
      </c>
      <c r="C1389" s="5" t="s">
        <v>593</v>
      </c>
      <c r="D1389" s="4" t="s">
        <v>239</v>
      </c>
      <c r="E1389" s="4" t="s">
        <v>733</v>
      </c>
      <c r="F1389" s="4" t="n">
        <v>0.632510699596581</v>
      </c>
      <c r="G1389" s="4" t="n">
        <v>96.2143232727252</v>
      </c>
      <c r="H1389" s="4" t="n">
        <v>1230.152342</v>
      </c>
      <c r="I1389" s="4" t="n">
        <f aca="false">SUMIFS(bibli_modele_init!$D$1:$D$4467,bibli_modele_init!$A$1:$A$4467,$C1389,bibli_modele_init!$C$1:$C$4467,$E1389)</f>
        <v>0.651082646011407</v>
      </c>
      <c r="J1389" s="0" t="n">
        <f aca="false">SUMIFS(bibli_modele_init!$E$1:$E$4467,bibli_modele_init!$A$1:$A$4467,$C1389,bibli_modele_init!$C$1:$C$4467,$E1389)</f>
        <v>97.2075001360202</v>
      </c>
      <c r="K1389" s="0" t="n">
        <f aca="false">F1389-I1389</f>
        <v>-0.0185719464148261</v>
      </c>
      <c r="L1389" s="0" t="n">
        <f aca="false">G1389-J1389</f>
        <v>-0.993176863295005</v>
      </c>
      <c r="M1389" s="0" t="n">
        <v>1</v>
      </c>
    </row>
    <row r="1390" customFormat="false" ht="15.8" hidden="false" customHeight="false" outlineLevel="0" collapsed="false">
      <c r="A1390" s="0" t="str">
        <f aca="false">MID(C1390,1,2)</f>
        <v>04</v>
      </c>
      <c r="B1390" s="0" t="str">
        <f aca="false">VLOOKUP(A1390,Nomenclature!$E$1:$F$9,2,0)</f>
        <v>Enseignement Recherche</v>
      </c>
      <c r="C1390" s="5" t="s">
        <v>593</v>
      </c>
      <c r="D1390" s="4" t="s">
        <v>155</v>
      </c>
      <c r="E1390" s="4" t="s">
        <v>734</v>
      </c>
      <c r="F1390" s="4" t="n">
        <v>0.15169247703234</v>
      </c>
      <c r="G1390" s="4" t="n">
        <v>48.5456040000001</v>
      </c>
      <c r="H1390" s="4" t="n">
        <v>170.152342</v>
      </c>
      <c r="I1390" s="4" t="n">
        <f aca="false">SUMIFS(bibli_modele_init!$D$1:$D$4467,bibli_modele_init!$A$1:$A$4467,$C1390,bibli_modele_init!$C$1:$C$4467,$E1390)</f>
        <v>0.138658985361239</v>
      </c>
      <c r="J1390" s="0" t="n">
        <f aca="false">SUMIFS(bibli_modele_init!$E$1:$E$4467,bibli_modele_init!$A$1:$A$4467,$C1390,bibli_modele_init!$C$1:$C$4467,$E1390)</f>
        <v>48.545604</v>
      </c>
      <c r="K1390" s="0" t="n">
        <f aca="false">F1390-I1390</f>
        <v>0.013033491671101</v>
      </c>
      <c r="L1390" s="0" t="n">
        <f aca="false">G1390-J1390</f>
        <v>0</v>
      </c>
      <c r="M1390" s="0" t="n">
        <v>1</v>
      </c>
    </row>
    <row r="1391" customFormat="false" ht="15.8" hidden="false" customHeight="false" outlineLevel="0" collapsed="false">
      <c r="A1391" s="0" t="str">
        <f aca="false">MID(C1391,1,2)</f>
        <v>04</v>
      </c>
      <c r="B1391" s="0" t="str">
        <f aca="false">VLOOKUP(A1391,Nomenclature!$E$1:$F$9,2,0)</f>
        <v>Enseignement Recherche</v>
      </c>
      <c r="C1391" s="5" t="s">
        <v>593</v>
      </c>
      <c r="D1391" s="4" t="s">
        <v>239</v>
      </c>
      <c r="E1391" s="4" t="s">
        <v>735</v>
      </c>
      <c r="F1391" s="4" t="n">
        <v>0.106171438887962</v>
      </c>
      <c r="G1391" s="4" t="n">
        <v>58.2547248000001</v>
      </c>
      <c r="H1391" s="4" t="n">
        <v>170.152342</v>
      </c>
      <c r="I1391" s="4" t="n">
        <f aca="false">SUMIFS(bibli_modele_init!$D$1:$D$4467,bibli_modele_init!$A$1:$A$4467,$C1391,bibli_modele_init!$C$1:$C$4467,$E1391)</f>
        <v>0.109288872723343</v>
      </c>
      <c r="J1391" s="0" t="n">
        <f aca="false">SUMIFS(bibli_modele_init!$E$1:$E$4467,bibli_modele_init!$A$1:$A$4467,$C1391,bibli_modele_init!$C$1:$C$4467,$E1391)</f>
        <v>58.2547248</v>
      </c>
      <c r="K1391" s="0" t="n">
        <f aca="false">F1391-I1391</f>
        <v>-0.003117433835381</v>
      </c>
      <c r="L1391" s="0" t="n">
        <f aca="false">G1391-J1391</f>
        <v>0</v>
      </c>
      <c r="M1391" s="0" t="n">
        <v>1</v>
      </c>
    </row>
    <row r="1392" customFormat="false" ht="15.8" hidden="false" customHeight="false" outlineLevel="0" collapsed="false">
      <c r="A1392" s="0" t="str">
        <f aca="false">MID(C1392,1,2)</f>
        <v>04</v>
      </c>
      <c r="B1392" s="0" t="str">
        <f aca="false">VLOOKUP(A1392,Nomenclature!$E$1:$F$9,2,0)</f>
        <v>Enseignement Recherche</v>
      </c>
      <c r="C1392" s="5" t="s">
        <v>593</v>
      </c>
      <c r="D1392" s="4" t="s">
        <v>155</v>
      </c>
      <c r="E1392" s="4" t="s">
        <v>736</v>
      </c>
      <c r="F1392" s="4" t="n">
        <v>0.212369467791054</v>
      </c>
      <c r="G1392" s="4" t="n">
        <v>73.7893180800002</v>
      </c>
      <c r="H1392" s="4" t="n">
        <v>501.2333613</v>
      </c>
      <c r="I1392" s="4" t="n">
        <f aca="false">SUMIFS(bibli_modele_init!$D$1:$D$4467,bibli_modele_init!$A$1:$A$4467,$C1392,bibli_modele_init!$C$1:$C$4467,$E1392)</f>
        <v>0.194122579505734</v>
      </c>
      <c r="J1392" s="0" t="n">
        <f aca="false">SUMIFS(bibli_modele_init!$E$1:$E$4467,bibli_modele_init!$A$1:$A$4467,$C1392,bibli_modele_init!$C$1:$C$4467,$E1392)</f>
        <v>73.78931808</v>
      </c>
      <c r="K1392" s="0" t="n">
        <f aca="false">F1392-I1392</f>
        <v>0.01824688828532</v>
      </c>
      <c r="L1392" s="0" t="n">
        <f aca="false">G1392-J1392</f>
        <v>0</v>
      </c>
      <c r="M1392" s="0" t="n">
        <v>1</v>
      </c>
    </row>
    <row r="1393" customFormat="false" ht="15.8" hidden="false" customHeight="false" outlineLevel="0" collapsed="false">
      <c r="A1393" s="0" t="str">
        <f aca="false">MID(C1393,1,2)</f>
        <v>04</v>
      </c>
      <c r="B1393" s="0" t="str">
        <f aca="false">VLOOKUP(A1393,Nomenclature!$E$1:$F$9,2,0)</f>
        <v>Enseignement Recherche</v>
      </c>
      <c r="C1393" s="5" t="s">
        <v>593</v>
      </c>
      <c r="D1393" s="4" t="s">
        <v>239</v>
      </c>
      <c r="E1393" s="4" t="s">
        <v>737</v>
      </c>
      <c r="F1393" s="4" t="n">
        <v>0.148640014405197</v>
      </c>
      <c r="G1393" s="4" t="n">
        <v>81.5566147200002</v>
      </c>
      <c r="H1393" s="4" t="n">
        <v>170.152342</v>
      </c>
      <c r="I1393" s="4" t="n">
        <f aca="false">SUMIFS(bibli_modele_init!$D$1:$D$4467,bibli_modele_init!$A$1:$A$4467,$C1393,bibli_modele_init!$C$1:$C$4467,$E1393)</f>
        <v>0.153004421812681</v>
      </c>
      <c r="J1393" s="0" t="n">
        <f aca="false">SUMIFS(bibli_modele_init!$E$1:$E$4467,bibli_modele_init!$A$1:$A$4467,$C1393,bibli_modele_init!$C$1:$C$4467,$E1393)</f>
        <v>81.55661472</v>
      </c>
      <c r="K1393" s="0" t="n">
        <f aca="false">F1393-I1393</f>
        <v>-0.00436440740748401</v>
      </c>
      <c r="L1393" s="0" t="n">
        <f aca="false">G1393-J1393</f>
        <v>0</v>
      </c>
      <c r="M1393" s="0" t="n">
        <v>1</v>
      </c>
    </row>
    <row r="1394" customFormat="false" ht="15.8" hidden="false" customHeight="false" outlineLevel="0" collapsed="false">
      <c r="A1394" s="0" t="str">
        <f aca="false">MID(C1394,1,2)</f>
        <v>04</v>
      </c>
      <c r="B1394" s="0" t="str">
        <f aca="false">VLOOKUP(A1394,Nomenclature!$E$1:$F$9,2,0)</f>
        <v>Enseignement Recherche</v>
      </c>
      <c r="C1394" s="5" t="s">
        <v>593</v>
      </c>
      <c r="D1394" s="4" t="s">
        <v>738</v>
      </c>
      <c r="E1394" s="4" t="s">
        <v>738</v>
      </c>
      <c r="F1394" s="4" t="n">
        <v>0.15</v>
      </c>
      <c r="G1394" s="4" t="n">
        <v>20</v>
      </c>
      <c r="H1394" s="4" t="n">
        <v>0</v>
      </c>
      <c r="I1394" s="4" t="n">
        <f aca="false">SUMIFS(bibli_modele_init!$D$1:$D$4467,bibli_modele_init!$A$1:$A$4467,$C1394,bibli_modele_init!$C$1:$C$4467,$E1394)</f>
        <v>0.15</v>
      </c>
      <c r="J1394" s="0" t="n">
        <f aca="false">SUMIFS(bibli_modele_init!$E$1:$E$4467,bibli_modele_init!$A$1:$A$4467,$C1394,bibli_modele_init!$C$1:$C$4467,$E1394)</f>
        <v>20</v>
      </c>
      <c r="K1394" s="0" t="n">
        <f aca="false">F1394-I1394</f>
        <v>0</v>
      </c>
      <c r="L1394" s="0" t="n">
        <f aca="false">G1394-J1394</f>
        <v>0</v>
      </c>
      <c r="M1394" s="0" t="n">
        <v>1</v>
      </c>
    </row>
    <row r="1395" customFormat="false" ht="15.8" hidden="false" customHeight="false" outlineLevel="0" collapsed="false">
      <c r="A1395" s="0" t="str">
        <f aca="false">MID(C1395,1,2)</f>
        <v>04</v>
      </c>
      <c r="B1395" s="0" t="str">
        <f aca="false">VLOOKUP(A1395,Nomenclature!$E$1:$F$9,2,0)</f>
        <v>Enseignement Recherche</v>
      </c>
      <c r="C1395" s="5" t="s">
        <v>435</v>
      </c>
      <c r="D1395" s="4" t="s">
        <v>155</v>
      </c>
      <c r="E1395" s="4" t="s">
        <v>732</v>
      </c>
      <c r="F1395" s="4" t="n">
        <v>0.771051315717712</v>
      </c>
      <c r="G1395" s="4" t="n">
        <v>105.673441396999</v>
      </c>
      <c r="H1395" s="4" t="n">
        <v>3676.233361</v>
      </c>
      <c r="I1395" s="4" t="n">
        <f aca="false">SUMIFS(bibli_modele_init!$D$1:$D$4467,bibli_modele_init!$A$1:$A$4467,$C1395,bibli_modele_init!$C$1:$C$4467,$E1395)</f>
        <v>0</v>
      </c>
      <c r="J1395" s="0" t="n">
        <f aca="false">SUMIFS(bibli_modele_init!$E$1:$E$4467,bibli_modele_init!$A$1:$A$4467,$C1395,bibli_modele_init!$C$1:$C$4467,$E1395)</f>
        <v>0</v>
      </c>
      <c r="K1395" s="0" t="n">
        <f aca="false">F1395-I1395</f>
        <v>0.771051315717712</v>
      </c>
      <c r="L1395" s="0" t="n">
        <f aca="false">G1395-J1395</f>
        <v>105.673441396999</v>
      </c>
      <c r="M1395" s="0" t="n">
        <v>1</v>
      </c>
    </row>
    <row r="1396" customFormat="false" ht="15.8" hidden="false" customHeight="false" outlineLevel="0" collapsed="false">
      <c r="A1396" s="0" t="str">
        <f aca="false">MID(C1396,1,2)</f>
        <v>04</v>
      </c>
      <c r="B1396" s="0" t="str">
        <f aca="false">VLOOKUP(A1396,Nomenclature!$E$1:$F$9,2,0)</f>
        <v>Enseignement Recherche</v>
      </c>
      <c r="C1396" s="5" t="s">
        <v>435</v>
      </c>
      <c r="D1396" s="4" t="s">
        <v>239</v>
      </c>
      <c r="E1396" s="4" t="s">
        <v>733</v>
      </c>
      <c r="F1396" s="4" t="n">
        <v>0</v>
      </c>
      <c r="G1396" s="4" t="n">
        <v>0</v>
      </c>
      <c r="H1396" s="4" t="n">
        <v>0</v>
      </c>
      <c r="I1396" s="4" t="n">
        <f aca="false">SUMIFS(bibli_modele_init!$D$1:$D$4467,bibli_modele_init!$A$1:$A$4467,$C1396,bibli_modele_init!$C$1:$C$4467,$E1396)</f>
        <v>0</v>
      </c>
      <c r="J1396" s="0" t="n">
        <f aca="false">SUMIFS(bibli_modele_init!$E$1:$E$4467,bibli_modele_init!$A$1:$A$4467,$C1396,bibli_modele_init!$C$1:$C$4467,$E1396)</f>
        <v>0</v>
      </c>
      <c r="K1396" s="0" t="n">
        <f aca="false">F1396-I1396</f>
        <v>0</v>
      </c>
      <c r="L1396" s="0" t="n">
        <f aca="false">G1396-J1396</f>
        <v>0</v>
      </c>
      <c r="M1396" s="0" t="n">
        <v>1</v>
      </c>
    </row>
    <row r="1397" customFormat="false" ht="15.8" hidden="false" customHeight="false" outlineLevel="0" collapsed="false">
      <c r="A1397" s="0" t="str">
        <f aca="false">MID(C1397,1,2)</f>
        <v>04</v>
      </c>
      <c r="B1397" s="0" t="str">
        <f aca="false">VLOOKUP(A1397,Nomenclature!$E$1:$F$9,2,0)</f>
        <v>Enseignement Recherche</v>
      </c>
      <c r="C1397" s="5" t="s">
        <v>435</v>
      </c>
      <c r="D1397" s="4" t="s">
        <v>155</v>
      </c>
      <c r="E1397" s="4" t="s">
        <v>734</v>
      </c>
      <c r="F1397" s="4" t="n">
        <v>0.129426470885661</v>
      </c>
      <c r="G1397" s="4" t="n">
        <v>48.545604</v>
      </c>
      <c r="H1397" s="4" t="n">
        <v>170.152342</v>
      </c>
      <c r="I1397" s="4" t="n">
        <f aca="false">SUMIFS(bibli_modele_init!$D$1:$D$4467,bibli_modele_init!$A$1:$A$4467,$C1397,bibli_modele_init!$C$1:$C$4467,$E1397)</f>
        <v>0</v>
      </c>
      <c r="J1397" s="0" t="n">
        <f aca="false">SUMIFS(bibli_modele_init!$E$1:$E$4467,bibli_modele_init!$A$1:$A$4467,$C1397,bibli_modele_init!$C$1:$C$4467,$E1397)</f>
        <v>0</v>
      </c>
      <c r="K1397" s="0" t="n">
        <f aca="false">F1397-I1397</f>
        <v>0.129426470885661</v>
      </c>
      <c r="L1397" s="0" t="n">
        <f aca="false">G1397-J1397</f>
        <v>48.545604</v>
      </c>
      <c r="M1397" s="0" t="n">
        <v>1</v>
      </c>
    </row>
    <row r="1398" customFormat="false" ht="15.8" hidden="false" customHeight="false" outlineLevel="0" collapsed="false">
      <c r="A1398" s="0" t="str">
        <f aca="false">MID(C1398,1,2)</f>
        <v>04</v>
      </c>
      <c r="B1398" s="0" t="str">
        <f aca="false">VLOOKUP(A1398,Nomenclature!$E$1:$F$9,2,0)</f>
        <v>Enseignement Recherche</v>
      </c>
      <c r="C1398" s="5" t="s">
        <v>435</v>
      </c>
      <c r="D1398" s="4" t="s">
        <v>239</v>
      </c>
      <c r="E1398" s="4" t="s">
        <v>735</v>
      </c>
      <c r="F1398" s="4" t="n">
        <v>0</v>
      </c>
      <c r="G1398" s="4" t="n">
        <v>0</v>
      </c>
      <c r="H1398" s="4" t="n">
        <v>0</v>
      </c>
      <c r="I1398" s="4" t="n">
        <f aca="false">SUMIFS(bibli_modele_init!$D$1:$D$4467,bibli_modele_init!$A$1:$A$4467,$C1398,bibli_modele_init!$C$1:$C$4467,$E1398)</f>
        <v>0</v>
      </c>
      <c r="J1398" s="0" t="n">
        <f aca="false">SUMIFS(bibli_modele_init!$E$1:$E$4467,bibli_modele_init!$A$1:$A$4467,$C1398,bibli_modele_init!$C$1:$C$4467,$E1398)</f>
        <v>0</v>
      </c>
      <c r="K1398" s="0" t="n">
        <f aca="false">F1398-I1398</f>
        <v>0</v>
      </c>
      <c r="L1398" s="0" t="n">
        <f aca="false">G1398-J1398</f>
        <v>0</v>
      </c>
      <c r="M1398" s="0" t="n">
        <v>1</v>
      </c>
    </row>
    <row r="1399" customFormat="false" ht="15.8" hidden="false" customHeight="false" outlineLevel="0" collapsed="false">
      <c r="A1399" s="0" t="str">
        <f aca="false">MID(C1399,1,2)</f>
        <v>04</v>
      </c>
      <c r="B1399" s="0" t="str">
        <f aca="false">VLOOKUP(A1399,Nomenclature!$E$1:$F$9,2,0)</f>
        <v>Enseignement Recherche</v>
      </c>
      <c r="C1399" s="5" t="s">
        <v>435</v>
      </c>
      <c r="D1399" s="4" t="s">
        <v>155</v>
      </c>
      <c r="E1399" s="4" t="s">
        <v>736</v>
      </c>
      <c r="F1399" s="4" t="n">
        <v>0.181197059193662</v>
      </c>
      <c r="G1399" s="4" t="n">
        <v>73.78931808</v>
      </c>
      <c r="H1399" s="4" t="n">
        <v>501.2333613</v>
      </c>
      <c r="I1399" s="4" t="n">
        <f aca="false">SUMIFS(bibli_modele_init!$D$1:$D$4467,bibli_modele_init!$A$1:$A$4467,$C1399,bibli_modele_init!$C$1:$C$4467,$E1399)</f>
        <v>0</v>
      </c>
      <c r="J1399" s="0" t="n">
        <f aca="false">SUMIFS(bibli_modele_init!$E$1:$E$4467,bibli_modele_init!$A$1:$A$4467,$C1399,bibli_modele_init!$C$1:$C$4467,$E1399)</f>
        <v>0</v>
      </c>
      <c r="K1399" s="0" t="n">
        <f aca="false">F1399-I1399</f>
        <v>0.181197059193662</v>
      </c>
      <c r="L1399" s="0" t="n">
        <f aca="false">G1399-J1399</f>
        <v>73.78931808</v>
      </c>
      <c r="M1399" s="0" t="n">
        <v>1</v>
      </c>
    </row>
    <row r="1400" customFormat="false" ht="15.8" hidden="false" customHeight="false" outlineLevel="0" collapsed="false">
      <c r="A1400" s="0" t="str">
        <f aca="false">MID(C1400,1,2)</f>
        <v>04</v>
      </c>
      <c r="B1400" s="0" t="str">
        <f aca="false">VLOOKUP(A1400,Nomenclature!$E$1:$F$9,2,0)</f>
        <v>Enseignement Recherche</v>
      </c>
      <c r="C1400" s="5" t="s">
        <v>435</v>
      </c>
      <c r="D1400" s="4" t="s">
        <v>239</v>
      </c>
      <c r="E1400" s="4" t="s">
        <v>737</v>
      </c>
      <c r="F1400" s="4" t="n">
        <v>0</v>
      </c>
      <c r="G1400" s="4" t="n">
        <v>0</v>
      </c>
      <c r="H1400" s="4" t="n">
        <v>0</v>
      </c>
      <c r="I1400" s="4" t="n">
        <f aca="false">SUMIFS(bibli_modele_init!$D$1:$D$4467,bibli_modele_init!$A$1:$A$4467,$C1400,bibli_modele_init!$C$1:$C$4467,$E1400)</f>
        <v>0</v>
      </c>
      <c r="J1400" s="0" t="n">
        <f aca="false">SUMIFS(bibli_modele_init!$E$1:$E$4467,bibli_modele_init!$A$1:$A$4467,$C1400,bibli_modele_init!$C$1:$C$4467,$E1400)</f>
        <v>0</v>
      </c>
      <c r="K1400" s="0" t="n">
        <f aca="false">F1400-I1400</f>
        <v>0</v>
      </c>
      <c r="L1400" s="0" t="n">
        <f aca="false">G1400-J1400</f>
        <v>0</v>
      </c>
      <c r="M1400" s="0" t="n">
        <v>1</v>
      </c>
    </row>
    <row r="1401" customFormat="false" ht="15.8" hidden="false" customHeight="false" outlineLevel="0" collapsed="false">
      <c r="A1401" s="0" t="str">
        <f aca="false">MID(C1401,1,2)</f>
        <v>04</v>
      </c>
      <c r="B1401" s="0" t="str">
        <f aca="false">VLOOKUP(A1401,Nomenclature!$E$1:$F$9,2,0)</f>
        <v>Enseignement Recherche</v>
      </c>
      <c r="C1401" s="5" t="s">
        <v>435</v>
      </c>
      <c r="D1401" s="4" t="s">
        <v>738</v>
      </c>
      <c r="E1401" s="4" t="s">
        <v>738</v>
      </c>
      <c r="F1401" s="4" t="n">
        <v>0.15</v>
      </c>
      <c r="G1401" s="4" t="n">
        <v>20</v>
      </c>
      <c r="H1401" s="4" t="n">
        <v>0</v>
      </c>
      <c r="I1401" s="4" t="n">
        <f aca="false">SUMIFS(bibli_modele_init!$D$1:$D$4467,bibli_modele_init!$A$1:$A$4467,$C1401,bibli_modele_init!$C$1:$C$4467,$E1401)</f>
        <v>0</v>
      </c>
      <c r="J1401" s="0" t="n">
        <f aca="false">SUMIFS(bibli_modele_init!$E$1:$E$4467,bibli_modele_init!$A$1:$A$4467,$C1401,bibli_modele_init!$C$1:$C$4467,$E1401)</f>
        <v>0</v>
      </c>
      <c r="K1401" s="0" t="n">
        <f aca="false">F1401-I1401</f>
        <v>0.15</v>
      </c>
      <c r="L1401" s="0" t="n">
        <f aca="false">G1401-J1401</f>
        <v>20</v>
      </c>
      <c r="M1401" s="0" t="n">
        <v>1</v>
      </c>
    </row>
    <row r="1402" customFormat="false" ht="15.8" hidden="false" customHeight="false" outlineLevel="0" collapsed="false">
      <c r="A1402" s="0" t="str">
        <f aca="false">MID(C1402,1,2)</f>
        <v>04</v>
      </c>
      <c r="B1402" s="0" t="str">
        <f aca="false">VLOOKUP(A1402,Nomenclature!$E$1:$F$9,2,0)</f>
        <v>Enseignement Recherche</v>
      </c>
      <c r="C1402" s="5" t="s">
        <v>567</v>
      </c>
      <c r="D1402" s="4" t="s">
        <v>155</v>
      </c>
      <c r="E1402" s="4" t="s">
        <v>732</v>
      </c>
      <c r="F1402" s="4" t="n">
        <v>0.744322289546263</v>
      </c>
      <c r="G1402" s="4" t="n">
        <v>105.491410846228</v>
      </c>
      <c r="H1402" s="4" t="n">
        <v>3676.233361</v>
      </c>
      <c r="I1402" s="4" t="n">
        <f aca="false">SUMIFS(bibli_modele_init!$D$1:$D$4467,bibli_modele_init!$A$1:$A$4467,$C1402,bibli_modele_init!$C$1:$C$4467,$E1402)</f>
        <v>0</v>
      </c>
      <c r="J1402" s="0" t="n">
        <f aca="false">SUMIFS(bibli_modele_init!$E$1:$E$4467,bibli_modele_init!$A$1:$A$4467,$C1402,bibli_modele_init!$C$1:$C$4467,$E1402)</f>
        <v>0</v>
      </c>
      <c r="K1402" s="0" t="n">
        <f aca="false">F1402-I1402</f>
        <v>0.744322289546263</v>
      </c>
      <c r="L1402" s="0" t="n">
        <f aca="false">G1402-J1402</f>
        <v>105.491410846228</v>
      </c>
      <c r="M1402" s="0" t="n">
        <v>1</v>
      </c>
    </row>
    <row r="1403" customFormat="false" ht="15.8" hidden="false" customHeight="false" outlineLevel="0" collapsed="false">
      <c r="A1403" s="0" t="str">
        <f aca="false">MID(C1403,1,2)</f>
        <v>04</v>
      </c>
      <c r="B1403" s="0" t="str">
        <f aca="false">VLOOKUP(A1403,Nomenclature!$E$1:$F$9,2,0)</f>
        <v>Enseignement Recherche</v>
      </c>
      <c r="C1403" s="5" t="s">
        <v>567</v>
      </c>
      <c r="D1403" s="4" t="s">
        <v>239</v>
      </c>
      <c r="E1403" s="4" t="s">
        <v>733</v>
      </c>
      <c r="F1403" s="4" t="n">
        <v>0</v>
      </c>
      <c r="G1403" s="4" t="n">
        <v>0</v>
      </c>
      <c r="H1403" s="4" t="n">
        <v>0</v>
      </c>
      <c r="I1403" s="4" t="n">
        <f aca="false">SUMIFS(bibli_modele_init!$D$1:$D$4467,bibli_modele_init!$A$1:$A$4467,$C1403,bibli_modele_init!$C$1:$C$4467,$E1403)</f>
        <v>0</v>
      </c>
      <c r="J1403" s="0" t="n">
        <f aca="false">SUMIFS(bibli_modele_init!$E$1:$E$4467,bibli_modele_init!$A$1:$A$4467,$C1403,bibli_modele_init!$C$1:$C$4467,$E1403)</f>
        <v>0</v>
      </c>
      <c r="K1403" s="0" t="n">
        <f aca="false">F1403-I1403</f>
        <v>0</v>
      </c>
      <c r="L1403" s="0" t="n">
        <f aca="false">G1403-J1403</f>
        <v>0</v>
      </c>
      <c r="M1403" s="0" t="n">
        <v>1</v>
      </c>
    </row>
    <row r="1404" customFormat="false" ht="15.8" hidden="false" customHeight="false" outlineLevel="0" collapsed="false">
      <c r="A1404" s="0" t="str">
        <f aca="false">MID(C1404,1,2)</f>
        <v>04</v>
      </c>
      <c r="B1404" s="0" t="str">
        <f aca="false">VLOOKUP(A1404,Nomenclature!$E$1:$F$9,2,0)</f>
        <v>Enseignement Recherche</v>
      </c>
      <c r="C1404" s="5" t="s">
        <v>567</v>
      </c>
      <c r="D1404" s="4" t="s">
        <v>155</v>
      </c>
      <c r="E1404" s="4" t="s">
        <v>734</v>
      </c>
      <c r="F1404" s="4" t="n">
        <v>0.110363501366786</v>
      </c>
      <c r="G1404" s="4" t="n">
        <v>48.545604</v>
      </c>
      <c r="H1404" s="4" t="n">
        <v>170.152342</v>
      </c>
      <c r="I1404" s="4" t="n">
        <f aca="false">SUMIFS(bibli_modele_init!$D$1:$D$4467,bibli_modele_init!$A$1:$A$4467,$C1404,bibli_modele_init!$C$1:$C$4467,$E1404)</f>
        <v>0</v>
      </c>
      <c r="J1404" s="0" t="n">
        <f aca="false">SUMIFS(bibli_modele_init!$E$1:$E$4467,bibli_modele_init!$A$1:$A$4467,$C1404,bibli_modele_init!$C$1:$C$4467,$E1404)</f>
        <v>0</v>
      </c>
      <c r="K1404" s="0" t="n">
        <f aca="false">F1404-I1404</f>
        <v>0.110363501366786</v>
      </c>
      <c r="L1404" s="0" t="n">
        <f aca="false">G1404-J1404</f>
        <v>48.545604</v>
      </c>
      <c r="M1404" s="0" t="n">
        <v>1</v>
      </c>
    </row>
    <row r="1405" customFormat="false" ht="15.8" hidden="false" customHeight="false" outlineLevel="0" collapsed="false">
      <c r="A1405" s="0" t="str">
        <f aca="false">MID(C1405,1,2)</f>
        <v>04</v>
      </c>
      <c r="B1405" s="0" t="str">
        <f aca="false">VLOOKUP(A1405,Nomenclature!$E$1:$F$9,2,0)</f>
        <v>Enseignement Recherche</v>
      </c>
      <c r="C1405" s="5" t="s">
        <v>567</v>
      </c>
      <c r="D1405" s="4" t="s">
        <v>239</v>
      </c>
      <c r="E1405" s="4" t="s">
        <v>735</v>
      </c>
      <c r="F1405" s="4" t="n">
        <v>0</v>
      </c>
      <c r="G1405" s="4" t="n">
        <v>0</v>
      </c>
      <c r="H1405" s="4" t="n">
        <v>0</v>
      </c>
      <c r="I1405" s="4" t="n">
        <f aca="false">SUMIFS(bibli_modele_init!$D$1:$D$4467,bibli_modele_init!$A$1:$A$4467,$C1405,bibli_modele_init!$C$1:$C$4467,$E1405)</f>
        <v>0</v>
      </c>
      <c r="J1405" s="0" t="n">
        <f aca="false">SUMIFS(bibli_modele_init!$E$1:$E$4467,bibli_modele_init!$A$1:$A$4467,$C1405,bibli_modele_init!$C$1:$C$4467,$E1405)</f>
        <v>0</v>
      </c>
      <c r="K1405" s="0" t="n">
        <f aca="false">F1405-I1405</f>
        <v>0</v>
      </c>
      <c r="L1405" s="0" t="n">
        <f aca="false">G1405-J1405</f>
        <v>0</v>
      </c>
      <c r="M1405" s="0" t="n">
        <v>1</v>
      </c>
    </row>
    <row r="1406" customFormat="false" ht="15.8" hidden="false" customHeight="false" outlineLevel="0" collapsed="false">
      <c r="A1406" s="0" t="str">
        <f aca="false">MID(C1406,1,2)</f>
        <v>04</v>
      </c>
      <c r="B1406" s="0" t="str">
        <f aca="false">VLOOKUP(A1406,Nomenclature!$E$1:$F$9,2,0)</f>
        <v>Enseignement Recherche</v>
      </c>
      <c r="C1406" s="5" t="s">
        <v>567</v>
      </c>
      <c r="D1406" s="4" t="s">
        <v>155</v>
      </c>
      <c r="E1406" s="4" t="s">
        <v>736</v>
      </c>
      <c r="F1406" s="4" t="n">
        <v>0.199903700642263</v>
      </c>
      <c r="G1406" s="4" t="n">
        <v>73.78931808</v>
      </c>
      <c r="H1406" s="4" t="n">
        <v>501.2333613</v>
      </c>
      <c r="I1406" s="4" t="n">
        <f aca="false">SUMIFS(bibli_modele_init!$D$1:$D$4467,bibli_modele_init!$A$1:$A$4467,$C1406,bibli_modele_init!$C$1:$C$4467,$E1406)</f>
        <v>0</v>
      </c>
      <c r="J1406" s="0" t="n">
        <f aca="false">SUMIFS(bibli_modele_init!$E$1:$E$4467,bibli_modele_init!$A$1:$A$4467,$C1406,bibli_modele_init!$C$1:$C$4467,$E1406)</f>
        <v>0</v>
      </c>
      <c r="K1406" s="0" t="n">
        <f aca="false">F1406-I1406</f>
        <v>0.199903700642263</v>
      </c>
      <c r="L1406" s="0" t="n">
        <f aca="false">G1406-J1406</f>
        <v>73.78931808</v>
      </c>
      <c r="M1406" s="0" t="n">
        <v>1</v>
      </c>
    </row>
    <row r="1407" customFormat="false" ht="15.8" hidden="false" customHeight="false" outlineLevel="0" collapsed="false">
      <c r="A1407" s="0" t="str">
        <f aca="false">MID(C1407,1,2)</f>
        <v>04</v>
      </c>
      <c r="B1407" s="0" t="str">
        <f aca="false">VLOOKUP(A1407,Nomenclature!$E$1:$F$9,2,0)</f>
        <v>Enseignement Recherche</v>
      </c>
      <c r="C1407" s="5" t="s">
        <v>567</v>
      </c>
      <c r="D1407" s="4" t="s">
        <v>239</v>
      </c>
      <c r="E1407" s="4" t="s">
        <v>737</v>
      </c>
      <c r="F1407" s="4" t="n">
        <v>0</v>
      </c>
      <c r="G1407" s="4" t="n">
        <v>0</v>
      </c>
      <c r="H1407" s="4" t="n">
        <v>0</v>
      </c>
      <c r="I1407" s="4" t="n">
        <f aca="false">SUMIFS(bibli_modele_init!$D$1:$D$4467,bibli_modele_init!$A$1:$A$4467,$C1407,bibli_modele_init!$C$1:$C$4467,$E1407)</f>
        <v>0</v>
      </c>
      <c r="J1407" s="0" t="n">
        <f aca="false">SUMIFS(bibli_modele_init!$E$1:$E$4467,bibli_modele_init!$A$1:$A$4467,$C1407,bibli_modele_init!$C$1:$C$4467,$E1407)</f>
        <v>0</v>
      </c>
      <c r="K1407" s="0" t="n">
        <f aca="false">F1407-I1407</f>
        <v>0</v>
      </c>
      <c r="L1407" s="0" t="n">
        <f aca="false">G1407-J1407</f>
        <v>0</v>
      </c>
      <c r="M1407" s="0" t="n">
        <v>1</v>
      </c>
    </row>
    <row r="1408" customFormat="false" ht="15.8" hidden="false" customHeight="false" outlineLevel="0" collapsed="false">
      <c r="A1408" s="0" t="str">
        <f aca="false">MID(C1408,1,2)</f>
        <v>04</v>
      </c>
      <c r="B1408" s="0" t="str">
        <f aca="false">VLOOKUP(A1408,Nomenclature!$E$1:$F$9,2,0)</f>
        <v>Enseignement Recherche</v>
      </c>
      <c r="C1408" s="5" t="s">
        <v>567</v>
      </c>
      <c r="D1408" s="4" t="s">
        <v>738</v>
      </c>
      <c r="E1408" s="4" t="s">
        <v>738</v>
      </c>
      <c r="F1408" s="4" t="n">
        <v>0.15</v>
      </c>
      <c r="G1408" s="4" t="n">
        <v>20</v>
      </c>
      <c r="H1408" s="4" t="n">
        <v>0</v>
      </c>
      <c r="I1408" s="4" t="n">
        <f aca="false">SUMIFS(bibli_modele_init!$D$1:$D$4467,bibli_modele_init!$A$1:$A$4467,$C1408,bibli_modele_init!$C$1:$C$4467,$E1408)</f>
        <v>0</v>
      </c>
      <c r="J1408" s="0" t="n">
        <f aca="false">SUMIFS(bibli_modele_init!$E$1:$E$4467,bibli_modele_init!$A$1:$A$4467,$C1408,bibli_modele_init!$C$1:$C$4467,$E1408)</f>
        <v>0</v>
      </c>
      <c r="K1408" s="0" t="n">
        <f aca="false">F1408-I1408</f>
        <v>0.15</v>
      </c>
      <c r="L1408" s="0" t="n">
        <f aca="false">G1408-J1408</f>
        <v>20</v>
      </c>
      <c r="M1408" s="0" t="n">
        <v>1</v>
      </c>
    </row>
    <row r="1409" customFormat="false" ht="15.8" hidden="false" customHeight="false" outlineLevel="0" collapsed="false">
      <c r="A1409" s="0" t="str">
        <f aca="false">MID(C1409,1,2)</f>
        <v>04</v>
      </c>
      <c r="B1409" s="0" t="str">
        <f aca="false">VLOOKUP(A1409,Nomenclature!$E$1:$F$9,2,0)</f>
        <v>Enseignement Recherche</v>
      </c>
      <c r="C1409" s="5" t="s">
        <v>711</v>
      </c>
      <c r="D1409" s="4" t="s">
        <v>155</v>
      </c>
      <c r="E1409" s="4" t="s">
        <v>732</v>
      </c>
      <c r="F1409" s="4" t="n">
        <v>0.939832566604905</v>
      </c>
      <c r="G1409" s="4" t="n">
        <v>119.393785964653</v>
      </c>
      <c r="H1409" s="4" t="n">
        <v>3676.233361</v>
      </c>
      <c r="I1409" s="4" t="n">
        <f aca="false">SUMIFS(bibli_modele_init!$D$1:$D$4467,bibli_modele_init!$A$1:$A$4467,$C1409,bibli_modele_init!$C$1:$C$4467,$E1409)</f>
        <v>0.949630180455511</v>
      </c>
      <c r="J1409" s="0" t="n">
        <f aca="false">SUMIFS(bibli_modele_init!$E$1:$E$4467,bibli_modele_init!$A$1:$A$4467,$C1409,bibli_modele_init!$C$1:$C$4467,$E1409)</f>
        <v>198.559238462235</v>
      </c>
      <c r="K1409" s="0" t="n">
        <f aca="false">F1409-I1409</f>
        <v>-0.00979761385060596</v>
      </c>
      <c r="L1409" s="0" t="n">
        <f aca="false">G1409-J1409</f>
        <v>-79.165452497582</v>
      </c>
      <c r="M1409" s="0" t="n">
        <v>1</v>
      </c>
    </row>
    <row r="1410" customFormat="false" ht="15.8" hidden="false" customHeight="false" outlineLevel="0" collapsed="false">
      <c r="A1410" s="0" t="str">
        <f aca="false">MID(C1410,1,2)</f>
        <v>04</v>
      </c>
      <c r="B1410" s="0" t="str">
        <f aca="false">VLOOKUP(A1410,Nomenclature!$E$1:$F$9,2,0)</f>
        <v>Enseignement Recherche</v>
      </c>
      <c r="C1410" s="5" t="s">
        <v>711</v>
      </c>
      <c r="D1410" s="4" t="s">
        <v>239</v>
      </c>
      <c r="E1410" s="4" t="s">
        <v>733</v>
      </c>
      <c r="F1410" s="4" t="n">
        <v>0.723576160212535</v>
      </c>
      <c r="G1410" s="4" t="n">
        <v>101.423153472195</v>
      </c>
      <c r="H1410" s="4" t="n">
        <v>1230.152342</v>
      </c>
      <c r="I1410" s="4" t="n">
        <f aca="false">SUMIFS(bibli_modele_init!$D$1:$D$4467,bibli_modele_init!$A$1:$A$4467,$C1410,bibli_modele_init!$C$1:$C$4467,$E1410)</f>
        <v>0.741936404252632</v>
      </c>
      <c r="J1410" s="0" t="n">
        <f aca="false">SUMIFS(bibli_modele_init!$E$1:$E$4467,bibli_modele_init!$A$1:$A$4467,$C1410,bibli_modele_init!$C$1:$C$4467,$E1410)</f>
        <v>103.212322275176</v>
      </c>
      <c r="K1410" s="0" t="n">
        <f aca="false">F1410-I1410</f>
        <v>-0.0183602440400971</v>
      </c>
      <c r="L1410" s="0" t="n">
        <f aca="false">G1410-J1410</f>
        <v>-1.78916880298101</v>
      </c>
      <c r="M1410" s="0" t="n">
        <v>1</v>
      </c>
    </row>
    <row r="1411" customFormat="false" ht="15.8" hidden="false" customHeight="false" outlineLevel="0" collapsed="false">
      <c r="A1411" s="0" t="str">
        <f aca="false">MID(C1411,1,2)</f>
        <v>04</v>
      </c>
      <c r="B1411" s="0" t="str">
        <f aca="false">VLOOKUP(A1411,Nomenclature!$E$1:$F$9,2,0)</f>
        <v>Enseignement Recherche</v>
      </c>
      <c r="C1411" s="5" t="s">
        <v>711</v>
      </c>
      <c r="D1411" s="4" t="s">
        <v>155</v>
      </c>
      <c r="E1411" s="4" t="s">
        <v>734</v>
      </c>
      <c r="F1411" s="4" t="n">
        <v>0.157757609434673</v>
      </c>
      <c r="G1411" s="4" t="n">
        <v>46.1183238</v>
      </c>
      <c r="H1411" s="4" t="n">
        <v>170.152342</v>
      </c>
      <c r="I1411" s="4" t="n">
        <f aca="false">SUMIFS(bibli_modele_init!$D$1:$D$4467,bibli_modele_init!$A$1:$A$4467,$C1411,bibli_modele_init!$C$1:$C$4467,$E1411)</f>
        <v>0.143461987975958</v>
      </c>
      <c r="J1411" s="0" t="n">
        <f aca="false">SUMIFS(bibli_modele_init!$E$1:$E$4467,bibli_modele_init!$A$1:$A$4467,$C1411,bibli_modele_init!$C$1:$C$4467,$E1411)</f>
        <v>46.1183238</v>
      </c>
      <c r="K1411" s="0" t="n">
        <f aca="false">F1411-I1411</f>
        <v>0.014295621458715</v>
      </c>
      <c r="L1411" s="0" t="n">
        <f aca="false">G1411-J1411</f>
        <v>0</v>
      </c>
      <c r="M1411" s="0" t="n">
        <v>1</v>
      </c>
    </row>
    <row r="1412" customFormat="false" ht="15.8" hidden="false" customHeight="false" outlineLevel="0" collapsed="false">
      <c r="A1412" s="0" t="str">
        <f aca="false">MID(C1412,1,2)</f>
        <v>04</v>
      </c>
      <c r="B1412" s="0" t="str">
        <f aca="false">VLOOKUP(A1412,Nomenclature!$E$1:$F$9,2,0)</f>
        <v>Enseignement Recherche</v>
      </c>
      <c r="C1412" s="5" t="s">
        <v>711</v>
      </c>
      <c r="D1412" s="4" t="s">
        <v>239</v>
      </c>
      <c r="E1412" s="4" t="s">
        <v>735</v>
      </c>
      <c r="F1412" s="4" t="n">
        <v>0.121457426923829</v>
      </c>
      <c r="G1412" s="4" t="n">
        <v>50.9728842</v>
      </c>
      <c r="H1412" s="4" t="n">
        <v>170.152342</v>
      </c>
      <c r="I1412" s="4" t="n">
        <f aca="false">SUMIFS(bibli_modele_init!$D$1:$D$4467,bibli_modele_init!$A$1:$A$4467,$C1412,bibli_modele_init!$C$1:$C$4467,$E1412)</f>
        <v>0.124539324999549</v>
      </c>
      <c r="J1412" s="0" t="n">
        <f aca="false">SUMIFS(bibli_modele_init!$E$1:$E$4467,bibli_modele_init!$A$1:$A$4467,$C1412,bibli_modele_init!$C$1:$C$4467,$E1412)</f>
        <v>50.9728842</v>
      </c>
      <c r="K1412" s="0" t="n">
        <f aca="false">F1412-I1412</f>
        <v>-0.00308189807572</v>
      </c>
      <c r="L1412" s="0" t="n">
        <f aca="false">G1412-J1412</f>
        <v>0</v>
      </c>
      <c r="M1412" s="0" t="n">
        <v>1</v>
      </c>
    </row>
    <row r="1413" customFormat="false" ht="15.8" hidden="false" customHeight="false" outlineLevel="0" collapsed="false">
      <c r="A1413" s="0" t="str">
        <f aca="false">MID(C1413,1,2)</f>
        <v>04</v>
      </c>
      <c r="B1413" s="0" t="str">
        <f aca="false">VLOOKUP(A1413,Nomenclature!$E$1:$F$9,2,0)</f>
        <v>Enseignement Recherche</v>
      </c>
      <c r="C1413" s="5" t="s">
        <v>711</v>
      </c>
      <c r="D1413" s="4" t="s">
        <v>155</v>
      </c>
      <c r="E1413" s="4" t="s">
        <v>736</v>
      </c>
      <c r="F1413" s="4" t="n">
        <v>0.220860653152153</v>
      </c>
      <c r="G1413" s="4" t="n">
        <v>71.3620378800001</v>
      </c>
      <c r="H1413" s="4" t="n">
        <v>501.2333613</v>
      </c>
      <c r="I1413" s="4" t="n">
        <f aca="false">SUMIFS(bibli_modele_init!$D$1:$D$4467,bibli_modele_init!$A$1:$A$4467,$C1413,bibli_modele_init!$C$1:$C$4467,$E1413)</f>
        <v>0.200846783166341</v>
      </c>
      <c r="J1413" s="0" t="n">
        <f aca="false">SUMIFS(bibli_modele_init!$E$1:$E$4467,bibli_modele_init!$A$1:$A$4467,$C1413,bibli_modele_init!$C$1:$C$4467,$E1413)</f>
        <v>71.36203788</v>
      </c>
      <c r="K1413" s="0" t="n">
        <f aca="false">F1413-I1413</f>
        <v>0.020013869985812</v>
      </c>
      <c r="L1413" s="0" t="n">
        <f aca="false">G1413-J1413</f>
        <v>0</v>
      </c>
      <c r="M1413" s="0" t="n">
        <v>1</v>
      </c>
    </row>
    <row r="1414" customFormat="false" ht="15.8" hidden="false" customHeight="false" outlineLevel="0" collapsed="false">
      <c r="A1414" s="0" t="str">
        <f aca="false">MID(C1414,1,2)</f>
        <v>04</v>
      </c>
      <c r="B1414" s="0" t="str">
        <f aca="false">VLOOKUP(A1414,Nomenclature!$E$1:$F$9,2,0)</f>
        <v>Enseignement Recherche</v>
      </c>
      <c r="C1414" s="5" t="s">
        <v>711</v>
      </c>
      <c r="D1414" s="4" t="s">
        <v>239</v>
      </c>
      <c r="E1414" s="4" t="s">
        <v>737</v>
      </c>
      <c r="F1414" s="4" t="n">
        <v>0.170040397649946</v>
      </c>
      <c r="G1414" s="4" t="n">
        <v>74.27477412</v>
      </c>
      <c r="H1414" s="4" t="n">
        <v>170.152342</v>
      </c>
      <c r="I1414" s="4" t="n">
        <f aca="false">SUMIFS(bibli_modele_init!$D$1:$D$4467,bibli_modele_init!$A$1:$A$4467,$C1414,bibli_modele_init!$C$1:$C$4467,$E1414)</f>
        <v>0.174355054999368</v>
      </c>
      <c r="J1414" s="0" t="n">
        <f aca="false">SUMIFS(bibli_modele_init!$E$1:$E$4467,bibli_modele_init!$A$1:$A$4467,$C1414,bibli_modele_init!$C$1:$C$4467,$E1414)</f>
        <v>74.27477412</v>
      </c>
      <c r="K1414" s="0" t="n">
        <f aca="false">F1414-I1414</f>
        <v>-0.00431465734942199</v>
      </c>
      <c r="L1414" s="0" t="n">
        <f aca="false">G1414-J1414</f>
        <v>0</v>
      </c>
      <c r="M1414" s="0" t="n">
        <v>1</v>
      </c>
    </row>
    <row r="1415" customFormat="false" ht="15.8" hidden="false" customHeight="false" outlineLevel="0" collapsed="false">
      <c r="A1415" s="0" t="str">
        <f aca="false">MID(C1415,1,2)</f>
        <v>04</v>
      </c>
      <c r="B1415" s="0" t="str">
        <f aca="false">VLOOKUP(A1415,Nomenclature!$E$1:$F$9,2,0)</f>
        <v>Enseignement Recherche</v>
      </c>
      <c r="C1415" s="5" t="s">
        <v>711</v>
      </c>
      <c r="D1415" s="4" t="s">
        <v>738</v>
      </c>
      <c r="E1415" s="4" t="s">
        <v>738</v>
      </c>
      <c r="F1415" s="4" t="n">
        <v>0.15</v>
      </c>
      <c r="G1415" s="4" t="n">
        <v>20</v>
      </c>
      <c r="H1415" s="4" t="n">
        <v>0</v>
      </c>
      <c r="I1415" s="4" t="n">
        <f aca="false">SUMIFS(bibli_modele_init!$D$1:$D$4467,bibli_modele_init!$A$1:$A$4467,$C1415,bibli_modele_init!$C$1:$C$4467,$E1415)</f>
        <v>0.15</v>
      </c>
      <c r="J1415" s="0" t="n">
        <f aca="false">SUMIFS(bibli_modele_init!$E$1:$E$4467,bibli_modele_init!$A$1:$A$4467,$C1415,bibli_modele_init!$C$1:$C$4467,$E1415)</f>
        <v>20</v>
      </c>
      <c r="K1415" s="0" t="n">
        <f aca="false">F1415-I1415</f>
        <v>0</v>
      </c>
      <c r="L1415" s="0" t="n">
        <f aca="false">G1415-J1415</f>
        <v>0</v>
      </c>
      <c r="M1415" s="0" t="n">
        <v>1</v>
      </c>
    </row>
    <row r="1416" customFormat="false" ht="15.8" hidden="false" customHeight="false" outlineLevel="0" collapsed="false">
      <c r="A1416" s="0" t="str">
        <f aca="false">MID(C1416,1,2)</f>
        <v>04</v>
      </c>
      <c r="B1416" s="0" t="str">
        <f aca="false">VLOOKUP(A1416,Nomenclature!$E$1:$F$9,2,0)</f>
        <v>Enseignement Recherche</v>
      </c>
      <c r="C1416" s="5" t="s">
        <v>597</v>
      </c>
      <c r="D1416" s="4" t="s">
        <v>155</v>
      </c>
      <c r="E1416" s="4" t="s">
        <v>732</v>
      </c>
      <c r="F1416" s="4" t="n">
        <v>0.883510883480608</v>
      </c>
      <c r="G1416" s="4" t="n">
        <v>112.743790923332</v>
      </c>
      <c r="H1416" s="4" t="n">
        <v>3680.452614</v>
      </c>
      <c r="I1416" s="4" t="n">
        <f aca="false">SUMIFS(bibli_modele_init!$D$1:$D$4467,bibli_modele_init!$A$1:$A$4467,$C1416,bibli_modele_init!$C$1:$C$4467,$E1416)</f>
        <v>0.889842358565002</v>
      </c>
      <c r="J1416" s="0" t="n">
        <f aca="false">SUMIFS(bibli_modele_init!$E$1:$E$4467,bibli_modele_init!$A$1:$A$4467,$C1416,bibli_modele_init!$C$1:$C$4467,$E1416)</f>
        <v>188.743790923333</v>
      </c>
      <c r="K1416" s="0" t="n">
        <f aca="false">F1416-I1416</f>
        <v>-0.00633147508439402</v>
      </c>
      <c r="L1416" s="0" t="n">
        <f aca="false">G1416-J1416</f>
        <v>-76.000000000001</v>
      </c>
      <c r="M1416" s="0" t="n">
        <v>1</v>
      </c>
    </row>
    <row r="1417" customFormat="false" ht="15.8" hidden="false" customHeight="false" outlineLevel="0" collapsed="false">
      <c r="A1417" s="0" t="str">
        <f aca="false">MID(C1417,1,2)</f>
        <v>04</v>
      </c>
      <c r="B1417" s="0" t="str">
        <f aca="false">VLOOKUP(A1417,Nomenclature!$E$1:$F$9,2,0)</f>
        <v>Enseignement Recherche</v>
      </c>
      <c r="C1417" s="5" t="s">
        <v>597</v>
      </c>
      <c r="D1417" s="4" t="s">
        <v>239</v>
      </c>
      <c r="E1417" s="4" t="s">
        <v>733</v>
      </c>
      <c r="F1417" s="4" t="n">
        <v>0.400267693517226</v>
      </c>
      <c r="G1417" s="4" t="n">
        <v>93.909804026666</v>
      </c>
      <c r="H1417" s="4" t="n">
        <v>1231.584641</v>
      </c>
      <c r="I1417" s="4" t="n">
        <f aca="false">SUMIFS(bibli_modele_init!$D$1:$D$4467,bibli_modele_init!$A$1:$A$4467,$C1417,bibli_modele_init!$C$1:$C$4467,$E1417)</f>
        <v>0.403760863971807</v>
      </c>
      <c r="J1417" s="0" t="n">
        <f aca="false">SUMIFS(bibli_modele_init!$E$1:$E$4467,bibli_modele_init!$A$1:$A$4467,$C1417,bibli_modele_init!$C$1:$C$4467,$E1417)</f>
        <v>93.9098040266666</v>
      </c>
      <c r="K1417" s="0" t="n">
        <f aca="false">F1417-I1417</f>
        <v>-0.00349317045458103</v>
      </c>
      <c r="L1417" s="0" t="n">
        <f aca="false">G1417-J1417</f>
        <v>-6.11066752753686E-013</v>
      </c>
      <c r="M1417" s="0" t="n">
        <v>1</v>
      </c>
    </row>
    <row r="1418" customFormat="false" ht="15.8" hidden="false" customHeight="false" outlineLevel="0" collapsed="false">
      <c r="A1418" s="0" t="str">
        <f aca="false">MID(C1418,1,2)</f>
        <v>04</v>
      </c>
      <c r="B1418" s="0" t="str">
        <f aca="false">VLOOKUP(A1418,Nomenclature!$E$1:$F$9,2,0)</f>
        <v>Enseignement Recherche</v>
      </c>
      <c r="C1418" s="5" t="s">
        <v>597</v>
      </c>
      <c r="D1418" s="4" t="s">
        <v>155</v>
      </c>
      <c r="E1418" s="4" t="s">
        <v>734</v>
      </c>
      <c r="F1418" s="4" t="n">
        <v>0.14830361262211</v>
      </c>
      <c r="G1418" s="4" t="n">
        <v>48.9542484999996</v>
      </c>
      <c r="H1418" s="4" t="n">
        <v>171.584641</v>
      </c>
      <c r="I1418" s="4" t="n">
        <f aca="false">SUMIFS(bibli_modele_init!$D$1:$D$4467,bibli_modele_init!$A$1:$A$4467,$C1418,bibli_modele_init!$C$1:$C$4467,$E1418)</f>
        <v>0.134429756311784</v>
      </c>
      <c r="J1418" s="0" t="n">
        <f aca="false">SUMIFS(bibli_modele_init!$E$1:$E$4467,bibli_modele_init!$A$1:$A$4467,$C1418,bibli_modele_init!$C$1:$C$4467,$E1418)</f>
        <v>48.9542485</v>
      </c>
      <c r="K1418" s="0" t="n">
        <f aca="false">F1418-I1418</f>
        <v>0.013873856310326</v>
      </c>
      <c r="L1418" s="0" t="n">
        <f aca="false">G1418-J1418</f>
        <v>-3.97903932025656E-013</v>
      </c>
      <c r="M1418" s="0" t="n">
        <v>1</v>
      </c>
    </row>
    <row r="1419" customFormat="false" ht="15.8" hidden="false" customHeight="false" outlineLevel="0" collapsed="false">
      <c r="A1419" s="0" t="str">
        <f aca="false">MID(C1419,1,2)</f>
        <v>04</v>
      </c>
      <c r="B1419" s="0" t="str">
        <f aca="false">VLOOKUP(A1419,Nomenclature!$E$1:$F$9,2,0)</f>
        <v>Enseignement Recherche</v>
      </c>
      <c r="C1419" s="5" t="s">
        <v>597</v>
      </c>
      <c r="D1419" s="4" t="s">
        <v>239</v>
      </c>
      <c r="E1419" s="4" t="s">
        <v>735</v>
      </c>
      <c r="F1419" s="4" t="n">
        <v>0.0671877914289745</v>
      </c>
      <c r="G1419" s="4" t="n">
        <v>58.7450981999996</v>
      </c>
      <c r="H1419" s="4" t="n">
        <v>171.584641</v>
      </c>
      <c r="I1419" s="4" t="n">
        <f aca="false">SUMIFS(bibli_modele_init!$D$1:$D$4467,bibli_modele_init!$A$1:$A$4467,$C1419,bibli_modele_init!$C$1:$C$4467,$E1419)</f>
        <v>0.067774145023839</v>
      </c>
      <c r="J1419" s="0" t="n">
        <f aca="false">SUMIFS(bibli_modele_init!$E$1:$E$4467,bibli_modele_init!$A$1:$A$4467,$C1419,bibli_modele_init!$C$1:$C$4467,$E1419)</f>
        <v>58.7450982</v>
      </c>
      <c r="K1419" s="0" t="n">
        <f aca="false">F1419-I1419</f>
        <v>-0.000586353594864503</v>
      </c>
      <c r="L1419" s="0" t="n">
        <f aca="false">G1419-J1419</f>
        <v>-3.97903932025656E-013</v>
      </c>
      <c r="M1419" s="0" t="n">
        <v>1</v>
      </c>
    </row>
    <row r="1420" customFormat="false" ht="15.8" hidden="false" customHeight="false" outlineLevel="0" collapsed="false">
      <c r="A1420" s="0" t="str">
        <f aca="false">MID(C1420,1,2)</f>
        <v>04</v>
      </c>
      <c r="B1420" s="0" t="str">
        <f aca="false">VLOOKUP(A1420,Nomenclature!$E$1:$F$9,2,0)</f>
        <v>Enseignement Recherche</v>
      </c>
      <c r="C1420" s="5" t="s">
        <v>597</v>
      </c>
      <c r="D1420" s="4" t="s">
        <v>155</v>
      </c>
      <c r="E1420" s="4" t="s">
        <v>736</v>
      </c>
      <c r="F1420" s="4" t="n">
        <v>0.207625057617943</v>
      </c>
      <c r="G1420" s="4" t="n">
        <v>74.4104575899994</v>
      </c>
      <c r="H1420" s="4" t="n">
        <v>505.4526141</v>
      </c>
      <c r="I1420" s="4" t="n">
        <f aca="false">SUMIFS(bibli_modele_init!$D$1:$D$4467,bibli_modele_init!$A$1:$A$4467,$C1420,bibli_modele_init!$C$1:$C$4467,$E1420)</f>
        <v>0.188201658836498</v>
      </c>
      <c r="J1420" s="0" t="n">
        <f aca="false">SUMIFS(bibli_modele_init!$E$1:$E$4467,bibli_modele_init!$A$1:$A$4467,$C1420,bibli_modele_init!$C$1:$C$4467,$E1420)</f>
        <v>74.41045759</v>
      </c>
      <c r="K1420" s="0" t="n">
        <f aca="false">F1420-I1420</f>
        <v>0.019423398781445</v>
      </c>
      <c r="L1420" s="0" t="n">
        <f aca="false">G1420-J1420</f>
        <v>-5.96855898038484E-013</v>
      </c>
      <c r="M1420" s="0" t="n">
        <v>1</v>
      </c>
    </row>
    <row r="1421" customFormat="false" ht="15.8" hidden="false" customHeight="false" outlineLevel="0" collapsed="false">
      <c r="A1421" s="0" t="str">
        <f aca="false">MID(C1421,1,2)</f>
        <v>04</v>
      </c>
      <c r="B1421" s="0" t="str">
        <f aca="false">VLOOKUP(A1421,Nomenclature!$E$1:$F$9,2,0)</f>
        <v>Enseignement Recherche</v>
      </c>
      <c r="C1421" s="5" t="s">
        <v>597</v>
      </c>
      <c r="D1421" s="4" t="s">
        <v>239</v>
      </c>
      <c r="E1421" s="4" t="s">
        <v>737</v>
      </c>
      <c r="F1421" s="4" t="n">
        <v>0.0940629079765482</v>
      </c>
      <c r="G1421" s="4" t="n">
        <v>82.2431373599994</v>
      </c>
      <c r="H1421" s="4" t="n">
        <v>171.584641</v>
      </c>
      <c r="I1421" s="4" t="n">
        <f aca="false">SUMIFS(bibli_modele_init!$D$1:$D$4467,bibli_modele_init!$A$1:$A$4467,$C1421,bibli_modele_init!$C$1:$C$4467,$E1421)</f>
        <v>0.0948838030333747</v>
      </c>
      <c r="J1421" s="0" t="n">
        <f aca="false">SUMIFS(bibli_modele_init!$E$1:$E$4467,bibli_modele_init!$A$1:$A$4467,$C1421,bibli_modele_init!$C$1:$C$4467,$E1421)</f>
        <v>82.24313736</v>
      </c>
      <c r="K1421" s="0" t="n">
        <f aca="false">F1421-I1421</f>
        <v>-0.00082089505682649</v>
      </c>
      <c r="L1421" s="0" t="n">
        <f aca="false">G1421-J1421</f>
        <v>-6.11066752753686E-013</v>
      </c>
      <c r="M1421" s="0" t="n">
        <v>1</v>
      </c>
    </row>
    <row r="1422" customFormat="false" ht="15.8" hidden="false" customHeight="false" outlineLevel="0" collapsed="false">
      <c r="A1422" s="0" t="str">
        <f aca="false">MID(C1422,1,2)</f>
        <v>04</v>
      </c>
      <c r="B1422" s="0" t="str">
        <f aca="false">VLOOKUP(A1422,Nomenclature!$E$1:$F$9,2,0)</f>
        <v>Enseignement Recherche</v>
      </c>
      <c r="C1422" s="5" t="s">
        <v>597</v>
      </c>
      <c r="D1422" s="4" t="s">
        <v>738</v>
      </c>
      <c r="E1422" s="4" t="s">
        <v>738</v>
      </c>
      <c r="F1422" s="4" t="n">
        <v>0.15</v>
      </c>
      <c r="G1422" s="4" t="n">
        <v>20</v>
      </c>
      <c r="H1422" s="4" t="n">
        <v>0</v>
      </c>
      <c r="I1422" s="4" t="n">
        <f aca="false">SUMIFS(bibli_modele_init!$D$1:$D$4467,bibli_modele_init!$A$1:$A$4467,$C1422,bibli_modele_init!$C$1:$C$4467,$E1422)</f>
        <v>0.15</v>
      </c>
      <c r="J1422" s="0" t="n">
        <f aca="false">SUMIFS(bibli_modele_init!$E$1:$E$4467,bibli_modele_init!$A$1:$A$4467,$C1422,bibli_modele_init!$C$1:$C$4467,$E1422)</f>
        <v>20</v>
      </c>
      <c r="K1422" s="0" t="n">
        <f aca="false">F1422-I1422</f>
        <v>0</v>
      </c>
      <c r="L1422" s="0" t="n">
        <f aca="false">G1422-J1422</f>
        <v>0</v>
      </c>
      <c r="M1422" s="0" t="n">
        <v>1</v>
      </c>
    </row>
    <row r="1423" customFormat="false" ht="15.8" hidden="false" customHeight="false" outlineLevel="0" collapsed="false">
      <c r="A1423" s="0" t="str">
        <f aca="false">MID(C1423,1,2)</f>
        <v>04</v>
      </c>
      <c r="B1423" s="0" t="str">
        <f aca="false">VLOOKUP(A1423,Nomenclature!$E$1:$F$9,2,0)</f>
        <v>Enseignement Recherche</v>
      </c>
      <c r="C1423" s="5" t="s">
        <v>444</v>
      </c>
      <c r="D1423" s="4" t="s">
        <v>155</v>
      </c>
      <c r="E1423" s="4" t="s">
        <v>732</v>
      </c>
      <c r="F1423" s="4" t="n">
        <v>0.809704862319805</v>
      </c>
      <c r="G1423" s="4" t="n">
        <v>99.4104575899999</v>
      </c>
      <c r="H1423" s="4" t="n">
        <v>3680.452614</v>
      </c>
      <c r="I1423" s="4" t="n">
        <f aca="false">SUMIFS(bibli_modele_init!$D$1:$D$4467,bibli_modele_init!$A$1:$A$4467,$C1423,bibli_modele_init!$C$1:$C$4467,$E1423)</f>
        <v>0</v>
      </c>
      <c r="J1423" s="0" t="n">
        <f aca="false">SUMIFS(bibli_modele_init!$E$1:$E$4467,bibli_modele_init!$A$1:$A$4467,$C1423,bibli_modele_init!$C$1:$C$4467,$E1423)</f>
        <v>0</v>
      </c>
      <c r="K1423" s="0" t="n">
        <f aca="false">F1423-I1423</f>
        <v>0.809704862319805</v>
      </c>
      <c r="L1423" s="0" t="n">
        <f aca="false">G1423-J1423</f>
        <v>99.4104575899999</v>
      </c>
      <c r="M1423" s="0" t="n">
        <v>1</v>
      </c>
    </row>
    <row r="1424" customFormat="false" ht="15.8" hidden="false" customHeight="false" outlineLevel="0" collapsed="false">
      <c r="A1424" s="0" t="str">
        <f aca="false">MID(C1424,1,2)</f>
        <v>04</v>
      </c>
      <c r="B1424" s="0" t="str">
        <f aca="false">VLOOKUP(A1424,Nomenclature!$E$1:$F$9,2,0)</f>
        <v>Enseignement Recherche</v>
      </c>
      <c r="C1424" s="5" t="s">
        <v>444</v>
      </c>
      <c r="D1424" s="4" t="s">
        <v>239</v>
      </c>
      <c r="E1424" s="4" t="s">
        <v>733</v>
      </c>
      <c r="F1424" s="4" t="n">
        <v>0</v>
      </c>
      <c r="G1424" s="4" t="n">
        <v>0</v>
      </c>
      <c r="H1424" s="4" t="n">
        <v>0</v>
      </c>
      <c r="I1424" s="4" t="n">
        <f aca="false">SUMIFS(bibli_modele_init!$D$1:$D$4467,bibli_modele_init!$A$1:$A$4467,$C1424,bibli_modele_init!$C$1:$C$4467,$E1424)</f>
        <v>0</v>
      </c>
      <c r="J1424" s="0" t="n">
        <f aca="false">SUMIFS(bibli_modele_init!$E$1:$E$4467,bibli_modele_init!$A$1:$A$4467,$C1424,bibli_modele_init!$C$1:$C$4467,$E1424)</f>
        <v>0</v>
      </c>
      <c r="K1424" s="0" t="n">
        <f aca="false">F1424-I1424</f>
        <v>0</v>
      </c>
      <c r="L1424" s="0" t="n">
        <f aca="false">G1424-J1424</f>
        <v>0</v>
      </c>
      <c r="M1424" s="0" t="n">
        <v>1</v>
      </c>
    </row>
    <row r="1425" customFormat="false" ht="15.8" hidden="false" customHeight="false" outlineLevel="0" collapsed="false">
      <c r="A1425" s="0" t="str">
        <f aca="false">MID(C1425,1,2)</f>
        <v>04</v>
      </c>
      <c r="B1425" s="0" t="str">
        <f aca="false">VLOOKUP(A1425,Nomenclature!$E$1:$F$9,2,0)</f>
        <v>Enseignement Recherche</v>
      </c>
      <c r="C1425" s="5" t="s">
        <v>444</v>
      </c>
      <c r="D1425" s="4" t="s">
        <v>155</v>
      </c>
      <c r="E1425" s="4" t="s">
        <v>734</v>
      </c>
      <c r="F1425" s="4" t="n">
        <v>0.13591474478124</v>
      </c>
      <c r="G1425" s="4" t="n">
        <v>48.9542485</v>
      </c>
      <c r="H1425" s="4" t="n">
        <v>171.584641</v>
      </c>
      <c r="I1425" s="4" t="n">
        <f aca="false">SUMIFS(bibli_modele_init!$D$1:$D$4467,bibli_modele_init!$A$1:$A$4467,$C1425,bibli_modele_init!$C$1:$C$4467,$E1425)</f>
        <v>0</v>
      </c>
      <c r="J1425" s="0" t="n">
        <f aca="false">SUMIFS(bibli_modele_init!$E$1:$E$4467,bibli_modele_init!$A$1:$A$4467,$C1425,bibli_modele_init!$C$1:$C$4467,$E1425)</f>
        <v>0</v>
      </c>
      <c r="K1425" s="0" t="n">
        <f aca="false">F1425-I1425</f>
        <v>0.13591474478124</v>
      </c>
      <c r="L1425" s="0" t="n">
        <f aca="false">G1425-J1425</f>
        <v>48.9542485</v>
      </c>
      <c r="M1425" s="0" t="n">
        <v>1</v>
      </c>
    </row>
    <row r="1426" customFormat="false" ht="15.8" hidden="false" customHeight="false" outlineLevel="0" collapsed="false">
      <c r="A1426" s="0" t="str">
        <f aca="false">MID(C1426,1,2)</f>
        <v>04</v>
      </c>
      <c r="B1426" s="0" t="str">
        <f aca="false">VLOOKUP(A1426,Nomenclature!$E$1:$F$9,2,0)</f>
        <v>Enseignement Recherche</v>
      </c>
      <c r="C1426" s="5" t="s">
        <v>444</v>
      </c>
      <c r="D1426" s="4" t="s">
        <v>239</v>
      </c>
      <c r="E1426" s="4" t="s">
        <v>735</v>
      </c>
      <c r="F1426" s="4" t="n">
        <v>0</v>
      </c>
      <c r="G1426" s="4" t="n">
        <v>0</v>
      </c>
      <c r="H1426" s="4" t="n">
        <v>0</v>
      </c>
      <c r="I1426" s="4" t="n">
        <f aca="false">SUMIFS(bibli_modele_init!$D$1:$D$4467,bibli_modele_init!$A$1:$A$4467,$C1426,bibli_modele_init!$C$1:$C$4467,$E1426)</f>
        <v>0</v>
      </c>
      <c r="J1426" s="0" t="n">
        <f aca="false">SUMIFS(bibli_modele_init!$E$1:$E$4467,bibli_modele_init!$A$1:$A$4467,$C1426,bibli_modele_init!$C$1:$C$4467,$E1426)</f>
        <v>0</v>
      </c>
      <c r="K1426" s="0" t="n">
        <f aca="false">F1426-I1426</f>
        <v>0</v>
      </c>
      <c r="L1426" s="0" t="n">
        <f aca="false">G1426-J1426</f>
        <v>0</v>
      </c>
      <c r="M1426" s="0" t="n">
        <v>1</v>
      </c>
    </row>
    <row r="1427" customFormat="false" ht="15.8" hidden="false" customHeight="false" outlineLevel="0" collapsed="false">
      <c r="A1427" s="0" t="str">
        <f aca="false">MID(C1427,1,2)</f>
        <v>04</v>
      </c>
      <c r="B1427" s="0" t="str">
        <f aca="false">VLOOKUP(A1427,Nomenclature!$E$1:$F$9,2,0)</f>
        <v>Enseignement Recherche</v>
      </c>
      <c r="C1427" s="5" t="s">
        <v>444</v>
      </c>
      <c r="D1427" s="4" t="s">
        <v>155</v>
      </c>
      <c r="E1427" s="4" t="s">
        <v>736</v>
      </c>
      <c r="F1427" s="4" t="n">
        <v>0.190280642645154</v>
      </c>
      <c r="G1427" s="4" t="n">
        <v>74.41045759</v>
      </c>
      <c r="H1427" s="4" t="n">
        <v>505.4526141</v>
      </c>
      <c r="I1427" s="4" t="n">
        <f aca="false">SUMIFS(bibli_modele_init!$D$1:$D$4467,bibli_modele_init!$A$1:$A$4467,$C1427,bibli_modele_init!$C$1:$C$4467,$E1427)</f>
        <v>0</v>
      </c>
      <c r="J1427" s="0" t="n">
        <f aca="false">SUMIFS(bibli_modele_init!$E$1:$E$4467,bibli_modele_init!$A$1:$A$4467,$C1427,bibli_modele_init!$C$1:$C$4467,$E1427)</f>
        <v>0</v>
      </c>
      <c r="K1427" s="0" t="n">
        <f aca="false">F1427-I1427</f>
        <v>0.190280642645154</v>
      </c>
      <c r="L1427" s="0" t="n">
        <f aca="false">G1427-J1427</f>
        <v>74.41045759</v>
      </c>
      <c r="M1427" s="0" t="n">
        <v>1</v>
      </c>
    </row>
    <row r="1428" customFormat="false" ht="15.8" hidden="false" customHeight="false" outlineLevel="0" collapsed="false">
      <c r="A1428" s="0" t="str">
        <f aca="false">MID(C1428,1,2)</f>
        <v>04</v>
      </c>
      <c r="B1428" s="0" t="str">
        <f aca="false">VLOOKUP(A1428,Nomenclature!$E$1:$F$9,2,0)</f>
        <v>Enseignement Recherche</v>
      </c>
      <c r="C1428" s="5" t="s">
        <v>444</v>
      </c>
      <c r="D1428" s="4" t="s">
        <v>239</v>
      </c>
      <c r="E1428" s="4" t="s">
        <v>737</v>
      </c>
      <c r="F1428" s="4" t="n">
        <v>0</v>
      </c>
      <c r="G1428" s="4" t="n">
        <v>0</v>
      </c>
      <c r="H1428" s="4" t="n">
        <v>0</v>
      </c>
      <c r="I1428" s="4" t="n">
        <f aca="false">SUMIFS(bibli_modele_init!$D$1:$D$4467,bibli_modele_init!$A$1:$A$4467,$C1428,bibli_modele_init!$C$1:$C$4467,$E1428)</f>
        <v>0</v>
      </c>
      <c r="J1428" s="0" t="n">
        <f aca="false">SUMIFS(bibli_modele_init!$E$1:$E$4467,bibli_modele_init!$A$1:$A$4467,$C1428,bibli_modele_init!$C$1:$C$4467,$E1428)</f>
        <v>0</v>
      </c>
      <c r="K1428" s="0" t="n">
        <f aca="false">F1428-I1428</f>
        <v>0</v>
      </c>
      <c r="L1428" s="0" t="n">
        <f aca="false">G1428-J1428</f>
        <v>0</v>
      </c>
      <c r="M1428" s="0" t="n">
        <v>1</v>
      </c>
    </row>
    <row r="1429" customFormat="false" ht="15.8" hidden="false" customHeight="false" outlineLevel="0" collapsed="false">
      <c r="A1429" s="0" t="str">
        <f aca="false">MID(C1429,1,2)</f>
        <v>04</v>
      </c>
      <c r="B1429" s="0" t="str">
        <f aca="false">VLOOKUP(A1429,Nomenclature!$E$1:$F$9,2,0)</f>
        <v>Enseignement Recherche</v>
      </c>
      <c r="C1429" s="5" t="s">
        <v>444</v>
      </c>
      <c r="D1429" s="4" t="s">
        <v>738</v>
      </c>
      <c r="E1429" s="4" t="s">
        <v>738</v>
      </c>
      <c r="F1429" s="4" t="n">
        <v>0.15</v>
      </c>
      <c r="G1429" s="4" t="n">
        <v>20</v>
      </c>
      <c r="H1429" s="4" t="n">
        <v>0</v>
      </c>
      <c r="I1429" s="4" t="n">
        <f aca="false">SUMIFS(bibli_modele_init!$D$1:$D$4467,bibli_modele_init!$A$1:$A$4467,$C1429,bibli_modele_init!$C$1:$C$4467,$E1429)</f>
        <v>0</v>
      </c>
      <c r="J1429" s="0" t="n">
        <f aca="false">SUMIFS(bibli_modele_init!$E$1:$E$4467,bibli_modele_init!$A$1:$A$4467,$C1429,bibli_modele_init!$C$1:$C$4467,$E1429)</f>
        <v>0</v>
      </c>
      <c r="K1429" s="0" t="n">
        <f aca="false">F1429-I1429</f>
        <v>0.15</v>
      </c>
      <c r="L1429" s="0" t="n">
        <f aca="false">G1429-J1429</f>
        <v>20</v>
      </c>
      <c r="M1429" s="0" t="n">
        <v>1</v>
      </c>
    </row>
    <row r="1430" customFormat="false" ht="15.8" hidden="false" customHeight="false" outlineLevel="0" collapsed="false">
      <c r="A1430" s="0" t="str">
        <f aca="false">MID(C1430,1,2)</f>
        <v>04</v>
      </c>
      <c r="B1430" s="0" t="str">
        <f aca="false">VLOOKUP(A1430,Nomenclature!$E$1:$F$9,2,0)</f>
        <v>Enseignement Recherche</v>
      </c>
      <c r="C1430" s="5" t="s">
        <v>574</v>
      </c>
      <c r="D1430" s="4" t="s">
        <v>155</v>
      </c>
      <c r="E1430" s="4" t="s">
        <v>732</v>
      </c>
      <c r="F1430" s="4" t="n">
        <v>0.797271243489915</v>
      </c>
      <c r="G1430" s="4" t="n">
        <v>99.4104575900002</v>
      </c>
      <c r="H1430" s="4" t="n">
        <v>3680.452614</v>
      </c>
      <c r="I1430" s="4" t="n">
        <f aca="false">SUMIFS(bibli_modele_init!$D$1:$D$4467,bibli_modele_init!$A$1:$A$4467,$C1430,bibli_modele_init!$C$1:$C$4467,$E1430)</f>
        <v>0</v>
      </c>
      <c r="J1430" s="0" t="n">
        <f aca="false">SUMIFS(bibli_modele_init!$E$1:$E$4467,bibli_modele_init!$A$1:$A$4467,$C1430,bibli_modele_init!$C$1:$C$4467,$E1430)</f>
        <v>0</v>
      </c>
      <c r="K1430" s="0" t="n">
        <f aca="false">F1430-I1430</f>
        <v>0.797271243489915</v>
      </c>
      <c r="L1430" s="0" t="n">
        <f aca="false">G1430-J1430</f>
        <v>99.4104575900002</v>
      </c>
      <c r="M1430" s="0" t="n">
        <v>1</v>
      </c>
    </row>
    <row r="1431" customFormat="false" ht="15.8" hidden="false" customHeight="false" outlineLevel="0" collapsed="false">
      <c r="A1431" s="0" t="str">
        <f aca="false">MID(C1431,1,2)</f>
        <v>04</v>
      </c>
      <c r="B1431" s="0" t="str">
        <f aca="false">VLOOKUP(A1431,Nomenclature!$E$1:$F$9,2,0)</f>
        <v>Enseignement Recherche</v>
      </c>
      <c r="C1431" s="5" t="s">
        <v>574</v>
      </c>
      <c r="D1431" s="4" t="s">
        <v>239</v>
      </c>
      <c r="E1431" s="4" t="s">
        <v>733</v>
      </c>
      <c r="F1431" s="4" t="n">
        <v>0</v>
      </c>
      <c r="G1431" s="4" t="n">
        <v>0</v>
      </c>
      <c r="H1431" s="4" t="n">
        <v>0</v>
      </c>
      <c r="I1431" s="4" t="n">
        <f aca="false">SUMIFS(bibli_modele_init!$D$1:$D$4467,bibli_modele_init!$A$1:$A$4467,$C1431,bibli_modele_init!$C$1:$C$4467,$E1431)</f>
        <v>0</v>
      </c>
      <c r="J1431" s="0" t="n">
        <f aca="false">SUMIFS(bibli_modele_init!$E$1:$E$4467,bibli_modele_init!$A$1:$A$4467,$C1431,bibli_modele_init!$C$1:$C$4467,$E1431)</f>
        <v>0</v>
      </c>
      <c r="K1431" s="0" t="n">
        <f aca="false">F1431-I1431</f>
        <v>0</v>
      </c>
      <c r="L1431" s="0" t="n">
        <f aca="false">G1431-J1431</f>
        <v>0</v>
      </c>
      <c r="M1431" s="0" t="n">
        <v>1</v>
      </c>
    </row>
    <row r="1432" customFormat="false" ht="15.8" hidden="false" customHeight="false" outlineLevel="0" collapsed="false">
      <c r="A1432" s="0" t="str">
        <f aca="false">MID(C1432,1,2)</f>
        <v>04</v>
      </c>
      <c r="B1432" s="0" t="str">
        <f aca="false">VLOOKUP(A1432,Nomenclature!$E$1:$F$9,2,0)</f>
        <v>Enseignement Recherche</v>
      </c>
      <c r="C1432" s="5" t="s">
        <v>574</v>
      </c>
      <c r="D1432" s="4" t="s">
        <v>155</v>
      </c>
      <c r="E1432" s="4" t="s">
        <v>734</v>
      </c>
      <c r="F1432" s="4" t="n">
        <v>0.118214444477052</v>
      </c>
      <c r="G1432" s="4" t="n">
        <v>48.9542485000001</v>
      </c>
      <c r="H1432" s="4" t="n">
        <v>171.584641</v>
      </c>
      <c r="I1432" s="4" t="n">
        <f aca="false">SUMIFS(bibli_modele_init!$D$1:$D$4467,bibli_modele_init!$A$1:$A$4467,$C1432,bibli_modele_init!$C$1:$C$4467,$E1432)</f>
        <v>0</v>
      </c>
      <c r="J1432" s="0" t="n">
        <f aca="false">SUMIFS(bibli_modele_init!$E$1:$E$4467,bibli_modele_init!$A$1:$A$4467,$C1432,bibli_modele_init!$C$1:$C$4467,$E1432)</f>
        <v>0</v>
      </c>
      <c r="K1432" s="0" t="n">
        <f aca="false">F1432-I1432</f>
        <v>0.118214444477052</v>
      </c>
      <c r="L1432" s="0" t="n">
        <f aca="false">G1432-J1432</f>
        <v>48.9542485000001</v>
      </c>
      <c r="M1432" s="0" t="n">
        <v>1</v>
      </c>
    </row>
    <row r="1433" customFormat="false" ht="15.8" hidden="false" customHeight="false" outlineLevel="0" collapsed="false">
      <c r="A1433" s="0" t="str">
        <f aca="false">MID(C1433,1,2)</f>
        <v>04</v>
      </c>
      <c r="B1433" s="0" t="str">
        <f aca="false">VLOOKUP(A1433,Nomenclature!$E$1:$F$9,2,0)</f>
        <v>Enseignement Recherche</v>
      </c>
      <c r="C1433" s="5" t="s">
        <v>574</v>
      </c>
      <c r="D1433" s="4" t="s">
        <v>239</v>
      </c>
      <c r="E1433" s="4" t="s">
        <v>735</v>
      </c>
      <c r="F1433" s="4" t="n">
        <v>0</v>
      </c>
      <c r="G1433" s="4" t="n">
        <v>0</v>
      </c>
      <c r="H1433" s="4" t="n">
        <v>0</v>
      </c>
      <c r="I1433" s="4" t="n">
        <f aca="false">SUMIFS(bibli_modele_init!$D$1:$D$4467,bibli_modele_init!$A$1:$A$4467,$C1433,bibli_modele_init!$C$1:$C$4467,$E1433)</f>
        <v>0</v>
      </c>
      <c r="J1433" s="0" t="n">
        <f aca="false">SUMIFS(bibli_modele_init!$E$1:$E$4467,bibli_modele_init!$A$1:$A$4467,$C1433,bibli_modele_init!$C$1:$C$4467,$E1433)</f>
        <v>0</v>
      </c>
      <c r="K1433" s="0" t="n">
        <f aca="false">F1433-I1433</f>
        <v>0</v>
      </c>
      <c r="L1433" s="0" t="n">
        <f aca="false">G1433-J1433</f>
        <v>0</v>
      </c>
      <c r="M1433" s="0" t="n">
        <v>1</v>
      </c>
    </row>
    <row r="1434" customFormat="false" ht="15.8" hidden="false" customHeight="false" outlineLevel="0" collapsed="false">
      <c r="A1434" s="0" t="str">
        <f aca="false">MID(C1434,1,2)</f>
        <v>04</v>
      </c>
      <c r="B1434" s="0" t="str">
        <f aca="false">VLOOKUP(A1434,Nomenclature!$E$1:$F$9,2,0)</f>
        <v>Enseignement Recherche</v>
      </c>
      <c r="C1434" s="5" t="s">
        <v>574</v>
      </c>
      <c r="D1434" s="4" t="s">
        <v>155</v>
      </c>
      <c r="E1434" s="4" t="s">
        <v>736</v>
      </c>
      <c r="F1434" s="4" t="n">
        <v>0.214124276845785</v>
      </c>
      <c r="G1434" s="4" t="n">
        <v>74.4104575900002</v>
      </c>
      <c r="H1434" s="4" t="n">
        <v>505.4526141</v>
      </c>
      <c r="I1434" s="4" t="n">
        <f aca="false">SUMIFS(bibli_modele_init!$D$1:$D$4467,bibli_modele_init!$A$1:$A$4467,$C1434,bibli_modele_init!$C$1:$C$4467,$E1434)</f>
        <v>0</v>
      </c>
      <c r="J1434" s="0" t="n">
        <f aca="false">SUMIFS(bibli_modele_init!$E$1:$E$4467,bibli_modele_init!$A$1:$A$4467,$C1434,bibli_modele_init!$C$1:$C$4467,$E1434)</f>
        <v>0</v>
      </c>
      <c r="K1434" s="0" t="n">
        <f aca="false">F1434-I1434</f>
        <v>0.214124276845785</v>
      </c>
      <c r="L1434" s="0" t="n">
        <f aca="false">G1434-J1434</f>
        <v>74.4104575900002</v>
      </c>
      <c r="M1434" s="0" t="n">
        <v>1</v>
      </c>
    </row>
    <row r="1435" customFormat="false" ht="15.8" hidden="false" customHeight="false" outlineLevel="0" collapsed="false">
      <c r="A1435" s="0" t="str">
        <f aca="false">MID(C1435,1,2)</f>
        <v>04</v>
      </c>
      <c r="B1435" s="0" t="str">
        <f aca="false">VLOOKUP(A1435,Nomenclature!$E$1:$F$9,2,0)</f>
        <v>Enseignement Recherche</v>
      </c>
      <c r="C1435" s="5" t="s">
        <v>574</v>
      </c>
      <c r="D1435" s="4" t="s">
        <v>239</v>
      </c>
      <c r="E1435" s="4" t="s">
        <v>737</v>
      </c>
      <c r="F1435" s="4" t="n">
        <v>0</v>
      </c>
      <c r="G1435" s="4" t="n">
        <v>0</v>
      </c>
      <c r="H1435" s="4" t="n">
        <v>0</v>
      </c>
      <c r="I1435" s="4" t="n">
        <f aca="false">SUMIFS(bibli_modele_init!$D$1:$D$4467,bibli_modele_init!$A$1:$A$4467,$C1435,bibli_modele_init!$C$1:$C$4467,$E1435)</f>
        <v>0</v>
      </c>
      <c r="J1435" s="0" t="n">
        <f aca="false">SUMIFS(bibli_modele_init!$E$1:$E$4467,bibli_modele_init!$A$1:$A$4467,$C1435,bibli_modele_init!$C$1:$C$4467,$E1435)</f>
        <v>0</v>
      </c>
      <c r="K1435" s="0" t="n">
        <f aca="false">F1435-I1435</f>
        <v>0</v>
      </c>
      <c r="L1435" s="0" t="n">
        <f aca="false">G1435-J1435</f>
        <v>0</v>
      </c>
      <c r="M1435" s="0" t="n">
        <v>1</v>
      </c>
    </row>
    <row r="1436" customFormat="false" ht="15.8" hidden="false" customHeight="false" outlineLevel="0" collapsed="false">
      <c r="A1436" s="0" t="str">
        <f aca="false">MID(C1436,1,2)</f>
        <v>04</v>
      </c>
      <c r="B1436" s="0" t="str">
        <f aca="false">VLOOKUP(A1436,Nomenclature!$E$1:$F$9,2,0)</f>
        <v>Enseignement Recherche</v>
      </c>
      <c r="C1436" s="5" t="s">
        <v>574</v>
      </c>
      <c r="D1436" s="4" t="s">
        <v>738</v>
      </c>
      <c r="E1436" s="4" t="s">
        <v>738</v>
      </c>
      <c r="F1436" s="4" t="n">
        <v>0.15</v>
      </c>
      <c r="G1436" s="4" t="n">
        <v>20</v>
      </c>
      <c r="H1436" s="4" t="n">
        <v>0</v>
      </c>
      <c r="I1436" s="4" t="n">
        <f aca="false">SUMIFS(bibli_modele_init!$D$1:$D$4467,bibli_modele_init!$A$1:$A$4467,$C1436,bibli_modele_init!$C$1:$C$4467,$E1436)</f>
        <v>0</v>
      </c>
      <c r="J1436" s="0" t="n">
        <f aca="false">SUMIFS(bibli_modele_init!$E$1:$E$4467,bibli_modele_init!$A$1:$A$4467,$C1436,bibli_modele_init!$C$1:$C$4467,$E1436)</f>
        <v>0</v>
      </c>
      <c r="K1436" s="0" t="n">
        <f aca="false">F1436-I1436</f>
        <v>0.15</v>
      </c>
      <c r="L1436" s="0" t="n">
        <f aca="false">G1436-J1436</f>
        <v>20</v>
      </c>
      <c r="M1436" s="0" t="n">
        <v>1</v>
      </c>
    </row>
    <row r="1437" customFormat="false" ht="15.8" hidden="false" customHeight="false" outlineLevel="0" collapsed="false">
      <c r="A1437" s="0" t="str">
        <f aca="false">MID(C1437,1,2)</f>
        <v>04</v>
      </c>
      <c r="B1437" s="0" t="str">
        <f aca="false">VLOOKUP(A1437,Nomenclature!$E$1:$F$9,2,0)</f>
        <v>Enseignement Recherche</v>
      </c>
      <c r="C1437" s="5" t="s">
        <v>715</v>
      </c>
      <c r="D1437" s="4" t="s">
        <v>155</v>
      </c>
      <c r="E1437" s="4" t="s">
        <v>732</v>
      </c>
      <c r="F1437" s="4" t="n">
        <v>0.91305798905874</v>
      </c>
      <c r="G1437" s="4" t="n">
        <v>110.296078498334</v>
      </c>
      <c r="H1437" s="4" t="n">
        <v>3680.452614</v>
      </c>
      <c r="I1437" s="4" t="n">
        <f aca="false">SUMIFS(bibli_modele_init!$D$1:$D$4467,bibli_modele_init!$A$1:$A$4467,$C1437,bibli_modele_init!$C$1:$C$4467,$E1437)</f>
        <v>0.918557252592028</v>
      </c>
      <c r="J1437" s="0" t="n">
        <f aca="false">SUMIFS(bibli_modele_init!$E$1:$E$4467,bibli_modele_init!$A$1:$A$4467,$C1437,bibli_modele_init!$C$1:$C$4467,$E1437)</f>
        <v>186.296078498333</v>
      </c>
      <c r="K1437" s="0" t="n">
        <f aca="false">F1437-I1437</f>
        <v>-0.005499263533288</v>
      </c>
      <c r="L1437" s="0" t="n">
        <f aca="false">G1437-J1437</f>
        <v>-75.999999999999</v>
      </c>
      <c r="M1437" s="0" t="n">
        <v>1</v>
      </c>
    </row>
    <row r="1438" customFormat="false" ht="15.8" hidden="false" customHeight="false" outlineLevel="0" collapsed="false">
      <c r="A1438" s="0" t="str">
        <f aca="false">MID(C1438,1,2)</f>
        <v>04</v>
      </c>
      <c r="B1438" s="0" t="str">
        <f aca="false">VLOOKUP(A1438,Nomenclature!$E$1:$F$9,2,0)</f>
        <v>Enseignement Recherche</v>
      </c>
      <c r="C1438" s="5" t="s">
        <v>715</v>
      </c>
      <c r="D1438" s="4" t="s">
        <v>239</v>
      </c>
      <c r="E1438" s="4" t="s">
        <v>733</v>
      </c>
      <c r="F1438" s="4" t="n">
        <v>0.529988868798815</v>
      </c>
      <c r="G1438" s="4" t="n">
        <v>96.5666667516673</v>
      </c>
      <c r="H1438" s="4" t="n">
        <v>1231.584641</v>
      </c>
      <c r="I1438" s="4" t="n">
        <f aca="false">SUMIFS(bibli_modele_init!$D$1:$D$4467,bibli_modele_init!$A$1:$A$4467,$C1438,bibli_modele_init!$C$1:$C$4467,$E1438)</f>
        <v>0.53355916407581</v>
      </c>
      <c r="J1438" s="0" t="n">
        <f aca="false">SUMIFS(bibli_modele_init!$E$1:$E$4467,bibli_modele_init!$A$1:$A$4467,$C1438,bibli_modele_init!$C$1:$C$4467,$E1438)</f>
        <v>96.5666667516666</v>
      </c>
      <c r="K1438" s="0" t="n">
        <f aca="false">F1438-I1438</f>
        <v>-0.00357029527699493</v>
      </c>
      <c r="L1438" s="0" t="n">
        <f aca="false">G1438-J1438</f>
        <v>6.96331881044898E-013</v>
      </c>
      <c r="M1438" s="0" t="n">
        <v>1</v>
      </c>
    </row>
    <row r="1439" customFormat="false" ht="15.8" hidden="false" customHeight="false" outlineLevel="0" collapsed="false">
      <c r="A1439" s="0" t="str">
        <f aca="false">MID(C1439,1,2)</f>
        <v>04</v>
      </c>
      <c r="B1439" s="0" t="str">
        <f aca="false">VLOOKUP(A1439,Nomenclature!$E$1:$F$9,2,0)</f>
        <v>Enseignement Recherche</v>
      </c>
      <c r="C1439" s="5" t="s">
        <v>715</v>
      </c>
      <c r="D1439" s="4" t="s">
        <v>155</v>
      </c>
      <c r="E1439" s="4" t="s">
        <v>734</v>
      </c>
      <c r="F1439" s="4" t="n">
        <v>0.15326330534542</v>
      </c>
      <c r="G1439" s="4" t="n">
        <v>46.5065360750003</v>
      </c>
      <c r="H1439" s="4" t="n">
        <v>171.584641</v>
      </c>
      <c r="I1439" s="4" t="n">
        <f aca="false">SUMIFS(bibli_modele_init!$D$1:$D$4467,bibli_modele_init!$A$1:$A$4467,$C1439,bibli_modele_init!$C$1:$C$4467,$E1439)</f>
        <v>0.138767756373724</v>
      </c>
      <c r="J1439" s="0" t="n">
        <f aca="false">SUMIFS(bibli_modele_init!$E$1:$E$4467,bibli_modele_init!$A$1:$A$4467,$C1439,bibli_modele_init!$C$1:$C$4467,$E1439)</f>
        <v>46.506536075</v>
      </c>
      <c r="K1439" s="0" t="n">
        <f aca="false">F1439-I1439</f>
        <v>0.014495548971696</v>
      </c>
      <c r="L1439" s="0" t="n">
        <f aca="false">G1439-J1439</f>
        <v>2.98427949019242E-013</v>
      </c>
      <c r="M1439" s="0" t="n">
        <v>1</v>
      </c>
    </row>
    <row r="1440" customFormat="false" ht="15.8" hidden="false" customHeight="false" outlineLevel="0" collapsed="false">
      <c r="A1440" s="0" t="str">
        <f aca="false">MID(C1440,1,2)</f>
        <v>04</v>
      </c>
      <c r="B1440" s="0" t="str">
        <f aca="false">VLOOKUP(A1440,Nomenclature!$E$1:$F$9,2,0)</f>
        <v>Enseignement Recherche</v>
      </c>
      <c r="C1440" s="5" t="s">
        <v>715</v>
      </c>
      <c r="D1440" s="4" t="s">
        <v>239</v>
      </c>
      <c r="E1440" s="4" t="s">
        <v>735</v>
      </c>
      <c r="F1440" s="4" t="n">
        <v>0.0889624172853721</v>
      </c>
      <c r="G1440" s="4" t="n">
        <v>51.4019609250004</v>
      </c>
      <c r="H1440" s="4" t="n">
        <v>171.584641</v>
      </c>
      <c r="I1440" s="4" t="n">
        <f aca="false">SUMIFS(bibli_modele_init!$D$1:$D$4467,bibli_modele_init!$A$1:$A$4467,$C1440,bibli_modele_init!$C$1:$C$4467,$E1440)</f>
        <v>0.089561716827011</v>
      </c>
      <c r="J1440" s="0" t="n">
        <f aca="false">SUMIFS(bibli_modele_init!$E$1:$E$4467,bibli_modele_init!$A$1:$A$4467,$C1440,bibli_modele_init!$C$1:$C$4467,$E1440)</f>
        <v>51.401960925</v>
      </c>
      <c r="K1440" s="0" t="n">
        <f aca="false">F1440-I1440</f>
        <v>-0.000599299541638898</v>
      </c>
      <c r="L1440" s="0" t="n">
        <f aca="false">G1440-J1440</f>
        <v>4.05009359383257E-013</v>
      </c>
      <c r="M1440" s="0" t="n">
        <v>1</v>
      </c>
    </row>
    <row r="1441" customFormat="false" ht="15.8" hidden="false" customHeight="false" outlineLevel="0" collapsed="false">
      <c r="A1441" s="0" t="str">
        <f aca="false">MID(C1441,1,2)</f>
        <v>04</v>
      </c>
      <c r="B1441" s="0" t="str">
        <f aca="false">VLOOKUP(A1441,Nomenclature!$E$1:$F$9,2,0)</f>
        <v>Enseignement Recherche</v>
      </c>
      <c r="C1441" s="5" t="s">
        <v>715</v>
      </c>
      <c r="D1441" s="4" t="s">
        <v>155</v>
      </c>
      <c r="E1441" s="4" t="s">
        <v>736</v>
      </c>
      <c r="F1441" s="4" t="n">
        <v>0.214568627428804</v>
      </c>
      <c r="G1441" s="4" t="n">
        <v>71.9627451650005</v>
      </c>
      <c r="H1441" s="4" t="n">
        <v>505.4526141</v>
      </c>
      <c r="I1441" s="4" t="n">
        <f aca="false">SUMIFS(bibli_modele_init!$D$1:$D$4467,bibli_modele_init!$A$1:$A$4467,$C1441,bibli_modele_init!$C$1:$C$4467,$E1441)</f>
        <v>0.194274858923214</v>
      </c>
      <c r="J1441" s="0" t="n">
        <f aca="false">SUMIFS(bibli_modele_init!$E$1:$E$4467,bibli_modele_init!$A$1:$A$4467,$C1441,bibli_modele_init!$C$1:$C$4467,$E1441)</f>
        <v>71.962745165</v>
      </c>
      <c r="K1441" s="0" t="n">
        <f aca="false">F1441-I1441</f>
        <v>0.02029376850559</v>
      </c>
      <c r="L1441" s="0" t="n">
        <f aca="false">G1441-J1441</f>
        <v>4.9737991503207E-013</v>
      </c>
      <c r="M1441" s="0" t="n">
        <v>1</v>
      </c>
    </row>
    <row r="1442" customFormat="false" ht="15.8" hidden="false" customHeight="false" outlineLevel="0" collapsed="false">
      <c r="A1442" s="0" t="str">
        <f aca="false">MID(C1442,1,2)</f>
        <v>04</v>
      </c>
      <c r="B1442" s="0" t="str">
        <f aca="false">VLOOKUP(A1442,Nomenclature!$E$1:$F$9,2,0)</f>
        <v>Enseignement Recherche</v>
      </c>
      <c r="C1442" s="5" t="s">
        <v>715</v>
      </c>
      <c r="D1442" s="4" t="s">
        <v>239</v>
      </c>
      <c r="E1442" s="4" t="s">
        <v>737</v>
      </c>
      <c r="F1442" s="4" t="n">
        <v>0.124547384167722</v>
      </c>
      <c r="G1442" s="4" t="n">
        <v>74.9000000850005</v>
      </c>
      <c r="H1442" s="4" t="n">
        <v>171.584641</v>
      </c>
      <c r="I1442" s="4" t="n">
        <f aca="false">SUMIFS(bibli_modele_init!$D$1:$D$4467,bibli_modele_init!$A$1:$A$4467,$C1442,bibli_modele_init!$C$1:$C$4467,$E1442)</f>
        <v>0.125386403557815</v>
      </c>
      <c r="J1442" s="0" t="n">
        <f aca="false">SUMIFS(bibli_modele_init!$E$1:$E$4467,bibli_modele_init!$A$1:$A$4467,$C1442,bibli_modele_init!$C$1:$C$4467,$E1442)</f>
        <v>74.900000085</v>
      </c>
      <c r="K1442" s="0" t="n">
        <f aca="false">F1442-I1442</f>
        <v>-0.000839019390092982</v>
      </c>
      <c r="L1442" s="0" t="n">
        <f aca="false">G1442-J1442</f>
        <v>4.9737991503207E-013</v>
      </c>
      <c r="M1442" s="0" t="n">
        <v>1</v>
      </c>
    </row>
    <row r="1443" customFormat="false" ht="15.8" hidden="false" customHeight="false" outlineLevel="0" collapsed="false">
      <c r="A1443" s="0" t="str">
        <f aca="false">MID(C1443,1,2)</f>
        <v>04</v>
      </c>
      <c r="B1443" s="0" t="str">
        <f aca="false">VLOOKUP(A1443,Nomenclature!$E$1:$F$9,2,0)</f>
        <v>Enseignement Recherche</v>
      </c>
      <c r="C1443" s="5" t="s">
        <v>715</v>
      </c>
      <c r="D1443" s="4" t="s">
        <v>738</v>
      </c>
      <c r="E1443" s="4" t="s">
        <v>738</v>
      </c>
      <c r="F1443" s="4" t="n">
        <v>0.15</v>
      </c>
      <c r="G1443" s="4" t="n">
        <v>20</v>
      </c>
      <c r="H1443" s="4" t="n">
        <v>0</v>
      </c>
      <c r="I1443" s="4" t="n">
        <f aca="false">SUMIFS(bibli_modele_init!$D$1:$D$4467,bibli_modele_init!$A$1:$A$4467,$C1443,bibli_modele_init!$C$1:$C$4467,$E1443)</f>
        <v>0.15</v>
      </c>
      <c r="J1443" s="0" t="n">
        <f aca="false">SUMIFS(bibli_modele_init!$E$1:$E$4467,bibli_modele_init!$A$1:$A$4467,$C1443,bibli_modele_init!$C$1:$C$4467,$E1443)</f>
        <v>20</v>
      </c>
      <c r="K1443" s="0" t="n">
        <f aca="false">F1443-I1443</f>
        <v>0</v>
      </c>
      <c r="L1443" s="0" t="n">
        <f aca="false">G1443-J1443</f>
        <v>0</v>
      </c>
      <c r="M1443" s="0" t="n">
        <v>1</v>
      </c>
    </row>
    <row r="1444" customFormat="false" ht="15.8" hidden="false" customHeight="false" outlineLevel="0" collapsed="false">
      <c r="A1444" s="0" t="str">
        <f aca="false">MID(C1444,1,2)</f>
        <v>04</v>
      </c>
      <c r="B1444" s="0" t="str">
        <f aca="false">VLOOKUP(A1444,Nomenclature!$E$1:$F$9,2,0)</f>
        <v>Enseignement Recherche</v>
      </c>
      <c r="C1444" s="5" t="s">
        <v>595</v>
      </c>
      <c r="D1444" s="4" t="s">
        <v>155</v>
      </c>
      <c r="E1444" s="4" t="s">
        <v>732</v>
      </c>
      <c r="F1444" s="4" t="n">
        <v>0.881753002074872</v>
      </c>
      <c r="G1444" s="4" t="n">
        <v>112.743790923333</v>
      </c>
      <c r="H1444" s="4" t="n">
        <v>3680.452614</v>
      </c>
      <c r="I1444" s="4" t="n">
        <f aca="false">SUMIFS(bibli_modele_init!$D$1:$D$4467,bibli_modele_init!$A$1:$A$4467,$C1444,bibli_modele_init!$C$1:$C$4467,$E1444)</f>
        <v>0.890308289875184</v>
      </c>
      <c r="J1444" s="0" t="n">
        <f aca="false">SUMIFS(bibli_modele_init!$E$1:$E$4467,bibli_modele_init!$A$1:$A$4467,$C1444,bibli_modele_init!$C$1:$C$4467,$E1444)</f>
        <v>188.743790923333</v>
      </c>
      <c r="K1444" s="0" t="n">
        <f aca="false">F1444-I1444</f>
        <v>-0.00855528780031201</v>
      </c>
      <c r="L1444" s="0" t="n">
        <f aca="false">G1444-J1444</f>
        <v>-76</v>
      </c>
      <c r="M1444" s="0" t="n">
        <v>1</v>
      </c>
    </row>
    <row r="1445" customFormat="false" ht="15.8" hidden="false" customHeight="false" outlineLevel="0" collapsed="false">
      <c r="A1445" s="0" t="str">
        <f aca="false">MID(C1445,1,2)</f>
        <v>04</v>
      </c>
      <c r="B1445" s="0" t="str">
        <f aca="false">VLOOKUP(A1445,Nomenclature!$E$1:$F$9,2,0)</f>
        <v>Enseignement Recherche</v>
      </c>
      <c r="C1445" s="5" t="s">
        <v>595</v>
      </c>
      <c r="D1445" s="4" t="s">
        <v>239</v>
      </c>
      <c r="E1445" s="4" t="s">
        <v>733</v>
      </c>
      <c r="F1445" s="4" t="n">
        <v>0.395124272814034</v>
      </c>
      <c r="G1445" s="4" t="n">
        <v>93.9098040266667</v>
      </c>
      <c r="H1445" s="4" t="n">
        <v>1231.584641</v>
      </c>
      <c r="I1445" s="4" t="n">
        <f aca="false">SUMIFS(bibli_modele_init!$D$1:$D$4467,bibli_modele_init!$A$1:$A$4467,$C1445,bibli_modele_init!$C$1:$C$4467,$E1445)</f>
        <v>0.402179259053873</v>
      </c>
      <c r="J1445" s="0" t="n">
        <f aca="false">SUMIFS(bibli_modele_init!$E$1:$E$4467,bibli_modele_init!$A$1:$A$4467,$C1445,bibli_modele_init!$C$1:$C$4467,$E1445)</f>
        <v>93.9098040266666</v>
      </c>
      <c r="K1445" s="0" t="n">
        <f aca="false">F1445-I1445</f>
        <v>-0.00705498623983902</v>
      </c>
      <c r="L1445" s="0" t="n">
        <f aca="false">G1445-J1445</f>
        <v>0</v>
      </c>
      <c r="M1445" s="0" t="n">
        <v>1</v>
      </c>
    </row>
    <row r="1446" customFormat="false" ht="15.8" hidden="false" customHeight="false" outlineLevel="0" collapsed="false">
      <c r="A1446" s="0" t="str">
        <f aca="false">MID(C1446,1,2)</f>
        <v>04</v>
      </c>
      <c r="B1446" s="0" t="str">
        <f aca="false">VLOOKUP(A1446,Nomenclature!$E$1:$F$9,2,0)</f>
        <v>Enseignement Recherche</v>
      </c>
      <c r="C1446" s="5" t="s">
        <v>595</v>
      </c>
      <c r="D1446" s="4" t="s">
        <v>155</v>
      </c>
      <c r="E1446" s="4" t="s">
        <v>734</v>
      </c>
      <c r="F1446" s="4" t="n">
        <v>0.148008539671786</v>
      </c>
      <c r="G1446" s="4" t="n">
        <v>48.9542485</v>
      </c>
      <c r="H1446" s="4" t="n">
        <v>171.584641</v>
      </c>
      <c r="I1446" s="4" t="n">
        <f aca="false">SUMIFS(bibli_modele_init!$D$1:$D$4467,bibli_modele_init!$A$1:$A$4467,$C1446,bibli_modele_init!$C$1:$C$4467,$E1446)</f>
        <v>0.13450014522043</v>
      </c>
      <c r="J1446" s="0" t="n">
        <f aca="false">SUMIFS(bibli_modele_init!$E$1:$E$4467,bibli_modele_init!$A$1:$A$4467,$C1446,bibli_modele_init!$C$1:$C$4467,$E1446)</f>
        <v>48.9542485</v>
      </c>
      <c r="K1446" s="0" t="n">
        <f aca="false">F1446-I1446</f>
        <v>0.013508394451356</v>
      </c>
      <c r="L1446" s="0" t="n">
        <f aca="false">G1446-J1446</f>
        <v>0</v>
      </c>
      <c r="M1446" s="0" t="n">
        <v>1</v>
      </c>
    </row>
    <row r="1447" customFormat="false" ht="15.8" hidden="false" customHeight="false" outlineLevel="0" collapsed="false">
      <c r="A1447" s="0" t="str">
        <f aca="false">MID(C1447,1,2)</f>
        <v>04</v>
      </c>
      <c r="B1447" s="0" t="str">
        <f aca="false">VLOOKUP(A1447,Nomenclature!$E$1:$F$9,2,0)</f>
        <v>Enseignement Recherche</v>
      </c>
      <c r="C1447" s="5" t="s">
        <v>595</v>
      </c>
      <c r="D1447" s="4" t="s">
        <v>239</v>
      </c>
      <c r="E1447" s="4" t="s">
        <v>735</v>
      </c>
      <c r="F1447" s="4" t="n">
        <v>0.0663244315250039</v>
      </c>
      <c r="G1447" s="4" t="n">
        <v>58.7450982</v>
      </c>
      <c r="H1447" s="4" t="n">
        <v>171.584641</v>
      </c>
      <c r="I1447" s="4" t="n">
        <f aca="false">SUMIFS(bibli_modele_init!$D$1:$D$4467,bibli_modele_init!$A$1:$A$4467,$C1447,bibli_modele_init!$C$1:$C$4467,$E1447)</f>
        <v>0.0675086613411858</v>
      </c>
      <c r="J1447" s="0" t="n">
        <f aca="false">SUMIFS(bibli_modele_init!$E$1:$E$4467,bibli_modele_init!$A$1:$A$4467,$C1447,bibli_modele_init!$C$1:$C$4467,$E1447)</f>
        <v>58.7450982</v>
      </c>
      <c r="K1447" s="0" t="n">
        <f aca="false">F1447-I1447</f>
        <v>-0.00118422981618189</v>
      </c>
      <c r="L1447" s="0" t="n">
        <f aca="false">G1447-J1447</f>
        <v>0</v>
      </c>
      <c r="M1447" s="0" t="n">
        <v>1</v>
      </c>
    </row>
    <row r="1448" customFormat="false" ht="15.8" hidden="false" customHeight="false" outlineLevel="0" collapsed="false">
      <c r="A1448" s="0" t="str">
        <f aca="false">MID(C1448,1,2)</f>
        <v>04</v>
      </c>
      <c r="B1448" s="0" t="str">
        <f aca="false">VLOOKUP(A1448,Nomenclature!$E$1:$F$9,2,0)</f>
        <v>Enseignement Recherche</v>
      </c>
      <c r="C1448" s="5" t="s">
        <v>595</v>
      </c>
      <c r="D1448" s="4" t="s">
        <v>155</v>
      </c>
      <c r="E1448" s="4" t="s">
        <v>736</v>
      </c>
      <c r="F1448" s="4" t="n">
        <v>0.207211955487595</v>
      </c>
      <c r="G1448" s="4" t="n">
        <v>74.41045759</v>
      </c>
      <c r="H1448" s="4" t="n">
        <v>505.4526141</v>
      </c>
      <c r="I1448" s="4" t="n">
        <f aca="false">SUMIFS(bibli_modele_init!$D$1:$D$4467,bibli_modele_init!$A$1:$A$4467,$C1448,bibli_modele_init!$C$1:$C$4467,$E1448)</f>
        <v>0.188300203308601</v>
      </c>
      <c r="J1448" s="0" t="n">
        <f aca="false">SUMIFS(bibli_modele_init!$E$1:$E$4467,bibli_modele_init!$A$1:$A$4467,$C1448,bibli_modele_init!$C$1:$C$4467,$E1448)</f>
        <v>74.41045759</v>
      </c>
      <c r="K1448" s="0" t="n">
        <f aca="false">F1448-I1448</f>
        <v>0.018911752178994</v>
      </c>
      <c r="L1448" s="0" t="n">
        <f aca="false">G1448-J1448</f>
        <v>0</v>
      </c>
      <c r="M1448" s="0" t="n">
        <v>1</v>
      </c>
    </row>
    <row r="1449" customFormat="false" ht="15.8" hidden="false" customHeight="false" outlineLevel="0" collapsed="false">
      <c r="A1449" s="0" t="str">
        <f aca="false">MID(C1449,1,2)</f>
        <v>04</v>
      </c>
      <c r="B1449" s="0" t="str">
        <f aca="false">VLOOKUP(A1449,Nomenclature!$E$1:$F$9,2,0)</f>
        <v>Enseignement Recherche</v>
      </c>
      <c r="C1449" s="5" t="s">
        <v>595</v>
      </c>
      <c r="D1449" s="4" t="s">
        <v>239</v>
      </c>
      <c r="E1449" s="4" t="s">
        <v>737</v>
      </c>
      <c r="F1449" s="4" t="n">
        <v>0.092854204111298</v>
      </c>
      <c r="G1449" s="4" t="n">
        <v>82.24313736</v>
      </c>
      <c r="H1449" s="4" t="n">
        <v>171.584641</v>
      </c>
      <c r="I1449" s="4" t="n">
        <f aca="false">SUMIFS(bibli_modele_init!$D$1:$D$4467,bibli_modele_init!$A$1:$A$4467,$C1449,bibli_modele_init!$C$1:$C$4467,$E1449)</f>
        <v>0.0945121258776601</v>
      </c>
      <c r="J1449" s="0" t="n">
        <f aca="false">SUMIFS(bibli_modele_init!$E$1:$E$4467,bibli_modele_init!$A$1:$A$4467,$C1449,bibli_modele_init!$C$1:$C$4467,$E1449)</f>
        <v>82.24313736</v>
      </c>
      <c r="K1449" s="0" t="n">
        <f aca="false">F1449-I1449</f>
        <v>-0.00165792176636209</v>
      </c>
      <c r="L1449" s="0" t="n">
        <f aca="false">G1449-J1449</f>
        <v>0</v>
      </c>
      <c r="M1449" s="0" t="n">
        <v>1</v>
      </c>
    </row>
    <row r="1450" customFormat="false" ht="15.8" hidden="false" customHeight="false" outlineLevel="0" collapsed="false">
      <c r="A1450" s="0" t="str">
        <f aca="false">MID(C1450,1,2)</f>
        <v>04</v>
      </c>
      <c r="B1450" s="0" t="str">
        <f aca="false">VLOOKUP(A1450,Nomenclature!$E$1:$F$9,2,0)</f>
        <v>Enseignement Recherche</v>
      </c>
      <c r="C1450" s="5" t="s">
        <v>595</v>
      </c>
      <c r="D1450" s="4" t="s">
        <v>738</v>
      </c>
      <c r="E1450" s="4" t="s">
        <v>738</v>
      </c>
      <c r="F1450" s="4" t="n">
        <v>0.15</v>
      </c>
      <c r="G1450" s="4" t="n">
        <v>20</v>
      </c>
      <c r="H1450" s="4" t="n">
        <v>0</v>
      </c>
      <c r="I1450" s="4" t="n">
        <f aca="false">SUMIFS(bibli_modele_init!$D$1:$D$4467,bibli_modele_init!$A$1:$A$4467,$C1450,bibli_modele_init!$C$1:$C$4467,$E1450)</f>
        <v>0.15</v>
      </c>
      <c r="J1450" s="0" t="n">
        <f aca="false">SUMIFS(bibli_modele_init!$E$1:$E$4467,bibli_modele_init!$A$1:$A$4467,$C1450,bibli_modele_init!$C$1:$C$4467,$E1450)</f>
        <v>20</v>
      </c>
      <c r="K1450" s="0" t="n">
        <f aca="false">F1450-I1450</f>
        <v>0</v>
      </c>
      <c r="L1450" s="0" t="n">
        <f aca="false">G1450-J1450</f>
        <v>0</v>
      </c>
      <c r="M1450" s="0" t="n">
        <v>1</v>
      </c>
    </row>
    <row r="1451" customFormat="false" ht="15.8" hidden="false" customHeight="false" outlineLevel="0" collapsed="false">
      <c r="A1451" s="0" t="str">
        <f aca="false">MID(C1451,1,2)</f>
        <v>04</v>
      </c>
      <c r="B1451" s="0" t="str">
        <f aca="false">VLOOKUP(A1451,Nomenclature!$E$1:$F$9,2,0)</f>
        <v>Enseignement Recherche</v>
      </c>
      <c r="C1451" s="5" t="s">
        <v>440</v>
      </c>
      <c r="D1451" s="4" t="s">
        <v>155</v>
      </c>
      <c r="E1451" s="4" t="s">
        <v>732</v>
      </c>
      <c r="F1451" s="4" t="n">
        <v>0.810707961191644</v>
      </c>
      <c r="G1451" s="4" t="n">
        <v>99.4104575899999</v>
      </c>
      <c r="H1451" s="4" t="n">
        <v>3680.452614</v>
      </c>
      <c r="I1451" s="4" t="n">
        <f aca="false">SUMIFS(bibli_modele_init!$D$1:$D$4467,bibli_modele_init!$A$1:$A$4467,$C1451,bibli_modele_init!$C$1:$C$4467,$E1451)</f>
        <v>0</v>
      </c>
      <c r="J1451" s="0" t="n">
        <f aca="false">SUMIFS(bibli_modele_init!$E$1:$E$4467,bibli_modele_init!$A$1:$A$4467,$C1451,bibli_modele_init!$C$1:$C$4467,$E1451)</f>
        <v>0</v>
      </c>
      <c r="K1451" s="0" t="n">
        <f aca="false">F1451-I1451</f>
        <v>0.810707961191644</v>
      </c>
      <c r="L1451" s="0" t="n">
        <f aca="false">G1451-J1451</f>
        <v>99.4104575899999</v>
      </c>
      <c r="M1451" s="0" t="n">
        <v>1</v>
      </c>
    </row>
    <row r="1452" customFormat="false" ht="15.8" hidden="false" customHeight="false" outlineLevel="0" collapsed="false">
      <c r="A1452" s="0" t="str">
        <f aca="false">MID(C1452,1,2)</f>
        <v>04</v>
      </c>
      <c r="B1452" s="0" t="str">
        <f aca="false">VLOOKUP(A1452,Nomenclature!$E$1:$F$9,2,0)</f>
        <v>Enseignement Recherche</v>
      </c>
      <c r="C1452" s="5" t="s">
        <v>440</v>
      </c>
      <c r="D1452" s="4" t="s">
        <v>239</v>
      </c>
      <c r="E1452" s="4" t="s">
        <v>733</v>
      </c>
      <c r="F1452" s="4" t="n">
        <v>0</v>
      </c>
      <c r="G1452" s="4" t="n">
        <v>0</v>
      </c>
      <c r="H1452" s="4" t="n">
        <v>0</v>
      </c>
      <c r="I1452" s="4" t="n">
        <f aca="false">SUMIFS(bibli_modele_init!$D$1:$D$4467,bibli_modele_init!$A$1:$A$4467,$C1452,bibli_modele_init!$C$1:$C$4467,$E1452)</f>
        <v>0</v>
      </c>
      <c r="J1452" s="0" t="n">
        <f aca="false">SUMIFS(bibli_modele_init!$E$1:$E$4467,bibli_modele_init!$A$1:$A$4467,$C1452,bibli_modele_init!$C$1:$C$4467,$E1452)</f>
        <v>0</v>
      </c>
      <c r="K1452" s="0" t="n">
        <f aca="false">F1452-I1452</f>
        <v>0</v>
      </c>
      <c r="L1452" s="0" t="n">
        <f aca="false">G1452-J1452</f>
        <v>0</v>
      </c>
      <c r="M1452" s="0" t="n">
        <v>1</v>
      </c>
    </row>
    <row r="1453" customFormat="false" ht="15.8" hidden="false" customHeight="false" outlineLevel="0" collapsed="false">
      <c r="A1453" s="0" t="str">
        <f aca="false">MID(C1453,1,2)</f>
        <v>04</v>
      </c>
      <c r="B1453" s="0" t="str">
        <f aca="false">VLOOKUP(A1453,Nomenclature!$E$1:$F$9,2,0)</f>
        <v>Enseignement Recherche</v>
      </c>
      <c r="C1453" s="5" t="s">
        <v>440</v>
      </c>
      <c r="D1453" s="4" t="s">
        <v>155</v>
      </c>
      <c r="E1453" s="4" t="s">
        <v>734</v>
      </c>
      <c r="F1453" s="4" t="n">
        <v>0.136083122091913</v>
      </c>
      <c r="G1453" s="4" t="n">
        <v>48.9542485</v>
      </c>
      <c r="H1453" s="4" t="n">
        <v>171.584641</v>
      </c>
      <c r="I1453" s="4" t="n">
        <f aca="false">SUMIFS(bibli_modele_init!$D$1:$D$4467,bibli_modele_init!$A$1:$A$4467,$C1453,bibli_modele_init!$C$1:$C$4467,$E1453)</f>
        <v>0</v>
      </c>
      <c r="J1453" s="0" t="n">
        <f aca="false">SUMIFS(bibli_modele_init!$E$1:$E$4467,bibli_modele_init!$A$1:$A$4467,$C1453,bibli_modele_init!$C$1:$C$4467,$E1453)</f>
        <v>0</v>
      </c>
      <c r="K1453" s="0" t="n">
        <f aca="false">F1453-I1453</f>
        <v>0.136083122091913</v>
      </c>
      <c r="L1453" s="0" t="n">
        <f aca="false">G1453-J1453</f>
        <v>48.9542485</v>
      </c>
      <c r="M1453" s="0" t="n">
        <v>1</v>
      </c>
    </row>
    <row r="1454" customFormat="false" ht="15.8" hidden="false" customHeight="false" outlineLevel="0" collapsed="false">
      <c r="A1454" s="0" t="str">
        <f aca="false">MID(C1454,1,2)</f>
        <v>04</v>
      </c>
      <c r="B1454" s="0" t="str">
        <f aca="false">VLOOKUP(A1454,Nomenclature!$E$1:$F$9,2,0)</f>
        <v>Enseignement Recherche</v>
      </c>
      <c r="C1454" s="5" t="s">
        <v>440</v>
      </c>
      <c r="D1454" s="4" t="s">
        <v>239</v>
      </c>
      <c r="E1454" s="4" t="s">
        <v>735</v>
      </c>
      <c r="F1454" s="4" t="n">
        <v>0</v>
      </c>
      <c r="G1454" s="4" t="n">
        <v>0</v>
      </c>
      <c r="H1454" s="4" t="n">
        <v>0</v>
      </c>
      <c r="I1454" s="4" t="n">
        <f aca="false">SUMIFS(bibli_modele_init!$D$1:$D$4467,bibli_modele_init!$A$1:$A$4467,$C1454,bibli_modele_init!$C$1:$C$4467,$E1454)</f>
        <v>0</v>
      </c>
      <c r="J1454" s="0" t="n">
        <f aca="false">SUMIFS(bibli_modele_init!$E$1:$E$4467,bibli_modele_init!$A$1:$A$4467,$C1454,bibli_modele_init!$C$1:$C$4467,$E1454)</f>
        <v>0</v>
      </c>
      <c r="K1454" s="0" t="n">
        <f aca="false">F1454-I1454</f>
        <v>0</v>
      </c>
      <c r="L1454" s="0" t="n">
        <f aca="false">G1454-J1454</f>
        <v>0</v>
      </c>
      <c r="M1454" s="0" t="n">
        <v>1</v>
      </c>
    </row>
    <row r="1455" customFormat="false" ht="15.8" hidden="false" customHeight="false" outlineLevel="0" collapsed="false">
      <c r="A1455" s="0" t="str">
        <f aca="false">MID(C1455,1,2)</f>
        <v>04</v>
      </c>
      <c r="B1455" s="0" t="str">
        <f aca="false">VLOOKUP(A1455,Nomenclature!$E$1:$F$9,2,0)</f>
        <v>Enseignement Recherche</v>
      </c>
      <c r="C1455" s="5" t="s">
        <v>440</v>
      </c>
      <c r="D1455" s="4" t="s">
        <v>155</v>
      </c>
      <c r="E1455" s="4" t="s">
        <v>736</v>
      </c>
      <c r="F1455" s="4" t="n">
        <v>0.190516370880036</v>
      </c>
      <c r="G1455" s="4" t="n">
        <v>74.41045759</v>
      </c>
      <c r="H1455" s="4" t="n">
        <v>505.4526141</v>
      </c>
      <c r="I1455" s="4" t="n">
        <f aca="false">SUMIFS(bibli_modele_init!$D$1:$D$4467,bibli_modele_init!$A$1:$A$4467,$C1455,bibli_modele_init!$C$1:$C$4467,$E1455)</f>
        <v>0</v>
      </c>
      <c r="J1455" s="0" t="n">
        <f aca="false">SUMIFS(bibli_modele_init!$E$1:$E$4467,bibli_modele_init!$A$1:$A$4467,$C1455,bibli_modele_init!$C$1:$C$4467,$E1455)</f>
        <v>0</v>
      </c>
      <c r="K1455" s="0" t="n">
        <f aca="false">F1455-I1455</f>
        <v>0.190516370880036</v>
      </c>
      <c r="L1455" s="0" t="n">
        <f aca="false">G1455-J1455</f>
        <v>74.41045759</v>
      </c>
      <c r="M1455" s="0" t="n">
        <v>1</v>
      </c>
    </row>
    <row r="1456" customFormat="false" ht="15.8" hidden="false" customHeight="false" outlineLevel="0" collapsed="false">
      <c r="A1456" s="0" t="str">
        <f aca="false">MID(C1456,1,2)</f>
        <v>04</v>
      </c>
      <c r="B1456" s="0" t="str">
        <f aca="false">VLOOKUP(A1456,Nomenclature!$E$1:$F$9,2,0)</f>
        <v>Enseignement Recherche</v>
      </c>
      <c r="C1456" s="5" t="s">
        <v>440</v>
      </c>
      <c r="D1456" s="4" t="s">
        <v>239</v>
      </c>
      <c r="E1456" s="4" t="s">
        <v>737</v>
      </c>
      <c r="F1456" s="4" t="n">
        <v>0</v>
      </c>
      <c r="G1456" s="4" t="n">
        <v>0</v>
      </c>
      <c r="H1456" s="4" t="n">
        <v>0</v>
      </c>
      <c r="I1456" s="4" t="n">
        <f aca="false">SUMIFS(bibli_modele_init!$D$1:$D$4467,bibli_modele_init!$A$1:$A$4467,$C1456,bibli_modele_init!$C$1:$C$4467,$E1456)</f>
        <v>0</v>
      </c>
      <c r="J1456" s="0" t="n">
        <f aca="false">SUMIFS(bibli_modele_init!$E$1:$E$4467,bibli_modele_init!$A$1:$A$4467,$C1456,bibli_modele_init!$C$1:$C$4467,$E1456)</f>
        <v>0</v>
      </c>
      <c r="K1456" s="0" t="n">
        <f aca="false">F1456-I1456</f>
        <v>0</v>
      </c>
      <c r="L1456" s="0" t="n">
        <f aca="false">G1456-J1456</f>
        <v>0</v>
      </c>
      <c r="M1456" s="0" t="n">
        <v>1</v>
      </c>
    </row>
    <row r="1457" customFormat="false" ht="15.8" hidden="false" customHeight="false" outlineLevel="0" collapsed="false">
      <c r="A1457" s="0" t="str">
        <f aca="false">MID(C1457,1,2)</f>
        <v>04</v>
      </c>
      <c r="B1457" s="0" t="str">
        <f aca="false">VLOOKUP(A1457,Nomenclature!$E$1:$F$9,2,0)</f>
        <v>Enseignement Recherche</v>
      </c>
      <c r="C1457" s="5" t="s">
        <v>440</v>
      </c>
      <c r="D1457" s="4" t="s">
        <v>738</v>
      </c>
      <c r="E1457" s="4" t="s">
        <v>738</v>
      </c>
      <c r="F1457" s="4" t="n">
        <v>0.15</v>
      </c>
      <c r="G1457" s="4" t="n">
        <v>20</v>
      </c>
      <c r="H1457" s="4" t="n">
        <v>0</v>
      </c>
      <c r="I1457" s="4" t="n">
        <f aca="false">SUMIFS(bibli_modele_init!$D$1:$D$4467,bibli_modele_init!$A$1:$A$4467,$C1457,bibli_modele_init!$C$1:$C$4467,$E1457)</f>
        <v>0</v>
      </c>
      <c r="J1457" s="0" t="n">
        <f aca="false">SUMIFS(bibli_modele_init!$E$1:$E$4467,bibli_modele_init!$A$1:$A$4467,$C1457,bibli_modele_init!$C$1:$C$4467,$E1457)</f>
        <v>0</v>
      </c>
      <c r="K1457" s="0" t="n">
        <f aca="false">F1457-I1457</f>
        <v>0.15</v>
      </c>
      <c r="L1457" s="0" t="n">
        <f aca="false">G1457-J1457</f>
        <v>20</v>
      </c>
      <c r="M1457" s="0" t="n">
        <v>1</v>
      </c>
    </row>
    <row r="1458" customFormat="false" ht="15.8" hidden="false" customHeight="false" outlineLevel="0" collapsed="false">
      <c r="A1458" s="0" t="str">
        <f aca="false">MID(C1458,1,2)</f>
        <v>04</v>
      </c>
      <c r="B1458" s="0" t="str">
        <f aca="false">VLOOKUP(A1458,Nomenclature!$E$1:$F$9,2,0)</f>
        <v>Enseignement Recherche</v>
      </c>
      <c r="C1458" s="5" t="s">
        <v>572</v>
      </c>
      <c r="D1458" s="4" t="s">
        <v>155</v>
      </c>
      <c r="E1458" s="4" t="s">
        <v>732</v>
      </c>
      <c r="F1458" s="4" t="n">
        <v>0.795944158774545</v>
      </c>
      <c r="G1458" s="4" t="n">
        <v>99.4104575899999</v>
      </c>
      <c r="H1458" s="4" t="n">
        <v>3680.452614</v>
      </c>
      <c r="I1458" s="4" t="n">
        <f aca="false">SUMIFS(bibli_modele_init!$D$1:$D$4467,bibli_modele_init!$A$1:$A$4467,$C1458,bibli_modele_init!$C$1:$C$4467,$E1458)</f>
        <v>0</v>
      </c>
      <c r="J1458" s="0" t="n">
        <f aca="false">SUMIFS(bibli_modele_init!$E$1:$E$4467,bibli_modele_init!$A$1:$A$4467,$C1458,bibli_modele_init!$C$1:$C$4467,$E1458)</f>
        <v>0</v>
      </c>
      <c r="K1458" s="0" t="n">
        <f aca="false">F1458-I1458</f>
        <v>0.795944158774545</v>
      </c>
      <c r="L1458" s="0" t="n">
        <f aca="false">G1458-J1458</f>
        <v>99.4104575899999</v>
      </c>
      <c r="M1458" s="0" t="n">
        <v>1</v>
      </c>
    </row>
    <row r="1459" customFormat="false" ht="15.8" hidden="false" customHeight="false" outlineLevel="0" collapsed="false">
      <c r="A1459" s="0" t="str">
        <f aca="false">MID(C1459,1,2)</f>
        <v>04</v>
      </c>
      <c r="B1459" s="0" t="str">
        <f aca="false">VLOOKUP(A1459,Nomenclature!$E$1:$F$9,2,0)</f>
        <v>Enseignement Recherche</v>
      </c>
      <c r="C1459" s="5" t="s">
        <v>572</v>
      </c>
      <c r="D1459" s="4" t="s">
        <v>239</v>
      </c>
      <c r="E1459" s="4" t="s">
        <v>733</v>
      </c>
      <c r="F1459" s="4" t="n">
        <v>0</v>
      </c>
      <c r="G1459" s="4" t="n">
        <v>0</v>
      </c>
      <c r="H1459" s="4" t="n">
        <v>0</v>
      </c>
      <c r="I1459" s="4" t="n">
        <f aca="false">SUMIFS(bibli_modele_init!$D$1:$D$4467,bibli_modele_init!$A$1:$A$4467,$C1459,bibli_modele_init!$C$1:$C$4467,$E1459)</f>
        <v>0</v>
      </c>
      <c r="J1459" s="0" t="n">
        <f aca="false">SUMIFS(bibli_modele_init!$E$1:$E$4467,bibli_modele_init!$A$1:$A$4467,$C1459,bibli_modele_init!$C$1:$C$4467,$E1459)</f>
        <v>0</v>
      </c>
      <c r="K1459" s="0" t="n">
        <f aca="false">F1459-I1459</f>
        <v>0</v>
      </c>
      <c r="L1459" s="0" t="n">
        <f aca="false">G1459-J1459</f>
        <v>0</v>
      </c>
      <c r="M1459" s="0" t="n">
        <v>1</v>
      </c>
    </row>
    <row r="1460" customFormat="false" ht="15.8" hidden="false" customHeight="false" outlineLevel="0" collapsed="false">
      <c r="A1460" s="0" t="str">
        <f aca="false">MID(C1460,1,2)</f>
        <v>04</v>
      </c>
      <c r="B1460" s="0" t="str">
        <f aca="false">VLOOKUP(A1460,Nomenclature!$E$1:$F$9,2,0)</f>
        <v>Enseignement Recherche</v>
      </c>
      <c r="C1460" s="5" t="s">
        <v>572</v>
      </c>
      <c r="D1460" s="4" t="s">
        <v>155</v>
      </c>
      <c r="E1460" s="4" t="s">
        <v>734</v>
      </c>
      <c r="F1460" s="4" t="n">
        <v>0.118017672570775</v>
      </c>
      <c r="G1460" s="4" t="n">
        <v>48.9542485</v>
      </c>
      <c r="H1460" s="4" t="n">
        <v>171.584641</v>
      </c>
      <c r="I1460" s="4" t="n">
        <f aca="false">SUMIFS(bibli_modele_init!$D$1:$D$4467,bibli_modele_init!$A$1:$A$4467,$C1460,bibli_modele_init!$C$1:$C$4467,$E1460)</f>
        <v>0</v>
      </c>
      <c r="J1460" s="0" t="n">
        <f aca="false">SUMIFS(bibli_modele_init!$E$1:$E$4467,bibli_modele_init!$A$1:$A$4467,$C1460,bibli_modele_init!$C$1:$C$4467,$E1460)</f>
        <v>0</v>
      </c>
      <c r="K1460" s="0" t="n">
        <f aca="false">F1460-I1460</f>
        <v>0.118017672570775</v>
      </c>
      <c r="L1460" s="0" t="n">
        <f aca="false">G1460-J1460</f>
        <v>48.9542485</v>
      </c>
      <c r="M1460" s="0" t="n">
        <v>1</v>
      </c>
    </row>
    <row r="1461" customFormat="false" ht="15.8" hidden="false" customHeight="false" outlineLevel="0" collapsed="false">
      <c r="A1461" s="0" t="str">
        <f aca="false">MID(C1461,1,2)</f>
        <v>04</v>
      </c>
      <c r="B1461" s="0" t="str">
        <f aca="false">VLOOKUP(A1461,Nomenclature!$E$1:$F$9,2,0)</f>
        <v>Enseignement Recherche</v>
      </c>
      <c r="C1461" s="5" t="s">
        <v>572</v>
      </c>
      <c r="D1461" s="4" t="s">
        <v>239</v>
      </c>
      <c r="E1461" s="4" t="s">
        <v>735</v>
      </c>
      <c r="F1461" s="4" t="n">
        <v>0</v>
      </c>
      <c r="G1461" s="4" t="n">
        <v>0</v>
      </c>
      <c r="H1461" s="4" t="n">
        <v>0</v>
      </c>
      <c r="I1461" s="4" t="n">
        <f aca="false">SUMIFS(bibli_modele_init!$D$1:$D$4467,bibli_modele_init!$A$1:$A$4467,$C1461,bibli_modele_init!$C$1:$C$4467,$E1461)</f>
        <v>0</v>
      </c>
      <c r="J1461" s="0" t="n">
        <f aca="false">SUMIFS(bibli_modele_init!$E$1:$E$4467,bibli_modele_init!$A$1:$A$4467,$C1461,bibli_modele_init!$C$1:$C$4467,$E1461)</f>
        <v>0</v>
      </c>
      <c r="K1461" s="0" t="n">
        <f aca="false">F1461-I1461</f>
        <v>0</v>
      </c>
      <c r="L1461" s="0" t="n">
        <f aca="false">G1461-J1461</f>
        <v>0</v>
      </c>
      <c r="M1461" s="0" t="n">
        <v>1</v>
      </c>
    </row>
    <row r="1462" customFormat="false" ht="15.8" hidden="false" customHeight="false" outlineLevel="0" collapsed="false">
      <c r="A1462" s="0" t="str">
        <f aca="false">MID(C1462,1,2)</f>
        <v>04</v>
      </c>
      <c r="B1462" s="0" t="str">
        <f aca="false">VLOOKUP(A1462,Nomenclature!$E$1:$F$9,2,0)</f>
        <v>Enseignement Recherche</v>
      </c>
      <c r="C1462" s="5" t="s">
        <v>572</v>
      </c>
      <c r="D1462" s="4" t="s">
        <v>155</v>
      </c>
      <c r="E1462" s="4" t="s">
        <v>736</v>
      </c>
      <c r="F1462" s="4" t="n">
        <v>0.213767859807905</v>
      </c>
      <c r="G1462" s="4" t="n">
        <v>74.41045759</v>
      </c>
      <c r="H1462" s="4" t="n">
        <v>505.4526141</v>
      </c>
      <c r="I1462" s="4" t="n">
        <f aca="false">SUMIFS(bibli_modele_init!$D$1:$D$4467,bibli_modele_init!$A$1:$A$4467,$C1462,bibli_modele_init!$C$1:$C$4467,$E1462)</f>
        <v>0</v>
      </c>
      <c r="J1462" s="0" t="n">
        <f aca="false">SUMIFS(bibli_modele_init!$E$1:$E$4467,bibli_modele_init!$A$1:$A$4467,$C1462,bibli_modele_init!$C$1:$C$4467,$E1462)</f>
        <v>0</v>
      </c>
      <c r="K1462" s="0" t="n">
        <f aca="false">F1462-I1462</f>
        <v>0.213767859807905</v>
      </c>
      <c r="L1462" s="0" t="n">
        <f aca="false">G1462-J1462</f>
        <v>74.41045759</v>
      </c>
      <c r="M1462" s="0" t="n">
        <v>1</v>
      </c>
    </row>
    <row r="1463" customFormat="false" ht="15.8" hidden="false" customHeight="false" outlineLevel="0" collapsed="false">
      <c r="A1463" s="0" t="str">
        <f aca="false">MID(C1463,1,2)</f>
        <v>04</v>
      </c>
      <c r="B1463" s="0" t="str">
        <f aca="false">VLOOKUP(A1463,Nomenclature!$E$1:$F$9,2,0)</f>
        <v>Enseignement Recherche</v>
      </c>
      <c r="C1463" s="5" t="s">
        <v>572</v>
      </c>
      <c r="D1463" s="4" t="s">
        <v>239</v>
      </c>
      <c r="E1463" s="4" t="s">
        <v>737</v>
      </c>
      <c r="F1463" s="4" t="n">
        <v>0</v>
      </c>
      <c r="G1463" s="4" t="n">
        <v>0</v>
      </c>
      <c r="H1463" s="4" t="n">
        <v>0</v>
      </c>
      <c r="I1463" s="4" t="n">
        <f aca="false">SUMIFS(bibli_modele_init!$D$1:$D$4467,bibli_modele_init!$A$1:$A$4467,$C1463,bibli_modele_init!$C$1:$C$4467,$E1463)</f>
        <v>0</v>
      </c>
      <c r="J1463" s="0" t="n">
        <f aca="false">SUMIFS(bibli_modele_init!$E$1:$E$4467,bibli_modele_init!$A$1:$A$4467,$C1463,bibli_modele_init!$C$1:$C$4467,$E1463)</f>
        <v>0</v>
      </c>
      <c r="K1463" s="0" t="n">
        <f aca="false">F1463-I1463</f>
        <v>0</v>
      </c>
      <c r="L1463" s="0" t="n">
        <f aca="false">G1463-J1463</f>
        <v>0</v>
      </c>
      <c r="M1463" s="0" t="n">
        <v>1</v>
      </c>
    </row>
    <row r="1464" customFormat="false" ht="15.8" hidden="false" customHeight="false" outlineLevel="0" collapsed="false">
      <c r="A1464" s="0" t="str">
        <f aca="false">MID(C1464,1,2)</f>
        <v>04</v>
      </c>
      <c r="B1464" s="0" t="str">
        <f aca="false">VLOOKUP(A1464,Nomenclature!$E$1:$F$9,2,0)</f>
        <v>Enseignement Recherche</v>
      </c>
      <c r="C1464" s="5" t="s">
        <v>572</v>
      </c>
      <c r="D1464" s="4" t="s">
        <v>738</v>
      </c>
      <c r="E1464" s="4" t="s">
        <v>738</v>
      </c>
      <c r="F1464" s="4" t="n">
        <v>0.15</v>
      </c>
      <c r="G1464" s="4" t="n">
        <v>20</v>
      </c>
      <c r="H1464" s="4" t="n">
        <v>0</v>
      </c>
      <c r="I1464" s="4" t="n">
        <f aca="false">SUMIFS(bibli_modele_init!$D$1:$D$4467,bibli_modele_init!$A$1:$A$4467,$C1464,bibli_modele_init!$C$1:$C$4467,$E1464)</f>
        <v>0</v>
      </c>
      <c r="J1464" s="0" t="n">
        <f aca="false">SUMIFS(bibli_modele_init!$E$1:$E$4467,bibli_modele_init!$A$1:$A$4467,$C1464,bibli_modele_init!$C$1:$C$4467,$E1464)</f>
        <v>0</v>
      </c>
      <c r="K1464" s="0" t="n">
        <f aca="false">F1464-I1464</f>
        <v>0.15</v>
      </c>
      <c r="L1464" s="0" t="n">
        <f aca="false">G1464-J1464</f>
        <v>20</v>
      </c>
      <c r="M1464" s="0" t="n">
        <v>1</v>
      </c>
    </row>
    <row r="1465" customFormat="false" ht="15.8" hidden="false" customHeight="false" outlineLevel="0" collapsed="false">
      <c r="A1465" s="0" t="str">
        <f aca="false">MID(C1465,1,2)</f>
        <v>04</v>
      </c>
      <c r="B1465" s="0" t="str">
        <f aca="false">VLOOKUP(A1465,Nomenclature!$E$1:$F$9,2,0)</f>
        <v>Enseignement Recherche</v>
      </c>
      <c r="C1465" s="5" t="s">
        <v>713</v>
      </c>
      <c r="D1465" s="4" t="s">
        <v>155</v>
      </c>
      <c r="E1465" s="4" t="s">
        <v>732</v>
      </c>
      <c r="F1465" s="4" t="n">
        <v>0.911345088489719</v>
      </c>
      <c r="G1465" s="4" t="n">
        <v>110.296078498333</v>
      </c>
      <c r="H1465" s="4" t="n">
        <v>3680.452614</v>
      </c>
      <c r="I1465" s="4" t="n">
        <f aca="false">SUMIFS(bibli_modele_init!$D$1:$D$4467,bibli_modele_init!$A$1:$A$4467,$C1465,bibli_modele_init!$C$1:$C$4467,$E1465)</f>
        <v>0.918905196117784</v>
      </c>
      <c r="J1465" s="0" t="n">
        <f aca="false">SUMIFS(bibli_modele_init!$E$1:$E$4467,bibli_modele_init!$A$1:$A$4467,$C1465,bibli_modele_init!$C$1:$C$4467,$E1465)</f>
        <v>186.296078498333</v>
      </c>
      <c r="K1465" s="0" t="n">
        <f aca="false">F1465-I1465</f>
        <v>-0.00756010762806503</v>
      </c>
      <c r="L1465" s="0" t="n">
        <f aca="false">G1465-J1465</f>
        <v>-76</v>
      </c>
      <c r="M1465" s="0" t="n">
        <v>1</v>
      </c>
    </row>
    <row r="1466" customFormat="false" ht="15.8" hidden="false" customHeight="false" outlineLevel="0" collapsed="false">
      <c r="A1466" s="0" t="str">
        <f aca="false">MID(C1466,1,2)</f>
        <v>04</v>
      </c>
      <c r="B1466" s="0" t="str">
        <f aca="false">VLOOKUP(A1466,Nomenclature!$E$1:$F$9,2,0)</f>
        <v>Enseignement Recherche</v>
      </c>
      <c r="C1466" s="5" t="s">
        <v>713</v>
      </c>
      <c r="D1466" s="4" t="s">
        <v>239</v>
      </c>
      <c r="E1466" s="4" t="s">
        <v>733</v>
      </c>
      <c r="F1466" s="4" t="n">
        <v>0.523507771046886</v>
      </c>
      <c r="G1466" s="4" t="n">
        <v>96.5666667516664</v>
      </c>
      <c r="H1466" s="4" t="n">
        <v>1231.584641</v>
      </c>
      <c r="I1466" s="4" t="n">
        <f aca="false">SUMIFS(bibli_modele_init!$D$1:$D$4467,bibli_modele_init!$A$1:$A$4467,$C1466,bibli_modele_init!$C$1:$C$4467,$E1466)</f>
        <v>0.531513693082143</v>
      </c>
      <c r="J1466" s="0" t="n">
        <f aca="false">SUMIFS(bibli_modele_init!$E$1:$E$4467,bibli_modele_init!$A$1:$A$4467,$C1466,bibli_modele_init!$C$1:$C$4467,$E1466)</f>
        <v>96.5666667516666</v>
      </c>
      <c r="K1466" s="0" t="n">
        <f aca="false">F1466-I1466</f>
        <v>-0.00800592203525696</v>
      </c>
      <c r="L1466" s="0" t="n">
        <f aca="false">G1466-J1466</f>
        <v>0</v>
      </c>
      <c r="M1466" s="0" t="n">
        <v>1</v>
      </c>
    </row>
    <row r="1467" customFormat="false" ht="15.8" hidden="false" customHeight="false" outlineLevel="0" collapsed="false">
      <c r="A1467" s="0" t="str">
        <f aca="false">MID(C1467,1,2)</f>
        <v>04</v>
      </c>
      <c r="B1467" s="0" t="str">
        <f aca="false">VLOOKUP(A1467,Nomenclature!$E$1:$F$9,2,0)</f>
        <v>Enseignement Recherche</v>
      </c>
      <c r="C1467" s="5" t="s">
        <v>713</v>
      </c>
      <c r="D1467" s="4" t="s">
        <v>155</v>
      </c>
      <c r="E1467" s="4" t="s">
        <v>734</v>
      </c>
      <c r="F1467" s="4" t="n">
        <v>0.152975782749832</v>
      </c>
      <c r="G1467" s="4" t="n">
        <v>46.5065360749999</v>
      </c>
      <c r="H1467" s="4" t="n">
        <v>171.584641</v>
      </c>
      <c r="I1467" s="4" t="n">
        <f aca="false">SUMIFS(bibli_modele_init!$D$1:$D$4467,bibli_modele_init!$A$1:$A$4467,$C1467,bibli_modele_init!$C$1:$C$4467,$E1467)</f>
        <v>0.138820320699222</v>
      </c>
      <c r="J1467" s="0" t="n">
        <f aca="false">SUMIFS(bibli_modele_init!$E$1:$E$4467,bibli_modele_init!$A$1:$A$4467,$C1467,bibli_modele_init!$C$1:$C$4467,$E1467)</f>
        <v>46.506536075</v>
      </c>
      <c r="K1467" s="0" t="n">
        <f aca="false">F1467-I1467</f>
        <v>0.01415546205061</v>
      </c>
      <c r="L1467" s="0" t="n">
        <f aca="false">G1467-J1467</f>
        <v>0</v>
      </c>
      <c r="M1467" s="0" t="n">
        <v>1</v>
      </c>
    </row>
    <row r="1468" customFormat="false" ht="15.8" hidden="false" customHeight="false" outlineLevel="0" collapsed="false">
      <c r="A1468" s="0" t="str">
        <f aca="false">MID(C1468,1,2)</f>
        <v>04</v>
      </c>
      <c r="B1468" s="0" t="str">
        <f aca="false">VLOOKUP(A1468,Nomenclature!$E$1:$F$9,2,0)</f>
        <v>Enseignement Recherche</v>
      </c>
      <c r="C1468" s="5" t="s">
        <v>713</v>
      </c>
      <c r="D1468" s="4" t="s">
        <v>239</v>
      </c>
      <c r="E1468" s="4" t="s">
        <v>735</v>
      </c>
      <c r="F1468" s="4" t="n">
        <v>0.0878745187338776</v>
      </c>
      <c r="G1468" s="4" t="n">
        <v>51.4019609249999</v>
      </c>
      <c r="H1468" s="4" t="n">
        <v>171.584641</v>
      </c>
      <c r="I1468" s="4" t="n">
        <f aca="false">SUMIFS(bibli_modele_init!$D$1:$D$4467,bibli_modele_init!$A$1:$A$4467,$C1468,bibli_modele_init!$C$1:$C$4467,$E1468)</f>
        <v>0.0892183699102169</v>
      </c>
      <c r="J1468" s="0" t="n">
        <f aca="false">SUMIFS(bibli_modele_init!$E$1:$E$4467,bibli_modele_init!$A$1:$A$4467,$C1468,bibli_modele_init!$C$1:$C$4467,$E1468)</f>
        <v>51.401960925</v>
      </c>
      <c r="K1468" s="0" t="n">
        <f aca="false">F1468-I1468</f>
        <v>-0.0013438511763393</v>
      </c>
      <c r="L1468" s="0" t="n">
        <f aca="false">G1468-J1468</f>
        <v>0</v>
      </c>
      <c r="M1468" s="0" t="n">
        <v>1</v>
      </c>
    </row>
    <row r="1469" customFormat="false" ht="15.8" hidden="false" customHeight="false" outlineLevel="0" collapsed="false">
      <c r="A1469" s="0" t="str">
        <f aca="false">MID(C1469,1,2)</f>
        <v>04</v>
      </c>
      <c r="B1469" s="0" t="str">
        <f aca="false">VLOOKUP(A1469,Nomenclature!$E$1:$F$9,2,0)</f>
        <v>Enseignement Recherche</v>
      </c>
      <c r="C1469" s="5" t="s">
        <v>713</v>
      </c>
      <c r="D1469" s="4" t="s">
        <v>155</v>
      </c>
      <c r="E1469" s="4" t="s">
        <v>736</v>
      </c>
      <c r="F1469" s="4" t="n">
        <v>0.214166095795084</v>
      </c>
      <c r="G1469" s="4" t="n">
        <v>71.9627451649999</v>
      </c>
      <c r="H1469" s="4" t="n">
        <v>505.4526141</v>
      </c>
      <c r="I1469" s="4" t="n">
        <f aca="false">SUMIFS(bibli_modele_init!$D$1:$D$4467,bibli_modele_init!$A$1:$A$4467,$C1469,bibli_modele_init!$C$1:$C$4467,$E1469)</f>
        <v>0.194348448978911</v>
      </c>
      <c r="J1469" s="0" t="n">
        <f aca="false">SUMIFS(bibli_modele_init!$E$1:$E$4467,bibli_modele_init!$A$1:$A$4467,$C1469,bibli_modele_init!$C$1:$C$4467,$E1469)</f>
        <v>71.962745165</v>
      </c>
      <c r="K1469" s="0" t="n">
        <f aca="false">F1469-I1469</f>
        <v>0.019817646816173</v>
      </c>
      <c r="L1469" s="0" t="n">
        <f aca="false">G1469-J1469</f>
        <v>0</v>
      </c>
      <c r="M1469" s="0" t="n">
        <v>1</v>
      </c>
    </row>
    <row r="1470" customFormat="false" ht="15.8" hidden="false" customHeight="false" outlineLevel="0" collapsed="false">
      <c r="A1470" s="0" t="str">
        <f aca="false">MID(C1470,1,2)</f>
        <v>04</v>
      </c>
      <c r="B1470" s="0" t="str">
        <f aca="false">VLOOKUP(A1470,Nomenclature!$E$1:$F$9,2,0)</f>
        <v>Enseignement Recherche</v>
      </c>
      <c r="C1470" s="5" t="s">
        <v>713</v>
      </c>
      <c r="D1470" s="4" t="s">
        <v>239</v>
      </c>
      <c r="E1470" s="4" t="s">
        <v>737</v>
      </c>
      <c r="F1470" s="4" t="n">
        <v>0.123024326196018</v>
      </c>
      <c r="G1470" s="4" t="n">
        <v>74.9000000849998</v>
      </c>
      <c r="H1470" s="4" t="n">
        <v>171.584641</v>
      </c>
      <c r="I1470" s="4" t="n">
        <f aca="false">SUMIFS(bibli_modele_init!$D$1:$D$4467,bibli_modele_init!$A$1:$A$4467,$C1470,bibli_modele_init!$C$1:$C$4467,$E1470)</f>
        <v>0.124905717874304</v>
      </c>
      <c r="J1470" s="0" t="n">
        <f aca="false">SUMIFS(bibli_modele_init!$E$1:$E$4467,bibli_modele_init!$A$1:$A$4467,$C1470,bibli_modele_init!$C$1:$C$4467,$E1470)</f>
        <v>74.900000085</v>
      </c>
      <c r="K1470" s="0" t="n">
        <f aca="false">F1470-I1470</f>
        <v>-0.00188139167828599</v>
      </c>
      <c r="L1470" s="0" t="n">
        <f aca="false">G1470-J1470</f>
        <v>0</v>
      </c>
      <c r="M1470" s="0" t="n">
        <v>1</v>
      </c>
    </row>
    <row r="1471" customFormat="false" ht="15.8" hidden="false" customHeight="false" outlineLevel="0" collapsed="false">
      <c r="A1471" s="0" t="str">
        <f aca="false">MID(C1471,1,2)</f>
        <v>04</v>
      </c>
      <c r="B1471" s="0" t="str">
        <f aca="false">VLOOKUP(A1471,Nomenclature!$E$1:$F$9,2,0)</f>
        <v>Enseignement Recherche</v>
      </c>
      <c r="C1471" s="5" t="s">
        <v>713</v>
      </c>
      <c r="D1471" s="4" t="s">
        <v>738</v>
      </c>
      <c r="E1471" s="4" t="s">
        <v>738</v>
      </c>
      <c r="F1471" s="4" t="n">
        <v>0.15</v>
      </c>
      <c r="G1471" s="4" t="n">
        <v>20</v>
      </c>
      <c r="H1471" s="4" t="n">
        <v>0</v>
      </c>
      <c r="I1471" s="4" t="n">
        <f aca="false">SUMIFS(bibli_modele_init!$D$1:$D$4467,bibli_modele_init!$A$1:$A$4467,$C1471,bibli_modele_init!$C$1:$C$4467,$E1471)</f>
        <v>0.15</v>
      </c>
      <c r="J1471" s="0" t="n">
        <f aca="false">SUMIFS(bibli_modele_init!$E$1:$E$4467,bibli_modele_init!$A$1:$A$4467,$C1471,bibli_modele_init!$C$1:$C$4467,$E1471)</f>
        <v>20</v>
      </c>
      <c r="K1471" s="0" t="n">
        <f aca="false">F1471-I1471</f>
        <v>0</v>
      </c>
      <c r="L1471" s="0" t="n">
        <f aca="false">G1471-J1471</f>
        <v>0</v>
      </c>
      <c r="M1471" s="0" t="n">
        <v>1</v>
      </c>
    </row>
    <row r="1472" customFormat="false" ht="15.8" hidden="false" customHeight="false" outlineLevel="0" collapsed="false">
      <c r="A1472" s="0" t="str">
        <f aca="false">MID(C1472,1,2)</f>
        <v>04</v>
      </c>
      <c r="B1472" s="0" t="str">
        <f aca="false">VLOOKUP(A1472,Nomenclature!$E$1:$F$9,2,0)</f>
        <v>Enseignement Recherche</v>
      </c>
      <c r="C1472" s="5" t="s">
        <v>596</v>
      </c>
      <c r="D1472" s="4" t="s">
        <v>155</v>
      </c>
      <c r="E1472" s="4" t="s">
        <v>732</v>
      </c>
      <c r="F1472" s="4" t="n">
        <v>0.882734457707115</v>
      </c>
      <c r="G1472" s="4" t="n">
        <v>112.743790923333</v>
      </c>
      <c r="H1472" s="4" t="n">
        <v>3680.452614</v>
      </c>
      <c r="I1472" s="4" t="n">
        <f aca="false">SUMIFS(bibli_modele_init!$D$1:$D$4467,bibli_modele_init!$A$1:$A$4467,$C1472,bibli_modele_init!$C$1:$C$4467,$E1472)</f>
        <v>0.890116045651302</v>
      </c>
      <c r="J1472" s="0" t="n">
        <f aca="false">SUMIFS(bibli_modele_init!$E$1:$E$4467,bibli_modele_init!$A$1:$A$4467,$C1472,bibli_modele_init!$C$1:$C$4467,$E1472)</f>
        <v>188.743790923333</v>
      </c>
      <c r="K1472" s="0" t="n">
        <f aca="false">F1472-I1472</f>
        <v>-0.00738158794418697</v>
      </c>
      <c r="L1472" s="0" t="n">
        <f aca="false">G1472-J1472</f>
        <v>-76</v>
      </c>
      <c r="M1472" s="0" t="n">
        <v>1</v>
      </c>
    </row>
    <row r="1473" customFormat="false" ht="15.8" hidden="false" customHeight="false" outlineLevel="0" collapsed="false">
      <c r="A1473" s="0" t="str">
        <f aca="false">MID(C1473,1,2)</f>
        <v>04</v>
      </c>
      <c r="B1473" s="0" t="str">
        <f aca="false">VLOOKUP(A1473,Nomenclature!$E$1:$F$9,2,0)</f>
        <v>Enseignement Recherche</v>
      </c>
      <c r="C1473" s="5" t="s">
        <v>596</v>
      </c>
      <c r="D1473" s="4" t="s">
        <v>239</v>
      </c>
      <c r="E1473" s="4" t="s">
        <v>733</v>
      </c>
      <c r="F1473" s="4" t="n">
        <v>0.396869188577347</v>
      </c>
      <c r="G1473" s="4" t="n">
        <v>93.9098040266667</v>
      </c>
      <c r="H1473" s="4" t="n">
        <v>1231.584641</v>
      </c>
      <c r="I1473" s="4" t="n">
        <f aca="false">SUMIFS(bibli_modele_init!$D$1:$D$4467,bibli_modele_init!$A$1:$A$4467,$C1473,bibli_modele_init!$C$1:$C$4467,$E1473)</f>
        <v>0.40280960974207</v>
      </c>
      <c r="J1473" s="0" t="n">
        <f aca="false">SUMIFS(bibli_modele_init!$E$1:$E$4467,bibli_modele_init!$A$1:$A$4467,$C1473,bibli_modele_init!$C$1:$C$4467,$E1473)</f>
        <v>93.9098040266666</v>
      </c>
      <c r="K1473" s="0" t="n">
        <f aca="false">F1473-I1473</f>
        <v>-0.00594042116472293</v>
      </c>
      <c r="L1473" s="0" t="n">
        <f aca="false">G1473-J1473</f>
        <v>0</v>
      </c>
      <c r="M1473" s="0" t="n">
        <v>1</v>
      </c>
    </row>
    <row r="1474" customFormat="false" ht="15.8" hidden="false" customHeight="false" outlineLevel="0" collapsed="false">
      <c r="A1474" s="0" t="str">
        <f aca="false">MID(C1474,1,2)</f>
        <v>04</v>
      </c>
      <c r="B1474" s="0" t="str">
        <f aca="false">VLOOKUP(A1474,Nomenclature!$E$1:$F$9,2,0)</f>
        <v>Enseignement Recherche</v>
      </c>
      <c r="C1474" s="5" t="s">
        <v>596</v>
      </c>
      <c r="D1474" s="4" t="s">
        <v>155</v>
      </c>
      <c r="E1474" s="4" t="s">
        <v>734</v>
      </c>
      <c r="F1474" s="4" t="n">
        <v>0.148173284010097</v>
      </c>
      <c r="G1474" s="4" t="n">
        <v>48.9542485</v>
      </c>
      <c r="H1474" s="4" t="n">
        <v>171.584641</v>
      </c>
      <c r="I1474" s="4" t="n">
        <f aca="false">SUMIFS(bibli_modele_init!$D$1:$D$4467,bibli_modele_init!$A$1:$A$4467,$C1474,bibli_modele_init!$C$1:$C$4467,$E1474)</f>
        <v>0.134471102610893</v>
      </c>
      <c r="J1474" s="0" t="n">
        <f aca="false">SUMIFS(bibli_modele_init!$E$1:$E$4467,bibli_modele_init!$A$1:$A$4467,$C1474,bibli_modele_init!$C$1:$C$4467,$E1474)</f>
        <v>48.9542485</v>
      </c>
      <c r="K1474" s="0" t="n">
        <f aca="false">F1474-I1474</f>
        <v>0.013702181399204</v>
      </c>
      <c r="L1474" s="0" t="n">
        <f aca="false">G1474-J1474</f>
        <v>0</v>
      </c>
      <c r="M1474" s="0" t="n">
        <v>1</v>
      </c>
    </row>
    <row r="1475" customFormat="false" ht="15.8" hidden="false" customHeight="false" outlineLevel="0" collapsed="false">
      <c r="A1475" s="0" t="str">
        <f aca="false">MID(C1475,1,2)</f>
        <v>04</v>
      </c>
      <c r="B1475" s="0" t="str">
        <f aca="false">VLOOKUP(A1475,Nomenclature!$E$1:$F$9,2,0)</f>
        <v>Enseignement Recherche</v>
      </c>
      <c r="C1475" s="5" t="s">
        <v>596</v>
      </c>
      <c r="D1475" s="4" t="s">
        <v>239</v>
      </c>
      <c r="E1475" s="4" t="s">
        <v>735</v>
      </c>
      <c r="F1475" s="4" t="n">
        <v>0.0666173280996347</v>
      </c>
      <c r="G1475" s="4" t="n">
        <v>58.7450982</v>
      </c>
      <c r="H1475" s="4" t="n">
        <v>171.584641</v>
      </c>
      <c r="I1475" s="4" t="n">
        <f aca="false">SUMIFS(bibli_modele_init!$D$1:$D$4467,bibli_modele_init!$A$1:$A$4467,$C1475,bibli_modele_init!$C$1:$C$4467,$E1475)</f>
        <v>0.0676144702067046</v>
      </c>
      <c r="J1475" s="0" t="n">
        <f aca="false">SUMIFS(bibli_modele_init!$E$1:$E$4467,bibli_modele_init!$A$1:$A$4467,$C1475,bibli_modele_init!$C$1:$C$4467,$E1475)</f>
        <v>58.7450982</v>
      </c>
      <c r="K1475" s="0" t="n">
        <f aca="false">F1475-I1475</f>
        <v>-0.000997142107069901</v>
      </c>
      <c r="L1475" s="0" t="n">
        <f aca="false">G1475-J1475</f>
        <v>0</v>
      </c>
      <c r="M1475" s="0" t="n">
        <v>1</v>
      </c>
    </row>
    <row r="1476" customFormat="false" ht="15.8" hidden="false" customHeight="false" outlineLevel="0" collapsed="false">
      <c r="A1476" s="0" t="str">
        <f aca="false">MID(C1476,1,2)</f>
        <v>04</v>
      </c>
      <c r="B1476" s="0" t="str">
        <f aca="false">VLOOKUP(A1476,Nomenclature!$E$1:$F$9,2,0)</f>
        <v>Enseignement Recherche</v>
      </c>
      <c r="C1476" s="5" t="s">
        <v>596</v>
      </c>
      <c r="D1476" s="4" t="s">
        <v>155</v>
      </c>
      <c r="E1476" s="4" t="s">
        <v>736</v>
      </c>
      <c r="F1476" s="4" t="n">
        <v>0.207442597561172</v>
      </c>
      <c r="G1476" s="4" t="n">
        <v>74.41045759</v>
      </c>
      <c r="H1476" s="4" t="n">
        <v>505.4526141</v>
      </c>
      <c r="I1476" s="4" t="n">
        <f aca="false">SUMIFS(bibli_modele_init!$D$1:$D$4467,bibli_modele_init!$A$1:$A$4467,$C1476,bibli_modele_init!$C$1:$C$4467,$E1476)</f>
        <v>0.18825954365525</v>
      </c>
      <c r="J1476" s="0" t="n">
        <f aca="false">SUMIFS(bibli_modele_init!$E$1:$E$4467,bibli_modele_init!$A$1:$A$4467,$C1476,bibli_modele_init!$C$1:$C$4467,$E1476)</f>
        <v>74.41045759</v>
      </c>
      <c r="K1476" s="0" t="n">
        <f aca="false">F1476-I1476</f>
        <v>0.019183053905922</v>
      </c>
      <c r="L1476" s="0" t="n">
        <f aca="false">G1476-J1476</f>
        <v>0</v>
      </c>
      <c r="M1476" s="0" t="n">
        <v>1</v>
      </c>
    </row>
    <row r="1477" customFormat="false" ht="15.8" hidden="false" customHeight="false" outlineLevel="0" collapsed="false">
      <c r="A1477" s="0" t="str">
        <f aca="false">MID(C1477,1,2)</f>
        <v>04</v>
      </c>
      <c r="B1477" s="0" t="str">
        <f aca="false">VLOOKUP(A1477,Nomenclature!$E$1:$F$9,2,0)</f>
        <v>Enseignement Recherche</v>
      </c>
      <c r="C1477" s="5" t="s">
        <v>596</v>
      </c>
      <c r="D1477" s="4" t="s">
        <v>239</v>
      </c>
      <c r="E1477" s="4" t="s">
        <v>737</v>
      </c>
      <c r="F1477" s="4" t="n">
        <v>0.0932642593156765</v>
      </c>
      <c r="G1477" s="4" t="n">
        <v>82.24313736</v>
      </c>
      <c r="H1477" s="4" t="n">
        <v>171.584641</v>
      </c>
      <c r="I1477" s="4" t="n">
        <f aca="false">SUMIFS(bibli_modele_init!$D$1:$D$4467,bibli_modele_init!$A$1:$A$4467,$C1477,bibli_modele_init!$C$1:$C$4467,$E1477)</f>
        <v>0.0946602582893864</v>
      </c>
      <c r="J1477" s="0" t="n">
        <f aca="false">SUMIFS(bibli_modele_init!$E$1:$E$4467,bibli_modele_init!$A$1:$A$4467,$C1477,bibli_modele_init!$C$1:$C$4467,$E1477)</f>
        <v>82.24313736</v>
      </c>
      <c r="K1477" s="0" t="n">
        <f aca="false">F1477-I1477</f>
        <v>-0.0013959989737099</v>
      </c>
      <c r="L1477" s="0" t="n">
        <f aca="false">G1477-J1477</f>
        <v>0</v>
      </c>
      <c r="M1477" s="0" t="n">
        <v>1</v>
      </c>
    </row>
    <row r="1478" customFormat="false" ht="15.8" hidden="false" customHeight="false" outlineLevel="0" collapsed="false">
      <c r="A1478" s="0" t="str">
        <f aca="false">MID(C1478,1,2)</f>
        <v>04</v>
      </c>
      <c r="B1478" s="0" t="str">
        <f aca="false">VLOOKUP(A1478,Nomenclature!$E$1:$F$9,2,0)</f>
        <v>Enseignement Recherche</v>
      </c>
      <c r="C1478" s="5" t="s">
        <v>596</v>
      </c>
      <c r="D1478" s="4" t="s">
        <v>738</v>
      </c>
      <c r="E1478" s="4" t="s">
        <v>738</v>
      </c>
      <c r="F1478" s="4" t="n">
        <v>0.15</v>
      </c>
      <c r="G1478" s="4" t="n">
        <v>20</v>
      </c>
      <c r="H1478" s="4" t="n">
        <v>0</v>
      </c>
      <c r="I1478" s="4" t="n">
        <f aca="false">SUMIFS(bibli_modele_init!$D$1:$D$4467,bibli_modele_init!$A$1:$A$4467,$C1478,bibli_modele_init!$C$1:$C$4467,$E1478)</f>
        <v>0.15</v>
      </c>
      <c r="J1478" s="0" t="n">
        <f aca="false">SUMIFS(bibli_modele_init!$E$1:$E$4467,bibli_modele_init!$A$1:$A$4467,$C1478,bibli_modele_init!$C$1:$C$4467,$E1478)</f>
        <v>20</v>
      </c>
      <c r="K1478" s="0" t="n">
        <f aca="false">F1478-I1478</f>
        <v>0</v>
      </c>
      <c r="L1478" s="0" t="n">
        <f aca="false">G1478-J1478</f>
        <v>0</v>
      </c>
      <c r="M1478" s="0" t="n">
        <v>1</v>
      </c>
    </row>
    <row r="1479" customFormat="false" ht="15.8" hidden="false" customHeight="false" outlineLevel="0" collapsed="false">
      <c r="A1479" s="0" t="str">
        <f aca="false">MID(C1479,1,2)</f>
        <v>04</v>
      </c>
      <c r="B1479" s="0" t="str">
        <f aca="false">VLOOKUP(A1479,Nomenclature!$E$1:$F$9,2,0)</f>
        <v>Enseignement Recherche</v>
      </c>
      <c r="C1479" s="5" t="s">
        <v>442</v>
      </c>
      <c r="D1479" s="4" t="s">
        <v>155</v>
      </c>
      <c r="E1479" s="4" t="s">
        <v>732</v>
      </c>
      <c r="F1479" s="4" t="n">
        <v>0.809532599114211</v>
      </c>
      <c r="G1479" s="4" t="n">
        <v>99.4104575899999</v>
      </c>
      <c r="H1479" s="4" t="n">
        <v>3680.452614</v>
      </c>
      <c r="I1479" s="4" t="n">
        <f aca="false">SUMIFS(bibli_modele_init!$D$1:$D$4467,bibli_modele_init!$A$1:$A$4467,$C1479,bibli_modele_init!$C$1:$C$4467,$E1479)</f>
        <v>0</v>
      </c>
      <c r="J1479" s="0" t="n">
        <f aca="false">SUMIFS(bibli_modele_init!$E$1:$E$4467,bibli_modele_init!$A$1:$A$4467,$C1479,bibli_modele_init!$C$1:$C$4467,$E1479)</f>
        <v>0</v>
      </c>
      <c r="K1479" s="0" t="n">
        <f aca="false">F1479-I1479</f>
        <v>0.809532599114211</v>
      </c>
      <c r="L1479" s="0" t="n">
        <f aca="false">G1479-J1479</f>
        <v>99.4104575899999</v>
      </c>
      <c r="M1479" s="0" t="n">
        <v>1</v>
      </c>
    </row>
    <row r="1480" customFormat="false" ht="15.8" hidden="false" customHeight="false" outlineLevel="0" collapsed="false">
      <c r="A1480" s="0" t="str">
        <f aca="false">MID(C1480,1,2)</f>
        <v>04</v>
      </c>
      <c r="B1480" s="0" t="str">
        <f aca="false">VLOOKUP(A1480,Nomenclature!$E$1:$F$9,2,0)</f>
        <v>Enseignement Recherche</v>
      </c>
      <c r="C1480" s="5" t="s">
        <v>442</v>
      </c>
      <c r="D1480" s="4" t="s">
        <v>239</v>
      </c>
      <c r="E1480" s="4" t="s">
        <v>733</v>
      </c>
      <c r="F1480" s="4" t="n">
        <v>0</v>
      </c>
      <c r="G1480" s="4" t="n">
        <v>0</v>
      </c>
      <c r="H1480" s="4" t="n">
        <v>0</v>
      </c>
      <c r="I1480" s="4" t="n">
        <f aca="false">SUMIFS(bibli_modele_init!$D$1:$D$4467,bibli_modele_init!$A$1:$A$4467,$C1480,bibli_modele_init!$C$1:$C$4467,$E1480)</f>
        <v>0</v>
      </c>
      <c r="J1480" s="0" t="n">
        <f aca="false">SUMIFS(bibli_modele_init!$E$1:$E$4467,bibli_modele_init!$A$1:$A$4467,$C1480,bibli_modele_init!$C$1:$C$4467,$E1480)</f>
        <v>0</v>
      </c>
      <c r="K1480" s="0" t="n">
        <f aca="false">F1480-I1480</f>
        <v>0</v>
      </c>
      <c r="L1480" s="0" t="n">
        <f aca="false">G1480-J1480</f>
        <v>0</v>
      </c>
      <c r="M1480" s="0" t="n">
        <v>1</v>
      </c>
    </row>
    <row r="1481" customFormat="false" ht="15.8" hidden="false" customHeight="false" outlineLevel="0" collapsed="false">
      <c r="A1481" s="0" t="str">
        <f aca="false">MID(C1481,1,2)</f>
        <v>04</v>
      </c>
      <c r="B1481" s="0" t="str">
        <f aca="false">VLOOKUP(A1481,Nomenclature!$E$1:$F$9,2,0)</f>
        <v>Enseignement Recherche</v>
      </c>
      <c r="C1481" s="5" t="s">
        <v>442</v>
      </c>
      <c r="D1481" s="4" t="s">
        <v>155</v>
      </c>
      <c r="E1481" s="4" t="s">
        <v>734</v>
      </c>
      <c r="F1481" s="4" t="n">
        <v>0.135885829171723</v>
      </c>
      <c r="G1481" s="4" t="n">
        <v>48.9542485</v>
      </c>
      <c r="H1481" s="4" t="n">
        <v>171.584641</v>
      </c>
      <c r="I1481" s="4" t="n">
        <f aca="false">SUMIFS(bibli_modele_init!$D$1:$D$4467,bibli_modele_init!$A$1:$A$4467,$C1481,bibli_modele_init!$C$1:$C$4467,$E1481)</f>
        <v>0</v>
      </c>
      <c r="J1481" s="0" t="n">
        <f aca="false">SUMIFS(bibli_modele_init!$E$1:$E$4467,bibli_modele_init!$A$1:$A$4467,$C1481,bibli_modele_init!$C$1:$C$4467,$E1481)</f>
        <v>0</v>
      </c>
      <c r="K1481" s="0" t="n">
        <f aca="false">F1481-I1481</f>
        <v>0.135885829171723</v>
      </c>
      <c r="L1481" s="0" t="n">
        <f aca="false">G1481-J1481</f>
        <v>48.9542485</v>
      </c>
      <c r="M1481" s="0" t="n">
        <v>1</v>
      </c>
    </row>
    <row r="1482" customFormat="false" ht="15.8" hidden="false" customHeight="false" outlineLevel="0" collapsed="false">
      <c r="A1482" s="0" t="str">
        <f aca="false">MID(C1482,1,2)</f>
        <v>04</v>
      </c>
      <c r="B1482" s="0" t="str">
        <f aca="false">VLOOKUP(A1482,Nomenclature!$E$1:$F$9,2,0)</f>
        <v>Enseignement Recherche</v>
      </c>
      <c r="C1482" s="5" t="s">
        <v>442</v>
      </c>
      <c r="D1482" s="4" t="s">
        <v>239</v>
      </c>
      <c r="E1482" s="4" t="s">
        <v>735</v>
      </c>
      <c r="F1482" s="4" t="n">
        <v>0</v>
      </c>
      <c r="G1482" s="4" t="n">
        <v>0</v>
      </c>
      <c r="H1482" s="4" t="n">
        <v>0</v>
      </c>
      <c r="I1482" s="4" t="n">
        <f aca="false">SUMIFS(bibli_modele_init!$D$1:$D$4467,bibli_modele_init!$A$1:$A$4467,$C1482,bibli_modele_init!$C$1:$C$4467,$E1482)</f>
        <v>0</v>
      </c>
      <c r="J1482" s="0" t="n">
        <f aca="false">SUMIFS(bibli_modele_init!$E$1:$E$4467,bibli_modele_init!$A$1:$A$4467,$C1482,bibli_modele_init!$C$1:$C$4467,$E1482)</f>
        <v>0</v>
      </c>
      <c r="K1482" s="0" t="n">
        <f aca="false">F1482-I1482</f>
        <v>0</v>
      </c>
      <c r="L1482" s="0" t="n">
        <f aca="false">G1482-J1482</f>
        <v>0</v>
      </c>
      <c r="M1482" s="0" t="n">
        <v>1</v>
      </c>
    </row>
    <row r="1483" customFormat="false" ht="15.8" hidden="false" customHeight="false" outlineLevel="0" collapsed="false">
      <c r="A1483" s="0" t="str">
        <f aca="false">MID(C1483,1,2)</f>
        <v>04</v>
      </c>
      <c r="B1483" s="0" t="str">
        <f aca="false">VLOOKUP(A1483,Nomenclature!$E$1:$F$9,2,0)</f>
        <v>Enseignement Recherche</v>
      </c>
      <c r="C1483" s="5" t="s">
        <v>442</v>
      </c>
      <c r="D1483" s="4" t="s">
        <v>155</v>
      </c>
      <c r="E1483" s="4" t="s">
        <v>736</v>
      </c>
      <c r="F1483" s="4" t="n">
        <v>0.19024016079184</v>
      </c>
      <c r="G1483" s="4" t="n">
        <v>74.41045759</v>
      </c>
      <c r="H1483" s="4" t="n">
        <v>505.4526141</v>
      </c>
      <c r="I1483" s="4" t="n">
        <f aca="false">SUMIFS(bibli_modele_init!$D$1:$D$4467,bibli_modele_init!$A$1:$A$4467,$C1483,bibli_modele_init!$C$1:$C$4467,$E1483)</f>
        <v>0</v>
      </c>
      <c r="J1483" s="0" t="n">
        <f aca="false">SUMIFS(bibli_modele_init!$E$1:$E$4467,bibli_modele_init!$A$1:$A$4467,$C1483,bibli_modele_init!$C$1:$C$4467,$E1483)</f>
        <v>0</v>
      </c>
      <c r="K1483" s="0" t="n">
        <f aca="false">F1483-I1483</f>
        <v>0.19024016079184</v>
      </c>
      <c r="L1483" s="0" t="n">
        <f aca="false">G1483-J1483</f>
        <v>74.41045759</v>
      </c>
      <c r="M1483" s="0" t="n">
        <v>1</v>
      </c>
    </row>
    <row r="1484" customFormat="false" ht="15.8" hidden="false" customHeight="false" outlineLevel="0" collapsed="false">
      <c r="A1484" s="0" t="str">
        <f aca="false">MID(C1484,1,2)</f>
        <v>04</v>
      </c>
      <c r="B1484" s="0" t="str">
        <f aca="false">VLOOKUP(A1484,Nomenclature!$E$1:$F$9,2,0)</f>
        <v>Enseignement Recherche</v>
      </c>
      <c r="C1484" s="5" t="s">
        <v>442</v>
      </c>
      <c r="D1484" s="4" t="s">
        <v>239</v>
      </c>
      <c r="E1484" s="4" t="s">
        <v>737</v>
      </c>
      <c r="F1484" s="4" t="n">
        <v>0</v>
      </c>
      <c r="G1484" s="4" t="n">
        <v>0</v>
      </c>
      <c r="H1484" s="4" t="n">
        <v>0</v>
      </c>
      <c r="I1484" s="4" t="n">
        <f aca="false">SUMIFS(bibli_modele_init!$D$1:$D$4467,bibli_modele_init!$A$1:$A$4467,$C1484,bibli_modele_init!$C$1:$C$4467,$E1484)</f>
        <v>0</v>
      </c>
      <c r="J1484" s="0" t="n">
        <f aca="false">SUMIFS(bibli_modele_init!$E$1:$E$4467,bibli_modele_init!$A$1:$A$4467,$C1484,bibli_modele_init!$C$1:$C$4467,$E1484)</f>
        <v>0</v>
      </c>
      <c r="K1484" s="0" t="n">
        <f aca="false">F1484-I1484</f>
        <v>0</v>
      </c>
      <c r="L1484" s="0" t="n">
        <f aca="false">G1484-J1484</f>
        <v>0</v>
      </c>
      <c r="M1484" s="0" t="n">
        <v>1</v>
      </c>
    </row>
    <row r="1485" customFormat="false" ht="15.8" hidden="false" customHeight="false" outlineLevel="0" collapsed="false">
      <c r="A1485" s="0" t="str">
        <f aca="false">MID(C1485,1,2)</f>
        <v>04</v>
      </c>
      <c r="B1485" s="0" t="str">
        <f aca="false">VLOOKUP(A1485,Nomenclature!$E$1:$F$9,2,0)</f>
        <v>Enseignement Recherche</v>
      </c>
      <c r="C1485" s="5" t="s">
        <v>442</v>
      </c>
      <c r="D1485" s="4" t="s">
        <v>738</v>
      </c>
      <c r="E1485" s="4" t="s">
        <v>738</v>
      </c>
      <c r="F1485" s="4" t="n">
        <v>0.15</v>
      </c>
      <c r="G1485" s="4" t="n">
        <v>20</v>
      </c>
      <c r="H1485" s="4" t="n">
        <v>0</v>
      </c>
      <c r="I1485" s="4" t="n">
        <f aca="false">SUMIFS(bibli_modele_init!$D$1:$D$4467,bibli_modele_init!$A$1:$A$4467,$C1485,bibli_modele_init!$C$1:$C$4467,$E1485)</f>
        <v>0</v>
      </c>
      <c r="J1485" s="0" t="n">
        <f aca="false">SUMIFS(bibli_modele_init!$E$1:$E$4467,bibli_modele_init!$A$1:$A$4467,$C1485,bibli_modele_init!$C$1:$C$4467,$E1485)</f>
        <v>0</v>
      </c>
      <c r="K1485" s="0" t="n">
        <f aca="false">F1485-I1485</f>
        <v>0.15</v>
      </c>
      <c r="L1485" s="0" t="n">
        <f aca="false">G1485-J1485</f>
        <v>20</v>
      </c>
      <c r="M1485" s="0" t="n">
        <v>1</v>
      </c>
    </row>
    <row r="1486" customFormat="false" ht="15.8" hidden="false" customHeight="false" outlineLevel="0" collapsed="false">
      <c r="A1486" s="0" t="str">
        <f aca="false">MID(C1486,1,2)</f>
        <v>04</v>
      </c>
      <c r="B1486" s="0" t="str">
        <f aca="false">VLOOKUP(A1486,Nomenclature!$E$1:$F$9,2,0)</f>
        <v>Enseignement Recherche</v>
      </c>
      <c r="C1486" s="5" t="s">
        <v>573</v>
      </c>
      <c r="D1486" s="4" t="s">
        <v>155</v>
      </c>
      <c r="E1486" s="4" t="s">
        <v>732</v>
      </c>
      <c r="F1486" s="4" t="n">
        <v>0.806777644145748</v>
      </c>
      <c r="G1486" s="4" t="n">
        <v>99.4104575899994</v>
      </c>
      <c r="H1486" s="4" t="n">
        <v>3680.452614</v>
      </c>
      <c r="I1486" s="4" t="n">
        <f aca="false">SUMIFS(bibli_modele_init!$D$1:$D$4467,bibli_modele_init!$A$1:$A$4467,$C1486,bibli_modele_init!$C$1:$C$4467,$E1486)</f>
        <v>0</v>
      </c>
      <c r="J1486" s="0" t="n">
        <f aca="false">SUMIFS(bibli_modele_init!$E$1:$E$4467,bibli_modele_init!$A$1:$A$4467,$C1486,bibli_modele_init!$C$1:$C$4467,$E1486)</f>
        <v>0</v>
      </c>
      <c r="K1486" s="0" t="n">
        <f aca="false">F1486-I1486</f>
        <v>0.806777644145748</v>
      </c>
      <c r="L1486" s="0" t="n">
        <f aca="false">G1486-J1486</f>
        <v>99.4104575899994</v>
      </c>
      <c r="M1486" s="0" t="n">
        <v>1</v>
      </c>
    </row>
    <row r="1487" customFormat="false" ht="15.8" hidden="false" customHeight="false" outlineLevel="0" collapsed="false">
      <c r="A1487" s="0" t="str">
        <f aca="false">MID(C1487,1,2)</f>
        <v>04</v>
      </c>
      <c r="B1487" s="0" t="str">
        <f aca="false">VLOOKUP(A1487,Nomenclature!$E$1:$F$9,2,0)</f>
        <v>Enseignement Recherche</v>
      </c>
      <c r="C1487" s="5" t="s">
        <v>573</v>
      </c>
      <c r="D1487" s="4" t="s">
        <v>239</v>
      </c>
      <c r="E1487" s="4" t="s">
        <v>733</v>
      </c>
      <c r="F1487" s="4" t="n">
        <v>0</v>
      </c>
      <c r="G1487" s="4" t="n">
        <v>0</v>
      </c>
      <c r="H1487" s="4" t="n">
        <v>0</v>
      </c>
      <c r="I1487" s="4" t="n">
        <f aca="false">SUMIFS(bibli_modele_init!$D$1:$D$4467,bibli_modele_init!$A$1:$A$4467,$C1487,bibli_modele_init!$C$1:$C$4467,$E1487)</f>
        <v>0</v>
      </c>
      <c r="J1487" s="0" t="n">
        <f aca="false">SUMIFS(bibli_modele_init!$E$1:$E$4467,bibli_modele_init!$A$1:$A$4467,$C1487,bibli_modele_init!$C$1:$C$4467,$E1487)</f>
        <v>0</v>
      </c>
      <c r="K1487" s="0" t="n">
        <f aca="false">F1487-I1487</f>
        <v>0</v>
      </c>
      <c r="L1487" s="0" t="n">
        <f aca="false">G1487-J1487</f>
        <v>0</v>
      </c>
      <c r="M1487" s="0" t="n">
        <v>1</v>
      </c>
    </row>
    <row r="1488" customFormat="false" ht="15.8" hidden="false" customHeight="false" outlineLevel="0" collapsed="false">
      <c r="A1488" s="0" t="str">
        <f aca="false">MID(C1488,1,2)</f>
        <v>04</v>
      </c>
      <c r="B1488" s="0" t="str">
        <f aca="false">VLOOKUP(A1488,Nomenclature!$E$1:$F$9,2,0)</f>
        <v>Enseignement Recherche</v>
      </c>
      <c r="C1488" s="5" t="s">
        <v>573</v>
      </c>
      <c r="D1488" s="4" t="s">
        <v>155</v>
      </c>
      <c r="E1488" s="4" t="s">
        <v>734</v>
      </c>
      <c r="F1488" s="4" t="n">
        <v>0.119623994716925</v>
      </c>
      <c r="G1488" s="4" t="n">
        <v>48.9542484999997</v>
      </c>
      <c r="H1488" s="4" t="n">
        <v>171.584641</v>
      </c>
      <c r="I1488" s="4" t="n">
        <f aca="false">SUMIFS(bibli_modele_init!$D$1:$D$4467,bibli_modele_init!$A$1:$A$4467,$C1488,bibli_modele_init!$C$1:$C$4467,$E1488)</f>
        <v>0</v>
      </c>
      <c r="J1488" s="0" t="n">
        <f aca="false">SUMIFS(bibli_modele_init!$E$1:$E$4467,bibli_modele_init!$A$1:$A$4467,$C1488,bibli_modele_init!$C$1:$C$4467,$E1488)</f>
        <v>0</v>
      </c>
      <c r="K1488" s="0" t="n">
        <f aca="false">F1488-I1488</f>
        <v>0.119623994716925</v>
      </c>
      <c r="L1488" s="0" t="n">
        <f aca="false">G1488-J1488</f>
        <v>48.9542484999997</v>
      </c>
      <c r="M1488" s="0" t="n">
        <v>1</v>
      </c>
    </row>
    <row r="1489" customFormat="false" ht="15.8" hidden="false" customHeight="false" outlineLevel="0" collapsed="false">
      <c r="A1489" s="0" t="str">
        <f aca="false">MID(C1489,1,2)</f>
        <v>04</v>
      </c>
      <c r="B1489" s="0" t="str">
        <f aca="false">VLOOKUP(A1489,Nomenclature!$E$1:$F$9,2,0)</f>
        <v>Enseignement Recherche</v>
      </c>
      <c r="C1489" s="5" t="s">
        <v>573</v>
      </c>
      <c r="D1489" s="4" t="s">
        <v>239</v>
      </c>
      <c r="E1489" s="4" t="s">
        <v>735</v>
      </c>
      <c r="F1489" s="4" t="n">
        <v>0</v>
      </c>
      <c r="G1489" s="4" t="n">
        <v>0</v>
      </c>
      <c r="H1489" s="4" t="n">
        <v>0</v>
      </c>
      <c r="I1489" s="4" t="n">
        <f aca="false">SUMIFS(bibli_modele_init!$D$1:$D$4467,bibli_modele_init!$A$1:$A$4467,$C1489,bibli_modele_init!$C$1:$C$4467,$E1489)</f>
        <v>0</v>
      </c>
      <c r="J1489" s="0" t="n">
        <f aca="false">SUMIFS(bibli_modele_init!$E$1:$E$4467,bibli_modele_init!$A$1:$A$4467,$C1489,bibli_modele_init!$C$1:$C$4467,$E1489)</f>
        <v>0</v>
      </c>
      <c r="K1489" s="0" t="n">
        <f aca="false">F1489-I1489</f>
        <v>0</v>
      </c>
      <c r="L1489" s="0" t="n">
        <f aca="false">G1489-J1489</f>
        <v>0</v>
      </c>
      <c r="M1489" s="0" t="n">
        <v>1</v>
      </c>
    </row>
    <row r="1490" customFormat="false" ht="15.8" hidden="false" customHeight="false" outlineLevel="0" collapsed="false">
      <c r="A1490" s="0" t="str">
        <f aca="false">MID(C1490,1,2)</f>
        <v>04</v>
      </c>
      <c r="B1490" s="0" t="str">
        <f aca="false">VLOOKUP(A1490,Nomenclature!$E$1:$F$9,2,0)</f>
        <v>Enseignement Recherche</v>
      </c>
      <c r="C1490" s="5" t="s">
        <v>573</v>
      </c>
      <c r="D1490" s="4" t="s">
        <v>155</v>
      </c>
      <c r="E1490" s="4" t="s">
        <v>736</v>
      </c>
      <c r="F1490" s="4" t="n">
        <v>0.216677424450766</v>
      </c>
      <c r="G1490" s="4" t="n">
        <v>74.4104575899996</v>
      </c>
      <c r="H1490" s="4" t="n">
        <v>505.4526141</v>
      </c>
      <c r="I1490" s="4" t="n">
        <f aca="false">SUMIFS(bibli_modele_init!$D$1:$D$4467,bibli_modele_init!$A$1:$A$4467,$C1490,bibli_modele_init!$C$1:$C$4467,$E1490)</f>
        <v>0</v>
      </c>
      <c r="J1490" s="0" t="n">
        <f aca="false">SUMIFS(bibli_modele_init!$E$1:$E$4467,bibli_modele_init!$A$1:$A$4467,$C1490,bibli_modele_init!$C$1:$C$4467,$E1490)</f>
        <v>0</v>
      </c>
      <c r="K1490" s="0" t="n">
        <f aca="false">F1490-I1490</f>
        <v>0.216677424450766</v>
      </c>
      <c r="L1490" s="0" t="n">
        <f aca="false">G1490-J1490</f>
        <v>74.4104575899996</v>
      </c>
      <c r="M1490" s="0" t="n">
        <v>1</v>
      </c>
    </row>
    <row r="1491" customFormat="false" ht="15.8" hidden="false" customHeight="false" outlineLevel="0" collapsed="false">
      <c r="A1491" s="0" t="str">
        <f aca="false">MID(C1491,1,2)</f>
        <v>04</v>
      </c>
      <c r="B1491" s="0" t="str">
        <f aca="false">VLOOKUP(A1491,Nomenclature!$E$1:$F$9,2,0)</f>
        <v>Enseignement Recherche</v>
      </c>
      <c r="C1491" s="5" t="s">
        <v>573</v>
      </c>
      <c r="D1491" s="4" t="s">
        <v>239</v>
      </c>
      <c r="E1491" s="4" t="s">
        <v>737</v>
      </c>
      <c r="F1491" s="4" t="n">
        <v>0</v>
      </c>
      <c r="G1491" s="4" t="n">
        <v>0</v>
      </c>
      <c r="H1491" s="4" t="n">
        <v>0</v>
      </c>
      <c r="I1491" s="4" t="n">
        <f aca="false">SUMIFS(bibli_modele_init!$D$1:$D$4467,bibli_modele_init!$A$1:$A$4467,$C1491,bibli_modele_init!$C$1:$C$4467,$E1491)</f>
        <v>0</v>
      </c>
      <c r="J1491" s="0" t="n">
        <f aca="false">SUMIFS(bibli_modele_init!$E$1:$E$4467,bibli_modele_init!$A$1:$A$4467,$C1491,bibli_modele_init!$C$1:$C$4467,$E1491)</f>
        <v>0</v>
      </c>
      <c r="K1491" s="0" t="n">
        <f aca="false">F1491-I1491</f>
        <v>0</v>
      </c>
      <c r="L1491" s="0" t="n">
        <f aca="false">G1491-J1491</f>
        <v>0</v>
      </c>
      <c r="M1491" s="0" t="n">
        <v>1</v>
      </c>
    </row>
    <row r="1492" customFormat="false" ht="15.8" hidden="false" customHeight="false" outlineLevel="0" collapsed="false">
      <c r="A1492" s="0" t="str">
        <f aca="false">MID(C1492,1,2)</f>
        <v>04</v>
      </c>
      <c r="B1492" s="0" t="str">
        <f aca="false">VLOOKUP(A1492,Nomenclature!$E$1:$F$9,2,0)</f>
        <v>Enseignement Recherche</v>
      </c>
      <c r="C1492" s="5" t="s">
        <v>573</v>
      </c>
      <c r="D1492" s="4" t="s">
        <v>738</v>
      </c>
      <c r="E1492" s="4" t="s">
        <v>738</v>
      </c>
      <c r="F1492" s="4" t="n">
        <v>0.15</v>
      </c>
      <c r="G1492" s="4" t="n">
        <v>20</v>
      </c>
      <c r="H1492" s="4" t="n">
        <v>0</v>
      </c>
      <c r="I1492" s="4" t="n">
        <f aca="false">SUMIFS(bibli_modele_init!$D$1:$D$4467,bibli_modele_init!$A$1:$A$4467,$C1492,bibli_modele_init!$C$1:$C$4467,$E1492)</f>
        <v>0</v>
      </c>
      <c r="J1492" s="0" t="n">
        <f aca="false">SUMIFS(bibli_modele_init!$E$1:$E$4467,bibli_modele_init!$A$1:$A$4467,$C1492,bibli_modele_init!$C$1:$C$4467,$E1492)</f>
        <v>0</v>
      </c>
      <c r="K1492" s="0" t="n">
        <f aca="false">F1492-I1492</f>
        <v>0.15</v>
      </c>
      <c r="L1492" s="0" t="n">
        <f aca="false">G1492-J1492</f>
        <v>20</v>
      </c>
      <c r="M1492" s="0" t="n">
        <v>1</v>
      </c>
    </row>
    <row r="1493" customFormat="false" ht="15.8" hidden="false" customHeight="false" outlineLevel="0" collapsed="false">
      <c r="A1493" s="0" t="str">
        <f aca="false">MID(C1493,1,2)</f>
        <v>04</v>
      </c>
      <c r="B1493" s="0" t="str">
        <f aca="false">VLOOKUP(A1493,Nomenclature!$E$1:$F$9,2,0)</f>
        <v>Enseignement Recherche</v>
      </c>
      <c r="C1493" s="5" t="s">
        <v>714</v>
      </c>
      <c r="D1493" s="4" t="s">
        <v>155</v>
      </c>
      <c r="E1493" s="4" t="s">
        <v>732</v>
      </c>
      <c r="F1493" s="4" t="n">
        <v>0.910207584004257</v>
      </c>
      <c r="G1493" s="4" t="n">
        <v>110.296078498333</v>
      </c>
      <c r="H1493" s="4" t="n">
        <v>3680.452614</v>
      </c>
      <c r="I1493" s="4" t="n">
        <f aca="false">SUMIFS(bibli_modele_init!$D$1:$D$4467,bibli_modele_init!$A$1:$A$4467,$C1493,bibli_modele_init!$C$1:$C$4467,$E1493)</f>
        <v>0.918767907058977</v>
      </c>
      <c r="J1493" s="0" t="n">
        <f aca="false">SUMIFS(bibli_modele_init!$E$1:$E$4467,bibli_modele_init!$A$1:$A$4467,$C1493,bibli_modele_init!$C$1:$C$4467,$E1493)</f>
        <v>186.296078498333</v>
      </c>
      <c r="K1493" s="0" t="n">
        <f aca="false">F1493-I1493</f>
        <v>-0.00856032305471999</v>
      </c>
      <c r="L1493" s="0" t="n">
        <f aca="false">G1493-J1493</f>
        <v>-76</v>
      </c>
      <c r="M1493" s="0" t="n">
        <v>1</v>
      </c>
    </row>
    <row r="1494" customFormat="false" ht="15.8" hidden="false" customHeight="false" outlineLevel="0" collapsed="false">
      <c r="A1494" s="0" t="str">
        <f aca="false">MID(C1494,1,2)</f>
        <v>04</v>
      </c>
      <c r="B1494" s="0" t="str">
        <f aca="false">VLOOKUP(A1494,Nomenclature!$E$1:$F$9,2,0)</f>
        <v>Enseignement Recherche</v>
      </c>
      <c r="C1494" s="5" t="s">
        <v>714</v>
      </c>
      <c r="D1494" s="4" t="s">
        <v>239</v>
      </c>
      <c r="E1494" s="4" t="s">
        <v>733</v>
      </c>
      <c r="F1494" s="4" t="n">
        <v>0.523309562176926</v>
      </c>
      <c r="G1494" s="4" t="n">
        <v>96.5666667516665</v>
      </c>
      <c r="H1494" s="4" t="n">
        <v>1231.584641</v>
      </c>
      <c r="I1494" s="4" t="n">
        <f aca="false">SUMIFS(bibli_modele_init!$D$1:$D$4467,bibli_modele_init!$A$1:$A$4467,$C1494,bibli_modele_init!$C$1:$C$4467,$E1494)</f>
        <v>0.532326620793602</v>
      </c>
      <c r="J1494" s="0" t="n">
        <f aca="false">SUMIFS(bibli_modele_init!$E$1:$E$4467,bibli_modele_init!$A$1:$A$4467,$C1494,bibli_modele_init!$C$1:$C$4467,$E1494)</f>
        <v>96.5666667516666</v>
      </c>
      <c r="K1494" s="0" t="n">
        <f aca="false">F1494-I1494</f>
        <v>-0.00901705861667601</v>
      </c>
      <c r="L1494" s="0" t="n">
        <f aca="false">G1494-J1494</f>
        <v>0</v>
      </c>
      <c r="M1494" s="0" t="n">
        <v>1</v>
      </c>
    </row>
    <row r="1495" customFormat="false" ht="15.8" hidden="false" customHeight="false" outlineLevel="0" collapsed="false">
      <c r="A1495" s="0" t="str">
        <f aca="false">MID(C1495,1,2)</f>
        <v>04</v>
      </c>
      <c r="B1495" s="0" t="str">
        <f aca="false">VLOOKUP(A1495,Nomenclature!$E$1:$F$9,2,0)</f>
        <v>Enseignement Recherche</v>
      </c>
      <c r="C1495" s="5" t="s">
        <v>714</v>
      </c>
      <c r="D1495" s="4" t="s">
        <v>155</v>
      </c>
      <c r="E1495" s="4" t="s">
        <v>734</v>
      </c>
      <c r="F1495" s="4" t="n">
        <v>0.152784844496866</v>
      </c>
      <c r="G1495" s="4" t="n">
        <v>46.5065360749999</v>
      </c>
      <c r="H1495" s="4" t="n">
        <v>171.584641</v>
      </c>
      <c r="I1495" s="4" t="n">
        <f aca="false">SUMIFS(bibli_modele_init!$D$1:$D$4467,bibli_modele_init!$A$1:$A$4467,$C1495,bibli_modele_init!$C$1:$C$4467,$E1495)</f>
        <v>0.138799580244981</v>
      </c>
      <c r="J1495" s="0" t="n">
        <f aca="false">SUMIFS(bibli_modele_init!$E$1:$E$4467,bibli_modele_init!$A$1:$A$4467,$C1495,bibli_modele_init!$C$1:$C$4467,$E1495)</f>
        <v>46.506536075</v>
      </c>
      <c r="K1495" s="0" t="n">
        <f aca="false">F1495-I1495</f>
        <v>0.013985264251885</v>
      </c>
      <c r="L1495" s="0" t="n">
        <f aca="false">G1495-J1495</f>
        <v>0</v>
      </c>
      <c r="M1495" s="0" t="n">
        <v>1</v>
      </c>
    </row>
    <row r="1496" customFormat="false" ht="15.8" hidden="false" customHeight="false" outlineLevel="0" collapsed="false">
      <c r="A1496" s="0" t="str">
        <f aca="false">MID(C1496,1,2)</f>
        <v>04</v>
      </c>
      <c r="B1496" s="0" t="str">
        <f aca="false">VLOOKUP(A1496,Nomenclature!$E$1:$F$9,2,0)</f>
        <v>Enseignement Recherche</v>
      </c>
      <c r="C1496" s="5" t="s">
        <v>714</v>
      </c>
      <c r="D1496" s="4" t="s">
        <v>239</v>
      </c>
      <c r="E1496" s="4" t="s">
        <v>735</v>
      </c>
      <c r="F1496" s="4" t="n">
        <v>0.0878412479592688</v>
      </c>
      <c r="G1496" s="4" t="n">
        <v>51.4019609249998</v>
      </c>
      <c r="H1496" s="4" t="n">
        <v>171.584641</v>
      </c>
      <c r="I1496" s="4" t="n">
        <f aca="false">SUMIFS(bibli_modele_init!$D$1:$D$4467,bibli_modele_init!$A$1:$A$4467,$C1496,bibli_modele_init!$C$1:$C$4467,$E1496)</f>
        <v>0.0893548256332117</v>
      </c>
      <c r="J1496" s="0" t="n">
        <f aca="false">SUMIFS(bibli_modele_init!$E$1:$E$4467,bibli_modele_init!$A$1:$A$4467,$C1496,bibli_modele_init!$C$1:$C$4467,$E1496)</f>
        <v>51.401960925</v>
      </c>
      <c r="K1496" s="0" t="n">
        <f aca="false">F1496-I1496</f>
        <v>-0.0015135776739429</v>
      </c>
      <c r="L1496" s="0" t="n">
        <f aca="false">G1496-J1496</f>
        <v>-1.98951966012828E-013</v>
      </c>
      <c r="M1496" s="0" t="n">
        <v>1</v>
      </c>
    </row>
    <row r="1497" customFormat="false" ht="15.8" hidden="false" customHeight="false" outlineLevel="0" collapsed="false">
      <c r="A1497" s="0" t="str">
        <f aca="false">MID(C1497,1,2)</f>
        <v>04</v>
      </c>
      <c r="B1497" s="0" t="str">
        <f aca="false">VLOOKUP(A1497,Nomenclature!$E$1:$F$9,2,0)</f>
        <v>Enseignement Recherche</v>
      </c>
      <c r="C1497" s="5" t="s">
        <v>714</v>
      </c>
      <c r="D1497" s="4" t="s">
        <v>155</v>
      </c>
      <c r="E1497" s="4" t="s">
        <v>736</v>
      </c>
      <c r="F1497" s="4" t="n">
        <v>0.213898782241001</v>
      </c>
      <c r="G1497" s="4" t="n">
        <v>71.9627451649998</v>
      </c>
      <c r="H1497" s="4" t="n">
        <v>505.4526141</v>
      </c>
      <c r="I1497" s="4" t="n">
        <f aca="false">SUMIFS(bibli_modele_init!$D$1:$D$4467,bibli_modele_init!$A$1:$A$4467,$C1497,bibli_modele_init!$C$1:$C$4467,$E1497)</f>
        <v>0.194319412342974</v>
      </c>
      <c r="J1497" s="0" t="n">
        <f aca="false">SUMIFS(bibli_modele_init!$E$1:$E$4467,bibli_modele_init!$A$1:$A$4467,$C1497,bibli_modele_init!$C$1:$C$4467,$E1497)</f>
        <v>71.962745165</v>
      </c>
      <c r="K1497" s="0" t="n">
        <f aca="false">F1497-I1497</f>
        <v>0.019579369898027</v>
      </c>
      <c r="L1497" s="0" t="n">
        <f aca="false">G1497-J1497</f>
        <v>0</v>
      </c>
      <c r="M1497" s="0" t="n">
        <v>1</v>
      </c>
    </row>
    <row r="1498" customFormat="false" ht="15.8" hidden="false" customHeight="false" outlineLevel="0" collapsed="false">
      <c r="A1498" s="0" t="str">
        <f aca="false">MID(C1498,1,2)</f>
        <v>04</v>
      </c>
      <c r="B1498" s="0" t="str">
        <f aca="false">VLOOKUP(A1498,Nomenclature!$E$1:$F$9,2,0)</f>
        <v>Enseignement Recherche</v>
      </c>
      <c r="C1498" s="5" t="s">
        <v>714</v>
      </c>
      <c r="D1498" s="4" t="s">
        <v>239</v>
      </c>
      <c r="E1498" s="4" t="s">
        <v>737</v>
      </c>
      <c r="F1498" s="4" t="n">
        <v>0.122977747111578</v>
      </c>
      <c r="G1498" s="4" t="n">
        <v>74.9000000849998</v>
      </c>
      <c r="H1498" s="4" t="n">
        <v>171.584641</v>
      </c>
      <c r="I1498" s="4" t="n">
        <f aca="false">SUMIFS(bibli_modele_init!$D$1:$D$4467,bibli_modele_init!$A$1:$A$4467,$C1498,bibli_modele_init!$C$1:$C$4467,$E1498)</f>
        <v>0.125096755886496</v>
      </c>
      <c r="J1498" s="0" t="n">
        <f aca="false">SUMIFS(bibli_modele_init!$E$1:$E$4467,bibli_modele_init!$A$1:$A$4467,$C1498,bibli_modele_init!$C$1:$C$4467,$E1498)</f>
        <v>74.900000085</v>
      </c>
      <c r="K1498" s="0" t="n">
        <f aca="false">F1498-I1498</f>
        <v>-0.00211900877491801</v>
      </c>
      <c r="L1498" s="0" t="n">
        <f aca="false">G1498-J1498</f>
        <v>0</v>
      </c>
      <c r="M1498" s="0" t="n">
        <v>1</v>
      </c>
    </row>
    <row r="1499" customFormat="false" ht="15.8" hidden="false" customHeight="false" outlineLevel="0" collapsed="false">
      <c r="A1499" s="0" t="str">
        <f aca="false">MID(C1499,1,2)</f>
        <v>04</v>
      </c>
      <c r="B1499" s="0" t="str">
        <f aca="false">VLOOKUP(A1499,Nomenclature!$E$1:$F$9,2,0)</f>
        <v>Enseignement Recherche</v>
      </c>
      <c r="C1499" s="5" t="s">
        <v>714</v>
      </c>
      <c r="D1499" s="4" t="s">
        <v>738</v>
      </c>
      <c r="E1499" s="4" t="s">
        <v>738</v>
      </c>
      <c r="F1499" s="4" t="n">
        <v>0.15</v>
      </c>
      <c r="G1499" s="4" t="n">
        <v>20</v>
      </c>
      <c r="H1499" s="4" t="n">
        <v>0</v>
      </c>
      <c r="I1499" s="4" t="n">
        <f aca="false">SUMIFS(bibli_modele_init!$D$1:$D$4467,bibli_modele_init!$A$1:$A$4467,$C1499,bibli_modele_init!$C$1:$C$4467,$E1499)</f>
        <v>0.15</v>
      </c>
      <c r="J1499" s="0" t="n">
        <f aca="false">SUMIFS(bibli_modele_init!$E$1:$E$4467,bibli_modele_init!$A$1:$A$4467,$C1499,bibli_modele_init!$C$1:$C$4467,$E1499)</f>
        <v>20</v>
      </c>
      <c r="K1499" s="0" t="n">
        <f aca="false">F1499-I1499</f>
        <v>0</v>
      </c>
      <c r="L1499" s="0" t="n">
        <f aca="false">G1499-J1499</f>
        <v>0</v>
      </c>
      <c r="M1499" s="0" t="n">
        <v>1</v>
      </c>
    </row>
    <row r="1500" customFormat="false" ht="15.8" hidden="false" customHeight="false" outlineLevel="0" collapsed="false">
      <c r="A1500" s="0" t="str">
        <f aca="false">MID(C1500,1,2)</f>
        <v>04</v>
      </c>
      <c r="B1500" s="0" t="str">
        <f aca="false">VLOOKUP(A1500,Nomenclature!$E$1:$F$9,2,0)</f>
        <v>Enseignement Recherche</v>
      </c>
      <c r="C1500" s="5" t="s">
        <v>598</v>
      </c>
      <c r="D1500" s="4" t="s">
        <v>155</v>
      </c>
      <c r="E1500" s="4" t="s">
        <v>732</v>
      </c>
      <c r="F1500" s="4" t="n">
        <v>0.901548327759766</v>
      </c>
      <c r="G1500" s="4" t="n">
        <v>122.878398000953</v>
      </c>
      <c r="H1500" s="4" t="n">
        <v>3676.233361</v>
      </c>
      <c r="I1500" s="4" t="n">
        <f aca="false">SUMIFS(bibli_modele_init!$D$1:$D$4467,bibli_modele_init!$A$1:$A$4467,$C1500,bibli_modele_init!$C$1:$C$4467,$E1500)</f>
        <v>0.91944094694079</v>
      </c>
      <c r="J1500" s="0" t="n">
        <f aca="false">SUMIFS(bibli_modele_init!$E$1:$E$4467,bibli_modele_init!$A$1:$A$4467,$C1500,bibli_modele_init!$C$1:$C$4467,$E1500)</f>
        <v>199.773913890598</v>
      </c>
      <c r="K1500" s="0" t="n">
        <f aca="false">F1500-I1500</f>
        <v>-0.0178926191810239</v>
      </c>
      <c r="L1500" s="0" t="n">
        <f aca="false">G1500-J1500</f>
        <v>-76.895515889645</v>
      </c>
      <c r="M1500" s="0" t="n">
        <v>1</v>
      </c>
    </row>
    <row r="1501" customFormat="false" ht="15.8" hidden="false" customHeight="false" outlineLevel="0" collapsed="false">
      <c r="A1501" s="0" t="str">
        <f aca="false">MID(C1501,1,2)</f>
        <v>04</v>
      </c>
      <c r="B1501" s="0" t="str">
        <f aca="false">VLOOKUP(A1501,Nomenclature!$E$1:$F$9,2,0)</f>
        <v>Enseignement Recherche</v>
      </c>
      <c r="C1501" s="5" t="s">
        <v>598</v>
      </c>
      <c r="D1501" s="4" t="s">
        <v>239</v>
      </c>
      <c r="E1501" s="4" t="s">
        <v>733</v>
      </c>
      <c r="F1501" s="4" t="n">
        <v>0.629954963655368</v>
      </c>
      <c r="G1501" s="4" t="n">
        <v>96.4967694785507</v>
      </c>
      <c r="H1501" s="4" t="n">
        <v>1230.152342</v>
      </c>
      <c r="I1501" s="4" t="n">
        <f aca="false">SUMIFS(bibli_modele_init!$D$1:$D$4467,bibli_modele_init!$A$1:$A$4467,$C1501,bibli_modele_init!$C$1:$C$4467,$E1501)</f>
        <v>0.652739801023799</v>
      </c>
      <c r="J1501" s="0" t="n">
        <f aca="false">SUMIFS(bibli_modele_init!$E$1:$E$4467,bibli_modele_init!$A$1:$A$4467,$C1501,bibli_modele_init!$C$1:$C$4467,$E1501)</f>
        <v>96.7693177927908</v>
      </c>
      <c r="K1501" s="0" t="n">
        <f aca="false">F1501-I1501</f>
        <v>-0.022784837368431</v>
      </c>
      <c r="L1501" s="0" t="n">
        <f aca="false">G1501-J1501</f>
        <v>-0.272548314240097</v>
      </c>
      <c r="M1501" s="0" t="n">
        <v>1</v>
      </c>
    </row>
    <row r="1502" customFormat="false" ht="15.8" hidden="false" customHeight="false" outlineLevel="0" collapsed="false">
      <c r="A1502" s="0" t="str">
        <f aca="false">MID(C1502,1,2)</f>
        <v>04</v>
      </c>
      <c r="B1502" s="0" t="str">
        <f aca="false">VLOOKUP(A1502,Nomenclature!$E$1:$F$9,2,0)</f>
        <v>Enseignement Recherche</v>
      </c>
      <c r="C1502" s="5" t="s">
        <v>598</v>
      </c>
      <c r="D1502" s="4" t="s">
        <v>155</v>
      </c>
      <c r="E1502" s="4" t="s">
        <v>734</v>
      </c>
      <c r="F1502" s="4" t="n">
        <v>0.151331326484027</v>
      </c>
      <c r="G1502" s="4" t="n">
        <v>48.545604</v>
      </c>
      <c r="H1502" s="4" t="n">
        <v>170.152342</v>
      </c>
      <c r="I1502" s="4" t="n">
        <f aca="false">SUMIFS(bibli_modele_init!$D$1:$D$4467,bibli_modele_init!$A$1:$A$4467,$C1502,bibli_modele_init!$C$1:$C$4467,$E1502)</f>
        <v>0.138901257341412</v>
      </c>
      <c r="J1502" s="0" t="n">
        <f aca="false">SUMIFS(bibli_modele_init!$E$1:$E$4467,bibli_modele_init!$A$1:$A$4467,$C1502,bibli_modele_init!$C$1:$C$4467,$E1502)</f>
        <v>48.545604</v>
      </c>
      <c r="K1502" s="0" t="n">
        <f aca="false">F1502-I1502</f>
        <v>0.012430069142615</v>
      </c>
      <c r="L1502" s="0" t="n">
        <f aca="false">G1502-J1502</f>
        <v>0</v>
      </c>
      <c r="M1502" s="0" t="n">
        <v>1</v>
      </c>
    </row>
    <row r="1503" customFormat="false" ht="15.8" hidden="false" customHeight="false" outlineLevel="0" collapsed="false">
      <c r="A1503" s="0" t="str">
        <f aca="false">MID(C1503,1,2)</f>
        <v>04</v>
      </c>
      <c r="B1503" s="0" t="str">
        <f aca="false">VLOOKUP(A1503,Nomenclature!$E$1:$F$9,2,0)</f>
        <v>Enseignement Recherche</v>
      </c>
      <c r="C1503" s="5" t="s">
        <v>598</v>
      </c>
      <c r="D1503" s="4" t="s">
        <v>239</v>
      </c>
      <c r="E1503" s="4" t="s">
        <v>735</v>
      </c>
      <c r="F1503" s="4" t="n">
        <v>0.105742440354863</v>
      </c>
      <c r="G1503" s="4" t="n">
        <v>58.2547248</v>
      </c>
      <c r="H1503" s="4" t="n">
        <v>170.152342</v>
      </c>
      <c r="I1503" s="4" t="n">
        <f aca="false">SUMIFS(bibli_modele_init!$D$1:$D$4467,bibli_modele_init!$A$1:$A$4467,$C1503,bibli_modele_init!$C$1:$C$4467,$E1503)</f>
        <v>0.109567038028995</v>
      </c>
      <c r="J1503" s="0" t="n">
        <f aca="false">SUMIFS(bibli_modele_init!$E$1:$E$4467,bibli_modele_init!$A$1:$A$4467,$C1503,bibli_modele_init!$C$1:$C$4467,$E1503)</f>
        <v>58.2547248</v>
      </c>
      <c r="K1503" s="0" t="n">
        <f aca="false">F1503-I1503</f>
        <v>-0.003824597674132</v>
      </c>
      <c r="L1503" s="0" t="n">
        <f aca="false">G1503-J1503</f>
        <v>0</v>
      </c>
      <c r="M1503" s="0" t="n">
        <v>1</v>
      </c>
    </row>
    <row r="1504" customFormat="false" ht="15.8" hidden="false" customHeight="false" outlineLevel="0" collapsed="false">
      <c r="A1504" s="0" t="str">
        <f aca="false">MID(C1504,1,2)</f>
        <v>04</v>
      </c>
      <c r="B1504" s="0" t="str">
        <f aca="false">VLOOKUP(A1504,Nomenclature!$E$1:$F$9,2,0)</f>
        <v>Enseignement Recherche</v>
      </c>
      <c r="C1504" s="5" t="s">
        <v>598</v>
      </c>
      <c r="D1504" s="4" t="s">
        <v>155</v>
      </c>
      <c r="E1504" s="4" t="s">
        <v>736</v>
      </c>
      <c r="F1504" s="4" t="n">
        <v>0.211863857023545</v>
      </c>
      <c r="G1504" s="4" t="n">
        <v>73.7893180799999</v>
      </c>
      <c r="H1504" s="4" t="n">
        <v>501.2333613</v>
      </c>
      <c r="I1504" s="4" t="n">
        <f aca="false">SUMIFS(bibli_modele_init!$D$1:$D$4467,bibli_modele_init!$A$1:$A$4467,$C1504,bibli_modele_init!$C$1:$C$4467,$E1504)</f>
        <v>0.194461760277977</v>
      </c>
      <c r="J1504" s="0" t="n">
        <f aca="false">SUMIFS(bibli_modele_init!$E$1:$E$4467,bibli_modele_init!$A$1:$A$4467,$C1504,bibli_modele_init!$C$1:$C$4467,$E1504)</f>
        <v>73.78931808</v>
      </c>
      <c r="K1504" s="0" t="n">
        <f aca="false">F1504-I1504</f>
        <v>0.017402096745568</v>
      </c>
      <c r="L1504" s="0" t="n">
        <f aca="false">G1504-J1504</f>
        <v>0</v>
      </c>
      <c r="M1504" s="0" t="n">
        <v>1</v>
      </c>
    </row>
    <row r="1505" customFormat="false" ht="15.8" hidden="false" customHeight="false" outlineLevel="0" collapsed="false">
      <c r="A1505" s="0" t="str">
        <f aca="false">MID(C1505,1,2)</f>
        <v>04</v>
      </c>
      <c r="B1505" s="0" t="str">
        <f aca="false">VLOOKUP(A1505,Nomenclature!$E$1:$F$9,2,0)</f>
        <v>Enseignement Recherche</v>
      </c>
      <c r="C1505" s="5" t="s">
        <v>598</v>
      </c>
      <c r="D1505" s="4" t="s">
        <v>239</v>
      </c>
      <c r="E1505" s="4" t="s">
        <v>737</v>
      </c>
      <c r="F1505" s="4" t="n">
        <v>0.148039416459012</v>
      </c>
      <c r="G1505" s="4" t="n">
        <v>81.5566147199999</v>
      </c>
      <c r="H1505" s="4" t="n">
        <v>170.152342</v>
      </c>
      <c r="I1505" s="4" t="n">
        <f aca="false">SUMIFS(bibli_modele_init!$D$1:$D$4467,bibli_modele_init!$A$1:$A$4467,$C1505,bibli_modele_init!$C$1:$C$4467,$E1505)</f>
        <v>0.153393853240593</v>
      </c>
      <c r="J1505" s="0" t="n">
        <f aca="false">SUMIFS(bibli_modele_init!$E$1:$E$4467,bibli_modele_init!$A$1:$A$4467,$C1505,bibli_modele_init!$C$1:$C$4467,$E1505)</f>
        <v>81.55661472</v>
      </c>
      <c r="K1505" s="0" t="n">
        <f aca="false">F1505-I1505</f>
        <v>-0.00535443678158101</v>
      </c>
      <c r="L1505" s="0" t="n">
        <f aca="false">G1505-J1505</f>
        <v>0</v>
      </c>
      <c r="M1505" s="0" t="n">
        <v>1</v>
      </c>
    </row>
    <row r="1506" customFormat="false" ht="15.8" hidden="false" customHeight="false" outlineLevel="0" collapsed="false">
      <c r="A1506" s="0" t="str">
        <f aca="false">MID(C1506,1,2)</f>
        <v>04</v>
      </c>
      <c r="B1506" s="0" t="str">
        <f aca="false">VLOOKUP(A1506,Nomenclature!$E$1:$F$9,2,0)</f>
        <v>Enseignement Recherche</v>
      </c>
      <c r="C1506" s="5" t="s">
        <v>598</v>
      </c>
      <c r="D1506" s="4" t="s">
        <v>738</v>
      </c>
      <c r="E1506" s="4" t="s">
        <v>738</v>
      </c>
      <c r="F1506" s="4" t="n">
        <v>0.15</v>
      </c>
      <c r="G1506" s="4" t="n">
        <v>20</v>
      </c>
      <c r="H1506" s="4" t="n">
        <v>0</v>
      </c>
      <c r="I1506" s="4" t="n">
        <f aca="false">SUMIFS(bibli_modele_init!$D$1:$D$4467,bibli_modele_init!$A$1:$A$4467,$C1506,bibli_modele_init!$C$1:$C$4467,$E1506)</f>
        <v>0.15</v>
      </c>
      <c r="J1506" s="0" t="n">
        <f aca="false">SUMIFS(bibli_modele_init!$E$1:$E$4467,bibli_modele_init!$A$1:$A$4467,$C1506,bibli_modele_init!$C$1:$C$4467,$E1506)</f>
        <v>20</v>
      </c>
      <c r="K1506" s="0" t="n">
        <f aca="false">F1506-I1506</f>
        <v>0</v>
      </c>
      <c r="L1506" s="0" t="n">
        <f aca="false">G1506-J1506</f>
        <v>0</v>
      </c>
      <c r="M1506" s="0" t="n">
        <v>1</v>
      </c>
    </row>
    <row r="1507" customFormat="false" ht="15.8" hidden="false" customHeight="false" outlineLevel="0" collapsed="false">
      <c r="A1507" s="0" t="str">
        <f aca="false">MID(C1507,1,2)</f>
        <v>04</v>
      </c>
      <c r="B1507" s="0" t="str">
        <f aca="false">VLOOKUP(A1507,Nomenclature!$E$1:$F$9,2,0)</f>
        <v>Enseignement Recherche</v>
      </c>
      <c r="C1507" s="5" t="s">
        <v>447</v>
      </c>
      <c r="D1507" s="4" t="s">
        <v>155</v>
      </c>
      <c r="E1507" s="4" t="s">
        <v>732</v>
      </c>
      <c r="F1507" s="4" t="n">
        <v>0.762086548018435</v>
      </c>
      <c r="G1507" s="4" t="n">
        <v>106.986631704925</v>
      </c>
      <c r="H1507" s="4" t="n">
        <v>3676.233361</v>
      </c>
      <c r="I1507" s="4" t="n">
        <f aca="false">SUMIFS(bibli_modele_init!$D$1:$D$4467,bibli_modele_init!$A$1:$A$4467,$C1507,bibli_modele_init!$C$1:$C$4467,$E1507)</f>
        <v>0</v>
      </c>
      <c r="J1507" s="0" t="n">
        <f aca="false">SUMIFS(bibli_modele_init!$E$1:$E$4467,bibli_modele_init!$A$1:$A$4467,$C1507,bibli_modele_init!$C$1:$C$4467,$E1507)</f>
        <v>0</v>
      </c>
      <c r="K1507" s="0" t="n">
        <f aca="false">F1507-I1507</f>
        <v>0.762086548018435</v>
      </c>
      <c r="L1507" s="0" t="n">
        <f aca="false">G1507-J1507</f>
        <v>106.986631704925</v>
      </c>
      <c r="M1507" s="0" t="n">
        <v>1</v>
      </c>
    </row>
    <row r="1508" customFormat="false" ht="15.8" hidden="false" customHeight="false" outlineLevel="0" collapsed="false">
      <c r="A1508" s="0" t="str">
        <f aca="false">MID(C1508,1,2)</f>
        <v>04</v>
      </c>
      <c r="B1508" s="0" t="str">
        <f aca="false">VLOOKUP(A1508,Nomenclature!$E$1:$F$9,2,0)</f>
        <v>Enseignement Recherche</v>
      </c>
      <c r="C1508" s="5" t="s">
        <v>447</v>
      </c>
      <c r="D1508" s="4" t="s">
        <v>239</v>
      </c>
      <c r="E1508" s="4" t="s">
        <v>733</v>
      </c>
      <c r="F1508" s="4" t="n">
        <v>0</v>
      </c>
      <c r="G1508" s="4" t="n">
        <v>0</v>
      </c>
      <c r="H1508" s="4" t="n">
        <v>0</v>
      </c>
      <c r="I1508" s="4" t="n">
        <f aca="false">SUMIFS(bibli_modele_init!$D$1:$D$4467,bibli_modele_init!$A$1:$A$4467,$C1508,bibli_modele_init!$C$1:$C$4467,$E1508)</f>
        <v>0</v>
      </c>
      <c r="J1508" s="0" t="n">
        <f aca="false">SUMIFS(bibli_modele_init!$E$1:$E$4467,bibli_modele_init!$A$1:$A$4467,$C1508,bibli_modele_init!$C$1:$C$4467,$E1508)</f>
        <v>0</v>
      </c>
      <c r="K1508" s="0" t="n">
        <f aca="false">F1508-I1508</f>
        <v>0</v>
      </c>
      <c r="L1508" s="0" t="n">
        <f aca="false">G1508-J1508</f>
        <v>0</v>
      </c>
      <c r="M1508" s="0" t="n">
        <v>1</v>
      </c>
    </row>
    <row r="1509" customFormat="false" ht="15.8" hidden="false" customHeight="false" outlineLevel="0" collapsed="false">
      <c r="A1509" s="0" t="str">
        <f aca="false">MID(C1509,1,2)</f>
        <v>04</v>
      </c>
      <c r="B1509" s="0" t="str">
        <f aca="false">VLOOKUP(A1509,Nomenclature!$E$1:$F$9,2,0)</f>
        <v>Enseignement Recherche</v>
      </c>
      <c r="C1509" s="5" t="s">
        <v>447</v>
      </c>
      <c r="D1509" s="4" t="s">
        <v>155</v>
      </c>
      <c r="E1509" s="4" t="s">
        <v>734</v>
      </c>
      <c r="F1509" s="4" t="n">
        <v>0.127921670592898</v>
      </c>
      <c r="G1509" s="4" t="n">
        <v>48.545604</v>
      </c>
      <c r="H1509" s="4" t="n">
        <v>170.152342</v>
      </c>
      <c r="I1509" s="4" t="n">
        <f aca="false">SUMIFS(bibli_modele_init!$D$1:$D$4467,bibli_modele_init!$A$1:$A$4467,$C1509,bibli_modele_init!$C$1:$C$4467,$E1509)</f>
        <v>0</v>
      </c>
      <c r="J1509" s="0" t="n">
        <f aca="false">SUMIFS(bibli_modele_init!$E$1:$E$4467,bibli_modele_init!$A$1:$A$4467,$C1509,bibli_modele_init!$C$1:$C$4467,$E1509)</f>
        <v>0</v>
      </c>
      <c r="K1509" s="0" t="n">
        <f aca="false">F1509-I1509</f>
        <v>0.127921670592898</v>
      </c>
      <c r="L1509" s="0" t="n">
        <f aca="false">G1509-J1509</f>
        <v>48.545604</v>
      </c>
      <c r="M1509" s="0" t="n">
        <v>1</v>
      </c>
    </row>
    <row r="1510" customFormat="false" ht="15.8" hidden="false" customHeight="false" outlineLevel="0" collapsed="false">
      <c r="A1510" s="0" t="str">
        <f aca="false">MID(C1510,1,2)</f>
        <v>04</v>
      </c>
      <c r="B1510" s="0" t="str">
        <f aca="false">VLOOKUP(A1510,Nomenclature!$E$1:$F$9,2,0)</f>
        <v>Enseignement Recherche</v>
      </c>
      <c r="C1510" s="5" t="s">
        <v>447</v>
      </c>
      <c r="D1510" s="4" t="s">
        <v>239</v>
      </c>
      <c r="E1510" s="4" t="s">
        <v>735</v>
      </c>
      <c r="F1510" s="4" t="n">
        <v>0</v>
      </c>
      <c r="G1510" s="4" t="n">
        <v>0</v>
      </c>
      <c r="H1510" s="4" t="n">
        <v>0</v>
      </c>
      <c r="I1510" s="4" t="n">
        <f aca="false">SUMIFS(bibli_modele_init!$D$1:$D$4467,bibli_modele_init!$A$1:$A$4467,$C1510,bibli_modele_init!$C$1:$C$4467,$E1510)</f>
        <v>0</v>
      </c>
      <c r="J1510" s="0" t="n">
        <f aca="false">SUMIFS(bibli_modele_init!$E$1:$E$4467,bibli_modele_init!$A$1:$A$4467,$C1510,bibli_modele_init!$C$1:$C$4467,$E1510)</f>
        <v>0</v>
      </c>
      <c r="K1510" s="0" t="n">
        <f aca="false">F1510-I1510</f>
        <v>0</v>
      </c>
      <c r="L1510" s="0" t="n">
        <f aca="false">G1510-J1510</f>
        <v>0</v>
      </c>
      <c r="M1510" s="0" t="n">
        <v>1</v>
      </c>
    </row>
    <row r="1511" customFormat="false" ht="15.8" hidden="false" customHeight="false" outlineLevel="0" collapsed="false">
      <c r="A1511" s="0" t="str">
        <f aca="false">MID(C1511,1,2)</f>
        <v>04</v>
      </c>
      <c r="B1511" s="0" t="str">
        <f aca="false">VLOOKUP(A1511,Nomenclature!$E$1:$F$9,2,0)</f>
        <v>Enseignement Recherche</v>
      </c>
      <c r="C1511" s="5" t="s">
        <v>447</v>
      </c>
      <c r="D1511" s="4" t="s">
        <v>155</v>
      </c>
      <c r="E1511" s="4" t="s">
        <v>736</v>
      </c>
      <c r="F1511" s="4" t="n">
        <v>0.179090338784332</v>
      </c>
      <c r="G1511" s="4" t="n">
        <v>73.78931808</v>
      </c>
      <c r="H1511" s="4" t="n">
        <v>501.2333613</v>
      </c>
      <c r="I1511" s="4" t="n">
        <f aca="false">SUMIFS(bibli_modele_init!$D$1:$D$4467,bibli_modele_init!$A$1:$A$4467,$C1511,bibli_modele_init!$C$1:$C$4467,$E1511)</f>
        <v>0</v>
      </c>
      <c r="J1511" s="0" t="n">
        <f aca="false">SUMIFS(bibli_modele_init!$E$1:$E$4467,bibli_modele_init!$A$1:$A$4467,$C1511,bibli_modele_init!$C$1:$C$4467,$E1511)</f>
        <v>0</v>
      </c>
      <c r="K1511" s="0" t="n">
        <f aca="false">F1511-I1511</f>
        <v>0.179090338784332</v>
      </c>
      <c r="L1511" s="0" t="n">
        <f aca="false">G1511-J1511</f>
        <v>73.78931808</v>
      </c>
      <c r="M1511" s="0" t="n">
        <v>1</v>
      </c>
    </row>
    <row r="1512" customFormat="false" ht="15.8" hidden="false" customHeight="false" outlineLevel="0" collapsed="false">
      <c r="A1512" s="0" t="str">
        <f aca="false">MID(C1512,1,2)</f>
        <v>04</v>
      </c>
      <c r="B1512" s="0" t="str">
        <f aca="false">VLOOKUP(A1512,Nomenclature!$E$1:$F$9,2,0)</f>
        <v>Enseignement Recherche</v>
      </c>
      <c r="C1512" s="5" t="s">
        <v>447</v>
      </c>
      <c r="D1512" s="4" t="s">
        <v>239</v>
      </c>
      <c r="E1512" s="4" t="s">
        <v>737</v>
      </c>
      <c r="F1512" s="4" t="n">
        <v>0</v>
      </c>
      <c r="G1512" s="4" t="n">
        <v>0</v>
      </c>
      <c r="H1512" s="4" t="n">
        <v>0</v>
      </c>
      <c r="I1512" s="4" t="n">
        <f aca="false">SUMIFS(bibli_modele_init!$D$1:$D$4467,bibli_modele_init!$A$1:$A$4467,$C1512,bibli_modele_init!$C$1:$C$4467,$E1512)</f>
        <v>0</v>
      </c>
      <c r="J1512" s="0" t="n">
        <f aca="false">SUMIFS(bibli_modele_init!$E$1:$E$4467,bibli_modele_init!$A$1:$A$4467,$C1512,bibli_modele_init!$C$1:$C$4467,$E1512)</f>
        <v>0</v>
      </c>
      <c r="K1512" s="0" t="n">
        <f aca="false">F1512-I1512</f>
        <v>0</v>
      </c>
      <c r="L1512" s="0" t="n">
        <f aca="false">G1512-J1512</f>
        <v>0</v>
      </c>
      <c r="M1512" s="0" t="n">
        <v>1</v>
      </c>
    </row>
    <row r="1513" customFormat="false" ht="15.8" hidden="false" customHeight="false" outlineLevel="0" collapsed="false">
      <c r="A1513" s="0" t="str">
        <f aca="false">MID(C1513,1,2)</f>
        <v>04</v>
      </c>
      <c r="B1513" s="0" t="str">
        <f aca="false">VLOOKUP(A1513,Nomenclature!$E$1:$F$9,2,0)</f>
        <v>Enseignement Recherche</v>
      </c>
      <c r="C1513" s="5" t="s">
        <v>447</v>
      </c>
      <c r="D1513" s="4" t="s">
        <v>738</v>
      </c>
      <c r="E1513" s="4" t="s">
        <v>738</v>
      </c>
      <c r="F1513" s="4" t="n">
        <v>0.15</v>
      </c>
      <c r="G1513" s="4" t="n">
        <v>20</v>
      </c>
      <c r="H1513" s="4" t="n">
        <v>0</v>
      </c>
      <c r="I1513" s="4" t="n">
        <f aca="false">SUMIFS(bibli_modele_init!$D$1:$D$4467,bibli_modele_init!$A$1:$A$4467,$C1513,bibli_modele_init!$C$1:$C$4467,$E1513)</f>
        <v>0</v>
      </c>
      <c r="J1513" s="0" t="n">
        <f aca="false">SUMIFS(bibli_modele_init!$E$1:$E$4467,bibli_modele_init!$A$1:$A$4467,$C1513,bibli_modele_init!$C$1:$C$4467,$E1513)</f>
        <v>0</v>
      </c>
      <c r="K1513" s="0" t="n">
        <f aca="false">F1513-I1513</f>
        <v>0.15</v>
      </c>
      <c r="L1513" s="0" t="n">
        <f aca="false">G1513-J1513</f>
        <v>20</v>
      </c>
      <c r="M1513" s="0" t="n">
        <v>1</v>
      </c>
    </row>
    <row r="1514" customFormat="false" ht="15.8" hidden="false" customHeight="false" outlineLevel="0" collapsed="false">
      <c r="A1514" s="0" t="str">
        <f aca="false">MID(C1514,1,2)</f>
        <v>04</v>
      </c>
      <c r="B1514" s="0" t="str">
        <f aca="false">VLOOKUP(A1514,Nomenclature!$E$1:$F$9,2,0)</f>
        <v>Enseignement Recherche</v>
      </c>
      <c r="C1514" s="5" t="s">
        <v>575</v>
      </c>
      <c r="D1514" s="4" t="s">
        <v>155</v>
      </c>
      <c r="E1514" s="4" t="s">
        <v>732</v>
      </c>
      <c r="F1514" s="4" t="n">
        <v>0.728915244077205</v>
      </c>
      <c r="G1514" s="4" t="n">
        <v>107.119788910121</v>
      </c>
      <c r="H1514" s="4" t="n">
        <v>3676.233361</v>
      </c>
      <c r="I1514" s="4" t="n">
        <f aca="false">SUMIFS(bibli_modele_init!$D$1:$D$4467,bibli_modele_init!$A$1:$A$4467,$C1514,bibli_modele_init!$C$1:$C$4467,$E1514)</f>
        <v>0</v>
      </c>
      <c r="J1514" s="0" t="n">
        <f aca="false">SUMIFS(bibli_modele_init!$E$1:$E$4467,bibli_modele_init!$A$1:$A$4467,$C1514,bibli_modele_init!$C$1:$C$4467,$E1514)</f>
        <v>0</v>
      </c>
      <c r="K1514" s="0" t="n">
        <f aca="false">F1514-I1514</f>
        <v>0.728915244077205</v>
      </c>
      <c r="L1514" s="0" t="n">
        <f aca="false">G1514-J1514</f>
        <v>107.119788910121</v>
      </c>
      <c r="M1514" s="0" t="n">
        <v>1</v>
      </c>
    </row>
    <row r="1515" customFormat="false" ht="15.8" hidden="false" customHeight="false" outlineLevel="0" collapsed="false">
      <c r="A1515" s="0" t="str">
        <f aca="false">MID(C1515,1,2)</f>
        <v>04</v>
      </c>
      <c r="B1515" s="0" t="str">
        <f aca="false">VLOOKUP(A1515,Nomenclature!$E$1:$F$9,2,0)</f>
        <v>Enseignement Recherche</v>
      </c>
      <c r="C1515" s="5" t="s">
        <v>575</v>
      </c>
      <c r="D1515" s="4" t="s">
        <v>239</v>
      </c>
      <c r="E1515" s="4" t="s">
        <v>733</v>
      </c>
      <c r="F1515" s="4" t="n">
        <v>0</v>
      </c>
      <c r="G1515" s="4" t="n">
        <v>0</v>
      </c>
      <c r="H1515" s="4" t="n">
        <v>0</v>
      </c>
      <c r="I1515" s="4" t="n">
        <f aca="false">SUMIFS(bibli_modele_init!$D$1:$D$4467,bibli_modele_init!$A$1:$A$4467,$C1515,bibli_modele_init!$C$1:$C$4467,$E1515)</f>
        <v>0</v>
      </c>
      <c r="J1515" s="0" t="n">
        <f aca="false">SUMIFS(bibli_modele_init!$E$1:$E$4467,bibli_modele_init!$A$1:$A$4467,$C1515,bibli_modele_init!$C$1:$C$4467,$E1515)</f>
        <v>0</v>
      </c>
      <c r="K1515" s="0" t="n">
        <f aca="false">F1515-I1515</f>
        <v>0</v>
      </c>
      <c r="L1515" s="0" t="n">
        <f aca="false">G1515-J1515</f>
        <v>0</v>
      </c>
      <c r="M1515" s="0" t="n">
        <v>1</v>
      </c>
    </row>
    <row r="1516" customFormat="false" ht="15.8" hidden="false" customHeight="false" outlineLevel="0" collapsed="false">
      <c r="A1516" s="0" t="str">
        <f aca="false">MID(C1516,1,2)</f>
        <v>04</v>
      </c>
      <c r="B1516" s="0" t="str">
        <f aca="false">VLOOKUP(A1516,Nomenclature!$E$1:$F$9,2,0)</f>
        <v>Enseignement Recherche</v>
      </c>
      <c r="C1516" s="5" t="s">
        <v>575</v>
      </c>
      <c r="D1516" s="4" t="s">
        <v>155</v>
      </c>
      <c r="E1516" s="4" t="s">
        <v>734</v>
      </c>
      <c r="F1516" s="4" t="n">
        <v>0.10807904004195</v>
      </c>
      <c r="G1516" s="4" t="n">
        <v>48.5456040000001</v>
      </c>
      <c r="H1516" s="4" t="n">
        <v>170.152342</v>
      </c>
      <c r="I1516" s="4" t="n">
        <f aca="false">SUMIFS(bibli_modele_init!$D$1:$D$4467,bibli_modele_init!$A$1:$A$4467,$C1516,bibli_modele_init!$C$1:$C$4467,$E1516)</f>
        <v>0</v>
      </c>
      <c r="J1516" s="0" t="n">
        <f aca="false">SUMIFS(bibli_modele_init!$E$1:$E$4467,bibli_modele_init!$A$1:$A$4467,$C1516,bibli_modele_init!$C$1:$C$4467,$E1516)</f>
        <v>0</v>
      </c>
      <c r="K1516" s="0" t="n">
        <f aca="false">F1516-I1516</f>
        <v>0.10807904004195</v>
      </c>
      <c r="L1516" s="0" t="n">
        <f aca="false">G1516-J1516</f>
        <v>48.5456040000001</v>
      </c>
      <c r="M1516" s="0" t="n">
        <v>1</v>
      </c>
    </row>
    <row r="1517" customFormat="false" ht="15.8" hidden="false" customHeight="false" outlineLevel="0" collapsed="false">
      <c r="A1517" s="0" t="str">
        <f aca="false">MID(C1517,1,2)</f>
        <v>04</v>
      </c>
      <c r="B1517" s="0" t="str">
        <f aca="false">VLOOKUP(A1517,Nomenclature!$E$1:$F$9,2,0)</f>
        <v>Enseignement Recherche</v>
      </c>
      <c r="C1517" s="5" t="s">
        <v>575</v>
      </c>
      <c r="D1517" s="4" t="s">
        <v>239</v>
      </c>
      <c r="E1517" s="4" t="s">
        <v>735</v>
      </c>
      <c r="F1517" s="4" t="n">
        <v>0</v>
      </c>
      <c r="G1517" s="4" t="n">
        <v>0</v>
      </c>
      <c r="H1517" s="4" t="n">
        <v>0</v>
      </c>
      <c r="I1517" s="4" t="n">
        <f aca="false">SUMIFS(bibli_modele_init!$D$1:$D$4467,bibli_modele_init!$A$1:$A$4467,$C1517,bibli_modele_init!$C$1:$C$4467,$E1517)</f>
        <v>0</v>
      </c>
      <c r="J1517" s="0" t="n">
        <f aca="false">SUMIFS(bibli_modele_init!$E$1:$E$4467,bibli_modele_init!$A$1:$A$4467,$C1517,bibli_modele_init!$C$1:$C$4467,$E1517)</f>
        <v>0</v>
      </c>
      <c r="K1517" s="0" t="n">
        <f aca="false">F1517-I1517</f>
        <v>0</v>
      </c>
      <c r="L1517" s="0" t="n">
        <f aca="false">G1517-J1517</f>
        <v>0</v>
      </c>
      <c r="M1517" s="0" t="n">
        <v>1</v>
      </c>
    </row>
    <row r="1518" customFormat="false" ht="15.8" hidden="false" customHeight="false" outlineLevel="0" collapsed="false">
      <c r="A1518" s="0" t="str">
        <f aca="false">MID(C1518,1,2)</f>
        <v>04</v>
      </c>
      <c r="B1518" s="0" t="str">
        <f aca="false">VLOOKUP(A1518,Nomenclature!$E$1:$F$9,2,0)</f>
        <v>Enseignement Recherche</v>
      </c>
      <c r="C1518" s="5" t="s">
        <v>575</v>
      </c>
      <c r="D1518" s="4" t="s">
        <v>155</v>
      </c>
      <c r="E1518" s="4" t="s">
        <v>736</v>
      </c>
      <c r="F1518" s="4" t="n">
        <v>0.195765808430133</v>
      </c>
      <c r="G1518" s="4" t="n">
        <v>73.7893180800001</v>
      </c>
      <c r="H1518" s="4" t="n">
        <v>501.2333613</v>
      </c>
      <c r="I1518" s="4" t="n">
        <f aca="false">SUMIFS(bibli_modele_init!$D$1:$D$4467,bibli_modele_init!$A$1:$A$4467,$C1518,bibli_modele_init!$C$1:$C$4467,$E1518)</f>
        <v>0</v>
      </c>
      <c r="J1518" s="0" t="n">
        <f aca="false">SUMIFS(bibli_modele_init!$E$1:$E$4467,bibli_modele_init!$A$1:$A$4467,$C1518,bibli_modele_init!$C$1:$C$4467,$E1518)</f>
        <v>0</v>
      </c>
      <c r="K1518" s="0" t="n">
        <f aca="false">F1518-I1518</f>
        <v>0.195765808430133</v>
      </c>
      <c r="L1518" s="0" t="n">
        <f aca="false">G1518-J1518</f>
        <v>73.7893180800001</v>
      </c>
      <c r="M1518" s="0" t="n">
        <v>1</v>
      </c>
    </row>
    <row r="1519" customFormat="false" ht="15.8" hidden="false" customHeight="false" outlineLevel="0" collapsed="false">
      <c r="A1519" s="0" t="str">
        <f aca="false">MID(C1519,1,2)</f>
        <v>04</v>
      </c>
      <c r="B1519" s="0" t="str">
        <f aca="false">VLOOKUP(A1519,Nomenclature!$E$1:$F$9,2,0)</f>
        <v>Enseignement Recherche</v>
      </c>
      <c r="C1519" s="5" t="s">
        <v>575</v>
      </c>
      <c r="D1519" s="4" t="s">
        <v>239</v>
      </c>
      <c r="E1519" s="4" t="s">
        <v>737</v>
      </c>
      <c r="F1519" s="4" t="n">
        <v>0</v>
      </c>
      <c r="G1519" s="4" t="n">
        <v>0</v>
      </c>
      <c r="H1519" s="4" t="n">
        <v>0</v>
      </c>
      <c r="I1519" s="4" t="n">
        <f aca="false">SUMIFS(bibli_modele_init!$D$1:$D$4467,bibli_modele_init!$A$1:$A$4467,$C1519,bibli_modele_init!$C$1:$C$4467,$E1519)</f>
        <v>0</v>
      </c>
      <c r="J1519" s="0" t="n">
        <f aca="false">SUMIFS(bibli_modele_init!$E$1:$E$4467,bibli_modele_init!$A$1:$A$4467,$C1519,bibli_modele_init!$C$1:$C$4467,$E1519)</f>
        <v>0</v>
      </c>
      <c r="K1519" s="0" t="n">
        <f aca="false">F1519-I1519</f>
        <v>0</v>
      </c>
      <c r="L1519" s="0" t="n">
        <f aca="false">G1519-J1519</f>
        <v>0</v>
      </c>
      <c r="M1519" s="0" t="n">
        <v>1</v>
      </c>
    </row>
    <row r="1520" customFormat="false" ht="15.8" hidden="false" customHeight="false" outlineLevel="0" collapsed="false">
      <c r="A1520" s="0" t="str">
        <f aca="false">MID(C1520,1,2)</f>
        <v>04</v>
      </c>
      <c r="B1520" s="0" t="str">
        <f aca="false">VLOOKUP(A1520,Nomenclature!$E$1:$F$9,2,0)</f>
        <v>Enseignement Recherche</v>
      </c>
      <c r="C1520" s="5" t="s">
        <v>575</v>
      </c>
      <c r="D1520" s="4" t="s">
        <v>738</v>
      </c>
      <c r="E1520" s="4" t="s">
        <v>738</v>
      </c>
      <c r="F1520" s="4" t="n">
        <v>0.15</v>
      </c>
      <c r="G1520" s="4" t="n">
        <v>20</v>
      </c>
      <c r="H1520" s="4" t="n">
        <v>0</v>
      </c>
      <c r="I1520" s="4" t="n">
        <f aca="false">SUMIFS(bibli_modele_init!$D$1:$D$4467,bibli_modele_init!$A$1:$A$4467,$C1520,bibli_modele_init!$C$1:$C$4467,$E1520)</f>
        <v>0</v>
      </c>
      <c r="J1520" s="0" t="n">
        <f aca="false">SUMIFS(bibli_modele_init!$E$1:$E$4467,bibli_modele_init!$A$1:$A$4467,$C1520,bibli_modele_init!$C$1:$C$4467,$E1520)</f>
        <v>0</v>
      </c>
      <c r="K1520" s="0" t="n">
        <f aca="false">F1520-I1520</f>
        <v>0.15</v>
      </c>
      <c r="L1520" s="0" t="n">
        <f aca="false">G1520-J1520</f>
        <v>20</v>
      </c>
      <c r="M1520" s="0" t="n">
        <v>1</v>
      </c>
    </row>
    <row r="1521" customFormat="false" ht="15.8" hidden="false" customHeight="false" outlineLevel="0" collapsed="false">
      <c r="A1521" s="0" t="str">
        <f aca="false">MID(C1521,1,2)</f>
        <v>04</v>
      </c>
      <c r="B1521" s="0" t="str">
        <f aca="false">VLOOKUP(A1521,Nomenclature!$E$1:$F$9,2,0)</f>
        <v>Enseignement Recherche</v>
      </c>
      <c r="C1521" s="5" t="s">
        <v>716</v>
      </c>
      <c r="D1521" s="4" t="s">
        <v>155</v>
      </c>
      <c r="E1521" s="4" t="s">
        <v>732</v>
      </c>
      <c r="F1521" s="4" t="n">
        <v>0.938675855197704</v>
      </c>
      <c r="G1521" s="4" t="n">
        <v>120.337056106881</v>
      </c>
      <c r="H1521" s="4" t="n">
        <v>3676.233361</v>
      </c>
      <c r="I1521" s="4" t="n">
        <f aca="false">SUMIFS(bibli_modele_init!$D$1:$D$4467,bibli_modele_init!$A$1:$A$4467,$C1521,bibli_modele_init!$C$1:$C$4467,$E1521)</f>
        <v>0.949970897953001</v>
      </c>
      <c r="J1521" s="0" t="n">
        <f aca="false">SUMIFS(bibli_modele_init!$E$1:$E$4467,bibli_modele_init!$A$1:$A$4467,$C1521,bibli_modele_init!$C$1:$C$4467,$E1521)</f>
        <v>197.179682360277</v>
      </c>
      <c r="K1521" s="0" t="n">
        <f aca="false">F1521-I1521</f>
        <v>-0.011295042755297</v>
      </c>
      <c r="L1521" s="0" t="n">
        <f aca="false">G1521-J1521</f>
        <v>-76.842626253396</v>
      </c>
      <c r="M1521" s="0" t="n">
        <v>1</v>
      </c>
    </row>
    <row r="1522" customFormat="false" ht="15.8" hidden="false" customHeight="false" outlineLevel="0" collapsed="false">
      <c r="A1522" s="0" t="str">
        <f aca="false">MID(C1522,1,2)</f>
        <v>04</v>
      </c>
      <c r="B1522" s="0" t="str">
        <f aca="false">VLOOKUP(A1522,Nomenclature!$E$1:$F$9,2,0)</f>
        <v>Enseignement Recherche</v>
      </c>
      <c r="C1522" s="5" t="s">
        <v>716</v>
      </c>
      <c r="D1522" s="4" t="s">
        <v>239</v>
      </c>
      <c r="E1522" s="4" t="s">
        <v>733</v>
      </c>
      <c r="F1522" s="4" t="n">
        <v>0.722686975924715</v>
      </c>
      <c r="G1522" s="4" t="n">
        <v>101.956306161281</v>
      </c>
      <c r="H1522" s="4" t="n">
        <v>1230.152342</v>
      </c>
      <c r="I1522" s="4" t="n">
        <f aca="false">SUMIFS(bibli_modele_init!$D$1:$D$4467,bibli_modele_init!$A$1:$A$4467,$C1522,bibli_modele_init!$C$1:$C$4467,$E1522)</f>
        <v>0.741410466005892</v>
      </c>
      <c r="J1522" s="0" t="n">
        <f aca="false">SUMIFS(bibli_modele_init!$E$1:$E$4467,bibli_modele_init!$A$1:$A$4467,$C1522,bibli_modele_init!$C$1:$C$4467,$E1522)</f>
        <v>102.432573174069</v>
      </c>
      <c r="K1522" s="0" t="n">
        <f aca="false">F1522-I1522</f>
        <v>-0.018723490081177</v>
      </c>
      <c r="L1522" s="0" t="n">
        <f aca="false">G1522-J1522</f>
        <v>-0.476267012788</v>
      </c>
      <c r="M1522" s="0" t="n">
        <v>1</v>
      </c>
    </row>
    <row r="1523" customFormat="false" ht="15.8" hidden="false" customHeight="false" outlineLevel="0" collapsed="false">
      <c r="A1523" s="0" t="str">
        <f aca="false">MID(C1523,1,2)</f>
        <v>04</v>
      </c>
      <c r="B1523" s="0" t="str">
        <f aca="false">VLOOKUP(A1523,Nomenclature!$E$1:$F$9,2,0)</f>
        <v>Enseignement Recherche</v>
      </c>
      <c r="C1523" s="5" t="s">
        <v>716</v>
      </c>
      <c r="D1523" s="4" t="s">
        <v>155</v>
      </c>
      <c r="E1523" s="4" t="s">
        <v>734</v>
      </c>
      <c r="F1523" s="4" t="n">
        <v>0.157563447162701</v>
      </c>
      <c r="G1523" s="4" t="n">
        <v>46.1183237999999</v>
      </c>
      <c r="H1523" s="4" t="n">
        <v>170.152342</v>
      </c>
      <c r="I1523" s="4" t="n">
        <f aca="false">SUMIFS(bibli_modele_init!$D$1:$D$4467,bibli_modele_init!$A$1:$A$4467,$C1523,bibli_modele_init!$C$1:$C$4467,$E1523)</f>
        <v>0.143513460655043</v>
      </c>
      <c r="J1523" s="0" t="n">
        <f aca="false">SUMIFS(bibli_modele_init!$E$1:$E$4467,bibli_modele_init!$A$1:$A$4467,$C1523,bibli_modele_init!$C$1:$C$4467,$E1523)</f>
        <v>46.1183238</v>
      </c>
      <c r="K1523" s="0" t="n">
        <f aca="false">F1523-I1523</f>
        <v>0.014049986507658</v>
      </c>
      <c r="L1523" s="0" t="n">
        <f aca="false">G1523-J1523</f>
        <v>0</v>
      </c>
      <c r="M1523" s="0" t="n">
        <v>1</v>
      </c>
    </row>
    <row r="1524" customFormat="false" ht="15.8" hidden="false" customHeight="false" outlineLevel="0" collapsed="false">
      <c r="A1524" s="0" t="str">
        <f aca="false">MID(C1524,1,2)</f>
        <v>04</v>
      </c>
      <c r="B1524" s="0" t="str">
        <f aca="false">VLOOKUP(A1524,Nomenclature!$E$1:$F$9,2,0)</f>
        <v>Enseignement Recherche</v>
      </c>
      <c r="C1524" s="5" t="s">
        <v>716</v>
      </c>
      <c r="D1524" s="4" t="s">
        <v>239</v>
      </c>
      <c r="E1524" s="4" t="s">
        <v>735</v>
      </c>
      <c r="F1524" s="4" t="n">
        <v>0.121308170989764</v>
      </c>
      <c r="G1524" s="4" t="n">
        <v>50.9728841999999</v>
      </c>
      <c r="H1524" s="4" t="n">
        <v>170.152342</v>
      </c>
      <c r="I1524" s="4" t="n">
        <f aca="false">SUMIFS(bibli_modele_init!$D$1:$D$4467,bibli_modele_init!$A$1:$A$4467,$C1524,bibli_modele_init!$C$1:$C$4467,$E1524)</f>
        <v>0.124451042508132</v>
      </c>
      <c r="J1524" s="0" t="n">
        <f aca="false">SUMIFS(bibli_modele_init!$E$1:$E$4467,bibli_modele_init!$A$1:$A$4467,$C1524,bibli_modele_init!$C$1:$C$4467,$E1524)</f>
        <v>50.9728842</v>
      </c>
      <c r="K1524" s="0" t="n">
        <f aca="false">F1524-I1524</f>
        <v>-0.00314287151836799</v>
      </c>
      <c r="L1524" s="0" t="n">
        <f aca="false">G1524-J1524</f>
        <v>0</v>
      </c>
      <c r="M1524" s="0" t="n">
        <v>1</v>
      </c>
    </row>
    <row r="1525" customFormat="false" ht="15.8" hidden="false" customHeight="false" outlineLevel="0" collapsed="false">
      <c r="A1525" s="0" t="str">
        <f aca="false">MID(C1525,1,2)</f>
        <v>04</v>
      </c>
      <c r="B1525" s="0" t="str">
        <f aca="false">VLOOKUP(A1525,Nomenclature!$E$1:$F$9,2,0)</f>
        <v>Enseignement Recherche</v>
      </c>
      <c r="C1525" s="5" t="s">
        <v>716</v>
      </c>
      <c r="D1525" s="4" t="s">
        <v>155</v>
      </c>
      <c r="E1525" s="4" t="s">
        <v>736</v>
      </c>
      <c r="F1525" s="4" t="n">
        <v>0.220588825971461</v>
      </c>
      <c r="G1525" s="4" t="n">
        <v>71.3620378799999</v>
      </c>
      <c r="H1525" s="4" t="n">
        <v>501.2333613</v>
      </c>
      <c r="I1525" s="4" t="n">
        <f aca="false">SUMIFS(bibli_modele_init!$D$1:$D$4467,bibli_modele_init!$A$1:$A$4467,$C1525,bibli_modele_init!$C$1:$C$4467,$E1525)</f>
        <v>0.20091884491706</v>
      </c>
      <c r="J1525" s="0" t="n">
        <f aca="false">SUMIFS(bibli_modele_init!$E$1:$E$4467,bibli_modele_init!$A$1:$A$4467,$C1525,bibli_modele_init!$C$1:$C$4467,$E1525)</f>
        <v>71.36203788</v>
      </c>
      <c r="K1525" s="0" t="n">
        <f aca="false">F1525-I1525</f>
        <v>0.019669981054401</v>
      </c>
      <c r="L1525" s="0" t="n">
        <f aca="false">G1525-J1525</f>
        <v>0</v>
      </c>
      <c r="M1525" s="0" t="n">
        <v>1</v>
      </c>
    </row>
    <row r="1526" customFormat="false" ht="15.8" hidden="false" customHeight="false" outlineLevel="0" collapsed="false">
      <c r="A1526" s="0" t="str">
        <f aca="false">MID(C1526,1,2)</f>
        <v>04</v>
      </c>
      <c r="B1526" s="0" t="str">
        <f aca="false">VLOOKUP(A1526,Nomenclature!$E$1:$F$9,2,0)</f>
        <v>Enseignement Recherche</v>
      </c>
      <c r="C1526" s="5" t="s">
        <v>716</v>
      </c>
      <c r="D1526" s="4" t="s">
        <v>239</v>
      </c>
      <c r="E1526" s="4" t="s">
        <v>737</v>
      </c>
      <c r="F1526" s="4" t="n">
        <v>0.169831439342308</v>
      </c>
      <c r="G1526" s="4" t="n">
        <v>74.2747741199999</v>
      </c>
      <c r="H1526" s="4" t="n">
        <v>170.152342</v>
      </c>
      <c r="I1526" s="4" t="n">
        <f aca="false">SUMIFS(bibli_modele_init!$D$1:$D$4467,bibli_modele_init!$A$1:$A$4467,$C1526,bibli_modele_init!$C$1:$C$4467,$E1526)</f>
        <v>0.174231459511385</v>
      </c>
      <c r="J1526" s="0" t="n">
        <f aca="false">SUMIFS(bibli_modele_init!$E$1:$E$4467,bibli_modele_init!$A$1:$A$4467,$C1526,bibli_modele_init!$C$1:$C$4467,$E1526)</f>
        <v>74.27477412</v>
      </c>
      <c r="K1526" s="0" t="n">
        <f aca="false">F1526-I1526</f>
        <v>-0.00440002016907701</v>
      </c>
      <c r="L1526" s="0" t="n">
        <f aca="false">G1526-J1526</f>
        <v>0</v>
      </c>
      <c r="M1526" s="0" t="n">
        <v>1</v>
      </c>
    </row>
    <row r="1527" customFormat="false" ht="15.8" hidden="false" customHeight="false" outlineLevel="0" collapsed="false">
      <c r="A1527" s="0" t="str">
        <f aca="false">MID(C1527,1,2)</f>
        <v>04</v>
      </c>
      <c r="B1527" s="0" t="str">
        <f aca="false">VLOOKUP(A1527,Nomenclature!$E$1:$F$9,2,0)</f>
        <v>Enseignement Recherche</v>
      </c>
      <c r="C1527" s="5" t="s">
        <v>716</v>
      </c>
      <c r="D1527" s="4" t="s">
        <v>738</v>
      </c>
      <c r="E1527" s="4" t="s">
        <v>738</v>
      </c>
      <c r="F1527" s="4" t="n">
        <v>0.15</v>
      </c>
      <c r="G1527" s="4" t="n">
        <v>20</v>
      </c>
      <c r="H1527" s="4" t="n">
        <v>0</v>
      </c>
      <c r="I1527" s="4" t="n">
        <f aca="false">SUMIFS(bibli_modele_init!$D$1:$D$4467,bibli_modele_init!$A$1:$A$4467,$C1527,bibli_modele_init!$C$1:$C$4467,$E1527)</f>
        <v>0.15</v>
      </c>
      <c r="J1527" s="0" t="n">
        <f aca="false">SUMIFS(bibli_modele_init!$E$1:$E$4467,bibli_modele_init!$A$1:$A$4467,$C1527,bibli_modele_init!$C$1:$C$4467,$E1527)</f>
        <v>20</v>
      </c>
      <c r="K1527" s="0" t="n">
        <f aca="false">F1527-I1527</f>
        <v>0</v>
      </c>
      <c r="L1527" s="0" t="n">
        <f aca="false">G1527-J1527</f>
        <v>0</v>
      </c>
      <c r="M1527" s="0" t="n">
        <v>1</v>
      </c>
    </row>
    <row r="1528" customFormat="false" ht="15.8" hidden="false" customHeight="false" outlineLevel="0" collapsed="false">
      <c r="A1528" s="0" t="str">
        <f aca="false">MID(C1528,1,2)</f>
        <v>04</v>
      </c>
      <c r="B1528" s="0" t="str">
        <f aca="false">VLOOKUP(A1528,Nomenclature!$E$1:$F$9,2,0)</f>
        <v>Enseignement Recherche</v>
      </c>
      <c r="C1528" s="5" t="s">
        <v>599</v>
      </c>
      <c r="D1528" s="4" t="s">
        <v>155</v>
      </c>
      <c r="E1528" s="4" t="s">
        <v>732</v>
      </c>
      <c r="F1528" s="4" t="n">
        <v>0.902179789546967</v>
      </c>
      <c r="G1528" s="4" t="n">
        <v>123.278231050176</v>
      </c>
      <c r="H1528" s="4" t="n">
        <v>3676.233361</v>
      </c>
      <c r="I1528" s="4" t="n">
        <f aca="false">SUMIFS(bibli_modele_init!$D$1:$D$4467,bibli_modele_init!$A$1:$A$4467,$C1528,bibli_modele_init!$C$1:$C$4467,$E1528)</f>
        <v>0.91938541656383</v>
      </c>
      <c r="J1528" s="0" t="n">
        <f aca="false">SUMIFS(bibli_modele_init!$E$1:$E$4467,bibli_modele_init!$A$1:$A$4467,$C1528,bibli_modele_init!$C$1:$C$4467,$E1528)</f>
        <v>199.837791539534</v>
      </c>
      <c r="K1528" s="0" t="n">
        <f aca="false">F1528-I1528</f>
        <v>-0.0172056270168629</v>
      </c>
      <c r="L1528" s="0" t="n">
        <f aca="false">G1528-J1528</f>
        <v>-76.559560489358</v>
      </c>
      <c r="M1528" s="0" t="n">
        <v>1</v>
      </c>
    </row>
    <row r="1529" customFormat="false" ht="15.8" hidden="false" customHeight="false" outlineLevel="0" collapsed="false">
      <c r="A1529" s="0" t="str">
        <f aca="false">MID(C1529,1,2)</f>
        <v>04</v>
      </c>
      <c r="B1529" s="0" t="str">
        <f aca="false">VLOOKUP(A1529,Nomenclature!$E$1:$F$9,2,0)</f>
        <v>Enseignement Recherche</v>
      </c>
      <c r="C1529" s="5" t="s">
        <v>599</v>
      </c>
      <c r="D1529" s="4" t="s">
        <v>239</v>
      </c>
      <c r="E1529" s="4" t="s">
        <v>733</v>
      </c>
      <c r="F1529" s="4" t="n">
        <v>0.630472872241958</v>
      </c>
      <c r="G1529" s="4" t="n">
        <v>96.6184577978796</v>
      </c>
      <c r="H1529" s="4" t="n">
        <v>1230.152342</v>
      </c>
      <c r="I1529" s="4" t="n">
        <f aca="false">SUMIFS(bibli_modele_init!$D$1:$D$4467,bibli_modele_init!$A$1:$A$4467,$C1529,bibli_modele_init!$C$1:$C$4467,$E1529)</f>
        <v>0.652904676388882</v>
      </c>
      <c r="J1529" s="0" t="n">
        <f aca="false">SUMIFS(bibli_modele_init!$E$1:$E$4467,bibli_modele_init!$A$1:$A$4467,$C1529,bibli_modele_init!$C$1:$C$4467,$E1529)</f>
        <v>96.78875881638</v>
      </c>
      <c r="K1529" s="0" t="n">
        <f aca="false">F1529-I1529</f>
        <v>-0.022431804146924</v>
      </c>
      <c r="L1529" s="0" t="n">
        <f aca="false">G1529-J1529</f>
        <v>-0.170301018500396</v>
      </c>
      <c r="M1529" s="0" t="n">
        <v>1</v>
      </c>
    </row>
    <row r="1530" customFormat="false" ht="15.8" hidden="false" customHeight="false" outlineLevel="0" collapsed="false">
      <c r="A1530" s="0" t="str">
        <f aca="false">MID(C1530,1,2)</f>
        <v>04</v>
      </c>
      <c r="B1530" s="0" t="str">
        <f aca="false">VLOOKUP(A1530,Nomenclature!$E$1:$F$9,2,0)</f>
        <v>Enseignement Recherche</v>
      </c>
      <c r="C1530" s="5" t="s">
        <v>599</v>
      </c>
      <c r="D1530" s="4" t="s">
        <v>155</v>
      </c>
      <c r="E1530" s="4" t="s">
        <v>734</v>
      </c>
      <c r="F1530" s="4" t="n">
        <v>0.151437321855477</v>
      </c>
      <c r="G1530" s="4" t="n">
        <v>48.545604</v>
      </c>
      <c r="H1530" s="4" t="n">
        <v>170.152342</v>
      </c>
      <c r="I1530" s="4" t="n">
        <f aca="false">SUMIFS(bibli_modele_init!$D$1:$D$4467,bibli_modele_init!$A$1:$A$4467,$C1530,bibli_modele_init!$C$1:$C$4467,$E1530)</f>
        <v>0.138892868288036</v>
      </c>
      <c r="J1530" s="0" t="n">
        <f aca="false">SUMIFS(bibli_modele_init!$E$1:$E$4467,bibli_modele_init!$A$1:$A$4467,$C1530,bibli_modele_init!$C$1:$C$4467,$E1530)</f>
        <v>48.545604</v>
      </c>
      <c r="K1530" s="0" t="n">
        <f aca="false">F1530-I1530</f>
        <v>0.012544453567441</v>
      </c>
      <c r="L1530" s="0" t="n">
        <f aca="false">G1530-J1530</f>
        <v>0</v>
      </c>
      <c r="M1530" s="0" t="n">
        <v>1</v>
      </c>
    </row>
    <row r="1531" customFormat="false" ht="15.8" hidden="false" customHeight="false" outlineLevel="0" collapsed="false">
      <c r="A1531" s="0" t="str">
        <f aca="false">MID(C1531,1,2)</f>
        <v>04</v>
      </c>
      <c r="B1531" s="0" t="str">
        <f aca="false">VLOOKUP(A1531,Nomenclature!$E$1:$F$9,2,0)</f>
        <v>Enseignement Recherche</v>
      </c>
      <c r="C1531" s="5" t="s">
        <v>599</v>
      </c>
      <c r="D1531" s="4" t="s">
        <v>239</v>
      </c>
      <c r="E1531" s="4" t="s">
        <v>735</v>
      </c>
      <c r="F1531" s="4" t="n">
        <v>0.105829375010492</v>
      </c>
      <c r="G1531" s="4" t="n">
        <v>58.2547248</v>
      </c>
      <c r="H1531" s="4" t="n">
        <v>170.152342</v>
      </c>
      <c r="I1531" s="4" t="n">
        <f aca="false">SUMIFS(bibli_modele_init!$D$1:$D$4467,bibli_modele_init!$A$1:$A$4467,$C1531,bibli_modele_init!$C$1:$C$4467,$E1531)</f>
        <v>0.109594713536705</v>
      </c>
      <c r="J1531" s="0" t="n">
        <f aca="false">SUMIFS(bibli_modele_init!$E$1:$E$4467,bibli_modele_init!$A$1:$A$4467,$C1531,bibli_modele_init!$C$1:$C$4467,$E1531)</f>
        <v>58.2547248</v>
      </c>
      <c r="K1531" s="0" t="n">
        <f aca="false">F1531-I1531</f>
        <v>-0.003765338526213</v>
      </c>
      <c r="L1531" s="0" t="n">
        <f aca="false">G1531-J1531</f>
        <v>0</v>
      </c>
      <c r="M1531" s="0" t="n">
        <v>1</v>
      </c>
    </row>
    <row r="1532" customFormat="false" ht="15.8" hidden="false" customHeight="false" outlineLevel="0" collapsed="false">
      <c r="A1532" s="0" t="str">
        <f aca="false">MID(C1532,1,2)</f>
        <v>04</v>
      </c>
      <c r="B1532" s="0" t="str">
        <f aca="false">VLOOKUP(A1532,Nomenclature!$E$1:$F$9,2,0)</f>
        <v>Enseignement Recherche</v>
      </c>
      <c r="C1532" s="5" t="s">
        <v>599</v>
      </c>
      <c r="D1532" s="4" t="s">
        <v>155</v>
      </c>
      <c r="E1532" s="4" t="s">
        <v>736</v>
      </c>
      <c r="F1532" s="4" t="n">
        <v>0.212012250543537</v>
      </c>
      <c r="G1532" s="4" t="n">
        <v>73.78931808</v>
      </c>
      <c r="H1532" s="4" t="n">
        <v>501.2333613</v>
      </c>
      <c r="I1532" s="4" t="n">
        <f aca="false">SUMIFS(bibli_modele_init!$D$1:$D$4467,bibli_modele_init!$A$1:$A$4467,$C1532,bibli_modele_init!$C$1:$C$4467,$E1532)</f>
        <v>0.19445001560325</v>
      </c>
      <c r="J1532" s="0" t="n">
        <f aca="false">SUMIFS(bibli_modele_init!$E$1:$E$4467,bibli_modele_init!$A$1:$A$4467,$C1532,bibli_modele_init!$C$1:$C$4467,$E1532)</f>
        <v>73.78931808</v>
      </c>
      <c r="K1532" s="0" t="n">
        <f aca="false">F1532-I1532</f>
        <v>0.017562234940287</v>
      </c>
      <c r="L1532" s="0" t="n">
        <f aca="false">G1532-J1532</f>
        <v>0</v>
      </c>
      <c r="M1532" s="0" t="n">
        <v>1</v>
      </c>
    </row>
    <row r="1533" customFormat="false" ht="15.8" hidden="false" customHeight="false" outlineLevel="0" collapsed="false">
      <c r="A1533" s="0" t="str">
        <f aca="false">MID(C1533,1,2)</f>
        <v>04</v>
      </c>
      <c r="B1533" s="0" t="str">
        <f aca="false">VLOOKUP(A1533,Nomenclature!$E$1:$F$9,2,0)</f>
        <v>Enseignement Recherche</v>
      </c>
      <c r="C1533" s="5" t="s">
        <v>599</v>
      </c>
      <c r="D1533" s="4" t="s">
        <v>239</v>
      </c>
      <c r="E1533" s="4" t="s">
        <v>737</v>
      </c>
      <c r="F1533" s="4" t="n">
        <v>0.14816112497686</v>
      </c>
      <c r="G1533" s="4" t="n">
        <v>81.55661472</v>
      </c>
      <c r="H1533" s="4" t="n">
        <v>170.152342</v>
      </c>
      <c r="I1533" s="4" t="n">
        <f aca="false">SUMIFS(bibli_modele_init!$D$1:$D$4467,bibli_modele_init!$A$1:$A$4467,$C1533,bibli_modele_init!$C$1:$C$4467,$E1533)</f>
        <v>0.153432598951387</v>
      </c>
      <c r="J1533" s="0" t="n">
        <f aca="false">SUMIFS(bibli_modele_init!$E$1:$E$4467,bibli_modele_init!$A$1:$A$4467,$C1533,bibli_modele_init!$C$1:$C$4467,$E1533)</f>
        <v>81.55661472</v>
      </c>
      <c r="K1533" s="0" t="n">
        <f aca="false">F1533-I1533</f>
        <v>-0.00527147397452701</v>
      </c>
      <c r="L1533" s="0" t="n">
        <f aca="false">G1533-J1533</f>
        <v>0</v>
      </c>
      <c r="M1533" s="0" t="n">
        <v>1</v>
      </c>
    </row>
    <row r="1534" customFormat="false" ht="15.8" hidden="false" customHeight="false" outlineLevel="0" collapsed="false">
      <c r="A1534" s="0" t="str">
        <f aca="false">MID(C1534,1,2)</f>
        <v>04</v>
      </c>
      <c r="B1534" s="0" t="str">
        <f aca="false">VLOOKUP(A1534,Nomenclature!$E$1:$F$9,2,0)</f>
        <v>Enseignement Recherche</v>
      </c>
      <c r="C1534" s="5" t="s">
        <v>599</v>
      </c>
      <c r="D1534" s="4" t="s">
        <v>738</v>
      </c>
      <c r="E1534" s="4" t="s">
        <v>738</v>
      </c>
      <c r="F1534" s="4" t="n">
        <v>0.15</v>
      </c>
      <c r="G1534" s="4" t="n">
        <v>20</v>
      </c>
      <c r="H1534" s="4" t="n">
        <v>0</v>
      </c>
      <c r="I1534" s="4" t="n">
        <f aca="false">SUMIFS(bibli_modele_init!$D$1:$D$4467,bibli_modele_init!$A$1:$A$4467,$C1534,bibli_modele_init!$C$1:$C$4467,$E1534)</f>
        <v>0.15</v>
      </c>
      <c r="J1534" s="0" t="n">
        <f aca="false">SUMIFS(bibli_modele_init!$E$1:$E$4467,bibli_modele_init!$A$1:$A$4467,$C1534,bibli_modele_init!$C$1:$C$4467,$E1534)</f>
        <v>20</v>
      </c>
      <c r="K1534" s="0" t="n">
        <f aca="false">F1534-I1534</f>
        <v>0</v>
      </c>
      <c r="L1534" s="0" t="n">
        <f aca="false">G1534-J1534</f>
        <v>0</v>
      </c>
      <c r="M1534" s="0" t="n">
        <v>1</v>
      </c>
    </row>
    <row r="1535" customFormat="false" ht="15.8" hidden="false" customHeight="false" outlineLevel="0" collapsed="false">
      <c r="A1535" s="0" t="str">
        <f aca="false">MID(C1535,1,2)</f>
        <v>04</v>
      </c>
      <c r="B1535" s="0" t="str">
        <f aca="false">VLOOKUP(A1535,Nomenclature!$E$1:$F$9,2,0)</f>
        <v>Enseignement Recherche</v>
      </c>
      <c r="C1535" s="5" t="s">
        <v>450</v>
      </c>
      <c r="D1535" s="4" t="s">
        <v>155</v>
      </c>
      <c r="E1535" s="4" t="s">
        <v>732</v>
      </c>
      <c r="F1535" s="4" t="n">
        <v>0.762116938257159</v>
      </c>
      <c r="G1535" s="4" t="n">
        <v>106.501881623211</v>
      </c>
      <c r="H1535" s="4" t="n">
        <v>3676.233361</v>
      </c>
      <c r="I1535" s="4" t="n">
        <f aca="false">SUMIFS(bibli_modele_init!$D$1:$D$4467,bibli_modele_init!$A$1:$A$4467,$C1535,bibli_modele_init!$C$1:$C$4467,$E1535)</f>
        <v>0</v>
      </c>
      <c r="J1535" s="0" t="n">
        <f aca="false">SUMIFS(bibli_modele_init!$E$1:$E$4467,bibli_modele_init!$A$1:$A$4467,$C1535,bibli_modele_init!$C$1:$C$4467,$E1535)</f>
        <v>0</v>
      </c>
      <c r="K1535" s="0" t="n">
        <f aca="false">F1535-I1535</f>
        <v>0.762116938257159</v>
      </c>
      <c r="L1535" s="0" t="n">
        <f aca="false">G1535-J1535</f>
        <v>106.501881623211</v>
      </c>
      <c r="M1535" s="0" t="n">
        <v>1</v>
      </c>
    </row>
    <row r="1536" customFormat="false" ht="15.8" hidden="false" customHeight="false" outlineLevel="0" collapsed="false">
      <c r="A1536" s="0" t="str">
        <f aca="false">MID(C1536,1,2)</f>
        <v>04</v>
      </c>
      <c r="B1536" s="0" t="str">
        <f aca="false">VLOOKUP(A1536,Nomenclature!$E$1:$F$9,2,0)</f>
        <v>Enseignement Recherche</v>
      </c>
      <c r="C1536" s="5" t="s">
        <v>450</v>
      </c>
      <c r="D1536" s="4" t="s">
        <v>239</v>
      </c>
      <c r="E1536" s="4" t="s">
        <v>733</v>
      </c>
      <c r="F1536" s="4" t="n">
        <v>0</v>
      </c>
      <c r="G1536" s="4" t="n">
        <v>0</v>
      </c>
      <c r="H1536" s="4" t="n">
        <v>0</v>
      </c>
      <c r="I1536" s="4" t="n">
        <f aca="false">SUMIFS(bibli_modele_init!$D$1:$D$4467,bibli_modele_init!$A$1:$A$4467,$C1536,bibli_modele_init!$C$1:$C$4467,$E1536)</f>
        <v>0</v>
      </c>
      <c r="J1536" s="0" t="n">
        <f aca="false">SUMIFS(bibli_modele_init!$E$1:$E$4467,bibli_modele_init!$A$1:$A$4467,$C1536,bibli_modele_init!$C$1:$C$4467,$E1536)</f>
        <v>0</v>
      </c>
      <c r="K1536" s="0" t="n">
        <f aca="false">F1536-I1536</f>
        <v>0</v>
      </c>
      <c r="L1536" s="0" t="n">
        <f aca="false">G1536-J1536</f>
        <v>0</v>
      </c>
      <c r="M1536" s="0" t="n">
        <v>1</v>
      </c>
    </row>
    <row r="1537" customFormat="false" ht="15.8" hidden="false" customHeight="false" outlineLevel="0" collapsed="false">
      <c r="A1537" s="0" t="str">
        <f aca="false">MID(C1537,1,2)</f>
        <v>04</v>
      </c>
      <c r="B1537" s="0" t="str">
        <f aca="false">VLOOKUP(A1537,Nomenclature!$E$1:$F$9,2,0)</f>
        <v>Enseignement Recherche</v>
      </c>
      <c r="C1537" s="5" t="s">
        <v>450</v>
      </c>
      <c r="D1537" s="4" t="s">
        <v>155</v>
      </c>
      <c r="E1537" s="4" t="s">
        <v>734</v>
      </c>
      <c r="F1537" s="4" t="n">
        <v>0.127926771811542</v>
      </c>
      <c r="G1537" s="4" t="n">
        <v>48.5456039999999</v>
      </c>
      <c r="H1537" s="4" t="n">
        <v>170.152342</v>
      </c>
      <c r="I1537" s="4" t="n">
        <f aca="false">SUMIFS(bibli_modele_init!$D$1:$D$4467,bibli_modele_init!$A$1:$A$4467,$C1537,bibli_modele_init!$C$1:$C$4467,$E1537)</f>
        <v>0</v>
      </c>
      <c r="J1537" s="0" t="n">
        <f aca="false">SUMIFS(bibli_modele_init!$E$1:$E$4467,bibli_modele_init!$A$1:$A$4467,$C1537,bibli_modele_init!$C$1:$C$4467,$E1537)</f>
        <v>0</v>
      </c>
      <c r="K1537" s="0" t="n">
        <f aca="false">F1537-I1537</f>
        <v>0.127926771811542</v>
      </c>
      <c r="L1537" s="0" t="n">
        <f aca="false">G1537-J1537</f>
        <v>48.5456039999999</v>
      </c>
      <c r="M1537" s="0" t="n">
        <v>1</v>
      </c>
    </row>
    <row r="1538" customFormat="false" ht="15.8" hidden="false" customHeight="false" outlineLevel="0" collapsed="false">
      <c r="A1538" s="0" t="str">
        <f aca="false">MID(C1538,1,2)</f>
        <v>04</v>
      </c>
      <c r="B1538" s="0" t="str">
        <f aca="false">VLOOKUP(A1538,Nomenclature!$E$1:$F$9,2,0)</f>
        <v>Enseignement Recherche</v>
      </c>
      <c r="C1538" s="5" t="s">
        <v>450</v>
      </c>
      <c r="D1538" s="4" t="s">
        <v>239</v>
      </c>
      <c r="E1538" s="4" t="s">
        <v>735</v>
      </c>
      <c r="F1538" s="4" t="n">
        <v>0</v>
      </c>
      <c r="G1538" s="4" t="n">
        <v>0</v>
      </c>
      <c r="H1538" s="4" t="n">
        <v>0</v>
      </c>
      <c r="I1538" s="4" t="n">
        <f aca="false">SUMIFS(bibli_modele_init!$D$1:$D$4467,bibli_modele_init!$A$1:$A$4467,$C1538,bibli_modele_init!$C$1:$C$4467,$E1538)</f>
        <v>0</v>
      </c>
      <c r="J1538" s="0" t="n">
        <f aca="false">SUMIFS(bibli_modele_init!$E$1:$E$4467,bibli_modele_init!$A$1:$A$4467,$C1538,bibli_modele_init!$C$1:$C$4467,$E1538)</f>
        <v>0</v>
      </c>
      <c r="K1538" s="0" t="n">
        <f aca="false">F1538-I1538</f>
        <v>0</v>
      </c>
      <c r="L1538" s="0" t="n">
        <f aca="false">G1538-J1538</f>
        <v>0</v>
      </c>
      <c r="M1538" s="0" t="n">
        <v>1</v>
      </c>
    </row>
    <row r="1539" customFormat="false" ht="15.8" hidden="false" customHeight="false" outlineLevel="0" collapsed="false">
      <c r="A1539" s="0" t="str">
        <f aca="false">MID(C1539,1,2)</f>
        <v>04</v>
      </c>
      <c r="B1539" s="0" t="str">
        <f aca="false">VLOOKUP(A1539,Nomenclature!$E$1:$F$9,2,0)</f>
        <v>Enseignement Recherche</v>
      </c>
      <c r="C1539" s="5" t="s">
        <v>450</v>
      </c>
      <c r="D1539" s="4" t="s">
        <v>155</v>
      </c>
      <c r="E1539" s="4" t="s">
        <v>736</v>
      </c>
      <c r="F1539" s="4" t="n">
        <v>0.179097480490432</v>
      </c>
      <c r="G1539" s="4" t="n">
        <v>73.7893180799999</v>
      </c>
      <c r="H1539" s="4" t="n">
        <v>501.2333613</v>
      </c>
      <c r="I1539" s="4" t="n">
        <f aca="false">SUMIFS(bibli_modele_init!$D$1:$D$4467,bibli_modele_init!$A$1:$A$4467,$C1539,bibli_modele_init!$C$1:$C$4467,$E1539)</f>
        <v>0</v>
      </c>
      <c r="J1539" s="0" t="n">
        <f aca="false">SUMIFS(bibli_modele_init!$E$1:$E$4467,bibli_modele_init!$A$1:$A$4467,$C1539,bibli_modele_init!$C$1:$C$4467,$E1539)</f>
        <v>0</v>
      </c>
      <c r="K1539" s="0" t="n">
        <f aca="false">F1539-I1539</f>
        <v>0.179097480490432</v>
      </c>
      <c r="L1539" s="0" t="n">
        <f aca="false">G1539-J1539</f>
        <v>73.7893180799999</v>
      </c>
      <c r="M1539" s="0" t="n">
        <v>1</v>
      </c>
    </row>
    <row r="1540" customFormat="false" ht="15.8" hidden="false" customHeight="false" outlineLevel="0" collapsed="false">
      <c r="A1540" s="0" t="str">
        <f aca="false">MID(C1540,1,2)</f>
        <v>04</v>
      </c>
      <c r="B1540" s="0" t="str">
        <f aca="false">VLOOKUP(A1540,Nomenclature!$E$1:$F$9,2,0)</f>
        <v>Enseignement Recherche</v>
      </c>
      <c r="C1540" s="5" t="s">
        <v>450</v>
      </c>
      <c r="D1540" s="4" t="s">
        <v>239</v>
      </c>
      <c r="E1540" s="4" t="s">
        <v>737</v>
      </c>
      <c r="F1540" s="4" t="n">
        <v>0</v>
      </c>
      <c r="G1540" s="4" t="n">
        <v>0</v>
      </c>
      <c r="H1540" s="4" t="n">
        <v>0</v>
      </c>
      <c r="I1540" s="4" t="n">
        <f aca="false">SUMIFS(bibli_modele_init!$D$1:$D$4467,bibli_modele_init!$A$1:$A$4467,$C1540,bibli_modele_init!$C$1:$C$4467,$E1540)</f>
        <v>0</v>
      </c>
      <c r="J1540" s="0" t="n">
        <f aca="false">SUMIFS(bibli_modele_init!$E$1:$E$4467,bibli_modele_init!$A$1:$A$4467,$C1540,bibli_modele_init!$C$1:$C$4467,$E1540)</f>
        <v>0</v>
      </c>
      <c r="K1540" s="0" t="n">
        <f aca="false">F1540-I1540</f>
        <v>0</v>
      </c>
      <c r="L1540" s="0" t="n">
        <f aca="false">G1540-J1540</f>
        <v>0</v>
      </c>
      <c r="M1540" s="0" t="n">
        <v>1</v>
      </c>
    </row>
    <row r="1541" customFormat="false" ht="15.8" hidden="false" customHeight="false" outlineLevel="0" collapsed="false">
      <c r="A1541" s="0" t="str">
        <f aca="false">MID(C1541,1,2)</f>
        <v>04</v>
      </c>
      <c r="B1541" s="0" t="str">
        <f aca="false">VLOOKUP(A1541,Nomenclature!$E$1:$F$9,2,0)</f>
        <v>Enseignement Recherche</v>
      </c>
      <c r="C1541" s="5" t="s">
        <v>450</v>
      </c>
      <c r="D1541" s="4" t="s">
        <v>738</v>
      </c>
      <c r="E1541" s="4" t="s">
        <v>738</v>
      </c>
      <c r="F1541" s="4" t="n">
        <v>0.15</v>
      </c>
      <c r="G1541" s="4" t="n">
        <v>20</v>
      </c>
      <c r="H1541" s="4" t="n">
        <v>0</v>
      </c>
      <c r="I1541" s="4" t="n">
        <f aca="false">SUMIFS(bibli_modele_init!$D$1:$D$4467,bibli_modele_init!$A$1:$A$4467,$C1541,bibli_modele_init!$C$1:$C$4467,$E1541)</f>
        <v>0</v>
      </c>
      <c r="J1541" s="0" t="n">
        <f aca="false">SUMIFS(bibli_modele_init!$E$1:$E$4467,bibli_modele_init!$A$1:$A$4467,$C1541,bibli_modele_init!$C$1:$C$4467,$E1541)</f>
        <v>0</v>
      </c>
      <c r="K1541" s="0" t="n">
        <f aca="false">F1541-I1541</f>
        <v>0.15</v>
      </c>
      <c r="L1541" s="0" t="n">
        <f aca="false">G1541-J1541</f>
        <v>20</v>
      </c>
      <c r="M1541" s="0" t="n">
        <v>1</v>
      </c>
    </row>
    <row r="1542" customFormat="false" ht="15.8" hidden="false" customHeight="false" outlineLevel="0" collapsed="false">
      <c r="A1542" s="0" t="str">
        <f aca="false">MID(C1542,1,2)</f>
        <v>04</v>
      </c>
      <c r="B1542" s="0" t="str">
        <f aca="false">VLOOKUP(A1542,Nomenclature!$E$1:$F$9,2,0)</f>
        <v>Enseignement Recherche</v>
      </c>
      <c r="C1542" s="5" t="s">
        <v>576</v>
      </c>
      <c r="D1542" s="4" t="s">
        <v>155</v>
      </c>
      <c r="E1542" s="4" t="s">
        <v>732</v>
      </c>
      <c r="F1542" s="4" t="n">
        <v>0.726008635047484</v>
      </c>
      <c r="G1542" s="4" t="n">
        <v>108.962236829014</v>
      </c>
      <c r="H1542" s="4" t="n">
        <v>3676.233361</v>
      </c>
      <c r="I1542" s="4" t="n">
        <f aca="false">SUMIFS(bibli_modele_init!$D$1:$D$4467,bibli_modele_init!$A$1:$A$4467,$C1542,bibli_modele_init!$C$1:$C$4467,$E1542)</f>
        <v>0</v>
      </c>
      <c r="J1542" s="0" t="n">
        <f aca="false">SUMIFS(bibli_modele_init!$E$1:$E$4467,bibli_modele_init!$A$1:$A$4467,$C1542,bibli_modele_init!$C$1:$C$4467,$E1542)</f>
        <v>0</v>
      </c>
      <c r="K1542" s="0" t="n">
        <f aca="false">F1542-I1542</f>
        <v>0.726008635047484</v>
      </c>
      <c r="L1542" s="0" t="n">
        <f aca="false">G1542-J1542</f>
        <v>108.962236829014</v>
      </c>
      <c r="M1542" s="0" t="n">
        <v>1</v>
      </c>
    </row>
    <row r="1543" customFormat="false" ht="15.8" hidden="false" customHeight="false" outlineLevel="0" collapsed="false">
      <c r="A1543" s="0" t="str">
        <f aca="false">MID(C1543,1,2)</f>
        <v>04</v>
      </c>
      <c r="B1543" s="0" t="str">
        <f aca="false">VLOOKUP(A1543,Nomenclature!$E$1:$F$9,2,0)</f>
        <v>Enseignement Recherche</v>
      </c>
      <c r="C1543" s="5" t="s">
        <v>576</v>
      </c>
      <c r="D1543" s="4" t="s">
        <v>239</v>
      </c>
      <c r="E1543" s="4" t="s">
        <v>733</v>
      </c>
      <c r="F1543" s="4" t="n">
        <v>0</v>
      </c>
      <c r="G1543" s="4" t="n">
        <v>0</v>
      </c>
      <c r="H1543" s="4" t="n">
        <v>0</v>
      </c>
      <c r="I1543" s="4" t="n">
        <f aca="false">SUMIFS(bibli_modele_init!$D$1:$D$4467,bibli_modele_init!$A$1:$A$4467,$C1543,bibli_modele_init!$C$1:$C$4467,$E1543)</f>
        <v>0</v>
      </c>
      <c r="J1543" s="0" t="n">
        <f aca="false">SUMIFS(bibli_modele_init!$E$1:$E$4467,bibli_modele_init!$A$1:$A$4467,$C1543,bibli_modele_init!$C$1:$C$4467,$E1543)</f>
        <v>0</v>
      </c>
      <c r="K1543" s="0" t="n">
        <f aca="false">F1543-I1543</f>
        <v>0</v>
      </c>
      <c r="L1543" s="0" t="n">
        <f aca="false">G1543-J1543</f>
        <v>0</v>
      </c>
      <c r="M1543" s="0" t="n">
        <v>1</v>
      </c>
    </row>
    <row r="1544" customFormat="false" ht="15.8" hidden="false" customHeight="false" outlineLevel="0" collapsed="false">
      <c r="A1544" s="0" t="str">
        <f aca="false">MID(C1544,1,2)</f>
        <v>04</v>
      </c>
      <c r="B1544" s="0" t="str">
        <f aca="false">VLOOKUP(A1544,Nomenclature!$E$1:$F$9,2,0)</f>
        <v>Enseignement Recherche</v>
      </c>
      <c r="C1544" s="5" t="s">
        <v>576</v>
      </c>
      <c r="D1544" s="4" t="s">
        <v>155</v>
      </c>
      <c r="E1544" s="4" t="s">
        <v>734</v>
      </c>
      <c r="F1544" s="4" t="n">
        <v>0.107648066048386</v>
      </c>
      <c r="G1544" s="4" t="n">
        <v>48.545604</v>
      </c>
      <c r="H1544" s="4" t="n">
        <v>170.152342</v>
      </c>
      <c r="I1544" s="4" t="n">
        <f aca="false">SUMIFS(bibli_modele_init!$D$1:$D$4467,bibli_modele_init!$A$1:$A$4467,$C1544,bibli_modele_init!$C$1:$C$4467,$E1544)</f>
        <v>0</v>
      </c>
      <c r="J1544" s="0" t="n">
        <f aca="false">SUMIFS(bibli_modele_init!$E$1:$E$4467,bibli_modele_init!$A$1:$A$4467,$C1544,bibli_modele_init!$C$1:$C$4467,$E1544)</f>
        <v>0</v>
      </c>
      <c r="K1544" s="0" t="n">
        <f aca="false">F1544-I1544</f>
        <v>0.107648066048386</v>
      </c>
      <c r="L1544" s="0" t="n">
        <f aca="false">G1544-J1544</f>
        <v>48.545604</v>
      </c>
      <c r="M1544" s="0" t="n">
        <v>1</v>
      </c>
    </row>
    <row r="1545" customFormat="false" ht="15.8" hidden="false" customHeight="false" outlineLevel="0" collapsed="false">
      <c r="A1545" s="0" t="str">
        <f aca="false">MID(C1545,1,2)</f>
        <v>04</v>
      </c>
      <c r="B1545" s="0" t="str">
        <f aca="false">VLOOKUP(A1545,Nomenclature!$E$1:$F$9,2,0)</f>
        <v>Enseignement Recherche</v>
      </c>
      <c r="C1545" s="5" t="s">
        <v>576</v>
      </c>
      <c r="D1545" s="4" t="s">
        <v>239</v>
      </c>
      <c r="E1545" s="4" t="s">
        <v>735</v>
      </c>
      <c r="F1545" s="4" t="n">
        <v>0</v>
      </c>
      <c r="G1545" s="4" t="n">
        <v>0</v>
      </c>
      <c r="H1545" s="4" t="n">
        <v>0</v>
      </c>
      <c r="I1545" s="4" t="n">
        <f aca="false">SUMIFS(bibli_modele_init!$D$1:$D$4467,bibli_modele_init!$A$1:$A$4467,$C1545,bibli_modele_init!$C$1:$C$4467,$E1545)</f>
        <v>0</v>
      </c>
      <c r="J1545" s="0" t="n">
        <f aca="false">SUMIFS(bibli_modele_init!$E$1:$E$4467,bibli_modele_init!$A$1:$A$4467,$C1545,bibli_modele_init!$C$1:$C$4467,$E1545)</f>
        <v>0</v>
      </c>
      <c r="K1545" s="0" t="n">
        <f aca="false">F1545-I1545</f>
        <v>0</v>
      </c>
      <c r="L1545" s="0" t="n">
        <f aca="false">G1545-J1545</f>
        <v>0</v>
      </c>
      <c r="M1545" s="0" t="n">
        <v>1</v>
      </c>
    </row>
    <row r="1546" customFormat="false" ht="15.8" hidden="false" customHeight="false" outlineLevel="0" collapsed="false">
      <c r="A1546" s="0" t="str">
        <f aca="false">MID(C1546,1,2)</f>
        <v>04</v>
      </c>
      <c r="B1546" s="0" t="str">
        <f aca="false">VLOOKUP(A1546,Nomenclature!$E$1:$F$9,2,0)</f>
        <v>Enseignement Recherche</v>
      </c>
      <c r="C1546" s="5" t="s">
        <v>576</v>
      </c>
      <c r="D1546" s="4" t="s">
        <v>155</v>
      </c>
      <c r="E1546" s="4" t="s">
        <v>736</v>
      </c>
      <c r="F1546" s="4" t="n">
        <v>0.194985176290639</v>
      </c>
      <c r="G1546" s="4" t="n">
        <v>73.78931808</v>
      </c>
      <c r="H1546" s="4" t="n">
        <v>501.2333613</v>
      </c>
      <c r="I1546" s="4" t="n">
        <f aca="false">SUMIFS(bibli_modele_init!$D$1:$D$4467,bibli_modele_init!$A$1:$A$4467,$C1546,bibli_modele_init!$C$1:$C$4467,$E1546)</f>
        <v>0</v>
      </c>
      <c r="J1546" s="0" t="n">
        <f aca="false">SUMIFS(bibli_modele_init!$E$1:$E$4467,bibli_modele_init!$A$1:$A$4467,$C1546,bibli_modele_init!$C$1:$C$4467,$E1546)</f>
        <v>0</v>
      </c>
      <c r="K1546" s="0" t="n">
        <f aca="false">F1546-I1546</f>
        <v>0.194985176290639</v>
      </c>
      <c r="L1546" s="0" t="n">
        <f aca="false">G1546-J1546</f>
        <v>73.78931808</v>
      </c>
      <c r="M1546" s="0" t="n">
        <v>1</v>
      </c>
    </row>
    <row r="1547" customFormat="false" ht="15.8" hidden="false" customHeight="false" outlineLevel="0" collapsed="false">
      <c r="A1547" s="0" t="str">
        <f aca="false">MID(C1547,1,2)</f>
        <v>04</v>
      </c>
      <c r="B1547" s="0" t="str">
        <f aca="false">VLOOKUP(A1547,Nomenclature!$E$1:$F$9,2,0)</f>
        <v>Enseignement Recherche</v>
      </c>
      <c r="C1547" s="5" t="s">
        <v>576</v>
      </c>
      <c r="D1547" s="4" t="s">
        <v>239</v>
      </c>
      <c r="E1547" s="4" t="s">
        <v>737</v>
      </c>
      <c r="F1547" s="4" t="n">
        <v>0</v>
      </c>
      <c r="G1547" s="4" t="n">
        <v>0</v>
      </c>
      <c r="H1547" s="4" t="n">
        <v>0</v>
      </c>
      <c r="I1547" s="4" t="n">
        <f aca="false">SUMIFS(bibli_modele_init!$D$1:$D$4467,bibli_modele_init!$A$1:$A$4467,$C1547,bibli_modele_init!$C$1:$C$4467,$E1547)</f>
        <v>0</v>
      </c>
      <c r="J1547" s="0" t="n">
        <f aca="false">SUMIFS(bibli_modele_init!$E$1:$E$4467,bibli_modele_init!$A$1:$A$4467,$C1547,bibli_modele_init!$C$1:$C$4467,$E1547)</f>
        <v>0</v>
      </c>
      <c r="K1547" s="0" t="n">
        <f aca="false">F1547-I1547</f>
        <v>0</v>
      </c>
      <c r="L1547" s="0" t="n">
        <f aca="false">G1547-J1547</f>
        <v>0</v>
      </c>
      <c r="M1547" s="0" t="n">
        <v>1</v>
      </c>
    </row>
    <row r="1548" customFormat="false" ht="15.8" hidden="false" customHeight="false" outlineLevel="0" collapsed="false">
      <c r="A1548" s="0" t="str">
        <f aca="false">MID(C1548,1,2)</f>
        <v>04</v>
      </c>
      <c r="B1548" s="0" t="str">
        <f aca="false">VLOOKUP(A1548,Nomenclature!$E$1:$F$9,2,0)</f>
        <v>Enseignement Recherche</v>
      </c>
      <c r="C1548" s="5" t="s">
        <v>576</v>
      </c>
      <c r="D1548" s="4" t="s">
        <v>738</v>
      </c>
      <c r="E1548" s="4" t="s">
        <v>738</v>
      </c>
      <c r="F1548" s="4" t="n">
        <v>0.15</v>
      </c>
      <c r="G1548" s="4" t="n">
        <v>20</v>
      </c>
      <c r="H1548" s="4" t="n">
        <v>0</v>
      </c>
      <c r="I1548" s="4" t="n">
        <f aca="false">SUMIFS(bibli_modele_init!$D$1:$D$4467,bibli_modele_init!$A$1:$A$4467,$C1548,bibli_modele_init!$C$1:$C$4467,$E1548)</f>
        <v>0</v>
      </c>
      <c r="J1548" s="0" t="n">
        <f aca="false">SUMIFS(bibli_modele_init!$E$1:$E$4467,bibli_modele_init!$A$1:$A$4467,$C1548,bibli_modele_init!$C$1:$C$4467,$E1548)</f>
        <v>0</v>
      </c>
      <c r="K1548" s="0" t="n">
        <f aca="false">F1548-I1548</f>
        <v>0.15</v>
      </c>
      <c r="L1548" s="0" t="n">
        <f aca="false">G1548-J1548</f>
        <v>20</v>
      </c>
      <c r="M1548" s="0" t="n">
        <v>1</v>
      </c>
    </row>
    <row r="1549" customFormat="false" ht="15.8" hidden="false" customHeight="false" outlineLevel="0" collapsed="false">
      <c r="A1549" s="0" t="str">
        <f aca="false">MID(C1549,1,2)</f>
        <v>04</v>
      </c>
      <c r="B1549" s="0" t="str">
        <f aca="false">VLOOKUP(A1549,Nomenclature!$E$1:$F$9,2,0)</f>
        <v>Enseignement Recherche</v>
      </c>
      <c r="C1549" s="5" t="s">
        <v>717</v>
      </c>
      <c r="D1549" s="4" t="s">
        <v>155</v>
      </c>
      <c r="E1549" s="4" t="s">
        <v>732</v>
      </c>
      <c r="F1549" s="4" t="n">
        <v>0.938790445775404</v>
      </c>
      <c r="G1549" s="4" t="n">
        <v>120.028112469414</v>
      </c>
      <c r="H1549" s="4" t="n">
        <v>3676.233361</v>
      </c>
      <c r="I1549" s="4" t="n">
        <f aca="false">SUMIFS(bibli_modele_init!$D$1:$D$4467,bibli_modele_init!$A$1:$A$4467,$C1549,bibli_modele_init!$C$1:$C$4467,$E1549)</f>
        <v>0.950018757498019</v>
      </c>
      <c r="J1549" s="0" t="n">
        <f aca="false">SUMIFS(bibli_modele_init!$E$1:$E$4467,bibli_modele_init!$A$1:$A$4467,$C1549,bibli_modele_init!$C$1:$C$4467,$E1549)</f>
        <v>197.198061711894</v>
      </c>
      <c r="K1549" s="0" t="n">
        <f aca="false">F1549-I1549</f>
        <v>-0.0112283117226151</v>
      </c>
      <c r="L1549" s="0" t="n">
        <f aca="false">G1549-J1549</f>
        <v>-77.16994924248</v>
      </c>
      <c r="M1549" s="0" t="n">
        <v>1</v>
      </c>
    </row>
    <row r="1550" customFormat="false" ht="15.8" hidden="false" customHeight="false" outlineLevel="0" collapsed="false">
      <c r="A1550" s="0" t="str">
        <f aca="false">MID(C1550,1,2)</f>
        <v>04</v>
      </c>
      <c r="B1550" s="0" t="str">
        <f aca="false">VLOOKUP(A1550,Nomenclature!$E$1:$F$9,2,0)</f>
        <v>Enseignement Recherche</v>
      </c>
      <c r="C1550" s="5" t="s">
        <v>717</v>
      </c>
      <c r="D1550" s="4" t="s">
        <v>239</v>
      </c>
      <c r="E1550" s="4" t="s">
        <v>733</v>
      </c>
      <c r="F1550" s="4" t="n">
        <v>0.722631153129534</v>
      </c>
      <c r="G1550" s="4" t="n">
        <v>101.781685844451</v>
      </c>
      <c r="H1550" s="4" t="n">
        <v>1230.152342</v>
      </c>
      <c r="I1550" s="4" t="n">
        <f aca="false">SUMIFS(bibli_modele_init!$D$1:$D$4467,bibli_modele_init!$A$1:$A$4467,$C1550,bibli_modele_init!$C$1:$C$4467,$E1550)</f>
        <v>0.741307504011521</v>
      </c>
      <c r="J1550" s="0" t="n">
        <f aca="false">SUMIFS(bibli_modele_init!$E$1:$E$4467,bibli_modele_init!$A$1:$A$4467,$C1550,bibli_modele_init!$C$1:$C$4467,$E1550)</f>
        <v>102.442961503245</v>
      </c>
      <c r="K1550" s="0" t="n">
        <f aca="false">F1550-I1550</f>
        <v>-0.0186763508819869</v>
      </c>
      <c r="L1550" s="0" t="n">
        <f aca="false">G1550-J1550</f>
        <v>-0.661275658793997</v>
      </c>
      <c r="M1550" s="0" t="n">
        <v>1</v>
      </c>
    </row>
    <row r="1551" customFormat="false" ht="15.8" hidden="false" customHeight="false" outlineLevel="0" collapsed="false">
      <c r="A1551" s="0" t="str">
        <f aca="false">MID(C1551,1,2)</f>
        <v>04</v>
      </c>
      <c r="B1551" s="0" t="str">
        <f aca="false">VLOOKUP(A1551,Nomenclature!$E$1:$F$9,2,0)</f>
        <v>Enseignement Recherche</v>
      </c>
      <c r="C1551" s="5" t="s">
        <v>717</v>
      </c>
      <c r="D1551" s="4" t="s">
        <v>155</v>
      </c>
      <c r="E1551" s="4" t="s">
        <v>734</v>
      </c>
      <c r="F1551" s="4" t="n">
        <v>0.157582682009677</v>
      </c>
      <c r="G1551" s="4" t="n">
        <v>46.1183238000001</v>
      </c>
      <c r="H1551" s="4" t="n">
        <v>170.152342</v>
      </c>
      <c r="I1551" s="4" t="n">
        <f aca="false">SUMIFS(bibli_modele_init!$D$1:$D$4467,bibli_modele_init!$A$1:$A$4467,$C1551,bibli_modele_init!$C$1:$C$4467,$E1551)</f>
        <v>0.143520690864879</v>
      </c>
      <c r="J1551" s="0" t="n">
        <f aca="false">SUMIFS(bibli_modele_init!$E$1:$E$4467,bibli_modele_init!$A$1:$A$4467,$C1551,bibli_modele_init!$C$1:$C$4467,$E1551)</f>
        <v>46.1183238</v>
      </c>
      <c r="K1551" s="0" t="n">
        <f aca="false">F1551-I1551</f>
        <v>0.014061991144798</v>
      </c>
      <c r="L1551" s="0" t="n">
        <f aca="false">G1551-J1551</f>
        <v>0</v>
      </c>
      <c r="M1551" s="0" t="n">
        <v>1</v>
      </c>
    </row>
    <row r="1552" customFormat="false" ht="15.8" hidden="false" customHeight="false" outlineLevel="0" collapsed="false">
      <c r="A1552" s="0" t="str">
        <f aca="false">MID(C1552,1,2)</f>
        <v>04</v>
      </c>
      <c r="B1552" s="0" t="str">
        <f aca="false">VLOOKUP(A1552,Nomenclature!$E$1:$F$9,2,0)</f>
        <v>Enseignement Recherche</v>
      </c>
      <c r="C1552" s="5" t="s">
        <v>717</v>
      </c>
      <c r="D1552" s="4" t="s">
        <v>239</v>
      </c>
      <c r="E1552" s="4" t="s">
        <v>735</v>
      </c>
      <c r="F1552" s="4" t="n">
        <v>0.121298800734856</v>
      </c>
      <c r="G1552" s="4" t="n">
        <v>50.9728842000001</v>
      </c>
      <c r="H1552" s="4" t="n">
        <v>170.152342</v>
      </c>
      <c r="I1552" s="4" t="n">
        <f aca="false">SUMIFS(bibli_modele_init!$D$1:$D$4467,bibli_modele_init!$A$1:$A$4467,$C1552,bibli_modele_init!$C$1:$C$4467,$E1552)</f>
        <v>0.124433759601934</v>
      </c>
      <c r="J1552" s="0" t="n">
        <f aca="false">SUMIFS(bibli_modele_init!$E$1:$E$4467,bibli_modele_init!$A$1:$A$4467,$C1552,bibli_modele_init!$C$1:$C$4467,$E1552)</f>
        <v>50.9728842</v>
      </c>
      <c r="K1552" s="0" t="n">
        <f aca="false">F1552-I1552</f>
        <v>-0.003134958867078</v>
      </c>
      <c r="L1552" s="0" t="n">
        <f aca="false">G1552-J1552</f>
        <v>0</v>
      </c>
      <c r="M1552" s="0" t="n">
        <v>1</v>
      </c>
    </row>
    <row r="1553" customFormat="false" ht="15.8" hidden="false" customHeight="false" outlineLevel="0" collapsed="false">
      <c r="A1553" s="0" t="str">
        <f aca="false">MID(C1553,1,2)</f>
        <v>04</v>
      </c>
      <c r="B1553" s="0" t="str">
        <f aca="false">VLOOKUP(A1553,Nomenclature!$E$1:$F$9,2,0)</f>
        <v>Enseignement Recherche</v>
      </c>
      <c r="C1553" s="5" t="s">
        <v>717</v>
      </c>
      <c r="D1553" s="4" t="s">
        <v>155</v>
      </c>
      <c r="E1553" s="4" t="s">
        <v>736</v>
      </c>
      <c r="F1553" s="4" t="n">
        <v>0.22061575475722</v>
      </c>
      <c r="G1553" s="4" t="n">
        <v>71.3620378800001</v>
      </c>
      <c r="H1553" s="4" t="n">
        <v>501.2333613</v>
      </c>
      <c r="I1553" s="4" t="n">
        <f aca="false">SUMIFS(bibli_modele_init!$D$1:$D$4467,bibli_modele_init!$A$1:$A$4467,$C1553,bibli_modele_init!$C$1:$C$4467,$E1553)</f>
        <v>0.200928967210831</v>
      </c>
      <c r="J1553" s="0" t="n">
        <f aca="false">SUMIFS(bibli_modele_init!$E$1:$E$4467,bibli_modele_init!$A$1:$A$4467,$C1553,bibli_modele_init!$C$1:$C$4467,$E1553)</f>
        <v>71.36203788</v>
      </c>
      <c r="K1553" s="0" t="n">
        <f aca="false">F1553-I1553</f>
        <v>0.019686787546389</v>
      </c>
      <c r="L1553" s="0" t="n">
        <f aca="false">G1553-J1553</f>
        <v>0</v>
      </c>
      <c r="M1553" s="0" t="n">
        <v>1</v>
      </c>
    </row>
    <row r="1554" customFormat="false" ht="15.8" hidden="false" customHeight="false" outlineLevel="0" collapsed="false">
      <c r="A1554" s="0" t="str">
        <f aca="false">MID(C1554,1,2)</f>
        <v>04</v>
      </c>
      <c r="B1554" s="0" t="str">
        <f aca="false">VLOOKUP(A1554,Nomenclature!$E$1:$F$9,2,0)</f>
        <v>Enseignement Recherche</v>
      </c>
      <c r="C1554" s="5" t="s">
        <v>717</v>
      </c>
      <c r="D1554" s="4" t="s">
        <v>239</v>
      </c>
      <c r="E1554" s="4" t="s">
        <v>737</v>
      </c>
      <c r="F1554" s="4" t="n">
        <v>0.16981832098544</v>
      </c>
      <c r="G1554" s="4" t="n">
        <v>74.2747741200001</v>
      </c>
      <c r="H1554" s="4" t="n">
        <v>170.152342</v>
      </c>
      <c r="I1554" s="4" t="n">
        <f aca="false">SUMIFS(bibli_modele_init!$D$1:$D$4467,bibli_modele_init!$A$1:$A$4467,$C1554,bibli_modele_init!$C$1:$C$4467,$E1554)</f>
        <v>0.174207263442707</v>
      </c>
      <c r="J1554" s="0" t="n">
        <f aca="false">SUMIFS(bibli_modele_init!$E$1:$E$4467,bibli_modele_init!$A$1:$A$4467,$C1554,bibli_modele_init!$C$1:$C$4467,$E1554)</f>
        <v>74.27477412</v>
      </c>
      <c r="K1554" s="0" t="n">
        <f aca="false">F1554-I1554</f>
        <v>-0.00438894245726701</v>
      </c>
      <c r="L1554" s="0" t="n">
        <f aca="false">G1554-J1554</f>
        <v>0</v>
      </c>
      <c r="M1554" s="0" t="n">
        <v>1</v>
      </c>
    </row>
    <row r="1555" customFormat="false" ht="15.8" hidden="false" customHeight="false" outlineLevel="0" collapsed="false">
      <c r="A1555" s="0" t="str">
        <f aca="false">MID(C1555,1,2)</f>
        <v>04</v>
      </c>
      <c r="B1555" s="0" t="str">
        <f aca="false">VLOOKUP(A1555,Nomenclature!$E$1:$F$9,2,0)</f>
        <v>Enseignement Recherche</v>
      </c>
      <c r="C1555" s="5" t="s">
        <v>717</v>
      </c>
      <c r="D1555" s="4" t="s">
        <v>738</v>
      </c>
      <c r="E1555" s="4" t="s">
        <v>738</v>
      </c>
      <c r="F1555" s="4" t="n">
        <v>0.15</v>
      </c>
      <c r="G1555" s="4" t="n">
        <v>20</v>
      </c>
      <c r="H1555" s="4" t="n">
        <v>0</v>
      </c>
      <c r="I1555" s="4" t="n">
        <f aca="false">SUMIFS(bibli_modele_init!$D$1:$D$4467,bibli_modele_init!$A$1:$A$4467,$C1555,bibli_modele_init!$C$1:$C$4467,$E1555)</f>
        <v>0.15</v>
      </c>
      <c r="J1555" s="0" t="n">
        <f aca="false">SUMIFS(bibli_modele_init!$E$1:$E$4467,bibli_modele_init!$A$1:$A$4467,$C1555,bibli_modele_init!$C$1:$C$4467,$E1555)</f>
        <v>20</v>
      </c>
      <c r="K1555" s="0" t="n">
        <f aca="false">F1555-I1555</f>
        <v>0</v>
      </c>
      <c r="L1555" s="0" t="n">
        <f aca="false">G1555-J1555</f>
        <v>0</v>
      </c>
      <c r="M1555" s="0" t="n">
        <v>1</v>
      </c>
    </row>
    <row r="1556" customFormat="false" ht="15.8" hidden="false" customHeight="false" outlineLevel="0" collapsed="false">
      <c r="A1556" s="0" t="str">
        <f aca="false">MID(C1556,1,2)</f>
        <v>04</v>
      </c>
      <c r="B1556" s="0" t="str">
        <f aca="false">VLOOKUP(A1556,Nomenclature!$E$1:$F$9,2,0)</f>
        <v>Enseignement Recherche</v>
      </c>
      <c r="C1556" s="5" t="s">
        <v>605</v>
      </c>
      <c r="D1556" s="4" t="s">
        <v>155</v>
      </c>
      <c r="E1556" s="4" t="s">
        <v>732</v>
      </c>
      <c r="F1556" s="4" t="n">
        <v>0.89773475986191</v>
      </c>
      <c r="G1556" s="4" t="n">
        <v>179.56330588</v>
      </c>
      <c r="H1556" s="4" t="n">
        <v>5927.470691</v>
      </c>
      <c r="I1556" s="4" t="n">
        <f aca="false">SUMIFS(bibli_modele_init!$D$1:$D$4467,bibli_modele_init!$A$1:$A$4467,$C1556,bibli_modele_init!$C$1:$C$4467,$E1556)</f>
        <v>0.909556113256799</v>
      </c>
      <c r="J1556" s="0" t="n">
        <f aca="false">SUMIFS(bibli_modele_init!$E$1:$E$4467,bibli_modele_init!$A$1:$A$4467,$C1556,bibli_modele_init!$C$1:$C$4467,$E1556)</f>
        <v>255.56330588</v>
      </c>
      <c r="K1556" s="0" t="n">
        <f aca="false">F1556-I1556</f>
        <v>-0.0118213533948891</v>
      </c>
      <c r="L1556" s="0" t="n">
        <f aca="false">G1556-J1556</f>
        <v>-76</v>
      </c>
      <c r="M1556" s="0" t="n">
        <v>1</v>
      </c>
    </row>
    <row r="1557" customFormat="false" ht="15.8" hidden="false" customHeight="false" outlineLevel="0" collapsed="false">
      <c r="A1557" s="0" t="str">
        <f aca="false">MID(C1557,1,2)</f>
        <v>04</v>
      </c>
      <c r="B1557" s="0" t="str">
        <f aca="false">VLOOKUP(A1557,Nomenclature!$E$1:$F$9,2,0)</f>
        <v>Enseignement Recherche</v>
      </c>
      <c r="C1557" s="5" t="s">
        <v>605</v>
      </c>
      <c r="D1557" s="4" t="s">
        <v>239</v>
      </c>
      <c r="E1557" s="4" t="s">
        <v>733</v>
      </c>
      <c r="F1557" s="4" t="n">
        <v>0.657958022865635</v>
      </c>
      <c r="G1557" s="4" t="n">
        <v>152.41207492</v>
      </c>
      <c r="H1557" s="4" t="n">
        <v>1933.45252</v>
      </c>
      <c r="I1557" s="4" t="n">
        <f aca="false">SUMIFS(bibli_modele_init!$D$1:$D$4467,bibli_modele_init!$A$1:$A$4467,$C1557,bibli_modele_init!$C$1:$C$4467,$E1557)</f>
        <v>0.667464753528648</v>
      </c>
      <c r="J1557" s="0" t="n">
        <f aca="false">SUMIFS(bibli_modele_init!$E$1:$E$4467,bibli_modele_init!$A$1:$A$4467,$C1557,bibli_modele_init!$C$1:$C$4467,$E1557)</f>
        <v>152.41207492</v>
      </c>
      <c r="K1557" s="0" t="n">
        <f aca="false">F1557-I1557</f>
        <v>-0.009506730663013</v>
      </c>
      <c r="L1557" s="0" t="n">
        <f aca="false">G1557-J1557</f>
        <v>0</v>
      </c>
      <c r="M1557" s="0" t="n">
        <v>1</v>
      </c>
    </row>
    <row r="1558" customFormat="false" ht="15.8" hidden="false" customHeight="false" outlineLevel="0" collapsed="false">
      <c r="A1558" s="0" t="str">
        <f aca="false">MID(C1558,1,2)</f>
        <v>04</v>
      </c>
      <c r="B1558" s="0" t="str">
        <f aca="false">VLOOKUP(A1558,Nomenclature!$E$1:$F$9,2,0)</f>
        <v>Enseignement Recherche</v>
      </c>
      <c r="C1558" s="5" t="s">
        <v>605</v>
      </c>
      <c r="D1558" s="4" t="s">
        <v>155</v>
      </c>
      <c r="E1558" s="4" t="s">
        <v>734</v>
      </c>
      <c r="F1558" s="4" t="n">
        <v>0.150691191872438</v>
      </c>
      <c r="G1558" s="4" t="n">
        <v>80.3048065</v>
      </c>
      <c r="H1558" s="4" t="n">
        <v>422.2025202</v>
      </c>
      <c r="I1558" s="4" t="n">
        <f aca="false">SUMIFS(bibli_modele_init!$D$1:$D$4467,bibli_modele_init!$A$1:$A$4467,$C1558,bibli_modele_init!$C$1:$C$4467,$E1558)</f>
        <v>0.137407941395581</v>
      </c>
      <c r="J1558" s="0" t="n">
        <f aca="false">SUMIFS(bibli_modele_init!$E$1:$E$4467,bibli_modele_init!$A$1:$A$4467,$C1558,bibli_modele_init!$C$1:$C$4467,$E1558)</f>
        <v>80.3048065</v>
      </c>
      <c r="K1558" s="0" t="n">
        <f aca="false">F1558-I1558</f>
        <v>0.013283250476857</v>
      </c>
      <c r="L1558" s="0" t="n">
        <f aca="false">G1558-J1558</f>
        <v>0</v>
      </c>
      <c r="M1558" s="0" t="n">
        <v>1</v>
      </c>
    </row>
    <row r="1559" customFormat="false" ht="15.8" hidden="false" customHeight="false" outlineLevel="0" collapsed="false">
      <c r="A1559" s="0" t="str">
        <f aca="false">MID(C1559,1,2)</f>
        <v>04</v>
      </c>
      <c r="B1559" s="0" t="str">
        <f aca="false">VLOOKUP(A1559,Nomenclature!$E$1:$F$9,2,0)</f>
        <v>Enseignement Recherche</v>
      </c>
      <c r="C1559" s="5" t="s">
        <v>605</v>
      </c>
      <c r="D1559" s="4" t="s">
        <v>239</v>
      </c>
      <c r="E1559" s="4" t="s">
        <v>735</v>
      </c>
      <c r="F1559" s="4" t="n">
        <v>0.110442953866358</v>
      </c>
      <c r="G1559" s="4" t="n">
        <v>96.3657677999996</v>
      </c>
      <c r="H1559" s="4" t="n">
        <v>422.2025202</v>
      </c>
      <c r="I1559" s="4" t="n">
        <f aca="false">SUMIFS(bibli_modele_init!$D$1:$D$4467,bibli_modele_init!$A$1:$A$4467,$C1559,bibli_modele_init!$C$1:$C$4467,$E1559)</f>
        <v>0.112038726485166</v>
      </c>
      <c r="J1559" s="0" t="n">
        <f aca="false">SUMIFS(bibli_modele_init!$E$1:$E$4467,bibli_modele_init!$A$1:$A$4467,$C1559,bibli_modele_init!$C$1:$C$4467,$E1559)</f>
        <v>96.3657678</v>
      </c>
      <c r="K1559" s="0" t="n">
        <f aca="false">F1559-I1559</f>
        <v>-0.001595772618808</v>
      </c>
      <c r="L1559" s="0" t="n">
        <f aca="false">G1559-J1559</f>
        <v>-3.97903932025656E-013</v>
      </c>
      <c r="M1559" s="0" t="n">
        <v>1</v>
      </c>
    </row>
    <row r="1560" customFormat="false" ht="15.8" hidden="false" customHeight="false" outlineLevel="0" collapsed="false">
      <c r="A1560" s="0" t="str">
        <f aca="false">MID(C1560,1,2)</f>
        <v>04</v>
      </c>
      <c r="B1560" s="0" t="str">
        <f aca="false">VLOOKUP(A1560,Nomenclature!$E$1:$F$9,2,0)</f>
        <v>Enseignement Recherche</v>
      </c>
      <c r="C1560" s="5" t="s">
        <v>605</v>
      </c>
      <c r="D1560" s="4" t="s">
        <v>155</v>
      </c>
      <c r="E1560" s="4" t="s">
        <v>736</v>
      </c>
      <c r="F1560" s="4" t="n">
        <v>0.210967668567549</v>
      </c>
      <c r="G1560" s="4" t="n">
        <v>122.06330588</v>
      </c>
      <c r="H1560" s="4" t="n">
        <v>1243.720691</v>
      </c>
      <c r="I1560" s="4" t="n">
        <f aca="false">SUMIFS(bibli_modele_init!$D$1:$D$4467,bibli_modele_init!$A$1:$A$4467,$C1560,bibli_modele_init!$C$1:$C$4467,$E1560)</f>
        <v>0.192371117953813</v>
      </c>
      <c r="J1560" s="0" t="n">
        <f aca="false">SUMIFS(bibli_modele_init!$E$1:$E$4467,bibli_modele_init!$A$1:$A$4467,$C1560,bibli_modele_init!$C$1:$C$4467,$E1560)</f>
        <v>122.06330588</v>
      </c>
      <c r="K1560" s="0" t="n">
        <f aca="false">F1560-I1560</f>
        <v>0.018596550613736</v>
      </c>
      <c r="L1560" s="0" t="n">
        <f aca="false">G1560-J1560</f>
        <v>0</v>
      </c>
      <c r="M1560" s="0" t="n">
        <v>1</v>
      </c>
    </row>
    <row r="1561" customFormat="false" ht="15.8" hidden="false" customHeight="false" outlineLevel="0" collapsed="false">
      <c r="A1561" s="0" t="str">
        <f aca="false">MID(C1561,1,2)</f>
        <v>04</v>
      </c>
      <c r="B1561" s="0" t="str">
        <f aca="false">VLOOKUP(A1561,Nomenclature!$E$1:$F$9,2,0)</f>
        <v>Enseignement Recherche</v>
      </c>
      <c r="C1561" s="5" t="s">
        <v>605</v>
      </c>
      <c r="D1561" s="4" t="s">
        <v>239</v>
      </c>
      <c r="E1561" s="4" t="s">
        <v>737</v>
      </c>
      <c r="F1561" s="4" t="n">
        <v>0.154620135373424</v>
      </c>
      <c r="G1561" s="4" t="n">
        <v>134.91207492</v>
      </c>
      <c r="H1561" s="4" t="n">
        <v>422.2025202</v>
      </c>
      <c r="I1561" s="4" t="n">
        <f aca="false">SUMIFS(bibli_modele_init!$D$1:$D$4467,bibli_modele_init!$A$1:$A$4467,$C1561,bibli_modele_init!$C$1:$C$4467,$E1561)</f>
        <v>0.156854217079232</v>
      </c>
      <c r="J1561" s="0" t="n">
        <f aca="false">SUMIFS(bibli_modele_init!$E$1:$E$4467,bibli_modele_init!$A$1:$A$4467,$C1561,bibli_modele_init!$C$1:$C$4467,$E1561)</f>
        <v>134.91207492</v>
      </c>
      <c r="K1561" s="0" t="n">
        <f aca="false">F1561-I1561</f>
        <v>-0.00223408170580799</v>
      </c>
      <c r="L1561" s="0" t="n">
        <f aca="false">G1561-J1561</f>
        <v>0</v>
      </c>
      <c r="M1561" s="0" t="n">
        <v>1</v>
      </c>
    </row>
    <row r="1562" customFormat="false" ht="15.8" hidden="false" customHeight="false" outlineLevel="0" collapsed="false">
      <c r="A1562" s="0" t="str">
        <f aca="false">MID(C1562,1,2)</f>
        <v>04</v>
      </c>
      <c r="B1562" s="0" t="str">
        <f aca="false">VLOOKUP(A1562,Nomenclature!$E$1:$F$9,2,0)</f>
        <v>Enseignement Recherche</v>
      </c>
      <c r="C1562" s="5" t="s">
        <v>605</v>
      </c>
      <c r="D1562" s="4" t="s">
        <v>738</v>
      </c>
      <c r="E1562" s="4" t="s">
        <v>738</v>
      </c>
      <c r="F1562" s="4" t="n">
        <v>0.15</v>
      </c>
      <c r="G1562" s="4" t="n">
        <v>20</v>
      </c>
      <c r="H1562" s="4" t="n">
        <v>0</v>
      </c>
      <c r="I1562" s="4" t="n">
        <f aca="false">SUMIFS(bibli_modele_init!$D$1:$D$4467,bibli_modele_init!$A$1:$A$4467,$C1562,bibli_modele_init!$C$1:$C$4467,$E1562)</f>
        <v>0.15</v>
      </c>
      <c r="J1562" s="0" t="n">
        <f aca="false">SUMIFS(bibli_modele_init!$E$1:$E$4467,bibli_modele_init!$A$1:$A$4467,$C1562,bibli_modele_init!$C$1:$C$4467,$E1562)</f>
        <v>20</v>
      </c>
      <c r="K1562" s="0" t="n">
        <f aca="false">F1562-I1562</f>
        <v>0</v>
      </c>
      <c r="L1562" s="0" t="n">
        <f aca="false">G1562-J1562</f>
        <v>0</v>
      </c>
      <c r="M1562" s="0" t="n">
        <v>1</v>
      </c>
    </row>
    <row r="1563" customFormat="false" ht="15.8" hidden="false" customHeight="false" outlineLevel="0" collapsed="false">
      <c r="A1563" s="0" t="str">
        <f aca="false">MID(C1563,1,2)</f>
        <v>04</v>
      </c>
      <c r="B1563" s="0" t="str">
        <f aca="false">VLOOKUP(A1563,Nomenclature!$E$1:$F$9,2,0)</f>
        <v>Enseignement Recherche</v>
      </c>
      <c r="C1563" s="5" t="s">
        <v>467</v>
      </c>
      <c r="D1563" s="4" t="s">
        <v>155</v>
      </c>
      <c r="E1563" s="4" t="s">
        <v>732</v>
      </c>
      <c r="F1563" s="4" t="n">
        <v>0</v>
      </c>
      <c r="G1563" s="4" t="n">
        <v>0</v>
      </c>
      <c r="H1563" s="4" t="n">
        <v>0</v>
      </c>
      <c r="I1563" s="4" t="n">
        <f aca="false">SUMIFS(bibli_modele_init!$D$1:$D$4467,bibli_modele_init!$A$1:$A$4467,$C1563,bibli_modele_init!$C$1:$C$4467,$E1563)</f>
        <v>0</v>
      </c>
      <c r="J1563" s="0" t="n">
        <f aca="false">SUMIFS(bibli_modele_init!$E$1:$E$4467,bibli_modele_init!$A$1:$A$4467,$C1563,bibli_modele_init!$C$1:$C$4467,$E1563)</f>
        <v>0</v>
      </c>
      <c r="K1563" s="0" t="n">
        <f aca="false">F1563-I1563</f>
        <v>0</v>
      </c>
      <c r="L1563" s="0" t="n">
        <f aca="false">G1563-J1563</f>
        <v>0</v>
      </c>
      <c r="M1563" s="0" t="n">
        <v>1</v>
      </c>
    </row>
    <row r="1564" customFormat="false" ht="15.8" hidden="false" customHeight="false" outlineLevel="0" collapsed="false">
      <c r="A1564" s="0" t="str">
        <f aca="false">MID(C1564,1,2)</f>
        <v>04</v>
      </c>
      <c r="B1564" s="0" t="str">
        <f aca="false">VLOOKUP(A1564,Nomenclature!$E$1:$F$9,2,0)</f>
        <v>Enseignement Recherche</v>
      </c>
      <c r="C1564" s="5" t="s">
        <v>467</v>
      </c>
      <c r="D1564" s="4" t="s">
        <v>239</v>
      </c>
      <c r="E1564" s="4" t="s">
        <v>733</v>
      </c>
      <c r="F1564" s="4" t="n">
        <v>0</v>
      </c>
      <c r="G1564" s="4" t="n">
        <v>0</v>
      </c>
      <c r="H1564" s="4" t="n">
        <v>0</v>
      </c>
      <c r="I1564" s="4" t="n">
        <f aca="false">SUMIFS(bibli_modele_init!$D$1:$D$4467,bibli_modele_init!$A$1:$A$4467,$C1564,bibli_modele_init!$C$1:$C$4467,$E1564)</f>
        <v>0</v>
      </c>
      <c r="J1564" s="0" t="n">
        <f aca="false">SUMIFS(bibli_modele_init!$E$1:$E$4467,bibli_modele_init!$A$1:$A$4467,$C1564,bibli_modele_init!$C$1:$C$4467,$E1564)</f>
        <v>0</v>
      </c>
      <c r="K1564" s="0" t="n">
        <f aca="false">F1564-I1564</f>
        <v>0</v>
      </c>
      <c r="L1564" s="0" t="n">
        <f aca="false">G1564-J1564</f>
        <v>0</v>
      </c>
      <c r="M1564" s="0" t="n">
        <v>1</v>
      </c>
    </row>
    <row r="1565" customFormat="false" ht="15.8" hidden="false" customHeight="false" outlineLevel="0" collapsed="false">
      <c r="A1565" s="0" t="str">
        <f aca="false">MID(C1565,1,2)</f>
        <v>04</v>
      </c>
      <c r="B1565" s="0" t="str">
        <f aca="false">VLOOKUP(A1565,Nomenclature!$E$1:$F$9,2,0)</f>
        <v>Enseignement Recherche</v>
      </c>
      <c r="C1565" s="5" t="s">
        <v>467</v>
      </c>
      <c r="D1565" s="4" t="s">
        <v>155</v>
      </c>
      <c r="E1565" s="4" t="s">
        <v>734</v>
      </c>
      <c r="F1565" s="4" t="n">
        <v>0.526549192376046</v>
      </c>
      <c r="G1565" s="4" t="n">
        <v>80.3048065000001</v>
      </c>
      <c r="H1565" s="4" t="n">
        <v>423.4501127</v>
      </c>
      <c r="I1565" s="4" t="n">
        <f aca="false">SUMIFS(bibli_modele_init!$D$1:$D$4467,bibli_modele_init!$A$1:$A$4467,$C1565,bibli_modele_init!$C$1:$C$4467,$E1565)</f>
        <v>0</v>
      </c>
      <c r="J1565" s="0" t="n">
        <f aca="false">SUMIFS(bibli_modele_init!$E$1:$E$4467,bibli_modele_init!$A$1:$A$4467,$C1565,bibli_modele_init!$C$1:$C$4467,$E1565)</f>
        <v>0</v>
      </c>
      <c r="K1565" s="0" t="n">
        <f aca="false">F1565-I1565</f>
        <v>0.526549192376046</v>
      </c>
      <c r="L1565" s="0" t="n">
        <f aca="false">G1565-J1565</f>
        <v>80.3048065000001</v>
      </c>
      <c r="M1565" s="0" t="n">
        <v>1</v>
      </c>
    </row>
    <row r="1566" customFormat="false" ht="15.8" hidden="false" customHeight="false" outlineLevel="0" collapsed="false">
      <c r="A1566" s="0" t="str">
        <f aca="false">MID(C1566,1,2)</f>
        <v>04</v>
      </c>
      <c r="B1566" s="0" t="str">
        <f aca="false">VLOOKUP(A1566,Nomenclature!$E$1:$F$9,2,0)</f>
        <v>Enseignement Recherche</v>
      </c>
      <c r="C1566" s="5" t="s">
        <v>467</v>
      </c>
      <c r="D1566" s="4" t="s">
        <v>239</v>
      </c>
      <c r="E1566" s="4" t="s">
        <v>735</v>
      </c>
      <c r="F1566" s="4" t="n">
        <v>0</v>
      </c>
      <c r="G1566" s="4" t="n">
        <v>0</v>
      </c>
      <c r="H1566" s="4" t="n">
        <v>0</v>
      </c>
      <c r="I1566" s="4" t="n">
        <f aca="false">SUMIFS(bibli_modele_init!$D$1:$D$4467,bibli_modele_init!$A$1:$A$4467,$C1566,bibli_modele_init!$C$1:$C$4467,$E1566)</f>
        <v>0</v>
      </c>
      <c r="J1566" s="0" t="n">
        <f aca="false">SUMIFS(bibli_modele_init!$E$1:$E$4467,bibli_modele_init!$A$1:$A$4467,$C1566,bibli_modele_init!$C$1:$C$4467,$E1566)</f>
        <v>0</v>
      </c>
      <c r="K1566" s="0" t="n">
        <f aca="false">F1566-I1566</f>
        <v>0</v>
      </c>
      <c r="L1566" s="0" t="n">
        <f aca="false">G1566-J1566</f>
        <v>0</v>
      </c>
      <c r="M1566" s="0" t="n">
        <v>1</v>
      </c>
    </row>
    <row r="1567" customFormat="false" ht="15.8" hidden="false" customHeight="false" outlineLevel="0" collapsed="false">
      <c r="A1567" s="0" t="str">
        <f aca="false">MID(C1567,1,2)</f>
        <v>04</v>
      </c>
      <c r="B1567" s="0" t="str">
        <f aca="false">VLOOKUP(A1567,Nomenclature!$E$1:$F$9,2,0)</f>
        <v>Enseignement Recherche</v>
      </c>
      <c r="C1567" s="5" t="s">
        <v>467</v>
      </c>
      <c r="D1567" s="4" t="s">
        <v>155</v>
      </c>
      <c r="E1567" s="4" t="s">
        <v>736</v>
      </c>
      <c r="F1567" s="4" t="n">
        <v>0.737168869138252</v>
      </c>
      <c r="G1567" s="4" t="n">
        <v>122.06330588</v>
      </c>
      <c r="H1567" s="4" t="n">
        <v>1247.205346</v>
      </c>
      <c r="I1567" s="4" t="n">
        <f aca="false">SUMIFS(bibli_modele_init!$D$1:$D$4467,bibli_modele_init!$A$1:$A$4467,$C1567,bibli_modele_init!$C$1:$C$4467,$E1567)</f>
        <v>0</v>
      </c>
      <c r="J1567" s="0" t="n">
        <f aca="false">SUMIFS(bibli_modele_init!$E$1:$E$4467,bibli_modele_init!$A$1:$A$4467,$C1567,bibli_modele_init!$C$1:$C$4467,$E1567)</f>
        <v>0</v>
      </c>
      <c r="K1567" s="0" t="n">
        <f aca="false">F1567-I1567</f>
        <v>0.737168869138252</v>
      </c>
      <c r="L1567" s="0" t="n">
        <f aca="false">G1567-J1567</f>
        <v>122.06330588</v>
      </c>
      <c r="M1567" s="0" t="n">
        <v>1</v>
      </c>
    </row>
    <row r="1568" customFormat="false" ht="15.8" hidden="false" customHeight="false" outlineLevel="0" collapsed="false">
      <c r="A1568" s="0" t="str">
        <f aca="false">MID(C1568,1,2)</f>
        <v>04</v>
      </c>
      <c r="B1568" s="0" t="str">
        <f aca="false">VLOOKUP(A1568,Nomenclature!$E$1:$F$9,2,0)</f>
        <v>Enseignement Recherche</v>
      </c>
      <c r="C1568" s="5" t="s">
        <v>467</v>
      </c>
      <c r="D1568" s="4" t="s">
        <v>239</v>
      </c>
      <c r="E1568" s="4" t="s">
        <v>737</v>
      </c>
      <c r="F1568" s="4" t="n">
        <v>0</v>
      </c>
      <c r="G1568" s="4" t="n">
        <v>0</v>
      </c>
      <c r="H1568" s="4" t="n">
        <v>0</v>
      </c>
      <c r="I1568" s="4" t="n">
        <f aca="false">SUMIFS(bibli_modele_init!$D$1:$D$4467,bibli_modele_init!$A$1:$A$4467,$C1568,bibli_modele_init!$C$1:$C$4467,$E1568)</f>
        <v>0</v>
      </c>
      <c r="J1568" s="0" t="n">
        <f aca="false">SUMIFS(bibli_modele_init!$E$1:$E$4467,bibli_modele_init!$A$1:$A$4467,$C1568,bibli_modele_init!$C$1:$C$4467,$E1568)</f>
        <v>0</v>
      </c>
      <c r="K1568" s="0" t="n">
        <f aca="false">F1568-I1568</f>
        <v>0</v>
      </c>
      <c r="L1568" s="0" t="n">
        <f aca="false">G1568-J1568</f>
        <v>0</v>
      </c>
      <c r="M1568" s="0" t="n">
        <v>1</v>
      </c>
    </row>
    <row r="1569" customFormat="false" ht="15.8" hidden="false" customHeight="false" outlineLevel="0" collapsed="false">
      <c r="A1569" s="0" t="str">
        <f aca="false">MID(C1569,1,2)</f>
        <v>04</v>
      </c>
      <c r="B1569" s="0" t="str">
        <f aca="false">VLOOKUP(A1569,Nomenclature!$E$1:$F$9,2,0)</f>
        <v>Enseignement Recherche</v>
      </c>
      <c r="C1569" s="5" t="s">
        <v>467</v>
      </c>
      <c r="D1569" s="4" t="s">
        <v>738</v>
      </c>
      <c r="E1569" s="4" t="s">
        <v>738</v>
      </c>
      <c r="F1569" s="4" t="n">
        <v>0.15</v>
      </c>
      <c r="G1569" s="4" t="n">
        <v>20</v>
      </c>
      <c r="H1569" s="4" t="n">
        <v>0</v>
      </c>
      <c r="I1569" s="4" t="n">
        <f aca="false">SUMIFS(bibli_modele_init!$D$1:$D$4467,bibli_modele_init!$A$1:$A$4467,$C1569,bibli_modele_init!$C$1:$C$4467,$E1569)</f>
        <v>0</v>
      </c>
      <c r="J1569" s="0" t="n">
        <f aca="false">SUMIFS(bibli_modele_init!$E$1:$E$4467,bibli_modele_init!$A$1:$A$4467,$C1569,bibli_modele_init!$C$1:$C$4467,$E1569)</f>
        <v>0</v>
      </c>
      <c r="K1569" s="0" t="n">
        <f aca="false">F1569-I1569</f>
        <v>0.15</v>
      </c>
      <c r="L1569" s="0" t="n">
        <f aca="false">G1569-J1569</f>
        <v>20</v>
      </c>
      <c r="M1569" s="0" t="n">
        <v>1</v>
      </c>
    </row>
    <row r="1570" customFormat="false" ht="15.8" hidden="false" customHeight="false" outlineLevel="0" collapsed="false">
      <c r="A1570" s="0" t="str">
        <f aca="false">MID(C1570,1,2)</f>
        <v>04</v>
      </c>
      <c r="B1570" s="0" t="str">
        <f aca="false">VLOOKUP(A1570,Nomenclature!$E$1:$F$9,2,0)</f>
        <v>Enseignement Recherche</v>
      </c>
      <c r="C1570" s="5" t="s">
        <v>584</v>
      </c>
      <c r="D1570" s="4" t="s">
        <v>155</v>
      </c>
      <c r="E1570" s="4" t="s">
        <v>732</v>
      </c>
      <c r="F1570" s="4" t="n">
        <v>0</v>
      </c>
      <c r="G1570" s="4" t="n">
        <v>0</v>
      </c>
      <c r="H1570" s="4" t="n">
        <v>0</v>
      </c>
      <c r="I1570" s="4" t="n">
        <f aca="false">SUMIFS(bibli_modele_init!$D$1:$D$4467,bibli_modele_init!$A$1:$A$4467,$C1570,bibli_modele_init!$C$1:$C$4467,$E1570)</f>
        <v>0</v>
      </c>
      <c r="J1570" s="0" t="n">
        <f aca="false">SUMIFS(bibli_modele_init!$E$1:$E$4467,bibli_modele_init!$A$1:$A$4467,$C1570,bibli_modele_init!$C$1:$C$4467,$E1570)</f>
        <v>0</v>
      </c>
      <c r="K1570" s="0" t="n">
        <f aca="false">F1570-I1570</f>
        <v>0</v>
      </c>
      <c r="L1570" s="0" t="n">
        <f aca="false">G1570-J1570</f>
        <v>0</v>
      </c>
      <c r="M1570" s="0" t="n">
        <v>1</v>
      </c>
    </row>
    <row r="1571" customFormat="false" ht="15.8" hidden="false" customHeight="false" outlineLevel="0" collapsed="false">
      <c r="A1571" s="0" t="str">
        <f aca="false">MID(C1571,1,2)</f>
        <v>04</v>
      </c>
      <c r="B1571" s="0" t="str">
        <f aca="false">VLOOKUP(A1571,Nomenclature!$E$1:$F$9,2,0)</f>
        <v>Enseignement Recherche</v>
      </c>
      <c r="C1571" s="5" t="s">
        <v>584</v>
      </c>
      <c r="D1571" s="4" t="s">
        <v>239</v>
      </c>
      <c r="E1571" s="4" t="s">
        <v>733</v>
      </c>
      <c r="F1571" s="4" t="n">
        <v>0</v>
      </c>
      <c r="G1571" s="4" t="n">
        <v>0</v>
      </c>
      <c r="H1571" s="4" t="n">
        <v>0</v>
      </c>
      <c r="I1571" s="4" t="n">
        <f aca="false">SUMIFS(bibli_modele_init!$D$1:$D$4467,bibli_modele_init!$A$1:$A$4467,$C1571,bibli_modele_init!$C$1:$C$4467,$E1571)</f>
        <v>0</v>
      </c>
      <c r="J1571" s="0" t="n">
        <f aca="false">SUMIFS(bibli_modele_init!$E$1:$E$4467,bibli_modele_init!$A$1:$A$4467,$C1571,bibli_modele_init!$C$1:$C$4467,$E1571)</f>
        <v>0</v>
      </c>
      <c r="K1571" s="0" t="n">
        <f aca="false">F1571-I1571</f>
        <v>0</v>
      </c>
      <c r="L1571" s="0" t="n">
        <f aca="false">G1571-J1571</f>
        <v>0</v>
      </c>
      <c r="M1571" s="0" t="n">
        <v>1</v>
      </c>
    </row>
    <row r="1572" customFormat="false" ht="15.8" hidden="false" customHeight="false" outlineLevel="0" collapsed="false">
      <c r="A1572" s="0" t="str">
        <f aca="false">MID(C1572,1,2)</f>
        <v>04</v>
      </c>
      <c r="B1572" s="0" t="str">
        <f aca="false">VLOOKUP(A1572,Nomenclature!$E$1:$F$9,2,0)</f>
        <v>Enseignement Recherche</v>
      </c>
      <c r="C1572" s="5" t="s">
        <v>584</v>
      </c>
      <c r="D1572" s="4" t="s">
        <v>155</v>
      </c>
      <c r="E1572" s="4" t="s">
        <v>734</v>
      </c>
      <c r="F1572" s="4" t="n">
        <v>0.383684962892968</v>
      </c>
      <c r="G1572" s="4" t="n">
        <v>80.3048064999999</v>
      </c>
      <c r="H1572" s="4" t="n">
        <v>423.4501127</v>
      </c>
      <c r="I1572" s="4" t="n">
        <f aca="false">SUMIFS(bibli_modele_init!$D$1:$D$4467,bibli_modele_init!$A$1:$A$4467,$C1572,bibli_modele_init!$C$1:$C$4467,$E1572)</f>
        <v>0</v>
      </c>
      <c r="J1572" s="0" t="n">
        <f aca="false">SUMIFS(bibli_modele_init!$E$1:$E$4467,bibli_modele_init!$A$1:$A$4467,$C1572,bibli_modele_init!$C$1:$C$4467,$E1572)</f>
        <v>0</v>
      </c>
      <c r="K1572" s="0" t="n">
        <f aca="false">F1572-I1572</f>
        <v>0.383684962892968</v>
      </c>
      <c r="L1572" s="0" t="n">
        <f aca="false">G1572-J1572</f>
        <v>80.3048064999999</v>
      </c>
      <c r="M1572" s="0" t="n">
        <v>1</v>
      </c>
    </row>
    <row r="1573" customFormat="false" ht="15.8" hidden="false" customHeight="false" outlineLevel="0" collapsed="false">
      <c r="A1573" s="0" t="str">
        <f aca="false">MID(C1573,1,2)</f>
        <v>04</v>
      </c>
      <c r="B1573" s="0" t="str">
        <f aca="false">VLOOKUP(A1573,Nomenclature!$E$1:$F$9,2,0)</f>
        <v>Enseignement Recherche</v>
      </c>
      <c r="C1573" s="5" t="s">
        <v>584</v>
      </c>
      <c r="D1573" s="4" t="s">
        <v>239</v>
      </c>
      <c r="E1573" s="4" t="s">
        <v>735</v>
      </c>
      <c r="F1573" s="4" t="n">
        <v>0</v>
      </c>
      <c r="G1573" s="4" t="n">
        <v>0</v>
      </c>
      <c r="H1573" s="4" t="n">
        <v>0</v>
      </c>
      <c r="I1573" s="4" t="n">
        <f aca="false">SUMIFS(bibli_modele_init!$D$1:$D$4467,bibli_modele_init!$A$1:$A$4467,$C1573,bibli_modele_init!$C$1:$C$4467,$E1573)</f>
        <v>0</v>
      </c>
      <c r="J1573" s="0" t="n">
        <f aca="false">SUMIFS(bibli_modele_init!$E$1:$E$4467,bibli_modele_init!$A$1:$A$4467,$C1573,bibli_modele_init!$C$1:$C$4467,$E1573)</f>
        <v>0</v>
      </c>
      <c r="K1573" s="0" t="n">
        <f aca="false">F1573-I1573</f>
        <v>0</v>
      </c>
      <c r="L1573" s="0" t="n">
        <f aca="false">G1573-J1573</f>
        <v>0</v>
      </c>
      <c r="M1573" s="0" t="n">
        <v>1</v>
      </c>
    </row>
    <row r="1574" customFormat="false" ht="15.8" hidden="false" customHeight="false" outlineLevel="0" collapsed="false">
      <c r="A1574" s="0" t="str">
        <f aca="false">MID(C1574,1,2)</f>
        <v>04</v>
      </c>
      <c r="B1574" s="0" t="str">
        <f aca="false">VLOOKUP(A1574,Nomenclature!$E$1:$F$9,2,0)</f>
        <v>Enseignement Recherche</v>
      </c>
      <c r="C1574" s="5" t="s">
        <v>584</v>
      </c>
      <c r="D1574" s="4" t="s">
        <v>155</v>
      </c>
      <c r="E1574" s="4" t="s">
        <v>736</v>
      </c>
      <c r="F1574" s="4" t="n">
        <v>0.694976536746379</v>
      </c>
      <c r="G1574" s="4" t="n">
        <v>122.06330588</v>
      </c>
      <c r="H1574" s="4" t="n">
        <v>1247.205346</v>
      </c>
      <c r="I1574" s="4" t="n">
        <f aca="false">SUMIFS(bibli_modele_init!$D$1:$D$4467,bibli_modele_init!$A$1:$A$4467,$C1574,bibli_modele_init!$C$1:$C$4467,$E1574)</f>
        <v>0</v>
      </c>
      <c r="J1574" s="0" t="n">
        <f aca="false">SUMIFS(bibli_modele_init!$E$1:$E$4467,bibli_modele_init!$A$1:$A$4467,$C1574,bibli_modele_init!$C$1:$C$4467,$E1574)</f>
        <v>0</v>
      </c>
      <c r="K1574" s="0" t="n">
        <f aca="false">F1574-I1574</f>
        <v>0.694976536746379</v>
      </c>
      <c r="L1574" s="0" t="n">
        <f aca="false">G1574-J1574</f>
        <v>122.06330588</v>
      </c>
      <c r="M1574" s="0" t="n">
        <v>1</v>
      </c>
    </row>
    <row r="1575" customFormat="false" ht="15.8" hidden="false" customHeight="false" outlineLevel="0" collapsed="false">
      <c r="A1575" s="0" t="str">
        <f aca="false">MID(C1575,1,2)</f>
        <v>04</v>
      </c>
      <c r="B1575" s="0" t="str">
        <f aca="false">VLOOKUP(A1575,Nomenclature!$E$1:$F$9,2,0)</f>
        <v>Enseignement Recherche</v>
      </c>
      <c r="C1575" s="5" t="s">
        <v>584</v>
      </c>
      <c r="D1575" s="4" t="s">
        <v>239</v>
      </c>
      <c r="E1575" s="4" t="s">
        <v>737</v>
      </c>
      <c r="F1575" s="4" t="n">
        <v>0</v>
      </c>
      <c r="G1575" s="4" t="n">
        <v>0</v>
      </c>
      <c r="H1575" s="4" t="n">
        <v>0</v>
      </c>
      <c r="I1575" s="4" t="n">
        <f aca="false">SUMIFS(bibli_modele_init!$D$1:$D$4467,bibli_modele_init!$A$1:$A$4467,$C1575,bibli_modele_init!$C$1:$C$4467,$E1575)</f>
        <v>0</v>
      </c>
      <c r="J1575" s="0" t="n">
        <f aca="false">SUMIFS(bibli_modele_init!$E$1:$E$4467,bibli_modele_init!$A$1:$A$4467,$C1575,bibli_modele_init!$C$1:$C$4467,$E1575)</f>
        <v>0</v>
      </c>
      <c r="K1575" s="0" t="n">
        <f aca="false">F1575-I1575</f>
        <v>0</v>
      </c>
      <c r="L1575" s="0" t="n">
        <f aca="false">G1575-J1575</f>
        <v>0</v>
      </c>
      <c r="M1575" s="0" t="n">
        <v>1</v>
      </c>
    </row>
    <row r="1576" customFormat="false" ht="15.8" hidden="false" customHeight="false" outlineLevel="0" collapsed="false">
      <c r="A1576" s="0" t="str">
        <f aca="false">MID(C1576,1,2)</f>
        <v>04</v>
      </c>
      <c r="B1576" s="0" t="str">
        <f aca="false">VLOOKUP(A1576,Nomenclature!$E$1:$F$9,2,0)</f>
        <v>Enseignement Recherche</v>
      </c>
      <c r="C1576" s="5" t="s">
        <v>584</v>
      </c>
      <c r="D1576" s="4" t="s">
        <v>738</v>
      </c>
      <c r="E1576" s="4" t="s">
        <v>738</v>
      </c>
      <c r="F1576" s="4" t="n">
        <v>0.15</v>
      </c>
      <c r="G1576" s="4" t="n">
        <v>20</v>
      </c>
      <c r="H1576" s="4" t="n">
        <v>0</v>
      </c>
      <c r="I1576" s="4" t="n">
        <f aca="false">SUMIFS(bibli_modele_init!$D$1:$D$4467,bibli_modele_init!$A$1:$A$4467,$C1576,bibli_modele_init!$C$1:$C$4467,$E1576)</f>
        <v>0</v>
      </c>
      <c r="J1576" s="0" t="n">
        <f aca="false">SUMIFS(bibli_modele_init!$E$1:$E$4467,bibli_modele_init!$A$1:$A$4467,$C1576,bibli_modele_init!$C$1:$C$4467,$E1576)</f>
        <v>0</v>
      </c>
      <c r="K1576" s="0" t="n">
        <f aca="false">F1576-I1576</f>
        <v>0.15</v>
      </c>
      <c r="L1576" s="0" t="n">
        <f aca="false">G1576-J1576</f>
        <v>20</v>
      </c>
      <c r="M1576" s="0" t="n">
        <v>1</v>
      </c>
    </row>
    <row r="1577" customFormat="false" ht="15.8" hidden="false" customHeight="false" outlineLevel="0" collapsed="false">
      <c r="A1577" s="0" t="str">
        <f aca="false">MID(C1577,1,2)</f>
        <v>04</v>
      </c>
      <c r="B1577" s="0" t="str">
        <f aca="false">VLOOKUP(A1577,Nomenclature!$E$1:$F$9,2,0)</f>
        <v>Enseignement Recherche</v>
      </c>
      <c r="C1577" s="5" t="s">
        <v>722</v>
      </c>
      <c r="D1577" s="4" t="s">
        <v>155</v>
      </c>
      <c r="E1577" s="4" t="s">
        <v>732</v>
      </c>
      <c r="F1577" s="4" t="n">
        <v>0.922442572755427</v>
      </c>
      <c r="G1577" s="4" t="n">
        <v>157.06330588</v>
      </c>
      <c r="H1577" s="4" t="n">
        <v>5952.118572</v>
      </c>
      <c r="I1577" s="4" t="n">
        <f aca="false">SUMIFS(bibli_modele_init!$D$1:$D$4467,bibli_modele_init!$A$1:$A$4467,$C1577,bibli_modele_init!$C$1:$C$4467,$E1577)</f>
        <v>0.93801892464613</v>
      </c>
      <c r="J1577" s="0" t="n">
        <f aca="false">SUMIFS(bibli_modele_init!$E$1:$E$4467,bibli_modele_init!$A$1:$A$4467,$C1577,bibli_modele_init!$C$1:$C$4467,$E1577)</f>
        <v>233.06330588</v>
      </c>
      <c r="K1577" s="0" t="n">
        <f aca="false">F1577-I1577</f>
        <v>-0.0155763518907029</v>
      </c>
      <c r="L1577" s="0" t="n">
        <f aca="false">G1577-J1577</f>
        <v>-76</v>
      </c>
      <c r="M1577" s="0" t="n">
        <v>1</v>
      </c>
    </row>
    <row r="1578" customFormat="false" ht="15.8" hidden="false" customHeight="false" outlineLevel="0" collapsed="false">
      <c r="A1578" s="0" t="str">
        <f aca="false">MID(C1578,1,2)</f>
        <v>04</v>
      </c>
      <c r="B1578" s="0" t="str">
        <f aca="false">VLOOKUP(A1578,Nomenclature!$E$1:$F$9,2,0)</f>
        <v>Enseignement Recherche</v>
      </c>
      <c r="C1578" s="5" t="s">
        <v>722</v>
      </c>
      <c r="D1578" s="4" t="s">
        <v>239</v>
      </c>
      <c r="E1578" s="4" t="s">
        <v>733</v>
      </c>
      <c r="F1578" s="4" t="n">
        <v>0.715058568106187</v>
      </c>
      <c r="G1578" s="4" t="n">
        <v>147.41207492</v>
      </c>
      <c r="H1578" s="4" t="n">
        <v>1933.269134</v>
      </c>
      <c r="I1578" s="4" t="n">
        <f aca="false">SUMIFS(bibli_modele_init!$D$1:$D$4467,bibli_modele_init!$A$1:$A$4467,$C1578,bibli_modele_init!$C$1:$C$4467,$E1578)</f>
        <v>0.740148105186051</v>
      </c>
      <c r="J1578" s="0" t="n">
        <f aca="false">SUMIFS(bibli_modele_init!$E$1:$E$4467,bibli_modele_init!$A$1:$A$4467,$C1578,bibli_modele_init!$C$1:$C$4467,$E1578)</f>
        <v>147.41207492</v>
      </c>
      <c r="K1578" s="0" t="n">
        <f aca="false">F1578-I1578</f>
        <v>-0.0250895370798639</v>
      </c>
      <c r="L1578" s="0" t="n">
        <f aca="false">G1578-J1578</f>
        <v>0</v>
      </c>
      <c r="M1578" s="0" t="n">
        <v>1</v>
      </c>
    </row>
    <row r="1579" customFormat="false" ht="15.8" hidden="false" customHeight="false" outlineLevel="0" collapsed="false">
      <c r="A1579" s="0" t="str">
        <f aca="false">MID(C1579,1,2)</f>
        <v>04</v>
      </c>
      <c r="B1579" s="0" t="str">
        <f aca="false">VLOOKUP(A1579,Nomenclature!$E$1:$F$9,2,0)</f>
        <v>Enseignement Recherche</v>
      </c>
      <c r="C1579" s="5" t="s">
        <v>722</v>
      </c>
      <c r="D1579" s="4" t="s">
        <v>155</v>
      </c>
      <c r="E1579" s="4" t="s">
        <v>734</v>
      </c>
      <c r="F1579" s="4" t="n">
        <v>0.154838574752051</v>
      </c>
      <c r="G1579" s="4" t="n">
        <v>80.3048065000002</v>
      </c>
      <c r="H1579" s="4" t="n">
        <v>424.6977052</v>
      </c>
      <c r="I1579" s="4" t="n">
        <f aca="false">SUMIFS(bibli_modele_init!$D$1:$D$4467,bibli_modele_init!$A$1:$A$4467,$C1579,bibli_modele_init!$C$1:$C$4467,$E1579)</f>
        <v>0.141707858973326</v>
      </c>
      <c r="J1579" s="0" t="n">
        <f aca="false">SUMIFS(bibli_modele_init!$E$1:$E$4467,bibli_modele_init!$A$1:$A$4467,$C1579,bibli_modele_init!$C$1:$C$4467,$E1579)</f>
        <v>80.3048065</v>
      </c>
      <c r="K1579" s="0" t="n">
        <f aca="false">F1579-I1579</f>
        <v>0.013130715778725</v>
      </c>
      <c r="L1579" s="0" t="n">
        <f aca="false">G1579-J1579</f>
        <v>0</v>
      </c>
      <c r="M1579" s="0" t="n">
        <v>1</v>
      </c>
    </row>
    <row r="1580" customFormat="false" ht="15.8" hidden="false" customHeight="false" outlineLevel="0" collapsed="false">
      <c r="A1580" s="0" t="str">
        <f aca="false">MID(C1580,1,2)</f>
        <v>04</v>
      </c>
      <c r="B1580" s="0" t="str">
        <f aca="false">VLOOKUP(A1580,Nomenclature!$E$1:$F$9,2,0)</f>
        <v>Enseignement Recherche</v>
      </c>
      <c r="C1580" s="5" t="s">
        <v>722</v>
      </c>
      <c r="D1580" s="4" t="s">
        <v>239</v>
      </c>
      <c r="E1580" s="4" t="s">
        <v>735</v>
      </c>
      <c r="F1580" s="4" t="n">
        <v>0.12002768824847</v>
      </c>
      <c r="G1580" s="4" t="n">
        <v>96.3657678000001</v>
      </c>
      <c r="H1580" s="4" t="n">
        <v>424.6977052</v>
      </c>
      <c r="I1580" s="4" t="n">
        <f aca="false">SUMIFS(bibli_modele_init!$D$1:$D$4467,bibli_modele_init!$A$1:$A$4467,$C1580,bibli_modele_init!$C$1:$C$4467,$E1580)</f>
        <v>0.124239146227658</v>
      </c>
      <c r="J1580" s="0" t="n">
        <f aca="false">SUMIFS(bibli_modele_init!$E$1:$E$4467,bibli_modele_init!$A$1:$A$4467,$C1580,bibli_modele_init!$C$1:$C$4467,$E1580)</f>
        <v>96.3657678</v>
      </c>
      <c r="K1580" s="0" t="n">
        <f aca="false">F1580-I1580</f>
        <v>-0.00421145797918801</v>
      </c>
      <c r="L1580" s="0" t="n">
        <f aca="false">G1580-J1580</f>
        <v>0</v>
      </c>
      <c r="M1580" s="0" t="n">
        <v>1</v>
      </c>
    </row>
    <row r="1581" customFormat="false" ht="15.8" hidden="false" customHeight="false" outlineLevel="0" collapsed="false">
      <c r="A1581" s="0" t="str">
        <f aca="false">MID(C1581,1,2)</f>
        <v>04</v>
      </c>
      <c r="B1581" s="0" t="str">
        <f aca="false">VLOOKUP(A1581,Nomenclature!$E$1:$F$9,2,0)</f>
        <v>Enseignement Recherche</v>
      </c>
      <c r="C1581" s="5" t="s">
        <v>722</v>
      </c>
      <c r="D1581" s="4" t="s">
        <v>155</v>
      </c>
      <c r="E1581" s="4" t="s">
        <v>736</v>
      </c>
      <c r="F1581" s="4" t="n">
        <v>0.216774004597525</v>
      </c>
      <c r="G1581" s="4" t="n">
        <v>122.06330588</v>
      </c>
      <c r="H1581" s="4" t="n">
        <v>1250.690001</v>
      </c>
      <c r="I1581" s="4" t="n">
        <f aca="false">SUMIFS(bibli_modele_init!$D$1:$D$4467,bibli_modele_init!$A$1:$A$4467,$C1581,bibli_modele_init!$C$1:$C$4467,$E1581)</f>
        <v>0.198391002562656</v>
      </c>
      <c r="J1581" s="0" t="n">
        <f aca="false">SUMIFS(bibli_modele_init!$E$1:$E$4467,bibli_modele_init!$A$1:$A$4467,$C1581,bibli_modele_init!$C$1:$C$4467,$E1581)</f>
        <v>122.06330588</v>
      </c>
      <c r="K1581" s="0" t="n">
        <f aca="false">F1581-I1581</f>
        <v>0.018383002034869</v>
      </c>
      <c r="L1581" s="0" t="n">
        <f aca="false">G1581-J1581</f>
        <v>0</v>
      </c>
      <c r="M1581" s="0" t="n">
        <v>1</v>
      </c>
    </row>
    <row r="1582" customFormat="false" ht="15.8" hidden="false" customHeight="false" outlineLevel="0" collapsed="false">
      <c r="A1582" s="0" t="str">
        <f aca="false">MID(C1582,1,2)</f>
        <v>04</v>
      </c>
      <c r="B1582" s="0" t="str">
        <f aca="false">VLOOKUP(A1582,Nomenclature!$E$1:$F$9,2,0)</f>
        <v>Enseignement Recherche</v>
      </c>
      <c r="C1582" s="5" t="s">
        <v>722</v>
      </c>
      <c r="D1582" s="4" t="s">
        <v>239</v>
      </c>
      <c r="E1582" s="4" t="s">
        <v>737</v>
      </c>
      <c r="F1582" s="4" t="n">
        <v>0.168038763504954</v>
      </c>
      <c r="G1582" s="4" t="n">
        <v>134.91207492</v>
      </c>
      <c r="H1582" s="4" t="n">
        <v>424.6977052</v>
      </c>
      <c r="I1582" s="4" t="n">
        <f aca="false">SUMIFS(bibli_modele_init!$D$1:$D$4467,bibli_modele_init!$A$1:$A$4467,$C1582,bibli_modele_init!$C$1:$C$4467,$E1582)</f>
        <v>0.173934804718722</v>
      </c>
      <c r="J1582" s="0" t="n">
        <f aca="false">SUMIFS(bibli_modele_init!$E$1:$E$4467,bibli_modele_init!$A$1:$A$4467,$C1582,bibli_modele_init!$C$1:$C$4467,$E1582)</f>
        <v>134.91207492</v>
      </c>
      <c r="K1582" s="0" t="n">
        <f aca="false">F1582-I1582</f>
        <v>-0.00589604121376802</v>
      </c>
      <c r="L1582" s="0" t="n">
        <f aca="false">G1582-J1582</f>
        <v>0</v>
      </c>
      <c r="M1582" s="0" t="n">
        <v>1</v>
      </c>
    </row>
    <row r="1583" customFormat="false" ht="15.8" hidden="false" customHeight="false" outlineLevel="0" collapsed="false">
      <c r="A1583" s="0" t="str">
        <f aca="false">MID(C1583,1,2)</f>
        <v>04</v>
      </c>
      <c r="B1583" s="0" t="str">
        <f aca="false">VLOOKUP(A1583,Nomenclature!$E$1:$F$9,2,0)</f>
        <v>Enseignement Recherche</v>
      </c>
      <c r="C1583" s="5" t="s">
        <v>722</v>
      </c>
      <c r="D1583" s="4" t="s">
        <v>738</v>
      </c>
      <c r="E1583" s="4" t="s">
        <v>738</v>
      </c>
      <c r="F1583" s="4" t="n">
        <v>0.15</v>
      </c>
      <c r="G1583" s="4" t="n">
        <v>20</v>
      </c>
      <c r="H1583" s="4" t="n">
        <v>0</v>
      </c>
      <c r="I1583" s="4" t="n">
        <f aca="false">SUMIFS(bibli_modele_init!$D$1:$D$4467,bibli_modele_init!$A$1:$A$4467,$C1583,bibli_modele_init!$C$1:$C$4467,$E1583)</f>
        <v>0.15</v>
      </c>
      <c r="J1583" s="0" t="n">
        <f aca="false">SUMIFS(bibli_modele_init!$E$1:$E$4467,bibli_modele_init!$A$1:$A$4467,$C1583,bibli_modele_init!$C$1:$C$4467,$E1583)</f>
        <v>20</v>
      </c>
      <c r="K1583" s="0" t="n">
        <f aca="false">F1583-I1583</f>
        <v>0</v>
      </c>
      <c r="L1583" s="0" t="n">
        <f aca="false">G1583-J1583</f>
        <v>0</v>
      </c>
      <c r="M1583" s="0" t="n">
        <v>1</v>
      </c>
    </row>
    <row r="1584" customFormat="false" ht="15.8" hidden="false" customHeight="false" outlineLevel="0" collapsed="false">
      <c r="A1584" s="0" t="str">
        <f aca="false">MID(C1584,1,2)</f>
        <v>04</v>
      </c>
      <c r="B1584" s="0" t="str">
        <f aca="false">VLOOKUP(A1584,Nomenclature!$E$1:$F$9,2,0)</f>
        <v>Enseignement Recherche</v>
      </c>
      <c r="C1584" s="5" t="s">
        <v>601</v>
      </c>
      <c r="D1584" s="4" t="s">
        <v>155</v>
      </c>
      <c r="E1584" s="4" t="s">
        <v>732</v>
      </c>
      <c r="F1584" s="4" t="n">
        <v>0.927667505356698</v>
      </c>
      <c r="G1584" s="4" t="n">
        <v>186.107542908112</v>
      </c>
      <c r="H1584" s="4" t="n">
        <v>4076.828571</v>
      </c>
      <c r="I1584" s="4" t="n">
        <f aca="false">SUMIFS(bibli_modele_init!$D$1:$D$4467,bibli_modele_init!$A$1:$A$4467,$C1584,bibli_modele_init!$C$1:$C$4467,$E1584)</f>
        <v>0.937532145018319</v>
      </c>
      <c r="J1584" s="0" t="n">
        <f aca="false">SUMIFS(bibli_modele_init!$E$1:$E$4467,bibli_modele_init!$A$1:$A$4467,$C1584,bibli_modele_init!$C$1:$C$4467,$E1584)</f>
        <v>260.353465634143</v>
      </c>
      <c r="K1584" s="0" t="n">
        <f aca="false">F1584-I1584</f>
        <v>-0.00986463966162099</v>
      </c>
      <c r="L1584" s="0" t="n">
        <f aca="false">G1584-J1584</f>
        <v>-74.245922726031</v>
      </c>
      <c r="M1584" s="0" t="n">
        <v>1</v>
      </c>
    </row>
    <row r="1585" customFormat="false" ht="15.8" hidden="false" customHeight="false" outlineLevel="0" collapsed="false">
      <c r="A1585" s="0" t="str">
        <f aca="false">MID(C1585,1,2)</f>
        <v>04</v>
      </c>
      <c r="B1585" s="0" t="str">
        <f aca="false">VLOOKUP(A1585,Nomenclature!$E$1:$F$9,2,0)</f>
        <v>Enseignement Recherche</v>
      </c>
      <c r="C1585" s="5" t="s">
        <v>601</v>
      </c>
      <c r="D1585" s="4" t="s">
        <v>239</v>
      </c>
      <c r="E1585" s="4" t="s">
        <v>733</v>
      </c>
      <c r="F1585" s="4" t="n">
        <v>0.735051578950198</v>
      </c>
      <c r="G1585" s="4" t="n">
        <v>160.119686972034</v>
      </c>
      <c r="H1585" s="4" t="n">
        <v>1365.4</v>
      </c>
      <c r="I1585" s="4" t="n">
        <f aca="false">SUMIFS(bibli_modele_init!$D$1:$D$4467,bibli_modele_init!$A$1:$A$4467,$C1585,bibli_modele_init!$C$1:$C$4467,$E1585)</f>
        <v>0.748799436730627</v>
      </c>
      <c r="J1585" s="0" t="n">
        <f aca="false">SUMIFS(bibli_modele_init!$E$1:$E$4467,bibli_modele_init!$A$1:$A$4467,$C1585,bibli_modele_init!$C$1:$C$4467,$E1585)</f>
        <v>159.585837366913</v>
      </c>
      <c r="K1585" s="0" t="n">
        <f aca="false">F1585-I1585</f>
        <v>-0.0137478577804291</v>
      </c>
      <c r="L1585" s="0" t="n">
        <f aca="false">G1585-J1585</f>
        <v>0.533849605120992</v>
      </c>
      <c r="M1585" s="0" t="n">
        <v>1</v>
      </c>
    </row>
    <row r="1586" customFormat="false" ht="15.8" hidden="false" customHeight="false" outlineLevel="0" collapsed="false">
      <c r="A1586" s="0" t="str">
        <f aca="false">MID(C1586,1,2)</f>
        <v>04</v>
      </c>
      <c r="B1586" s="0" t="str">
        <f aca="false">VLOOKUP(A1586,Nomenclature!$E$1:$F$9,2,0)</f>
        <v>Enseignement Recherche</v>
      </c>
      <c r="C1586" s="5" t="s">
        <v>601</v>
      </c>
      <c r="D1586" s="4" t="s">
        <v>155</v>
      </c>
      <c r="E1586" s="4" t="s">
        <v>734</v>
      </c>
      <c r="F1586" s="4" t="n">
        <v>0.155715617010346</v>
      </c>
      <c r="G1586" s="4" t="n">
        <v>85</v>
      </c>
      <c r="H1586" s="4" t="n">
        <v>299.6857143</v>
      </c>
      <c r="I1586" s="4" t="n">
        <f aca="false">SUMIFS(bibli_modele_init!$D$1:$D$4467,bibli_modele_init!$A$1:$A$4467,$C1586,bibli_modele_init!$C$1:$C$4467,$E1586)</f>
        <v>0.141634320479553</v>
      </c>
      <c r="J1586" s="0" t="n">
        <f aca="false">SUMIFS(bibli_modele_init!$E$1:$E$4467,bibli_modele_init!$A$1:$A$4467,$C1586,bibli_modele_init!$C$1:$C$4467,$E1586)</f>
        <v>85</v>
      </c>
      <c r="K1586" s="0" t="n">
        <f aca="false">F1586-I1586</f>
        <v>0.014081296530793</v>
      </c>
      <c r="L1586" s="0" t="n">
        <f aca="false">G1586-J1586</f>
        <v>0</v>
      </c>
      <c r="M1586" s="0" t="n">
        <v>1</v>
      </c>
    </row>
    <row r="1587" customFormat="false" ht="15.8" hidden="false" customHeight="false" outlineLevel="0" collapsed="false">
      <c r="A1587" s="0" t="str">
        <f aca="false">MID(C1587,1,2)</f>
        <v>04</v>
      </c>
      <c r="B1587" s="0" t="str">
        <f aca="false">VLOOKUP(A1587,Nomenclature!$E$1:$F$9,2,0)</f>
        <v>Enseignement Recherche</v>
      </c>
      <c r="C1587" s="5" t="s">
        <v>601</v>
      </c>
      <c r="D1587" s="4" t="s">
        <v>239</v>
      </c>
      <c r="E1587" s="4" t="s">
        <v>735</v>
      </c>
      <c r="F1587" s="4" t="n">
        <v>0.123383657926714</v>
      </c>
      <c r="G1587" s="4" t="n">
        <v>102</v>
      </c>
      <c r="H1587" s="4" t="n">
        <v>299.6857143</v>
      </c>
      <c r="I1587" s="4" t="n">
        <f aca="false">SUMIFS(bibli_modele_init!$D$1:$D$4467,bibli_modele_init!$A$1:$A$4467,$C1587,bibli_modele_init!$C$1:$C$4467,$E1587)</f>
        <v>0.125691334022641</v>
      </c>
      <c r="J1587" s="0" t="n">
        <f aca="false">SUMIFS(bibli_modele_init!$E$1:$E$4467,bibli_modele_init!$A$1:$A$4467,$C1587,bibli_modele_init!$C$1:$C$4467,$E1587)</f>
        <v>102</v>
      </c>
      <c r="K1587" s="0" t="n">
        <f aca="false">F1587-I1587</f>
        <v>-0.00230767609592701</v>
      </c>
      <c r="L1587" s="0" t="n">
        <f aca="false">G1587-J1587</f>
        <v>0</v>
      </c>
      <c r="M1587" s="0" t="n">
        <v>1</v>
      </c>
    </row>
    <row r="1588" customFormat="false" ht="15.8" hidden="false" customHeight="false" outlineLevel="0" collapsed="false">
      <c r="A1588" s="0" t="str">
        <f aca="false">MID(C1588,1,2)</f>
        <v>04</v>
      </c>
      <c r="B1588" s="0" t="str">
        <f aca="false">VLOOKUP(A1588,Nomenclature!$E$1:$F$9,2,0)</f>
        <v>Enseignement Recherche</v>
      </c>
      <c r="C1588" s="5" t="s">
        <v>601</v>
      </c>
      <c r="D1588" s="4" t="s">
        <v>155</v>
      </c>
      <c r="E1588" s="4" t="s">
        <v>736</v>
      </c>
      <c r="F1588" s="4" t="n">
        <v>0.218001863758824</v>
      </c>
      <c r="G1588" s="4" t="n">
        <v>129.2</v>
      </c>
      <c r="H1588" s="4" t="n">
        <v>882.5428571</v>
      </c>
      <c r="I1588" s="4" t="n">
        <f aca="false">SUMIFS(bibli_modele_init!$D$1:$D$4467,bibli_modele_init!$A$1:$A$4467,$C1588,bibli_modele_init!$C$1:$C$4467,$E1588)</f>
        <v>0.198288048671375</v>
      </c>
      <c r="J1588" s="0" t="n">
        <f aca="false">SUMIFS(bibli_modele_init!$E$1:$E$4467,bibli_modele_init!$A$1:$A$4467,$C1588,bibli_modele_init!$C$1:$C$4467,$E1588)</f>
        <v>129.2</v>
      </c>
      <c r="K1588" s="0" t="n">
        <f aca="false">F1588-I1588</f>
        <v>0.019713815087449</v>
      </c>
      <c r="L1588" s="0" t="n">
        <f aca="false">G1588-J1588</f>
        <v>0</v>
      </c>
      <c r="M1588" s="0" t="n">
        <v>1</v>
      </c>
    </row>
    <row r="1589" customFormat="false" ht="15.8" hidden="false" customHeight="false" outlineLevel="0" collapsed="false">
      <c r="A1589" s="0" t="str">
        <f aca="false">MID(C1589,1,2)</f>
        <v>04</v>
      </c>
      <c r="B1589" s="0" t="str">
        <f aca="false">VLOOKUP(A1589,Nomenclature!$E$1:$F$9,2,0)</f>
        <v>Enseignement Recherche</v>
      </c>
      <c r="C1589" s="5" t="s">
        <v>601</v>
      </c>
      <c r="D1589" s="4" t="s">
        <v>239</v>
      </c>
      <c r="E1589" s="4" t="s">
        <v>737</v>
      </c>
      <c r="F1589" s="4" t="n">
        <v>0.172737121053296</v>
      </c>
      <c r="G1589" s="4" t="n">
        <v>142.8</v>
      </c>
      <c r="H1589" s="4" t="n">
        <v>299.6857143</v>
      </c>
      <c r="I1589" s="4" t="n">
        <f aca="false">SUMIFS(bibli_modele_init!$D$1:$D$4467,bibli_modele_init!$A$1:$A$4467,$C1589,bibli_modele_init!$C$1:$C$4467,$E1589)</f>
        <v>0.175967867631697</v>
      </c>
      <c r="J1589" s="0" t="n">
        <f aca="false">SUMIFS(bibli_modele_init!$E$1:$E$4467,bibli_modele_init!$A$1:$A$4467,$C1589,bibli_modele_init!$C$1:$C$4467,$E1589)</f>
        <v>142.8</v>
      </c>
      <c r="K1589" s="0" t="n">
        <f aca="false">F1589-I1589</f>
        <v>-0.003230746578401</v>
      </c>
      <c r="L1589" s="0" t="n">
        <f aca="false">G1589-J1589</f>
        <v>0</v>
      </c>
      <c r="M1589" s="0" t="n">
        <v>1</v>
      </c>
    </row>
    <row r="1590" customFormat="false" ht="15.8" hidden="false" customHeight="false" outlineLevel="0" collapsed="false">
      <c r="A1590" s="0" t="str">
        <f aca="false">MID(C1590,1,2)</f>
        <v>04</v>
      </c>
      <c r="B1590" s="0" t="str">
        <f aca="false">VLOOKUP(A1590,Nomenclature!$E$1:$F$9,2,0)</f>
        <v>Enseignement Recherche</v>
      </c>
      <c r="C1590" s="5" t="s">
        <v>601</v>
      </c>
      <c r="D1590" s="4" t="s">
        <v>738</v>
      </c>
      <c r="E1590" s="4" t="s">
        <v>738</v>
      </c>
      <c r="F1590" s="4" t="n">
        <v>0.15</v>
      </c>
      <c r="G1590" s="4" t="n">
        <v>20</v>
      </c>
      <c r="H1590" s="4" t="n">
        <v>0</v>
      </c>
      <c r="I1590" s="4" t="n">
        <f aca="false">SUMIFS(bibli_modele_init!$D$1:$D$4467,bibli_modele_init!$A$1:$A$4467,$C1590,bibli_modele_init!$C$1:$C$4467,$E1590)</f>
        <v>0.15</v>
      </c>
      <c r="J1590" s="0" t="n">
        <f aca="false">SUMIFS(bibli_modele_init!$E$1:$E$4467,bibli_modele_init!$A$1:$A$4467,$C1590,bibli_modele_init!$C$1:$C$4467,$E1590)</f>
        <v>20</v>
      </c>
      <c r="K1590" s="0" t="n">
        <f aca="false">F1590-I1590</f>
        <v>0</v>
      </c>
      <c r="L1590" s="0" t="n">
        <f aca="false">G1590-J1590</f>
        <v>0</v>
      </c>
      <c r="M1590" s="0" t="n">
        <v>1</v>
      </c>
    </row>
    <row r="1591" customFormat="false" ht="15.8" hidden="false" customHeight="false" outlineLevel="0" collapsed="false">
      <c r="A1591" s="0" t="str">
        <f aca="false">MID(C1591,1,2)</f>
        <v>04</v>
      </c>
      <c r="B1591" s="0" t="str">
        <f aca="false">VLOOKUP(A1591,Nomenclature!$E$1:$F$9,2,0)</f>
        <v>Enseignement Recherche</v>
      </c>
      <c r="C1591" s="5" t="s">
        <v>456</v>
      </c>
      <c r="D1591" s="4" t="s">
        <v>155</v>
      </c>
      <c r="E1591" s="4" t="s">
        <v>732</v>
      </c>
      <c r="F1591" s="4" t="n">
        <v>0</v>
      </c>
      <c r="G1591" s="4" t="n">
        <v>0</v>
      </c>
      <c r="H1591" s="4" t="n">
        <v>0</v>
      </c>
      <c r="I1591" s="4" t="n">
        <f aca="false">SUMIFS(bibli_modele_init!$D$1:$D$4467,bibli_modele_init!$A$1:$A$4467,$C1591,bibli_modele_init!$C$1:$C$4467,$E1591)</f>
        <v>0</v>
      </c>
      <c r="J1591" s="0" t="n">
        <f aca="false">SUMIFS(bibli_modele_init!$E$1:$E$4467,bibli_modele_init!$A$1:$A$4467,$C1591,bibli_modele_init!$C$1:$C$4467,$E1591)</f>
        <v>0</v>
      </c>
      <c r="K1591" s="0" t="n">
        <f aca="false">F1591-I1591</f>
        <v>0</v>
      </c>
      <c r="L1591" s="0" t="n">
        <f aca="false">G1591-J1591</f>
        <v>0</v>
      </c>
      <c r="M1591" s="0" t="n">
        <v>1</v>
      </c>
    </row>
    <row r="1592" customFormat="false" ht="15.8" hidden="false" customHeight="false" outlineLevel="0" collapsed="false">
      <c r="A1592" s="0" t="str">
        <f aca="false">MID(C1592,1,2)</f>
        <v>04</v>
      </c>
      <c r="B1592" s="0" t="str">
        <f aca="false">VLOOKUP(A1592,Nomenclature!$E$1:$F$9,2,0)</f>
        <v>Enseignement Recherche</v>
      </c>
      <c r="C1592" s="5" t="s">
        <v>456</v>
      </c>
      <c r="D1592" s="4" t="s">
        <v>239</v>
      </c>
      <c r="E1592" s="4" t="s">
        <v>733</v>
      </c>
      <c r="F1592" s="4" t="n">
        <v>0</v>
      </c>
      <c r="G1592" s="4" t="n">
        <v>0</v>
      </c>
      <c r="H1592" s="4" t="n">
        <v>0</v>
      </c>
      <c r="I1592" s="4" t="n">
        <f aca="false">SUMIFS(bibli_modele_init!$D$1:$D$4467,bibli_modele_init!$A$1:$A$4467,$C1592,bibli_modele_init!$C$1:$C$4467,$E1592)</f>
        <v>0</v>
      </c>
      <c r="J1592" s="0" t="n">
        <f aca="false">SUMIFS(bibli_modele_init!$E$1:$E$4467,bibli_modele_init!$A$1:$A$4467,$C1592,bibli_modele_init!$C$1:$C$4467,$E1592)</f>
        <v>0</v>
      </c>
      <c r="K1592" s="0" t="n">
        <f aca="false">F1592-I1592</f>
        <v>0</v>
      </c>
      <c r="L1592" s="0" t="n">
        <f aca="false">G1592-J1592</f>
        <v>0</v>
      </c>
      <c r="M1592" s="0" t="n">
        <v>1</v>
      </c>
    </row>
    <row r="1593" customFormat="false" ht="15.8" hidden="false" customHeight="false" outlineLevel="0" collapsed="false">
      <c r="A1593" s="0" t="str">
        <f aca="false">MID(C1593,1,2)</f>
        <v>04</v>
      </c>
      <c r="B1593" s="0" t="str">
        <f aca="false">VLOOKUP(A1593,Nomenclature!$E$1:$F$9,2,0)</f>
        <v>Enseignement Recherche</v>
      </c>
      <c r="C1593" s="5" t="s">
        <v>456</v>
      </c>
      <c r="D1593" s="4" t="s">
        <v>155</v>
      </c>
      <c r="E1593" s="4" t="s">
        <v>734</v>
      </c>
      <c r="F1593" s="4" t="n">
        <v>0.556313124212542</v>
      </c>
      <c r="G1593" s="4" t="n">
        <v>85.0000000000002</v>
      </c>
      <c r="H1593" s="4" t="n">
        <v>300.8595238</v>
      </c>
      <c r="I1593" s="4" t="n">
        <f aca="false">SUMIFS(bibli_modele_init!$D$1:$D$4467,bibli_modele_init!$A$1:$A$4467,$C1593,bibli_modele_init!$C$1:$C$4467,$E1593)</f>
        <v>0</v>
      </c>
      <c r="J1593" s="0" t="n">
        <f aca="false">SUMIFS(bibli_modele_init!$E$1:$E$4467,bibli_modele_init!$A$1:$A$4467,$C1593,bibli_modele_init!$C$1:$C$4467,$E1593)</f>
        <v>0</v>
      </c>
      <c r="K1593" s="0" t="n">
        <f aca="false">F1593-I1593</f>
        <v>0.556313124212542</v>
      </c>
      <c r="L1593" s="0" t="n">
        <f aca="false">G1593-J1593</f>
        <v>85.0000000000002</v>
      </c>
      <c r="M1593" s="0" t="n">
        <v>1</v>
      </c>
    </row>
    <row r="1594" customFormat="false" ht="15.8" hidden="false" customHeight="false" outlineLevel="0" collapsed="false">
      <c r="A1594" s="0" t="str">
        <f aca="false">MID(C1594,1,2)</f>
        <v>04</v>
      </c>
      <c r="B1594" s="0" t="str">
        <f aca="false">VLOOKUP(A1594,Nomenclature!$E$1:$F$9,2,0)</f>
        <v>Enseignement Recherche</v>
      </c>
      <c r="C1594" s="5" t="s">
        <v>456</v>
      </c>
      <c r="D1594" s="4" t="s">
        <v>239</v>
      </c>
      <c r="E1594" s="4" t="s">
        <v>735</v>
      </c>
      <c r="F1594" s="4" t="n">
        <v>0</v>
      </c>
      <c r="G1594" s="4" t="n">
        <v>0</v>
      </c>
      <c r="H1594" s="4" t="n">
        <v>0</v>
      </c>
      <c r="I1594" s="4" t="n">
        <f aca="false">SUMIFS(bibli_modele_init!$D$1:$D$4467,bibli_modele_init!$A$1:$A$4467,$C1594,bibli_modele_init!$C$1:$C$4467,$E1594)</f>
        <v>0</v>
      </c>
      <c r="J1594" s="0" t="n">
        <f aca="false">SUMIFS(bibli_modele_init!$E$1:$E$4467,bibli_modele_init!$A$1:$A$4467,$C1594,bibli_modele_init!$C$1:$C$4467,$E1594)</f>
        <v>0</v>
      </c>
      <c r="K1594" s="0" t="n">
        <f aca="false">F1594-I1594</f>
        <v>0</v>
      </c>
      <c r="L1594" s="0" t="n">
        <f aca="false">G1594-J1594</f>
        <v>0</v>
      </c>
      <c r="M1594" s="0" t="n">
        <v>1</v>
      </c>
    </row>
    <row r="1595" customFormat="false" ht="15.8" hidden="false" customHeight="false" outlineLevel="0" collapsed="false">
      <c r="A1595" s="0" t="str">
        <f aca="false">MID(C1595,1,2)</f>
        <v>04</v>
      </c>
      <c r="B1595" s="0" t="str">
        <f aca="false">VLOOKUP(A1595,Nomenclature!$E$1:$F$9,2,0)</f>
        <v>Enseignement Recherche</v>
      </c>
      <c r="C1595" s="5" t="s">
        <v>456</v>
      </c>
      <c r="D1595" s="4" t="s">
        <v>155</v>
      </c>
      <c r="E1595" s="4" t="s">
        <v>736</v>
      </c>
      <c r="F1595" s="4" t="n">
        <v>0.778838373698706</v>
      </c>
      <c r="G1595" s="4" t="n">
        <v>129.2</v>
      </c>
      <c r="H1595" s="4" t="n">
        <v>885.82142855</v>
      </c>
      <c r="I1595" s="4" t="n">
        <f aca="false">SUMIFS(bibli_modele_init!$D$1:$D$4467,bibli_modele_init!$A$1:$A$4467,$C1595,bibli_modele_init!$C$1:$C$4467,$E1595)</f>
        <v>0</v>
      </c>
      <c r="J1595" s="0" t="n">
        <f aca="false">SUMIFS(bibli_modele_init!$E$1:$E$4467,bibli_modele_init!$A$1:$A$4467,$C1595,bibli_modele_init!$C$1:$C$4467,$E1595)</f>
        <v>0</v>
      </c>
      <c r="K1595" s="0" t="n">
        <f aca="false">F1595-I1595</f>
        <v>0.778838373698706</v>
      </c>
      <c r="L1595" s="0" t="n">
        <f aca="false">G1595-J1595</f>
        <v>129.2</v>
      </c>
      <c r="M1595" s="0" t="n">
        <v>1</v>
      </c>
    </row>
    <row r="1596" customFormat="false" ht="15.8" hidden="false" customHeight="false" outlineLevel="0" collapsed="false">
      <c r="A1596" s="0" t="str">
        <f aca="false">MID(C1596,1,2)</f>
        <v>04</v>
      </c>
      <c r="B1596" s="0" t="str">
        <f aca="false">VLOOKUP(A1596,Nomenclature!$E$1:$F$9,2,0)</f>
        <v>Enseignement Recherche</v>
      </c>
      <c r="C1596" s="5" t="s">
        <v>456</v>
      </c>
      <c r="D1596" s="4" t="s">
        <v>239</v>
      </c>
      <c r="E1596" s="4" t="s">
        <v>737</v>
      </c>
      <c r="F1596" s="4" t="n">
        <v>0</v>
      </c>
      <c r="G1596" s="4" t="n">
        <v>0</v>
      </c>
      <c r="H1596" s="4" t="n">
        <v>0</v>
      </c>
      <c r="I1596" s="4" t="n">
        <f aca="false">SUMIFS(bibli_modele_init!$D$1:$D$4467,bibli_modele_init!$A$1:$A$4467,$C1596,bibli_modele_init!$C$1:$C$4467,$E1596)</f>
        <v>0</v>
      </c>
      <c r="J1596" s="0" t="n">
        <f aca="false">SUMIFS(bibli_modele_init!$E$1:$E$4467,bibli_modele_init!$A$1:$A$4467,$C1596,bibli_modele_init!$C$1:$C$4467,$E1596)</f>
        <v>0</v>
      </c>
      <c r="K1596" s="0" t="n">
        <f aca="false">F1596-I1596</f>
        <v>0</v>
      </c>
      <c r="L1596" s="0" t="n">
        <f aca="false">G1596-J1596</f>
        <v>0</v>
      </c>
      <c r="M1596" s="0" t="n">
        <v>1</v>
      </c>
    </row>
    <row r="1597" customFormat="false" ht="15.8" hidden="false" customHeight="false" outlineLevel="0" collapsed="false">
      <c r="A1597" s="0" t="str">
        <f aca="false">MID(C1597,1,2)</f>
        <v>04</v>
      </c>
      <c r="B1597" s="0" t="str">
        <f aca="false">VLOOKUP(A1597,Nomenclature!$E$1:$F$9,2,0)</f>
        <v>Enseignement Recherche</v>
      </c>
      <c r="C1597" s="5" t="s">
        <v>456</v>
      </c>
      <c r="D1597" s="4" t="s">
        <v>738</v>
      </c>
      <c r="E1597" s="4" t="s">
        <v>738</v>
      </c>
      <c r="F1597" s="4" t="n">
        <v>0.15</v>
      </c>
      <c r="G1597" s="4" t="n">
        <v>20</v>
      </c>
      <c r="H1597" s="4" t="n">
        <v>0</v>
      </c>
      <c r="I1597" s="4" t="n">
        <f aca="false">SUMIFS(bibli_modele_init!$D$1:$D$4467,bibli_modele_init!$A$1:$A$4467,$C1597,bibli_modele_init!$C$1:$C$4467,$E1597)</f>
        <v>0</v>
      </c>
      <c r="J1597" s="0" t="n">
        <f aca="false">SUMIFS(bibli_modele_init!$E$1:$E$4467,bibli_modele_init!$A$1:$A$4467,$C1597,bibli_modele_init!$C$1:$C$4467,$E1597)</f>
        <v>0</v>
      </c>
      <c r="K1597" s="0" t="n">
        <f aca="false">F1597-I1597</f>
        <v>0.15</v>
      </c>
      <c r="L1597" s="0" t="n">
        <f aca="false">G1597-J1597</f>
        <v>20</v>
      </c>
      <c r="M1597" s="0" t="n">
        <v>1</v>
      </c>
    </row>
    <row r="1598" customFormat="false" ht="15.8" hidden="false" customHeight="false" outlineLevel="0" collapsed="false">
      <c r="A1598" s="0" t="str">
        <f aca="false">MID(C1598,1,2)</f>
        <v>04</v>
      </c>
      <c r="B1598" s="0" t="str">
        <f aca="false">VLOOKUP(A1598,Nomenclature!$E$1:$F$9,2,0)</f>
        <v>Enseignement Recherche</v>
      </c>
      <c r="C1598" s="5" t="s">
        <v>580</v>
      </c>
      <c r="D1598" s="4" t="s">
        <v>155</v>
      </c>
      <c r="E1598" s="4" t="s">
        <v>732</v>
      </c>
      <c r="F1598" s="4" t="n">
        <v>0</v>
      </c>
      <c r="G1598" s="4" t="n">
        <v>0</v>
      </c>
      <c r="H1598" s="4" t="n">
        <v>0</v>
      </c>
      <c r="I1598" s="4" t="n">
        <f aca="false">SUMIFS(bibli_modele_init!$D$1:$D$4467,bibli_modele_init!$A$1:$A$4467,$C1598,bibli_modele_init!$C$1:$C$4467,$E1598)</f>
        <v>0</v>
      </c>
      <c r="J1598" s="0" t="n">
        <f aca="false">SUMIFS(bibli_modele_init!$E$1:$E$4467,bibli_modele_init!$A$1:$A$4467,$C1598,bibli_modele_init!$C$1:$C$4467,$E1598)</f>
        <v>0</v>
      </c>
      <c r="K1598" s="0" t="n">
        <f aca="false">F1598-I1598</f>
        <v>0</v>
      </c>
      <c r="L1598" s="0" t="n">
        <f aca="false">G1598-J1598</f>
        <v>0</v>
      </c>
      <c r="M1598" s="0" t="n">
        <v>1</v>
      </c>
    </row>
    <row r="1599" customFormat="false" ht="15.8" hidden="false" customHeight="false" outlineLevel="0" collapsed="false">
      <c r="A1599" s="0" t="str">
        <f aca="false">MID(C1599,1,2)</f>
        <v>04</v>
      </c>
      <c r="B1599" s="0" t="str">
        <f aca="false">VLOOKUP(A1599,Nomenclature!$E$1:$F$9,2,0)</f>
        <v>Enseignement Recherche</v>
      </c>
      <c r="C1599" s="5" t="s">
        <v>580</v>
      </c>
      <c r="D1599" s="4" t="s">
        <v>239</v>
      </c>
      <c r="E1599" s="4" t="s">
        <v>733</v>
      </c>
      <c r="F1599" s="4" t="n">
        <v>0</v>
      </c>
      <c r="G1599" s="4" t="n">
        <v>0</v>
      </c>
      <c r="H1599" s="4" t="n">
        <v>0</v>
      </c>
      <c r="I1599" s="4" t="n">
        <f aca="false">SUMIFS(bibli_modele_init!$D$1:$D$4467,bibli_modele_init!$A$1:$A$4467,$C1599,bibli_modele_init!$C$1:$C$4467,$E1599)</f>
        <v>0</v>
      </c>
      <c r="J1599" s="0" t="n">
        <f aca="false">SUMIFS(bibli_modele_init!$E$1:$E$4467,bibli_modele_init!$A$1:$A$4467,$C1599,bibli_modele_init!$C$1:$C$4467,$E1599)</f>
        <v>0</v>
      </c>
      <c r="K1599" s="0" t="n">
        <f aca="false">F1599-I1599</f>
        <v>0</v>
      </c>
      <c r="L1599" s="0" t="n">
        <f aca="false">G1599-J1599</f>
        <v>0</v>
      </c>
      <c r="M1599" s="0" t="n">
        <v>1</v>
      </c>
    </row>
    <row r="1600" customFormat="false" ht="15.8" hidden="false" customHeight="false" outlineLevel="0" collapsed="false">
      <c r="A1600" s="0" t="str">
        <f aca="false">MID(C1600,1,2)</f>
        <v>04</v>
      </c>
      <c r="B1600" s="0" t="str">
        <f aca="false">VLOOKUP(A1600,Nomenclature!$E$1:$F$9,2,0)</f>
        <v>Enseignement Recherche</v>
      </c>
      <c r="C1600" s="5" t="s">
        <v>580</v>
      </c>
      <c r="D1600" s="4" t="s">
        <v>155</v>
      </c>
      <c r="E1600" s="4" t="s">
        <v>734</v>
      </c>
      <c r="F1600" s="4" t="n">
        <v>0.406533125349953</v>
      </c>
      <c r="G1600" s="4" t="n">
        <v>85.0000000000002</v>
      </c>
      <c r="H1600" s="4" t="n">
        <v>300.8595238</v>
      </c>
      <c r="I1600" s="4" t="n">
        <f aca="false">SUMIFS(bibli_modele_init!$D$1:$D$4467,bibli_modele_init!$A$1:$A$4467,$C1600,bibli_modele_init!$C$1:$C$4467,$E1600)</f>
        <v>0</v>
      </c>
      <c r="J1600" s="0" t="n">
        <f aca="false">SUMIFS(bibli_modele_init!$E$1:$E$4467,bibli_modele_init!$A$1:$A$4467,$C1600,bibli_modele_init!$C$1:$C$4467,$E1600)</f>
        <v>0</v>
      </c>
      <c r="K1600" s="0" t="n">
        <f aca="false">F1600-I1600</f>
        <v>0.406533125349953</v>
      </c>
      <c r="L1600" s="0" t="n">
        <f aca="false">G1600-J1600</f>
        <v>85.0000000000002</v>
      </c>
      <c r="M1600" s="0" t="n">
        <v>1</v>
      </c>
    </row>
    <row r="1601" customFormat="false" ht="15.8" hidden="false" customHeight="false" outlineLevel="0" collapsed="false">
      <c r="A1601" s="0" t="str">
        <f aca="false">MID(C1601,1,2)</f>
        <v>04</v>
      </c>
      <c r="B1601" s="0" t="str">
        <f aca="false">VLOOKUP(A1601,Nomenclature!$E$1:$F$9,2,0)</f>
        <v>Enseignement Recherche</v>
      </c>
      <c r="C1601" s="5" t="s">
        <v>580</v>
      </c>
      <c r="D1601" s="4" t="s">
        <v>239</v>
      </c>
      <c r="E1601" s="4" t="s">
        <v>735</v>
      </c>
      <c r="F1601" s="4" t="n">
        <v>0</v>
      </c>
      <c r="G1601" s="4" t="n">
        <v>0</v>
      </c>
      <c r="H1601" s="4" t="n">
        <v>0</v>
      </c>
      <c r="I1601" s="4" t="n">
        <f aca="false">SUMIFS(bibli_modele_init!$D$1:$D$4467,bibli_modele_init!$A$1:$A$4467,$C1601,bibli_modele_init!$C$1:$C$4467,$E1601)</f>
        <v>0</v>
      </c>
      <c r="J1601" s="0" t="n">
        <f aca="false">SUMIFS(bibli_modele_init!$E$1:$E$4467,bibli_modele_init!$A$1:$A$4467,$C1601,bibli_modele_init!$C$1:$C$4467,$E1601)</f>
        <v>0</v>
      </c>
      <c r="K1601" s="0" t="n">
        <f aca="false">F1601-I1601</f>
        <v>0</v>
      </c>
      <c r="L1601" s="0" t="n">
        <f aca="false">G1601-J1601</f>
        <v>0</v>
      </c>
      <c r="M1601" s="0" t="n">
        <v>1</v>
      </c>
    </row>
    <row r="1602" customFormat="false" ht="15.8" hidden="false" customHeight="false" outlineLevel="0" collapsed="false">
      <c r="A1602" s="0" t="str">
        <f aca="false">MID(C1602,1,2)</f>
        <v>04</v>
      </c>
      <c r="B1602" s="0" t="str">
        <f aca="false">VLOOKUP(A1602,Nomenclature!$E$1:$F$9,2,0)</f>
        <v>Enseignement Recherche</v>
      </c>
      <c r="C1602" s="5" t="s">
        <v>580</v>
      </c>
      <c r="D1602" s="4" t="s">
        <v>155</v>
      </c>
      <c r="E1602" s="4" t="s">
        <v>736</v>
      </c>
      <c r="F1602" s="4" t="n">
        <v>0.736361887622909</v>
      </c>
      <c r="G1602" s="4" t="n">
        <v>129.2</v>
      </c>
      <c r="H1602" s="4" t="n">
        <v>885.82142855</v>
      </c>
      <c r="I1602" s="4" t="n">
        <f aca="false">SUMIFS(bibli_modele_init!$D$1:$D$4467,bibli_modele_init!$A$1:$A$4467,$C1602,bibli_modele_init!$C$1:$C$4467,$E1602)</f>
        <v>0</v>
      </c>
      <c r="J1602" s="0" t="n">
        <f aca="false">SUMIFS(bibli_modele_init!$E$1:$E$4467,bibli_modele_init!$A$1:$A$4467,$C1602,bibli_modele_init!$C$1:$C$4467,$E1602)</f>
        <v>0</v>
      </c>
      <c r="K1602" s="0" t="n">
        <f aca="false">F1602-I1602</f>
        <v>0.736361887622909</v>
      </c>
      <c r="L1602" s="0" t="n">
        <f aca="false">G1602-J1602</f>
        <v>129.2</v>
      </c>
      <c r="M1602" s="0" t="n">
        <v>1</v>
      </c>
    </row>
    <row r="1603" customFormat="false" ht="15.8" hidden="false" customHeight="false" outlineLevel="0" collapsed="false">
      <c r="A1603" s="0" t="str">
        <f aca="false">MID(C1603,1,2)</f>
        <v>04</v>
      </c>
      <c r="B1603" s="0" t="str">
        <f aca="false">VLOOKUP(A1603,Nomenclature!$E$1:$F$9,2,0)</f>
        <v>Enseignement Recherche</v>
      </c>
      <c r="C1603" s="5" t="s">
        <v>580</v>
      </c>
      <c r="D1603" s="4" t="s">
        <v>239</v>
      </c>
      <c r="E1603" s="4" t="s">
        <v>737</v>
      </c>
      <c r="F1603" s="4" t="n">
        <v>0</v>
      </c>
      <c r="G1603" s="4" t="n">
        <v>0</v>
      </c>
      <c r="H1603" s="4" t="n">
        <v>0</v>
      </c>
      <c r="I1603" s="4" t="n">
        <f aca="false">SUMIFS(bibli_modele_init!$D$1:$D$4467,bibli_modele_init!$A$1:$A$4467,$C1603,bibli_modele_init!$C$1:$C$4467,$E1603)</f>
        <v>0</v>
      </c>
      <c r="J1603" s="0" t="n">
        <f aca="false">SUMIFS(bibli_modele_init!$E$1:$E$4467,bibli_modele_init!$A$1:$A$4467,$C1603,bibli_modele_init!$C$1:$C$4467,$E1603)</f>
        <v>0</v>
      </c>
      <c r="K1603" s="0" t="n">
        <f aca="false">F1603-I1603</f>
        <v>0</v>
      </c>
      <c r="L1603" s="0" t="n">
        <f aca="false">G1603-J1603</f>
        <v>0</v>
      </c>
      <c r="M1603" s="0" t="n">
        <v>1</v>
      </c>
    </row>
    <row r="1604" customFormat="false" ht="15.8" hidden="false" customHeight="false" outlineLevel="0" collapsed="false">
      <c r="A1604" s="0" t="str">
        <f aca="false">MID(C1604,1,2)</f>
        <v>04</v>
      </c>
      <c r="B1604" s="0" t="str">
        <f aca="false">VLOOKUP(A1604,Nomenclature!$E$1:$F$9,2,0)</f>
        <v>Enseignement Recherche</v>
      </c>
      <c r="C1604" s="5" t="s">
        <v>580</v>
      </c>
      <c r="D1604" s="4" t="s">
        <v>738</v>
      </c>
      <c r="E1604" s="4" t="s">
        <v>738</v>
      </c>
      <c r="F1604" s="4" t="n">
        <v>0.15</v>
      </c>
      <c r="G1604" s="4" t="n">
        <v>20</v>
      </c>
      <c r="H1604" s="4" t="n">
        <v>0</v>
      </c>
      <c r="I1604" s="4" t="n">
        <f aca="false">SUMIFS(bibli_modele_init!$D$1:$D$4467,bibli_modele_init!$A$1:$A$4467,$C1604,bibli_modele_init!$C$1:$C$4467,$E1604)</f>
        <v>0</v>
      </c>
      <c r="J1604" s="0" t="n">
        <f aca="false">SUMIFS(bibli_modele_init!$E$1:$E$4467,bibli_modele_init!$A$1:$A$4467,$C1604,bibli_modele_init!$C$1:$C$4467,$E1604)</f>
        <v>0</v>
      </c>
      <c r="K1604" s="0" t="n">
        <f aca="false">F1604-I1604</f>
        <v>0.15</v>
      </c>
      <c r="L1604" s="0" t="n">
        <f aca="false">G1604-J1604</f>
        <v>20</v>
      </c>
      <c r="M1604" s="0" t="n">
        <v>1</v>
      </c>
    </row>
    <row r="1605" customFormat="false" ht="15.8" hidden="false" customHeight="false" outlineLevel="0" collapsed="false">
      <c r="A1605" s="0" t="str">
        <f aca="false">MID(C1605,1,2)</f>
        <v>04</v>
      </c>
      <c r="B1605" s="0" t="str">
        <f aca="false">VLOOKUP(A1605,Nomenclature!$E$1:$F$9,2,0)</f>
        <v>Enseignement Recherche</v>
      </c>
      <c r="C1605" s="5" t="s">
        <v>719</v>
      </c>
      <c r="D1605" s="4" t="s">
        <v>155</v>
      </c>
      <c r="E1605" s="4" t="s">
        <v>732</v>
      </c>
      <c r="F1605" s="4" t="n">
        <v>0.951517536827804</v>
      </c>
      <c r="G1605" s="4" t="n">
        <v>164.056653355572</v>
      </c>
      <c r="H1605" s="4" t="n">
        <v>4109.1</v>
      </c>
      <c r="I1605" s="4" t="n">
        <f aca="false">SUMIFS(bibli_modele_init!$D$1:$D$4467,bibli_modele_init!$A$1:$A$4467,$C1605,bibli_modele_init!$C$1:$C$4467,$E1605)</f>
        <v>0.960951768460877</v>
      </c>
      <c r="J1605" s="0" t="n">
        <f aca="false">SUMIFS(bibli_modele_init!$E$1:$E$4467,bibli_modele_init!$A$1:$A$4467,$C1605,bibli_modele_init!$C$1:$C$4467,$E1605)</f>
        <v>237.283333333333</v>
      </c>
      <c r="K1605" s="0" t="n">
        <f aca="false">F1605-I1605</f>
        <v>-0.009434231633073</v>
      </c>
      <c r="L1605" s="0" t="n">
        <f aca="false">G1605-J1605</f>
        <v>-73.226679977761</v>
      </c>
      <c r="M1605" s="0" t="n">
        <v>1</v>
      </c>
    </row>
    <row r="1606" customFormat="false" ht="15.8" hidden="false" customHeight="false" outlineLevel="0" collapsed="false">
      <c r="A1606" s="0" t="str">
        <f aca="false">MID(C1606,1,2)</f>
        <v>04</v>
      </c>
      <c r="B1606" s="0" t="str">
        <f aca="false">VLOOKUP(A1606,Nomenclature!$E$1:$F$9,2,0)</f>
        <v>Enseignement Recherche</v>
      </c>
      <c r="C1606" s="5" t="s">
        <v>719</v>
      </c>
      <c r="D1606" s="4" t="s">
        <v>239</v>
      </c>
      <c r="E1606" s="4" t="s">
        <v>733</v>
      </c>
      <c r="F1606" s="4" t="n">
        <v>0.784584876796134</v>
      </c>
      <c r="G1606" s="4" t="n">
        <v>155.248804769847</v>
      </c>
      <c r="H1606" s="4" t="n">
        <v>1375.366667</v>
      </c>
      <c r="I1606" s="4" t="n">
        <f aca="false">SUMIFS(bibli_modele_init!$D$1:$D$4467,bibli_modele_init!$A$1:$A$4467,$C1606,bibli_modele_init!$C$1:$C$4467,$E1606)</f>
        <v>0.798832188254655</v>
      </c>
      <c r="J1606" s="0" t="n">
        <f aca="false">SUMIFS(bibli_modele_init!$E$1:$E$4467,bibli_modele_init!$A$1:$A$4467,$C1606,bibli_modele_init!$C$1:$C$4467,$E1606)</f>
        <v>154.258333333333</v>
      </c>
      <c r="K1606" s="0" t="n">
        <f aca="false">F1606-I1606</f>
        <v>-0.014247311458521</v>
      </c>
      <c r="L1606" s="0" t="n">
        <f aca="false">G1606-J1606</f>
        <v>0.990471436513985</v>
      </c>
      <c r="M1606" s="0" t="n">
        <v>1</v>
      </c>
    </row>
    <row r="1607" customFormat="false" ht="15.8" hidden="false" customHeight="false" outlineLevel="0" collapsed="false">
      <c r="A1607" s="0" t="str">
        <f aca="false">MID(C1607,1,2)</f>
        <v>04</v>
      </c>
      <c r="B1607" s="0" t="str">
        <f aca="false">VLOOKUP(A1607,Nomenclature!$E$1:$F$9,2,0)</f>
        <v>Enseignement Recherche</v>
      </c>
      <c r="C1607" s="5" t="s">
        <v>719</v>
      </c>
      <c r="D1607" s="4" t="s">
        <v>155</v>
      </c>
      <c r="E1607" s="4" t="s">
        <v>734</v>
      </c>
      <c r="F1607" s="4" t="n">
        <v>0.159719015151161</v>
      </c>
      <c r="G1607" s="4" t="n">
        <v>85</v>
      </c>
      <c r="H1607" s="4" t="n">
        <v>302.0333333</v>
      </c>
      <c r="I1607" s="4" t="n">
        <f aca="false">SUMIFS(bibli_modele_init!$D$1:$D$4467,bibli_modele_init!$A$1:$A$4467,$C1607,bibli_modele_init!$C$1:$C$4467,$E1607)</f>
        <v>0.145172356449625</v>
      </c>
      <c r="J1607" s="0" t="n">
        <f aca="false">SUMIFS(bibli_modele_init!$E$1:$E$4467,bibli_modele_init!$A$1:$A$4467,$C1607,bibli_modele_init!$C$1:$C$4467,$E1607)</f>
        <v>85</v>
      </c>
      <c r="K1607" s="0" t="n">
        <f aca="false">F1607-I1607</f>
        <v>0.014546658701536</v>
      </c>
      <c r="L1607" s="0" t="n">
        <f aca="false">G1607-J1607</f>
        <v>0</v>
      </c>
      <c r="M1607" s="0" t="n">
        <v>1</v>
      </c>
    </row>
    <row r="1608" customFormat="false" ht="15.8" hidden="false" customHeight="false" outlineLevel="0" collapsed="false">
      <c r="A1608" s="0" t="str">
        <f aca="false">MID(C1608,1,2)</f>
        <v>04</v>
      </c>
      <c r="B1608" s="0" t="str">
        <f aca="false">VLOOKUP(A1608,Nomenclature!$E$1:$F$9,2,0)</f>
        <v>Enseignement Recherche</v>
      </c>
      <c r="C1608" s="5" t="s">
        <v>719</v>
      </c>
      <c r="D1608" s="4" t="s">
        <v>239</v>
      </c>
      <c r="E1608" s="4" t="s">
        <v>735</v>
      </c>
      <c r="F1608" s="4" t="n">
        <v>0.131698175781548</v>
      </c>
      <c r="G1608" s="4" t="n">
        <v>102</v>
      </c>
      <c r="H1608" s="4" t="n">
        <v>302.0333333</v>
      </c>
      <c r="I1608" s="4" t="n">
        <f aca="false">SUMIFS(bibli_modele_init!$D$1:$D$4467,bibli_modele_init!$A$1:$A$4467,$C1608,bibli_modele_init!$C$1:$C$4467,$E1608)</f>
        <v>0.134089688742746</v>
      </c>
      <c r="J1608" s="0" t="n">
        <f aca="false">SUMIFS(bibli_modele_init!$E$1:$E$4467,bibli_modele_init!$A$1:$A$4467,$C1608,bibli_modele_init!$C$1:$C$4467,$E1608)</f>
        <v>102</v>
      </c>
      <c r="K1608" s="0" t="n">
        <f aca="false">F1608-I1608</f>
        <v>-0.00239151296119799</v>
      </c>
      <c r="L1608" s="0" t="n">
        <f aca="false">G1608-J1608</f>
        <v>0</v>
      </c>
      <c r="M1608" s="0" t="n">
        <v>1</v>
      </c>
    </row>
    <row r="1609" customFormat="false" ht="15.8" hidden="false" customHeight="false" outlineLevel="0" collapsed="false">
      <c r="A1609" s="0" t="str">
        <f aca="false">MID(C1609,1,2)</f>
        <v>04</v>
      </c>
      <c r="B1609" s="0" t="str">
        <f aca="false">VLOOKUP(A1609,Nomenclature!$E$1:$F$9,2,0)</f>
        <v>Enseignement Recherche</v>
      </c>
      <c r="C1609" s="5" t="s">
        <v>719</v>
      </c>
      <c r="D1609" s="4" t="s">
        <v>155</v>
      </c>
      <c r="E1609" s="4" t="s">
        <v>736</v>
      </c>
      <c r="F1609" s="4" t="n">
        <v>0.223606621154534</v>
      </c>
      <c r="G1609" s="4" t="n">
        <v>129.2</v>
      </c>
      <c r="H1609" s="4" t="n">
        <v>889.1</v>
      </c>
      <c r="I1609" s="4" t="n">
        <f aca="false">SUMIFS(bibli_modele_init!$D$1:$D$4467,bibli_modele_init!$A$1:$A$4467,$C1609,bibli_modele_init!$C$1:$C$4467,$E1609)</f>
        <v>0.203241299029475</v>
      </c>
      <c r="J1609" s="0" t="n">
        <f aca="false">SUMIFS(bibli_modele_init!$E$1:$E$4467,bibli_modele_init!$A$1:$A$4467,$C1609,bibli_modele_init!$C$1:$C$4467,$E1609)</f>
        <v>129.2</v>
      </c>
      <c r="K1609" s="0" t="n">
        <f aca="false">F1609-I1609</f>
        <v>0.020365322125059</v>
      </c>
      <c r="L1609" s="0" t="n">
        <f aca="false">G1609-J1609</f>
        <v>0</v>
      </c>
      <c r="M1609" s="0" t="n">
        <v>1</v>
      </c>
    </row>
    <row r="1610" customFormat="false" ht="15.8" hidden="false" customHeight="false" outlineLevel="0" collapsed="false">
      <c r="A1610" s="0" t="str">
        <f aca="false">MID(C1610,1,2)</f>
        <v>04</v>
      </c>
      <c r="B1610" s="0" t="str">
        <f aca="false">VLOOKUP(A1610,Nomenclature!$E$1:$F$9,2,0)</f>
        <v>Enseignement Recherche</v>
      </c>
      <c r="C1610" s="5" t="s">
        <v>719</v>
      </c>
      <c r="D1610" s="4" t="s">
        <v>239</v>
      </c>
      <c r="E1610" s="4" t="s">
        <v>737</v>
      </c>
      <c r="F1610" s="4" t="n">
        <v>0.184377446047091</v>
      </c>
      <c r="G1610" s="4" t="n">
        <v>142.8</v>
      </c>
      <c r="H1610" s="4" t="n">
        <v>302.0333333</v>
      </c>
      <c r="I1610" s="4" t="n">
        <f aca="false">SUMIFS(bibli_modele_init!$D$1:$D$4467,bibli_modele_init!$A$1:$A$4467,$C1610,bibli_modele_init!$C$1:$C$4467,$E1610)</f>
        <v>0.187725564239844</v>
      </c>
      <c r="J1610" s="0" t="n">
        <f aca="false">SUMIFS(bibli_modele_init!$E$1:$E$4467,bibli_modele_init!$A$1:$A$4467,$C1610,bibli_modele_init!$C$1:$C$4467,$E1610)</f>
        <v>142.8</v>
      </c>
      <c r="K1610" s="0" t="n">
        <f aca="false">F1610-I1610</f>
        <v>-0.00334811819275299</v>
      </c>
      <c r="L1610" s="0" t="n">
        <f aca="false">G1610-J1610</f>
        <v>0</v>
      </c>
      <c r="M1610" s="0" t="n">
        <v>1</v>
      </c>
    </row>
    <row r="1611" customFormat="false" ht="15.8" hidden="false" customHeight="false" outlineLevel="0" collapsed="false">
      <c r="A1611" s="0" t="str">
        <f aca="false">MID(C1611,1,2)</f>
        <v>04</v>
      </c>
      <c r="B1611" s="0" t="str">
        <f aca="false">VLOOKUP(A1611,Nomenclature!$E$1:$F$9,2,0)</f>
        <v>Enseignement Recherche</v>
      </c>
      <c r="C1611" s="5" t="s">
        <v>719</v>
      </c>
      <c r="D1611" s="4" t="s">
        <v>738</v>
      </c>
      <c r="E1611" s="4" t="s">
        <v>738</v>
      </c>
      <c r="F1611" s="4" t="n">
        <v>0.15</v>
      </c>
      <c r="G1611" s="4" t="n">
        <v>20</v>
      </c>
      <c r="H1611" s="4" t="n">
        <v>0</v>
      </c>
      <c r="I1611" s="4" t="n">
        <f aca="false">SUMIFS(bibli_modele_init!$D$1:$D$4467,bibli_modele_init!$A$1:$A$4467,$C1611,bibli_modele_init!$C$1:$C$4467,$E1611)</f>
        <v>0.15</v>
      </c>
      <c r="J1611" s="0" t="n">
        <f aca="false">SUMIFS(bibli_modele_init!$E$1:$E$4467,bibli_modele_init!$A$1:$A$4467,$C1611,bibli_modele_init!$C$1:$C$4467,$E1611)</f>
        <v>20</v>
      </c>
      <c r="K1611" s="0" t="n">
        <f aca="false">F1611-I1611</f>
        <v>0</v>
      </c>
      <c r="L1611" s="0" t="n">
        <f aca="false">G1611-J1611</f>
        <v>0</v>
      </c>
      <c r="M1611" s="0" t="n">
        <v>1</v>
      </c>
    </row>
    <row r="1612" customFormat="false" ht="15.8" hidden="false" customHeight="false" outlineLevel="0" collapsed="false">
      <c r="A1612" s="0" t="str">
        <f aca="false">MID(C1612,1,2)</f>
        <v>04</v>
      </c>
      <c r="B1612" s="0" t="str">
        <f aca="false">VLOOKUP(A1612,Nomenclature!$E$1:$F$9,2,0)</f>
        <v>Enseignement Recherche</v>
      </c>
      <c r="C1612" s="5" t="s">
        <v>602</v>
      </c>
      <c r="D1612" s="4" t="s">
        <v>155</v>
      </c>
      <c r="E1612" s="4" t="s">
        <v>732</v>
      </c>
      <c r="F1612" s="4" t="n">
        <v>0.927506905219011</v>
      </c>
      <c r="G1612" s="4" t="n">
        <v>185.995364839859</v>
      </c>
      <c r="H1612" s="4" t="n">
        <v>4052.625</v>
      </c>
      <c r="I1612" s="4" t="n">
        <f aca="false">SUMIFS(bibli_modele_init!$D$1:$D$4467,bibli_modele_init!$A$1:$A$4467,$C1612,bibli_modele_init!$C$1:$C$4467,$E1612)</f>
        <v>0.940948069374687</v>
      </c>
      <c r="J1612" s="0" t="n">
        <f aca="false">SUMIFS(bibli_modele_init!$E$1:$E$4467,bibli_modele_init!$A$1:$A$4467,$C1612,bibli_modele_init!$C$1:$C$4467,$E1612)</f>
        <v>260.700614420213</v>
      </c>
      <c r="K1612" s="0" t="n">
        <f aca="false">F1612-I1612</f>
        <v>-0.0134411641556761</v>
      </c>
      <c r="L1612" s="0" t="n">
        <f aca="false">G1612-J1612</f>
        <v>-74.705249580354</v>
      </c>
      <c r="M1612" s="0" t="n">
        <v>1</v>
      </c>
    </row>
    <row r="1613" customFormat="false" ht="15.8" hidden="false" customHeight="false" outlineLevel="0" collapsed="false">
      <c r="A1613" s="0" t="str">
        <f aca="false">MID(C1613,1,2)</f>
        <v>04</v>
      </c>
      <c r="B1613" s="0" t="str">
        <f aca="false">VLOOKUP(A1613,Nomenclature!$E$1:$F$9,2,0)</f>
        <v>Enseignement Recherche</v>
      </c>
      <c r="C1613" s="5" t="s">
        <v>602</v>
      </c>
      <c r="D1613" s="4" t="s">
        <v>239</v>
      </c>
      <c r="E1613" s="4" t="s">
        <v>733</v>
      </c>
      <c r="F1613" s="4" t="n">
        <v>0.736350097828265</v>
      </c>
      <c r="G1613" s="4" t="n">
        <v>160.085545820827</v>
      </c>
      <c r="H1613" s="4" t="n">
        <v>1357.925</v>
      </c>
      <c r="I1613" s="4" t="n">
        <f aca="false">SUMIFS(bibli_modele_init!$D$1:$D$4467,bibli_modele_init!$A$1:$A$4467,$C1613,bibli_modele_init!$C$1:$C$4467,$E1613)</f>
        <v>0.753635633303044</v>
      </c>
      <c r="J1613" s="0" t="n">
        <f aca="false">SUMIFS(bibli_modele_init!$E$1:$E$4467,bibli_modele_init!$A$1:$A$4467,$C1613,bibli_modele_init!$C$1:$C$4467,$E1613)</f>
        <v>159.691491345282</v>
      </c>
      <c r="K1613" s="0" t="n">
        <f aca="false">F1613-I1613</f>
        <v>-0.017285535474779</v>
      </c>
      <c r="L1613" s="0" t="n">
        <f aca="false">G1613-J1613</f>
        <v>0.394054475545005</v>
      </c>
      <c r="M1613" s="0" t="n">
        <v>1</v>
      </c>
    </row>
    <row r="1614" customFormat="false" ht="15.8" hidden="false" customHeight="false" outlineLevel="0" collapsed="false">
      <c r="A1614" s="0" t="str">
        <f aca="false">MID(C1614,1,2)</f>
        <v>04</v>
      </c>
      <c r="B1614" s="0" t="str">
        <f aca="false">VLOOKUP(A1614,Nomenclature!$E$1:$F$9,2,0)</f>
        <v>Enseignement Recherche</v>
      </c>
      <c r="C1614" s="5" t="s">
        <v>602</v>
      </c>
      <c r="D1614" s="4" t="s">
        <v>155</v>
      </c>
      <c r="E1614" s="4" t="s">
        <v>734</v>
      </c>
      <c r="F1614" s="4" t="n">
        <v>0.155688659130084</v>
      </c>
      <c r="G1614" s="4" t="n">
        <v>84.9999999999999</v>
      </c>
      <c r="H1614" s="4" t="n">
        <v>297.925</v>
      </c>
      <c r="I1614" s="4" t="n">
        <f aca="false">SUMIFS(bibli_modele_init!$D$1:$D$4467,bibli_modele_init!$A$1:$A$4467,$C1614,bibli_modele_init!$C$1:$C$4467,$E1614)</f>
        <v>0.142150369051962</v>
      </c>
      <c r="J1614" s="0" t="n">
        <f aca="false">SUMIFS(bibli_modele_init!$E$1:$E$4467,bibli_modele_init!$A$1:$A$4467,$C1614,bibli_modele_init!$C$1:$C$4467,$E1614)</f>
        <v>85</v>
      </c>
      <c r="K1614" s="0" t="n">
        <f aca="false">F1614-I1614</f>
        <v>0.013538290078122</v>
      </c>
      <c r="L1614" s="0" t="n">
        <f aca="false">G1614-J1614</f>
        <v>0</v>
      </c>
      <c r="M1614" s="0" t="n">
        <v>1</v>
      </c>
    </row>
    <row r="1615" customFormat="false" ht="15.8" hidden="false" customHeight="false" outlineLevel="0" collapsed="false">
      <c r="A1615" s="0" t="str">
        <f aca="false">MID(C1615,1,2)</f>
        <v>04</v>
      </c>
      <c r="B1615" s="0" t="str">
        <f aca="false">VLOOKUP(A1615,Nomenclature!$E$1:$F$9,2,0)</f>
        <v>Enseignement Recherche</v>
      </c>
      <c r="C1615" s="5" t="s">
        <v>602</v>
      </c>
      <c r="D1615" s="4" t="s">
        <v>239</v>
      </c>
      <c r="E1615" s="4" t="s">
        <v>735</v>
      </c>
      <c r="F1615" s="4" t="n">
        <v>0.123601623595588</v>
      </c>
      <c r="G1615" s="4" t="n">
        <v>102</v>
      </c>
      <c r="H1615" s="4" t="n">
        <v>297.925</v>
      </c>
      <c r="I1615" s="4" t="n">
        <f aca="false">SUMIFS(bibli_modele_init!$D$1:$D$4467,bibli_modele_init!$A$1:$A$4467,$C1615,bibli_modele_init!$C$1:$C$4467,$E1615)</f>
        <v>0.126503124161582</v>
      </c>
      <c r="J1615" s="0" t="n">
        <f aca="false">SUMIFS(bibli_modele_init!$E$1:$E$4467,bibli_modele_init!$A$1:$A$4467,$C1615,bibli_modele_init!$C$1:$C$4467,$E1615)</f>
        <v>102</v>
      </c>
      <c r="K1615" s="0" t="n">
        <f aca="false">F1615-I1615</f>
        <v>-0.00290150056599402</v>
      </c>
      <c r="L1615" s="0" t="n">
        <f aca="false">G1615-J1615</f>
        <v>0</v>
      </c>
      <c r="M1615" s="0" t="n">
        <v>1</v>
      </c>
    </row>
    <row r="1616" customFormat="false" ht="15.8" hidden="false" customHeight="false" outlineLevel="0" collapsed="false">
      <c r="A1616" s="0" t="str">
        <f aca="false">MID(C1616,1,2)</f>
        <v>04</v>
      </c>
      <c r="B1616" s="0" t="str">
        <f aca="false">VLOOKUP(A1616,Nomenclature!$E$1:$F$9,2,0)</f>
        <v>Enseignement Recherche</v>
      </c>
      <c r="C1616" s="5" t="s">
        <v>602</v>
      </c>
      <c r="D1616" s="4" t="s">
        <v>155</v>
      </c>
      <c r="E1616" s="4" t="s">
        <v>736</v>
      </c>
      <c r="F1616" s="4" t="n">
        <v>0.217964122726468</v>
      </c>
      <c r="G1616" s="4" t="n">
        <v>129.2</v>
      </c>
      <c r="H1616" s="4" t="n">
        <v>877.625</v>
      </c>
      <c r="I1616" s="4" t="n">
        <f aca="false">SUMIFS(bibli_modele_init!$D$1:$D$4467,bibli_modele_init!$A$1:$A$4467,$C1616,bibli_modele_init!$C$1:$C$4467,$E1616)</f>
        <v>0.199010516672746</v>
      </c>
      <c r="J1616" s="0" t="n">
        <f aca="false">SUMIFS(bibli_modele_init!$E$1:$E$4467,bibli_modele_init!$A$1:$A$4467,$C1616,bibli_modele_init!$C$1:$C$4467,$E1616)</f>
        <v>129.2</v>
      </c>
      <c r="K1616" s="0" t="n">
        <f aca="false">F1616-I1616</f>
        <v>0.018953606053722</v>
      </c>
      <c r="L1616" s="0" t="n">
        <f aca="false">G1616-J1616</f>
        <v>0</v>
      </c>
      <c r="M1616" s="0" t="n">
        <v>1</v>
      </c>
    </row>
    <row r="1617" customFormat="false" ht="15.8" hidden="false" customHeight="false" outlineLevel="0" collapsed="false">
      <c r="A1617" s="0" t="str">
        <f aca="false">MID(C1617,1,2)</f>
        <v>04</v>
      </c>
      <c r="B1617" s="0" t="str">
        <f aca="false">VLOOKUP(A1617,Nomenclature!$E$1:$F$9,2,0)</f>
        <v>Enseignement Recherche</v>
      </c>
      <c r="C1617" s="5" t="s">
        <v>602</v>
      </c>
      <c r="D1617" s="4" t="s">
        <v>239</v>
      </c>
      <c r="E1617" s="4" t="s">
        <v>737</v>
      </c>
      <c r="F1617" s="4" t="n">
        <v>0.173042272989642</v>
      </c>
      <c r="G1617" s="4" t="n">
        <v>142.8</v>
      </c>
      <c r="H1617" s="4" t="n">
        <v>297.925</v>
      </c>
      <c r="I1617" s="4" t="n">
        <f aca="false">SUMIFS(bibli_modele_init!$D$1:$D$4467,bibli_modele_init!$A$1:$A$4467,$C1617,bibli_modele_init!$C$1:$C$4467,$E1617)</f>
        <v>0.177104373826215</v>
      </c>
      <c r="J1617" s="0" t="n">
        <f aca="false">SUMIFS(bibli_modele_init!$E$1:$E$4467,bibli_modele_init!$A$1:$A$4467,$C1617,bibli_modele_init!$C$1:$C$4467,$E1617)</f>
        <v>142.8</v>
      </c>
      <c r="K1617" s="0" t="n">
        <f aca="false">F1617-I1617</f>
        <v>-0.00406210083657302</v>
      </c>
      <c r="L1617" s="0" t="n">
        <f aca="false">G1617-J1617</f>
        <v>0</v>
      </c>
      <c r="M1617" s="0" t="n">
        <v>1</v>
      </c>
    </row>
    <row r="1618" customFormat="false" ht="15.8" hidden="false" customHeight="false" outlineLevel="0" collapsed="false">
      <c r="A1618" s="0" t="str">
        <f aca="false">MID(C1618,1,2)</f>
        <v>04</v>
      </c>
      <c r="B1618" s="0" t="str">
        <f aca="false">VLOOKUP(A1618,Nomenclature!$E$1:$F$9,2,0)</f>
        <v>Enseignement Recherche</v>
      </c>
      <c r="C1618" s="5" t="s">
        <v>602</v>
      </c>
      <c r="D1618" s="4" t="s">
        <v>738</v>
      </c>
      <c r="E1618" s="4" t="s">
        <v>738</v>
      </c>
      <c r="F1618" s="4" t="n">
        <v>0.15</v>
      </c>
      <c r="G1618" s="4" t="n">
        <v>20</v>
      </c>
      <c r="H1618" s="4" t="n">
        <v>0</v>
      </c>
      <c r="I1618" s="4" t="n">
        <f aca="false">SUMIFS(bibli_modele_init!$D$1:$D$4467,bibli_modele_init!$A$1:$A$4467,$C1618,bibli_modele_init!$C$1:$C$4467,$E1618)</f>
        <v>0.15</v>
      </c>
      <c r="J1618" s="0" t="n">
        <f aca="false">SUMIFS(bibli_modele_init!$E$1:$E$4467,bibli_modele_init!$A$1:$A$4467,$C1618,bibli_modele_init!$C$1:$C$4467,$E1618)</f>
        <v>20</v>
      </c>
      <c r="K1618" s="0" t="n">
        <f aca="false">F1618-I1618</f>
        <v>0</v>
      </c>
      <c r="L1618" s="0" t="n">
        <f aca="false">G1618-J1618</f>
        <v>0</v>
      </c>
      <c r="M1618" s="0" t="n">
        <v>1</v>
      </c>
    </row>
    <row r="1619" customFormat="false" ht="15.8" hidden="false" customHeight="false" outlineLevel="0" collapsed="false">
      <c r="A1619" s="0" t="str">
        <f aca="false">MID(C1619,1,2)</f>
        <v>04</v>
      </c>
      <c r="B1619" s="0" t="str">
        <f aca="false">VLOOKUP(A1619,Nomenclature!$E$1:$F$9,2,0)</f>
        <v>Enseignement Recherche</v>
      </c>
      <c r="C1619" s="5" t="s">
        <v>458</v>
      </c>
      <c r="D1619" s="4" t="s">
        <v>155</v>
      </c>
      <c r="E1619" s="4" t="s">
        <v>732</v>
      </c>
      <c r="F1619" s="4" t="n">
        <v>0</v>
      </c>
      <c r="G1619" s="4" t="n">
        <v>0</v>
      </c>
      <c r="H1619" s="4" t="n">
        <v>0</v>
      </c>
      <c r="I1619" s="4" t="n">
        <f aca="false">SUMIFS(bibli_modele_init!$D$1:$D$4467,bibli_modele_init!$A$1:$A$4467,$C1619,bibli_modele_init!$C$1:$C$4467,$E1619)</f>
        <v>0</v>
      </c>
      <c r="J1619" s="0" t="n">
        <f aca="false">SUMIFS(bibli_modele_init!$E$1:$E$4467,bibli_modele_init!$A$1:$A$4467,$C1619,bibli_modele_init!$C$1:$C$4467,$E1619)</f>
        <v>0</v>
      </c>
      <c r="K1619" s="0" t="n">
        <f aca="false">F1619-I1619</f>
        <v>0</v>
      </c>
      <c r="L1619" s="0" t="n">
        <f aca="false">G1619-J1619</f>
        <v>0</v>
      </c>
      <c r="M1619" s="0" t="n">
        <v>1</v>
      </c>
    </row>
    <row r="1620" customFormat="false" ht="15.8" hidden="false" customHeight="false" outlineLevel="0" collapsed="false">
      <c r="A1620" s="0" t="str">
        <f aca="false">MID(C1620,1,2)</f>
        <v>04</v>
      </c>
      <c r="B1620" s="0" t="str">
        <f aca="false">VLOOKUP(A1620,Nomenclature!$E$1:$F$9,2,0)</f>
        <v>Enseignement Recherche</v>
      </c>
      <c r="C1620" s="5" t="s">
        <v>458</v>
      </c>
      <c r="D1620" s="4" t="s">
        <v>239</v>
      </c>
      <c r="E1620" s="4" t="s">
        <v>733</v>
      </c>
      <c r="F1620" s="4" t="n">
        <v>0</v>
      </c>
      <c r="G1620" s="4" t="n">
        <v>0</v>
      </c>
      <c r="H1620" s="4" t="n">
        <v>0</v>
      </c>
      <c r="I1620" s="4" t="n">
        <f aca="false">SUMIFS(bibli_modele_init!$D$1:$D$4467,bibli_modele_init!$A$1:$A$4467,$C1620,bibli_modele_init!$C$1:$C$4467,$E1620)</f>
        <v>0</v>
      </c>
      <c r="J1620" s="0" t="n">
        <f aca="false">SUMIFS(bibli_modele_init!$E$1:$E$4467,bibli_modele_init!$A$1:$A$4467,$C1620,bibli_modele_init!$C$1:$C$4467,$E1620)</f>
        <v>0</v>
      </c>
      <c r="K1620" s="0" t="n">
        <f aca="false">F1620-I1620</f>
        <v>0</v>
      </c>
      <c r="L1620" s="0" t="n">
        <f aca="false">G1620-J1620</f>
        <v>0</v>
      </c>
      <c r="M1620" s="0" t="n">
        <v>1</v>
      </c>
    </row>
    <row r="1621" customFormat="false" ht="15.8" hidden="false" customHeight="false" outlineLevel="0" collapsed="false">
      <c r="A1621" s="0" t="str">
        <f aca="false">MID(C1621,1,2)</f>
        <v>04</v>
      </c>
      <c r="B1621" s="0" t="str">
        <f aca="false">VLOOKUP(A1621,Nomenclature!$E$1:$F$9,2,0)</f>
        <v>Enseignement Recherche</v>
      </c>
      <c r="C1621" s="5" t="s">
        <v>458</v>
      </c>
      <c r="D1621" s="4" t="s">
        <v>155</v>
      </c>
      <c r="E1621" s="4" t="s">
        <v>734</v>
      </c>
      <c r="F1621" s="4" t="n">
        <v>0.5605597771437</v>
      </c>
      <c r="G1621" s="4" t="n">
        <v>84.9999999999999</v>
      </c>
      <c r="H1621" s="4" t="n">
        <v>298.80535715</v>
      </c>
      <c r="I1621" s="4" t="n">
        <f aca="false">SUMIFS(bibli_modele_init!$D$1:$D$4467,bibli_modele_init!$A$1:$A$4467,$C1621,bibli_modele_init!$C$1:$C$4467,$E1621)</f>
        <v>0</v>
      </c>
      <c r="J1621" s="0" t="n">
        <f aca="false">SUMIFS(bibli_modele_init!$E$1:$E$4467,bibli_modele_init!$A$1:$A$4467,$C1621,bibli_modele_init!$C$1:$C$4467,$E1621)</f>
        <v>0</v>
      </c>
      <c r="K1621" s="0" t="n">
        <f aca="false">F1621-I1621</f>
        <v>0.5605597771437</v>
      </c>
      <c r="L1621" s="0" t="n">
        <f aca="false">G1621-J1621</f>
        <v>84.9999999999999</v>
      </c>
      <c r="M1621" s="0" t="n">
        <v>1</v>
      </c>
    </row>
    <row r="1622" customFormat="false" ht="15.8" hidden="false" customHeight="false" outlineLevel="0" collapsed="false">
      <c r="A1622" s="0" t="str">
        <f aca="false">MID(C1622,1,2)</f>
        <v>04</v>
      </c>
      <c r="B1622" s="0" t="str">
        <f aca="false">VLOOKUP(A1622,Nomenclature!$E$1:$F$9,2,0)</f>
        <v>Enseignement Recherche</v>
      </c>
      <c r="C1622" s="5" t="s">
        <v>458</v>
      </c>
      <c r="D1622" s="4" t="s">
        <v>239</v>
      </c>
      <c r="E1622" s="4" t="s">
        <v>735</v>
      </c>
      <c r="F1622" s="4" t="n">
        <v>0</v>
      </c>
      <c r="G1622" s="4" t="n">
        <v>0</v>
      </c>
      <c r="H1622" s="4" t="n">
        <v>0</v>
      </c>
      <c r="I1622" s="4" t="n">
        <f aca="false">SUMIFS(bibli_modele_init!$D$1:$D$4467,bibli_modele_init!$A$1:$A$4467,$C1622,bibli_modele_init!$C$1:$C$4467,$E1622)</f>
        <v>0</v>
      </c>
      <c r="J1622" s="0" t="n">
        <f aca="false">SUMIFS(bibli_modele_init!$E$1:$E$4467,bibli_modele_init!$A$1:$A$4467,$C1622,bibli_modele_init!$C$1:$C$4467,$E1622)</f>
        <v>0</v>
      </c>
      <c r="K1622" s="0" t="n">
        <f aca="false">F1622-I1622</f>
        <v>0</v>
      </c>
      <c r="L1622" s="0" t="n">
        <f aca="false">G1622-J1622</f>
        <v>0</v>
      </c>
      <c r="M1622" s="0" t="n">
        <v>1</v>
      </c>
    </row>
    <row r="1623" customFormat="false" ht="15.8" hidden="false" customHeight="false" outlineLevel="0" collapsed="false">
      <c r="A1623" s="0" t="str">
        <f aca="false">MID(C1623,1,2)</f>
        <v>04</v>
      </c>
      <c r="B1623" s="0" t="str">
        <f aca="false">VLOOKUP(A1623,Nomenclature!$E$1:$F$9,2,0)</f>
        <v>Enseignement Recherche</v>
      </c>
      <c r="C1623" s="5" t="s">
        <v>458</v>
      </c>
      <c r="D1623" s="4" t="s">
        <v>155</v>
      </c>
      <c r="E1623" s="4" t="s">
        <v>736</v>
      </c>
      <c r="F1623" s="4" t="n">
        <v>0.784783687800809</v>
      </c>
      <c r="G1623" s="4" t="n">
        <v>129.2</v>
      </c>
      <c r="H1623" s="4" t="n">
        <v>880.08392855</v>
      </c>
      <c r="I1623" s="4" t="n">
        <f aca="false">SUMIFS(bibli_modele_init!$D$1:$D$4467,bibli_modele_init!$A$1:$A$4467,$C1623,bibli_modele_init!$C$1:$C$4467,$E1623)</f>
        <v>0</v>
      </c>
      <c r="J1623" s="0" t="n">
        <f aca="false">SUMIFS(bibli_modele_init!$E$1:$E$4467,bibli_modele_init!$A$1:$A$4467,$C1623,bibli_modele_init!$C$1:$C$4467,$E1623)</f>
        <v>0</v>
      </c>
      <c r="K1623" s="0" t="n">
        <f aca="false">F1623-I1623</f>
        <v>0.784783687800809</v>
      </c>
      <c r="L1623" s="0" t="n">
        <f aca="false">G1623-J1623</f>
        <v>129.2</v>
      </c>
      <c r="M1623" s="0" t="n">
        <v>1</v>
      </c>
    </row>
    <row r="1624" customFormat="false" ht="15.8" hidden="false" customHeight="false" outlineLevel="0" collapsed="false">
      <c r="A1624" s="0" t="str">
        <f aca="false">MID(C1624,1,2)</f>
        <v>04</v>
      </c>
      <c r="B1624" s="0" t="str">
        <f aca="false">VLOOKUP(A1624,Nomenclature!$E$1:$F$9,2,0)</f>
        <v>Enseignement Recherche</v>
      </c>
      <c r="C1624" s="5" t="s">
        <v>458</v>
      </c>
      <c r="D1624" s="4" t="s">
        <v>239</v>
      </c>
      <c r="E1624" s="4" t="s">
        <v>737</v>
      </c>
      <c r="F1624" s="4" t="n">
        <v>0</v>
      </c>
      <c r="G1624" s="4" t="n">
        <v>0</v>
      </c>
      <c r="H1624" s="4" t="n">
        <v>0</v>
      </c>
      <c r="I1624" s="4" t="n">
        <f aca="false">SUMIFS(bibli_modele_init!$D$1:$D$4467,bibli_modele_init!$A$1:$A$4467,$C1624,bibli_modele_init!$C$1:$C$4467,$E1624)</f>
        <v>0</v>
      </c>
      <c r="J1624" s="0" t="n">
        <f aca="false">SUMIFS(bibli_modele_init!$E$1:$E$4467,bibli_modele_init!$A$1:$A$4467,$C1624,bibli_modele_init!$C$1:$C$4467,$E1624)</f>
        <v>0</v>
      </c>
      <c r="K1624" s="0" t="n">
        <f aca="false">F1624-I1624</f>
        <v>0</v>
      </c>
      <c r="L1624" s="0" t="n">
        <f aca="false">G1624-J1624</f>
        <v>0</v>
      </c>
      <c r="M1624" s="0" t="n">
        <v>1</v>
      </c>
    </row>
    <row r="1625" customFormat="false" ht="15.8" hidden="false" customHeight="false" outlineLevel="0" collapsed="false">
      <c r="A1625" s="0" t="str">
        <f aca="false">MID(C1625,1,2)</f>
        <v>04</v>
      </c>
      <c r="B1625" s="0" t="str">
        <f aca="false">VLOOKUP(A1625,Nomenclature!$E$1:$F$9,2,0)</f>
        <v>Enseignement Recherche</v>
      </c>
      <c r="C1625" s="5" t="s">
        <v>458</v>
      </c>
      <c r="D1625" s="4" t="s">
        <v>738</v>
      </c>
      <c r="E1625" s="4" t="s">
        <v>738</v>
      </c>
      <c r="F1625" s="4" t="n">
        <v>0.15</v>
      </c>
      <c r="G1625" s="4" t="n">
        <v>20</v>
      </c>
      <c r="H1625" s="4" t="n">
        <v>0</v>
      </c>
      <c r="I1625" s="4" t="n">
        <f aca="false">SUMIFS(bibli_modele_init!$D$1:$D$4467,bibli_modele_init!$A$1:$A$4467,$C1625,bibli_modele_init!$C$1:$C$4467,$E1625)</f>
        <v>0</v>
      </c>
      <c r="J1625" s="0" t="n">
        <f aca="false">SUMIFS(bibli_modele_init!$E$1:$E$4467,bibli_modele_init!$A$1:$A$4467,$C1625,bibli_modele_init!$C$1:$C$4467,$E1625)</f>
        <v>0</v>
      </c>
      <c r="K1625" s="0" t="n">
        <f aca="false">F1625-I1625</f>
        <v>0.15</v>
      </c>
      <c r="L1625" s="0" t="n">
        <f aca="false">G1625-J1625</f>
        <v>20</v>
      </c>
      <c r="M1625" s="0" t="n">
        <v>1</v>
      </c>
    </row>
    <row r="1626" customFormat="false" ht="15.8" hidden="false" customHeight="false" outlineLevel="0" collapsed="false">
      <c r="A1626" s="0" t="str">
        <f aca="false">MID(C1626,1,2)</f>
        <v>04</v>
      </c>
      <c r="B1626" s="0" t="str">
        <f aca="false">VLOOKUP(A1626,Nomenclature!$E$1:$F$9,2,0)</f>
        <v>Enseignement Recherche</v>
      </c>
      <c r="C1626" s="5" t="s">
        <v>581</v>
      </c>
      <c r="D1626" s="4" t="s">
        <v>155</v>
      </c>
      <c r="E1626" s="4" t="s">
        <v>732</v>
      </c>
      <c r="F1626" s="4" t="n">
        <v>0</v>
      </c>
      <c r="G1626" s="4" t="n">
        <v>0</v>
      </c>
      <c r="H1626" s="4" t="n">
        <v>0</v>
      </c>
      <c r="I1626" s="4" t="n">
        <f aca="false">SUMIFS(bibli_modele_init!$D$1:$D$4467,bibli_modele_init!$A$1:$A$4467,$C1626,bibli_modele_init!$C$1:$C$4467,$E1626)</f>
        <v>0</v>
      </c>
      <c r="J1626" s="0" t="n">
        <f aca="false">SUMIFS(bibli_modele_init!$E$1:$E$4467,bibli_modele_init!$A$1:$A$4467,$C1626,bibli_modele_init!$C$1:$C$4467,$E1626)</f>
        <v>0</v>
      </c>
      <c r="K1626" s="0" t="n">
        <f aca="false">F1626-I1626</f>
        <v>0</v>
      </c>
      <c r="L1626" s="0" t="n">
        <f aca="false">G1626-J1626</f>
        <v>0</v>
      </c>
      <c r="M1626" s="0" t="n">
        <v>1</v>
      </c>
    </row>
    <row r="1627" customFormat="false" ht="15.8" hidden="false" customHeight="false" outlineLevel="0" collapsed="false">
      <c r="A1627" s="0" t="str">
        <f aca="false">MID(C1627,1,2)</f>
        <v>04</v>
      </c>
      <c r="B1627" s="0" t="str">
        <f aca="false">VLOOKUP(A1627,Nomenclature!$E$1:$F$9,2,0)</f>
        <v>Enseignement Recherche</v>
      </c>
      <c r="C1627" s="5" t="s">
        <v>581</v>
      </c>
      <c r="D1627" s="4" t="s">
        <v>239</v>
      </c>
      <c r="E1627" s="4" t="s">
        <v>733</v>
      </c>
      <c r="F1627" s="4" t="n">
        <v>0</v>
      </c>
      <c r="G1627" s="4" t="n">
        <v>0</v>
      </c>
      <c r="H1627" s="4" t="n">
        <v>0</v>
      </c>
      <c r="I1627" s="4" t="n">
        <f aca="false">SUMIFS(bibli_modele_init!$D$1:$D$4467,bibli_modele_init!$A$1:$A$4467,$C1627,bibli_modele_init!$C$1:$C$4467,$E1627)</f>
        <v>0</v>
      </c>
      <c r="J1627" s="0" t="n">
        <f aca="false">SUMIFS(bibli_modele_init!$E$1:$E$4467,bibli_modele_init!$A$1:$A$4467,$C1627,bibli_modele_init!$C$1:$C$4467,$E1627)</f>
        <v>0</v>
      </c>
      <c r="K1627" s="0" t="n">
        <f aca="false">F1627-I1627</f>
        <v>0</v>
      </c>
      <c r="L1627" s="0" t="n">
        <f aca="false">G1627-J1627</f>
        <v>0</v>
      </c>
      <c r="M1627" s="0" t="n">
        <v>1</v>
      </c>
    </row>
    <row r="1628" customFormat="false" ht="15.8" hidden="false" customHeight="false" outlineLevel="0" collapsed="false">
      <c r="A1628" s="0" t="str">
        <f aca="false">MID(C1628,1,2)</f>
        <v>04</v>
      </c>
      <c r="B1628" s="0" t="str">
        <f aca="false">VLOOKUP(A1628,Nomenclature!$E$1:$F$9,2,0)</f>
        <v>Enseignement Recherche</v>
      </c>
      <c r="C1628" s="5" t="s">
        <v>581</v>
      </c>
      <c r="D1628" s="4" t="s">
        <v>155</v>
      </c>
      <c r="E1628" s="4" t="s">
        <v>734</v>
      </c>
      <c r="F1628" s="4" t="n">
        <v>0.405267686426491</v>
      </c>
      <c r="G1628" s="4" t="n">
        <v>85</v>
      </c>
      <c r="H1628" s="4" t="n">
        <v>298.80535715</v>
      </c>
      <c r="I1628" s="4" t="n">
        <f aca="false">SUMIFS(bibli_modele_init!$D$1:$D$4467,bibli_modele_init!$A$1:$A$4467,$C1628,bibli_modele_init!$C$1:$C$4467,$E1628)</f>
        <v>0</v>
      </c>
      <c r="J1628" s="0" t="n">
        <f aca="false">SUMIFS(bibli_modele_init!$E$1:$E$4467,bibli_modele_init!$A$1:$A$4467,$C1628,bibli_modele_init!$C$1:$C$4467,$E1628)</f>
        <v>0</v>
      </c>
      <c r="K1628" s="0" t="n">
        <f aca="false">F1628-I1628</f>
        <v>0.405267686426491</v>
      </c>
      <c r="L1628" s="0" t="n">
        <f aca="false">G1628-J1628</f>
        <v>85</v>
      </c>
      <c r="M1628" s="0" t="n">
        <v>1</v>
      </c>
    </row>
    <row r="1629" customFormat="false" ht="15.8" hidden="false" customHeight="false" outlineLevel="0" collapsed="false">
      <c r="A1629" s="0" t="str">
        <f aca="false">MID(C1629,1,2)</f>
        <v>04</v>
      </c>
      <c r="B1629" s="0" t="str">
        <f aca="false">VLOOKUP(A1629,Nomenclature!$E$1:$F$9,2,0)</f>
        <v>Enseignement Recherche</v>
      </c>
      <c r="C1629" s="5" t="s">
        <v>581</v>
      </c>
      <c r="D1629" s="4" t="s">
        <v>239</v>
      </c>
      <c r="E1629" s="4" t="s">
        <v>735</v>
      </c>
      <c r="F1629" s="4" t="n">
        <v>0</v>
      </c>
      <c r="G1629" s="4" t="n">
        <v>0</v>
      </c>
      <c r="H1629" s="4" t="n">
        <v>0</v>
      </c>
      <c r="I1629" s="4" t="n">
        <f aca="false">SUMIFS(bibli_modele_init!$D$1:$D$4467,bibli_modele_init!$A$1:$A$4467,$C1629,bibli_modele_init!$C$1:$C$4467,$E1629)</f>
        <v>0</v>
      </c>
      <c r="J1629" s="0" t="n">
        <f aca="false">SUMIFS(bibli_modele_init!$E$1:$E$4467,bibli_modele_init!$A$1:$A$4467,$C1629,bibli_modele_init!$C$1:$C$4467,$E1629)</f>
        <v>0</v>
      </c>
      <c r="K1629" s="0" t="n">
        <f aca="false">F1629-I1629</f>
        <v>0</v>
      </c>
      <c r="L1629" s="0" t="n">
        <f aca="false">G1629-J1629</f>
        <v>0</v>
      </c>
      <c r="M1629" s="0" t="n">
        <v>1</v>
      </c>
    </row>
    <row r="1630" customFormat="false" ht="15.8" hidden="false" customHeight="false" outlineLevel="0" collapsed="false">
      <c r="A1630" s="0" t="str">
        <f aca="false">MID(C1630,1,2)</f>
        <v>04</v>
      </c>
      <c r="B1630" s="0" t="str">
        <f aca="false">VLOOKUP(A1630,Nomenclature!$E$1:$F$9,2,0)</f>
        <v>Enseignement Recherche</v>
      </c>
      <c r="C1630" s="5" t="s">
        <v>581</v>
      </c>
      <c r="D1630" s="4" t="s">
        <v>155</v>
      </c>
      <c r="E1630" s="4" t="s">
        <v>736</v>
      </c>
      <c r="F1630" s="4" t="n">
        <v>0.734069771836405</v>
      </c>
      <c r="G1630" s="4" t="n">
        <v>129.2</v>
      </c>
      <c r="H1630" s="4" t="n">
        <v>880.08392855</v>
      </c>
      <c r="I1630" s="4" t="n">
        <f aca="false">SUMIFS(bibli_modele_init!$D$1:$D$4467,bibli_modele_init!$A$1:$A$4467,$C1630,bibli_modele_init!$C$1:$C$4467,$E1630)</f>
        <v>0</v>
      </c>
      <c r="J1630" s="0" t="n">
        <f aca="false">SUMIFS(bibli_modele_init!$E$1:$E$4467,bibli_modele_init!$A$1:$A$4467,$C1630,bibli_modele_init!$C$1:$C$4467,$E1630)</f>
        <v>0</v>
      </c>
      <c r="K1630" s="0" t="n">
        <f aca="false">F1630-I1630</f>
        <v>0.734069771836405</v>
      </c>
      <c r="L1630" s="0" t="n">
        <f aca="false">G1630-J1630</f>
        <v>129.2</v>
      </c>
      <c r="M1630" s="0" t="n">
        <v>1</v>
      </c>
    </row>
    <row r="1631" customFormat="false" ht="15.8" hidden="false" customHeight="false" outlineLevel="0" collapsed="false">
      <c r="A1631" s="0" t="str">
        <f aca="false">MID(C1631,1,2)</f>
        <v>04</v>
      </c>
      <c r="B1631" s="0" t="str">
        <f aca="false">VLOOKUP(A1631,Nomenclature!$E$1:$F$9,2,0)</f>
        <v>Enseignement Recherche</v>
      </c>
      <c r="C1631" s="5" t="s">
        <v>581</v>
      </c>
      <c r="D1631" s="4" t="s">
        <v>239</v>
      </c>
      <c r="E1631" s="4" t="s">
        <v>737</v>
      </c>
      <c r="F1631" s="4" t="n">
        <v>0</v>
      </c>
      <c r="G1631" s="4" t="n">
        <v>0</v>
      </c>
      <c r="H1631" s="4" t="n">
        <v>0</v>
      </c>
      <c r="I1631" s="4" t="n">
        <f aca="false">SUMIFS(bibli_modele_init!$D$1:$D$4467,bibli_modele_init!$A$1:$A$4467,$C1631,bibli_modele_init!$C$1:$C$4467,$E1631)</f>
        <v>0</v>
      </c>
      <c r="J1631" s="0" t="n">
        <f aca="false">SUMIFS(bibli_modele_init!$E$1:$E$4467,bibli_modele_init!$A$1:$A$4467,$C1631,bibli_modele_init!$C$1:$C$4467,$E1631)</f>
        <v>0</v>
      </c>
      <c r="K1631" s="0" t="n">
        <f aca="false">F1631-I1631</f>
        <v>0</v>
      </c>
      <c r="L1631" s="0" t="n">
        <f aca="false">G1631-J1631</f>
        <v>0</v>
      </c>
      <c r="M1631" s="0" t="n">
        <v>1</v>
      </c>
    </row>
    <row r="1632" customFormat="false" ht="15.8" hidden="false" customHeight="false" outlineLevel="0" collapsed="false">
      <c r="A1632" s="0" t="str">
        <f aca="false">MID(C1632,1,2)</f>
        <v>04</v>
      </c>
      <c r="B1632" s="0" t="str">
        <f aca="false">VLOOKUP(A1632,Nomenclature!$E$1:$F$9,2,0)</f>
        <v>Enseignement Recherche</v>
      </c>
      <c r="C1632" s="5" t="s">
        <v>581</v>
      </c>
      <c r="D1632" s="4" t="s">
        <v>738</v>
      </c>
      <c r="E1632" s="4" t="s">
        <v>738</v>
      </c>
      <c r="F1632" s="4" t="n">
        <v>0.15</v>
      </c>
      <c r="G1632" s="4" t="n">
        <v>20</v>
      </c>
      <c r="H1632" s="4" t="n">
        <v>0</v>
      </c>
      <c r="I1632" s="4" t="n">
        <f aca="false">SUMIFS(bibli_modele_init!$D$1:$D$4467,bibli_modele_init!$A$1:$A$4467,$C1632,bibli_modele_init!$C$1:$C$4467,$E1632)</f>
        <v>0</v>
      </c>
      <c r="J1632" s="0" t="n">
        <f aca="false">SUMIFS(bibli_modele_init!$E$1:$E$4467,bibli_modele_init!$A$1:$A$4467,$C1632,bibli_modele_init!$C$1:$C$4467,$E1632)</f>
        <v>0</v>
      </c>
      <c r="K1632" s="0" t="n">
        <f aca="false">F1632-I1632</f>
        <v>0.15</v>
      </c>
      <c r="L1632" s="0" t="n">
        <f aca="false">G1632-J1632</f>
        <v>20</v>
      </c>
      <c r="M1632" s="0" t="n">
        <v>1</v>
      </c>
    </row>
    <row r="1633" customFormat="false" ht="15.8" hidden="false" customHeight="false" outlineLevel="0" collapsed="false">
      <c r="A1633" s="0" t="str">
        <f aca="false">MID(C1633,1,2)</f>
        <v>04</v>
      </c>
      <c r="B1633" s="0" t="str">
        <f aca="false">VLOOKUP(A1633,Nomenclature!$E$1:$F$9,2,0)</f>
        <v>Enseignement Recherche</v>
      </c>
      <c r="C1633" s="5" t="s">
        <v>720</v>
      </c>
      <c r="D1633" s="4" t="s">
        <v>155</v>
      </c>
      <c r="E1633" s="4" t="s">
        <v>732</v>
      </c>
      <c r="F1633" s="4" t="n">
        <v>0.951374463666954</v>
      </c>
      <c r="G1633" s="4" t="n">
        <v>162.144851126233</v>
      </c>
      <c r="H1633" s="4" t="n">
        <v>4076.828571</v>
      </c>
      <c r="I1633" s="4" t="n">
        <f aca="false">SUMIFS(bibli_modele_init!$D$1:$D$4467,bibli_modele_init!$A$1:$A$4467,$C1633,bibli_modele_init!$C$1:$C$4467,$E1633)</f>
        <v>0.963604926234225</v>
      </c>
      <c r="J1633" s="0" t="n">
        <f aca="false">SUMIFS(bibli_modele_init!$E$1:$E$4467,bibli_modele_init!$A$1:$A$4467,$C1633,bibli_modele_init!$C$1:$C$4467,$E1633)</f>
        <v>237.986774152795</v>
      </c>
      <c r="K1633" s="0" t="n">
        <f aca="false">F1633-I1633</f>
        <v>-0.012230462567271</v>
      </c>
      <c r="L1633" s="0" t="n">
        <f aca="false">G1633-J1633</f>
        <v>-75.841923026562</v>
      </c>
      <c r="M1633" s="0" t="n">
        <v>1</v>
      </c>
    </row>
    <row r="1634" customFormat="false" ht="15.8" hidden="false" customHeight="false" outlineLevel="0" collapsed="false">
      <c r="A1634" s="0" t="str">
        <f aca="false">MID(C1634,1,2)</f>
        <v>04</v>
      </c>
      <c r="B1634" s="0" t="str">
        <f aca="false">VLOOKUP(A1634,Nomenclature!$E$1:$F$9,2,0)</f>
        <v>Enseignement Recherche</v>
      </c>
      <c r="C1634" s="5" t="s">
        <v>720</v>
      </c>
      <c r="D1634" s="4" t="s">
        <v>239</v>
      </c>
      <c r="E1634" s="4" t="s">
        <v>733</v>
      </c>
      <c r="F1634" s="4" t="n">
        <v>0.783814089717467</v>
      </c>
      <c r="G1634" s="4" t="n">
        <v>154.566018259369</v>
      </c>
      <c r="H1634" s="4" t="n">
        <v>1365.4</v>
      </c>
      <c r="I1634" s="4" t="n">
        <f aca="false">SUMIFS(bibli_modele_init!$D$1:$D$4467,bibli_modele_init!$A$1:$A$4467,$C1634,bibli_modele_init!$C$1:$C$4467,$E1634)</f>
        <v>0.804059805808757</v>
      </c>
      <c r="J1634" s="0" t="n">
        <f aca="false">SUMIFS(bibli_modele_init!$E$1:$E$4467,bibli_modele_init!$A$1:$A$4467,$C1634,bibli_modele_init!$C$1:$C$4467,$E1634)</f>
        <v>154.509562197427</v>
      </c>
      <c r="K1634" s="0" t="n">
        <f aca="false">F1634-I1634</f>
        <v>-0.02024571609129</v>
      </c>
      <c r="L1634" s="0" t="n">
        <f aca="false">G1634-J1634</f>
        <v>0.0564560619420149</v>
      </c>
      <c r="M1634" s="0" t="n">
        <v>1</v>
      </c>
    </row>
    <row r="1635" customFormat="false" ht="15.8" hidden="false" customHeight="false" outlineLevel="0" collapsed="false">
      <c r="A1635" s="0" t="str">
        <f aca="false">MID(C1635,1,2)</f>
        <v>04</v>
      </c>
      <c r="B1635" s="0" t="str">
        <f aca="false">VLOOKUP(A1635,Nomenclature!$E$1:$F$9,2,0)</f>
        <v>Enseignement Recherche</v>
      </c>
      <c r="C1635" s="5" t="s">
        <v>720</v>
      </c>
      <c r="D1635" s="4" t="s">
        <v>155</v>
      </c>
      <c r="E1635" s="4" t="s">
        <v>734</v>
      </c>
      <c r="F1635" s="4" t="n">
        <v>0.159694999299155</v>
      </c>
      <c r="G1635" s="4" t="n">
        <v>85</v>
      </c>
      <c r="H1635" s="4" t="n">
        <v>299.6857143</v>
      </c>
      <c r="I1635" s="4" t="n">
        <f aca="false">SUMIFS(bibli_modele_init!$D$1:$D$4467,bibli_modele_init!$A$1:$A$4467,$C1635,bibli_modele_init!$C$1:$C$4467,$E1635)</f>
        <v>0.14557317278467</v>
      </c>
      <c r="J1635" s="0" t="n">
        <f aca="false">SUMIFS(bibli_modele_init!$E$1:$E$4467,bibli_modele_init!$A$1:$A$4467,$C1635,bibli_modele_init!$C$1:$C$4467,$E1635)</f>
        <v>85</v>
      </c>
      <c r="K1635" s="0" t="n">
        <f aca="false">F1635-I1635</f>
        <v>0.014121826514485</v>
      </c>
      <c r="L1635" s="0" t="n">
        <f aca="false">G1635-J1635</f>
        <v>0</v>
      </c>
      <c r="M1635" s="0" t="n">
        <v>1</v>
      </c>
    </row>
    <row r="1636" customFormat="false" ht="15.8" hidden="false" customHeight="false" outlineLevel="0" collapsed="false">
      <c r="A1636" s="0" t="str">
        <f aca="false">MID(C1636,1,2)</f>
        <v>04</v>
      </c>
      <c r="B1636" s="0" t="str">
        <f aca="false">VLOOKUP(A1636,Nomenclature!$E$1:$F$9,2,0)</f>
        <v>Enseignement Recherche</v>
      </c>
      <c r="C1636" s="5" t="s">
        <v>720</v>
      </c>
      <c r="D1636" s="4" t="s">
        <v>239</v>
      </c>
      <c r="E1636" s="4" t="s">
        <v>735</v>
      </c>
      <c r="F1636" s="4" t="n">
        <v>0.131568793664738</v>
      </c>
      <c r="G1636" s="4" t="n">
        <v>102</v>
      </c>
      <c r="H1636" s="4" t="n">
        <v>299.6857143</v>
      </c>
      <c r="I1636" s="4" t="n">
        <f aca="false">SUMIFS(bibli_modele_init!$D$1:$D$4467,bibli_modele_init!$A$1:$A$4467,$C1636,bibli_modele_init!$C$1:$C$4467,$E1636)</f>
        <v>0.134967181689327</v>
      </c>
      <c r="J1636" s="0" t="n">
        <f aca="false">SUMIFS(bibli_modele_init!$E$1:$E$4467,bibli_modele_init!$A$1:$A$4467,$C1636,bibli_modele_init!$C$1:$C$4467,$E1636)</f>
        <v>102</v>
      </c>
      <c r="K1636" s="0" t="n">
        <f aca="false">F1636-I1636</f>
        <v>-0.003398388024589</v>
      </c>
      <c r="L1636" s="0" t="n">
        <f aca="false">G1636-J1636</f>
        <v>0</v>
      </c>
      <c r="M1636" s="0" t="n">
        <v>1</v>
      </c>
    </row>
    <row r="1637" customFormat="false" ht="15.8" hidden="false" customHeight="false" outlineLevel="0" collapsed="false">
      <c r="A1637" s="0" t="str">
        <f aca="false">MID(C1637,1,2)</f>
        <v>04</v>
      </c>
      <c r="B1637" s="0" t="str">
        <f aca="false">VLOOKUP(A1637,Nomenclature!$E$1:$F$9,2,0)</f>
        <v>Enseignement Recherche</v>
      </c>
      <c r="C1637" s="5" t="s">
        <v>720</v>
      </c>
      <c r="D1637" s="4" t="s">
        <v>155</v>
      </c>
      <c r="E1637" s="4" t="s">
        <v>736</v>
      </c>
      <c r="F1637" s="4" t="n">
        <v>0.223572998961734</v>
      </c>
      <c r="G1637" s="4" t="n">
        <v>129.2</v>
      </c>
      <c r="H1637" s="4" t="n">
        <v>882.5428571</v>
      </c>
      <c r="I1637" s="4" t="n">
        <f aca="false">SUMIFS(bibli_modele_init!$D$1:$D$4467,bibli_modele_init!$A$1:$A$4467,$C1637,bibli_modele_init!$C$1:$C$4467,$E1637)</f>
        <v>0.203802441898539</v>
      </c>
      <c r="J1637" s="0" t="n">
        <f aca="false">SUMIFS(bibli_modele_init!$E$1:$E$4467,bibli_modele_init!$A$1:$A$4467,$C1637,bibli_modele_init!$C$1:$C$4467,$E1637)</f>
        <v>129.2</v>
      </c>
      <c r="K1637" s="0" t="n">
        <f aca="false">F1637-I1637</f>
        <v>0.019770557063195</v>
      </c>
      <c r="L1637" s="0" t="n">
        <f aca="false">G1637-J1637</f>
        <v>0</v>
      </c>
      <c r="M1637" s="0" t="n">
        <v>1</v>
      </c>
    </row>
    <row r="1638" customFormat="false" ht="15.8" hidden="false" customHeight="false" outlineLevel="0" collapsed="false">
      <c r="A1638" s="0" t="str">
        <f aca="false">MID(C1638,1,2)</f>
        <v>04</v>
      </c>
      <c r="B1638" s="0" t="str">
        <f aca="false">VLOOKUP(A1638,Nomenclature!$E$1:$F$9,2,0)</f>
        <v>Enseignement Recherche</v>
      </c>
      <c r="C1638" s="5" t="s">
        <v>720</v>
      </c>
      <c r="D1638" s="4" t="s">
        <v>239</v>
      </c>
      <c r="E1638" s="4" t="s">
        <v>737</v>
      </c>
      <c r="F1638" s="4" t="n">
        <v>0.184196311083605</v>
      </c>
      <c r="G1638" s="4" t="n">
        <v>142.8</v>
      </c>
      <c r="H1638" s="4" t="n">
        <v>299.6857143</v>
      </c>
      <c r="I1638" s="4" t="n">
        <f aca="false">SUMIFS(bibli_modele_init!$D$1:$D$4467,bibli_modele_init!$A$1:$A$4467,$C1638,bibli_modele_init!$C$1:$C$4467,$E1638)</f>
        <v>0.188954054365058</v>
      </c>
      <c r="J1638" s="0" t="n">
        <f aca="false">SUMIFS(bibli_modele_init!$E$1:$E$4467,bibli_modele_init!$A$1:$A$4467,$C1638,bibli_modele_init!$C$1:$C$4467,$E1638)</f>
        <v>142.8</v>
      </c>
      <c r="K1638" s="0" t="n">
        <f aca="false">F1638-I1638</f>
        <v>-0.00475774328145301</v>
      </c>
      <c r="L1638" s="0" t="n">
        <f aca="false">G1638-J1638</f>
        <v>0</v>
      </c>
      <c r="M1638" s="0" t="n">
        <v>1</v>
      </c>
    </row>
    <row r="1639" customFormat="false" ht="15.8" hidden="false" customHeight="false" outlineLevel="0" collapsed="false">
      <c r="A1639" s="0" t="str">
        <f aca="false">MID(C1639,1,2)</f>
        <v>04</v>
      </c>
      <c r="B1639" s="0" t="str">
        <f aca="false">VLOOKUP(A1639,Nomenclature!$E$1:$F$9,2,0)</f>
        <v>Enseignement Recherche</v>
      </c>
      <c r="C1639" s="5" t="s">
        <v>720</v>
      </c>
      <c r="D1639" s="4" t="s">
        <v>738</v>
      </c>
      <c r="E1639" s="4" t="s">
        <v>738</v>
      </c>
      <c r="F1639" s="4" t="n">
        <v>0.15</v>
      </c>
      <c r="G1639" s="4" t="n">
        <v>20</v>
      </c>
      <c r="H1639" s="4" t="n">
        <v>0</v>
      </c>
      <c r="I1639" s="4" t="n">
        <f aca="false">SUMIFS(bibli_modele_init!$D$1:$D$4467,bibli_modele_init!$A$1:$A$4467,$C1639,bibli_modele_init!$C$1:$C$4467,$E1639)</f>
        <v>0.15</v>
      </c>
      <c r="J1639" s="0" t="n">
        <f aca="false">SUMIFS(bibli_modele_init!$E$1:$E$4467,bibli_modele_init!$A$1:$A$4467,$C1639,bibli_modele_init!$C$1:$C$4467,$E1639)</f>
        <v>20</v>
      </c>
      <c r="K1639" s="0" t="n">
        <f aca="false">F1639-I1639</f>
        <v>0</v>
      </c>
      <c r="L1639" s="0" t="n">
        <f aca="false">G1639-J1639</f>
        <v>0</v>
      </c>
      <c r="M1639" s="0" t="n">
        <v>1</v>
      </c>
    </row>
    <row r="1640" customFormat="false" ht="15.8" hidden="false" customHeight="false" outlineLevel="0" collapsed="false">
      <c r="A1640" s="0" t="str">
        <f aca="false">MID(C1640,1,2)</f>
        <v>04</v>
      </c>
      <c r="B1640" s="0" t="str">
        <f aca="false">VLOOKUP(A1640,Nomenclature!$E$1:$F$9,2,0)</f>
        <v>Enseignement Recherche</v>
      </c>
      <c r="C1640" s="5" t="s">
        <v>604</v>
      </c>
      <c r="D1640" s="4" t="s">
        <v>155</v>
      </c>
      <c r="E1640" s="4" t="s">
        <v>732</v>
      </c>
      <c r="F1640" s="4" t="n">
        <v>0.899690385440244</v>
      </c>
      <c r="G1640" s="4" t="n">
        <v>160.396639213333</v>
      </c>
      <c r="H1640" s="4" t="n">
        <v>4004.147127</v>
      </c>
      <c r="I1640" s="4" t="n">
        <f aca="false">SUMIFS(bibli_modele_init!$D$1:$D$4467,bibli_modele_init!$A$1:$A$4467,$C1640,bibli_modele_init!$C$1:$C$4467,$E1640)</f>
        <v>0.909808777685564</v>
      </c>
      <c r="J1640" s="0" t="n">
        <f aca="false">SUMIFS(bibli_modele_init!$E$1:$E$4467,bibli_modele_init!$A$1:$A$4467,$C1640,bibli_modele_init!$C$1:$C$4467,$E1640)</f>
        <v>236.396639213333</v>
      </c>
      <c r="K1640" s="0" t="n">
        <f aca="false">F1640-I1640</f>
        <v>-0.0101183922453201</v>
      </c>
      <c r="L1640" s="0" t="n">
        <f aca="false">G1640-J1640</f>
        <v>-76</v>
      </c>
      <c r="M1640" s="0" t="n">
        <v>1</v>
      </c>
    </row>
    <row r="1641" customFormat="false" ht="15.8" hidden="false" customHeight="false" outlineLevel="0" collapsed="false">
      <c r="A1641" s="0" t="str">
        <f aca="false">MID(C1641,1,2)</f>
        <v>04</v>
      </c>
      <c r="B1641" s="0" t="str">
        <f aca="false">VLOOKUP(A1641,Nomenclature!$E$1:$F$9,2,0)</f>
        <v>Enseignement Recherche</v>
      </c>
      <c r="C1641" s="5" t="s">
        <v>604</v>
      </c>
      <c r="D1641" s="4" t="s">
        <v>239</v>
      </c>
      <c r="E1641" s="4" t="s">
        <v>733</v>
      </c>
      <c r="F1641" s="4" t="n">
        <v>0.65730647393522</v>
      </c>
      <c r="G1641" s="4" t="n">
        <v>146.578741586667</v>
      </c>
      <c r="H1641" s="4" t="n">
        <v>1341.468347</v>
      </c>
      <c r="I1641" s="4" t="n">
        <f aca="false">SUMIFS(bibli_modele_init!$D$1:$D$4467,bibli_modele_init!$A$1:$A$4467,$C1641,bibli_modele_init!$C$1:$C$4467,$E1641)</f>
        <v>0.665751133422392</v>
      </c>
      <c r="J1641" s="0" t="n">
        <f aca="false">SUMIFS(bibli_modele_init!$E$1:$E$4467,bibli_modele_init!$A$1:$A$4467,$C1641,bibli_modele_init!$C$1:$C$4467,$E1641)</f>
        <v>146.578741586667</v>
      </c>
      <c r="K1641" s="0" t="n">
        <f aca="false">F1641-I1641</f>
        <v>-0.00844465948717199</v>
      </c>
      <c r="L1641" s="0" t="n">
        <f aca="false">G1641-J1641</f>
        <v>0</v>
      </c>
      <c r="M1641" s="0" t="n">
        <v>1</v>
      </c>
    </row>
    <row r="1642" customFormat="false" ht="15.8" hidden="false" customHeight="false" outlineLevel="0" collapsed="false">
      <c r="A1642" s="0" t="str">
        <f aca="false">MID(C1642,1,2)</f>
        <v>04</v>
      </c>
      <c r="B1642" s="0" t="str">
        <f aca="false">VLOOKUP(A1642,Nomenclature!$E$1:$F$9,2,0)</f>
        <v>Enseignement Recherche</v>
      </c>
      <c r="C1642" s="5" t="s">
        <v>604</v>
      </c>
      <c r="D1642" s="4" t="s">
        <v>155</v>
      </c>
      <c r="E1642" s="4" t="s">
        <v>734</v>
      </c>
      <c r="F1642" s="4" t="n">
        <v>0.151019457594599</v>
      </c>
      <c r="G1642" s="4" t="n">
        <v>80.3048065</v>
      </c>
      <c r="H1642" s="4" t="n">
        <v>281.4683468</v>
      </c>
      <c r="I1642" s="4" t="n">
        <f aca="false">SUMIFS(bibli_modele_init!$D$1:$D$4467,bibli_modele_init!$A$1:$A$4467,$C1642,bibli_modele_init!$C$1:$C$4467,$E1642)</f>
        <v>0.137446111771783</v>
      </c>
      <c r="J1642" s="0" t="n">
        <f aca="false">SUMIFS(bibli_modele_init!$E$1:$E$4467,bibli_modele_init!$A$1:$A$4467,$C1642,bibli_modele_init!$C$1:$C$4467,$E1642)</f>
        <v>80.3048065</v>
      </c>
      <c r="K1642" s="0" t="n">
        <f aca="false">F1642-I1642</f>
        <v>0.013573345822816</v>
      </c>
      <c r="L1642" s="0" t="n">
        <f aca="false">G1642-J1642</f>
        <v>0</v>
      </c>
      <c r="M1642" s="0" t="n">
        <v>1</v>
      </c>
    </row>
    <row r="1643" customFormat="false" ht="15.8" hidden="false" customHeight="false" outlineLevel="0" collapsed="false">
      <c r="A1643" s="0" t="str">
        <f aca="false">MID(C1643,1,2)</f>
        <v>04</v>
      </c>
      <c r="B1643" s="0" t="str">
        <f aca="false">VLOOKUP(A1643,Nomenclature!$E$1:$F$9,2,0)</f>
        <v>Enseignement Recherche</v>
      </c>
      <c r="C1643" s="5" t="s">
        <v>604</v>
      </c>
      <c r="D1643" s="4" t="s">
        <v>239</v>
      </c>
      <c r="E1643" s="4" t="s">
        <v>735</v>
      </c>
      <c r="F1643" s="4" t="n">
        <v>0.110333586724439</v>
      </c>
      <c r="G1643" s="4" t="n">
        <v>96.3657678</v>
      </c>
      <c r="H1643" s="4" t="n">
        <v>281.4683468</v>
      </c>
      <c r="I1643" s="4" t="n">
        <f aca="false">SUMIFS(bibli_modele_init!$D$1:$D$4467,bibli_modele_init!$A$1:$A$4467,$C1643,bibli_modele_init!$C$1:$C$4467,$E1643)</f>
        <v>0.111751083110187</v>
      </c>
      <c r="J1643" s="0" t="n">
        <f aca="false">SUMIFS(bibli_modele_init!$E$1:$E$4467,bibli_modele_init!$A$1:$A$4467,$C1643,bibli_modele_init!$C$1:$C$4467,$E1643)</f>
        <v>96.3657678</v>
      </c>
      <c r="K1643" s="0" t="n">
        <f aca="false">F1643-I1643</f>
        <v>-0.00141749638574801</v>
      </c>
      <c r="L1643" s="0" t="n">
        <f aca="false">G1643-J1643</f>
        <v>0</v>
      </c>
      <c r="M1643" s="0" t="n">
        <v>1</v>
      </c>
    </row>
    <row r="1644" customFormat="false" ht="15.8" hidden="false" customHeight="false" outlineLevel="0" collapsed="false">
      <c r="A1644" s="0" t="str">
        <f aca="false">MID(C1644,1,2)</f>
        <v>04</v>
      </c>
      <c r="B1644" s="0" t="str">
        <f aca="false">VLOOKUP(A1644,Nomenclature!$E$1:$F$9,2,0)</f>
        <v>Enseignement Recherche</v>
      </c>
      <c r="C1644" s="5" t="s">
        <v>604</v>
      </c>
      <c r="D1644" s="4" t="s">
        <v>155</v>
      </c>
      <c r="E1644" s="4" t="s">
        <v>736</v>
      </c>
      <c r="F1644" s="4" t="n">
        <v>0.211427240578457</v>
      </c>
      <c r="G1644" s="4" t="n">
        <v>122.06330588</v>
      </c>
      <c r="H1644" s="4" t="n">
        <v>829.1471271</v>
      </c>
      <c r="I1644" s="4" t="n">
        <f aca="false">SUMIFS(bibli_modele_init!$D$1:$D$4467,bibli_modele_init!$A$1:$A$4467,$C1644,bibli_modele_init!$C$1:$C$4467,$E1644)</f>
        <v>0.192424556480497</v>
      </c>
      <c r="J1644" s="0" t="n">
        <f aca="false">SUMIFS(bibli_modele_init!$E$1:$E$4467,bibli_modele_init!$A$1:$A$4467,$C1644,bibli_modele_init!$C$1:$C$4467,$E1644)</f>
        <v>122.06330588</v>
      </c>
      <c r="K1644" s="0" t="n">
        <f aca="false">F1644-I1644</f>
        <v>0.01900268409796</v>
      </c>
      <c r="L1644" s="0" t="n">
        <f aca="false">G1644-J1644</f>
        <v>0</v>
      </c>
      <c r="M1644" s="0" t="n">
        <v>1</v>
      </c>
    </row>
    <row r="1645" customFormat="false" ht="15.8" hidden="false" customHeight="false" outlineLevel="0" collapsed="false">
      <c r="A1645" s="0" t="str">
        <f aca="false">MID(C1645,1,2)</f>
        <v>04</v>
      </c>
      <c r="B1645" s="0" t="str">
        <f aca="false">VLOOKUP(A1645,Nomenclature!$E$1:$F$9,2,0)</f>
        <v>Enseignement Recherche</v>
      </c>
      <c r="C1645" s="5" t="s">
        <v>604</v>
      </c>
      <c r="D1645" s="4" t="s">
        <v>239</v>
      </c>
      <c r="E1645" s="4" t="s">
        <v>737</v>
      </c>
      <c r="F1645" s="4" t="n">
        <v>0.154467021374777</v>
      </c>
      <c r="G1645" s="4" t="n">
        <v>134.91207492</v>
      </c>
      <c r="H1645" s="4" t="n">
        <v>281.4683468</v>
      </c>
      <c r="I1645" s="4" t="n">
        <f aca="false">SUMIFS(bibli_modele_init!$D$1:$D$4467,bibli_modele_init!$A$1:$A$4467,$C1645,bibli_modele_init!$C$1:$C$4467,$E1645)</f>
        <v>0.156451516354262</v>
      </c>
      <c r="J1645" s="0" t="n">
        <f aca="false">SUMIFS(bibli_modele_init!$E$1:$E$4467,bibli_modele_init!$A$1:$A$4467,$C1645,bibli_modele_init!$C$1:$C$4467,$E1645)</f>
        <v>134.91207492</v>
      </c>
      <c r="K1645" s="0" t="n">
        <f aca="false">F1645-I1645</f>
        <v>-0.001984494979485</v>
      </c>
      <c r="L1645" s="0" t="n">
        <f aca="false">G1645-J1645</f>
        <v>0</v>
      </c>
      <c r="M1645" s="0" t="n">
        <v>1</v>
      </c>
    </row>
    <row r="1646" customFormat="false" ht="15.8" hidden="false" customHeight="false" outlineLevel="0" collapsed="false">
      <c r="A1646" s="0" t="str">
        <f aca="false">MID(C1646,1,2)</f>
        <v>04</v>
      </c>
      <c r="B1646" s="0" t="str">
        <f aca="false">VLOOKUP(A1646,Nomenclature!$E$1:$F$9,2,0)</f>
        <v>Enseignement Recherche</v>
      </c>
      <c r="C1646" s="5" t="s">
        <v>604</v>
      </c>
      <c r="D1646" s="4" t="s">
        <v>738</v>
      </c>
      <c r="E1646" s="4" t="s">
        <v>738</v>
      </c>
      <c r="F1646" s="4" t="n">
        <v>0.15</v>
      </c>
      <c r="G1646" s="4" t="n">
        <v>20</v>
      </c>
      <c r="H1646" s="4" t="n">
        <v>0</v>
      </c>
      <c r="I1646" s="4" t="n">
        <f aca="false">SUMIFS(bibli_modele_init!$D$1:$D$4467,bibli_modele_init!$A$1:$A$4467,$C1646,bibli_modele_init!$C$1:$C$4467,$E1646)</f>
        <v>0.15</v>
      </c>
      <c r="J1646" s="0" t="n">
        <f aca="false">SUMIFS(bibli_modele_init!$E$1:$E$4467,bibli_modele_init!$A$1:$A$4467,$C1646,bibli_modele_init!$C$1:$C$4467,$E1646)</f>
        <v>20</v>
      </c>
      <c r="K1646" s="0" t="n">
        <f aca="false">F1646-I1646</f>
        <v>0</v>
      </c>
      <c r="L1646" s="0" t="n">
        <f aca="false">G1646-J1646</f>
        <v>0</v>
      </c>
      <c r="M1646" s="0" t="n">
        <v>1</v>
      </c>
    </row>
    <row r="1647" customFormat="false" ht="15.8" hidden="false" customHeight="false" outlineLevel="0" collapsed="false">
      <c r="A1647" s="0" t="str">
        <f aca="false">MID(C1647,1,2)</f>
        <v>04</v>
      </c>
      <c r="B1647" s="0" t="str">
        <f aca="false">VLOOKUP(A1647,Nomenclature!$E$1:$F$9,2,0)</f>
        <v>Enseignement Recherche</v>
      </c>
      <c r="C1647" s="5" t="s">
        <v>465</v>
      </c>
      <c r="D1647" s="4" t="s">
        <v>155</v>
      </c>
      <c r="E1647" s="4" t="s">
        <v>732</v>
      </c>
      <c r="F1647" s="4" t="n">
        <v>0</v>
      </c>
      <c r="G1647" s="4" t="n">
        <v>0</v>
      </c>
      <c r="H1647" s="4" t="n">
        <v>0</v>
      </c>
      <c r="I1647" s="4" t="n">
        <f aca="false">SUMIFS(bibli_modele_init!$D$1:$D$4467,bibli_modele_init!$A$1:$A$4467,$C1647,bibli_modele_init!$C$1:$C$4467,$E1647)</f>
        <v>0</v>
      </c>
      <c r="J1647" s="0" t="n">
        <f aca="false">SUMIFS(bibli_modele_init!$E$1:$E$4467,bibli_modele_init!$A$1:$A$4467,$C1647,bibli_modele_init!$C$1:$C$4467,$E1647)</f>
        <v>0</v>
      </c>
      <c r="K1647" s="0" t="n">
        <f aca="false">F1647-I1647</f>
        <v>0</v>
      </c>
      <c r="L1647" s="0" t="n">
        <f aca="false">G1647-J1647</f>
        <v>0</v>
      </c>
      <c r="M1647" s="0" t="n">
        <v>1</v>
      </c>
    </row>
    <row r="1648" customFormat="false" ht="15.8" hidden="false" customHeight="false" outlineLevel="0" collapsed="false">
      <c r="A1648" s="0" t="str">
        <f aca="false">MID(C1648,1,2)</f>
        <v>04</v>
      </c>
      <c r="B1648" s="0" t="str">
        <f aca="false">VLOOKUP(A1648,Nomenclature!$E$1:$F$9,2,0)</f>
        <v>Enseignement Recherche</v>
      </c>
      <c r="C1648" s="5" t="s">
        <v>465</v>
      </c>
      <c r="D1648" s="4" t="s">
        <v>239</v>
      </c>
      <c r="E1648" s="4" t="s">
        <v>733</v>
      </c>
      <c r="F1648" s="4" t="n">
        <v>0</v>
      </c>
      <c r="G1648" s="4" t="n">
        <v>0</v>
      </c>
      <c r="H1648" s="4" t="n">
        <v>0</v>
      </c>
      <c r="I1648" s="4" t="n">
        <f aca="false">SUMIFS(bibli_modele_init!$D$1:$D$4467,bibli_modele_init!$A$1:$A$4467,$C1648,bibli_modele_init!$C$1:$C$4467,$E1648)</f>
        <v>0</v>
      </c>
      <c r="J1648" s="0" t="n">
        <f aca="false">SUMIFS(bibli_modele_init!$E$1:$E$4467,bibli_modele_init!$A$1:$A$4467,$C1648,bibli_modele_init!$C$1:$C$4467,$E1648)</f>
        <v>0</v>
      </c>
      <c r="K1648" s="0" t="n">
        <f aca="false">F1648-I1648</f>
        <v>0</v>
      </c>
      <c r="L1648" s="0" t="n">
        <f aca="false">G1648-J1648</f>
        <v>0</v>
      </c>
      <c r="M1648" s="0" t="n">
        <v>1</v>
      </c>
    </row>
    <row r="1649" customFormat="false" ht="15.8" hidden="false" customHeight="false" outlineLevel="0" collapsed="false">
      <c r="A1649" s="0" t="str">
        <f aca="false">MID(C1649,1,2)</f>
        <v>04</v>
      </c>
      <c r="B1649" s="0" t="str">
        <f aca="false">VLOOKUP(A1649,Nomenclature!$E$1:$F$9,2,0)</f>
        <v>Enseignement Recherche</v>
      </c>
      <c r="C1649" s="5" t="s">
        <v>465</v>
      </c>
      <c r="D1649" s="4" t="s">
        <v>155</v>
      </c>
      <c r="E1649" s="4" t="s">
        <v>734</v>
      </c>
      <c r="F1649" s="4" t="n">
        <v>0.526415125251458</v>
      </c>
      <c r="G1649" s="4" t="n">
        <v>80.3048064999999</v>
      </c>
      <c r="H1649" s="4" t="n">
        <v>282.30007515</v>
      </c>
      <c r="I1649" s="4" t="n">
        <f aca="false">SUMIFS(bibli_modele_init!$D$1:$D$4467,bibli_modele_init!$A$1:$A$4467,$C1649,bibli_modele_init!$C$1:$C$4467,$E1649)</f>
        <v>0</v>
      </c>
      <c r="J1649" s="0" t="n">
        <f aca="false">SUMIFS(bibli_modele_init!$E$1:$E$4467,bibli_modele_init!$A$1:$A$4467,$C1649,bibli_modele_init!$C$1:$C$4467,$E1649)</f>
        <v>0</v>
      </c>
      <c r="K1649" s="0" t="n">
        <f aca="false">F1649-I1649</f>
        <v>0.526415125251458</v>
      </c>
      <c r="L1649" s="0" t="n">
        <f aca="false">G1649-J1649</f>
        <v>80.3048064999999</v>
      </c>
      <c r="M1649" s="0" t="n">
        <v>1</v>
      </c>
    </row>
    <row r="1650" customFormat="false" ht="15.8" hidden="false" customHeight="false" outlineLevel="0" collapsed="false">
      <c r="A1650" s="0" t="str">
        <f aca="false">MID(C1650,1,2)</f>
        <v>04</v>
      </c>
      <c r="B1650" s="0" t="str">
        <f aca="false">VLOOKUP(A1650,Nomenclature!$E$1:$F$9,2,0)</f>
        <v>Enseignement Recherche</v>
      </c>
      <c r="C1650" s="5" t="s">
        <v>465</v>
      </c>
      <c r="D1650" s="4" t="s">
        <v>239</v>
      </c>
      <c r="E1650" s="4" t="s">
        <v>735</v>
      </c>
      <c r="F1650" s="4" t="n">
        <v>0</v>
      </c>
      <c r="G1650" s="4" t="n">
        <v>0</v>
      </c>
      <c r="H1650" s="4" t="n">
        <v>0</v>
      </c>
      <c r="I1650" s="4" t="n">
        <f aca="false">SUMIFS(bibli_modele_init!$D$1:$D$4467,bibli_modele_init!$A$1:$A$4467,$C1650,bibli_modele_init!$C$1:$C$4467,$E1650)</f>
        <v>0</v>
      </c>
      <c r="J1650" s="0" t="n">
        <f aca="false">SUMIFS(bibli_modele_init!$E$1:$E$4467,bibli_modele_init!$A$1:$A$4467,$C1650,bibli_modele_init!$C$1:$C$4467,$E1650)</f>
        <v>0</v>
      </c>
      <c r="K1650" s="0" t="n">
        <f aca="false">F1650-I1650</f>
        <v>0</v>
      </c>
      <c r="L1650" s="0" t="n">
        <f aca="false">G1650-J1650</f>
        <v>0</v>
      </c>
      <c r="M1650" s="0" t="n">
        <v>1</v>
      </c>
    </row>
    <row r="1651" customFormat="false" ht="15.8" hidden="false" customHeight="false" outlineLevel="0" collapsed="false">
      <c r="A1651" s="0" t="str">
        <f aca="false">MID(C1651,1,2)</f>
        <v>04</v>
      </c>
      <c r="B1651" s="0" t="str">
        <f aca="false">VLOOKUP(A1651,Nomenclature!$E$1:$F$9,2,0)</f>
        <v>Enseignement Recherche</v>
      </c>
      <c r="C1651" s="5" t="s">
        <v>465</v>
      </c>
      <c r="D1651" s="4" t="s">
        <v>155</v>
      </c>
      <c r="E1651" s="4" t="s">
        <v>736</v>
      </c>
      <c r="F1651" s="4" t="n">
        <v>0.736981175163876</v>
      </c>
      <c r="G1651" s="4" t="n">
        <v>122.06330588</v>
      </c>
      <c r="H1651" s="4" t="n">
        <v>831.47023045</v>
      </c>
      <c r="I1651" s="4" t="n">
        <f aca="false">SUMIFS(bibli_modele_init!$D$1:$D$4467,bibli_modele_init!$A$1:$A$4467,$C1651,bibli_modele_init!$C$1:$C$4467,$E1651)</f>
        <v>0</v>
      </c>
      <c r="J1651" s="0" t="n">
        <f aca="false">SUMIFS(bibli_modele_init!$E$1:$E$4467,bibli_modele_init!$A$1:$A$4467,$C1651,bibli_modele_init!$C$1:$C$4467,$E1651)</f>
        <v>0</v>
      </c>
      <c r="K1651" s="0" t="n">
        <f aca="false">F1651-I1651</f>
        <v>0.736981175163876</v>
      </c>
      <c r="L1651" s="0" t="n">
        <f aca="false">G1651-J1651</f>
        <v>122.06330588</v>
      </c>
      <c r="M1651" s="0" t="n">
        <v>1</v>
      </c>
    </row>
    <row r="1652" customFormat="false" ht="15.8" hidden="false" customHeight="false" outlineLevel="0" collapsed="false">
      <c r="A1652" s="0" t="str">
        <f aca="false">MID(C1652,1,2)</f>
        <v>04</v>
      </c>
      <c r="B1652" s="0" t="str">
        <f aca="false">VLOOKUP(A1652,Nomenclature!$E$1:$F$9,2,0)</f>
        <v>Enseignement Recherche</v>
      </c>
      <c r="C1652" s="5" t="s">
        <v>465</v>
      </c>
      <c r="D1652" s="4" t="s">
        <v>239</v>
      </c>
      <c r="E1652" s="4" t="s">
        <v>737</v>
      </c>
      <c r="F1652" s="4" t="n">
        <v>0</v>
      </c>
      <c r="G1652" s="4" t="n">
        <v>0</v>
      </c>
      <c r="H1652" s="4" t="n">
        <v>0</v>
      </c>
      <c r="I1652" s="4" t="n">
        <f aca="false">SUMIFS(bibli_modele_init!$D$1:$D$4467,bibli_modele_init!$A$1:$A$4467,$C1652,bibli_modele_init!$C$1:$C$4467,$E1652)</f>
        <v>0</v>
      </c>
      <c r="J1652" s="0" t="n">
        <f aca="false">SUMIFS(bibli_modele_init!$E$1:$E$4467,bibli_modele_init!$A$1:$A$4467,$C1652,bibli_modele_init!$C$1:$C$4467,$E1652)</f>
        <v>0</v>
      </c>
      <c r="K1652" s="0" t="n">
        <f aca="false">F1652-I1652</f>
        <v>0</v>
      </c>
      <c r="L1652" s="0" t="n">
        <f aca="false">G1652-J1652</f>
        <v>0</v>
      </c>
      <c r="M1652" s="0" t="n">
        <v>1</v>
      </c>
    </row>
    <row r="1653" customFormat="false" ht="15.8" hidden="false" customHeight="false" outlineLevel="0" collapsed="false">
      <c r="A1653" s="0" t="str">
        <f aca="false">MID(C1653,1,2)</f>
        <v>04</v>
      </c>
      <c r="B1653" s="0" t="str">
        <f aca="false">VLOOKUP(A1653,Nomenclature!$E$1:$F$9,2,0)</f>
        <v>Enseignement Recherche</v>
      </c>
      <c r="C1653" s="5" t="s">
        <v>465</v>
      </c>
      <c r="D1653" s="4" t="s">
        <v>738</v>
      </c>
      <c r="E1653" s="4" t="s">
        <v>738</v>
      </c>
      <c r="F1653" s="4" t="n">
        <v>0.15</v>
      </c>
      <c r="G1653" s="4" t="n">
        <v>20</v>
      </c>
      <c r="H1653" s="4" t="n">
        <v>0</v>
      </c>
      <c r="I1653" s="4" t="n">
        <f aca="false">SUMIFS(bibli_modele_init!$D$1:$D$4467,bibli_modele_init!$A$1:$A$4467,$C1653,bibli_modele_init!$C$1:$C$4467,$E1653)</f>
        <v>0</v>
      </c>
      <c r="J1653" s="0" t="n">
        <f aca="false">SUMIFS(bibli_modele_init!$E$1:$E$4467,bibli_modele_init!$A$1:$A$4467,$C1653,bibli_modele_init!$C$1:$C$4467,$E1653)</f>
        <v>0</v>
      </c>
      <c r="K1653" s="0" t="n">
        <f aca="false">F1653-I1653</f>
        <v>0.15</v>
      </c>
      <c r="L1653" s="0" t="n">
        <f aca="false">G1653-J1653</f>
        <v>20</v>
      </c>
      <c r="M1653" s="0" t="n">
        <v>1</v>
      </c>
    </row>
    <row r="1654" customFormat="false" ht="15.8" hidden="false" customHeight="false" outlineLevel="0" collapsed="false">
      <c r="A1654" s="0" t="str">
        <f aca="false">MID(C1654,1,2)</f>
        <v>04</v>
      </c>
      <c r="B1654" s="0" t="str">
        <f aca="false">VLOOKUP(A1654,Nomenclature!$E$1:$F$9,2,0)</f>
        <v>Enseignement Recherche</v>
      </c>
      <c r="C1654" s="5" t="s">
        <v>583</v>
      </c>
      <c r="D1654" s="4" t="s">
        <v>155</v>
      </c>
      <c r="E1654" s="4" t="s">
        <v>732</v>
      </c>
      <c r="F1654" s="4" t="n">
        <v>0</v>
      </c>
      <c r="G1654" s="4" t="n">
        <v>0</v>
      </c>
      <c r="H1654" s="4" t="n">
        <v>0</v>
      </c>
      <c r="I1654" s="4" t="n">
        <f aca="false">SUMIFS(bibli_modele_init!$D$1:$D$4467,bibli_modele_init!$A$1:$A$4467,$C1654,bibli_modele_init!$C$1:$C$4467,$E1654)</f>
        <v>0</v>
      </c>
      <c r="J1654" s="0" t="n">
        <f aca="false">SUMIFS(bibli_modele_init!$E$1:$E$4467,bibli_modele_init!$A$1:$A$4467,$C1654,bibli_modele_init!$C$1:$C$4467,$E1654)</f>
        <v>0</v>
      </c>
      <c r="K1654" s="0" t="n">
        <f aca="false">F1654-I1654</f>
        <v>0</v>
      </c>
      <c r="L1654" s="0" t="n">
        <f aca="false">G1654-J1654</f>
        <v>0</v>
      </c>
      <c r="M1654" s="0" t="n">
        <v>1</v>
      </c>
    </row>
    <row r="1655" customFormat="false" ht="15.8" hidden="false" customHeight="false" outlineLevel="0" collapsed="false">
      <c r="A1655" s="0" t="str">
        <f aca="false">MID(C1655,1,2)</f>
        <v>04</v>
      </c>
      <c r="B1655" s="0" t="str">
        <f aca="false">VLOOKUP(A1655,Nomenclature!$E$1:$F$9,2,0)</f>
        <v>Enseignement Recherche</v>
      </c>
      <c r="C1655" s="5" t="s">
        <v>583</v>
      </c>
      <c r="D1655" s="4" t="s">
        <v>239</v>
      </c>
      <c r="E1655" s="4" t="s">
        <v>733</v>
      </c>
      <c r="F1655" s="4" t="n">
        <v>0</v>
      </c>
      <c r="G1655" s="4" t="n">
        <v>0</v>
      </c>
      <c r="H1655" s="4" t="n">
        <v>0</v>
      </c>
      <c r="I1655" s="4" t="n">
        <f aca="false">SUMIFS(bibli_modele_init!$D$1:$D$4467,bibli_modele_init!$A$1:$A$4467,$C1655,bibli_modele_init!$C$1:$C$4467,$E1655)</f>
        <v>0</v>
      </c>
      <c r="J1655" s="0" t="n">
        <f aca="false">SUMIFS(bibli_modele_init!$E$1:$E$4467,bibli_modele_init!$A$1:$A$4467,$C1655,bibli_modele_init!$C$1:$C$4467,$E1655)</f>
        <v>0</v>
      </c>
      <c r="K1655" s="0" t="n">
        <f aca="false">F1655-I1655</f>
        <v>0</v>
      </c>
      <c r="L1655" s="0" t="n">
        <f aca="false">G1655-J1655</f>
        <v>0</v>
      </c>
      <c r="M1655" s="0" t="n">
        <v>1</v>
      </c>
    </row>
    <row r="1656" customFormat="false" ht="15.8" hidden="false" customHeight="false" outlineLevel="0" collapsed="false">
      <c r="A1656" s="0" t="str">
        <f aca="false">MID(C1656,1,2)</f>
        <v>04</v>
      </c>
      <c r="B1656" s="0" t="str">
        <f aca="false">VLOOKUP(A1656,Nomenclature!$E$1:$F$9,2,0)</f>
        <v>Enseignement Recherche</v>
      </c>
      <c r="C1656" s="5" t="s">
        <v>583</v>
      </c>
      <c r="D1656" s="4" t="s">
        <v>155</v>
      </c>
      <c r="E1656" s="4" t="s">
        <v>734</v>
      </c>
      <c r="F1656" s="4" t="n">
        <v>0.38447137352878</v>
      </c>
      <c r="G1656" s="4" t="n">
        <v>80.3048065000002</v>
      </c>
      <c r="H1656" s="4" t="n">
        <v>282.30007515</v>
      </c>
      <c r="I1656" s="4" t="n">
        <f aca="false">SUMIFS(bibli_modele_init!$D$1:$D$4467,bibli_modele_init!$A$1:$A$4467,$C1656,bibli_modele_init!$C$1:$C$4467,$E1656)</f>
        <v>0</v>
      </c>
      <c r="J1656" s="0" t="n">
        <f aca="false">SUMIFS(bibli_modele_init!$E$1:$E$4467,bibli_modele_init!$A$1:$A$4467,$C1656,bibli_modele_init!$C$1:$C$4467,$E1656)</f>
        <v>0</v>
      </c>
      <c r="K1656" s="0" t="n">
        <f aca="false">F1656-I1656</f>
        <v>0.38447137352878</v>
      </c>
      <c r="L1656" s="0" t="n">
        <f aca="false">G1656-J1656</f>
        <v>80.3048065000002</v>
      </c>
      <c r="M1656" s="0" t="n">
        <v>1</v>
      </c>
    </row>
    <row r="1657" customFormat="false" ht="15.8" hidden="false" customHeight="false" outlineLevel="0" collapsed="false">
      <c r="A1657" s="0" t="str">
        <f aca="false">MID(C1657,1,2)</f>
        <v>04</v>
      </c>
      <c r="B1657" s="0" t="str">
        <f aca="false">VLOOKUP(A1657,Nomenclature!$E$1:$F$9,2,0)</f>
        <v>Enseignement Recherche</v>
      </c>
      <c r="C1657" s="5" t="s">
        <v>583</v>
      </c>
      <c r="D1657" s="4" t="s">
        <v>239</v>
      </c>
      <c r="E1657" s="4" t="s">
        <v>735</v>
      </c>
      <c r="F1657" s="4" t="n">
        <v>0</v>
      </c>
      <c r="G1657" s="4" t="n">
        <v>0</v>
      </c>
      <c r="H1657" s="4" t="n">
        <v>0</v>
      </c>
      <c r="I1657" s="4" t="n">
        <f aca="false">SUMIFS(bibli_modele_init!$D$1:$D$4467,bibli_modele_init!$A$1:$A$4467,$C1657,bibli_modele_init!$C$1:$C$4467,$E1657)</f>
        <v>0</v>
      </c>
      <c r="J1657" s="0" t="n">
        <f aca="false">SUMIFS(bibli_modele_init!$E$1:$E$4467,bibli_modele_init!$A$1:$A$4467,$C1657,bibli_modele_init!$C$1:$C$4467,$E1657)</f>
        <v>0</v>
      </c>
      <c r="K1657" s="0" t="n">
        <f aca="false">F1657-I1657</f>
        <v>0</v>
      </c>
      <c r="L1657" s="0" t="n">
        <f aca="false">G1657-J1657</f>
        <v>0</v>
      </c>
      <c r="M1657" s="0" t="n">
        <v>1</v>
      </c>
    </row>
    <row r="1658" customFormat="false" ht="15.8" hidden="false" customHeight="false" outlineLevel="0" collapsed="false">
      <c r="A1658" s="0" t="str">
        <f aca="false">MID(C1658,1,2)</f>
        <v>04</v>
      </c>
      <c r="B1658" s="0" t="str">
        <f aca="false">VLOOKUP(A1658,Nomenclature!$E$1:$F$9,2,0)</f>
        <v>Enseignement Recherche</v>
      </c>
      <c r="C1658" s="5" t="s">
        <v>583</v>
      </c>
      <c r="D1658" s="4" t="s">
        <v>155</v>
      </c>
      <c r="E1658" s="4" t="s">
        <v>736</v>
      </c>
      <c r="F1658" s="4" t="n">
        <v>0.696400978653135</v>
      </c>
      <c r="G1658" s="4" t="n">
        <v>122.06330588</v>
      </c>
      <c r="H1658" s="4" t="n">
        <v>831.47023045</v>
      </c>
      <c r="I1658" s="4" t="n">
        <f aca="false">SUMIFS(bibli_modele_init!$D$1:$D$4467,bibli_modele_init!$A$1:$A$4467,$C1658,bibli_modele_init!$C$1:$C$4467,$E1658)</f>
        <v>0</v>
      </c>
      <c r="J1658" s="0" t="n">
        <f aca="false">SUMIFS(bibli_modele_init!$E$1:$E$4467,bibli_modele_init!$A$1:$A$4467,$C1658,bibli_modele_init!$C$1:$C$4467,$E1658)</f>
        <v>0</v>
      </c>
      <c r="K1658" s="0" t="n">
        <f aca="false">F1658-I1658</f>
        <v>0.696400978653135</v>
      </c>
      <c r="L1658" s="0" t="n">
        <f aca="false">G1658-J1658</f>
        <v>122.06330588</v>
      </c>
      <c r="M1658" s="0" t="n">
        <v>1</v>
      </c>
    </row>
    <row r="1659" customFormat="false" ht="15.8" hidden="false" customHeight="false" outlineLevel="0" collapsed="false">
      <c r="A1659" s="0" t="str">
        <f aca="false">MID(C1659,1,2)</f>
        <v>04</v>
      </c>
      <c r="B1659" s="0" t="str">
        <f aca="false">VLOOKUP(A1659,Nomenclature!$E$1:$F$9,2,0)</f>
        <v>Enseignement Recherche</v>
      </c>
      <c r="C1659" s="5" t="s">
        <v>583</v>
      </c>
      <c r="D1659" s="4" t="s">
        <v>239</v>
      </c>
      <c r="E1659" s="4" t="s">
        <v>737</v>
      </c>
      <c r="F1659" s="4" t="n">
        <v>0</v>
      </c>
      <c r="G1659" s="4" t="n">
        <v>0</v>
      </c>
      <c r="H1659" s="4" t="n">
        <v>0</v>
      </c>
      <c r="I1659" s="4" t="n">
        <f aca="false">SUMIFS(bibli_modele_init!$D$1:$D$4467,bibli_modele_init!$A$1:$A$4467,$C1659,bibli_modele_init!$C$1:$C$4467,$E1659)</f>
        <v>0</v>
      </c>
      <c r="J1659" s="0" t="n">
        <f aca="false">SUMIFS(bibli_modele_init!$E$1:$E$4467,bibli_modele_init!$A$1:$A$4467,$C1659,bibli_modele_init!$C$1:$C$4467,$E1659)</f>
        <v>0</v>
      </c>
      <c r="K1659" s="0" t="n">
        <f aca="false">F1659-I1659</f>
        <v>0</v>
      </c>
      <c r="L1659" s="0" t="n">
        <f aca="false">G1659-J1659</f>
        <v>0</v>
      </c>
      <c r="M1659" s="0" t="n">
        <v>1</v>
      </c>
    </row>
    <row r="1660" customFormat="false" ht="15.8" hidden="false" customHeight="false" outlineLevel="0" collapsed="false">
      <c r="A1660" s="0" t="str">
        <f aca="false">MID(C1660,1,2)</f>
        <v>04</v>
      </c>
      <c r="B1660" s="0" t="str">
        <f aca="false">VLOOKUP(A1660,Nomenclature!$E$1:$F$9,2,0)</f>
        <v>Enseignement Recherche</v>
      </c>
      <c r="C1660" s="5" t="s">
        <v>583</v>
      </c>
      <c r="D1660" s="4" t="s">
        <v>738</v>
      </c>
      <c r="E1660" s="4" t="s">
        <v>738</v>
      </c>
      <c r="F1660" s="4" t="n">
        <v>0.15</v>
      </c>
      <c r="G1660" s="4" t="n">
        <v>20</v>
      </c>
      <c r="H1660" s="4" t="n">
        <v>0</v>
      </c>
      <c r="I1660" s="4" t="n">
        <f aca="false">SUMIFS(bibli_modele_init!$D$1:$D$4467,bibli_modele_init!$A$1:$A$4467,$C1660,bibli_modele_init!$C$1:$C$4467,$E1660)</f>
        <v>0</v>
      </c>
      <c r="J1660" s="0" t="n">
        <f aca="false">SUMIFS(bibli_modele_init!$E$1:$E$4467,bibli_modele_init!$A$1:$A$4467,$C1660,bibli_modele_init!$C$1:$C$4467,$E1660)</f>
        <v>0</v>
      </c>
      <c r="K1660" s="0" t="n">
        <f aca="false">F1660-I1660</f>
        <v>0.15</v>
      </c>
      <c r="L1660" s="0" t="n">
        <f aca="false">G1660-J1660</f>
        <v>20</v>
      </c>
      <c r="M1660" s="0" t="n">
        <v>1</v>
      </c>
    </row>
    <row r="1661" customFormat="false" ht="15.8" hidden="false" customHeight="false" outlineLevel="0" collapsed="false">
      <c r="A1661" s="0" t="str">
        <f aca="false">MID(C1661,1,2)</f>
        <v>04</v>
      </c>
      <c r="B1661" s="0" t="str">
        <f aca="false">VLOOKUP(A1661,Nomenclature!$E$1:$F$9,2,0)</f>
        <v>Enseignement Recherche</v>
      </c>
      <c r="C1661" s="5" t="s">
        <v>721</v>
      </c>
      <c r="D1661" s="4" t="s">
        <v>155</v>
      </c>
      <c r="E1661" s="4" t="s">
        <v>732</v>
      </c>
      <c r="F1661" s="4" t="n">
        <v>0.92475283318316</v>
      </c>
      <c r="G1661" s="4" t="n">
        <v>145.396639213333</v>
      </c>
      <c r="H1661" s="4" t="n">
        <v>4028.079048</v>
      </c>
      <c r="I1661" s="4" t="n">
        <f aca="false">SUMIFS(bibli_modele_init!$D$1:$D$4467,bibli_modele_init!$A$1:$A$4467,$C1661,bibli_modele_init!$C$1:$C$4467,$E1661)</f>
        <v>0.939178611184053</v>
      </c>
      <c r="J1661" s="0" t="n">
        <f aca="false">SUMIFS(bibli_modele_init!$E$1:$E$4467,bibli_modele_init!$A$1:$A$4467,$C1661,bibli_modele_init!$C$1:$C$4467,$E1661)</f>
        <v>221.396639213333</v>
      </c>
      <c r="K1661" s="0" t="n">
        <f aca="false">F1661-I1661</f>
        <v>-0.0144257780008931</v>
      </c>
      <c r="L1661" s="0" t="n">
        <f aca="false">G1661-J1661</f>
        <v>-76</v>
      </c>
      <c r="M1661" s="0" t="n">
        <v>1</v>
      </c>
    </row>
    <row r="1662" customFormat="false" ht="15.8" hidden="false" customHeight="false" outlineLevel="0" collapsed="false">
      <c r="A1662" s="0" t="str">
        <f aca="false">MID(C1662,1,2)</f>
        <v>04</v>
      </c>
      <c r="B1662" s="0" t="str">
        <f aca="false">VLOOKUP(A1662,Nomenclature!$E$1:$F$9,2,0)</f>
        <v>Enseignement Recherche</v>
      </c>
      <c r="C1662" s="5" t="s">
        <v>721</v>
      </c>
      <c r="D1662" s="4" t="s">
        <v>239</v>
      </c>
      <c r="E1662" s="4" t="s">
        <v>733</v>
      </c>
      <c r="F1662" s="4" t="n">
        <v>0.716626762027378</v>
      </c>
      <c r="G1662" s="4" t="n">
        <v>143.245408253333</v>
      </c>
      <c r="H1662" s="4" t="n">
        <v>1348.846089</v>
      </c>
      <c r="I1662" s="4" t="n">
        <f aca="false">SUMIFS(bibli_modele_init!$D$1:$D$4467,bibli_modele_init!$A$1:$A$4467,$C1662,bibli_modele_init!$C$1:$C$4467,$E1662)</f>
        <v>0.733760633858868</v>
      </c>
      <c r="J1662" s="0" t="n">
        <f aca="false">SUMIFS(bibli_modele_init!$E$1:$E$4467,bibli_modele_init!$A$1:$A$4467,$C1662,bibli_modele_init!$C$1:$C$4467,$E1662)</f>
        <v>143.245408253333</v>
      </c>
      <c r="K1662" s="0" t="n">
        <f aca="false">F1662-I1662</f>
        <v>-0.01713387183149</v>
      </c>
      <c r="L1662" s="0" t="n">
        <f aca="false">G1662-J1662</f>
        <v>0</v>
      </c>
      <c r="M1662" s="0" t="n">
        <v>1</v>
      </c>
    </row>
    <row r="1663" customFormat="false" ht="15.8" hidden="false" customHeight="false" outlineLevel="0" collapsed="false">
      <c r="A1663" s="0" t="str">
        <f aca="false">MID(C1663,1,2)</f>
        <v>04</v>
      </c>
      <c r="B1663" s="0" t="str">
        <f aca="false">VLOOKUP(A1663,Nomenclature!$E$1:$F$9,2,0)</f>
        <v>Enseignement Recherche</v>
      </c>
      <c r="C1663" s="5" t="s">
        <v>721</v>
      </c>
      <c r="D1663" s="4" t="s">
        <v>155</v>
      </c>
      <c r="E1663" s="4" t="s">
        <v>734</v>
      </c>
      <c r="F1663" s="4" t="n">
        <v>0.155226368466806</v>
      </c>
      <c r="G1663" s="4" t="n">
        <v>80.3048065</v>
      </c>
      <c r="H1663" s="4" t="n">
        <v>283.1318035</v>
      </c>
      <c r="I1663" s="4" t="n">
        <f aca="false">SUMIFS(bibli_modele_init!$D$1:$D$4467,bibli_modele_init!$A$1:$A$4467,$C1663,bibli_modele_init!$C$1:$C$4467,$E1663)</f>
        <v>0.141883054475305</v>
      </c>
      <c r="J1663" s="0" t="n">
        <f aca="false">SUMIFS(bibli_modele_init!$E$1:$E$4467,bibli_modele_init!$A$1:$A$4467,$C1663,bibli_modele_init!$C$1:$C$4467,$E1663)</f>
        <v>80.3048065</v>
      </c>
      <c r="K1663" s="0" t="n">
        <f aca="false">F1663-I1663</f>
        <v>0.013343313991501</v>
      </c>
      <c r="L1663" s="0" t="n">
        <f aca="false">G1663-J1663</f>
        <v>0</v>
      </c>
      <c r="M1663" s="0" t="n">
        <v>1</v>
      </c>
    </row>
    <row r="1664" customFormat="false" ht="15.8" hidden="false" customHeight="false" outlineLevel="0" collapsed="false">
      <c r="A1664" s="0" t="str">
        <f aca="false">MID(C1664,1,2)</f>
        <v>04</v>
      </c>
      <c r="B1664" s="0" t="str">
        <f aca="false">VLOOKUP(A1664,Nomenclature!$E$1:$F$9,2,0)</f>
        <v>Enseignement Recherche</v>
      </c>
      <c r="C1664" s="5" t="s">
        <v>721</v>
      </c>
      <c r="D1664" s="4" t="s">
        <v>239</v>
      </c>
      <c r="E1664" s="4" t="s">
        <v>735</v>
      </c>
      <c r="F1664" s="4" t="n">
        <v>0.120290920799594</v>
      </c>
      <c r="G1664" s="4" t="n">
        <v>96.3657677999999</v>
      </c>
      <c r="H1664" s="4" t="n">
        <v>283.1318035</v>
      </c>
      <c r="I1664" s="4" t="n">
        <f aca="false">SUMIFS(bibli_modele_init!$D$1:$D$4467,bibli_modele_init!$A$1:$A$4467,$C1664,bibli_modele_init!$C$1:$C$4467,$E1664)</f>
        <v>0.123166963540596</v>
      </c>
      <c r="J1664" s="0" t="n">
        <f aca="false">SUMIFS(bibli_modele_init!$E$1:$E$4467,bibli_modele_init!$A$1:$A$4467,$C1664,bibli_modele_init!$C$1:$C$4467,$E1664)</f>
        <v>96.3657678</v>
      </c>
      <c r="K1664" s="0" t="n">
        <f aca="false">F1664-I1664</f>
        <v>-0.00287604274100199</v>
      </c>
      <c r="L1664" s="0" t="n">
        <f aca="false">G1664-J1664</f>
        <v>0</v>
      </c>
      <c r="M1664" s="0" t="n">
        <v>1</v>
      </c>
    </row>
    <row r="1665" customFormat="false" ht="15.8" hidden="false" customHeight="false" outlineLevel="0" collapsed="false">
      <c r="A1665" s="0" t="str">
        <f aca="false">MID(C1665,1,2)</f>
        <v>04</v>
      </c>
      <c r="B1665" s="0" t="str">
        <f aca="false">VLOOKUP(A1665,Nomenclature!$E$1:$F$9,2,0)</f>
        <v>Enseignement Recherche</v>
      </c>
      <c r="C1665" s="5" t="s">
        <v>721</v>
      </c>
      <c r="D1665" s="4" t="s">
        <v>155</v>
      </c>
      <c r="E1665" s="4" t="s">
        <v>736</v>
      </c>
      <c r="F1665" s="4" t="n">
        <v>0.217316915798043</v>
      </c>
      <c r="G1665" s="4" t="n">
        <v>122.06330588</v>
      </c>
      <c r="H1665" s="4" t="n">
        <v>833.7933338</v>
      </c>
      <c r="I1665" s="4" t="n">
        <f aca="false">SUMIFS(bibli_modele_init!$D$1:$D$4467,bibli_modele_init!$A$1:$A$4467,$C1665,bibli_modele_init!$C$1:$C$4467,$E1665)</f>
        <v>0.198636276265427</v>
      </c>
      <c r="J1665" s="0" t="n">
        <f aca="false">SUMIFS(bibli_modele_init!$E$1:$E$4467,bibli_modele_init!$A$1:$A$4467,$C1665,bibli_modele_init!$C$1:$C$4467,$E1665)</f>
        <v>122.06330588</v>
      </c>
      <c r="K1665" s="0" t="n">
        <f aca="false">F1665-I1665</f>
        <v>0.018680639532616</v>
      </c>
      <c r="L1665" s="0" t="n">
        <f aca="false">G1665-J1665</f>
        <v>0</v>
      </c>
      <c r="M1665" s="0" t="n">
        <v>1</v>
      </c>
    </row>
    <row r="1666" customFormat="false" ht="15.8" hidden="false" customHeight="false" outlineLevel="0" collapsed="false">
      <c r="A1666" s="0" t="str">
        <f aca="false">MID(C1666,1,2)</f>
        <v>04</v>
      </c>
      <c r="B1666" s="0" t="str">
        <f aca="false">VLOOKUP(A1666,Nomenclature!$E$1:$F$9,2,0)</f>
        <v>Enseignement Recherche</v>
      </c>
      <c r="C1666" s="5" t="s">
        <v>721</v>
      </c>
      <c r="D1666" s="4" t="s">
        <v>239</v>
      </c>
      <c r="E1666" s="4" t="s">
        <v>737</v>
      </c>
      <c r="F1666" s="4" t="n">
        <v>0.168407289076434</v>
      </c>
      <c r="G1666" s="4" t="n">
        <v>134.91207492</v>
      </c>
      <c r="H1666" s="4" t="n">
        <v>283.1318035</v>
      </c>
      <c r="I1666" s="4" t="n">
        <f aca="false">SUMIFS(bibli_modele_init!$D$1:$D$4467,bibli_modele_init!$A$1:$A$4467,$C1666,bibli_modele_init!$C$1:$C$4467,$E1666)</f>
        <v>0.172433748956834</v>
      </c>
      <c r="J1666" s="0" t="n">
        <f aca="false">SUMIFS(bibli_modele_init!$E$1:$E$4467,bibli_modele_init!$A$1:$A$4467,$C1666,bibli_modele_init!$C$1:$C$4467,$E1666)</f>
        <v>134.91207492</v>
      </c>
      <c r="K1666" s="0" t="n">
        <f aca="false">F1666-I1666</f>
        <v>-0.00402645988040001</v>
      </c>
      <c r="L1666" s="0" t="n">
        <f aca="false">G1666-J1666</f>
        <v>0</v>
      </c>
      <c r="M1666" s="0" t="n">
        <v>1</v>
      </c>
    </row>
    <row r="1667" customFormat="false" ht="15.8" hidden="false" customHeight="false" outlineLevel="0" collapsed="false">
      <c r="A1667" s="0" t="str">
        <f aca="false">MID(C1667,1,2)</f>
        <v>04</v>
      </c>
      <c r="B1667" s="0" t="str">
        <f aca="false">VLOOKUP(A1667,Nomenclature!$E$1:$F$9,2,0)</f>
        <v>Enseignement Recherche</v>
      </c>
      <c r="C1667" s="5" t="s">
        <v>721</v>
      </c>
      <c r="D1667" s="4" t="s">
        <v>738</v>
      </c>
      <c r="E1667" s="4" t="s">
        <v>738</v>
      </c>
      <c r="F1667" s="4" t="n">
        <v>0.15</v>
      </c>
      <c r="G1667" s="4" t="n">
        <v>20</v>
      </c>
      <c r="H1667" s="4" t="n">
        <v>0</v>
      </c>
      <c r="I1667" s="4" t="n">
        <f aca="false">SUMIFS(bibli_modele_init!$D$1:$D$4467,bibli_modele_init!$A$1:$A$4467,$C1667,bibli_modele_init!$C$1:$C$4467,$E1667)</f>
        <v>0.15</v>
      </c>
      <c r="J1667" s="0" t="n">
        <f aca="false">SUMIFS(bibli_modele_init!$E$1:$E$4467,bibli_modele_init!$A$1:$A$4467,$C1667,bibli_modele_init!$C$1:$C$4467,$E1667)</f>
        <v>20</v>
      </c>
      <c r="K1667" s="0" t="n">
        <f aca="false">F1667-I1667</f>
        <v>0</v>
      </c>
      <c r="L1667" s="0" t="n">
        <f aca="false">G1667-J1667</f>
        <v>0</v>
      </c>
      <c r="M1667" s="0" t="n">
        <v>1</v>
      </c>
    </row>
    <row r="1668" customFormat="false" ht="15.8" hidden="false" customHeight="false" outlineLevel="0" collapsed="false">
      <c r="A1668" s="0" t="str">
        <f aca="false">MID(C1668,1,2)</f>
        <v>05</v>
      </c>
      <c r="B1668" s="0" t="str">
        <f aca="false">VLOOKUP(A1668,Nomenclature!$E$1:$F$9,2,0)</f>
        <v>Habitat Communautaire</v>
      </c>
      <c r="C1668" s="5" t="s">
        <v>249</v>
      </c>
      <c r="D1668" s="4" t="s">
        <v>155</v>
      </c>
      <c r="E1668" s="4" t="s">
        <v>732</v>
      </c>
      <c r="F1668" s="4" t="n">
        <v>0.723691947759164</v>
      </c>
      <c r="G1668" s="4" t="n">
        <v>83.4002541588447</v>
      </c>
      <c r="H1668" s="4" t="n">
        <v>1122.338592</v>
      </c>
      <c r="I1668" s="4" t="n">
        <f aca="false">SUMIFS(bibli_modele_init!$D$1:$D$4467,bibli_modele_init!$A$1:$A$4467,$C1668,bibli_modele_init!$C$1:$C$4467,$E1668)</f>
        <v>0.7388945103431</v>
      </c>
      <c r="J1668" s="0" t="n">
        <f aca="false">SUMIFS(bibli_modele_init!$E$1:$E$4467,bibli_modele_init!$A$1:$A$4467,$C1668,bibli_modele_init!$C$1:$C$4467,$E1668)</f>
        <v>159.323388644877</v>
      </c>
      <c r="K1668" s="0" t="n">
        <f aca="false">F1668-I1668</f>
        <v>-0.015202562583936</v>
      </c>
      <c r="L1668" s="0" t="n">
        <f aca="false">G1668-J1668</f>
        <v>-75.9231344860323</v>
      </c>
      <c r="M1668" s="0" t="n">
        <v>1</v>
      </c>
    </row>
    <row r="1669" customFormat="false" ht="15.8" hidden="false" customHeight="false" outlineLevel="0" collapsed="false">
      <c r="A1669" s="0" t="str">
        <f aca="false">MID(C1669,1,2)</f>
        <v>05</v>
      </c>
      <c r="B1669" s="0" t="str">
        <f aca="false">VLOOKUP(A1669,Nomenclature!$E$1:$F$9,2,0)</f>
        <v>Habitat Communautaire</v>
      </c>
      <c r="C1669" s="5" t="s">
        <v>249</v>
      </c>
      <c r="D1669" s="4" t="s">
        <v>239</v>
      </c>
      <c r="E1669" s="4" t="s">
        <v>733</v>
      </c>
      <c r="F1669" s="4" t="n">
        <v>0</v>
      </c>
      <c r="G1669" s="4" t="n">
        <v>0</v>
      </c>
      <c r="H1669" s="4" t="n">
        <v>0</v>
      </c>
      <c r="I1669" s="4" t="n">
        <f aca="false">SUMIFS(bibli_modele_init!$D$1:$D$4467,bibli_modele_init!$A$1:$A$4467,$C1669,bibli_modele_init!$C$1:$C$4467,$E1669)</f>
        <v>0</v>
      </c>
      <c r="J1669" s="0" t="n">
        <f aca="false">SUMIFS(bibli_modele_init!$E$1:$E$4467,bibli_modele_init!$A$1:$A$4467,$C1669,bibli_modele_init!$C$1:$C$4467,$E1669)</f>
        <v>0</v>
      </c>
      <c r="K1669" s="0" t="n">
        <f aca="false">F1669-I1669</f>
        <v>0</v>
      </c>
      <c r="L1669" s="0" t="n">
        <f aca="false">G1669-J1669</f>
        <v>0</v>
      </c>
      <c r="M1669" s="0" t="n">
        <v>1</v>
      </c>
    </row>
    <row r="1670" customFormat="false" ht="15.8" hidden="false" customHeight="false" outlineLevel="0" collapsed="false">
      <c r="A1670" s="0" t="str">
        <f aca="false">MID(C1670,1,2)</f>
        <v>05</v>
      </c>
      <c r="B1670" s="0" t="str">
        <f aca="false">VLOOKUP(A1670,Nomenclature!$E$1:$F$9,2,0)</f>
        <v>Habitat Communautaire</v>
      </c>
      <c r="C1670" s="5" t="s">
        <v>249</v>
      </c>
      <c r="D1670" s="4" t="s">
        <v>155</v>
      </c>
      <c r="E1670" s="4" t="s">
        <v>734</v>
      </c>
      <c r="F1670" s="4" t="n">
        <v>0.121476862690589</v>
      </c>
      <c r="G1670" s="4" t="n">
        <v>70.5031659</v>
      </c>
      <c r="H1670" s="4" t="n">
        <v>343.2133284</v>
      </c>
      <c r="I1670" s="4" t="n">
        <f aca="false">SUMIFS(bibli_modele_init!$D$1:$D$4467,bibli_modele_init!$A$1:$A$4467,$C1670,bibli_modele_init!$C$1:$C$4467,$E1670)</f>
        <v>0.111625849241118</v>
      </c>
      <c r="J1670" s="0" t="n">
        <f aca="false">SUMIFS(bibli_modele_init!$E$1:$E$4467,bibli_modele_init!$A$1:$A$4467,$C1670,bibli_modele_init!$C$1:$C$4467,$E1670)</f>
        <v>70.5031659</v>
      </c>
      <c r="K1670" s="0" t="n">
        <f aca="false">F1670-I1670</f>
        <v>0.00985101344947099</v>
      </c>
      <c r="L1670" s="0" t="n">
        <f aca="false">G1670-J1670</f>
        <v>0</v>
      </c>
      <c r="M1670" s="0" t="n">
        <v>1</v>
      </c>
    </row>
    <row r="1671" customFormat="false" ht="15.8" hidden="false" customHeight="false" outlineLevel="0" collapsed="false">
      <c r="A1671" s="0" t="str">
        <f aca="false">MID(C1671,1,2)</f>
        <v>05</v>
      </c>
      <c r="B1671" s="0" t="str">
        <f aca="false">VLOOKUP(A1671,Nomenclature!$E$1:$F$9,2,0)</f>
        <v>Habitat Communautaire</v>
      </c>
      <c r="C1671" s="5" t="s">
        <v>249</v>
      </c>
      <c r="D1671" s="4" t="s">
        <v>239</v>
      </c>
      <c r="E1671" s="4" t="s">
        <v>735</v>
      </c>
      <c r="F1671" s="4" t="n">
        <v>0</v>
      </c>
      <c r="G1671" s="4" t="n">
        <v>0</v>
      </c>
      <c r="H1671" s="4" t="n">
        <v>0</v>
      </c>
      <c r="I1671" s="4" t="n">
        <f aca="false">SUMIFS(bibli_modele_init!$D$1:$D$4467,bibli_modele_init!$A$1:$A$4467,$C1671,bibli_modele_init!$C$1:$C$4467,$E1671)</f>
        <v>0</v>
      </c>
      <c r="J1671" s="0" t="n">
        <f aca="false">SUMIFS(bibli_modele_init!$E$1:$E$4467,bibli_modele_init!$A$1:$A$4467,$C1671,bibli_modele_init!$C$1:$C$4467,$E1671)</f>
        <v>0</v>
      </c>
      <c r="K1671" s="0" t="n">
        <f aca="false">F1671-I1671</f>
        <v>0</v>
      </c>
      <c r="L1671" s="0" t="n">
        <f aca="false">G1671-J1671</f>
        <v>0</v>
      </c>
      <c r="M1671" s="0" t="n">
        <v>1</v>
      </c>
    </row>
    <row r="1672" customFormat="false" ht="15.8" hidden="false" customHeight="false" outlineLevel="0" collapsed="false">
      <c r="A1672" s="0" t="str">
        <f aca="false">MID(C1672,1,2)</f>
        <v>05</v>
      </c>
      <c r="B1672" s="0" t="str">
        <f aca="false">VLOOKUP(A1672,Nomenclature!$E$1:$F$9,2,0)</f>
        <v>Habitat Communautaire</v>
      </c>
      <c r="C1672" s="5" t="s">
        <v>249</v>
      </c>
      <c r="D1672" s="4" t="s">
        <v>155</v>
      </c>
      <c r="E1672" s="4" t="s">
        <v>736</v>
      </c>
      <c r="F1672" s="4" t="n">
        <v>0</v>
      </c>
      <c r="G1672" s="4" t="n">
        <v>0</v>
      </c>
      <c r="H1672" s="4" t="n">
        <v>0</v>
      </c>
      <c r="I1672" s="4" t="n">
        <f aca="false">SUMIFS(bibli_modele_init!$D$1:$D$4467,bibli_modele_init!$A$1:$A$4467,$C1672,bibli_modele_init!$C$1:$C$4467,$E1672)</f>
        <v>0.156276188937566</v>
      </c>
      <c r="J1672" s="0" t="n">
        <f aca="false">SUMIFS(bibli_modele_init!$E$1:$E$4467,bibli_modele_init!$A$1:$A$4467,$C1672,bibli_modele_init!$C$1:$C$4467,$E1672)</f>
        <v>70.5031659</v>
      </c>
      <c r="K1672" s="0" t="n">
        <f aca="false">F1672-I1672</f>
        <v>-0.156276188937566</v>
      </c>
      <c r="L1672" s="0" t="n">
        <f aca="false">G1672-J1672</f>
        <v>-70.5031659</v>
      </c>
      <c r="M1672" s="0" t="n">
        <v>1</v>
      </c>
    </row>
    <row r="1673" customFormat="false" ht="15.8" hidden="false" customHeight="false" outlineLevel="0" collapsed="false">
      <c r="A1673" s="0" t="str">
        <f aca="false">MID(C1673,1,2)</f>
        <v>05</v>
      </c>
      <c r="B1673" s="0" t="str">
        <f aca="false">VLOOKUP(A1673,Nomenclature!$E$1:$F$9,2,0)</f>
        <v>Habitat Communautaire</v>
      </c>
      <c r="C1673" s="5" t="s">
        <v>249</v>
      </c>
      <c r="D1673" s="4" t="s">
        <v>239</v>
      </c>
      <c r="E1673" s="4" t="s">
        <v>737</v>
      </c>
      <c r="F1673" s="4" t="n">
        <v>0</v>
      </c>
      <c r="G1673" s="4" t="n">
        <v>0</v>
      </c>
      <c r="H1673" s="4" t="n">
        <v>0</v>
      </c>
      <c r="I1673" s="4" t="n">
        <f aca="false">SUMIFS(bibli_modele_init!$D$1:$D$4467,bibli_modele_init!$A$1:$A$4467,$C1673,bibli_modele_init!$C$1:$C$4467,$E1673)</f>
        <v>0</v>
      </c>
      <c r="J1673" s="0" t="n">
        <f aca="false">SUMIFS(bibli_modele_init!$E$1:$E$4467,bibli_modele_init!$A$1:$A$4467,$C1673,bibli_modele_init!$C$1:$C$4467,$E1673)</f>
        <v>0</v>
      </c>
      <c r="K1673" s="0" t="n">
        <f aca="false">F1673-I1673</f>
        <v>0</v>
      </c>
      <c r="L1673" s="0" t="n">
        <f aca="false">G1673-J1673</f>
        <v>0</v>
      </c>
      <c r="M1673" s="0" t="n">
        <v>1</v>
      </c>
    </row>
    <row r="1674" customFormat="false" ht="15.8" hidden="false" customHeight="false" outlineLevel="0" collapsed="false">
      <c r="A1674" s="0" t="str">
        <f aca="false">MID(C1674,1,2)</f>
        <v>05</v>
      </c>
      <c r="B1674" s="0" t="str">
        <f aca="false">VLOOKUP(A1674,Nomenclature!$E$1:$F$9,2,0)</f>
        <v>Habitat Communautaire</v>
      </c>
      <c r="C1674" s="5" t="s">
        <v>249</v>
      </c>
      <c r="D1674" s="4" t="s">
        <v>738</v>
      </c>
      <c r="E1674" s="4" t="s">
        <v>738</v>
      </c>
      <c r="F1674" s="4" t="n">
        <v>0.15</v>
      </c>
      <c r="G1674" s="4" t="n">
        <v>20</v>
      </c>
      <c r="H1674" s="4" t="n">
        <v>0</v>
      </c>
      <c r="I1674" s="4" t="n">
        <f aca="false">SUMIFS(bibli_modele_init!$D$1:$D$4467,bibli_modele_init!$A$1:$A$4467,$C1674,bibli_modele_init!$C$1:$C$4467,$E1674)</f>
        <v>0.15</v>
      </c>
      <c r="J1674" s="0" t="n">
        <f aca="false">SUMIFS(bibli_modele_init!$E$1:$E$4467,bibli_modele_init!$A$1:$A$4467,$C1674,bibli_modele_init!$C$1:$C$4467,$E1674)</f>
        <v>20</v>
      </c>
      <c r="K1674" s="0" t="n">
        <f aca="false">F1674-I1674</f>
        <v>0</v>
      </c>
      <c r="L1674" s="0" t="n">
        <f aca="false">G1674-J1674</f>
        <v>0</v>
      </c>
      <c r="M1674" s="0" t="n">
        <v>1</v>
      </c>
    </row>
    <row r="1675" customFormat="false" ht="15.8" hidden="false" customHeight="false" outlineLevel="0" collapsed="false">
      <c r="A1675" s="0" t="str">
        <f aca="false">MID(C1675,1,2)</f>
        <v>05</v>
      </c>
      <c r="B1675" s="0" t="str">
        <f aca="false">VLOOKUP(A1675,Nomenclature!$E$1:$F$9,2,0)</f>
        <v>Habitat Communautaire</v>
      </c>
      <c r="C1675" s="5" t="s">
        <v>569</v>
      </c>
      <c r="D1675" s="4" t="s">
        <v>155</v>
      </c>
      <c r="E1675" s="4" t="s">
        <v>732</v>
      </c>
      <c r="F1675" s="4" t="n">
        <v>0.673288064272748</v>
      </c>
      <c r="G1675" s="4" t="n">
        <v>83.3643353214358</v>
      </c>
      <c r="H1675" s="4" t="n">
        <v>2986.963328</v>
      </c>
      <c r="I1675" s="4" t="n">
        <f aca="false">SUMIFS(bibli_modele_init!$D$1:$D$4467,bibli_modele_init!$A$1:$A$4467,$C1675,bibli_modele_init!$C$1:$C$4467,$E1675)</f>
        <v>0.692952143361117</v>
      </c>
      <c r="J1675" s="0" t="n">
        <f aca="false">SUMIFS(bibli_modele_init!$E$1:$E$4467,bibli_modele_init!$A$1:$A$4467,$C1675,bibli_modele_init!$C$1:$C$4467,$E1675)</f>
        <v>159.219844794103</v>
      </c>
      <c r="K1675" s="0" t="n">
        <f aca="false">F1675-I1675</f>
        <v>-0.0196640790883691</v>
      </c>
      <c r="L1675" s="0" t="n">
        <f aca="false">G1675-J1675</f>
        <v>-75.8555094726672</v>
      </c>
      <c r="M1675" s="0" t="n">
        <v>1</v>
      </c>
    </row>
    <row r="1676" customFormat="false" ht="15.8" hidden="false" customHeight="false" outlineLevel="0" collapsed="false">
      <c r="A1676" s="0" t="str">
        <f aca="false">MID(C1676,1,2)</f>
        <v>05</v>
      </c>
      <c r="B1676" s="0" t="str">
        <f aca="false">VLOOKUP(A1676,Nomenclature!$E$1:$F$9,2,0)</f>
        <v>Habitat Communautaire</v>
      </c>
      <c r="C1676" s="5" t="s">
        <v>569</v>
      </c>
      <c r="D1676" s="4" t="s">
        <v>239</v>
      </c>
      <c r="E1676" s="4" t="s">
        <v>733</v>
      </c>
      <c r="F1676" s="4" t="n">
        <v>0</v>
      </c>
      <c r="G1676" s="4" t="n">
        <v>0</v>
      </c>
      <c r="H1676" s="4" t="n">
        <v>0</v>
      </c>
      <c r="I1676" s="4" t="n">
        <f aca="false">SUMIFS(bibli_modele_init!$D$1:$D$4467,bibli_modele_init!$A$1:$A$4467,$C1676,bibli_modele_init!$C$1:$C$4467,$E1676)</f>
        <v>0</v>
      </c>
      <c r="J1676" s="0" t="n">
        <f aca="false">SUMIFS(bibli_modele_init!$E$1:$E$4467,bibli_modele_init!$A$1:$A$4467,$C1676,bibli_modele_init!$C$1:$C$4467,$E1676)</f>
        <v>0</v>
      </c>
      <c r="K1676" s="0" t="n">
        <f aca="false">F1676-I1676</f>
        <v>0</v>
      </c>
      <c r="L1676" s="0" t="n">
        <f aca="false">G1676-J1676</f>
        <v>0</v>
      </c>
      <c r="M1676" s="0" t="n">
        <v>1</v>
      </c>
    </row>
    <row r="1677" customFormat="false" ht="15.8" hidden="false" customHeight="false" outlineLevel="0" collapsed="false">
      <c r="A1677" s="0" t="str">
        <f aca="false">MID(C1677,1,2)</f>
        <v>05</v>
      </c>
      <c r="B1677" s="0" t="str">
        <f aca="false">VLOOKUP(A1677,Nomenclature!$E$1:$F$9,2,0)</f>
        <v>Habitat Communautaire</v>
      </c>
      <c r="C1677" s="5" t="s">
        <v>569</v>
      </c>
      <c r="D1677" s="4" t="s">
        <v>155</v>
      </c>
      <c r="E1677" s="4" t="s">
        <v>734</v>
      </c>
      <c r="F1677" s="4" t="n">
        <v>0.0998309861806011</v>
      </c>
      <c r="G1677" s="4" t="n">
        <v>70.5031658999999</v>
      </c>
      <c r="H1677" s="4" t="n">
        <v>343.2133284</v>
      </c>
      <c r="I1677" s="4" t="n">
        <f aca="false">SUMIFS(bibli_modele_init!$D$1:$D$4467,bibli_modele_init!$A$1:$A$4467,$C1677,bibli_modele_init!$C$1:$C$4467,$E1677)</f>
        <v>0.0924719887024576</v>
      </c>
      <c r="J1677" s="0" t="n">
        <f aca="false">SUMIFS(bibli_modele_init!$E$1:$E$4467,bibli_modele_init!$A$1:$A$4467,$C1677,bibli_modele_init!$C$1:$C$4467,$E1677)</f>
        <v>70.5031659</v>
      </c>
      <c r="K1677" s="0" t="n">
        <f aca="false">F1677-I1677</f>
        <v>0.0073589974781435</v>
      </c>
      <c r="L1677" s="0" t="n">
        <f aca="false">G1677-J1677</f>
        <v>0</v>
      </c>
      <c r="M1677" s="0" t="n">
        <v>1</v>
      </c>
    </row>
    <row r="1678" customFormat="false" ht="15.8" hidden="false" customHeight="false" outlineLevel="0" collapsed="false">
      <c r="A1678" s="0" t="str">
        <f aca="false">MID(C1678,1,2)</f>
        <v>05</v>
      </c>
      <c r="B1678" s="0" t="str">
        <f aca="false">VLOOKUP(A1678,Nomenclature!$E$1:$F$9,2,0)</f>
        <v>Habitat Communautaire</v>
      </c>
      <c r="C1678" s="5" t="s">
        <v>569</v>
      </c>
      <c r="D1678" s="4" t="s">
        <v>239</v>
      </c>
      <c r="E1678" s="4" t="s">
        <v>735</v>
      </c>
      <c r="F1678" s="4" t="n">
        <v>0</v>
      </c>
      <c r="G1678" s="4" t="n">
        <v>0</v>
      </c>
      <c r="H1678" s="4" t="n">
        <v>0</v>
      </c>
      <c r="I1678" s="4" t="n">
        <f aca="false">SUMIFS(bibli_modele_init!$D$1:$D$4467,bibli_modele_init!$A$1:$A$4467,$C1678,bibli_modele_init!$C$1:$C$4467,$E1678)</f>
        <v>0</v>
      </c>
      <c r="J1678" s="0" t="n">
        <f aca="false">SUMIFS(bibli_modele_init!$E$1:$E$4467,bibli_modele_init!$A$1:$A$4467,$C1678,bibli_modele_init!$C$1:$C$4467,$E1678)</f>
        <v>0</v>
      </c>
      <c r="K1678" s="0" t="n">
        <f aca="false">F1678-I1678</f>
        <v>0</v>
      </c>
      <c r="L1678" s="0" t="n">
        <f aca="false">G1678-J1678</f>
        <v>0</v>
      </c>
      <c r="M1678" s="0" t="n">
        <v>1</v>
      </c>
    </row>
    <row r="1679" customFormat="false" ht="15.8" hidden="false" customHeight="false" outlineLevel="0" collapsed="false">
      <c r="A1679" s="0" t="str">
        <f aca="false">MID(C1679,1,2)</f>
        <v>05</v>
      </c>
      <c r="B1679" s="0" t="str">
        <f aca="false">VLOOKUP(A1679,Nomenclature!$E$1:$F$9,2,0)</f>
        <v>Habitat Communautaire</v>
      </c>
      <c r="C1679" s="5" t="s">
        <v>569</v>
      </c>
      <c r="D1679" s="4" t="s">
        <v>155</v>
      </c>
      <c r="E1679" s="4" t="s">
        <v>736</v>
      </c>
      <c r="F1679" s="4" t="n">
        <v>0</v>
      </c>
      <c r="G1679" s="4" t="n">
        <v>0</v>
      </c>
      <c r="H1679" s="4" t="n">
        <v>0</v>
      </c>
      <c r="I1679" s="4" t="n">
        <f aca="false">SUMIFS(bibli_modele_init!$D$1:$D$4467,bibli_modele_init!$A$1:$A$4467,$C1679,bibli_modele_init!$C$1:$C$4467,$E1679)</f>
        <v>0.167496432366716</v>
      </c>
      <c r="J1679" s="0" t="n">
        <f aca="false">SUMIFS(bibli_modele_init!$E$1:$E$4467,bibli_modele_init!$A$1:$A$4467,$C1679,bibli_modele_init!$C$1:$C$4467,$E1679)</f>
        <v>70.5031659</v>
      </c>
      <c r="K1679" s="0" t="n">
        <f aca="false">F1679-I1679</f>
        <v>-0.167496432366716</v>
      </c>
      <c r="L1679" s="0" t="n">
        <f aca="false">G1679-J1679</f>
        <v>-70.5031659</v>
      </c>
      <c r="M1679" s="0" t="n">
        <v>1</v>
      </c>
    </row>
    <row r="1680" customFormat="false" ht="15.8" hidden="false" customHeight="false" outlineLevel="0" collapsed="false">
      <c r="A1680" s="0" t="str">
        <f aca="false">MID(C1680,1,2)</f>
        <v>05</v>
      </c>
      <c r="B1680" s="0" t="str">
        <f aca="false">VLOOKUP(A1680,Nomenclature!$E$1:$F$9,2,0)</f>
        <v>Habitat Communautaire</v>
      </c>
      <c r="C1680" s="5" t="s">
        <v>569</v>
      </c>
      <c r="D1680" s="4" t="s">
        <v>239</v>
      </c>
      <c r="E1680" s="4" t="s">
        <v>737</v>
      </c>
      <c r="F1680" s="4" t="n">
        <v>0</v>
      </c>
      <c r="G1680" s="4" t="n">
        <v>0</v>
      </c>
      <c r="H1680" s="4" t="n">
        <v>0</v>
      </c>
      <c r="I1680" s="4" t="n">
        <f aca="false">SUMIFS(bibli_modele_init!$D$1:$D$4467,bibli_modele_init!$A$1:$A$4467,$C1680,bibli_modele_init!$C$1:$C$4467,$E1680)</f>
        <v>0</v>
      </c>
      <c r="J1680" s="0" t="n">
        <f aca="false">SUMIFS(bibli_modele_init!$E$1:$E$4467,bibli_modele_init!$A$1:$A$4467,$C1680,bibli_modele_init!$C$1:$C$4467,$E1680)</f>
        <v>0</v>
      </c>
      <c r="K1680" s="0" t="n">
        <f aca="false">F1680-I1680</f>
        <v>0</v>
      </c>
      <c r="L1680" s="0" t="n">
        <f aca="false">G1680-J1680</f>
        <v>0</v>
      </c>
      <c r="M1680" s="0" t="n">
        <v>1</v>
      </c>
    </row>
    <row r="1681" customFormat="false" ht="15.8" hidden="false" customHeight="false" outlineLevel="0" collapsed="false">
      <c r="A1681" s="0" t="str">
        <f aca="false">MID(C1681,1,2)</f>
        <v>05</v>
      </c>
      <c r="B1681" s="0" t="str">
        <f aca="false">VLOOKUP(A1681,Nomenclature!$E$1:$F$9,2,0)</f>
        <v>Habitat Communautaire</v>
      </c>
      <c r="C1681" s="5" t="s">
        <v>569</v>
      </c>
      <c r="D1681" s="4" t="s">
        <v>738</v>
      </c>
      <c r="E1681" s="4" t="s">
        <v>738</v>
      </c>
      <c r="F1681" s="4" t="n">
        <v>0.15</v>
      </c>
      <c r="G1681" s="4" t="n">
        <v>20</v>
      </c>
      <c r="H1681" s="4" t="n">
        <v>0</v>
      </c>
      <c r="I1681" s="4" t="n">
        <f aca="false">SUMIFS(bibli_modele_init!$D$1:$D$4467,bibli_modele_init!$A$1:$A$4467,$C1681,bibli_modele_init!$C$1:$C$4467,$E1681)</f>
        <v>0.15</v>
      </c>
      <c r="J1681" s="0" t="n">
        <f aca="false">SUMIFS(bibli_modele_init!$E$1:$E$4467,bibli_modele_init!$A$1:$A$4467,$C1681,bibli_modele_init!$C$1:$C$4467,$E1681)</f>
        <v>20</v>
      </c>
      <c r="K1681" s="0" t="n">
        <f aca="false">F1681-I1681</f>
        <v>0</v>
      </c>
      <c r="L1681" s="0" t="n">
        <f aca="false">G1681-J1681</f>
        <v>0</v>
      </c>
      <c r="M1681" s="0" t="n">
        <v>1</v>
      </c>
    </row>
    <row r="1682" customFormat="false" ht="15.8" hidden="false" customHeight="false" outlineLevel="0" collapsed="false">
      <c r="A1682" s="0" t="str">
        <f aca="false">MID(C1682,1,2)</f>
        <v>05</v>
      </c>
      <c r="B1682" s="0" t="str">
        <f aca="false">VLOOKUP(A1682,Nomenclature!$E$1:$F$9,2,0)</f>
        <v>Habitat Communautaire</v>
      </c>
      <c r="C1682" s="5" t="s">
        <v>618</v>
      </c>
      <c r="D1682" s="4" t="s">
        <v>155</v>
      </c>
      <c r="E1682" s="4" t="s">
        <v>732</v>
      </c>
      <c r="F1682" s="4" t="n">
        <v>0.898214898724714</v>
      </c>
      <c r="G1682" s="4" t="n">
        <v>130.799591898479</v>
      </c>
      <c r="H1682" s="4" t="n">
        <v>3766.088592</v>
      </c>
      <c r="I1682" s="4" t="n">
        <f aca="false">SUMIFS(bibli_modele_init!$D$1:$D$4467,bibli_modele_init!$A$1:$A$4467,$C1682,bibli_modele_init!$C$1:$C$4467,$E1682)</f>
        <v>0.907919061442587</v>
      </c>
      <c r="J1682" s="0" t="n">
        <f aca="false">SUMIFS(bibli_modele_init!$E$1:$E$4467,bibli_modele_init!$A$1:$A$4467,$C1682,bibli_modele_init!$C$1:$C$4467,$E1682)</f>
        <v>206.697604008587</v>
      </c>
      <c r="K1682" s="0" t="n">
        <f aca="false">F1682-I1682</f>
        <v>-0.009704162717873</v>
      </c>
      <c r="L1682" s="0" t="n">
        <f aca="false">G1682-J1682</f>
        <v>-75.898012110108</v>
      </c>
      <c r="M1682" s="0" t="n">
        <v>1</v>
      </c>
    </row>
    <row r="1683" customFormat="false" ht="15.8" hidden="false" customHeight="false" outlineLevel="0" collapsed="false">
      <c r="A1683" s="0" t="str">
        <f aca="false">MID(C1683,1,2)</f>
        <v>05</v>
      </c>
      <c r="B1683" s="0" t="str">
        <f aca="false">VLOOKUP(A1683,Nomenclature!$E$1:$F$9,2,0)</f>
        <v>Habitat Communautaire</v>
      </c>
      <c r="C1683" s="5" t="s">
        <v>618</v>
      </c>
      <c r="D1683" s="4" t="s">
        <v>239</v>
      </c>
      <c r="E1683" s="4" t="s">
        <v>733</v>
      </c>
      <c r="F1683" s="4" t="n">
        <v>0.723035477754232</v>
      </c>
      <c r="G1683" s="4" t="n">
        <v>125.547363467419</v>
      </c>
      <c r="H1683" s="4" t="n">
        <v>343.2133284</v>
      </c>
      <c r="I1683" s="4" t="n">
        <f aca="false">SUMIFS(bibli_modele_init!$D$1:$D$4467,bibli_modele_init!$A$1:$A$4467,$C1683,bibli_modele_init!$C$1:$C$4467,$E1683)</f>
        <v>0.738687132024163</v>
      </c>
      <c r="J1683" s="0" t="n">
        <f aca="false">SUMIFS(bibli_modele_init!$E$1:$E$4467,bibli_modele_init!$A$1:$A$4467,$C1683,bibli_modele_init!$C$1:$C$4467,$E1683)</f>
        <v>125.458124063764</v>
      </c>
      <c r="K1683" s="0" t="n">
        <f aca="false">F1683-I1683</f>
        <v>-0.015651654269931</v>
      </c>
      <c r="L1683" s="0" t="n">
        <f aca="false">G1683-J1683</f>
        <v>0.0892394036550002</v>
      </c>
      <c r="M1683" s="0" t="n">
        <v>1</v>
      </c>
    </row>
    <row r="1684" customFormat="false" ht="15.8" hidden="false" customHeight="false" outlineLevel="0" collapsed="false">
      <c r="A1684" s="0" t="str">
        <f aca="false">MID(C1684,1,2)</f>
        <v>05</v>
      </c>
      <c r="B1684" s="0" t="str">
        <f aca="false">VLOOKUP(A1684,Nomenclature!$E$1:$F$9,2,0)</f>
        <v>Habitat Communautaire</v>
      </c>
      <c r="C1684" s="5" t="s">
        <v>618</v>
      </c>
      <c r="D1684" s="4" t="s">
        <v>155</v>
      </c>
      <c r="E1684" s="4" t="s">
        <v>734</v>
      </c>
      <c r="F1684" s="4" t="n">
        <v>0.150771786610143</v>
      </c>
      <c r="G1684" s="4" t="n">
        <v>70.5031659</v>
      </c>
      <c r="H1684" s="4" t="n">
        <v>343.2133284</v>
      </c>
      <c r="I1684" s="4" t="n">
        <f aca="false">SUMIFS(bibli_modele_init!$D$1:$D$4467,bibli_modele_init!$A$1:$A$4467,$C1684,bibli_modele_init!$C$1:$C$4467,$E1684)</f>
        <v>0.137160629639362</v>
      </c>
      <c r="J1684" s="0" t="n">
        <f aca="false">SUMIFS(bibli_modele_init!$E$1:$E$4467,bibli_modele_init!$A$1:$A$4467,$C1684,bibli_modele_init!$C$1:$C$4467,$E1684)</f>
        <v>70.5031659</v>
      </c>
      <c r="K1684" s="0" t="n">
        <f aca="false">F1684-I1684</f>
        <v>0.013611156970781</v>
      </c>
      <c r="L1684" s="0" t="n">
        <f aca="false">G1684-J1684</f>
        <v>0</v>
      </c>
      <c r="M1684" s="0" t="n">
        <v>1</v>
      </c>
    </row>
    <row r="1685" customFormat="false" ht="15.8" hidden="false" customHeight="false" outlineLevel="0" collapsed="false">
      <c r="A1685" s="0" t="str">
        <f aca="false">MID(C1685,1,2)</f>
        <v>05</v>
      </c>
      <c r="B1685" s="0" t="str">
        <f aca="false">VLOOKUP(A1685,Nomenclature!$E$1:$F$9,2,0)</f>
        <v>Habitat Communautaire</v>
      </c>
      <c r="C1685" s="5" t="s">
        <v>618</v>
      </c>
      <c r="D1685" s="4" t="s">
        <v>239</v>
      </c>
      <c r="E1685" s="4" t="s">
        <v>735</v>
      </c>
      <c r="F1685" s="4" t="n">
        <v>0.121366669511162</v>
      </c>
      <c r="G1685" s="4" t="n">
        <v>70.5031659</v>
      </c>
      <c r="H1685" s="4" t="n">
        <v>343.2133284</v>
      </c>
      <c r="I1685" s="4" t="n">
        <f aca="false">SUMIFS(bibli_modele_init!$D$1:$D$4467,bibli_modele_init!$A$1:$A$4467,$C1685,bibli_modele_init!$C$1:$C$4467,$E1685)</f>
        <v>0.123993911446913</v>
      </c>
      <c r="J1685" s="0" t="n">
        <f aca="false">SUMIFS(bibli_modele_init!$E$1:$E$4467,bibli_modele_init!$A$1:$A$4467,$C1685,bibli_modele_init!$C$1:$C$4467,$E1685)</f>
        <v>70.5031659</v>
      </c>
      <c r="K1685" s="0" t="n">
        <f aca="false">F1685-I1685</f>
        <v>-0.00262724193575099</v>
      </c>
      <c r="L1685" s="0" t="n">
        <f aca="false">G1685-J1685</f>
        <v>0</v>
      </c>
      <c r="M1685" s="0" t="n">
        <v>1</v>
      </c>
    </row>
    <row r="1686" customFormat="false" ht="15.8" hidden="false" customHeight="false" outlineLevel="0" collapsed="false">
      <c r="A1686" s="0" t="str">
        <f aca="false">MID(C1686,1,2)</f>
        <v>05</v>
      </c>
      <c r="B1686" s="0" t="str">
        <f aca="false">VLOOKUP(A1686,Nomenclature!$E$1:$F$9,2,0)</f>
        <v>Habitat Communautaire</v>
      </c>
      <c r="C1686" s="5" t="s">
        <v>618</v>
      </c>
      <c r="D1686" s="4" t="s">
        <v>155</v>
      </c>
      <c r="E1686" s="4" t="s">
        <v>736</v>
      </c>
      <c r="F1686" s="4" t="n">
        <v>0.211080501200308</v>
      </c>
      <c r="G1686" s="4" t="n">
        <v>118.02752213</v>
      </c>
      <c r="H1686" s="4" t="n">
        <v>1122.338592</v>
      </c>
      <c r="I1686" s="4" t="n">
        <f aca="false">SUMIFS(bibli_modele_init!$D$1:$D$4467,bibli_modele_init!$A$1:$A$4467,$C1686,bibli_modele_init!$C$1:$C$4467,$E1686)</f>
        <v>0.192024881495107</v>
      </c>
      <c r="J1686" s="0" t="n">
        <f aca="false">SUMIFS(bibli_modele_init!$E$1:$E$4467,bibli_modele_init!$A$1:$A$4467,$C1686,bibli_modele_init!$C$1:$C$4467,$E1686)</f>
        <v>118.02752213</v>
      </c>
      <c r="K1686" s="0" t="n">
        <f aca="false">F1686-I1686</f>
        <v>0.019055619705201</v>
      </c>
      <c r="L1686" s="0" t="n">
        <f aca="false">G1686-J1686</f>
        <v>0</v>
      </c>
      <c r="M1686" s="0" t="n">
        <v>1</v>
      </c>
    </row>
    <row r="1687" customFormat="false" ht="15.8" hidden="false" customHeight="false" outlineLevel="0" collapsed="false">
      <c r="A1687" s="0" t="str">
        <f aca="false">MID(C1687,1,2)</f>
        <v>05</v>
      </c>
      <c r="B1687" s="0" t="str">
        <f aca="false">VLOOKUP(A1687,Nomenclature!$E$1:$F$9,2,0)</f>
        <v>Habitat Communautaire</v>
      </c>
      <c r="C1687" s="5" t="s">
        <v>618</v>
      </c>
      <c r="D1687" s="4" t="s">
        <v>239</v>
      </c>
      <c r="E1687" s="4" t="s">
        <v>737</v>
      </c>
      <c r="F1687" s="4" t="n">
        <v>0.169913337272245</v>
      </c>
      <c r="G1687" s="4" t="n">
        <v>114.37180242</v>
      </c>
      <c r="H1687" s="4" t="n">
        <v>343.2133284</v>
      </c>
      <c r="I1687" s="4" t="n">
        <f aca="false">SUMIFS(bibli_modele_init!$D$1:$D$4467,bibli_modele_init!$A$1:$A$4467,$C1687,bibli_modele_init!$C$1:$C$4467,$E1687)</f>
        <v>0.173591476025678</v>
      </c>
      <c r="J1687" s="0" t="n">
        <f aca="false">SUMIFS(bibli_modele_init!$E$1:$E$4467,bibli_modele_init!$A$1:$A$4467,$C1687,bibli_modele_init!$C$1:$C$4467,$E1687)</f>
        <v>114.37180242</v>
      </c>
      <c r="K1687" s="0" t="n">
        <f aca="false">F1687-I1687</f>
        <v>-0.00367813875343301</v>
      </c>
      <c r="L1687" s="0" t="n">
        <f aca="false">G1687-J1687</f>
        <v>0</v>
      </c>
      <c r="M1687" s="0" t="n">
        <v>1</v>
      </c>
    </row>
    <row r="1688" customFormat="false" ht="15.8" hidden="false" customHeight="false" outlineLevel="0" collapsed="false">
      <c r="A1688" s="0" t="str">
        <f aca="false">MID(C1688,1,2)</f>
        <v>05</v>
      </c>
      <c r="B1688" s="0" t="str">
        <f aca="false">VLOOKUP(A1688,Nomenclature!$E$1:$F$9,2,0)</f>
        <v>Habitat Communautaire</v>
      </c>
      <c r="C1688" s="5" t="s">
        <v>618</v>
      </c>
      <c r="D1688" s="4" t="s">
        <v>738</v>
      </c>
      <c r="E1688" s="4" t="s">
        <v>738</v>
      </c>
      <c r="F1688" s="4" t="n">
        <v>0.15</v>
      </c>
      <c r="G1688" s="4" t="n">
        <v>20</v>
      </c>
      <c r="H1688" s="4" t="n">
        <v>0</v>
      </c>
      <c r="I1688" s="4" t="n">
        <f aca="false">SUMIFS(bibli_modele_init!$D$1:$D$4467,bibli_modele_init!$A$1:$A$4467,$C1688,bibli_modele_init!$C$1:$C$4467,$E1688)</f>
        <v>0.15</v>
      </c>
      <c r="J1688" s="0" t="n">
        <f aca="false">SUMIFS(bibli_modele_init!$E$1:$E$4467,bibli_modele_init!$A$1:$A$4467,$C1688,bibli_modele_init!$C$1:$C$4467,$E1688)</f>
        <v>20</v>
      </c>
      <c r="K1688" s="0" t="n">
        <f aca="false">F1688-I1688</f>
        <v>0</v>
      </c>
      <c r="L1688" s="0" t="n">
        <f aca="false">G1688-J1688</f>
        <v>0</v>
      </c>
      <c r="M1688" s="0" t="n">
        <v>1</v>
      </c>
    </row>
    <row r="1689" customFormat="false" ht="15.8" hidden="false" customHeight="false" outlineLevel="0" collapsed="false">
      <c r="A1689" s="0" t="str">
        <f aca="false">MID(C1689,1,2)</f>
        <v>05</v>
      </c>
      <c r="B1689" s="0" t="str">
        <f aca="false">VLOOKUP(A1689,Nomenclature!$E$1:$F$9,2,0)</f>
        <v>Habitat Communautaire</v>
      </c>
      <c r="C1689" s="5" t="s">
        <v>606</v>
      </c>
      <c r="D1689" s="4" t="s">
        <v>155</v>
      </c>
      <c r="E1689" s="4" t="s">
        <v>732</v>
      </c>
      <c r="F1689" s="4" t="n">
        <v>0.676558945159405</v>
      </c>
      <c r="G1689" s="4" t="n">
        <v>141.966784883995</v>
      </c>
      <c r="H1689" s="4" t="n">
        <v>3766.088592</v>
      </c>
      <c r="I1689" s="4" t="n">
        <f aca="false">SUMIFS(bibli_modele_init!$D$1:$D$4467,bibli_modele_init!$A$1:$A$4467,$C1689,bibli_modele_init!$C$1:$C$4467,$E1689)</f>
        <v>0.687172955901952</v>
      </c>
      <c r="J1689" s="0" t="n">
        <f aca="false">SUMIFS(bibli_modele_init!$E$1:$E$4467,bibli_modele_init!$A$1:$A$4467,$C1689,bibli_modele_init!$C$1:$C$4467,$E1689)</f>
        <v>218.283174869698</v>
      </c>
      <c r="K1689" s="0" t="n">
        <f aca="false">F1689-I1689</f>
        <v>-0.010614010742547</v>
      </c>
      <c r="L1689" s="0" t="n">
        <f aca="false">G1689-J1689</f>
        <v>-76.316389985703</v>
      </c>
      <c r="M1689" s="0" t="n">
        <v>1</v>
      </c>
    </row>
    <row r="1690" customFormat="false" ht="15.8" hidden="false" customHeight="false" outlineLevel="0" collapsed="false">
      <c r="A1690" s="0" t="str">
        <f aca="false">MID(C1690,1,2)</f>
        <v>05</v>
      </c>
      <c r="B1690" s="0" t="str">
        <f aca="false">VLOOKUP(A1690,Nomenclature!$E$1:$F$9,2,0)</f>
        <v>Habitat Communautaire</v>
      </c>
      <c r="C1690" s="5" t="s">
        <v>606</v>
      </c>
      <c r="D1690" s="4" t="s">
        <v>239</v>
      </c>
      <c r="E1690" s="4" t="s">
        <v>733</v>
      </c>
      <c r="F1690" s="4" t="n">
        <v>0</v>
      </c>
      <c r="G1690" s="4" t="n">
        <v>0</v>
      </c>
      <c r="H1690" s="4" t="n">
        <v>0</v>
      </c>
      <c r="I1690" s="4" t="n">
        <f aca="false">SUMIFS(bibli_modele_init!$D$1:$D$4467,bibli_modele_init!$A$1:$A$4467,$C1690,bibli_modele_init!$C$1:$C$4467,$E1690)</f>
        <v>0</v>
      </c>
      <c r="J1690" s="0" t="n">
        <f aca="false">SUMIFS(bibli_modele_init!$E$1:$E$4467,bibli_modele_init!$A$1:$A$4467,$C1690,bibli_modele_init!$C$1:$C$4467,$E1690)</f>
        <v>0</v>
      </c>
      <c r="K1690" s="0" t="n">
        <f aca="false">F1690-I1690</f>
        <v>0</v>
      </c>
      <c r="L1690" s="0" t="n">
        <f aca="false">G1690-J1690</f>
        <v>0</v>
      </c>
      <c r="M1690" s="0" t="n">
        <v>1</v>
      </c>
    </row>
    <row r="1691" customFormat="false" ht="15.8" hidden="false" customHeight="false" outlineLevel="0" collapsed="false">
      <c r="A1691" s="0" t="str">
        <f aca="false">MID(C1691,1,2)</f>
        <v>05</v>
      </c>
      <c r="B1691" s="0" t="str">
        <f aca="false">VLOOKUP(A1691,Nomenclature!$E$1:$F$9,2,0)</f>
        <v>Habitat Communautaire</v>
      </c>
      <c r="C1691" s="5" t="s">
        <v>606</v>
      </c>
      <c r="D1691" s="4" t="s">
        <v>155</v>
      </c>
      <c r="E1691" s="4" t="s">
        <v>734</v>
      </c>
      <c r="F1691" s="4" t="n">
        <v>0.113565251537896</v>
      </c>
      <c r="G1691" s="4" t="n">
        <v>70.5031659</v>
      </c>
      <c r="H1691" s="4" t="n">
        <v>343.2133284</v>
      </c>
      <c r="I1691" s="4" t="n">
        <f aca="false">SUMIFS(bibli_modele_init!$D$1:$D$4467,bibli_modele_init!$A$1:$A$4467,$C1691,bibli_modele_init!$C$1:$C$4467,$E1691)</f>
        <v>0.103812200123759</v>
      </c>
      <c r="J1691" s="0" t="n">
        <f aca="false">SUMIFS(bibli_modele_init!$E$1:$E$4467,bibli_modele_init!$A$1:$A$4467,$C1691,bibli_modele_init!$C$1:$C$4467,$E1691)</f>
        <v>70.5031659</v>
      </c>
      <c r="K1691" s="0" t="n">
        <f aca="false">F1691-I1691</f>
        <v>0.009753051414137</v>
      </c>
      <c r="L1691" s="0" t="n">
        <f aca="false">G1691-J1691</f>
        <v>0</v>
      </c>
      <c r="M1691" s="0" t="n">
        <v>1</v>
      </c>
    </row>
    <row r="1692" customFormat="false" ht="15.8" hidden="false" customHeight="false" outlineLevel="0" collapsed="false">
      <c r="A1692" s="0" t="str">
        <f aca="false">MID(C1692,1,2)</f>
        <v>05</v>
      </c>
      <c r="B1692" s="0" t="str">
        <f aca="false">VLOOKUP(A1692,Nomenclature!$E$1:$F$9,2,0)</f>
        <v>Habitat Communautaire</v>
      </c>
      <c r="C1692" s="5" t="s">
        <v>606</v>
      </c>
      <c r="D1692" s="4" t="s">
        <v>239</v>
      </c>
      <c r="E1692" s="4" t="s">
        <v>735</v>
      </c>
      <c r="F1692" s="4" t="n">
        <v>0</v>
      </c>
      <c r="G1692" s="4" t="n">
        <v>0</v>
      </c>
      <c r="H1692" s="4" t="n">
        <v>0</v>
      </c>
      <c r="I1692" s="4" t="n">
        <f aca="false">SUMIFS(bibli_modele_init!$D$1:$D$4467,bibli_modele_init!$A$1:$A$4467,$C1692,bibli_modele_init!$C$1:$C$4467,$E1692)</f>
        <v>0</v>
      </c>
      <c r="J1692" s="0" t="n">
        <f aca="false">SUMIFS(bibli_modele_init!$E$1:$E$4467,bibli_modele_init!$A$1:$A$4467,$C1692,bibli_modele_init!$C$1:$C$4467,$E1692)</f>
        <v>0</v>
      </c>
      <c r="K1692" s="0" t="n">
        <f aca="false">F1692-I1692</f>
        <v>0</v>
      </c>
      <c r="L1692" s="0" t="n">
        <f aca="false">G1692-J1692</f>
        <v>0</v>
      </c>
      <c r="M1692" s="0" t="n">
        <v>1</v>
      </c>
    </row>
    <row r="1693" customFormat="false" ht="15.8" hidden="false" customHeight="false" outlineLevel="0" collapsed="false">
      <c r="A1693" s="0" t="str">
        <f aca="false">MID(C1693,1,2)</f>
        <v>05</v>
      </c>
      <c r="B1693" s="0" t="str">
        <f aca="false">VLOOKUP(A1693,Nomenclature!$E$1:$F$9,2,0)</f>
        <v>Habitat Communautaire</v>
      </c>
      <c r="C1693" s="5" t="s">
        <v>606</v>
      </c>
      <c r="D1693" s="4" t="s">
        <v>155</v>
      </c>
      <c r="E1693" s="4" t="s">
        <v>736</v>
      </c>
      <c r="F1693" s="4" t="n">
        <v>0.15899135211246</v>
      </c>
      <c r="G1693" s="4" t="n">
        <v>118.02752213</v>
      </c>
      <c r="H1693" s="4" t="n">
        <v>1122.338592</v>
      </c>
      <c r="I1693" s="4" t="n">
        <f aca="false">SUMIFS(bibli_modele_init!$D$1:$D$4467,bibli_modele_init!$A$1:$A$4467,$C1693,bibli_modele_init!$C$1:$C$4467,$E1693)</f>
        <v>0.145337080173263</v>
      </c>
      <c r="J1693" s="0" t="n">
        <f aca="false">SUMIFS(bibli_modele_init!$E$1:$E$4467,bibli_modele_init!$A$1:$A$4467,$C1693,bibli_modele_init!$C$1:$C$4467,$E1693)</f>
        <v>118.02752213</v>
      </c>
      <c r="K1693" s="0" t="n">
        <f aca="false">F1693-I1693</f>
        <v>0.013654271939197</v>
      </c>
      <c r="L1693" s="0" t="n">
        <f aca="false">G1693-J1693</f>
        <v>0</v>
      </c>
      <c r="M1693" s="0" t="n">
        <v>1</v>
      </c>
    </row>
    <row r="1694" customFormat="false" ht="15.8" hidden="false" customHeight="false" outlineLevel="0" collapsed="false">
      <c r="A1694" s="0" t="str">
        <f aca="false">MID(C1694,1,2)</f>
        <v>05</v>
      </c>
      <c r="B1694" s="0" t="str">
        <f aca="false">VLOOKUP(A1694,Nomenclature!$E$1:$F$9,2,0)</f>
        <v>Habitat Communautaire</v>
      </c>
      <c r="C1694" s="5" t="s">
        <v>606</v>
      </c>
      <c r="D1694" s="4" t="s">
        <v>239</v>
      </c>
      <c r="E1694" s="4" t="s">
        <v>737</v>
      </c>
      <c r="F1694" s="4" t="n">
        <v>0</v>
      </c>
      <c r="G1694" s="4" t="n">
        <v>0</v>
      </c>
      <c r="H1694" s="4" t="n">
        <v>0</v>
      </c>
      <c r="I1694" s="4" t="n">
        <f aca="false">SUMIFS(bibli_modele_init!$D$1:$D$4467,bibli_modele_init!$A$1:$A$4467,$C1694,bibli_modele_init!$C$1:$C$4467,$E1694)</f>
        <v>0</v>
      </c>
      <c r="J1694" s="0" t="n">
        <f aca="false">SUMIFS(bibli_modele_init!$E$1:$E$4467,bibli_modele_init!$A$1:$A$4467,$C1694,bibli_modele_init!$C$1:$C$4467,$E1694)</f>
        <v>0</v>
      </c>
      <c r="K1694" s="0" t="n">
        <f aca="false">F1694-I1694</f>
        <v>0</v>
      </c>
      <c r="L1694" s="0" t="n">
        <f aca="false">G1694-J1694</f>
        <v>0</v>
      </c>
      <c r="M1694" s="0" t="n">
        <v>1</v>
      </c>
    </row>
    <row r="1695" customFormat="false" ht="15.8" hidden="false" customHeight="false" outlineLevel="0" collapsed="false">
      <c r="A1695" s="0" t="str">
        <f aca="false">MID(C1695,1,2)</f>
        <v>05</v>
      </c>
      <c r="B1695" s="0" t="str">
        <f aca="false">VLOOKUP(A1695,Nomenclature!$E$1:$F$9,2,0)</f>
        <v>Habitat Communautaire</v>
      </c>
      <c r="C1695" s="5" t="s">
        <v>606</v>
      </c>
      <c r="D1695" s="4" t="s">
        <v>738</v>
      </c>
      <c r="E1695" s="4" t="s">
        <v>738</v>
      </c>
      <c r="F1695" s="4" t="n">
        <v>0.15</v>
      </c>
      <c r="G1695" s="4" t="n">
        <v>20</v>
      </c>
      <c r="H1695" s="4" t="n">
        <v>0</v>
      </c>
      <c r="I1695" s="4" t="n">
        <f aca="false">SUMIFS(bibli_modele_init!$D$1:$D$4467,bibli_modele_init!$A$1:$A$4467,$C1695,bibli_modele_init!$C$1:$C$4467,$E1695)</f>
        <v>0.15</v>
      </c>
      <c r="J1695" s="0" t="n">
        <f aca="false">SUMIFS(bibli_modele_init!$E$1:$E$4467,bibli_modele_init!$A$1:$A$4467,$C1695,bibli_modele_init!$C$1:$C$4467,$E1695)</f>
        <v>20</v>
      </c>
      <c r="K1695" s="0" t="n">
        <f aca="false">F1695-I1695</f>
        <v>0</v>
      </c>
      <c r="L1695" s="0" t="n">
        <f aca="false">G1695-J1695</f>
        <v>0</v>
      </c>
      <c r="M1695" s="0" t="n">
        <v>1</v>
      </c>
    </row>
    <row r="1696" customFormat="false" ht="15.8" hidden="false" customHeight="false" outlineLevel="0" collapsed="false">
      <c r="A1696" s="0" t="str">
        <f aca="false">MID(C1696,1,2)</f>
        <v>05</v>
      </c>
      <c r="B1696" s="0" t="str">
        <f aca="false">VLOOKUP(A1696,Nomenclature!$E$1:$F$9,2,0)</f>
        <v>Habitat Communautaire</v>
      </c>
      <c r="C1696" s="5" t="s">
        <v>470</v>
      </c>
      <c r="D1696" s="4" t="s">
        <v>155</v>
      </c>
      <c r="E1696" s="4" t="s">
        <v>732</v>
      </c>
      <c r="F1696" s="4" t="n">
        <v>0</v>
      </c>
      <c r="G1696" s="4" t="n">
        <v>0</v>
      </c>
      <c r="H1696" s="4" t="n">
        <v>0</v>
      </c>
      <c r="I1696" s="4" t="n">
        <f aca="false">SUMIFS(bibli_modele_init!$D$1:$D$4467,bibli_modele_init!$A$1:$A$4467,$C1696,bibli_modele_init!$C$1:$C$4467,$E1696)</f>
        <v>0.676313110089873</v>
      </c>
      <c r="J1696" s="0" t="n">
        <f aca="false">SUMIFS(bibli_modele_init!$E$1:$E$4467,bibli_modele_init!$A$1:$A$4467,$C1696,bibli_modele_init!$C$1:$C$4467,$E1696)</f>
        <v>194.02752213</v>
      </c>
      <c r="K1696" s="0" t="n">
        <f aca="false">F1696-I1696</f>
        <v>-0.676313110089873</v>
      </c>
      <c r="L1696" s="0" t="n">
        <f aca="false">G1696-J1696</f>
        <v>-194.02752213</v>
      </c>
      <c r="M1696" s="0" t="n">
        <v>1</v>
      </c>
    </row>
    <row r="1697" customFormat="false" ht="15.8" hidden="false" customHeight="false" outlineLevel="0" collapsed="false">
      <c r="A1697" s="0" t="str">
        <f aca="false">MID(C1697,1,2)</f>
        <v>05</v>
      </c>
      <c r="B1697" s="0" t="str">
        <f aca="false">VLOOKUP(A1697,Nomenclature!$E$1:$F$9,2,0)</f>
        <v>Habitat Communautaire</v>
      </c>
      <c r="C1697" s="5" t="s">
        <v>470</v>
      </c>
      <c r="D1697" s="4" t="s">
        <v>239</v>
      </c>
      <c r="E1697" s="4" t="s">
        <v>733</v>
      </c>
      <c r="F1697" s="4" t="n">
        <v>0</v>
      </c>
      <c r="G1697" s="4" t="n">
        <v>0</v>
      </c>
      <c r="H1697" s="4" t="n">
        <v>0</v>
      </c>
      <c r="I1697" s="4" t="n">
        <f aca="false">SUMIFS(bibli_modele_init!$D$1:$D$4467,bibli_modele_init!$A$1:$A$4467,$C1697,bibli_modele_init!$C$1:$C$4467,$E1697)</f>
        <v>0</v>
      </c>
      <c r="J1697" s="0" t="n">
        <f aca="false">SUMIFS(bibli_modele_init!$E$1:$E$4467,bibli_modele_init!$A$1:$A$4467,$C1697,bibli_modele_init!$C$1:$C$4467,$E1697)</f>
        <v>0</v>
      </c>
      <c r="K1697" s="0" t="n">
        <f aca="false">F1697-I1697</f>
        <v>0</v>
      </c>
      <c r="L1697" s="0" t="n">
        <f aca="false">G1697-J1697</f>
        <v>0</v>
      </c>
      <c r="M1697" s="0" t="n">
        <v>1</v>
      </c>
    </row>
    <row r="1698" customFormat="false" ht="15.8" hidden="false" customHeight="false" outlineLevel="0" collapsed="false">
      <c r="A1698" s="0" t="str">
        <f aca="false">MID(C1698,1,2)</f>
        <v>05</v>
      </c>
      <c r="B1698" s="0" t="str">
        <f aca="false">VLOOKUP(A1698,Nomenclature!$E$1:$F$9,2,0)</f>
        <v>Habitat Communautaire</v>
      </c>
      <c r="C1698" s="5" t="s">
        <v>470</v>
      </c>
      <c r="D1698" s="4" t="s">
        <v>155</v>
      </c>
      <c r="E1698" s="4" t="s">
        <v>734</v>
      </c>
      <c r="F1698" s="4" t="n">
        <v>0.471959160443807</v>
      </c>
      <c r="G1698" s="4" t="n">
        <v>70.5031659000001</v>
      </c>
      <c r="H1698" s="4" t="n">
        <v>343.2133284</v>
      </c>
      <c r="I1698" s="4" t="n">
        <f aca="false">SUMIFS(bibli_modele_init!$D$1:$D$4467,bibli_modele_init!$A$1:$A$4467,$C1698,bibli_modele_init!$C$1:$C$4467,$E1698)</f>
        <v>0.102171587702863</v>
      </c>
      <c r="J1698" s="0" t="n">
        <f aca="false">SUMIFS(bibli_modele_init!$E$1:$E$4467,bibli_modele_init!$A$1:$A$4467,$C1698,bibli_modele_init!$C$1:$C$4467,$E1698)</f>
        <v>70.5031659</v>
      </c>
      <c r="K1698" s="0" t="n">
        <f aca="false">F1698-I1698</f>
        <v>0.369787572740944</v>
      </c>
      <c r="L1698" s="0" t="n">
        <f aca="false">G1698-J1698</f>
        <v>0</v>
      </c>
      <c r="M1698" s="0" t="n">
        <v>1</v>
      </c>
    </row>
    <row r="1699" customFormat="false" ht="15.8" hidden="false" customHeight="false" outlineLevel="0" collapsed="false">
      <c r="A1699" s="0" t="str">
        <f aca="false">MID(C1699,1,2)</f>
        <v>05</v>
      </c>
      <c r="B1699" s="0" t="str">
        <f aca="false">VLOOKUP(A1699,Nomenclature!$E$1:$F$9,2,0)</f>
        <v>Habitat Communautaire</v>
      </c>
      <c r="C1699" s="5" t="s">
        <v>470</v>
      </c>
      <c r="D1699" s="4" t="s">
        <v>239</v>
      </c>
      <c r="E1699" s="4" t="s">
        <v>735</v>
      </c>
      <c r="F1699" s="4" t="n">
        <v>0</v>
      </c>
      <c r="G1699" s="4" t="n">
        <v>0</v>
      </c>
      <c r="H1699" s="4" t="n">
        <v>0</v>
      </c>
      <c r="I1699" s="4" t="n">
        <f aca="false">SUMIFS(bibli_modele_init!$D$1:$D$4467,bibli_modele_init!$A$1:$A$4467,$C1699,bibli_modele_init!$C$1:$C$4467,$E1699)</f>
        <v>0</v>
      </c>
      <c r="J1699" s="0" t="n">
        <f aca="false">SUMIFS(bibli_modele_init!$E$1:$E$4467,bibli_modele_init!$A$1:$A$4467,$C1699,bibli_modele_init!$C$1:$C$4467,$E1699)</f>
        <v>0</v>
      </c>
      <c r="K1699" s="0" t="n">
        <f aca="false">F1699-I1699</f>
        <v>0</v>
      </c>
      <c r="L1699" s="0" t="n">
        <f aca="false">G1699-J1699</f>
        <v>0</v>
      </c>
      <c r="M1699" s="0" t="n">
        <v>1</v>
      </c>
    </row>
    <row r="1700" customFormat="false" ht="15.8" hidden="false" customHeight="false" outlineLevel="0" collapsed="false">
      <c r="A1700" s="0" t="str">
        <f aca="false">MID(C1700,1,2)</f>
        <v>05</v>
      </c>
      <c r="B1700" s="0" t="str">
        <f aca="false">VLOOKUP(A1700,Nomenclature!$E$1:$F$9,2,0)</f>
        <v>Habitat Communautaire</v>
      </c>
      <c r="C1700" s="5" t="s">
        <v>470</v>
      </c>
      <c r="D1700" s="4" t="s">
        <v>155</v>
      </c>
      <c r="E1700" s="4" t="s">
        <v>736</v>
      </c>
      <c r="F1700" s="4" t="n">
        <v>0.660742824452629</v>
      </c>
      <c r="G1700" s="4" t="n">
        <v>118.02752213</v>
      </c>
      <c r="H1700" s="4" t="n">
        <v>1122.338592</v>
      </c>
      <c r="I1700" s="4" t="n">
        <f aca="false">SUMIFS(bibli_modele_init!$D$1:$D$4467,bibli_modele_init!$A$1:$A$4467,$C1700,bibli_modele_init!$C$1:$C$4467,$E1700)</f>
        <v>0.143040222784008</v>
      </c>
      <c r="J1700" s="0" t="n">
        <f aca="false">SUMIFS(bibli_modele_init!$E$1:$E$4467,bibli_modele_init!$A$1:$A$4467,$C1700,bibli_modele_init!$C$1:$C$4467,$E1700)</f>
        <v>118.02752213</v>
      </c>
      <c r="K1700" s="0" t="n">
        <f aca="false">F1700-I1700</f>
        <v>0.517702601668621</v>
      </c>
      <c r="L1700" s="0" t="n">
        <f aca="false">G1700-J1700</f>
        <v>0</v>
      </c>
      <c r="M1700" s="0" t="n">
        <v>1</v>
      </c>
    </row>
    <row r="1701" customFormat="false" ht="15.8" hidden="false" customHeight="false" outlineLevel="0" collapsed="false">
      <c r="A1701" s="0" t="str">
        <f aca="false">MID(C1701,1,2)</f>
        <v>05</v>
      </c>
      <c r="B1701" s="0" t="str">
        <f aca="false">VLOOKUP(A1701,Nomenclature!$E$1:$F$9,2,0)</f>
        <v>Habitat Communautaire</v>
      </c>
      <c r="C1701" s="5" t="s">
        <v>470</v>
      </c>
      <c r="D1701" s="4" t="s">
        <v>239</v>
      </c>
      <c r="E1701" s="4" t="s">
        <v>737</v>
      </c>
      <c r="F1701" s="4" t="n">
        <v>0</v>
      </c>
      <c r="G1701" s="4" t="n">
        <v>0</v>
      </c>
      <c r="H1701" s="4" t="n">
        <v>0</v>
      </c>
      <c r="I1701" s="4" t="n">
        <f aca="false">SUMIFS(bibli_modele_init!$D$1:$D$4467,bibli_modele_init!$A$1:$A$4467,$C1701,bibli_modele_init!$C$1:$C$4467,$E1701)</f>
        <v>0</v>
      </c>
      <c r="J1701" s="0" t="n">
        <f aca="false">SUMIFS(bibli_modele_init!$E$1:$E$4467,bibli_modele_init!$A$1:$A$4467,$C1701,bibli_modele_init!$C$1:$C$4467,$E1701)</f>
        <v>0</v>
      </c>
      <c r="K1701" s="0" t="n">
        <f aca="false">F1701-I1701</f>
        <v>0</v>
      </c>
      <c r="L1701" s="0" t="n">
        <f aca="false">G1701-J1701</f>
        <v>0</v>
      </c>
      <c r="M1701" s="0" t="n">
        <v>1</v>
      </c>
    </row>
    <row r="1702" customFormat="false" ht="15.8" hidden="false" customHeight="false" outlineLevel="0" collapsed="false">
      <c r="A1702" s="0" t="str">
        <f aca="false">MID(C1702,1,2)</f>
        <v>05</v>
      </c>
      <c r="B1702" s="0" t="str">
        <f aca="false">VLOOKUP(A1702,Nomenclature!$E$1:$F$9,2,0)</f>
        <v>Habitat Communautaire</v>
      </c>
      <c r="C1702" s="5" t="s">
        <v>470</v>
      </c>
      <c r="D1702" s="4" t="s">
        <v>738</v>
      </c>
      <c r="E1702" s="4" t="s">
        <v>738</v>
      </c>
      <c r="F1702" s="4" t="n">
        <v>0.15</v>
      </c>
      <c r="G1702" s="4" t="n">
        <v>20</v>
      </c>
      <c r="H1702" s="4" t="n">
        <v>0</v>
      </c>
      <c r="I1702" s="4" t="n">
        <f aca="false">SUMIFS(bibli_modele_init!$D$1:$D$4467,bibli_modele_init!$A$1:$A$4467,$C1702,bibli_modele_init!$C$1:$C$4467,$E1702)</f>
        <v>0.15</v>
      </c>
      <c r="J1702" s="0" t="n">
        <f aca="false">SUMIFS(bibli_modele_init!$E$1:$E$4467,bibli_modele_init!$A$1:$A$4467,$C1702,bibli_modele_init!$C$1:$C$4467,$E1702)</f>
        <v>20</v>
      </c>
      <c r="K1702" s="0" t="n">
        <f aca="false">F1702-I1702</f>
        <v>0</v>
      </c>
      <c r="L1702" s="0" t="n">
        <f aca="false">G1702-J1702</f>
        <v>0</v>
      </c>
      <c r="M1702" s="0" t="n">
        <v>1</v>
      </c>
    </row>
    <row r="1703" customFormat="false" ht="15.8" hidden="false" customHeight="false" outlineLevel="0" collapsed="false">
      <c r="A1703" s="0" t="str">
        <f aca="false">MID(C1703,1,2)</f>
        <v>05</v>
      </c>
      <c r="B1703" s="0" t="str">
        <f aca="false">VLOOKUP(A1703,Nomenclature!$E$1:$F$9,2,0)</f>
        <v>Habitat Communautaire</v>
      </c>
      <c r="C1703" s="5" t="s">
        <v>474</v>
      </c>
      <c r="D1703" s="4" t="s">
        <v>155</v>
      </c>
      <c r="E1703" s="4" t="s">
        <v>732</v>
      </c>
      <c r="F1703" s="4" t="n">
        <v>0.649219618030537</v>
      </c>
      <c r="G1703" s="4" t="n">
        <v>83.2296295874899</v>
      </c>
      <c r="H1703" s="4" t="n">
        <v>1122.338592</v>
      </c>
      <c r="I1703" s="4" t="n">
        <f aca="false">SUMIFS(bibli_modele_init!$D$1:$D$4467,bibli_modele_init!$A$1:$A$4467,$C1703,bibli_modele_init!$C$1:$C$4467,$E1703)</f>
        <v>0.666082298912407</v>
      </c>
      <c r="J1703" s="0" t="n">
        <f aca="false">SUMIFS(bibli_modele_init!$E$1:$E$4467,bibli_modele_init!$A$1:$A$4467,$C1703,bibli_modele_init!$C$1:$C$4467,$E1703)</f>
        <v>159.320335259518</v>
      </c>
      <c r="K1703" s="0" t="n">
        <f aca="false">F1703-I1703</f>
        <v>-0.0168626808818699</v>
      </c>
      <c r="L1703" s="0" t="n">
        <f aca="false">G1703-J1703</f>
        <v>-76.0907056720281</v>
      </c>
      <c r="M1703" s="0" t="n">
        <v>1</v>
      </c>
    </row>
    <row r="1704" customFormat="false" ht="15.8" hidden="false" customHeight="false" outlineLevel="0" collapsed="false">
      <c r="A1704" s="0" t="str">
        <f aca="false">MID(C1704,1,2)</f>
        <v>05</v>
      </c>
      <c r="B1704" s="0" t="str">
        <f aca="false">VLOOKUP(A1704,Nomenclature!$E$1:$F$9,2,0)</f>
        <v>Habitat Communautaire</v>
      </c>
      <c r="C1704" s="5" t="s">
        <v>474</v>
      </c>
      <c r="D1704" s="4" t="s">
        <v>239</v>
      </c>
      <c r="E1704" s="4" t="s">
        <v>733</v>
      </c>
      <c r="F1704" s="4" t="n">
        <v>0</v>
      </c>
      <c r="G1704" s="4" t="n">
        <v>0</v>
      </c>
      <c r="H1704" s="4" t="n">
        <v>0</v>
      </c>
      <c r="I1704" s="4" t="n">
        <f aca="false">SUMIFS(bibli_modele_init!$D$1:$D$4467,bibli_modele_init!$A$1:$A$4467,$C1704,bibli_modele_init!$C$1:$C$4467,$E1704)</f>
        <v>0</v>
      </c>
      <c r="J1704" s="0" t="n">
        <f aca="false">SUMIFS(bibli_modele_init!$E$1:$E$4467,bibli_modele_init!$A$1:$A$4467,$C1704,bibli_modele_init!$C$1:$C$4467,$E1704)</f>
        <v>0</v>
      </c>
      <c r="K1704" s="0" t="n">
        <f aca="false">F1704-I1704</f>
        <v>0</v>
      </c>
      <c r="L1704" s="0" t="n">
        <f aca="false">G1704-J1704</f>
        <v>0</v>
      </c>
      <c r="M1704" s="0" t="n">
        <v>1</v>
      </c>
    </row>
    <row r="1705" customFormat="false" ht="15.8" hidden="false" customHeight="false" outlineLevel="0" collapsed="false">
      <c r="A1705" s="0" t="str">
        <f aca="false">MID(C1705,1,2)</f>
        <v>05</v>
      </c>
      <c r="B1705" s="0" t="str">
        <f aca="false">VLOOKUP(A1705,Nomenclature!$E$1:$F$9,2,0)</f>
        <v>Habitat Communautaire</v>
      </c>
      <c r="C1705" s="5" t="s">
        <v>474</v>
      </c>
      <c r="D1705" s="4" t="s">
        <v>155</v>
      </c>
      <c r="E1705" s="4" t="s">
        <v>734</v>
      </c>
      <c r="F1705" s="4" t="n">
        <v>0.108976150197235</v>
      </c>
      <c r="G1705" s="4" t="n">
        <v>70.5031659</v>
      </c>
      <c r="H1705" s="4" t="n">
        <v>343.2133284</v>
      </c>
      <c r="I1705" s="4" t="n">
        <f aca="false">SUMIFS(bibli_modele_init!$D$1:$D$4467,bibli_modele_init!$A$1:$A$4467,$C1705,bibli_modele_init!$C$1:$C$4467,$E1705)</f>
        <v>0.100626004442839</v>
      </c>
      <c r="J1705" s="0" t="n">
        <f aca="false">SUMIFS(bibli_modele_init!$E$1:$E$4467,bibli_modele_init!$A$1:$A$4467,$C1705,bibli_modele_init!$C$1:$C$4467,$E1705)</f>
        <v>70.5031659</v>
      </c>
      <c r="K1705" s="0" t="n">
        <f aca="false">F1705-I1705</f>
        <v>0.00835014575439601</v>
      </c>
      <c r="L1705" s="0" t="n">
        <f aca="false">G1705-J1705</f>
        <v>0</v>
      </c>
      <c r="M1705" s="0" t="n">
        <v>1</v>
      </c>
    </row>
    <row r="1706" customFormat="false" ht="15.8" hidden="false" customHeight="false" outlineLevel="0" collapsed="false">
      <c r="A1706" s="0" t="str">
        <f aca="false">MID(C1706,1,2)</f>
        <v>05</v>
      </c>
      <c r="B1706" s="0" t="str">
        <f aca="false">VLOOKUP(A1706,Nomenclature!$E$1:$F$9,2,0)</f>
        <v>Habitat Communautaire</v>
      </c>
      <c r="C1706" s="5" t="s">
        <v>474</v>
      </c>
      <c r="D1706" s="4" t="s">
        <v>239</v>
      </c>
      <c r="E1706" s="4" t="s">
        <v>735</v>
      </c>
      <c r="F1706" s="4" t="n">
        <v>0</v>
      </c>
      <c r="G1706" s="4" t="n">
        <v>0</v>
      </c>
      <c r="H1706" s="4" t="n">
        <v>0</v>
      </c>
      <c r="I1706" s="4" t="n">
        <f aca="false">SUMIFS(bibli_modele_init!$D$1:$D$4467,bibli_modele_init!$A$1:$A$4467,$C1706,bibli_modele_init!$C$1:$C$4467,$E1706)</f>
        <v>0</v>
      </c>
      <c r="J1706" s="0" t="n">
        <f aca="false">SUMIFS(bibli_modele_init!$E$1:$E$4467,bibli_modele_init!$A$1:$A$4467,$C1706,bibli_modele_init!$C$1:$C$4467,$E1706)</f>
        <v>0</v>
      </c>
      <c r="K1706" s="0" t="n">
        <f aca="false">F1706-I1706</f>
        <v>0</v>
      </c>
      <c r="L1706" s="0" t="n">
        <f aca="false">G1706-J1706</f>
        <v>0</v>
      </c>
      <c r="M1706" s="0" t="n">
        <v>1</v>
      </c>
    </row>
    <row r="1707" customFormat="false" ht="15.8" hidden="false" customHeight="false" outlineLevel="0" collapsed="false">
      <c r="A1707" s="0" t="str">
        <f aca="false">MID(C1707,1,2)</f>
        <v>05</v>
      </c>
      <c r="B1707" s="0" t="str">
        <f aca="false">VLOOKUP(A1707,Nomenclature!$E$1:$F$9,2,0)</f>
        <v>Habitat Communautaire</v>
      </c>
      <c r="C1707" s="5" t="s">
        <v>474</v>
      </c>
      <c r="D1707" s="4" t="s">
        <v>155</v>
      </c>
      <c r="E1707" s="4" t="s">
        <v>736</v>
      </c>
      <c r="F1707" s="4" t="n">
        <v>0</v>
      </c>
      <c r="G1707" s="4" t="n">
        <v>0</v>
      </c>
      <c r="H1707" s="4" t="n">
        <v>0</v>
      </c>
      <c r="I1707" s="4" t="n">
        <f aca="false">SUMIFS(bibli_modele_init!$D$1:$D$4467,bibli_modele_init!$A$1:$A$4467,$C1707,bibli_modele_init!$C$1:$C$4467,$E1707)</f>
        <v>0.140876406219974</v>
      </c>
      <c r="J1707" s="0" t="n">
        <f aca="false">SUMIFS(bibli_modele_init!$E$1:$E$4467,bibli_modele_init!$A$1:$A$4467,$C1707,bibli_modele_init!$C$1:$C$4467,$E1707)</f>
        <v>70.5031659</v>
      </c>
      <c r="K1707" s="0" t="n">
        <f aca="false">F1707-I1707</f>
        <v>-0.140876406219974</v>
      </c>
      <c r="L1707" s="0" t="n">
        <f aca="false">G1707-J1707</f>
        <v>-70.5031659</v>
      </c>
      <c r="M1707" s="0" t="n">
        <v>1</v>
      </c>
    </row>
    <row r="1708" customFormat="false" ht="15.8" hidden="false" customHeight="false" outlineLevel="0" collapsed="false">
      <c r="A1708" s="0" t="str">
        <f aca="false">MID(C1708,1,2)</f>
        <v>05</v>
      </c>
      <c r="B1708" s="0" t="str">
        <f aca="false">VLOOKUP(A1708,Nomenclature!$E$1:$F$9,2,0)</f>
        <v>Habitat Communautaire</v>
      </c>
      <c r="C1708" s="5" t="s">
        <v>474</v>
      </c>
      <c r="D1708" s="4" t="s">
        <v>239</v>
      </c>
      <c r="E1708" s="4" t="s">
        <v>737</v>
      </c>
      <c r="F1708" s="4" t="n">
        <v>0</v>
      </c>
      <c r="G1708" s="4" t="n">
        <v>0</v>
      </c>
      <c r="H1708" s="4" t="n">
        <v>0</v>
      </c>
      <c r="I1708" s="4" t="n">
        <f aca="false">SUMIFS(bibli_modele_init!$D$1:$D$4467,bibli_modele_init!$A$1:$A$4467,$C1708,bibli_modele_init!$C$1:$C$4467,$E1708)</f>
        <v>0</v>
      </c>
      <c r="J1708" s="0" t="n">
        <f aca="false">SUMIFS(bibli_modele_init!$E$1:$E$4467,bibli_modele_init!$A$1:$A$4467,$C1708,bibli_modele_init!$C$1:$C$4467,$E1708)</f>
        <v>0</v>
      </c>
      <c r="K1708" s="0" t="n">
        <f aca="false">F1708-I1708</f>
        <v>0</v>
      </c>
      <c r="L1708" s="0" t="n">
        <f aca="false">G1708-J1708</f>
        <v>0</v>
      </c>
      <c r="M1708" s="0" t="n">
        <v>1</v>
      </c>
    </row>
    <row r="1709" customFormat="false" ht="15.8" hidden="false" customHeight="false" outlineLevel="0" collapsed="false">
      <c r="A1709" s="0" t="str">
        <f aca="false">MID(C1709,1,2)</f>
        <v>05</v>
      </c>
      <c r="B1709" s="0" t="str">
        <f aca="false">VLOOKUP(A1709,Nomenclature!$E$1:$F$9,2,0)</f>
        <v>Habitat Communautaire</v>
      </c>
      <c r="C1709" s="5" t="s">
        <v>474</v>
      </c>
      <c r="D1709" s="4" t="s">
        <v>738</v>
      </c>
      <c r="E1709" s="4" t="s">
        <v>738</v>
      </c>
      <c r="F1709" s="4" t="n">
        <v>0.15</v>
      </c>
      <c r="G1709" s="4" t="n">
        <v>20</v>
      </c>
      <c r="H1709" s="4" t="n">
        <v>0</v>
      </c>
      <c r="I1709" s="4" t="n">
        <f aca="false">SUMIFS(bibli_modele_init!$D$1:$D$4467,bibli_modele_init!$A$1:$A$4467,$C1709,bibli_modele_init!$C$1:$C$4467,$E1709)</f>
        <v>0.15</v>
      </c>
      <c r="J1709" s="0" t="n">
        <f aca="false">SUMIFS(bibli_modele_init!$E$1:$E$4467,bibli_modele_init!$A$1:$A$4467,$C1709,bibli_modele_init!$C$1:$C$4467,$E1709)</f>
        <v>20</v>
      </c>
      <c r="K1709" s="0" t="n">
        <f aca="false">F1709-I1709</f>
        <v>0</v>
      </c>
      <c r="L1709" s="0" t="n">
        <f aca="false">G1709-J1709</f>
        <v>0</v>
      </c>
      <c r="M1709" s="0" t="n">
        <v>1</v>
      </c>
    </row>
    <row r="1710" customFormat="false" ht="15.8" hidden="false" customHeight="false" outlineLevel="0" collapsed="false">
      <c r="A1710" s="0" t="str">
        <f aca="false">MID(C1710,1,2)</f>
        <v>05</v>
      </c>
      <c r="B1710" s="0" t="str">
        <f aca="false">VLOOKUP(A1710,Nomenclature!$E$1:$F$9,2,0)</f>
        <v>Habitat Communautaire</v>
      </c>
      <c r="C1710" s="5" t="s">
        <v>577</v>
      </c>
      <c r="D1710" s="4" t="s">
        <v>155</v>
      </c>
      <c r="E1710" s="4" t="s">
        <v>732</v>
      </c>
      <c r="F1710" s="4" t="n">
        <v>0.593506154446898</v>
      </c>
      <c r="G1710" s="4" t="n">
        <v>83.3113802110921</v>
      </c>
      <c r="H1710" s="4" t="n">
        <v>2986.963328</v>
      </c>
      <c r="I1710" s="4" t="n">
        <f aca="false">SUMIFS(bibli_modele_init!$D$1:$D$4467,bibli_modele_init!$A$1:$A$4467,$C1710,bibli_modele_init!$C$1:$C$4467,$E1710)</f>
        <v>0.617261214808251</v>
      </c>
      <c r="J1710" s="0" t="n">
        <f aca="false">SUMIFS(bibli_modele_init!$E$1:$E$4467,bibli_modele_init!$A$1:$A$4467,$C1710,bibli_modele_init!$C$1:$C$4467,$E1710)</f>
        <v>159.249575892486</v>
      </c>
      <c r="K1710" s="0" t="n">
        <f aca="false">F1710-I1710</f>
        <v>-0.023755060361353</v>
      </c>
      <c r="L1710" s="0" t="n">
        <f aca="false">G1710-J1710</f>
        <v>-75.9381956813939</v>
      </c>
      <c r="M1710" s="0" t="n">
        <v>1</v>
      </c>
    </row>
    <row r="1711" customFormat="false" ht="15.8" hidden="false" customHeight="false" outlineLevel="0" collapsed="false">
      <c r="A1711" s="0" t="str">
        <f aca="false">MID(C1711,1,2)</f>
        <v>05</v>
      </c>
      <c r="B1711" s="0" t="str">
        <f aca="false">VLOOKUP(A1711,Nomenclature!$E$1:$F$9,2,0)</f>
        <v>Habitat Communautaire</v>
      </c>
      <c r="C1711" s="5" t="s">
        <v>577</v>
      </c>
      <c r="D1711" s="4" t="s">
        <v>239</v>
      </c>
      <c r="E1711" s="4" t="s">
        <v>733</v>
      </c>
      <c r="F1711" s="4" t="n">
        <v>0</v>
      </c>
      <c r="G1711" s="4" t="n">
        <v>0</v>
      </c>
      <c r="H1711" s="4" t="n">
        <v>0</v>
      </c>
      <c r="I1711" s="4" t="n">
        <f aca="false">SUMIFS(bibli_modele_init!$D$1:$D$4467,bibli_modele_init!$A$1:$A$4467,$C1711,bibli_modele_init!$C$1:$C$4467,$E1711)</f>
        <v>0</v>
      </c>
      <c r="J1711" s="0" t="n">
        <f aca="false">SUMIFS(bibli_modele_init!$E$1:$E$4467,bibli_modele_init!$A$1:$A$4467,$C1711,bibli_modele_init!$C$1:$C$4467,$E1711)</f>
        <v>0</v>
      </c>
      <c r="K1711" s="0" t="n">
        <f aca="false">F1711-I1711</f>
        <v>0</v>
      </c>
      <c r="L1711" s="0" t="n">
        <f aca="false">G1711-J1711</f>
        <v>0</v>
      </c>
      <c r="M1711" s="0" t="n">
        <v>1</v>
      </c>
    </row>
    <row r="1712" customFormat="false" ht="15.8" hidden="false" customHeight="false" outlineLevel="0" collapsed="false">
      <c r="A1712" s="0" t="str">
        <f aca="false">MID(C1712,1,2)</f>
        <v>05</v>
      </c>
      <c r="B1712" s="0" t="str">
        <f aca="false">VLOOKUP(A1712,Nomenclature!$E$1:$F$9,2,0)</f>
        <v>Habitat Communautaire</v>
      </c>
      <c r="C1712" s="5" t="s">
        <v>577</v>
      </c>
      <c r="D1712" s="4" t="s">
        <v>155</v>
      </c>
      <c r="E1712" s="4" t="s">
        <v>734</v>
      </c>
      <c r="F1712" s="4" t="n">
        <v>0.0880014184815369</v>
      </c>
      <c r="G1712" s="4" t="n">
        <v>70.5031659</v>
      </c>
      <c r="H1712" s="4" t="n">
        <v>343.2133284</v>
      </c>
      <c r="I1712" s="4" t="n">
        <f aca="false">SUMIFS(bibli_modele_init!$D$1:$D$4467,bibli_modele_init!$A$1:$A$4467,$C1712,bibli_modele_init!$C$1:$C$4467,$E1712)</f>
        <v>0.0823713046118226</v>
      </c>
      <c r="J1712" s="0" t="n">
        <f aca="false">SUMIFS(bibli_modele_init!$E$1:$E$4467,bibli_modele_init!$A$1:$A$4467,$C1712,bibli_modele_init!$C$1:$C$4467,$E1712)</f>
        <v>70.5031659</v>
      </c>
      <c r="K1712" s="0" t="n">
        <f aca="false">F1712-I1712</f>
        <v>0.00563011386971429</v>
      </c>
      <c r="L1712" s="0" t="n">
        <f aca="false">G1712-J1712</f>
        <v>0</v>
      </c>
      <c r="M1712" s="0" t="n">
        <v>1</v>
      </c>
    </row>
    <row r="1713" customFormat="false" ht="15.8" hidden="false" customHeight="false" outlineLevel="0" collapsed="false">
      <c r="A1713" s="0" t="str">
        <f aca="false">MID(C1713,1,2)</f>
        <v>05</v>
      </c>
      <c r="B1713" s="0" t="str">
        <f aca="false">VLOOKUP(A1713,Nomenclature!$E$1:$F$9,2,0)</f>
        <v>Habitat Communautaire</v>
      </c>
      <c r="C1713" s="5" t="s">
        <v>577</v>
      </c>
      <c r="D1713" s="4" t="s">
        <v>239</v>
      </c>
      <c r="E1713" s="4" t="s">
        <v>735</v>
      </c>
      <c r="F1713" s="4" t="n">
        <v>0</v>
      </c>
      <c r="G1713" s="4" t="n">
        <v>0</v>
      </c>
      <c r="H1713" s="4" t="n">
        <v>0</v>
      </c>
      <c r="I1713" s="4" t="n">
        <f aca="false">SUMIFS(bibli_modele_init!$D$1:$D$4467,bibli_modele_init!$A$1:$A$4467,$C1713,bibli_modele_init!$C$1:$C$4467,$E1713)</f>
        <v>0</v>
      </c>
      <c r="J1713" s="0" t="n">
        <f aca="false">SUMIFS(bibli_modele_init!$E$1:$E$4467,bibli_modele_init!$A$1:$A$4467,$C1713,bibli_modele_init!$C$1:$C$4467,$E1713)</f>
        <v>0</v>
      </c>
      <c r="K1713" s="0" t="n">
        <f aca="false">F1713-I1713</f>
        <v>0</v>
      </c>
      <c r="L1713" s="0" t="n">
        <f aca="false">G1713-J1713</f>
        <v>0</v>
      </c>
      <c r="M1713" s="0" t="n">
        <v>1</v>
      </c>
    </row>
    <row r="1714" customFormat="false" ht="15.8" hidden="false" customHeight="false" outlineLevel="0" collapsed="false">
      <c r="A1714" s="0" t="str">
        <f aca="false">MID(C1714,1,2)</f>
        <v>05</v>
      </c>
      <c r="B1714" s="0" t="str">
        <f aca="false">VLOOKUP(A1714,Nomenclature!$E$1:$F$9,2,0)</f>
        <v>Habitat Communautaire</v>
      </c>
      <c r="C1714" s="5" t="s">
        <v>577</v>
      </c>
      <c r="D1714" s="4" t="s">
        <v>155</v>
      </c>
      <c r="E1714" s="4" t="s">
        <v>736</v>
      </c>
      <c r="F1714" s="4" t="n">
        <v>0</v>
      </c>
      <c r="G1714" s="4" t="n">
        <v>0</v>
      </c>
      <c r="H1714" s="4" t="n">
        <v>0</v>
      </c>
      <c r="I1714" s="4" t="n">
        <f aca="false">SUMIFS(bibli_modele_init!$D$1:$D$4467,bibli_modele_init!$A$1:$A$4467,$C1714,bibli_modele_init!$C$1:$C$4467,$E1714)</f>
        <v>0.149200853636509</v>
      </c>
      <c r="J1714" s="0" t="n">
        <f aca="false">SUMIFS(bibli_modele_init!$E$1:$E$4467,bibli_modele_init!$A$1:$A$4467,$C1714,bibli_modele_init!$C$1:$C$4467,$E1714)</f>
        <v>70.5031659</v>
      </c>
      <c r="K1714" s="0" t="n">
        <f aca="false">F1714-I1714</f>
        <v>-0.149200853636509</v>
      </c>
      <c r="L1714" s="0" t="n">
        <f aca="false">G1714-J1714</f>
        <v>-70.5031659</v>
      </c>
      <c r="M1714" s="0" t="n">
        <v>1</v>
      </c>
    </row>
    <row r="1715" customFormat="false" ht="15.8" hidden="false" customHeight="false" outlineLevel="0" collapsed="false">
      <c r="A1715" s="0" t="str">
        <f aca="false">MID(C1715,1,2)</f>
        <v>05</v>
      </c>
      <c r="B1715" s="0" t="str">
        <f aca="false">VLOOKUP(A1715,Nomenclature!$E$1:$F$9,2,0)</f>
        <v>Habitat Communautaire</v>
      </c>
      <c r="C1715" s="5" t="s">
        <v>577</v>
      </c>
      <c r="D1715" s="4" t="s">
        <v>239</v>
      </c>
      <c r="E1715" s="4" t="s">
        <v>737</v>
      </c>
      <c r="F1715" s="4" t="n">
        <v>0</v>
      </c>
      <c r="G1715" s="4" t="n">
        <v>0</v>
      </c>
      <c r="H1715" s="4" t="n">
        <v>0</v>
      </c>
      <c r="I1715" s="4" t="n">
        <f aca="false">SUMIFS(bibli_modele_init!$D$1:$D$4467,bibli_modele_init!$A$1:$A$4467,$C1715,bibli_modele_init!$C$1:$C$4467,$E1715)</f>
        <v>0</v>
      </c>
      <c r="J1715" s="0" t="n">
        <f aca="false">SUMIFS(bibli_modele_init!$E$1:$E$4467,bibli_modele_init!$A$1:$A$4467,$C1715,bibli_modele_init!$C$1:$C$4467,$E1715)</f>
        <v>0</v>
      </c>
      <c r="K1715" s="0" t="n">
        <f aca="false">F1715-I1715</f>
        <v>0</v>
      </c>
      <c r="L1715" s="0" t="n">
        <f aca="false">G1715-J1715</f>
        <v>0</v>
      </c>
      <c r="M1715" s="0" t="n">
        <v>1</v>
      </c>
    </row>
    <row r="1716" customFormat="false" ht="15.8" hidden="false" customHeight="false" outlineLevel="0" collapsed="false">
      <c r="A1716" s="0" t="str">
        <f aca="false">MID(C1716,1,2)</f>
        <v>05</v>
      </c>
      <c r="B1716" s="0" t="str">
        <f aca="false">VLOOKUP(A1716,Nomenclature!$E$1:$F$9,2,0)</f>
        <v>Habitat Communautaire</v>
      </c>
      <c r="C1716" s="5" t="s">
        <v>577</v>
      </c>
      <c r="D1716" s="4" t="s">
        <v>738</v>
      </c>
      <c r="E1716" s="4" t="s">
        <v>738</v>
      </c>
      <c r="F1716" s="4" t="n">
        <v>0.15</v>
      </c>
      <c r="G1716" s="4" t="n">
        <v>20</v>
      </c>
      <c r="H1716" s="4" t="n">
        <v>0</v>
      </c>
      <c r="I1716" s="4" t="n">
        <f aca="false">SUMIFS(bibli_modele_init!$D$1:$D$4467,bibli_modele_init!$A$1:$A$4467,$C1716,bibli_modele_init!$C$1:$C$4467,$E1716)</f>
        <v>0.15</v>
      </c>
      <c r="J1716" s="0" t="n">
        <f aca="false">SUMIFS(bibli_modele_init!$E$1:$E$4467,bibli_modele_init!$A$1:$A$4467,$C1716,bibli_modele_init!$C$1:$C$4467,$E1716)</f>
        <v>20</v>
      </c>
      <c r="K1716" s="0" t="n">
        <f aca="false">F1716-I1716</f>
        <v>0</v>
      </c>
      <c r="L1716" s="0" t="n">
        <f aca="false">G1716-J1716</f>
        <v>0</v>
      </c>
      <c r="M1716" s="0" t="n">
        <v>1</v>
      </c>
    </row>
    <row r="1717" customFormat="false" ht="15.8" hidden="false" customHeight="false" outlineLevel="0" collapsed="false">
      <c r="A1717" s="0" t="str">
        <f aca="false">MID(C1717,1,2)</f>
        <v>05</v>
      </c>
      <c r="B1717" s="0" t="str">
        <f aca="false">VLOOKUP(A1717,Nomenclature!$E$1:$F$9,2,0)</f>
        <v>Habitat Communautaire</v>
      </c>
      <c r="C1717" s="5" t="s">
        <v>612</v>
      </c>
      <c r="D1717" s="4" t="s">
        <v>155</v>
      </c>
      <c r="E1717" s="4" t="s">
        <v>732</v>
      </c>
      <c r="F1717" s="4" t="n">
        <v>0.906067915686871</v>
      </c>
      <c r="G1717" s="4" t="n">
        <v>130.827954809117</v>
      </c>
      <c r="H1717" s="4" t="n">
        <v>3766.088592</v>
      </c>
      <c r="I1717" s="4" t="n">
        <f aca="false">SUMIFS(bibli_modele_init!$D$1:$D$4467,bibli_modele_init!$A$1:$A$4467,$C1717,bibli_modele_init!$C$1:$C$4467,$E1717)</f>
        <v>0.915675475653424</v>
      </c>
      <c r="J1717" s="0" t="n">
        <f aca="false">SUMIFS(bibli_modele_init!$E$1:$E$4467,bibli_modele_init!$A$1:$A$4467,$C1717,bibli_modele_init!$C$1:$C$4467,$E1717)</f>
        <v>206.920077870493</v>
      </c>
      <c r="K1717" s="0" t="n">
        <f aca="false">F1717-I1717</f>
        <v>-0.00960755996655305</v>
      </c>
      <c r="L1717" s="0" t="n">
        <f aca="false">G1717-J1717</f>
        <v>-76.092123061376</v>
      </c>
      <c r="M1717" s="0" t="n">
        <v>1</v>
      </c>
    </row>
    <row r="1718" customFormat="false" ht="15.8" hidden="false" customHeight="false" outlineLevel="0" collapsed="false">
      <c r="A1718" s="0" t="str">
        <f aca="false">MID(C1718,1,2)</f>
        <v>05</v>
      </c>
      <c r="B1718" s="0" t="str">
        <f aca="false">VLOOKUP(A1718,Nomenclature!$E$1:$F$9,2,0)</f>
        <v>Habitat Communautaire</v>
      </c>
      <c r="C1718" s="5" t="s">
        <v>612</v>
      </c>
      <c r="D1718" s="4" t="s">
        <v>239</v>
      </c>
      <c r="E1718" s="4" t="s">
        <v>733</v>
      </c>
      <c r="F1718" s="4" t="n">
        <v>0.834894293087642</v>
      </c>
      <c r="G1718" s="4" t="n">
        <v>125.572181014227</v>
      </c>
      <c r="H1718" s="4" t="n">
        <v>343.2133284</v>
      </c>
      <c r="I1718" s="4" t="n">
        <f aca="false">SUMIFS(bibli_modele_init!$D$1:$D$4467,bibli_modele_init!$A$1:$A$4467,$C1718,bibli_modele_init!$C$1:$C$4467,$E1718)</f>
        <v>0.84837011129261</v>
      </c>
      <c r="J1718" s="0" t="n">
        <f aca="false">SUMIFS(bibli_modele_init!$E$1:$E$4467,bibli_modele_init!$A$1:$A$4467,$C1718,bibli_modele_init!$C$1:$C$4467,$E1718)</f>
        <v>125.652788692932</v>
      </c>
      <c r="K1718" s="0" t="n">
        <f aca="false">F1718-I1718</f>
        <v>-0.0134758182049679</v>
      </c>
      <c r="L1718" s="0" t="n">
        <f aca="false">G1718-J1718</f>
        <v>-0.0806076787050074</v>
      </c>
      <c r="M1718" s="0" t="n">
        <v>1</v>
      </c>
    </row>
    <row r="1719" customFormat="false" ht="15.8" hidden="false" customHeight="false" outlineLevel="0" collapsed="false">
      <c r="A1719" s="0" t="str">
        <f aca="false">MID(C1719,1,2)</f>
        <v>05</v>
      </c>
      <c r="B1719" s="0" t="str">
        <f aca="false">VLOOKUP(A1719,Nomenclature!$E$1:$F$9,2,0)</f>
        <v>Habitat Communautaire</v>
      </c>
      <c r="C1719" s="5" t="s">
        <v>612</v>
      </c>
      <c r="D1719" s="4" t="s">
        <v>155</v>
      </c>
      <c r="E1719" s="4" t="s">
        <v>734</v>
      </c>
      <c r="F1719" s="4" t="n">
        <v>0.152089971600556</v>
      </c>
      <c r="G1719" s="4" t="n">
        <v>70.5031659</v>
      </c>
      <c r="H1719" s="4" t="n">
        <v>343.2133284</v>
      </c>
      <c r="I1719" s="4" t="n">
        <f aca="false">SUMIFS(bibli_modele_init!$D$1:$D$4467,bibli_modele_init!$A$1:$A$4467,$C1719,bibli_modele_init!$C$1:$C$4467,$E1719)</f>
        <v>0.138332402214785</v>
      </c>
      <c r="J1719" s="0" t="n">
        <f aca="false">SUMIFS(bibli_modele_init!$E$1:$E$4467,bibli_modele_init!$A$1:$A$4467,$C1719,bibli_modele_init!$C$1:$C$4467,$E1719)</f>
        <v>70.5031659</v>
      </c>
      <c r="K1719" s="0" t="n">
        <f aca="false">F1719-I1719</f>
        <v>0.013757569385771</v>
      </c>
      <c r="L1719" s="0" t="n">
        <f aca="false">G1719-J1719</f>
        <v>0</v>
      </c>
      <c r="M1719" s="0" t="n">
        <v>1</v>
      </c>
    </row>
    <row r="1720" customFormat="false" ht="15.8" hidden="false" customHeight="false" outlineLevel="0" collapsed="false">
      <c r="A1720" s="0" t="str">
        <f aca="false">MID(C1720,1,2)</f>
        <v>05</v>
      </c>
      <c r="B1720" s="0" t="str">
        <f aca="false">VLOOKUP(A1720,Nomenclature!$E$1:$F$9,2,0)</f>
        <v>Habitat Communautaire</v>
      </c>
      <c r="C1720" s="5" t="s">
        <v>612</v>
      </c>
      <c r="D1720" s="4" t="s">
        <v>239</v>
      </c>
      <c r="E1720" s="4" t="s">
        <v>735</v>
      </c>
      <c r="F1720" s="4" t="n">
        <v>0.140142970661207</v>
      </c>
      <c r="G1720" s="4" t="n">
        <v>70.5031659</v>
      </c>
      <c r="H1720" s="4" t="n">
        <v>343.2133284</v>
      </c>
      <c r="I1720" s="4" t="n">
        <f aca="false">SUMIFS(bibli_modele_init!$D$1:$D$4467,bibli_modele_init!$A$1:$A$4467,$C1720,bibli_modele_init!$C$1:$C$4467,$E1720)</f>
        <v>0.142404982966974</v>
      </c>
      <c r="J1720" s="0" t="n">
        <f aca="false">SUMIFS(bibli_modele_init!$E$1:$E$4467,bibli_modele_init!$A$1:$A$4467,$C1720,bibli_modele_init!$C$1:$C$4467,$E1720)</f>
        <v>70.5031659</v>
      </c>
      <c r="K1720" s="0" t="n">
        <f aca="false">F1720-I1720</f>
        <v>-0.002262012305767</v>
      </c>
      <c r="L1720" s="0" t="n">
        <f aca="false">G1720-J1720</f>
        <v>0</v>
      </c>
      <c r="M1720" s="0" t="n">
        <v>1</v>
      </c>
    </row>
    <row r="1721" customFormat="false" ht="15.8" hidden="false" customHeight="false" outlineLevel="0" collapsed="false">
      <c r="A1721" s="0" t="str">
        <f aca="false">MID(C1721,1,2)</f>
        <v>05</v>
      </c>
      <c r="B1721" s="0" t="str">
        <f aca="false">VLOOKUP(A1721,Nomenclature!$E$1:$F$9,2,0)</f>
        <v>Habitat Communautaire</v>
      </c>
      <c r="C1721" s="5" t="s">
        <v>612</v>
      </c>
      <c r="D1721" s="4" t="s">
        <v>155</v>
      </c>
      <c r="E1721" s="4" t="s">
        <v>736</v>
      </c>
      <c r="F1721" s="4" t="n">
        <v>0.212925960186415</v>
      </c>
      <c r="G1721" s="4" t="n">
        <v>118.02752213</v>
      </c>
      <c r="H1721" s="4" t="n">
        <v>1122.338592</v>
      </c>
      <c r="I1721" s="4" t="n">
        <f aca="false">SUMIFS(bibli_modele_init!$D$1:$D$4467,bibli_modele_init!$A$1:$A$4467,$C1721,bibli_modele_init!$C$1:$C$4467,$E1721)</f>
        <v>0.193665363100699</v>
      </c>
      <c r="J1721" s="0" t="n">
        <f aca="false">SUMIFS(bibli_modele_init!$E$1:$E$4467,bibli_modele_init!$A$1:$A$4467,$C1721,bibli_modele_init!$C$1:$C$4467,$E1721)</f>
        <v>118.02752213</v>
      </c>
      <c r="K1721" s="0" t="n">
        <f aca="false">F1721-I1721</f>
        <v>0.019260597085716</v>
      </c>
      <c r="L1721" s="0" t="n">
        <f aca="false">G1721-J1721</f>
        <v>0</v>
      </c>
      <c r="M1721" s="0" t="n">
        <v>1</v>
      </c>
    </row>
    <row r="1722" customFormat="false" ht="15.8" hidden="false" customHeight="false" outlineLevel="0" collapsed="false">
      <c r="A1722" s="0" t="str">
        <f aca="false">MID(C1722,1,2)</f>
        <v>05</v>
      </c>
      <c r="B1722" s="0" t="str">
        <f aca="false">VLOOKUP(A1722,Nomenclature!$E$1:$F$9,2,0)</f>
        <v>Habitat Communautaire</v>
      </c>
      <c r="C1722" s="5" t="s">
        <v>612</v>
      </c>
      <c r="D1722" s="4" t="s">
        <v>239</v>
      </c>
      <c r="E1722" s="4" t="s">
        <v>737</v>
      </c>
      <c r="F1722" s="4" t="n">
        <v>0.196200158875596</v>
      </c>
      <c r="G1722" s="4" t="n">
        <v>114.37180242</v>
      </c>
      <c r="H1722" s="4" t="n">
        <v>343.2133284</v>
      </c>
      <c r="I1722" s="4" t="n">
        <f aca="false">SUMIFS(bibli_modele_init!$D$1:$D$4467,bibli_modele_init!$A$1:$A$4467,$C1722,bibli_modele_init!$C$1:$C$4467,$E1722)</f>
        <v>0.199366976153763</v>
      </c>
      <c r="J1722" s="0" t="n">
        <f aca="false">SUMIFS(bibli_modele_init!$E$1:$E$4467,bibli_modele_init!$A$1:$A$4467,$C1722,bibli_modele_init!$C$1:$C$4467,$E1722)</f>
        <v>114.37180242</v>
      </c>
      <c r="K1722" s="0" t="n">
        <f aca="false">F1722-I1722</f>
        <v>-0.00316681727816698</v>
      </c>
      <c r="L1722" s="0" t="n">
        <f aca="false">G1722-J1722</f>
        <v>0</v>
      </c>
      <c r="M1722" s="0" t="n">
        <v>1</v>
      </c>
    </row>
    <row r="1723" customFormat="false" ht="15.8" hidden="false" customHeight="false" outlineLevel="0" collapsed="false">
      <c r="A1723" s="0" t="str">
        <f aca="false">MID(C1723,1,2)</f>
        <v>05</v>
      </c>
      <c r="B1723" s="0" t="str">
        <f aca="false">VLOOKUP(A1723,Nomenclature!$E$1:$F$9,2,0)</f>
        <v>Habitat Communautaire</v>
      </c>
      <c r="C1723" s="5" t="s">
        <v>612</v>
      </c>
      <c r="D1723" s="4" t="s">
        <v>738</v>
      </c>
      <c r="E1723" s="4" t="s">
        <v>738</v>
      </c>
      <c r="F1723" s="4" t="n">
        <v>0.15</v>
      </c>
      <c r="G1723" s="4" t="n">
        <v>20</v>
      </c>
      <c r="H1723" s="4" t="n">
        <v>0</v>
      </c>
      <c r="I1723" s="4" t="n">
        <f aca="false">SUMIFS(bibli_modele_init!$D$1:$D$4467,bibli_modele_init!$A$1:$A$4467,$C1723,bibli_modele_init!$C$1:$C$4467,$E1723)</f>
        <v>0.15</v>
      </c>
      <c r="J1723" s="0" t="n">
        <f aca="false">SUMIFS(bibli_modele_init!$E$1:$E$4467,bibli_modele_init!$A$1:$A$4467,$C1723,bibli_modele_init!$C$1:$C$4467,$E1723)</f>
        <v>20</v>
      </c>
      <c r="K1723" s="0" t="n">
        <f aca="false">F1723-I1723</f>
        <v>0</v>
      </c>
      <c r="L1723" s="0" t="n">
        <f aca="false">G1723-J1723</f>
        <v>0</v>
      </c>
      <c r="M1723" s="0" t="n">
        <v>1</v>
      </c>
    </row>
    <row r="1724" customFormat="false" ht="15.8" hidden="false" customHeight="false" outlineLevel="0" collapsed="false">
      <c r="A1724" s="0" t="str">
        <f aca="false">MID(C1724,1,2)</f>
        <v>05</v>
      </c>
      <c r="B1724" s="0" t="str">
        <f aca="false">VLOOKUP(A1724,Nomenclature!$E$1:$F$9,2,0)</f>
        <v>Habitat Communautaire</v>
      </c>
      <c r="C1724" s="5" t="s">
        <v>607</v>
      </c>
      <c r="D1724" s="4" t="s">
        <v>155</v>
      </c>
      <c r="E1724" s="4" t="s">
        <v>732</v>
      </c>
      <c r="F1724" s="4" t="n">
        <v>0.715244906594483</v>
      </c>
      <c r="G1724" s="4" t="n">
        <v>125.323664399558</v>
      </c>
      <c r="H1724" s="4" t="n">
        <v>8049.242102</v>
      </c>
      <c r="I1724" s="4" t="n">
        <f aca="false">SUMIFS(bibli_modele_init!$D$1:$D$4467,bibli_modele_init!$A$1:$A$4467,$C1724,bibli_modele_init!$C$1:$C$4467,$E1724)</f>
        <v>0.720956953052001</v>
      </c>
      <c r="J1724" s="0" t="n">
        <f aca="false">SUMIFS(bibli_modele_init!$E$1:$E$4467,bibli_modele_init!$A$1:$A$4467,$C1724,bibli_modele_init!$C$1:$C$4467,$E1724)</f>
        <v>201.335369389772</v>
      </c>
      <c r="K1724" s="0" t="n">
        <f aca="false">F1724-I1724</f>
        <v>-0.00571204645751799</v>
      </c>
      <c r="L1724" s="0" t="n">
        <f aca="false">G1724-J1724</f>
        <v>-76.011704990214</v>
      </c>
      <c r="M1724" s="0" t="n">
        <v>1</v>
      </c>
    </row>
    <row r="1725" customFormat="false" ht="15.8" hidden="false" customHeight="false" outlineLevel="0" collapsed="false">
      <c r="A1725" s="0" t="str">
        <f aca="false">MID(C1725,1,2)</f>
        <v>05</v>
      </c>
      <c r="B1725" s="0" t="str">
        <f aca="false">VLOOKUP(A1725,Nomenclature!$E$1:$F$9,2,0)</f>
        <v>Habitat Communautaire</v>
      </c>
      <c r="C1725" s="5" t="s">
        <v>607</v>
      </c>
      <c r="D1725" s="4" t="s">
        <v>239</v>
      </c>
      <c r="E1725" s="4" t="s">
        <v>733</v>
      </c>
      <c r="F1725" s="4" t="n">
        <v>0</v>
      </c>
      <c r="G1725" s="4" t="n">
        <v>0</v>
      </c>
      <c r="H1725" s="4" t="n">
        <v>0</v>
      </c>
      <c r="I1725" s="4" t="n">
        <f aca="false">SUMIFS(bibli_modele_init!$D$1:$D$4467,bibli_modele_init!$A$1:$A$4467,$C1725,bibli_modele_init!$C$1:$C$4467,$E1725)</f>
        <v>0</v>
      </c>
      <c r="J1725" s="0" t="n">
        <f aca="false">SUMIFS(bibli_modele_init!$E$1:$E$4467,bibli_modele_init!$A$1:$A$4467,$C1725,bibli_modele_init!$C$1:$C$4467,$E1725)</f>
        <v>0</v>
      </c>
      <c r="K1725" s="0" t="n">
        <f aca="false">F1725-I1725</f>
        <v>0</v>
      </c>
      <c r="L1725" s="0" t="n">
        <f aca="false">G1725-J1725</f>
        <v>0</v>
      </c>
      <c r="M1725" s="0" t="n">
        <v>1</v>
      </c>
    </row>
    <row r="1726" customFormat="false" ht="15.8" hidden="false" customHeight="false" outlineLevel="0" collapsed="false">
      <c r="A1726" s="0" t="str">
        <f aca="false">MID(C1726,1,2)</f>
        <v>05</v>
      </c>
      <c r="B1726" s="0" t="str">
        <f aca="false">VLOOKUP(A1726,Nomenclature!$E$1:$F$9,2,0)</f>
        <v>Habitat Communautaire</v>
      </c>
      <c r="C1726" s="5" t="s">
        <v>607</v>
      </c>
      <c r="D1726" s="4" t="s">
        <v>155</v>
      </c>
      <c r="E1726" s="4" t="s">
        <v>734</v>
      </c>
      <c r="F1726" s="4" t="n">
        <v>0.184533185901377</v>
      </c>
      <c r="G1726" s="4" t="n">
        <v>63.76013505</v>
      </c>
      <c r="H1726" s="4" t="n">
        <v>682.8533352</v>
      </c>
      <c r="I1726" s="4" t="n">
        <f aca="false">SUMIFS(bibli_modele_init!$D$1:$D$4467,bibli_modele_init!$A$1:$A$4467,$C1726,bibli_modele_init!$C$1:$C$4467,$E1726)</f>
        <v>0.167406204498675</v>
      </c>
      <c r="J1726" s="0" t="n">
        <f aca="false">SUMIFS(bibli_modele_init!$E$1:$E$4467,bibli_modele_init!$A$1:$A$4467,$C1726,bibli_modele_init!$C$1:$C$4467,$E1726)</f>
        <v>63.76013505</v>
      </c>
      <c r="K1726" s="0" t="n">
        <f aca="false">F1726-I1726</f>
        <v>0.017126981402702</v>
      </c>
      <c r="L1726" s="0" t="n">
        <f aca="false">G1726-J1726</f>
        <v>0</v>
      </c>
      <c r="M1726" s="0" t="n">
        <v>1</v>
      </c>
    </row>
    <row r="1727" customFormat="false" ht="15.8" hidden="false" customHeight="false" outlineLevel="0" collapsed="false">
      <c r="A1727" s="0" t="str">
        <f aca="false">MID(C1727,1,2)</f>
        <v>05</v>
      </c>
      <c r="B1727" s="0" t="str">
        <f aca="false">VLOOKUP(A1727,Nomenclature!$E$1:$F$9,2,0)</f>
        <v>Habitat Communautaire</v>
      </c>
      <c r="C1727" s="5" t="s">
        <v>607</v>
      </c>
      <c r="D1727" s="4" t="s">
        <v>239</v>
      </c>
      <c r="E1727" s="4" t="s">
        <v>735</v>
      </c>
      <c r="F1727" s="4" t="n">
        <v>0</v>
      </c>
      <c r="G1727" s="4" t="n">
        <v>0</v>
      </c>
      <c r="H1727" s="4" t="n">
        <v>0</v>
      </c>
      <c r="I1727" s="4" t="n">
        <f aca="false">SUMIFS(bibli_modele_init!$D$1:$D$4467,bibli_modele_init!$A$1:$A$4467,$C1727,bibli_modele_init!$C$1:$C$4467,$E1727)</f>
        <v>0</v>
      </c>
      <c r="J1727" s="0" t="n">
        <f aca="false">SUMIFS(bibli_modele_init!$E$1:$E$4467,bibli_modele_init!$A$1:$A$4467,$C1727,bibli_modele_init!$C$1:$C$4467,$E1727)</f>
        <v>0</v>
      </c>
      <c r="K1727" s="0" t="n">
        <f aca="false">F1727-I1727</f>
        <v>0</v>
      </c>
      <c r="L1727" s="0" t="n">
        <f aca="false">G1727-J1727</f>
        <v>0</v>
      </c>
      <c r="M1727" s="0" t="n">
        <v>1</v>
      </c>
    </row>
    <row r="1728" customFormat="false" ht="15.8" hidden="false" customHeight="false" outlineLevel="0" collapsed="false">
      <c r="A1728" s="0" t="str">
        <f aca="false">MID(C1728,1,2)</f>
        <v>05</v>
      </c>
      <c r="B1728" s="0" t="str">
        <f aca="false">VLOOKUP(A1728,Nomenclature!$E$1:$F$9,2,0)</f>
        <v>Habitat Communautaire</v>
      </c>
      <c r="C1728" s="5" t="s">
        <v>607</v>
      </c>
      <c r="D1728" s="4" t="s">
        <v>155</v>
      </c>
      <c r="E1728" s="4" t="s">
        <v>736</v>
      </c>
      <c r="F1728" s="4" t="n">
        <v>0.314707758901573</v>
      </c>
      <c r="G1728" s="4" t="n">
        <v>106.73918909</v>
      </c>
      <c r="H1728" s="4" t="n">
        <v>2232.992102</v>
      </c>
      <c r="I1728" s="4" t="n">
        <f aca="false">SUMIFS(bibli_modele_init!$D$1:$D$4467,bibli_modele_init!$A$1:$A$4467,$C1728,bibli_modele_init!$C$1:$C$4467,$E1728)</f>
        <v>0.285498953408592</v>
      </c>
      <c r="J1728" s="0" t="n">
        <f aca="false">SUMIFS(bibli_modele_init!$E$1:$E$4467,bibli_modele_init!$A$1:$A$4467,$C1728,bibli_modele_init!$C$1:$C$4467,$E1728)</f>
        <v>106.73918909</v>
      </c>
      <c r="K1728" s="0" t="n">
        <f aca="false">F1728-I1728</f>
        <v>0.029208805492981</v>
      </c>
      <c r="L1728" s="0" t="n">
        <f aca="false">G1728-J1728</f>
        <v>0</v>
      </c>
      <c r="M1728" s="0" t="n">
        <v>1</v>
      </c>
    </row>
    <row r="1729" customFormat="false" ht="15.8" hidden="false" customHeight="false" outlineLevel="0" collapsed="false">
      <c r="A1729" s="0" t="str">
        <f aca="false">MID(C1729,1,2)</f>
        <v>05</v>
      </c>
      <c r="B1729" s="0" t="str">
        <f aca="false">VLOOKUP(A1729,Nomenclature!$E$1:$F$9,2,0)</f>
        <v>Habitat Communautaire</v>
      </c>
      <c r="C1729" s="5" t="s">
        <v>607</v>
      </c>
      <c r="D1729" s="4" t="s">
        <v>239</v>
      </c>
      <c r="E1729" s="4" t="s">
        <v>737</v>
      </c>
      <c r="F1729" s="4" t="n">
        <v>0</v>
      </c>
      <c r="G1729" s="4" t="n">
        <v>0</v>
      </c>
      <c r="H1729" s="4" t="n">
        <v>0</v>
      </c>
      <c r="I1729" s="4" t="n">
        <f aca="false">SUMIFS(bibli_modele_init!$D$1:$D$4467,bibli_modele_init!$A$1:$A$4467,$C1729,bibli_modele_init!$C$1:$C$4467,$E1729)</f>
        <v>0</v>
      </c>
      <c r="J1729" s="0" t="n">
        <f aca="false">SUMIFS(bibli_modele_init!$E$1:$E$4467,bibli_modele_init!$A$1:$A$4467,$C1729,bibli_modele_init!$C$1:$C$4467,$E1729)</f>
        <v>0</v>
      </c>
      <c r="K1729" s="0" t="n">
        <f aca="false">F1729-I1729</f>
        <v>0</v>
      </c>
      <c r="L1729" s="0" t="n">
        <f aca="false">G1729-J1729</f>
        <v>0</v>
      </c>
      <c r="M1729" s="0" t="n">
        <v>1</v>
      </c>
    </row>
    <row r="1730" customFormat="false" ht="15.8" hidden="false" customHeight="false" outlineLevel="0" collapsed="false">
      <c r="A1730" s="0" t="str">
        <f aca="false">MID(C1730,1,2)</f>
        <v>05</v>
      </c>
      <c r="B1730" s="0" t="str">
        <f aca="false">VLOOKUP(A1730,Nomenclature!$E$1:$F$9,2,0)</f>
        <v>Habitat Communautaire</v>
      </c>
      <c r="C1730" s="5" t="s">
        <v>607</v>
      </c>
      <c r="D1730" s="4" t="s">
        <v>738</v>
      </c>
      <c r="E1730" s="4" t="s">
        <v>738</v>
      </c>
      <c r="F1730" s="4" t="n">
        <v>0.15</v>
      </c>
      <c r="G1730" s="4" t="n">
        <v>20</v>
      </c>
      <c r="H1730" s="4" t="n">
        <v>0</v>
      </c>
      <c r="I1730" s="4" t="n">
        <f aca="false">SUMIFS(bibli_modele_init!$D$1:$D$4467,bibli_modele_init!$A$1:$A$4467,$C1730,bibli_modele_init!$C$1:$C$4467,$E1730)</f>
        <v>0.15</v>
      </c>
      <c r="J1730" s="0" t="n">
        <f aca="false">SUMIFS(bibli_modele_init!$E$1:$E$4467,bibli_modele_init!$A$1:$A$4467,$C1730,bibli_modele_init!$C$1:$C$4467,$E1730)</f>
        <v>20</v>
      </c>
      <c r="K1730" s="0" t="n">
        <f aca="false">F1730-I1730</f>
        <v>0</v>
      </c>
      <c r="L1730" s="0" t="n">
        <f aca="false">G1730-J1730</f>
        <v>0</v>
      </c>
      <c r="M1730" s="0" t="n">
        <v>1</v>
      </c>
    </row>
    <row r="1731" customFormat="false" ht="15.8" hidden="false" customHeight="false" outlineLevel="0" collapsed="false">
      <c r="A1731" s="0" t="str">
        <f aca="false">MID(C1731,1,2)</f>
        <v>05</v>
      </c>
      <c r="B1731" s="0" t="str">
        <f aca="false">VLOOKUP(A1731,Nomenclature!$E$1:$F$9,2,0)</f>
        <v>Habitat Communautaire</v>
      </c>
      <c r="C1731" s="5" t="s">
        <v>473</v>
      </c>
      <c r="D1731" s="4" t="s">
        <v>155</v>
      </c>
      <c r="E1731" s="4" t="s">
        <v>732</v>
      </c>
      <c r="F1731" s="4" t="n">
        <v>0</v>
      </c>
      <c r="G1731" s="4" t="n">
        <v>0</v>
      </c>
      <c r="H1731" s="4" t="n">
        <v>0</v>
      </c>
      <c r="I1731" s="4" t="n">
        <f aca="false">SUMIFS(bibli_modele_init!$D$1:$D$4467,bibli_modele_init!$A$1:$A$4467,$C1731,bibli_modele_init!$C$1:$C$4467,$E1731)</f>
        <v>0.711293299287448</v>
      </c>
      <c r="J1731" s="0" t="n">
        <f aca="false">SUMIFS(bibli_modele_init!$E$1:$E$4467,bibli_modele_init!$A$1:$A$4467,$C1731,bibli_modele_init!$C$1:$C$4467,$E1731)</f>
        <v>182.73918909</v>
      </c>
      <c r="K1731" s="0" t="n">
        <f aca="false">F1731-I1731</f>
        <v>-0.711293299287448</v>
      </c>
      <c r="L1731" s="0" t="n">
        <f aca="false">G1731-J1731</f>
        <v>-182.73918909</v>
      </c>
      <c r="M1731" s="0" t="n">
        <v>1</v>
      </c>
    </row>
    <row r="1732" customFormat="false" ht="15.8" hidden="false" customHeight="false" outlineLevel="0" collapsed="false">
      <c r="A1732" s="0" t="str">
        <f aca="false">MID(C1732,1,2)</f>
        <v>05</v>
      </c>
      <c r="B1732" s="0" t="str">
        <f aca="false">VLOOKUP(A1732,Nomenclature!$E$1:$F$9,2,0)</f>
        <v>Habitat Communautaire</v>
      </c>
      <c r="C1732" s="5" t="s">
        <v>473</v>
      </c>
      <c r="D1732" s="4" t="s">
        <v>239</v>
      </c>
      <c r="E1732" s="4" t="s">
        <v>733</v>
      </c>
      <c r="F1732" s="4" t="n">
        <v>0</v>
      </c>
      <c r="G1732" s="4" t="n">
        <v>0</v>
      </c>
      <c r="H1732" s="4" t="n">
        <v>0</v>
      </c>
      <c r="I1732" s="4" t="n">
        <f aca="false">SUMIFS(bibli_modele_init!$D$1:$D$4467,bibli_modele_init!$A$1:$A$4467,$C1732,bibli_modele_init!$C$1:$C$4467,$E1732)</f>
        <v>0</v>
      </c>
      <c r="J1732" s="0" t="n">
        <f aca="false">SUMIFS(bibli_modele_init!$E$1:$E$4467,bibli_modele_init!$A$1:$A$4467,$C1732,bibli_modele_init!$C$1:$C$4467,$E1732)</f>
        <v>0</v>
      </c>
      <c r="K1732" s="0" t="n">
        <f aca="false">F1732-I1732</f>
        <v>0</v>
      </c>
      <c r="L1732" s="0" t="n">
        <f aca="false">G1732-J1732</f>
        <v>0</v>
      </c>
      <c r="M1732" s="0" t="n">
        <v>1</v>
      </c>
    </row>
    <row r="1733" customFormat="false" ht="15.8" hidden="false" customHeight="false" outlineLevel="0" collapsed="false">
      <c r="A1733" s="0" t="str">
        <f aca="false">MID(C1733,1,2)</f>
        <v>05</v>
      </c>
      <c r="B1733" s="0" t="str">
        <f aca="false">VLOOKUP(A1733,Nomenclature!$E$1:$F$9,2,0)</f>
        <v>Habitat Communautaire</v>
      </c>
      <c r="C1733" s="5" t="s">
        <v>473</v>
      </c>
      <c r="D1733" s="4" t="s">
        <v>155</v>
      </c>
      <c r="E1733" s="4" t="s">
        <v>734</v>
      </c>
      <c r="F1733" s="4" t="n">
        <v>0.412121249150915</v>
      </c>
      <c r="G1733" s="4" t="n">
        <v>63.7601350500001</v>
      </c>
      <c r="H1733" s="4" t="n">
        <v>682.8533352</v>
      </c>
      <c r="I1733" s="4" t="n">
        <f aca="false">SUMIFS(bibli_modele_init!$D$1:$D$4467,bibli_modele_init!$A$1:$A$4467,$C1733,bibli_modele_init!$C$1:$C$4467,$E1733)</f>
        <v>0.165162304094545</v>
      </c>
      <c r="J1733" s="0" t="n">
        <f aca="false">SUMIFS(bibli_modele_init!$E$1:$E$4467,bibli_modele_init!$A$1:$A$4467,$C1733,bibli_modele_init!$C$1:$C$4467,$E1733)</f>
        <v>63.76013505</v>
      </c>
      <c r="K1733" s="0" t="n">
        <f aca="false">F1733-I1733</f>
        <v>0.24695894505637</v>
      </c>
      <c r="L1733" s="0" t="n">
        <f aca="false">G1733-J1733</f>
        <v>0</v>
      </c>
      <c r="M1733" s="0" t="n">
        <v>1</v>
      </c>
    </row>
    <row r="1734" customFormat="false" ht="15.8" hidden="false" customHeight="false" outlineLevel="0" collapsed="false">
      <c r="A1734" s="0" t="str">
        <f aca="false">MID(C1734,1,2)</f>
        <v>05</v>
      </c>
      <c r="B1734" s="0" t="str">
        <f aca="false">VLOOKUP(A1734,Nomenclature!$E$1:$F$9,2,0)</f>
        <v>Habitat Communautaire</v>
      </c>
      <c r="C1734" s="5" t="s">
        <v>473</v>
      </c>
      <c r="D1734" s="4" t="s">
        <v>239</v>
      </c>
      <c r="E1734" s="4" t="s">
        <v>735</v>
      </c>
      <c r="F1734" s="4" t="n">
        <v>0</v>
      </c>
      <c r="G1734" s="4" t="n">
        <v>0</v>
      </c>
      <c r="H1734" s="4" t="n">
        <v>0</v>
      </c>
      <c r="I1734" s="4" t="n">
        <f aca="false">SUMIFS(bibli_modele_init!$D$1:$D$4467,bibli_modele_init!$A$1:$A$4467,$C1734,bibli_modele_init!$C$1:$C$4467,$E1734)</f>
        <v>0</v>
      </c>
      <c r="J1734" s="0" t="n">
        <f aca="false">SUMIFS(bibli_modele_init!$E$1:$E$4467,bibli_modele_init!$A$1:$A$4467,$C1734,bibli_modele_init!$C$1:$C$4467,$E1734)</f>
        <v>0</v>
      </c>
      <c r="K1734" s="0" t="n">
        <f aca="false">F1734-I1734</f>
        <v>0</v>
      </c>
      <c r="L1734" s="0" t="n">
        <f aca="false">G1734-J1734</f>
        <v>0</v>
      </c>
      <c r="M1734" s="0" t="n">
        <v>1</v>
      </c>
    </row>
    <row r="1735" customFormat="false" ht="15.8" hidden="false" customHeight="false" outlineLevel="0" collapsed="false">
      <c r="A1735" s="0" t="str">
        <f aca="false">MID(C1735,1,2)</f>
        <v>05</v>
      </c>
      <c r="B1735" s="0" t="str">
        <f aca="false">VLOOKUP(A1735,Nomenclature!$E$1:$F$9,2,0)</f>
        <v>Habitat Communautaire</v>
      </c>
      <c r="C1735" s="5" t="s">
        <v>473</v>
      </c>
      <c r="D1735" s="4" t="s">
        <v>155</v>
      </c>
      <c r="E1735" s="4" t="s">
        <v>736</v>
      </c>
      <c r="F1735" s="4" t="n">
        <v>0.702842440412413</v>
      </c>
      <c r="G1735" s="4" t="n">
        <v>106.73918909</v>
      </c>
      <c r="H1735" s="4" t="n">
        <v>2232.992102</v>
      </c>
      <c r="I1735" s="4" t="n">
        <f aca="false">SUMIFS(bibli_modele_init!$D$1:$D$4467,bibli_modele_init!$A$1:$A$4467,$C1735,bibli_modele_init!$C$1:$C$4467,$E1735)</f>
        <v>0.281672146517829</v>
      </c>
      <c r="J1735" s="0" t="n">
        <f aca="false">SUMIFS(bibli_modele_init!$E$1:$E$4467,bibli_modele_init!$A$1:$A$4467,$C1735,bibli_modele_init!$C$1:$C$4467,$E1735)</f>
        <v>106.73918909</v>
      </c>
      <c r="K1735" s="0" t="n">
        <f aca="false">F1735-I1735</f>
        <v>0.421170293894584</v>
      </c>
      <c r="L1735" s="0" t="n">
        <f aca="false">G1735-J1735</f>
        <v>0</v>
      </c>
      <c r="M1735" s="0" t="n">
        <v>1</v>
      </c>
    </row>
    <row r="1736" customFormat="false" ht="15.8" hidden="false" customHeight="false" outlineLevel="0" collapsed="false">
      <c r="A1736" s="0" t="str">
        <f aca="false">MID(C1736,1,2)</f>
        <v>05</v>
      </c>
      <c r="B1736" s="0" t="str">
        <f aca="false">VLOOKUP(A1736,Nomenclature!$E$1:$F$9,2,0)</f>
        <v>Habitat Communautaire</v>
      </c>
      <c r="C1736" s="5" t="s">
        <v>473</v>
      </c>
      <c r="D1736" s="4" t="s">
        <v>239</v>
      </c>
      <c r="E1736" s="4" t="s">
        <v>737</v>
      </c>
      <c r="F1736" s="4" t="n">
        <v>0</v>
      </c>
      <c r="G1736" s="4" t="n">
        <v>0</v>
      </c>
      <c r="H1736" s="4" t="n">
        <v>0</v>
      </c>
      <c r="I1736" s="4" t="n">
        <f aca="false">SUMIFS(bibli_modele_init!$D$1:$D$4467,bibli_modele_init!$A$1:$A$4467,$C1736,bibli_modele_init!$C$1:$C$4467,$E1736)</f>
        <v>0</v>
      </c>
      <c r="J1736" s="0" t="n">
        <f aca="false">SUMIFS(bibli_modele_init!$E$1:$E$4467,bibli_modele_init!$A$1:$A$4467,$C1736,bibli_modele_init!$C$1:$C$4467,$E1736)</f>
        <v>0</v>
      </c>
      <c r="K1736" s="0" t="n">
        <f aca="false">F1736-I1736</f>
        <v>0</v>
      </c>
      <c r="L1736" s="0" t="n">
        <f aca="false">G1736-J1736</f>
        <v>0</v>
      </c>
      <c r="M1736" s="0" t="n">
        <v>1</v>
      </c>
    </row>
    <row r="1737" customFormat="false" ht="15.8" hidden="false" customHeight="false" outlineLevel="0" collapsed="false">
      <c r="A1737" s="0" t="str">
        <f aca="false">MID(C1737,1,2)</f>
        <v>05</v>
      </c>
      <c r="B1737" s="0" t="str">
        <f aca="false">VLOOKUP(A1737,Nomenclature!$E$1:$F$9,2,0)</f>
        <v>Habitat Communautaire</v>
      </c>
      <c r="C1737" s="5" t="s">
        <v>473</v>
      </c>
      <c r="D1737" s="4" t="s">
        <v>738</v>
      </c>
      <c r="E1737" s="4" t="s">
        <v>738</v>
      </c>
      <c r="F1737" s="4" t="n">
        <v>0.15</v>
      </c>
      <c r="G1737" s="4" t="n">
        <v>20</v>
      </c>
      <c r="H1737" s="4" t="n">
        <v>0</v>
      </c>
      <c r="I1737" s="4" t="n">
        <f aca="false">SUMIFS(bibli_modele_init!$D$1:$D$4467,bibli_modele_init!$A$1:$A$4467,$C1737,bibli_modele_init!$C$1:$C$4467,$E1737)</f>
        <v>0.15</v>
      </c>
      <c r="J1737" s="0" t="n">
        <f aca="false">SUMIFS(bibli_modele_init!$E$1:$E$4467,bibli_modele_init!$A$1:$A$4467,$C1737,bibli_modele_init!$C$1:$C$4467,$E1737)</f>
        <v>20</v>
      </c>
      <c r="K1737" s="0" t="n">
        <f aca="false">F1737-I1737</f>
        <v>0</v>
      </c>
      <c r="L1737" s="0" t="n">
        <f aca="false">G1737-J1737</f>
        <v>0</v>
      </c>
      <c r="M1737" s="0" t="n">
        <v>1</v>
      </c>
    </row>
    <row r="1738" customFormat="false" ht="15.8" hidden="false" customHeight="false" outlineLevel="0" collapsed="false">
      <c r="A1738" s="0" t="str">
        <f aca="false">MID(C1738,1,2)</f>
        <v>05</v>
      </c>
      <c r="B1738" s="0" t="str">
        <f aca="false">VLOOKUP(A1738,Nomenclature!$E$1:$F$9,2,0)</f>
        <v>Habitat Communautaire</v>
      </c>
      <c r="C1738" s="5" t="s">
        <v>475</v>
      </c>
      <c r="D1738" s="4" t="s">
        <v>155</v>
      </c>
      <c r="E1738" s="4" t="s">
        <v>732</v>
      </c>
      <c r="F1738" s="4" t="n">
        <v>0.678809300314356</v>
      </c>
      <c r="G1738" s="4" t="n">
        <v>73.9805910464227</v>
      </c>
      <c r="H1738" s="4" t="n">
        <v>2232.992102</v>
      </c>
      <c r="I1738" s="4" t="n">
        <f aca="false">SUMIFS(bibli_modele_init!$D$1:$D$4467,bibli_modele_init!$A$1:$A$4467,$C1738,bibli_modele_init!$C$1:$C$4467,$E1738)</f>
        <v>0.692903522900607</v>
      </c>
      <c r="J1738" s="0" t="n">
        <f aca="false">SUMIFS(bibli_modele_init!$E$1:$E$4467,bibli_modele_init!$A$1:$A$4467,$C1738,bibli_modele_init!$C$1:$C$4467,$E1738)</f>
        <v>149.767160995</v>
      </c>
      <c r="K1738" s="0" t="n">
        <f aca="false">F1738-I1738</f>
        <v>-0.014094222586251</v>
      </c>
      <c r="L1738" s="0" t="n">
        <f aca="false">G1738-J1738</f>
        <v>-75.7865699485773</v>
      </c>
      <c r="M1738" s="0" t="n">
        <v>1</v>
      </c>
    </row>
    <row r="1739" customFormat="false" ht="15.8" hidden="false" customHeight="false" outlineLevel="0" collapsed="false">
      <c r="A1739" s="0" t="str">
        <f aca="false">MID(C1739,1,2)</f>
        <v>05</v>
      </c>
      <c r="B1739" s="0" t="str">
        <f aca="false">VLOOKUP(A1739,Nomenclature!$E$1:$F$9,2,0)</f>
        <v>Habitat Communautaire</v>
      </c>
      <c r="C1739" s="5" t="s">
        <v>475</v>
      </c>
      <c r="D1739" s="4" t="s">
        <v>239</v>
      </c>
      <c r="E1739" s="4" t="s">
        <v>733</v>
      </c>
      <c r="F1739" s="4" t="n">
        <v>0</v>
      </c>
      <c r="G1739" s="4" t="n">
        <v>0</v>
      </c>
      <c r="H1739" s="4" t="n">
        <v>0</v>
      </c>
      <c r="I1739" s="4" t="n">
        <f aca="false">SUMIFS(bibli_modele_init!$D$1:$D$4467,bibli_modele_init!$A$1:$A$4467,$C1739,bibli_modele_init!$C$1:$C$4467,$E1739)</f>
        <v>0</v>
      </c>
      <c r="J1739" s="0" t="n">
        <f aca="false">SUMIFS(bibli_modele_init!$E$1:$E$4467,bibli_modele_init!$A$1:$A$4467,$C1739,bibli_modele_init!$C$1:$C$4467,$E1739)</f>
        <v>0</v>
      </c>
      <c r="K1739" s="0" t="n">
        <f aca="false">F1739-I1739</f>
        <v>0</v>
      </c>
      <c r="L1739" s="0" t="n">
        <f aca="false">G1739-J1739</f>
        <v>0</v>
      </c>
      <c r="M1739" s="0" t="n">
        <v>1</v>
      </c>
    </row>
    <row r="1740" customFormat="false" ht="15.8" hidden="false" customHeight="false" outlineLevel="0" collapsed="false">
      <c r="A1740" s="0" t="str">
        <f aca="false">MID(C1740,1,2)</f>
        <v>05</v>
      </c>
      <c r="B1740" s="0" t="str">
        <f aca="false">VLOOKUP(A1740,Nomenclature!$E$1:$F$9,2,0)</f>
        <v>Habitat Communautaire</v>
      </c>
      <c r="C1740" s="5" t="s">
        <v>475</v>
      </c>
      <c r="D1740" s="4" t="s">
        <v>155</v>
      </c>
      <c r="E1740" s="4" t="s">
        <v>734</v>
      </c>
      <c r="F1740" s="4" t="n">
        <v>0.175132799481104</v>
      </c>
      <c r="G1740" s="4" t="n">
        <v>63.76013505</v>
      </c>
      <c r="H1740" s="4" t="n">
        <v>682.8533352</v>
      </c>
      <c r="I1740" s="4" t="n">
        <f aca="false">SUMIFS(bibli_modele_init!$D$1:$D$4467,bibli_modele_init!$A$1:$A$4467,$C1740,bibli_modele_init!$C$1:$C$4467,$E1740)</f>
        <v>0.160892198017521</v>
      </c>
      <c r="J1740" s="0" t="n">
        <f aca="false">SUMIFS(bibli_modele_init!$E$1:$E$4467,bibli_modele_init!$A$1:$A$4467,$C1740,bibli_modele_init!$C$1:$C$4467,$E1740)</f>
        <v>63.76013505</v>
      </c>
      <c r="K1740" s="0" t="n">
        <f aca="false">F1740-I1740</f>
        <v>0.014240601463583</v>
      </c>
      <c r="L1740" s="0" t="n">
        <f aca="false">G1740-J1740</f>
        <v>0</v>
      </c>
      <c r="M1740" s="0" t="n">
        <v>1</v>
      </c>
    </row>
    <row r="1741" customFormat="false" ht="15.8" hidden="false" customHeight="false" outlineLevel="0" collapsed="false">
      <c r="A1741" s="0" t="str">
        <f aca="false">MID(C1741,1,2)</f>
        <v>05</v>
      </c>
      <c r="B1741" s="0" t="str">
        <f aca="false">VLOOKUP(A1741,Nomenclature!$E$1:$F$9,2,0)</f>
        <v>Habitat Communautaire</v>
      </c>
      <c r="C1741" s="5" t="s">
        <v>475</v>
      </c>
      <c r="D1741" s="4" t="s">
        <v>239</v>
      </c>
      <c r="E1741" s="4" t="s">
        <v>735</v>
      </c>
      <c r="F1741" s="4" t="n">
        <v>0</v>
      </c>
      <c r="G1741" s="4" t="n">
        <v>0</v>
      </c>
      <c r="H1741" s="4" t="n">
        <v>0</v>
      </c>
      <c r="I1741" s="4" t="n">
        <f aca="false">SUMIFS(bibli_modele_init!$D$1:$D$4467,bibli_modele_init!$A$1:$A$4467,$C1741,bibli_modele_init!$C$1:$C$4467,$E1741)</f>
        <v>0</v>
      </c>
      <c r="J1741" s="0" t="n">
        <f aca="false">SUMIFS(bibli_modele_init!$E$1:$E$4467,bibli_modele_init!$A$1:$A$4467,$C1741,bibli_modele_init!$C$1:$C$4467,$E1741)</f>
        <v>0</v>
      </c>
      <c r="K1741" s="0" t="n">
        <f aca="false">F1741-I1741</f>
        <v>0</v>
      </c>
      <c r="L1741" s="0" t="n">
        <f aca="false">G1741-J1741</f>
        <v>0</v>
      </c>
      <c r="M1741" s="0" t="n">
        <v>1</v>
      </c>
    </row>
    <row r="1742" customFormat="false" ht="15.8" hidden="false" customHeight="false" outlineLevel="0" collapsed="false">
      <c r="A1742" s="0" t="str">
        <f aca="false">MID(C1742,1,2)</f>
        <v>05</v>
      </c>
      <c r="B1742" s="0" t="str">
        <f aca="false">VLOOKUP(A1742,Nomenclature!$E$1:$F$9,2,0)</f>
        <v>Habitat Communautaire</v>
      </c>
      <c r="C1742" s="5" t="s">
        <v>475</v>
      </c>
      <c r="D1742" s="4" t="s">
        <v>155</v>
      </c>
      <c r="E1742" s="4" t="s">
        <v>736</v>
      </c>
      <c r="F1742" s="4" t="n">
        <v>0</v>
      </c>
      <c r="G1742" s="4" t="n">
        <v>0</v>
      </c>
      <c r="H1742" s="4" t="n">
        <v>0</v>
      </c>
      <c r="I1742" s="4" t="n">
        <f aca="false">SUMIFS(bibli_modele_init!$D$1:$D$4467,bibli_modele_init!$A$1:$A$4467,$C1742,bibli_modele_init!$C$1:$C$4467,$E1742)</f>
        <v>0.274389795068641</v>
      </c>
      <c r="J1742" s="0" t="n">
        <f aca="false">SUMIFS(bibli_modele_init!$E$1:$E$4467,bibli_modele_init!$A$1:$A$4467,$C1742,bibli_modele_init!$C$1:$C$4467,$E1742)</f>
        <v>63.76013505</v>
      </c>
      <c r="K1742" s="0" t="n">
        <f aca="false">F1742-I1742</f>
        <v>-0.274389795068641</v>
      </c>
      <c r="L1742" s="0" t="n">
        <f aca="false">G1742-J1742</f>
        <v>-63.76013505</v>
      </c>
      <c r="M1742" s="0" t="n">
        <v>1</v>
      </c>
    </row>
    <row r="1743" customFormat="false" ht="15.8" hidden="false" customHeight="false" outlineLevel="0" collapsed="false">
      <c r="A1743" s="0" t="str">
        <f aca="false">MID(C1743,1,2)</f>
        <v>05</v>
      </c>
      <c r="B1743" s="0" t="str">
        <f aca="false">VLOOKUP(A1743,Nomenclature!$E$1:$F$9,2,0)</f>
        <v>Habitat Communautaire</v>
      </c>
      <c r="C1743" s="5" t="s">
        <v>475</v>
      </c>
      <c r="D1743" s="4" t="s">
        <v>239</v>
      </c>
      <c r="E1743" s="4" t="s">
        <v>737</v>
      </c>
      <c r="F1743" s="4" t="n">
        <v>0</v>
      </c>
      <c r="G1743" s="4" t="n">
        <v>0</v>
      </c>
      <c r="H1743" s="4" t="n">
        <v>0</v>
      </c>
      <c r="I1743" s="4" t="n">
        <f aca="false">SUMIFS(bibli_modele_init!$D$1:$D$4467,bibli_modele_init!$A$1:$A$4467,$C1743,bibli_modele_init!$C$1:$C$4467,$E1743)</f>
        <v>0</v>
      </c>
      <c r="J1743" s="0" t="n">
        <f aca="false">SUMIFS(bibli_modele_init!$E$1:$E$4467,bibli_modele_init!$A$1:$A$4467,$C1743,bibli_modele_init!$C$1:$C$4467,$E1743)</f>
        <v>0</v>
      </c>
      <c r="K1743" s="0" t="n">
        <f aca="false">F1743-I1743</f>
        <v>0</v>
      </c>
      <c r="L1743" s="0" t="n">
        <f aca="false">G1743-J1743</f>
        <v>0</v>
      </c>
      <c r="M1743" s="0" t="n">
        <v>1</v>
      </c>
    </row>
    <row r="1744" customFormat="false" ht="15.8" hidden="false" customHeight="false" outlineLevel="0" collapsed="false">
      <c r="A1744" s="0" t="str">
        <f aca="false">MID(C1744,1,2)</f>
        <v>05</v>
      </c>
      <c r="B1744" s="0" t="str">
        <f aca="false">VLOOKUP(A1744,Nomenclature!$E$1:$F$9,2,0)</f>
        <v>Habitat Communautaire</v>
      </c>
      <c r="C1744" s="5" t="s">
        <v>475</v>
      </c>
      <c r="D1744" s="4" t="s">
        <v>738</v>
      </c>
      <c r="E1744" s="4" t="s">
        <v>738</v>
      </c>
      <c r="F1744" s="4" t="n">
        <v>0.15</v>
      </c>
      <c r="G1744" s="4" t="n">
        <v>20</v>
      </c>
      <c r="H1744" s="4" t="n">
        <v>0</v>
      </c>
      <c r="I1744" s="4" t="n">
        <f aca="false">SUMIFS(bibli_modele_init!$D$1:$D$4467,bibli_modele_init!$A$1:$A$4467,$C1744,bibli_modele_init!$C$1:$C$4467,$E1744)</f>
        <v>0.15</v>
      </c>
      <c r="J1744" s="0" t="n">
        <f aca="false">SUMIFS(bibli_modele_init!$E$1:$E$4467,bibli_modele_init!$A$1:$A$4467,$C1744,bibli_modele_init!$C$1:$C$4467,$E1744)</f>
        <v>20</v>
      </c>
      <c r="K1744" s="0" t="n">
        <f aca="false">F1744-I1744</f>
        <v>0</v>
      </c>
      <c r="L1744" s="0" t="n">
        <f aca="false">G1744-J1744</f>
        <v>0</v>
      </c>
      <c r="M1744" s="0" t="n">
        <v>1</v>
      </c>
    </row>
    <row r="1745" customFormat="false" ht="15.8" hidden="false" customHeight="false" outlineLevel="0" collapsed="false">
      <c r="A1745" s="0" t="str">
        <f aca="false">MID(C1745,1,2)</f>
        <v>05</v>
      </c>
      <c r="B1745" s="0" t="str">
        <f aca="false">VLOOKUP(A1745,Nomenclature!$E$1:$F$9,2,0)</f>
        <v>Habitat Communautaire</v>
      </c>
      <c r="C1745" s="5" t="s">
        <v>578</v>
      </c>
      <c r="D1745" s="4" t="s">
        <v>155</v>
      </c>
      <c r="E1745" s="4" t="s">
        <v>732</v>
      </c>
      <c r="F1745" s="4" t="n">
        <v>0.638601020796109</v>
      </c>
      <c r="G1745" s="4" t="n">
        <v>74.0465805674336</v>
      </c>
      <c r="H1745" s="4" t="n">
        <v>6499.103335</v>
      </c>
      <c r="I1745" s="4" t="n">
        <f aca="false">SUMIFS(bibli_modele_init!$D$1:$D$4467,bibli_modele_init!$A$1:$A$4467,$C1745,bibli_modele_init!$C$1:$C$4467,$E1745)</f>
        <v>0.653176250574673</v>
      </c>
      <c r="J1745" s="0" t="n">
        <f aca="false">SUMIFS(bibli_modele_init!$E$1:$E$4467,bibli_modele_init!$A$1:$A$4467,$C1745,bibli_modele_init!$C$1:$C$4467,$E1745)</f>
        <v>149.766789780284</v>
      </c>
      <c r="K1745" s="0" t="n">
        <f aca="false">F1745-I1745</f>
        <v>-0.0145752297785641</v>
      </c>
      <c r="L1745" s="0" t="n">
        <f aca="false">G1745-J1745</f>
        <v>-75.7202092128504</v>
      </c>
      <c r="M1745" s="0" t="n">
        <v>1</v>
      </c>
    </row>
    <row r="1746" customFormat="false" ht="15.8" hidden="false" customHeight="false" outlineLevel="0" collapsed="false">
      <c r="A1746" s="0" t="str">
        <f aca="false">MID(C1746,1,2)</f>
        <v>05</v>
      </c>
      <c r="B1746" s="0" t="str">
        <f aca="false">VLOOKUP(A1746,Nomenclature!$E$1:$F$9,2,0)</f>
        <v>Habitat Communautaire</v>
      </c>
      <c r="C1746" s="5" t="s">
        <v>578</v>
      </c>
      <c r="D1746" s="4" t="s">
        <v>239</v>
      </c>
      <c r="E1746" s="4" t="s">
        <v>733</v>
      </c>
      <c r="F1746" s="4" t="n">
        <v>0</v>
      </c>
      <c r="G1746" s="4" t="n">
        <v>0</v>
      </c>
      <c r="H1746" s="4" t="n">
        <v>0</v>
      </c>
      <c r="I1746" s="4" t="n">
        <f aca="false">SUMIFS(bibli_modele_init!$D$1:$D$4467,bibli_modele_init!$A$1:$A$4467,$C1746,bibli_modele_init!$C$1:$C$4467,$E1746)</f>
        <v>0</v>
      </c>
      <c r="J1746" s="0" t="n">
        <f aca="false">SUMIFS(bibli_modele_init!$E$1:$E$4467,bibli_modele_init!$A$1:$A$4467,$C1746,bibli_modele_init!$C$1:$C$4467,$E1746)</f>
        <v>0</v>
      </c>
      <c r="K1746" s="0" t="n">
        <f aca="false">F1746-I1746</f>
        <v>0</v>
      </c>
      <c r="L1746" s="0" t="n">
        <f aca="false">G1746-J1746</f>
        <v>0</v>
      </c>
      <c r="M1746" s="0" t="n">
        <v>1</v>
      </c>
    </row>
    <row r="1747" customFormat="false" ht="15.8" hidden="false" customHeight="false" outlineLevel="0" collapsed="false">
      <c r="A1747" s="0" t="str">
        <f aca="false">MID(C1747,1,2)</f>
        <v>05</v>
      </c>
      <c r="B1747" s="0" t="str">
        <f aca="false">VLOOKUP(A1747,Nomenclature!$E$1:$F$9,2,0)</f>
        <v>Habitat Communautaire</v>
      </c>
      <c r="C1747" s="5" t="s">
        <v>578</v>
      </c>
      <c r="D1747" s="4" t="s">
        <v>155</v>
      </c>
      <c r="E1747" s="4" t="s">
        <v>734</v>
      </c>
      <c r="F1747" s="4" t="n">
        <v>0.19127377774885</v>
      </c>
      <c r="G1747" s="4" t="n">
        <v>63.7601350500001</v>
      </c>
      <c r="H1747" s="4" t="n">
        <v>682.8533352</v>
      </c>
      <c r="I1747" s="4" t="n">
        <f aca="false">SUMIFS(bibli_modele_init!$D$1:$D$4467,bibli_modele_init!$A$1:$A$4467,$C1747,bibli_modele_init!$C$1:$C$4467,$E1747)</f>
        <v>0.176075415514913</v>
      </c>
      <c r="J1747" s="0" t="n">
        <f aca="false">SUMIFS(bibli_modele_init!$E$1:$E$4467,bibli_modele_init!$A$1:$A$4467,$C1747,bibli_modele_init!$C$1:$C$4467,$E1747)</f>
        <v>63.76013505</v>
      </c>
      <c r="K1747" s="0" t="n">
        <f aca="false">F1747-I1747</f>
        <v>0.015198362233937</v>
      </c>
      <c r="L1747" s="0" t="n">
        <f aca="false">G1747-J1747</f>
        <v>0</v>
      </c>
      <c r="M1747" s="0" t="n">
        <v>1</v>
      </c>
    </row>
    <row r="1748" customFormat="false" ht="15.8" hidden="false" customHeight="false" outlineLevel="0" collapsed="false">
      <c r="A1748" s="0" t="str">
        <f aca="false">MID(C1748,1,2)</f>
        <v>05</v>
      </c>
      <c r="B1748" s="0" t="str">
        <f aca="false">VLOOKUP(A1748,Nomenclature!$E$1:$F$9,2,0)</f>
        <v>Habitat Communautaire</v>
      </c>
      <c r="C1748" s="5" t="s">
        <v>578</v>
      </c>
      <c r="D1748" s="4" t="s">
        <v>239</v>
      </c>
      <c r="E1748" s="4" t="s">
        <v>735</v>
      </c>
      <c r="F1748" s="4" t="n">
        <v>0</v>
      </c>
      <c r="G1748" s="4" t="n">
        <v>0</v>
      </c>
      <c r="H1748" s="4" t="n">
        <v>0</v>
      </c>
      <c r="I1748" s="4" t="n">
        <f aca="false">SUMIFS(bibli_modele_init!$D$1:$D$4467,bibli_modele_init!$A$1:$A$4467,$C1748,bibli_modele_init!$C$1:$C$4467,$E1748)</f>
        <v>0</v>
      </c>
      <c r="J1748" s="0" t="n">
        <f aca="false">SUMIFS(bibli_modele_init!$E$1:$E$4467,bibli_modele_init!$A$1:$A$4467,$C1748,bibli_modele_init!$C$1:$C$4467,$E1748)</f>
        <v>0</v>
      </c>
      <c r="K1748" s="0" t="n">
        <f aca="false">F1748-I1748</f>
        <v>0</v>
      </c>
      <c r="L1748" s="0" t="n">
        <f aca="false">G1748-J1748</f>
        <v>0</v>
      </c>
      <c r="M1748" s="0" t="n">
        <v>1</v>
      </c>
    </row>
    <row r="1749" customFormat="false" ht="15.8" hidden="false" customHeight="false" outlineLevel="0" collapsed="false">
      <c r="A1749" s="0" t="str">
        <f aca="false">MID(C1749,1,2)</f>
        <v>05</v>
      </c>
      <c r="B1749" s="0" t="str">
        <f aca="false">VLOOKUP(A1749,Nomenclature!$E$1:$F$9,2,0)</f>
        <v>Habitat Communautaire</v>
      </c>
      <c r="C1749" s="5" t="s">
        <v>578</v>
      </c>
      <c r="D1749" s="4" t="s">
        <v>155</v>
      </c>
      <c r="E1749" s="4" t="s">
        <v>736</v>
      </c>
      <c r="F1749" s="4" t="n">
        <v>0</v>
      </c>
      <c r="G1749" s="4" t="n">
        <v>0</v>
      </c>
      <c r="H1749" s="4" t="n">
        <v>0</v>
      </c>
      <c r="I1749" s="4" t="n">
        <f aca="false">SUMIFS(bibli_modele_init!$D$1:$D$4467,bibli_modele_init!$A$1:$A$4467,$C1749,bibli_modele_init!$C$1:$C$4467,$E1749)</f>
        <v>0.293459025858189</v>
      </c>
      <c r="J1749" s="0" t="n">
        <f aca="false">SUMIFS(bibli_modele_init!$E$1:$E$4467,bibli_modele_init!$A$1:$A$4467,$C1749,bibli_modele_init!$C$1:$C$4467,$E1749)</f>
        <v>63.76013505</v>
      </c>
      <c r="K1749" s="0" t="n">
        <f aca="false">F1749-I1749</f>
        <v>-0.293459025858189</v>
      </c>
      <c r="L1749" s="0" t="n">
        <f aca="false">G1749-J1749</f>
        <v>-63.76013505</v>
      </c>
      <c r="M1749" s="0" t="n">
        <v>1</v>
      </c>
    </row>
    <row r="1750" customFormat="false" ht="15.8" hidden="false" customHeight="false" outlineLevel="0" collapsed="false">
      <c r="A1750" s="0" t="str">
        <f aca="false">MID(C1750,1,2)</f>
        <v>05</v>
      </c>
      <c r="B1750" s="0" t="str">
        <f aca="false">VLOOKUP(A1750,Nomenclature!$E$1:$F$9,2,0)</f>
        <v>Habitat Communautaire</v>
      </c>
      <c r="C1750" s="5" t="s">
        <v>578</v>
      </c>
      <c r="D1750" s="4" t="s">
        <v>239</v>
      </c>
      <c r="E1750" s="4" t="s">
        <v>737</v>
      </c>
      <c r="F1750" s="4" t="n">
        <v>0</v>
      </c>
      <c r="G1750" s="4" t="n">
        <v>0</v>
      </c>
      <c r="H1750" s="4" t="n">
        <v>0</v>
      </c>
      <c r="I1750" s="4" t="n">
        <f aca="false">SUMIFS(bibli_modele_init!$D$1:$D$4467,bibli_modele_init!$A$1:$A$4467,$C1750,bibli_modele_init!$C$1:$C$4467,$E1750)</f>
        <v>0</v>
      </c>
      <c r="J1750" s="0" t="n">
        <f aca="false">SUMIFS(bibli_modele_init!$E$1:$E$4467,bibli_modele_init!$A$1:$A$4467,$C1750,bibli_modele_init!$C$1:$C$4467,$E1750)</f>
        <v>0</v>
      </c>
      <c r="K1750" s="0" t="n">
        <f aca="false">F1750-I1750</f>
        <v>0</v>
      </c>
      <c r="L1750" s="0" t="n">
        <f aca="false">G1750-J1750</f>
        <v>0</v>
      </c>
      <c r="M1750" s="0" t="n">
        <v>1</v>
      </c>
    </row>
    <row r="1751" customFormat="false" ht="15.8" hidden="false" customHeight="false" outlineLevel="0" collapsed="false">
      <c r="A1751" s="0" t="str">
        <f aca="false">MID(C1751,1,2)</f>
        <v>05</v>
      </c>
      <c r="B1751" s="0" t="str">
        <f aca="false">VLOOKUP(A1751,Nomenclature!$E$1:$F$9,2,0)</f>
        <v>Habitat Communautaire</v>
      </c>
      <c r="C1751" s="5" t="s">
        <v>578</v>
      </c>
      <c r="D1751" s="4" t="s">
        <v>738</v>
      </c>
      <c r="E1751" s="4" t="s">
        <v>738</v>
      </c>
      <c r="F1751" s="4" t="n">
        <v>0.15</v>
      </c>
      <c r="G1751" s="4" t="n">
        <v>20</v>
      </c>
      <c r="H1751" s="4" t="n">
        <v>0</v>
      </c>
      <c r="I1751" s="4" t="n">
        <f aca="false">SUMIFS(bibli_modele_init!$D$1:$D$4467,bibli_modele_init!$A$1:$A$4467,$C1751,bibli_modele_init!$C$1:$C$4467,$E1751)</f>
        <v>0.15</v>
      </c>
      <c r="J1751" s="0" t="n">
        <f aca="false">SUMIFS(bibli_modele_init!$E$1:$E$4467,bibli_modele_init!$A$1:$A$4467,$C1751,bibli_modele_init!$C$1:$C$4467,$E1751)</f>
        <v>20</v>
      </c>
      <c r="K1751" s="0" t="n">
        <f aca="false">F1751-I1751</f>
        <v>0</v>
      </c>
      <c r="L1751" s="0" t="n">
        <f aca="false">G1751-J1751</f>
        <v>0</v>
      </c>
      <c r="M1751" s="0" t="n">
        <v>1</v>
      </c>
    </row>
    <row r="1752" customFormat="false" ht="15.8" hidden="false" customHeight="false" outlineLevel="0" collapsed="false">
      <c r="A1752" s="0" t="str">
        <f aca="false">MID(C1752,1,2)</f>
        <v>05</v>
      </c>
      <c r="B1752" s="0" t="str">
        <f aca="false">VLOOKUP(A1752,Nomenclature!$E$1:$F$9,2,0)</f>
        <v>Habitat Communautaire</v>
      </c>
      <c r="C1752" s="5" t="s">
        <v>613</v>
      </c>
      <c r="D1752" s="4" t="s">
        <v>155</v>
      </c>
      <c r="E1752" s="4" t="s">
        <v>732</v>
      </c>
      <c r="F1752" s="4" t="n">
        <v>0.903855814486359</v>
      </c>
      <c r="G1752" s="4" t="n">
        <v>116.792783066194</v>
      </c>
      <c r="H1752" s="4" t="n">
        <v>8049.242102</v>
      </c>
      <c r="I1752" s="4" t="n">
        <f aca="false">SUMIFS(bibli_modele_init!$D$1:$D$4467,bibli_modele_init!$A$1:$A$4467,$C1752,bibli_modele_init!$C$1:$C$4467,$E1752)</f>
        <v>0.911526270423349</v>
      </c>
      <c r="J1752" s="0" t="n">
        <f aca="false">SUMIFS(bibli_modele_init!$E$1:$E$4467,bibli_modele_init!$A$1:$A$4467,$C1752,bibli_modele_init!$C$1:$C$4467,$E1752)</f>
        <v>192.678766189696</v>
      </c>
      <c r="K1752" s="0" t="n">
        <f aca="false">F1752-I1752</f>
        <v>-0.00767045593699001</v>
      </c>
      <c r="L1752" s="0" t="n">
        <f aca="false">G1752-J1752</f>
        <v>-75.885983123502</v>
      </c>
      <c r="M1752" s="0" t="n">
        <v>1</v>
      </c>
    </row>
    <row r="1753" customFormat="false" ht="15.8" hidden="false" customHeight="false" outlineLevel="0" collapsed="false">
      <c r="A1753" s="0" t="str">
        <f aca="false">MID(C1753,1,2)</f>
        <v>05</v>
      </c>
      <c r="B1753" s="0" t="str">
        <f aca="false">VLOOKUP(A1753,Nomenclature!$E$1:$F$9,2,0)</f>
        <v>Habitat Communautaire</v>
      </c>
      <c r="C1753" s="5" t="s">
        <v>613</v>
      </c>
      <c r="D1753" s="4" t="s">
        <v>239</v>
      </c>
      <c r="E1753" s="4" t="s">
        <v>733</v>
      </c>
      <c r="F1753" s="4" t="n">
        <v>0.780154287104059</v>
      </c>
      <c r="G1753" s="4" t="n">
        <v>112.23000273917</v>
      </c>
      <c r="H1753" s="4" t="n">
        <v>682.8533352</v>
      </c>
      <c r="I1753" s="4" t="n">
        <f aca="false">SUMIFS(bibli_modele_init!$D$1:$D$4467,bibli_modele_init!$A$1:$A$4467,$C1753,bibli_modele_init!$C$1:$C$4467,$E1753)</f>
        <v>0.79166771523882</v>
      </c>
      <c r="J1753" s="0" t="n">
        <f aca="false">SUMIFS(bibli_modele_init!$E$1:$E$4467,bibli_modele_init!$A$1:$A$4467,$C1753,bibli_modele_init!$C$1:$C$4467,$E1753)</f>
        <v>112.130237972234</v>
      </c>
      <c r="K1753" s="0" t="n">
        <f aca="false">F1753-I1753</f>
        <v>-0.0115134281347609</v>
      </c>
      <c r="L1753" s="0" t="n">
        <f aca="false">G1753-J1753</f>
        <v>0.0997647669360049</v>
      </c>
      <c r="M1753" s="0" t="n">
        <v>1</v>
      </c>
    </row>
    <row r="1754" customFormat="false" ht="15.8" hidden="false" customHeight="false" outlineLevel="0" collapsed="false">
      <c r="A1754" s="0" t="str">
        <f aca="false">MID(C1754,1,2)</f>
        <v>05</v>
      </c>
      <c r="B1754" s="0" t="str">
        <f aca="false">VLOOKUP(A1754,Nomenclature!$E$1:$F$9,2,0)</f>
        <v>Habitat Communautaire</v>
      </c>
      <c r="C1754" s="5" t="s">
        <v>613</v>
      </c>
      <c r="D1754" s="4" t="s">
        <v>155</v>
      </c>
      <c r="E1754" s="4" t="s">
        <v>734</v>
      </c>
      <c r="F1754" s="4" t="n">
        <v>0.233194800137481</v>
      </c>
      <c r="G1754" s="4" t="n">
        <v>63.76013505</v>
      </c>
      <c r="H1754" s="4" t="n">
        <v>682.8533352</v>
      </c>
      <c r="I1754" s="4" t="n">
        <f aca="false">SUMIFS(bibli_modele_init!$D$1:$D$4467,bibli_modele_init!$A$1:$A$4467,$C1754,bibli_modele_init!$C$1:$C$4467,$E1754)</f>
        <v>0.211656399992302</v>
      </c>
      <c r="J1754" s="0" t="n">
        <f aca="false">SUMIFS(bibli_modele_init!$E$1:$E$4467,bibli_modele_init!$A$1:$A$4467,$C1754,bibli_modele_init!$C$1:$C$4467,$E1754)</f>
        <v>63.76013505</v>
      </c>
      <c r="K1754" s="0" t="n">
        <f aca="false">F1754-I1754</f>
        <v>0.021538400145179</v>
      </c>
      <c r="L1754" s="0" t="n">
        <f aca="false">G1754-J1754</f>
        <v>0</v>
      </c>
      <c r="M1754" s="0" t="n">
        <v>1</v>
      </c>
    </row>
    <row r="1755" customFormat="false" ht="15.8" hidden="false" customHeight="false" outlineLevel="0" collapsed="false">
      <c r="A1755" s="0" t="str">
        <f aca="false">MID(C1755,1,2)</f>
        <v>05</v>
      </c>
      <c r="B1755" s="0" t="str">
        <f aca="false">VLOOKUP(A1755,Nomenclature!$E$1:$F$9,2,0)</f>
        <v>Habitat Communautaire</v>
      </c>
      <c r="C1755" s="5" t="s">
        <v>613</v>
      </c>
      <c r="D1755" s="4" t="s">
        <v>239</v>
      </c>
      <c r="E1755" s="4" t="s">
        <v>735</v>
      </c>
      <c r="F1755" s="4" t="n">
        <v>0.201279806072847</v>
      </c>
      <c r="G1755" s="4" t="n">
        <v>63.76013505</v>
      </c>
      <c r="H1755" s="4" t="n">
        <v>682.8533352</v>
      </c>
      <c r="I1755" s="4" t="n">
        <f aca="false">SUMIFS(bibli_modele_init!$D$1:$D$4467,bibli_modele_init!$A$1:$A$4467,$C1755,bibli_modele_init!$C$1:$C$4467,$E1755)</f>
        <v>0.204250270531616</v>
      </c>
      <c r="J1755" s="0" t="n">
        <f aca="false">SUMIFS(bibli_modele_init!$E$1:$E$4467,bibli_modele_init!$A$1:$A$4467,$C1755,bibli_modele_init!$C$1:$C$4467,$E1755)</f>
        <v>63.76013505</v>
      </c>
      <c r="K1755" s="0" t="n">
        <f aca="false">F1755-I1755</f>
        <v>-0.002970464458769</v>
      </c>
      <c r="L1755" s="0" t="n">
        <f aca="false">G1755-J1755</f>
        <v>0</v>
      </c>
      <c r="M1755" s="0" t="n">
        <v>1</v>
      </c>
    </row>
    <row r="1756" customFormat="false" ht="15.8" hidden="false" customHeight="false" outlineLevel="0" collapsed="false">
      <c r="A1756" s="0" t="str">
        <f aca="false">MID(C1756,1,2)</f>
        <v>05</v>
      </c>
      <c r="B1756" s="0" t="str">
        <f aca="false">VLOOKUP(A1756,Nomenclature!$E$1:$F$9,2,0)</f>
        <v>Habitat Communautaire</v>
      </c>
      <c r="C1756" s="5" t="s">
        <v>613</v>
      </c>
      <c r="D1756" s="4" t="s">
        <v>155</v>
      </c>
      <c r="E1756" s="4" t="s">
        <v>736</v>
      </c>
      <c r="F1756" s="4" t="n">
        <v>0.397696558373998</v>
      </c>
      <c r="G1756" s="4" t="n">
        <v>106.73918909</v>
      </c>
      <c r="H1756" s="4" t="n">
        <v>2232.992102</v>
      </c>
      <c r="I1756" s="4" t="n">
        <f aca="false">SUMIFS(bibli_modele_init!$D$1:$D$4467,bibli_modele_init!$A$1:$A$4467,$C1756,bibli_modele_init!$C$1:$C$4467,$E1756)</f>
        <v>0.360964403087646</v>
      </c>
      <c r="J1756" s="0" t="n">
        <f aca="false">SUMIFS(bibli_modele_init!$E$1:$E$4467,bibli_modele_init!$A$1:$A$4467,$C1756,bibli_modele_init!$C$1:$C$4467,$E1756)</f>
        <v>106.73918909</v>
      </c>
      <c r="K1756" s="0" t="n">
        <f aca="false">F1756-I1756</f>
        <v>0.036732155286352</v>
      </c>
      <c r="L1756" s="0" t="n">
        <f aca="false">G1756-J1756</f>
        <v>0</v>
      </c>
      <c r="M1756" s="0" t="n">
        <v>1</v>
      </c>
    </row>
    <row r="1757" customFormat="false" ht="15.8" hidden="false" customHeight="false" outlineLevel="0" collapsed="false">
      <c r="A1757" s="0" t="str">
        <f aca="false">MID(C1757,1,2)</f>
        <v>05</v>
      </c>
      <c r="B1757" s="0" t="str">
        <f aca="false">VLOOKUP(A1757,Nomenclature!$E$1:$F$9,2,0)</f>
        <v>Habitat Communautaire</v>
      </c>
      <c r="C1757" s="5" t="s">
        <v>613</v>
      </c>
      <c r="D1757" s="4" t="s">
        <v>239</v>
      </c>
      <c r="E1757" s="4" t="s">
        <v>737</v>
      </c>
      <c r="F1757" s="4" t="n">
        <v>0.343267886325786</v>
      </c>
      <c r="G1757" s="4" t="n">
        <v>103.43310801</v>
      </c>
      <c r="H1757" s="4" t="n">
        <v>682.8533352</v>
      </c>
      <c r="I1757" s="4" t="n">
        <f aca="false">SUMIFS(bibli_modele_init!$D$1:$D$4467,bibli_modele_init!$A$1:$A$4467,$C1757,bibli_modele_init!$C$1:$C$4467,$E1757)</f>
        <v>0.348333794705081</v>
      </c>
      <c r="J1757" s="0" t="n">
        <f aca="false">SUMIFS(bibli_modele_init!$E$1:$E$4467,bibli_modele_init!$A$1:$A$4467,$C1757,bibli_modele_init!$C$1:$C$4467,$E1757)</f>
        <v>103.43310801</v>
      </c>
      <c r="K1757" s="0" t="n">
        <f aca="false">F1757-I1757</f>
        <v>-0.00506590837929499</v>
      </c>
      <c r="L1757" s="0" t="n">
        <f aca="false">G1757-J1757</f>
        <v>0</v>
      </c>
      <c r="M1757" s="0" t="n">
        <v>1</v>
      </c>
    </row>
    <row r="1758" customFormat="false" ht="15.8" hidden="false" customHeight="false" outlineLevel="0" collapsed="false">
      <c r="A1758" s="0" t="str">
        <f aca="false">MID(C1758,1,2)</f>
        <v>05</v>
      </c>
      <c r="B1758" s="0" t="str">
        <f aca="false">VLOOKUP(A1758,Nomenclature!$E$1:$F$9,2,0)</f>
        <v>Habitat Communautaire</v>
      </c>
      <c r="C1758" s="5" t="s">
        <v>613</v>
      </c>
      <c r="D1758" s="4" t="s">
        <v>738</v>
      </c>
      <c r="E1758" s="4" t="s">
        <v>738</v>
      </c>
      <c r="F1758" s="4" t="n">
        <v>0.15</v>
      </c>
      <c r="G1758" s="4" t="n">
        <v>20</v>
      </c>
      <c r="H1758" s="4" t="n">
        <v>0</v>
      </c>
      <c r="I1758" s="4" t="n">
        <f aca="false">SUMIFS(bibli_modele_init!$D$1:$D$4467,bibli_modele_init!$A$1:$A$4467,$C1758,bibli_modele_init!$C$1:$C$4467,$E1758)</f>
        <v>0.15</v>
      </c>
      <c r="J1758" s="0" t="n">
        <f aca="false">SUMIFS(bibli_modele_init!$E$1:$E$4467,bibli_modele_init!$A$1:$A$4467,$C1758,bibli_modele_init!$C$1:$C$4467,$E1758)</f>
        <v>20</v>
      </c>
      <c r="K1758" s="0" t="n">
        <f aca="false">F1758-I1758</f>
        <v>0</v>
      </c>
      <c r="L1758" s="0" t="n">
        <f aca="false">G1758-J1758</f>
        <v>0</v>
      </c>
      <c r="M1758" s="0" t="n">
        <v>1</v>
      </c>
    </row>
    <row r="1759" customFormat="false" ht="15.8" hidden="false" customHeight="false" outlineLevel="0" collapsed="false">
      <c r="A1759" s="0" t="str">
        <f aca="false">MID(C1759,1,2)</f>
        <v>05</v>
      </c>
      <c r="B1759" s="0" t="str">
        <f aca="false">VLOOKUP(A1759,Nomenclature!$E$1:$F$9,2,0)</f>
        <v>Habitat Communautaire</v>
      </c>
      <c r="C1759" s="5" t="s">
        <v>603</v>
      </c>
      <c r="D1759" s="4" t="s">
        <v>155</v>
      </c>
      <c r="E1759" s="4" t="s">
        <v>732</v>
      </c>
      <c r="F1759" s="4" t="n">
        <v>0.906803636665255</v>
      </c>
      <c r="G1759" s="4" t="n">
        <v>142.57364854</v>
      </c>
      <c r="H1759" s="4" t="n">
        <v>4918.12141</v>
      </c>
      <c r="I1759" s="4" t="n">
        <f aca="false">SUMIFS(bibli_modele_init!$D$1:$D$4467,bibli_modele_init!$A$1:$A$4467,$C1759,bibli_modele_init!$C$1:$C$4467,$E1759)</f>
        <v>0.913165597616058</v>
      </c>
      <c r="J1759" s="0" t="n">
        <f aca="false">SUMIFS(bibli_modele_init!$E$1:$E$4467,bibli_modele_init!$A$1:$A$4467,$C1759,bibli_modele_init!$C$1:$C$4467,$E1759)</f>
        <v>218.57364854</v>
      </c>
      <c r="K1759" s="0" t="n">
        <f aca="false">F1759-I1759</f>
        <v>-0.00636196095080299</v>
      </c>
      <c r="L1759" s="0" t="n">
        <f aca="false">G1759-J1759</f>
        <v>-76</v>
      </c>
      <c r="M1759" s="0" t="n">
        <v>1</v>
      </c>
    </row>
    <row r="1760" customFormat="false" ht="15.8" hidden="false" customHeight="false" outlineLevel="0" collapsed="false">
      <c r="A1760" s="0" t="str">
        <f aca="false">MID(C1760,1,2)</f>
        <v>05</v>
      </c>
      <c r="B1760" s="0" t="str">
        <f aca="false">VLOOKUP(A1760,Nomenclature!$E$1:$F$9,2,0)</f>
        <v>Habitat Communautaire</v>
      </c>
      <c r="C1760" s="5" t="s">
        <v>603</v>
      </c>
      <c r="D1760" s="4" t="s">
        <v>239</v>
      </c>
      <c r="E1760" s="4" t="s">
        <v>733</v>
      </c>
      <c r="F1760" s="4" t="n">
        <v>0.684287266865714</v>
      </c>
      <c r="G1760" s="4" t="n">
        <v>133.43648636</v>
      </c>
      <c r="H1760" s="4" t="n">
        <v>1569.76288</v>
      </c>
      <c r="I1760" s="4" t="n">
        <f aca="false">SUMIFS(bibli_modele_init!$D$1:$D$4467,bibli_modele_init!$A$1:$A$4467,$C1760,bibli_modele_init!$C$1:$C$4467,$E1760)</f>
        <v>0.69387274084792</v>
      </c>
      <c r="J1760" s="0" t="n">
        <f aca="false">SUMIFS(bibli_modele_init!$E$1:$E$4467,bibli_modele_init!$A$1:$A$4467,$C1760,bibli_modele_init!$C$1:$C$4467,$E1760)</f>
        <v>133.43648636</v>
      </c>
      <c r="K1760" s="0" t="n">
        <f aca="false">F1760-I1760</f>
        <v>-0.00958547398220588</v>
      </c>
      <c r="L1760" s="0" t="n">
        <f aca="false">G1760-J1760</f>
        <v>0</v>
      </c>
      <c r="M1760" s="0" t="n">
        <v>1</v>
      </c>
    </row>
    <row r="1761" customFormat="false" ht="15.8" hidden="false" customHeight="false" outlineLevel="0" collapsed="false">
      <c r="A1761" s="0" t="str">
        <f aca="false">MID(C1761,1,2)</f>
        <v>05</v>
      </c>
      <c r="B1761" s="0" t="str">
        <f aca="false">VLOOKUP(A1761,Nomenclature!$E$1:$F$9,2,0)</f>
        <v>Habitat Communautaire</v>
      </c>
      <c r="C1761" s="5" t="s">
        <v>603</v>
      </c>
      <c r="D1761" s="4" t="s">
        <v>155</v>
      </c>
      <c r="E1761" s="4" t="s">
        <v>734</v>
      </c>
      <c r="F1761" s="4" t="n">
        <v>0.233955338259636</v>
      </c>
      <c r="G1761" s="4" t="n">
        <v>70.8445945</v>
      </c>
      <c r="H1761" s="4" t="n">
        <v>310.3878797</v>
      </c>
      <c r="I1761" s="4" t="n">
        <f aca="false">SUMIFS(bibli_modele_init!$D$1:$D$4467,bibli_modele_init!$A$1:$A$4467,$C1761,bibli_modele_init!$C$1:$C$4467,$E1761)</f>
        <v>0.212037051766449</v>
      </c>
      <c r="J1761" s="0" t="n">
        <f aca="false">SUMIFS(bibli_modele_init!$E$1:$E$4467,bibli_modele_init!$A$1:$A$4467,$C1761,bibli_modele_init!$C$1:$C$4467,$E1761)</f>
        <v>70.8445945</v>
      </c>
      <c r="K1761" s="0" t="n">
        <f aca="false">F1761-I1761</f>
        <v>0.021918286493187</v>
      </c>
      <c r="L1761" s="0" t="n">
        <f aca="false">G1761-J1761</f>
        <v>0</v>
      </c>
      <c r="M1761" s="0" t="n">
        <v>1</v>
      </c>
    </row>
    <row r="1762" customFormat="false" ht="15.8" hidden="false" customHeight="false" outlineLevel="0" collapsed="false">
      <c r="A1762" s="0" t="str">
        <f aca="false">MID(C1762,1,2)</f>
        <v>05</v>
      </c>
      <c r="B1762" s="0" t="str">
        <f aca="false">VLOOKUP(A1762,Nomenclature!$E$1:$F$9,2,0)</f>
        <v>Habitat Communautaire</v>
      </c>
      <c r="C1762" s="5" t="s">
        <v>603</v>
      </c>
      <c r="D1762" s="4" t="s">
        <v>239</v>
      </c>
      <c r="E1762" s="4" t="s">
        <v>735</v>
      </c>
      <c r="F1762" s="4" t="n">
        <v>0.176546114851354</v>
      </c>
      <c r="G1762" s="4" t="n">
        <v>85.0135134000001</v>
      </c>
      <c r="H1762" s="4" t="n">
        <v>310.3878797</v>
      </c>
      <c r="I1762" s="4" t="n">
        <f aca="false">SUMIFS(bibli_modele_init!$D$1:$D$4467,bibli_modele_init!$A$1:$A$4467,$C1762,bibli_modele_init!$C$1:$C$4467,$E1762)</f>
        <v>0.179019167138763</v>
      </c>
      <c r="J1762" s="0" t="n">
        <f aca="false">SUMIFS(bibli_modele_init!$E$1:$E$4467,bibli_modele_init!$A$1:$A$4467,$C1762,bibli_modele_init!$C$1:$C$4467,$E1762)</f>
        <v>85.0135134</v>
      </c>
      <c r="K1762" s="0" t="n">
        <f aca="false">F1762-I1762</f>
        <v>-0.00247305228740899</v>
      </c>
      <c r="L1762" s="0" t="n">
        <f aca="false">G1762-J1762</f>
        <v>0</v>
      </c>
      <c r="M1762" s="0" t="n">
        <v>1</v>
      </c>
    </row>
    <row r="1763" customFormat="false" ht="15.8" hidden="false" customHeight="false" outlineLevel="0" collapsed="false">
      <c r="A1763" s="0" t="str">
        <f aca="false">MID(C1763,1,2)</f>
        <v>05</v>
      </c>
      <c r="B1763" s="0" t="str">
        <f aca="false">VLOOKUP(A1763,Nomenclature!$E$1:$F$9,2,0)</f>
        <v>Habitat Communautaire</v>
      </c>
      <c r="C1763" s="5" t="s">
        <v>603</v>
      </c>
      <c r="D1763" s="4" t="s">
        <v>155</v>
      </c>
      <c r="E1763" s="4" t="s">
        <v>736</v>
      </c>
      <c r="F1763" s="4" t="n">
        <v>0.398993600132712</v>
      </c>
      <c r="G1763" s="4" t="n">
        <v>113.82364854</v>
      </c>
      <c r="H1763" s="4" t="n">
        <v>1014.99641</v>
      </c>
      <c r="I1763" s="4" t="n">
        <f aca="false">SUMIFS(bibli_modele_init!$D$1:$D$4467,bibli_modele_init!$A$1:$A$4467,$C1763,bibli_modele_init!$C$1:$C$4467,$E1763)</f>
        <v>0.361613576655959</v>
      </c>
      <c r="J1763" s="0" t="n">
        <f aca="false">SUMIFS(bibli_modele_init!$E$1:$E$4467,bibli_modele_init!$A$1:$A$4467,$C1763,bibli_modele_init!$C$1:$C$4467,$E1763)</f>
        <v>113.82364854</v>
      </c>
      <c r="K1763" s="0" t="n">
        <f aca="false">F1763-I1763</f>
        <v>0.037380023476753</v>
      </c>
      <c r="L1763" s="0" t="n">
        <f aca="false">G1763-J1763</f>
        <v>0</v>
      </c>
      <c r="M1763" s="0" t="n">
        <v>1</v>
      </c>
    </row>
    <row r="1764" customFormat="false" ht="15.8" hidden="false" customHeight="false" outlineLevel="0" collapsed="false">
      <c r="A1764" s="0" t="str">
        <f aca="false">MID(C1764,1,2)</f>
        <v>05</v>
      </c>
      <c r="B1764" s="0" t="str">
        <f aca="false">VLOOKUP(A1764,Nomenclature!$E$1:$F$9,2,0)</f>
        <v>Habitat Communautaire</v>
      </c>
      <c r="C1764" s="5" t="s">
        <v>603</v>
      </c>
      <c r="D1764" s="4" t="s">
        <v>239</v>
      </c>
      <c r="E1764" s="4" t="s">
        <v>737</v>
      </c>
      <c r="F1764" s="4" t="n">
        <v>0.301086397420914</v>
      </c>
      <c r="G1764" s="4" t="n">
        <v>124.68648636</v>
      </c>
      <c r="H1764" s="4" t="n">
        <v>310.3878797</v>
      </c>
      <c r="I1764" s="4" t="n">
        <f aca="false">SUMIFS(bibli_modele_init!$D$1:$D$4467,bibli_modele_init!$A$1:$A$4467,$C1764,bibli_modele_init!$C$1:$C$4467,$E1764)</f>
        <v>0.305304005973085</v>
      </c>
      <c r="J1764" s="0" t="n">
        <f aca="false">SUMIFS(bibli_modele_init!$E$1:$E$4467,bibli_modele_init!$A$1:$A$4467,$C1764,bibli_modele_init!$C$1:$C$4467,$E1764)</f>
        <v>124.68648636</v>
      </c>
      <c r="K1764" s="0" t="n">
        <f aca="false">F1764-I1764</f>
        <v>-0.00421760855217102</v>
      </c>
      <c r="L1764" s="0" t="n">
        <f aca="false">G1764-J1764</f>
        <v>0</v>
      </c>
      <c r="M1764" s="0" t="n">
        <v>1</v>
      </c>
    </row>
    <row r="1765" customFormat="false" ht="15.8" hidden="false" customHeight="false" outlineLevel="0" collapsed="false">
      <c r="A1765" s="0" t="str">
        <f aca="false">MID(C1765,1,2)</f>
        <v>05</v>
      </c>
      <c r="B1765" s="0" t="str">
        <f aca="false">VLOOKUP(A1765,Nomenclature!$E$1:$F$9,2,0)</f>
        <v>Habitat Communautaire</v>
      </c>
      <c r="C1765" s="5" t="s">
        <v>603</v>
      </c>
      <c r="D1765" s="4" t="s">
        <v>738</v>
      </c>
      <c r="E1765" s="4" t="s">
        <v>738</v>
      </c>
      <c r="F1765" s="4" t="n">
        <v>0.15</v>
      </c>
      <c r="G1765" s="4" t="n">
        <v>20</v>
      </c>
      <c r="H1765" s="4" t="n">
        <v>0</v>
      </c>
      <c r="I1765" s="4" t="n">
        <f aca="false">SUMIFS(bibli_modele_init!$D$1:$D$4467,bibli_modele_init!$A$1:$A$4467,$C1765,bibli_modele_init!$C$1:$C$4467,$E1765)</f>
        <v>0.15</v>
      </c>
      <c r="J1765" s="0" t="n">
        <f aca="false">SUMIFS(bibli_modele_init!$E$1:$E$4467,bibli_modele_init!$A$1:$A$4467,$C1765,bibli_modele_init!$C$1:$C$4467,$E1765)</f>
        <v>20</v>
      </c>
      <c r="K1765" s="0" t="n">
        <f aca="false">F1765-I1765</f>
        <v>0</v>
      </c>
      <c r="L1765" s="0" t="n">
        <f aca="false">G1765-J1765</f>
        <v>0</v>
      </c>
      <c r="M1765" s="0" t="n">
        <v>1</v>
      </c>
    </row>
    <row r="1766" customFormat="false" ht="15.8" hidden="false" customHeight="false" outlineLevel="0" collapsed="false">
      <c r="A1766" s="0" t="str">
        <f aca="false">MID(C1766,1,2)</f>
        <v>05</v>
      </c>
      <c r="B1766" s="0" t="str">
        <f aca="false">VLOOKUP(A1766,Nomenclature!$E$1:$F$9,2,0)</f>
        <v>Habitat Communautaire</v>
      </c>
      <c r="C1766" s="5" t="s">
        <v>462</v>
      </c>
      <c r="D1766" s="4" t="s">
        <v>155</v>
      </c>
      <c r="E1766" s="4" t="s">
        <v>732</v>
      </c>
      <c r="F1766" s="4" t="n">
        <v>0</v>
      </c>
      <c r="G1766" s="4" t="n">
        <v>0</v>
      </c>
      <c r="H1766" s="4" t="n">
        <v>0</v>
      </c>
      <c r="I1766" s="4" t="n">
        <f aca="false">SUMIFS(bibli_modele_init!$D$1:$D$4467,bibli_modele_init!$A$1:$A$4467,$C1766,bibli_modele_init!$C$1:$C$4467,$E1766)</f>
        <v>0.777140953565359</v>
      </c>
      <c r="J1766" s="0" t="n">
        <f aca="false">SUMIFS(bibli_modele_init!$E$1:$E$4467,bibli_modele_init!$A$1:$A$4467,$C1766,bibli_modele_init!$C$1:$C$4467,$E1766)</f>
        <v>189.82364854</v>
      </c>
      <c r="K1766" s="0" t="n">
        <f aca="false">F1766-I1766</f>
        <v>-0.777140953565359</v>
      </c>
      <c r="L1766" s="0" t="n">
        <f aca="false">G1766-J1766</f>
        <v>-189.82364854</v>
      </c>
      <c r="M1766" s="0" t="n">
        <v>1</v>
      </c>
    </row>
    <row r="1767" customFormat="false" ht="15.8" hidden="false" customHeight="false" outlineLevel="0" collapsed="false">
      <c r="A1767" s="0" t="str">
        <f aca="false">MID(C1767,1,2)</f>
        <v>05</v>
      </c>
      <c r="B1767" s="0" t="str">
        <f aca="false">VLOOKUP(A1767,Nomenclature!$E$1:$F$9,2,0)</f>
        <v>Habitat Communautaire</v>
      </c>
      <c r="C1767" s="5" t="s">
        <v>462</v>
      </c>
      <c r="D1767" s="4" t="s">
        <v>239</v>
      </c>
      <c r="E1767" s="4" t="s">
        <v>733</v>
      </c>
      <c r="F1767" s="4" t="n">
        <v>0</v>
      </c>
      <c r="G1767" s="4" t="n">
        <v>0</v>
      </c>
      <c r="H1767" s="4" t="n">
        <v>0</v>
      </c>
      <c r="I1767" s="4" t="n">
        <f aca="false">SUMIFS(bibli_modele_init!$D$1:$D$4467,bibli_modele_init!$A$1:$A$4467,$C1767,bibli_modele_init!$C$1:$C$4467,$E1767)</f>
        <v>0</v>
      </c>
      <c r="J1767" s="0" t="n">
        <f aca="false">SUMIFS(bibli_modele_init!$E$1:$E$4467,bibli_modele_init!$A$1:$A$4467,$C1767,bibli_modele_init!$C$1:$C$4467,$E1767)</f>
        <v>0</v>
      </c>
      <c r="K1767" s="0" t="n">
        <f aca="false">F1767-I1767</f>
        <v>0</v>
      </c>
      <c r="L1767" s="0" t="n">
        <f aca="false">G1767-J1767</f>
        <v>0</v>
      </c>
      <c r="M1767" s="0" t="n">
        <v>1</v>
      </c>
    </row>
    <row r="1768" customFormat="false" ht="15.8" hidden="false" customHeight="false" outlineLevel="0" collapsed="false">
      <c r="A1768" s="0" t="str">
        <f aca="false">MID(C1768,1,2)</f>
        <v>05</v>
      </c>
      <c r="B1768" s="0" t="str">
        <f aca="false">VLOOKUP(A1768,Nomenclature!$E$1:$F$9,2,0)</f>
        <v>Habitat Communautaire</v>
      </c>
      <c r="C1768" s="5" t="s">
        <v>462</v>
      </c>
      <c r="D1768" s="4" t="s">
        <v>155</v>
      </c>
      <c r="E1768" s="4" t="s">
        <v>734</v>
      </c>
      <c r="F1768" s="4" t="n">
        <v>0.450065215791249</v>
      </c>
      <c r="G1768" s="4" t="n">
        <v>70.8445945</v>
      </c>
      <c r="H1768" s="4" t="n">
        <v>310.3878797</v>
      </c>
      <c r="I1768" s="4" t="n">
        <f aca="false">SUMIFS(bibli_modele_init!$D$1:$D$4467,bibli_modele_init!$A$1:$A$4467,$C1768,bibli_modele_init!$C$1:$C$4467,$E1768)</f>
        <v>0.180452129417876</v>
      </c>
      <c r="J1768" s="0" t="n">
        <f aca="false">SUMIFS(bibli_modele_init!$E$1:$E$4467,bibli_modele_init!$A$1:$A$4467,$C1768,bibli_modele_init!$C$1:$C$4467,$E1768)</f>
        <v>70.8445945</v>
      </c>
      <c r="K1768" s="0" t="n">
        <f aca="false">F1768-I1768</f>
        <v>0.269613086373373</v>
      </c>
      <c r="L1768" s="0" t="n">
        <f aca="false">G1768-J1768</f>
        <v>0</v>
      </c>
      <c r="M1768" s="0" t="n">
        <v>1</v>
      </c>
    </row>
    <row r="1769" customFormat="false" ht="15.8" hidden="false" customHeight="false" outlineLevel="0" collapsed="false">
      <c r="A1769" s="0" t="str">
        <f aca="false">MID(C1769,1,2)</f>
        <v>05</v>
      </c>
      <c r="B1769" s="0" t="str">
        <f aca="false">VLOOKUP(A1769,Nomenclature!$E$1:$F$9,2,0)</f>
        <v>Habitat Communautaire</v>
      </c>
      <c r="C1769" s="5" t="s">
        <v>462</v>
      </c>
      <c r="D1769" s="4" t="s">
        <v>239</v>
      </c>
      <c r="E1769" s="4" t="s">
        <v>735</v>
      </c>
      <c r="F1769" s="4" t="n">
        <v>0</v>
      </c>
      <c r="G1769" s="4" t="n">
        <v>0</v>
      </c>
      <c r="H1769" s="4" t="n">
        <v>0</v>
      </c>
      <c r="I1769" s="4" t="n">
        <f aca="false">SUMIFS(bibli_modele_init!$D$1:$D$4467,bibli_modele_init!$A$1:$A$4467,$C1769,bibli_modele_init!$C$1:$C$4467,$E1769)</f>
        <v>0</v>
      </c>
      <c r="J1769" s="0" t="n">
        <f aca="false">SUMIFS(bibli_modele_init!$E$1:$E$4467,bibli_modele_init!$A$1:$A$4467,$C1769,bibli_modele_init!$C$1:$C$4467,$E1769)</f>
        <v>0</v>
      </c>
      <c r="K1769" s="0" t="n">
        <f aca="false">F1769-I1769</f>
        <v>0</v>
      </c>
      <c r="L1769" s="0" t="n">
        <f aca="false">G1769-J1769</f>
        <v>0</v>
      </c>
      <c r="M1769" s="0" t="n">
        <v>1</v>
      </c>
    </row>
    <row r="1770" customFormat="false" ht="15.8" hidden="false" customHeight="false" outlineLevel="0" collapsed="false">
      <c r="A1770" s="0" t="str">
        <f aca="false">MID(C1770,1,2)</f>
        <v>05</v>
      </c>
      <c r="B1770" s="0" t="str">
        <f aca="false">VLOOKUP(A1770,Nomenclature!$E$1:$F$9,2,0)</f>
        <v>Habitat Communautaire</v>
      </c>
      <c r="C1770" s="5" t="s">
        <v>462</v>
      </c>
      <c r="D1770" s="4" t="s">
        <v>155</v>
      </c>
      <c r="E1770" s="4" t="s">
        <v>736</v>
      </c>
      <c r="F1770" s="4" t="n">
        <v>0.767553081194378</v>
      </c>
      <c r="G1770" s="4" t="n">
        <v>113.82364854</v>
      </c>
      <c r="H1770" s="4" t="n">
        <v>1014.99641</v>
      </c>
      <c r="I1770" s="4" t="n">
        <f aca="false">SUMIFS(bibli_modele_init!$D$1:$D$4467,bibli_modele_init!$A$1:$A$4467,$C1770,bibli_modele_init!$C$1:$C$4467,$E1770)</f>
        <v>0.307747817611882</v>
      </c>
      <c r="J1770" s="0" t="n">
        <f aca="false">SUMIFS(bibli_modele_init!$E$1:$E$4467,bibli_modele_init!$A$1:$A$4467,$C1770,bibli_modele_init!$C$1:$C$4467,$E1770)</f>
        <v>113.82364854</v>
      </c>
      <c r="K1770" s="0" t="n">
        <f aca="false">F1770-I1770</f>
        <v>0.459805263582496</v>
      </c>
      <c r="L1770" s="0" t="n">
        <f aca="false">G1770-J1770</f>
        <v>0</v>
      </c>
      <c r="M1770" s="0" t="n">
        <v>1</v>
      </c>
    </row>
    <row r="1771" customFormat="false" ht="15.8" hidden="false" customHeight="false" outlineLevel="0" collapsed="false">
      <c r="A1771" s="0" t="str">
        <f aca="false">MID(C1771,1,2)</f>
        <v>05</v>
      </c>
      <c r="B1771" s="0" t="str">
        <f aca="false">VLOOKUP(A1771,Nomenclature!$E$1:$F$9,2,0)</f>
        <v>Habitat Communautaire</v>
      </c>
      <c r="C1771" s="5" t="s">
        <v>462</v>
      </c>
      <c r="D1771" s="4" t="s">
        <v>239</v>
      </c>
      <c r="E1771" s="4" t="s">
        <v>737</v>
      </c>
      <c r="F1771" s="4" t="n">
        <v>0</v>
      </c>
      <c r="G1771" s="4" t="n">
        <v>0</v>
      </c>
      <c r="H1771" s="4" t="n">
        <v>0</v>
      </c>
      <c r="I1771" s="4" t="n">
        <f aca="false">SUMIFS(bibli_modele_init!$D$1:$D$4467,bibli_modele_init!$A$1:$A$4467,$C1771,bibli_modele_init!$C$1:$C$4467,$E1771)</f>
        <v>0</v>
      </c>
      <c r="J1771" s="0" t="n">
        <f aca="false">SUMIFS(bibli_modele_init!$E$1:$E$4467,bibli_modele_init!$A$1:$A$4467,$C1771,bibli_modele_init!$C$1:$C$4467,$E1771)</f>
        <v>0</v>
      </c>
      <c r="K1771" s="0" t="n">
        <f aca="false">F1771-I1771</f>
        <v>0</v>
      </c>
      <c r="L1771" s="0" t="n">
        <f aca="false">G1771-J1771</f>
        <v>0</v>
      </c>
      <c r="M1771" s="0" t="n">
        <v>1</v>
      </c>
    </row>
    <row r="1772" customFormat="false" ht="15.8" hidden="false" customHeight="false" outlineLevel="0" collapsed="false">
      <c r="A1772" s="0" t="str">
        <f aca="false">MID(C1772,1,2)</f>
        <v>05</v>
      </c>
      <c r="B1772" s="0" t="str">
        <f aca="false">VLOOKUP(A1772,Nomenclature!$E$1:$F$9,2,0)</f>
        <v>Habitat Communautaire</v>
      </c>
      <c r="C1772" s="5" t="s">
        <v>462</v>
      </c>
      <c r="D1772" s="4" t="s">
        <v>738</v>
      </c>
      <c r="E1772" s="4" t="s">
        <v>738</v>
      </c>
      <c r="F1772" s="4" t="n">
        <v>0.15</v>
      </c>
      <c r="G1772" s="4" t="n">
        <v>20</v>
      </c>
      <c r="H1772" s="4" t="n">
        <v>0</v>
      </c>
      <c r="I1772" s="4" t="n">
        <f aca="false">SUMIFS(bibli_modele_init!$D$1:$D$4467,bibli_modele_init!$A$1:$A$4467,$C1772,bibli_modele_init!$C$1:$C$4467,$E1772)</f>
        <v>0.15</v>
      </c>
      <c r="J1772" s="0" t="n">
        <f aca="false">SUMIFS(bibli_modele_init!$E$1:$E$4467,bibli_modele_init!$A$1:$A$4467,$C1772,bibli_modele_init!$C$1:$C$4467,$E1772)</f>
        <v>20</v>
      </c>
      <c r="K1772" s="0" t="n">
        <f aca="false">F1772-I1772</f>
        <v>0</v>
      </c>
      <c r="L1772" s="0" t="n">
        <f aca="false">G1772-J1772</f>
        <v>0</v>
      </c>
      <c r="M1772" s="0" t="n">
        <v>1</v>
      </c>
    </row>
    <row r="1773" customFormat="false" ht="15.8" hidden="false" customHeight="false" outlineLevel="0" collapsed="false">
      <c r="A1773" s="0" t="str">
        <f aca="false">MID(C1773,1,2)</f>
        <v>05</v>
      </c>
      <c r="B1773" s="0" t="str">
        <f aca="false">VLOOKUP(A1773,Nomenclature!$E$1:$F$9,2,0)</f>
        <v>Habitat Communautaire</v>
      </c>
      <c r="C1773" s="5" t="s">
        <v>582</v>
      </c>
      <c r="D1773" s="4" t="s">
        <v>155</v>
      </c>
      <c r="E1773" s="4" t="s">
        <v>732</v>
      </c>
      <c r="F1773" s="4" t="n">
        <v>0</v>
      </c>
      <c r="G1773" s="4" t="n">
        <v>0</v>
      </c>
      <c r="H1773" s="4" t="n">
        <v>0</v>
      </c>
      <c r="I1773" s="4" t="n">
        <f aca="false">SUMIFS(bibli_modele_init!$D$1:$D$4467,bibli_modele_init!$A$1:$A$4467,$C1773,bibli_modele_init!$C$1:$C$4467,$E1773)</f>
        <v>0.743147267019878</v>
      </c>
      <c r="J1773" s="0" t="n">
        <f aca="false">SUMIFS(bibli_modele_init!$E$1:$E$4467,bibli_modele_init!$A$1:$A$4467,$C1773,bibli_modele_init!$C$1:$C$4467,$E1773)</f>
        <v>189.82364854</v>
      </c>
      <c r="K1773" s="0" t="n">
        <f aca="false">F1773-I1773</f>
        <v>-0.743147267019878</v>
      </c>
      <c r="L1773" s="0" t="n">
        <f aca="false">G1773-J1773</f>
        <v>-189.82364854</v>
      </c>
      <c r="M1773" s="0" t="n">
        <v>1</v>
      </c>
    </row>
    <row r="1774" customFormat="false" ht="15.8" hidden="false" customHeight="false" outlineLevel="0" collapsed="false">
      <c r="A1774" s="0" t="str">
        <f aca="false">MID(C1774,1,2)</f>
        <v>05</v>
      </c>
      <c r="B1774" s="0" t="str">
        <f aca="false">VLOOKUP(A1774,Nomenclature!$E$1:$F$9,2,0)</f>
        <v>Habitat Communautaire</v>
      </c>
      <c r="C1774" s="5" t="s">
        <v>582</v>
      </c>
      <c r="D1774" s="4" t="s">
        <v>239</v>
      </c>
      <c r="E1774" s="4" t="s">
        <v>733</v>
      </c>
      <c r="F1774" s="4" t="n">
        <v>0</v>
      </c>
      <c r="G1774" s="4" t="n">
        <v>0</v>
      </c>
      <c r="H1774" s="4" t="n">
        <v>0</v>
      </c>
      <c r="I1774" s="4" t="n">
        <f aca="false">SUMIFS(bibli_modele_init!$D$1:$D$4467,bibli_modele_init!$A$1:$A$4467,$C1774,bibli_modele_init!$C$1:$C$4467,$E1774)</f>
        <v>0</v>
      </c>
      <c r="J1774" s="0" t="n">
        <f aca="false">SUMIFS(bibli_modele_init!$E$1:$E$4467,bibli_modele_init!$A$1:$A$4467,$C1774,bibli_modele_init!$C$1:$C$4467,$E1774)</f>
        <v>0</v>
      </c>
      <c r="K1774" s="0" t="n">
        <f aca="false">F1774-I1774</f>
        <v>0</v>
      </c>
      <c r="L1774" s="0" t="n">
        <f aca="false">G1774-J1774</f>
        <v>0</v>
      </c>
      <c r="M1774" s="0" t="n">
        <v>1</v>
      </c>
    </row>
    <row r="1775" customFormat="false" ht="15.8" hidden="false" customHeight="false" outlineLevel="0" collapsed="false">
      <c r="A1775" s="0" t="str">
        <f aca="false">MID(C1775,1,2)</f>
        <v>05</v>
      </c>
      <c r="B1775" s="0" t="str">
        <f aca="false">VLOOKUP(A1775,Nomenclature!$E$1:$F$9,2,0)</f>
        <v>Habitat Communautaire</v>
      </c>
      <c r="C1775" s="5" t="s">
        <v>582</v>
      </c>
      <c r="D1775" s="4" t="s">
        <v>155</v>
      </c>
      <c r="E1775" s="4" t="s">
        <v>734</v>
      </c>
      <c r="F1775" s="4" t="n">
        <v>0.438767881092403</v>
      </c>
      <c r="G1775" s="4" t="n">
        <v>70.8445944999999</v>
      </c>
      <c r="H1775" s="4" t="n">
        <v>310.3878797</v>
      </c>
      <c r="I1775" s="4" t="n">
        <f aca="false">SUMIFS(bibli_modele_init!$D$1:$D$4467,bibli_modele_init!$A$1:$A$4467,$C1775,bibli_modele_init!$C$1:$C$4467,$E1775)</f>
        <v>0.200328722476014</v>
      </c>
      <c r="J1775" s="0" t="n">
        <f aca="false">SUMIFS(bibli_modele_init!$E$1:$E$4467,bibli_modele_init!$A$1:$A$4467,$C1775,bibli_modele_init!$C$1:$C$4467,$E1775)</f>
        <v>70.8445945</v>
      </c>
      <c r="K1775" s="0" t="n">
        <f aca="false">F1775-I1775</f>
        <v>0.238439158616389</v>
      </c>
      <c r="L1775" s="0" t="n">
        <f aca="false">G1775-J1775</f>
        <v>0</v>
      </c>
      <c r="M1775" s="0" t="n">
        <v>1</v>
      </c>
    </row>
    <row r="1776" customFormat="false" ht="15.8" hidden="false" customHeight="false" outlineLevel="0" collapsed="false">
      <c r="A1776" s="0" t="str">
        <f aca="false">MID(C1776,1,2)</f>
        <v>05</v>
      </c>
      <c r="B1776" s="0" t="str">
        <f aca="false">VLOOKUP(A1776,Nomenclature!$E$1:$F$9,2,0)</f>
        <v>Habitat Communautaire</v>
      </c>
      <c r="C1776" s="5" t="s">
        <v>582</v>
      </c>
      <c r="D1776" s="4" t="s">
        <v>239</v>
      </c>
      <c r="E1776" s="4" t="s">
        <v>735</v>
      </c>
      <c r="F1776" s="4" t="n">
        <v>0</v>
      </c>
      <c r="G1776" s="4" t="n">
        <v>0</v>
      </c>
      <c r="H1776" s="4" t="n">
        <v>0</v>
      </c>
      <c r="I1776" s="4" t="n">
        <f aca="false">SUMIFS(bibli_modele_init!$D$1:$D$4467,bibli_modele_init!$A$1:$A$4467,$C1776,bibli_modele_init!$C$1:$C$4467,$E1776)</f>
        <v>0</v>
      </c>
      <c r="J1776" s="0" t="n">
        <f aca="false">SUMIFS(bibli_modele_init!$E$1:$E$4467,bibli_modele_init!$A$1:$A$4467,$C1776,bibli_modele_init!$C$1:$C$4467,$E1776)</f>
        <v>0</v>
      </c>
      <c r="K1776" s="0" t="n">
        <f aca="false">F1776-I1776</f>
        <v>0</v>
      </c>
      <c r="L1776" s="0" t="n">
        <f aca="false">G1776-J1776</f>
        <v>0</v>
      </c>
      <c r="M1776" s="0" t="n">
        <v>1</v>
      </c>
    </row>
    <row r="1777" customFormat="false" ht="15.8" hidden="false" customHeight="false" outlineLevel="0" collapsed="false">
      <c r="A1777" s="0" t="str">
        <f aca="false">MID(C1777,1,2)</f>
        <v>05</v>
      </c>
      <c r="B1777" s="0" t="str">
        <f aca="false">VLOOKUP(A1777,Nomenclature!$E$1:$F$9,2,0)</f>
        <v>Habitat Communautaire</v>
      </c>
      <c r="C1777" s="5" t="s">
        <v>582</v>
      </c>
      <c r="D1777" s="4" t="s">
        <v>155</v>
      </c>
      <c r="E1777" s="4" t="s">
        <v>736</v>
      </c>
      <c r="F1777" s="4" t="n">
        <v>0.731279801820672</v>
      </c>
      <c r="G1777" s="4" t="n">
        <v>113.82364854</v>
      </c>
      <c r="H1777" s="4" t="n">
        <v>1014.99641</v>
      </c>
      <c r="I1777" s="4" t="n">
        <f aca="false">SUMIFS(bibli_modele_init!$D$1:$D$4467,bibli_modele_init!$A$1:$A$4467,$C1777,bibli_modele_init!$C$1:$C$4467,$E1777)</f>
        <v>0.333881204126691</v>
      </c>
      <c r="J1777" s="0" t="n">
        <f aca="false">SUMIFS(bibli_modele_init!$E$1:$E$4467,bibli_modele_init!$A$1:$A$4467,$C1777,bibli_modele_init!$C$1:$C$4467,$E1777)</f>
        <v>113.82364854</v>
      </c>
      <c r="K1777" s="0" t="n">
        <f aca="false">F1777-I1777</f>
        <v>0.397398597693981</v>
      </c>
      <c r="L1777" s="0" t="n">
        <f aca="false">G1777-J1777</f>
        <v>0</v>
      </c>
      <c r="M1777" s="0" t="n">
        <v>1</v>
      </c>
    </row>
    <row r="1778" customFormat="false" ht="15.8" hidden="false" customHeight="false" outlineLevel="0" collapsed="false">
      <c r="A1778" s="0" t="str">
        <f aca="false">MID(C1778,1,2)</f>
        <v>05</v>
      </c>
      <c r="B1778" s="0" t="str">
        <f aca="false">VLOOKUP(A1778,Nomenclature!$E$1:$F$9,2,0)</f>
        <v>Habitat Communautaire</v>
      </c>
      <c r="C1778" s="5" t="s">
        <v>582</v>
      </c>
      <c r="D1778" s="4" t="s">
        <v>239</v>
      </c>
      <c r="E1778" s="4" t="s">
        <v>737</v>
      </c>
      <c r="F1778" s="4" t="n">
        <v>0</v>
      </c>
      <c r="G1778" s="4" t="n">
        <v>0</v>
      </c>
      <c r="H1778" s="4" t="n">
        <v>0</v>
      </c>
      <c r="I1778" s="4" t="n">
        <f aca="false">SUMIFS(bibli_modele_init!$D$1:$D$4467,bibli_modele_init!$A$1:$A$4467,$C1778,bibli_modele_init!$C$1:$C$4467,$E1778)</f>
        <v>0</v>
      </c>
      <c r="J1778" s="0" t="n">
        <f aca="false">SUMIFS(bibli_modele_init!$E$1:$E$4467,bibli_modele_init!$A$1:$A$4467,$C1778,bibli_modele_init!$C$1:$C$4467,$E1778)</f>
        <v>0</v>
      </c>
      <c r="K1778" s="0" t="n">
        <f aca="false">F1778-I1778</f>
        <v>0</v>
      </c>
      <c r="L1778" s="0" t="n">
        <f aca="false">G1778-J1778</f>
        <v>0</v>
      </c>
      <c r="M1778" s="0" t="n">
        <v>1</v>
      </c>
    </row>
    <row r="1779" customFormat="false" ht="15.8" hidden="false" customHeight="false" outlineLevel="0" collapsed="false">
      <c r="A1779" s="0" t="str">
        <f aca="false">MID(C1779,1,2)</f>
        <v>05</v>
      </c>
      <c r="B1779" s="0" t="str">
        <f aca="false">VLOOKUP(A1779,Nomenclature!$E$1:$F$9,2,0)</f>
        <v>Habitat Communautaire</v>
      </c>
      <c r="C1779" s="5" t="s">
        <v>582</v>
      </c>
      <c r="D1779" s="4" t="s">
        <v>738</v>
      </c>
      <c r="E1779" s="4" t="s">
        <v>738</v>
      </c>
      <c r="F1779" s="4" t="n">
        <v>0.15</v>
      </c>
      <c r="G1779" s="4" t="n">
        <v>20</v>
      </c>
      <c r="H1779" s="4" t="n">
        <v>0</v>
      </c>
      <c r="I1779" s="4" t="n">
        <f aca="false">SUMIFS(bibli_modele_init!$D$1:$D$4467,bibli_modele_init!$A$1:$A$4467,$C1779,bibli_modele_init!$C$1:$C$4467,$E1779)</f>
        <v>0.15</v>
      </c>
      <c r="J1779" s="0" t="n">
        <f aca="false">SUMIFS(bibli_modele_init!$E$1:$E$4467,bibli_modele_init!$A$1:$A$4467,$C1779,bibli_modele_init!$C$1:$C$4467,$E1779)</f>
        <v>20</v>
      </c>
      <c r="K1779" s="0" t="n">
        <f aca="false">F1779-I1779</f>
        <v>0</v>
      </c>
      <c r="L1779" s="0" t="n">
        <f aca="false">G1779-J1779</f>
        <v>0</v>
      </c>
      <c r="M1779" s="0" t="n">
        <v>1</v>
      </c>
    </row>
    <row r="1780" customFormat="false" ht="15.8" hidden="false" customHeight="false" outlineLevel="0" collapsed="false">
      <c r="A1780" s="0" t="str">
        <f aca="false">MID(C1780,1,2)</f>
        <v>05</v>
      </c>
      <c r="B1780" s="0" t="str">
        <f aca="false">VLOOKUP(A1780,Nomenclature!$E$1:$F$9,2,0)</f>
        <v>Habitat Communautaire</v>
      </c>
      <c r="C1780" s="5" t="s">
        <v>611</v>
      </c>
      <c r="D1780" s="4" t="s">
        <v>155</v>
      </c>
      <c r="E1780" s="4" t="s">
        <v>732</v>
      </c>
      <c r="F1780" s="4" t="n">
        <v>0.927755854165785</v>
      </c>
      <c r="G1780" s="4" t="n">
        <v>131.32364854</v>
      </c>
      <c r="H1780" s="4" t="n">
        <v>4965.730574</v>
      </c>
      <c r="I1780" s="4" t="n">
        <f aca="false">SUMIFS(bibli_modele_init!$D$1:$D$4467,bibli_modele_init!$A$1:$A$4467,$C1780,bibli_modele_init!$C$1:$C$4467,$E1780)</f>
        <v>0.935723261270849</v>
      </c>
      <c r="J1780" s="0" t="n">
        <f aca="false">SUMIFS(bibli_modele_init!$E$1:$E$4467,bibli_modele_init!$A$1:$A$4467,$C1780,bibli_modele_init!$C$1:$C$4467,$E1780)</f>
        <v>207.32364854</v>
      </c>
      <c r="K1780" s="0" t="n">
        <f aca="false">F1780-I1780</f>
        <v>-0.00796740710506394</v>
      </c>
      <c r="L1780" s="0" t="n">
        <f aca="false">G1780-J1780</f>
        <v>-76</v>
      </c>
      <c r="M1780" s="0" t="n">
        <v>1</v>
      </c>
    </row>
    <row r="1781" customFormat="false" ht="15.8" hidden="false" customHeight="false" outlineLevel="0" collapsed="false">
      <c r="A1781" s="0" t="str">
        <f aca="false">MID(C1781,1,2)</f>
        <v>05</v>
      </c>
      <c r="B1781" s="0" t="str">
        <f aca="false">VLOOKUP(A1781,Nomenclature!$E$1:$F$9,2,0)</f>
        <v>Habitat Communautaire</v>
      </c>
      <c r="C1781" s="5" t="s">
        <v>611</v>
      </c>
      <c r="D1781" s="4" t="s">
        <v>239</v>
      </c>
      <c r="E1781" s="4" t="s">
        <v>733</v>
      </c>
      <c r="F1781" s="4" t="n">
        <v>0.728386418446051</v>
      </c>
      <c r="G1781" s="4" t="n">
        <v>130.93648636</v>
      </c>
      <c r="H1781" s="4" t="n">
        <v>1568.834741</v>
      </c>
      <c r="I1781" s="4" t="n">
        <f aca="false">SUMIFS(bibli_modele_init!$D$1:$D$4467,bibli_modele_init!$A$1:$A$4467,$C1781,bibli_modele_init!$C$1:$C$4467,$E1781)</f>
        <v>0.741760186128031</v>
      </c>
      <c r="J1781" s="0" t="n">
        <f aca="false">SUMIFS(bibli_modele_init!$E$1:$E$4467,bibli_modele_init!$A$1:$A$4467,$C1781,bibli_modele_init!$C$1:$C$4467,$E1781)</f>
        <v>130.93648636</v>
      </c>
      <c r="K1781" s="0" t="n">
        <f aca="false">F1781-I1781</f>
        <v>-0.0133737676819801</v>
      </c>
      <c r="L1781" s="0" t="n">
        <f aca="false">G1781-J1781</f>
        <v>0</v>
      </c>
      <c r="M1781" s="0" t="n">
        <v>1</v>
      </c>
    </row>
    <row r="1782" customFormat="false" ht="15.8" hidden="false" customHeight="false" outlineLevel="0" collapsed="false">
      <c r="A1782" s="0" t="str">
        <f aca="false">MID(C1782,1,2)</f>
        <v>05</v>
      </c>
      <c r="B1782" s="0" t="str">
        <f aca="false">VLOOKUP(A1782,Nomenclature!$E$1:$F$9,2,0)</f>
        <v>Habitat Communautaire</v>
      </c>
      <c r="C1782" s="5" t="s">
        <v>611</v>
      </c>
      <c r="D1782" s="4" t="s">
        <v>155</v>
      </c>
      <c r="E1782" s="4" t="s">
        <v>734</v>
      </c>
      <c r="F1782" s="4" t="n">
        <v>0.239361010374772</v>
      </c>
      <c r="G1782" s="4" t="n">
        <v>70.8445944999999</v>
      </c>
      <c r="H1782" s="4" t="n">
        <v>314.6680739</v>
      </c>
      <c r="I1782" s="4" t="n">
        <f aca="false">SUMIFS(bibli_modele_init!$D$1:$D$4467,bibli_modele_init!$A$1:$A$4467,$C1782,bibli_modele_init!$C$1:$C$4467,$E1782)</f>
        <v>0.217274941267091</v>
      </c>
      <c r="J1782" s="0" t="n">
        <f aca="false">SUMIFS(bibli_modele_init!$E$1:$E$4467,bibli_modele_init!$A$1:$A$4467,$C1782,bibli_modele_init!$C$1:$C$4467,$E1782)</f>
        <v>70.8445945</v>
      </c>
      <c r="K1782" s="0" t="n">
        <f aca="false">F1782-I1782</f>
        <v>0.022086069107681</v>
      </c>
      <c r="L1782" s="0" t="n">
        <f aca="false">G1782-J1782</f>
        <v>0</v>
      </c>
      <c r="M1782" s="0" t="n">
        <v>1</v>
      </c>
    </row>
    <row r="1783" customFormat="false" ht="15.8" hidden="false" customHeight="false" outlineLevel="0" collapsed="false">
      <c r="A1783" s="0" t="str">
        <f aca="false">MID(C1783,1,2)</f>
        <v>05</v>
      </c>
      <c r="B1783" s="0" t="str">
        <f aca="false">VLOOKUP(A1783,Nomenclature!$E$1:$F$9,2,0)</f>
        <v>Habitat Communautaire</v>
      </c>
      <c r="C1783" s="5" t="s">
        <v>611</v>
      </c>
      <c r="D1783" s="4" t="s">
        <v>239</v>
      </c>
      <c r="E1783" s="4" t="s">
        <v>735</v>
      </c>
      <c r="F1783" s="4" t="n">
        <v>0.187923695959081</v>
      </c>
      <c r="G1783" s="4" t="n">
        <v>85.0135133999999</v>
      </c>
      <c r="H1783" s="4" t="n">
        <v>314.6680739</v>
      </c>
      <c r="I1783" s="4" t="n">
        <f aca="false">SUMIFS(bibli_modele_init!$D$1:$D$4467,bibli_modele_init!$A$1:$A$4467,$C1783,bibli_modele_init!$C$1:$C$4467,$E1783)</f>
        <v>0.191374128021032</v>
      </c>
      <c r="J1783" s="0" t="n">
        <f aca="false">SUMIFS(bibli_modele_init!$E$1:$E$4467,bibli_modele_init!$A$1:$A$4467,$C1783,bibli_modele_init!$C$1:$C$4467,$E1783)</f>
        <v>85.0135134</v>
      </c>
      <c r="K1783" s="0" t="n">
        <f aca="false">F1783-I1783</f>
        <v>-0.003450432061951</v>
      </c>
      <c r="L1783" s="0" t="n">
        <f aca="false">G1783-J1783</f>
        <v>0</v>
      </c>
      <c r="M1783" s="0" t="n">
        <v>1</v>
      </c>
    </row>
    <row r="1784" customFormat="false" ht="15.8" hidden="false" customHeight="false" outlineLevel="0" collapsed="false">
      <c r="A1784" s="0" t="str">
        <f aca="false">MID(C1784,1,2)</f>
        <v>05</v>
      </c>
      <c r="B1784" s="0" t="str">
        <f aca="false">VLOOKUP(A1784,Nomenclature!$E$1:$F$9,2,0)</f>
        <v>Habitat Communautaire</v>
      </c>
      <c r="C1784" s="5" t="s">
        <v>611</v>
      </c>
      <c r="D1784" s="4" t="s">
        <v>155</v>
      </c>
      <c r="E1784" s="4" t="s">
        <v>736</v>
      </c>
      <c r="F1784" s="4" t="n">
        <v>0.408212575832945</v>
      </c>
      <c r="G1784" s="4" t="n">
        <v>113.82364854</v>
      </c>
      <c r="H1784" s="4" t="n">
        <v>1028.230574</v>
      </c>
      <c r="I1784" s="4" t="n">
        <f aca="false">SUMIFS(bibli_modele_init!$D$1:$D$4467,bibli_modele_init!$A$1:$A$4467,$C1784,bibli_modele_init!$C$1:$C$4467,$E1784)</f>
        <v>0.370546411463256</v>
      </c>
      <c r="J1784" s="0" t="n">
        <f aca="false">SUMIFS(bibli_modele_init!$E$1:$E$4467,bibli_modele_init!$A$1:$A$4467,$C1784,bibli_modele_init!$C$1:$C$4467,$E1784)</f>
        <v>113.82364854</v>
      </c>
      <c r="K1784" s="0" t="n">
        <f aca="false">F1784-I1784</f>
        <v>0.037666164369689</v>
      </c>
      <c r="L1784" s="0" t="n">
        <f aca="false">G1784-J1784</f>
        <v>0</v>
      </c>
      <c r="M1784" s="0" t="n">
        <v>1</v>
      </c>
    </row>
    <row r="1785" customFormat="false" ht="15.8" hidden="false" customHeight="false" outlineLevel="0" collapsed="false">
      <c r="A1785" s="0" t="str">
        <f aca="false">MID(C1785,1,2)</f>
        <v>05</v>
      </c>
      <c r="B1785" s="0" t="str">
        <f aca="false">VLOOKUP(A1785,Nomenclature!$E$1:$F$9,2,0)</f>
        <v>Habitat Communautaire</v>
      </c>
      <c r="C1785" s="5" t="s">
        <v>611</v>
      </c>
      <c r="D1785" s="4" t="s">
        <v>239</v>
      </c>
      <c r="E1785" s="4" t="s">
        <v>737</v>
      </c>
      <c r="F1785" s="4" t="n">
        <v>0.320490024116263</v>
      </c>
      <c r="G1785" s="4" t="n">
        <v>124.68648636</v>
      </c>
      <c r="H1785" s="4" t="n">
        <v>314.6680739</v>
      </c>
      <c r="I1785" s="4" t="n">
        <f aca="false">SUMIFS(bibli_modele_init!$D$1:$D$4467,bibli_modele_init!$A$1:$A$4467,$C1785,bibli_modele_init!$C$1:$C$4467,$E1785)</f>
        <v>0.326374481896334</v>
      </c>
      <c r="J1785" s="0" t="n">
        <f aca="false">SUMIFS(bibli_modele_init!$E$1:$E$4467,bibli_modele_init!$A$1:$A$4467,$C1785,bibli_modele_init!$C$1:$C$4467,$E1785)</f>
        <v>124.68648636</v>
      </c>
      <c r="K1785" s="0" t="n">
        <f aca="false">F1785-I1785</f>
        <v>-0.00588445778007096</v>
      </c>
      <c r="L1785" s="0" t="n">
        <f aca="false">G1785-J1785</f>
        <v>0</v>
      </c>
      <c r="M1785" s="0" t="n">
        <v>1</v>
      </c>
    </row>
    <row r="1786" customFormat="false" ht="15.8" hidden="false" customHeight="false" outlineLevel="0" collapsed="false">
      <c r="A1786" s="0" t="str">
        <f aca="false">MID(C1786,1,2)</f>
        <v>05</v>
      </c>
      <c r="B1786" s="0" t="str">
        <f aca="false">VLOOKUP(A1786,Nomenclature!$E$1:$F$9,2,0)</f>
        <v>Habitat Communautaire</v>
      </c>
      <c r="C1786" s="5" t="s">
        <v>611</v>
      </c>
      <c r="D1786" s="4" t="s">
        <v>738</v>
      </c>
      <c r="E1786" s="4" t="s">
        <v>738</v>
      </c>
      <c r="F1786" s="4" t="n">
        <v>0.15</v>
      </c>
      <c r="G1786" s="4" t="n">
        <v>20</v>
      </c>
      <c r="H1786" s="4" t="n">
        <v>0</v>
      </c>
      <c r="I1786" s="4" t="n">
        <f aca="false">SUMIFS(bibli_modele_init!$D$1:$D$4467,bibli_modele_init!$A$1:$A$4467,$C1786,bibli_modele_init!$C$1:$C$4467,$E1786)</f>
        <v>0.15</v>
      </c>
      <c r="J1786" s="0" t="n">
        <f aca="false">SUMIFS(bibli_modele_init!$E$1:$E$4467,bibli_modele_init!$A$1:$A$4467,$C1786,bibli_modele_init!$C$1:$C$4467,$E1786)</f>
        <v>20</v>
      </c>
      <c r="K1786" s="0" t="n">
        <f aca="false">F1786-I1786</f>
        <v>0</v>
      </c>
      <c r="L1786" s="0" t="n">
        <f aca="false">G1786-J1786</f>
        <v>0</v>
      </c>
      <c r="M1786" s="0" t="n">
        <v>1</v>
      </c>
    </row>
    <row r="1787" customFormat="false" ht="15.8" hidden="false" customHeight="false" outlineLevel="0" collapsed="false">
      <c r="A1787" s="0" t="str">
        <f aca="false">MID(C1787,1,2)</f>
        <v>05</v>
      </c>
      <c r="B1787" s="0" t="str">
        <f aca="false">VLOOKUP(A1787,Nomenclature!$E$1:$F$9,2,0)</f>
        <v>Habitat Communautaire</v>
      </c>
      <c r="C1787" s="5" t="s">
        <v>377</v>
      </c>
      <c r="D1787" s="4" t="s">
        <v>155</v>
      </c>
      <c r="E1787" s="4" t="s">
        <v>732</v>
      </c>
      <c r="F1787" s="4" t="n">
        <v>0</v>
      </c>
      <c r="G1787" s="4" t="n">
        <v>0</v>
      </c>
      <c r="H1787" s="4" t="n">
        <v>0</v>
      </c>
      <c r="I1787" s="4" t="n">
        <f aca="false">SUMIFS(bibli_modele_init!$D$1:$D$4467,bibli_modele_init!$A$1:$A$4467,$C1787,bibli_modele_init!$C$1:$C$4467,$E1787)</f>
        <v>0</v>
      </c>
      <c r="J1787" s="0" t="n">
        <f aca="false">SUMIFS(bibli_modele_init!$E$1:$E$4467,bibli_modele_init!$A$1:$A$4467,$C1787,bibli_modele_init!$C$1:$C$4467,$E1787)</f>
        <v>0</v>
      </c>
      <c r="K1787" s="0" t="n">
        <f aca="false">F1787-I1787</f>
        <v>0</v>
      </c>
      <c r="L1787" s="0" t="n">
        <f aca="false">G1787-J1787</f>
        <v>0</v>
      </c>
      <c r="M1787" s="0" t="n">
        <v>1</v>
      </c>
    </row>
    <row r="1788" customFormat="false" ht="15.8" hidden="false" customHeight="false" outlineLevel="0" collapsed="false">
      <c r="A1788" s="0" t="str">
        <f aca="false">MID(C1788,1,2)</f>
        <v>05</v>
      </c>
      <c r="B1788" s="0" t="str">
        <f aca="false">VLOOKUP(A1788,Nomenclature!$E$1:$F$9,2,0)</f>
        <v>Habitat Communautaire</v>
      </c>
      <c r="C1788" s="5" t="s">
        <v>377</v>
      </c>
      <c r="D1788" s="4" t="s">
        <v>239</v>
      </c>
      <c r="E1788" s="4" t="s">
        <v>733</v>
      </c>
      <c r="F1788" s="4" t="n">
        <v>0</v>
      </c>
      <c r="G1788" s="4" t="n">
        <v>0</v>
      </c>
      <c r="H1788" s="4" t="n">
        <v>0</v>
      </c>
      <c r="I1788" s="4" t="n">
        <f aca="false">SUMIFS(bibli_modele_init!$D$1:$D$4467,bibli_modele_init!$A$1:$A$4467,$C1788,bibli_modele_init!$C$1:$C$4467,$E1788)</f>
        <v>0</v>
      </c>
      <c r="J1788" s="0" t="n">
        <f aca="false">SUMIFS(bibli_modele_init!$E$1:$E$4467,bibli_modele_init!$A$1:$A$4467,$C1788,bibli_modele_init!$C$1:$C$4467,$E1788)</f>
        <v>0</v>
      </c>
      <c r="K1788" s="0" t="n">
        <f aca="false">F1788-I1788</f>
        <v>0</v>
      </c>
      <c r="L1788" s="0" t="n">
        <f aca="false">G1788-J1788</f>
        <v>0</v>
      </c>
      <c r="M1788" s="0" t="n">
        <v>1</v>
      </c>
    </row>
    <row r="1789" customFormat="false" ht="15.8" hidden="false" customHeight="false" outlineLevel="0" collapsed="false">
      <c r="A1789" s="0" t="str">
        <f aca="false">MID(C1789,1,2)</f>
        <v>05</v>
      </c>
      <c r="B1789" s="0" t="str">
        <f aca="false">VLOOKUP(A1789,Nomenclature!$E$1:$F$9,2,0)</f>
        <v>Habitat Communautaire</v>
      </c>
      <c r="C1789" s="5" t="s">
        <v>377</v>
      </c>
      <c r="D1789" s="4" t="s">
        <v>155</v>
      </c>
      <c r="E1789" s="4" t="s">
        <v>734</v>
      </c>
      <c r="F1789" s="4" t="n">
        <v>0</v>
      </c>
      <c r="G1789" s="4" t="n">
        <v>0</v>
      </c>
      <c r="H1789" s="4" t="n">
        <v>0</v>
      </c>
      <c r="I1789" s="4" t="n">
        <f aca="false">SUMIFS(bibli_modele_init!$D$1:$D$4467,bibli_modele_init!$A$1:$A$4467,$C1789,bibli_modele_init!$C$1:$C$4467,$E1789)</f>
        <v>0</v>
      </c>
      <c r="J1789" s="0" t="n">
        <f aca="false">SUMIFS(bibli_modele_init!$E$1:$E$4467,bibli_modele_init!$A$1:$A$4467,$C1789,bibli_modele_init!$C$1:$C$4467,$E1789)</f>
        <v>0</v>
      </c>
      <c r="K1789" s="0" t="n">
        <f aca="false">F1789-I1789</f>
        <v>0</v>
      </c>
      <c r="L1789" s="0" t="n">
        <f aca="false">G1789-J1789</f>
        <v>0</v>
      </c>
      <c r="M1789" s="0" t="n">
        <v>1</v>
      </c>
    </row>
    <row r="1790" customFormat="false" ht="15.8" hidden="false" customHeight="false" outlineLevel="0" collapsed="false">
      <c r="A1790" s="0" t="str">
        <f aca="false">MID(C1790,1,2)</f>
        <v>05</v>
      </c>
      <c r="B1790" s="0" t="str">
        <f aca="false">VLOOKUP(A1790,Nomenclature!$E$1:$F$9,2,0)</f>
        <v>Habitat Communautaire</v>
      </c>
      <c r="C1790" s="5" t="s">
        <v>377</v>
      </c>
      <c r="D1790" s="4" t="s">
        <v>239</v>
      </c>
      <c r="E1790" s="4" t="s">
        <v>735</v>
      </c>
      <c r="F1790" s="4" t="n">
        <v>0</v>
      </c>
      <c r="G1790" s="4" t="n">
        <v>0</v>
      </c>
      <c r="H1790" s="4" t="n">
        <v>0</v>
      </c>
      <c r="I1790" s="4" t="n">
        <f aca="false">SUMIFS(bibli_modele_init!$D$1:$D$4467,bibli_modele_init!$A$1:$A$4467,$C1790,bibli_modele_init!$C$1:$C$4467,$E1790)</f>
        <v>0</v>
      </c>
      <c r="J1790" s="0" t="n">
        <f aca="false">SUMIFS(bibli_modele_init!$E$1:$E$4467,bibli_modele_init!$A$1:$A$4467,$C1790,bibli_modele_init!$C$1:$C$4467,$E1790)</f>
        <v>0</v>
      </c>
      <c r="K1790" s="0" t="n">
        <f aca="false">F1790-I1790</f>
        <v>0</v>
      </c>
      <c r="L1790" s="0" t="n">
        <f aca="false">G1790-J1790</f>
        <v>0</v>
      </c>
      <c r="M1790" s="0" t="n">
        <v>1</v>
      </c>
    </row>
    <row r="1791" customFormat="false" ht="15.8" hidden="false" customHeight="false" outlineLevel="0" collapsed="false">
      <c r="A1791" s="0" t="str">
        <f aca="false">MID(C1791,1,2)</f>
        <v>05</v>
      </c>
      <c r="B1791" s="0" t="str">
        <f aca="false">VLOOKUP(A1791,Nomenclature!$E$1:$F$9,2,0)</f>
        <v>Habitat Communautaire</v>
      </c>
      <c r="C1791" s="5" t="s">
        <v>377</v>
      </c>
      <c r="D1791" s="4" t="s">
        <v>155</v>
      </c>
      <c r="E1791" s="4" t="s">
        <v>736</v>
      </c>
      <c r="F1791" s="4" t="n">
        <v>0</v>
      </c>
      <c r="G1791" s="4" t="n">
        <v>0</v>
      </c>
      <c r="H1791" s="4" t="n">
        <v>0</v>
      </c>
      <c r="I1791" s="4" t="n">
        <f aca="false">SUMIFS(bibli_modele_init!$D$1:$D$4467,bibli_modele_init!$A$1:$A$4467,$C1791,bibli_modele_init!$C$1:$C$4467,$E1791)</f>
        <v>0</v>
      </c>
      <c r="J1791" s="0" t="n">
        <f aca="false">SUMIFS(bibli_modele_init!$E$1:$E$4467,bibli_modele_init!$A$1:$A$4467,$C1791,bibli_modele_init!$C$1:$C$4467,$E1791)</f>
        <v>0</v>
      </c>
      <c r="K1791" s="0" t="n">
        <f aca="false">F1791-I1791</f>
        <v>0</v>
      </c>
      <c r="L1791" s="0" t="n">
        <f aca="false">G1791-J1791</f>
        <v>0</v>
      </c>
      <c r="M1791" s="0" t="n">
        <v>1</v>
      </c>
    </row>
    <row r="1792" customFormat="false" ht="15.8" hidden="false" customHeight="false" outlineLevel="0" collapsed="false">
      <c r="A1792" s="0" t="str">
        <f aca="false">MID(C1792,1,2)</f>
        <v>05</v>
      </c>
      <c r="B1792" s="0" t="str">
        <f aca="false">VLOOKUP(A1792,Nomenclature!$E$1:$F$9,2,0)</f>
        <v>Habitat Communautaire</v>
      </c>
      <c r="C1792" s="5" t="s">
        <v>377</v>
      </c>
      <c r="D1792" s="4" t="s">
        <v>239</v>
      </c>
      <c r="E1792" s="4" t="s">
        <v>737</v>
      </c>
      <c r="F1792" s="4" t="n">
        <v>0</v>
      </c>
      <c r="G1792" s="4" t="n">
        <v>0</v>
      </c>
      <c r="H1792" s="4" t="n">
        <v>0</v>
      </c>
      <c r="I1792" s="4" t="n">
        <f aca="false">SUMIFS(bibli_modele_init!$D$1:$D$4467,bibli_modele_init!$A$1:$A$4467,$C1792,bibli_modele_init!$C$1:$C$4467,$E1792)</f>
        <v>0</v>
      </c>
      <c r="J1792" s="0" t="n">
        <f aca="false">SUMIFS(bibli_modele_init!$E$1:$E$4467,bibli_modele_init!$A$1:$A$4467,$C1792,bibli_modele_init!$C$1:$C$4467,$E1792)</f>
        <v>0</v>
      </c>
      <c r="K1792" s="0" t="n">
        <f aca="false">F1792-I1792</f>
        <v>0</v>
      </c>
      <c r="L1792" s="0" t="n">
        <f aca="false">G1792-J1792</f>
        <v>0</v>
      </c>
      <c r="M1792" s="0" t="n">
        <v>1</v>
      </c>
    </row>
    <row r="1793" customFormat="false" ht="15.8" hidden="false" customHeight="false" outlineLevel="0" collapsed="false">
      <c r="A1793" s="0" t="str">
        <f aca="false">MID(C1793,1,2)</f>
        <v>05</v>
      </c>
      <c r="B1793" s="0" t="str">
        <f aca="false">VLOOKUP(A1793,Nomenclature!$E$1:$F$9,2,0)</f>
        <v>Habitat Communautaire</v>
      </c>
      <c r="C1793" s="5" t="s">
        <v>377</v>
      </c>
      <c r="D1793" s="4" t="s">
        <v>738</v>
      </c>
      <c r="E1793" s="4" t="s">
        <v>738</v>
      </c>
      <c r="F1793" s="4" t="n">
        <v>0.15</v>
      </c>
      <c r="G1793" s="4" t="n">
        <v>20</v>
      </c>
      <c r="H1793" s="4" t="n">
        <v>0</v>
      </c>
      <c r="I1793" s="4" t="n">
        <f aca="false">SUMIFS(bibli_modele_init!$D$1:$D$4467,bibli_modele_init!$A$1:$A$4467,$C1793,bibli_modele_init!$C$1:$C$4467,$E1793)</f>
        <v>0.15</v>
      </c>
      <c r="J1793" s="0" t="n">
        <f aca="false">SUMIFS(bibli_modele_init!$E$1:$E$4467,bibli_modele_init!$A$1:$A$4467,$C1793,bibli_modele_init!$C$1:$C$4467,$E1793)</f>
        <v>20</v>
      </c>
      <c r="K1793" s="0" t="n">
        <f aca="false">F1793-I1793</f>
        <v>0</v>
      </c>
      <c r="L1793" s="0" t="n">
        <f aca="false">G1793-J1793</f>
        <v>0</v>
      </c>
      <c r="M1793" s="0" t="n">
        <v>1</v>
      </c>
    </row>
    <row r="1794" customFormat="false" ht="15.8" hidden="false" customHeight="false" outlineLevel="0" collapsed="false">
      <c r="A1794" s="0" t="str">
        <f aca="false">MID(C1794,1,2)</f>
        <v>05</v>
      </c>
      <c r="B1794" s="0" t="str">
        <f aca="false">VLOOKUP(A1794,Nomenclature!$E$1:$F$9,2,0)</f>
        <v>Habitat Communautaire</v>
      </c>
      <c r="C1794" s="5" t="s">
        <v>535</v>
      </c>
      <c r="D1794" s="4" t="s">
        <v>155</v>
      </c>
      <c r="E1794" s="4" t="s">
        <v>732</v>
      </c>
      <c r="F1794" s="4" t="n">
        <v>0</v>
      </c>
      <c r="G1794" s="4" t="n">
        <v>0</v>
      </c>
      <c r="H1794" s="4" t="n">
        <v>0</v>
      </c>
      <c r="I1794" s="4" t="n">
        <f aca="false">SUMIFS(bibli_modele_init!$D$1:$D$4467,bibli_modele_init!$A$1:$A$4467,$C1794,bibli_modele_init!$C$1:$C$4467,$E1794)</f>
        <v>0</v>
      </c>
      <c r="J1794" s="0" t="n">
        <f aca="false">SUMIFS(bibli_modele_init!$E$1:$E$4467,bibli_modele_init!$A$1:$A$4467,$C1794,bibli_modele_init!$C$1:$C$4467,$E1794)</f>
        <v>0</v>
      </c>
      <c r="K1794" s="0" t="n">
        <f aca="false">F1794-I1794</f>
        <v>0</v>
      </c>
      <c r="L1794" s="0" t="n">
        <f aca="false">G1794-J1794</f>
        <v>0</v>
      </c>
      <c r="M1794" s="0" t="n">
        <v>1</v>
      </c>
    </row>
    <row r="1795" customFormat="false" ht="15.8" hidden="false" customHeight="false" outlineLevel="0" collapsed="false">
      <c r="A1795" s="0" t="str">
        <f aca="false">MID(C1795,1,2)</f>
        <v>05</v>
      </c>
      <c r="B1795" s="0" t="str">
        <f aca="false">VLOOKUP(A1795,Nomenclature!$E$1:$F$9,2,0)</f>
        <v>Habitat Communautaire</v>
      </c>
      <c r="C1795" s="5" t="s">
        <v>535</v>
      </c>
      <c r="D1795" s="4" t="s">
        <v>239</v>
      </c>
      <c r="E1795" s="4" t="s">
        <v>733</v>
      </c>
      <c r="F1795" s="4" t="n">
        <v>0</v>
      </c>
      <c r="G1795" s="4" t="n">
        <v>0</v>
      </c>
      <c r="H1795" s="4" t="n">
        <v>0</v>
      </c>
      <c r="I1795" s="4" t="n">
        <f aca="false">SUMIFS(bibli_modele_init!$D$1:$D$4467,bibli_modele_init!$A$1:$A$4467,$C1795,bibli_modele_init!$C$1:$C$4467,$E1795)</f>
        <v>0</v>
      </c>
      <c r="J1795" s="0" t="n">
        <f aca="false">SUMIFS(bibli_modele_init!$E$1:$E$4467,bibli_modele_init!$A$1:$A$4467,$C1795,bibli_modele_init!$C$1:$C$4467,$E1795)</f>
        <v>0</v>
      </c>
      <c r="K1795" s="0" t="n">
        <f aca="false">F1795-I1795</f>
        <v>0</v>
      </c>
      <c r="L1795" s="0" t="n">
        <f aca="false">G1795-J1795</f>
        <v>0</v>
      </c>
      <c r="M1795" s="0" t="n">
        <v>1</v>
      </c>
    </row>
    <row r="1796" customFormat="false" ht="15.8" hidden="false" customHeight="false" outlineLevel="0" collapsed="false">
      <c r="A1796" s="0" t="str">
        <f aca="false">MID(C1796,1,2)</f>
        <v>05</v>
      </c>
      <c r="B1796" s="0" t="str">
        <f aca="false">VLOOKUP(A1796,Nomenclature!$E$1:$F$9,2,0)</f>
        <v>Habitat Communautaire</v>
      </c>
      <c r="C1796" s="5" t="s">
        <v>535</v>
      </c>
      <c r="D1796" s="4" t="s">
        <v>155</v>
      </c>
      <c r="E1796" s="4" t="s">
        <v>734</v>
      </c>
      <c r="F1796" s="4" t="n">
        <v>0</v>
      </c>
      <c r="G1796" s="4" t="n">
        <v>0</v>
      </c>
      <c r="H1796" s="4" t="n">
        <v>0</v>
      </c>
      <c r="I1796" s="4" t="n">
        <f aca="false">SUMIFS(bibli_modele_init!$D$1:$D$4467,bibli_modele_init!$A$1:$A$4467,$C1796,bibli_modele_init!$C$1:$C$4467,$E1796)</f>
        <v>0</v>
      </c>
      <c r="J1796" s="0" t="n">
        <f aca="false">SUMIFS(bibli_modele_init!$E$1:$E$4467,bibli_modele_init!$A$1:$A$4467,$C1796,bibli_modele_init!$C$1:$C$4467,$E1796)</f>
        <v>0</v>
      </c>
      <c r="K1796" s="0" t="n">
        <f aca="false">F1796-I1796</f>
        <v>0</v>
      </c>
      <c r="L1796" s="0" t="n">
        <f aca="false">G1796-J1796</f>
        <v>0</v>
      </c>
      <c r="M1796" s="0" t="n">
        <v>1</v>
      </c>
    </row>
    <row r="1797" customFormat="false" ht="15.8" hidden="false" customHeight="false" outlineLevel="0" collapsed="false">
      <c r="A1797" s="0" t="str">
        <f aca="false">MID(C1797,1,2)</f>
        <v>05</v>
      </c>
      <c r="B1797" s="0" t="str">
        <f aca="false">VLOOKUP(A1797,Nomenclature!$E$1:$F$9,2,0)</f>
        <v>Habitat Communautaire</v>
      </c>
      <c r="C1797" s="5" t="s">
        <v>535</v>
      </c>
      <c r="D1797" s="4" t="s">
        <v>239</v>
      </c>
      <c r="E1797" s="4" t="s">
        <v>735</v>
      </c>
      <c r="F1797" s="4" t="n">
        <v>0</v>
      </c>
      <c r="G1797" s="4" t="n">
        <v>0</v>
      </c>
      <c r="H1797" s="4" t="n">
        <v>0</v>
      </c>
      <c r="I1797" s="4" t="n">
        <f aca="false">SUMIFS(bibli_modele_init!$D$1:$D$4467,bibli_modele_init!$A$1:$A$4467,$C1797,bibli_modele_init!$C$1:$C$4467,$E1797)</f>
        <v>0</v>
      </c>
      <c r="J1797" s="0" t="n">
        <f aca="false">SUMIFS(bibli_modele_init!$E$1:$E$4467,bibli_modele_init!$A$1:$A$4467,$C1797,bibli_modele_init!$C$1:$C$4467,$E1797)</f>
        <v>0</v>
      </c>
      <c r="K1797" s="0" t="n">
        <f aca="false">F1797-I1797</f>
        <v>0</v>
      </c>
      <c r="L1797" s="0" t="n">
        <f aca="false">G1797-J1797</f>
        <v>0</v>
      </c>
      <c r="M1797" s="0" t="n">
        <v>1</v>
      </c>
    </row>
    <row r="1798" customFormat="false" ht="15.8" hidden="false" customHeight="false" outlineLevel="0" collapsed="false">
      <c r="A1798" s="0" t="str">
        <f aca="false">MID(C1798,1,2)</f>
        <v>05</v>
      </c>
      <c r="B1798" s="0" t="str">
        <f aca="false">VLOOKUP(A1798,Nomenclature!$E$1:$F$9,2,0)</f>
        <v>Habitat Communautaire</v>
      </c>
      <c r="C1798" s="5" t="s">
        <v>535</v>
      </c>
      <c r="D1798" s="4" t="s">
        <v>155</v>
      </c>
      <c r="E1798" s="4" t="s">
        <v>736</v>
      </c>
      <c r="F1798" s="4" t="n">
        <v>0</v>
      </c>
      <c r="G1798" s="4" t="n">
        <v>0</v>
      </c>
      <c r="H1798" s="4" t="n">
        <v>0</v>
      </c>
      <c r="I1798" s="4" t="n">
        <f aca="false">SUMIFS(bibli_modele_init!$D$1:$D$4467,bibli_modele_init!$A$1:$A$4467,$C1798,bibli_modele_init!$C$1:$C$4467,$E1798)</f>
        <v>0</v>
      </c>
      <c r="J1798" s="0" t="n">
        <f aca="false">SUMIFS(bibli_modele_init!$E$1:$E$4467,bibli_modele_init!$A$1:$A$4467,$C1798,bibli_modele_init!$C$1:$C$4467,$E1798)</f>
        <v>0</v>
      </c>
      <c r="K1798" s="0" t="n">
        <f aca="false">F1798-I1798</f>
        <v>0</v>
      </c>
      <c r="L1798" s="0" t="n">
        <f aca="false">G1798-J1798</f>
        <v>0</v>
      </c>
      <c r="M1798" s="0" t="n">
        <v>1</v>
      </c>
    </row>
    <row r="1799" customFormat="false" ht="15.8" hidden="false" customHeight="false" outlineLevel="0" collapsed="false">
      <c r="A1799" s="0" t="str">
        <f aca="false">MID(C1799,1,2)</f>
        <v>05</v>
      </c>
      <c r="B1799" s="0" t="str">
        <f aca="false">VLOOKUP(A1799,Nomenclature!$E$1:$F$9,2,0)</f>
        <v>Habitat Communautaire</v>
      </c>
      <c r="C1799" s="5" t="s">
        <v>535</v>
      </c>
      <c r="D1799" s="4" t="s">
        <v>239</v>
      </c>
      <c r="E1799" s="4" t="s">
        <v>737</v>
      </c>
      <c r="F1799" s="4" t="n">
        <v>0</v>
      </c>
      <c r="G1799" s="4" t="n">
        <v>0</v>
      </c>
      <c r="H1799" s="4" t="n">
        <v>0</v>
      </c>
      <c r="I1799" s="4" t="n">
        <f aca="false">SUMIFS(bibli_modele_init!$D$1:$D$4467,bibli_modele_init!$A$1:$A$4467,$C1799,bibli_modele_init!$C$1:$C$4467,$E1799)</f>
        <v>0</v>
      </c>
      <c r="J1799" s="0" t="n">
        <f aca="false">SUMIFS(bibli_modele_init!$E$1:$E$4467,bibli_modele_init!$A$1:$A$4467,$C1799,bibli_modele_init!$C$1:$C$4467,$E1799)</f>
        <v>0</v>
      </c>
      <c r="K1799" s="0" t="n">
        <f aca="false">F1799-I1799</f>
        <v>0</v>
      </c>
      <c r="L1799" s="0" t="n">
        <f aca="false">G1799-J1799</f>
        <v>0</v>
      </c>
      <c r="M1799" s="0" t="n">
        <v>1</v>
      </c>
    </row>
    <row r="1800" customFormat="false" ht="15.8" hidden="false" customHeight="false" outlineLevel="0" collapsed="false">
      <c r="A1800" s="0" t="str">
        <f aca="false">MID(C1800,1,2)</f>
        <v>05</v>
      </c>
      <c r="B1800" s="0" t="str">
        <f aca="false">VLOOKUP(A1800,Nomenclature!$E$1:$F$9,2,0)</f>
        <v>Habitat Communautaire</v>
      </c>
      <c r="C1800" s="5" t="s">
        <v>535</v>
      </c>
      <c r="D1800" s="4" t="s">
        <v>738</v>
      </c>
      <c r="E1800" s="4" t="s">
        <v>738</v>
      </c>
      <c r="F1800" s="4" t="n">
        <v>0.15</v>
      </c>
      <c r="G1800" s="4" t="n">
        <v>20</v>
      </c>
      <c r="H1800" s="4" t="n">
        <v>0</v>
      </c>
      <c r="I1800" s="4" t="n">
        <f aca="false">SUMIFS(bibli_modele_init!$D$1:$D$4467,bibli_modele_init!$A$1:$A$4467,$C1800,bibli_modele_init!$C$1:$C$4467,$E1800)</f>
        <v>0.15</v>
      </c>
      <c r="J1800" s="0" t="n">
        <f aca="false">SUMIFS(bibli_modele_init!$E$1:$E$4467,bibli_modele_init!$A$1:$A$4467,$C1800,bibli_modele_init!$C$1:$C$4467,$E1800)</f>
        <v>20</v>
      </c>
      <c r="K1800" s="0" t="n">
        <f aca="false">F1800-I1800</f>
        <v>0</v>
      </c>
      <c r="L1800" s="0" t="n">
        <f aca="false">G1800-J1800</f>
        <v>0</v>
      </c>
      <c r="M1800" s="0" t="n">
        <v>1</v>
      </c>
    </row>
    <row r="1801" customFormat="false" ht="15.8" hidden="false" customHeight="false" outlineLevel="0" collapsed="false">
      <c r="A1801" s="0" t="str">
        <f aca="false">MID(C1801,1,2)</f>
        <v>05</v>
      </c>
      <c r="B1801" s="0" t="str">
        <f aca="false">VLOOKUP(A1801,Nomenclature!$E$1:$F$9,2,0)</f>
        <v>Habitat Communautaire</v>
      </c>
      <c r="C1801" s="5" t="s">
        <v>682</v>
      </c>
      <c r="D1801" s="4" t="s">
        <v>155</v>
      </c>
      <c r="E1801" s="4" t="s">
        <v>732</v>
      </c>
      <c r="F1801" s="4" t="n">
        <v>0</v>
      </c>
      <c r="G1801" s="4" t="n">
        <v>0</v>
      </c>
      <c r="H1801" s="4" t="n">
        <v>0</v>
      </c>
      <c r="I1801" s="4" t="n">
        <f aca="false">SUMIFS(bibli_modele_init!$D$1:$D$4467,bibli_modele_init!$A$1:$A$4467,$C1801,bibli_modele_init!$C$1:$C$4467,$E1801)</f>
        <v>0</v>
      </c>
      <c r="J1801" s="0" t="n">
        <f aca="false">SUMIFS(bibli_modele_init!$E$1:$E$4467,bibli_modele_init!$A$1:$A$4467,$C1801,bibli_modele_init!$C$1:$C$4467,$E1801)</f>
        <v>0</v>
      </c>
      <c r="K1801" s="0" t="n">
        <f aca="false">F1801-I1801</f>
        <v>0</v>
      </c>
      <c r="L1801" s="0" t="n">
        <f aca="false">G1801-J1801</f>
        <v>0</v>
      </c>
      <c r="M1801" s="0" t="n">
        <v>1</v>
      </c>
    </row>
    <row r="1802" customFormat="false" ht="15.8" hidden="false" customHeight="false" outlineLevel="0" collapsed="false">
      <c r="A1802" s="0" t="str">
        <f aca="false">MID(C1802,1,2)</f>
        <v>05</v>
      </c>
      <c r="B1802" s="0" t="str">
        <f aca="false">VLOOKUP(A1802,Nomenclature!$E$1:$F$9,2,0)</f>
        <v>Habitat Communautaire</v>
      </c>
      <c r="C1802" s="5" t="s">
        <v>682</v>
      </c>
      <c r="D1802" s="4" t="s">
        <v>239</v>
      </c>
      <c r="E1802" s="4" t="s">
        <v>733</v>
      </c>
      <c r="F1802" s="4" t="n">
        <v>0</v>
      </c>
      <c r="G1802" s="4" t="n">
        <v>0</v>
      </c>
      <c r="H1802" s="4" t="n">
        <v>0</v>
      </c>
      <c r="I1802" s="4" t="n">
        <f aca="false">SUMIFS(bibli_modele_init!$D$1:$D$4467,bibli_modele_init!$A$1:$A$4467,$C1802,bibli_modele_init!$C$1:$C$4467,$E1802)</f>
        <v>0</v>
      </c>
      <c r="J1802" s="0" t="n">
        <f aca="false">SUMIFS(bibli_modele_init!$E$1:$E$4467,bibli_modele_init!$A$1:$A$4467,$C1802,bibli_modele_init!$C$1:$C$4467,$E1802)</f>
        <v>0</v>
      </c>
      <c r="K1802" s="0" t="n">
        <f aca="false">F1802-I1802</f>
        <v>0</v>
      </c>
      <c r="L1802" s="0" t="n">
        <f aca="false">G1802-J1802</f>
        <v>0</v>
      </c>
      <c r="M1802" s="0" t="n">
        <v>1</v>
      </c>
    </row>
    <row r="1803" customFormat="false" ht="15.8" hidden="false" customHeight="false" outlineLevel="0" collapsed="false">
      <c r="A1803" s="0" t="str">
        <f aca="false">MID(C1803,1,2)</f>
        <v>05</v>
      </c>
      <c r="B1803" s="0" t="str">
        <f aca="false">VLOOKUP(A1803,Nomenclature!$E$1:$F$9,2,0)</f>
        <v>Habitat Communautaire</v>
      </c>
      <c r="C1803" s="5" t="s">
        <v>682</v>
      </c>
      <c r="D1803" s="4" t="s">
        <v>155</v>
      </c>
      <c r="E1803" s="4" t="s">
        <v>734</v>
      </c>
      <c r="F1803" s="4" t="n">
        <v>0</v>
      </c>
      <c r="G1803" s="4" t="n">
        <v>0</v>
      </c>
      <c r="H1803" s="4" t="n">
        <v>0</v>
      </c>
      <c r="I1803" s="4" t="n">
        <f aca="false">SUMIFS(bibli_modele_init!$D$1:$D$4467,bibli_modele_init!$A$1:$A$4467,$C1803,bibli_modele_init!$C$1:$C$4467,$E1803)</f>
        <v>0</v>
      </c>
      <c r="J1803" s="0" t="n">
        <f aca="false">SUMIFS(bibli_modele_init!$E$1:$E$4467,bibli_modele_init!$A$1:$A$4467,$C1803,bibli_modele_init!$C$1:$C$4467,$E1803)</f>
        <v>0</v>
      </c>
      <c r="K1803" s="0" t="n">
        <f aca="false">F1803-I1803</f>
        <v>0</v>
      </c>
      <c r="L1803" s="0" t="n">
        <f aca="false">G1803-J1803</f>
        <v>0</v>
      </c>
      <c r="M1803" s="0" t="n">
        <v>1</v>
      </c>
    </row>
    <row r="1804" customFormat="false" ht="15.8" hidden="false" customHeight="false" outlineLevel="0" collapsed="false">
      <c r="A1804" s="0" t="str">
        <f aca="false">MID(C1804,1,2)</f>
        <v>05</v>
      </c>
      <c r="B1804" s="0" t="str">
        <f aca="false">VLOOKUP(A1804,Nomenclature!$E$1:$F$9,2,0)</f>
        <v>Habitat Communautaire</v>
      </c>
      <c r="C1804" s="5" t="s">
        <v>682</v>
      </c>
      <c r="D1804" s="4" t="s">
        <v>239</v>
      </c>
      <c r="E1804" s="4" t="s">
        <v>735</v>
      </c>
      <c r="F1804" s="4" t="n">
        <v>0</v>
      </c>
      <c r="G1804" s="4" t="n">
        <v>0</v>
      </c>
      <c r="H1804" s="4" t="n">
        <v>0</v>
      </c>
      <c r="I1804" s="4" t="n">
        <f aca="false">SUMIFS(bibli_modele_init!$D$1:$D$4467,bibli_modele_init!$A$1:$A$4467,$C1804,bibli_modele_init!$C$1:$C$4467,$E1804)</f>
        <v>0</v>
      </c>
      <c r="J1804" s="0" t="n">
        <f aca="false">SUMIFS(bibli_modele_init!$E$1:$E$4467,bibli_modele_init!$A$1:$A$4467,$C1804,bibli_modele_init!$C$1:$C$4467,$E1804)</f>
        <v>0</v>
      </c>
      <c r="K1804" s="0" t="n">
        <f aca="false">F1804-I1804</f>
        <v>0</v>
      </c>
      <c r="L1804" s="0" t="n">
        <f aca="false">G1804-J1804</f>
        <v>0</v>
      </c>
      <c r="M1804" s="0" t="n">
        <v>1</v>
      </c>
    </row>
    <row r="1805" customFormat="false" ht="15.8" hidden="false" customHeight="false" outlineLevel="0" collapsed="false">
      <c r="A1805" s="0" t="str">
        <f aca="false">MID(C1805,1,2)</f>
        <v>05</v>
      </c>
      <c r="B1805" s="0" t="str">
        <f aca="false">VLOOKUP(A1805,Nomenclature!$E$1:$F$9,2,0)</f>
        <v>Habitat Communautaire</v>
      </c>
      <c r="C1805" s="5" t="s">
        <v>682</v>
      </c>
      <c r="D1805" s="4" t="s">
        <v>155</v>
      </c>
      <c r="E1805" s="4" t="s">
        <v>736</v>
      </c>
      <c r="F1805" s="4" t="n">
        <v>0</v>
      </c>
      <c r="G1805" s="4" t="n">
        <v>0</v>
      </c>
      <c r="H1805" s="4" t="n">
        <v>0</v>
      </c>
      <c r="I1805" s="4" t="n">
        <f aca="false">SUMIFS(bibli_modele_init!$D$1:$D$4467,bibli_modele_init!$A$1:$A$4467,$C1805,bibli_modele_init!$C$1:$C$4467,$E1805)</f>
        <v>0</v>
      </c>
      <c r="J1805" s="0" t="n">
        <f aca="false">SUMIFS(bibli_modele_init!$E$1:$E$4467,bibli_modele_init!$A$1:$A$4467,$C1805,bibli_modele_init!$C$1:$C$4467,$E1805)</f>
        <v>0</v>
      </c>
      <c r="K1805" s="0" t="n">
        <f aca="false">F1805-I1805</f>
        <v>0</v>
      </c>
      <c r="L1805" s="0" t="n">
        <f aca="false">G1805-J1805</f>
        <v>0</v>
      </c>
      <c r="M1805" s="0" t="n">
        <v>1</v>
      </c>
    </row>
    <row r="1806" customFormat="false" ht="15.8" hidden="false" customHeight="false" outlineLevel="0" collapsed="false">
      <c r="A1806" s="0" t="str">
        <f aca="false">MID(C1806,1,2)</f>
        <v>05</v>
      </c>
      <c r="B1806" s="0" t="str">
        <f aca="false">VLOOKUP(A1806,Nomenclature!$E$1:$F$9,2,0)</f>
        <v>Habitat Communautaire</v>
      </c>
      <c r="C1806" s="5" t="s">
        <v>682</v>
      </c>
      <c r="D1806" s="4" t="s">
        <v>239</v>
      </c>
      <c r="E1806" s="4" t="s">
        <v>737</v>
      </c>
      <c r="F1806" s="4" t="n">
        <v>0</v>
      </c>
      <c r="G1806" s="4" t="n">
        <v>0</v>
      </c>
      <c r="H1806" s="4" t="n">
        <v>0</v>
      </c>
      <c r="I1806" s="4" t="n">
        <f aca="false">SUMIFS(bibli_modele_init!$D$1:$D$4467,bibli_modele_init!$A$1:$A$4467,$C1806,bibli_modele_init!$C$1:$C$4467,$E1806)</f>
        <v>0</v>
      </c>
      <c r="J1806" s="0" t="n">
        <f aca="false">SUMIFS(bibli_modele_init!$E$1:$E$4467,bibli_modele_init!$A$1:$A$4467,$C1806,bibli_modele_init!$C$1:$C$4467,$E1806)</f>
        <v>0</v>
      </c>
      <c r="K1806" s="0" t="n">
        <f aca="false">F1806-I1806</f>
        <v>0</v>
      </c>
      <c r="L1806" s="0" t="n">
        <f aca="false">G1806-J1806</f>
        <v>0</v>
      </c>
      <c r="M1806" s="0" t="n">
        <v>1</v>
      </c>
    </row>
    <row r="1807" customFormat="false" ht="15.8" hidden="false" customHeight="false" outlineLevel="0" collapsed="false">
      <c r="A1807" s="0" t="str">
        <f aca="false">MID(C1807,1,2)</f>
        <v>05</v>
      </c>
      <c r="B1807" s="0" t="str">
        <f aca="false">VLOOKUP(A1807,Nomenclature!$E$1:$F$9,2,0)</f>
        <v>Habitat Communautaire</v>
      </c>
      <c r="C1807" s="5" t="s">
        <v>682</v>
      </c>
      <c r="D1807" s="4" t="s">
        <v>738</v>
      </c>
      <c r="E1807" s="4" t="s">
        <v>738</v>
      </c>
      <c r="F1807" s="4" t="n">
        <v>0.15</v>
      </c>
      <c r="G1807" s="4" t="n">
        <v>20</v>
      </c>
      <c r="H1807" s="4" t="n">
        <v>0</v>
      </c>
      <c r="I1807" s="4" t="n">
        <f aca="false">SUMIFS(bibli_modele_init!$D$1:$D$4467,bibli_modele_init!$A$1:$A$4467,$C1807,bibli_modele_init!$C$1:$C$4467,$E1807)</f>
        <v>0.15</v>
      </c>
      <c r="J1807" s="0" t="n">
        <f aca="false">SUMIFS(bibli_modele_init!$E$1:$E$4467,bibli_modele_init!$A$1:$A$4467,$C1807,bibli_modele_init!$C$1:$C$4467,$E1807)</f>
        <v>20</v>
      </c>
      <c r="K1807" s="0" t="n">
        <f aca="false">F1807-I1807</f>
        <v>0</v>
      </c>
      <c r="L1807" s="0" t="n">
        <f aca="false">G1807-J1807</f>
        <v>0</v>
      </c>
      <c r="M1807" s="0" t="n">
        <v>1</v>
      </c>
    </row>
    <row r="1808" customFormat="false" ht="15.8" hidden="false" customHeight="false" outlineLevel="0" collapsed="false">
      <c r="A1808" s="0" t="str">
        <f aca="false">MID(C1808,1,2)</f>
        <v>06</v>
      </c>
      <c r="B1808" s="0" t="str">
        <f aca="false">VLOOKUP(A1808,Nomenclature!$E$1:$F$9,2,0)</f>
        <v>Santé Action Sociale</v>
      </c>
      <c r="C1808" s="5" t="s">
        <v>423</v>
      </c>
      <c r="D1808" s="4" t="s">
        <v>155</v>
      </c>
      <c r="E1808" s="4" t="s">
        <v>732</v>
      </c>
      <c r="F1808" s="4" t="n">
        <v>0.801163265292379</v>
      </c>
      <c r="G1808" s="4" t="n">
        <v>63.5678437834148</v>
      </c>
      <c r="H1808" s="4" t="n">
        <v>1501.815442</v>
      </c>
      <c r="I1808" s="4" t="n">
        <f aca="false">SUMIFS(bibli_modele_init!$D$1:$D$4467,bibli_modele_init!$A$1:$A$4467,$C1808,bibli_modele_init!$C$1:$C$4467,$E1808)</f>
        <v>0.808107731532347</v>
      </c>
      <c r="J1808" s="0" t="n">
        <f aca="false">SUMIFS(bibli_modele_init!$E$1:$E$4467,bibli_modele_init!$A$1:$A$4467,$C1808,bibli_modele_init!$C$1:$C$4467,$E1808)</f>
        <v>140.086872698612</v>
      </c>
      <c r="K1808" s="0" t="n">
        <f aca="false">F1808-I1808</f>
        <v>-0.00694446623996803</v>
      </c>
      <c r="L1808" s="0" t="n">
        <f aca="false">G1808-J1808</f>
        <v>-76.5190289151972</v>
      </c>
      <c r="M1808" s="0" t="n">
        <v>1</v>
      </c>
    </row>
    <row r="1809" customFormat="false" ht="15.8" hidden="false" customHeight="false" outlineLevel="0" collapsed="false">
      <c r="A1809" s="0" t="str">
        <f aca="false">MID(C1809,1,2)</f>
        <v>06</v>
      </c>
      <c r="B1809" s="0" t="str">
        <f aca="false">VLOOKUP(A1809,Nomenclature!$E$1:$F$9,2,0)</f>
        <v>Santé Action Sociale</v>
      </c>
      <c r="C1809" s="5" t="s">
        <v>423</v>
      </c>
      <c r="D1809" s="4" t="s">
        <v>239</v>
      </c>
      <c r="E1809" s="4" t="s">
        <v>733</v>
      </c>
      <c r="F1809" s="4" t="n">
        <v>0.187275309318854</v>
      </c>
      <c r="G1809" s="4" t="n">
        <v>60.9773534688111</v>
      </c>
      <c r="H1809" s="4" t="n">
        <v>459.2580899</v>
      </c>
      <c r="I1809" s="4" t="n">
        <f aca="false">SUMIFS(bibli_modele_init!$D$1:$D$4467,bibli_modele_init!$A$1:$A$4467,$C1809,bibli_modele_init!$C$1:$C$4467,$E1809)</f>
        <v>0.197336181243622</v>
      </c>
      <c r="J1809" s="0" t="n">
        <f aca="false">SUMIFS(bibli_modele_init!$E$1:$E$4467,bibli_modele_init!$A$1:$A$4467,$C1809,bibli_modele_init!$C$1:$C$4467,$E1809)</f>
        <v>61.3666251552092</v>
      </c>
      <c r="K1809" s="0" t="n">
        <f aca="false">F1809-I1809</f>
        <v>-0.010060871924768</v>
      </c>
      <c r="L1809" s="0" t="n">
        <f aca="false">G1809-J1809</f>
        <v>-0.389271686398097</v>
      </c>
      <c r="M1809" s="0" t="n">
        <v>1</v>
      </c>
    </row>
    <row r="1810" customFormat="false" ht="15.8" hidden="false" customHeight="false" outlineLevel="0" collapsed="false">
      <c r="A1810" s="0" t="str">
        <f aca="false">MID(C1810,1,2)</f>
        <v>06</v>
      </c>
      <c r="B1810" s="0" t="str">
        <f aca="false">VLOOKUP(A1810,Nomenclature!$E$1:$F$9,2,0)</f>
        <v>Santé Action Sociale</v>
      </c>
      <c r="C1810" s="5" t="s">
        <v>423</v>
      </c>
      <c r="D1810" s="4" t="s">
        <v>155</v>
      </c>
      <c r="E1810" s="4" t="s">
        <v>734</v>
      </c>
      <c r="F1810" s="4" t="n">
        <v>0.206700122445434</v>
      </c>
      <c r="G1810" s="4" t="n">
        <v>47.647059</v>
      </c>
      <c r="H1810" s="4" t="n">
        <v>459.2580899</v>
      </c>
      <c r="I1810" s="4" t="n">
        <f aca="false">SUMIFS(bibli_modele_init!$D$1:$D$4467,bibli_modele_init!$A$1:$A$4467,$C1810,bibli_modele_init!$C$1:$C$4467,$E1810)</f>
        <v>0.187642615261811</v>
      </c>
      <c r="J1810" s="0" t="n">
        <f aca="false">SUMIFS(bibli_modele_init!$E$1:$E$4467,bibli_modele_init!$A$1:$A$4467,$C1810,bibli_modele_init!$C$1:$C$4467,$E1810)</f>
        <v>47.647059</v>
      </c>
      <c r="K1810" s="0" t="n">
        <f aca="false">F1810-I1810</f>
        <v>0.019057507183623</v>
      </c>
      <c r="L1810" s="0" t="n">
        <f aca="false">G1810-J1810</f>
        <v>0</v>
      </c>
      <c r="M1810" s="0" t="n">
        <v>1</v>
      </c>
    </row>
    <row r="1811" customFormat="false" ht="15.8" hidden="false" customHeight="false" outlineLevel="0" collapsed="false">
      <c r="A1811" s="0" t="str">
        <f aca="false">MID(C1811,1,2)</f>
        <v>06</v>
      </c>
      <c r="B1811" s="0" t="str">
        <f aca="false">VLOOKUP(A1811,Nomenclature!$E$1:$F$9,2,0)</f>
        <v>Santé Action Sociale</v>
      </c>
      <c r="C1811" s="5" t="s">
        <v>423</v>
      </c>
      <c r="D1811" s="4" t="s">
        <v>239</v>
      </c>
      <c r="E1811" s="4" t="s">
        <v>735</v>
      </c>
      <c r="F1811" s="4" t="n">
        <v>0.0483170298042644</v>
      </c>
      <c r="G1811" s="4" t="n">
        <v>47.647059</v>
      </c>
      <c r="H1811" s="4" t="n">
        <v>459.2580899</v>
      </c>
      <c r="I1811" s="4" t="n">
        <f aca="false">SUMIFS(bibli_modele_init!$D$1:$D$4467,bibli_modele_init!$A$1:$A$4467,$C1811,bibli_modele_init!$C$1:$C$4467,$E1811)</f>
        <v>0.0509127347608545</v>
      </c>
      <c r="J1811" s="0" t="n">
        <f aca="false">SUMIFS(bibli_modele_init!$E$1:$E$4467,bibli_modele_init!$A$1:$A$4467,$C1811,bibli_modele_init!$C$1:$C$4467,$E1811)</f>
        <v>47.647059</v>
      </c>
      <c r="K1811" s="0" t="n">
        <f aca="false">F1811-I1811</f>
        <v>-0.0025957049565901</v>
      </c>
      <c r="L1811" s="0" t="n">
        <f aca="false">G1811-J1811</f>
        <v>0</v>
      </c>
      <c r="M1811" s="0" t="n">
        <v>1</v>
      </c>
    </row>
    <row r="1812" customFormat="false" ht="15.8" hidden="false" customHeight="false" outlineLevel="0" collapsed="false">
      <c r="A1812" s="0" t="str">
        <f aca="false">MID(C1812,1,2)</f>
        <v>06</v>
      </c>
      <c r="B1812" s="0" t="str">
        <f aca="false">VLOOKUP(A1812,Nomenclature!$E$1:$F$9,2,0)</f>
        <v>Santé Action Sociale</v>
      </c>
      <c r="C1812" s="5" t="s">
        <v>423</v>
      </c>
      <c r="D1812" s="4" t="s">
        <v>155</v>
      </c>
      <c r="E1812" s="4" t="s">
        <v>736</v>
      </c>
      <c r="F1812" s="4" t="n">
        <v>0.352511836728647</v>
      </c>
      <c r="G1812" s="4" t="n">
        <v>57.652941345</v>
      </c>
      <c r="H1812" s="4" t="n">
        <v>1501.815442</v>
      </c>
      <c r="I1812" s="4" t="n">
        <f aca="false">SUMIFS(bibli_modele_init!$D$1:$D$4467,bibli_modele_init!$A$1:$A$4467,$C1812,bibli_modele_init!$C$1:$C$4467,$E1812)</f>
        <v>0.32001066168681</v>
      </c>
      <c r="J1812" s="0" t="n">
        <f aca="false">SUMIFS(bibli_modele_init!$E$1:$E$4467,bibli_modele_init!$A$1:$A$4467,$C1812,bibli_modele_init!$C$1:$C$4467,$E1812)</f>
        <v>57.652941345</v>
      </c>
      <c r="K1812" s="0" t="n">
        <f aca="false">F1812-I1812</f>
        <v>0.032501175041837</v>
      </c>
      <c r="L1812" s="0" t="n">
        <f aca="false">G1812-J1812</f>
        <v>0</v>
      </c>
      <c r="M1812" s="0" t="n">
        <v>1</v>
      </c>
    </row>
    <row r="1813" customFormat="false" ht="15.8" hidden="false" customHeight="false" outlineLevel="0" collapsed="false">
      <c r="A1813" s="0" t="str">
        <f aca="false">MID(C1813,1,2)</f>
        <v>06</v>
      </c>
      <c r="B1813" s="0" t="str">
        <f aca="false">VLOOKUP(A1813,Nomenclature!$E$1:$F$9,2,0)</f>
        <v>Santé Action Sociale</v>
      </c>
      <c r="C1813" s="5" t="s">
        <v>423</v>
      </c>
      <c r="D1813" s="4" t="s">
        <v>239</v>
      </c>
      <c r="E1813" s="4" t="s">
        <v>737</v>
      </c>
      <c r="F1813" s="4" t="n">
        <v>0.0824011361002958</v>
      </c>
      <c r="G1813" s="4" t="n">
        <v>56.54117664</v>
      </c>
      <c r="H1813" s="4" t="n">
        <v>459.2580899</v>
      </c>
      <c r="I1813" s="4" t="n">
        <f aca="false">SUMIFS(bibli_modele_init!$D$1:$D$4467,bibli_modele_init!$A$1:$A$4467,$C1813,bibli_modele_init!$C$1:$C$4467,$E1813)</f>
        <v>0.0868279197471938</v>
      </c>
      <c r="J1813" s="0" t="n">
        <f aca="false">SUMIFS(bibli_modele_init!$E$1:$E$4467,bibli_modele_init!$A$1:$A$4467,$C1813,bibli_modele_init!$C$1:$C$4467,$E1813)</f>
        <v>56.54117664</v>
      </c>
      <c r="K1813" s="0" t="n">
        <f aca="false">F1813-I1813</f>
        <v>-0.004426783646898</v>
      </c>
      <c r="L1813" s="0" t="n">
        <f aca="false">G1813-J1813</f>
        <v>0</v>
      </c>
      <c r="M1813" s="0" t="n">
        <v>1</v>
      </c>
    </row>
    <row r="1814" customFormat="false" ht="15.8" hidden="false" customHeight="false" outlineLevel="0" collapsed="false">
      <c r="A1814" s="0" t="str">
        <f aca="false">MID(C1814,1,2)</f>
        <v>06</v>
      </c>
      <c r="B1814" s="0" t="str">
        <f aca="false">VLOOKUP(A1814,Nomenclature!$E$1:$F$9,2,0)</f>
        <v>Santé Action Sociale</v>
      </c>
      <c r="C1814" s="5" t="s">
        <v>423</v>
      </c>
      <c r="D1814" s="4" t="s">
        <v>738</v>
      </c>
      <c r="E1814" s="4" t="s">
        <v>738</v>
      </c>
      <c r="F1814" s="4" t="n">
        <v>0.15</v>
      </c>
      <c r="G1814" s="4" t="n">
        <v>20</v>
      </c>
      <c r="H1814" s="4" t="n">
        <v>0</v>
      </c>
      <c r="I1814" s="4" t="n">
        <f aca="false">SUMIFS(bibli_modele_init!$D$1:$D$4467,bibli_modele_init!$A$1:$A$4467,$C1814,bibli_modele_init!$C$1:$C$4467,$E1814)</f>
        <v>0.15</v>
      </c>
      <c r="J1814" s="0" t="n">
        <f aca="false">SUMIFS(bibli_modele_init!$E$1:$E$4467,bibli_modele_init!$A$1:$A$4467,$C1814,bibli_modele_init!$C$1:$C$4467,$E1814)</f>
        <v>20</v>
      </c>
      <c r="K1814" s="0" t="n">
        <f aca="false">F1814-I1814</f>
        <v>0</v>
      </c>
      <c r="L1814" s="0" t="n">
        <f aca="false">G1814-J1814</f>
        <v>0</v>
      </c>
      <c r="M1814" s="0" t="n">
        <v>1</v>
      </c>
    </row>
    <row r="1815" customFormat="false" ht="15.8" hidden="false" customHeight="false" outlineLevel="0" collapsed="false">
      <c r="A1815" s="0" t="str">
        <f aca="false">MID(C1815,1,2)</f>
        <v>06</v>
      </c>
      <c r="B1815" s="0" t="str">
        <f aca="false">VLOOKUP(A1815,Nomenclature!$E$1:$F$9,2,0)</f>
        <v>Santé Action Sociale</v>
      </c>
      <c r="C1815" s="5" t="s">
        <v>560</v>
      </c>
      <c r="D1815" s="4" t="s">
        <v>155</v>
      </c>
      <c r="E1815" s="4" t="s">
        <v>732</v>
      </c>
      <c r="F1815" s="4" t="n">
        <v>0.743141155502054</v>
      </c>
      <c r="G1815" s="4" t="n">
        <v>51.8699179234759</v>
      </c>
      <c r="H1815" s="4" t="n">
        <v>2887.127942</v>
      </c>
      <c r="I1815" s="4" t="n">
        <f aca="false">SUMIFS(bibli_modele_init!$D$1:$D$4467,bibli_modele_init!$A$1:$A$4467,$C1815,bibli_modele_init!$C$1:$C$4467,$E1815)</f>
        <v>0</v>
      </c>
      <c r="J1815" s="0" t="n">
        <f aca="false">SUMIFS(bibli_modele_init!$E$1:$E$4467,bibli_modele_init!$A$1:$A$4467,$C1815,bibli_modele_init!$C$1:$C$4467,$E1815)</f>
        <v>0</v>
      </c>
      <c r="K1815" s="0" t="n">
        <f aca="false">F1815-I1815</f>
        <v>0.743141155502054</v>
      </c>
      <c r="L1815" s="0" t="n">
        <f aca="false">G1815-J1815</f>
        <v>51.8699179234759</v>
      </c>
      <c r="M1815" s="0" t="n">
        <v>1</v>
      </c>
    </row>
    <row r="1816" customFormat="false" ht="15.8" hidden="false" customHeight="false" outlineLevel="0" collapsed="false">
      <c r="A1816" s="0" t="str">
        <f aca="false">MID(C1816,1,2)</f>
        <v>06</v>
      </c>
      <c r="B1816" s="0" t="str">
        <f aca="false">VLOOKUP(A1816,Nomenclature!$E$1:$F$9,2,0)</f>
        <v>Santé Action Sociale</v>
      </c>
      <c r="C1816" s="5" t="s">
        <v>560</v>
      </c>
      <c r="D1816" s="4" t="s">
        <v>239</v>
      </c>
      <c r="E1816" s="4" t="s">
        <v>733</v>
      </c>
      <c r="F1816" s="4" t="n">
        <v>0</v>
      </c>
      <c r="G1816" s="4" t="n">
        <v>0</v>
      </c>
      <c r="H1816" s="4" t="n">
        <v>0</v>
      </c>
      <c r="I1816" s="4" t="n">
        <f aca="false">SUMIFS(bibli_modele_init!$D$1:$D$4467,bibli_modele_init!$A$1:$A$4467,$C1816,bibli_modele_init!$C$1:$C$4467,$E1816)</f>
        <v>0</v>
      </c>
      <c r="J1816" s="0" t="n">
        <f aca="false">SUMIFS(bibli_modele_init!$E$1:$E$4467,bibli_modele_init!$A$1:$A$4467,$C1816,bibli_modele_init!$C$1:$C$4467,$E1816)</f>
        <v>0</v>
      </c>
      <c r="K1816" s="0" t="n">
        <f aca="false">F1816-I1816</f>
        <v>0</v>
      </c>
      <c r="L1816" s="0" t="n">
        <f aca="false">G1816-J1816</f>
        <v>0</v>
      </c>
      <c r="M1816" s="0" t="n">
        <v>1</v>
      </c>
    </row>
    <row r="1817" customFormat="false" ht="15.8" hidden="false" customHeight="false" outlineLevel="0" collapsed="false">
      <c r="A1817" s="0" t="str">
        <f aca="false">MID(C1817,1,2)</f>
        <v>06</v>
      </c>
      <c r="B1817" s="0" t="str">
        <f aca="false">VLOOKUP(A1817,Nomenclature!$E$1:$F$9,2,0)</f>
        <v>Santé Action Sociale</v>
      </c>
      <c r="C1817" s="5" t="s">
        <v>560</v>
      </c>
      <c r="D1817" s="4" t="s">
        <v>155</v>
      </c>
      <c r="E1817" s="4" t="s">
        <v>734</v>
      </c>
      <c r="F1817" s="4" t="n">
        <v>0</v>
      </c>
      <c r="G1817" s="4" t="n">
        <v>0</v>
      </c>
      <c r="H1817" s="4" t="n">
        <v>0</v>
      </c>
      <c r="I1817" s="4" t="n">
        <f aca="false">SUMIFS(bibli_modele_init!$D$1:$D$4467,bibli_modele_init!$A$1:$A$4467,$C1817,bibli_modele_init!$C$1:$C$4467,$E1817)</f>
        <v>0</v>
      </c>
      <c r="J1817" s="0" t="n">
        <f aca="false">SUMIFS(bibli_modele_init!$E$1:$E$4467,bibli_modele_init!$A$1:$A$4467,$C1817,bibli_modele_init!$C$1:$C$4467,$E1817)</f>
        <v>0</v>
      </c>
      <c r="K1817" s="0" t="n">
        <f aca="false">F1817-I1817</f>
        <v>0</v>
      </c>
      <c r="L1817" s="0" t="n">
        <f aca="false">G1817-J1817</f>
        <v>0</v>
      </c>
      <c r="M1817" s="0" t="n">
        <v>1</v>
      </c>
    </row>
    <row r="1818" customFormat="false" ht="15.8" hidden="false" customHeight="false" outlineLevel="0" collapsed="false">
      <c r="A1818" s="0" t="str">
        <f aca="false">MID(C1818,1,2)</f>
        <v>06</v>
      </c>
      <c r="B1818" s="0" t="str">
        <f aca="false">VLOOKUP(A1818,Nomenclature!$E$1:$F$9,2,0)</f>
        <v>Santé Action Sociale</v>
      </c>
      <c r="C1818" s="5" t="s">
        <v>560</v>
      </c>
      <c r="D1818" s="4" t="s">
        <v>239</v>
      </c>
      <c r="E1818" s="4" t="s">
        <v>735</v>
      </c>
      <c r="F1818" s="4" t="n">
        <v>0</v>
      </c>
      <c r="G1818" s="4" t="n">
        <v>0</v>
      </c>
      <c r="H1818" s="4" t="n">
        <v>0</v>
      </c>
      <c r="I1818" s="4" t="n">
        <f aca="false">SUMIFS(bibli_modele_init!$D$1:$D$4467,bibli_modele_init!$A$1:$A$4467,$C1818,bibli_modele_init!$C$1:$C$4467,$E1818)</f>
        <v>0</v>
      </c>
      <c r="J1818" s="0" t="n">
        <f aca="false">SUMIFS(bibli_modele_init!$E$1:$E$4467,bibli_modele_init!$A$1:$A$4467,$C1818,bibli_modele_init!$C$1:$C$4467,$E1818)</f>
        <v>0</v>
      </c>
      <c r="K1818" s="0" t="n">
        <f aca="false">F1818-I1818</f>
        <v>0</v>
      </c>
      <c r="L1818" s="0" t="n">
        <f aca="false">G1818-J1818</f>
        <v>0</v>
      </c>
      <c r="M1818" s="0" t="n">
        <v>1</v>
      </c>
    </row>
    <row r="1819" customFormat="false" ht="15.8" hidden="false" customHeight="false" outlineLevel="0" collapsed="false">
      <c r="A1819" s="0" t="str">
        <f aca="false">MID(C1819,1,2)</f>
        <v>06</v>
      </c>
      <c r="B1819" s="0" t="str">
        <f aca="false">VLOOKUP(A1819,Nomenclature!$E$1:$F$9,2,0)</f>
        <v>Santé Action Sociale</v>
      </c>
      <c r="C1819" s="5" t="s">
        <v>560</v>
      </c>
      <c r="D1819" s="4" t="s">
        <v>155</v>
      </c>
      <c r="E1819" s="4" t="s">
        <v>736</v>
      </c>
      <c r="F1819" s="4" t="n">
        <v>0.14839042593065</v>
      </c>
      <c r="G1819" s="4" t="n">
        <v>28.90588233</v>
      </c>
      <c r="H1819" s="4" t="n">
        <v>1501.815442</v>
      </c>
      <c r="I1819" s="4" t="n">
        <f aca="false">SUMIFS(bibli_modele_init!$D$1:$D$4467,bibli_modele_init!$A$1:$A$4467,$C1819,bibli_modele_init!$C$1:$C$4467,$E1819)</f>
        <v>0</v>
      </c>
      <c r="J1819" s="0" t="n">
        <f aca="false">SUMIFS(bibli_modele_init!$E$1:$E$4467,bibli_modele_init!$A$1:$A$4467,$C1819,bibli_modele_init!$C$1:$C$4467,$E1819)</f>
        <v>0</v>
      </c>
      <c r="K1819" s="0" t="n">
        <f aca="false">F1819-I1819</f>
        <v>0.14839042593065</v>
      </c>
      <c r="L1819" s="0" t="n">
        <f aca="false">G1819-J1819</f>
        <v>28.90588233</v>
      </c>
      <c r="M1819" s="0" t="n">
        <v>1</v>
      </c>
    </row>
    <row r="1820" customFormat="false" ht="15.8" hidden="false" customHeight="false" outlineLevel="0" collapsed="false">
      <c r="A1820" s="0" t="str">
        <f aca="false">MID(C1820,1,2)</f>
        <v>06</v>
      </c>
      <c r="B1820" s="0" t="str">
        <f aca="false">VLOOKUP(A1820,Nomenclature!$E$1:$F$9,2,0)</f>
        <v>Santé Action Sociale</v>
      </c>
      <c r="C1820" s="5" t="s">
        <v>560</v>
      </c>
      <c r="D1820" s="4" t="s">
        <v>239</v>
      </c>
      <c r="E1820" s="4" t="s">
        <v>737</v>
      </c>
      <c r="F1820" s="4" t="n">
        <v>0</v>
      </c>
      <c r="G1820" s="4" t="n">
        <v>0</v>
      </c>
      <c r="H1820" s="4" t="n">
        <v>0</v>
      </c>
      <c r="I1820" s="4" t="n">
        <f aca="false">SUMIFS(bibli_modele_init!$D$1:$D$4467,bibli_modele_init!$A$1:$A$4467,$C1820,bibli_modele_init!$C$1:$C$4467,$E1820)</f>
        <v>0</v>
      </c>
      <c r="J1820" s="0" t="n">
        <f aca="false">SUMIFS(bibli_modele_init!$E$1:$E$4467,bibli_modele_init!$A$1:$A$4467,$C1820,bibli_modele_init!$C$1:$C$4467,$E1820)</f>
        <v>0</v>
      </c>
      <c r="K1820" s="0" t="n">
        <f aca="false">F1820-I1820</f>
        <v>0</v>
      </c>
      <c r="L1820" s="0" t="n">
        <f aca="false">G1820-J1820</f>
        <v>0</v>
      </c>
      <c r="M1820" s="0" t="n">
        <v>1</v>
      </c>
    </row>
    <row r="1821" customFormat="false" ht="15.8" hidden="false" customHeight="false" outlineLevel="0" collapsed="false">
      <c r="A1821" s="0" t="str">
        <f aca="false">MID(C1821,1,2)</f>
        <v>06</v>
      </c>
      <c r="B1821" s="0" t="str">
        <f aca="false">VLOOKUP(A1821,Nomenclature!$E$1:$F$9,2,0)</f>
        <v>Santé Action Sociale</v>
      </c>
      <c r="C1821" s="5" t="s">
        <v>560</v>
      </c>
      <c r="D1821" s="4" t="s">
        <v>738</v>
      </c>
      <c r="E1821" s="4" t="s">
        <v>738</v>
      </c>
      <c r="F1821" s="4" t="n">
        <v>0.15</v>
      </c>
      <c r="G1821" s="4" t="n">
        <v>20</v>
      </c>
      <c r="H1821" s="4" t="n">
        <v>0</v>
      </c>
      <c r="I1821" s="4" t="n">
        <f aca="false">SUMIFS(bibli_modele_init!$D$1:$D$4467,bibli_modele_init!$A$1:$A$4467,$C1821,bibli_modele_init!$C$1:$C$4467,$E1821)</f>
        <v>0</v>
      </c>
      <c r="J1821" s="0" t="n">
        <f aca="false">SUMIFS(bibli_modele_init!$E$1:$E$4467,bibli_modele_init!$A$1:$A$4467,$C1821,bibli_modele_init!$C$1:$C$4467,$E1821)</f>
        <v>0</v>
      </c>
      <c r="K1821" s="0" t="n">
        <f aca="false">F1821-I1821</f>
        <v>0.15</v>
      </c>
      <c r="L1821" s="0" t="n">
        <f aca="false">G1821-J1821</f>
        <v>20</v>
      </c>
      <c r="M1821" s="0" t="n">
        <v>1</v>
      </c>
    </row>
    <row r="1822" customFormat="false" ht="15.8" hidden="false" customHeight="false" outlineLevel="0" collapsed="false">
      <c r="A1822" s="0" t="str">
        <f aca="false">MID(C1822,1,2)</f>
        <v>06</v>
      </c>
      <c r="B1822" s="0" t="str">
        <f aca="false">VLOOKUP(A1822,Nomenclature!$E$1:$F$9,2,0)</f>
        <v>Santé Action Sociale</v>
      </c>
      <c r="C1822" s="5" t="s">
        <v>614</v>
      </c>
      <c r="D1822" s="4" t="s">
        <v>155</v>
      </c>
      <c r="E1822" s="4" t="s">
        <v>732</v>
      </c>
      <c r="F1822" s="4" t="n">
        <v>0.86016349669187</v>
      </c>
      <c r="G1822" s="4" t="n">
        <v>75.1029537248562</v>
      </c>
      <c r="H1822" s="4" t="n">
        <v>4272.440442</v>
      </c>
      <c r="I1822" s="4" t="n">
        <f aca="false">SUMIFS(bibli_modele_init!$D$1:$D$4467,bibli_modele_init!$A$1:$A$4467,$C1822,bibli_modele_init!$C$1:$C$4467,$E1822)</f>
        <v>0.865130537013687</v>
      </c>
      <c r="J1822" s="0" t="n">
        <f aca="false">SUMIFS(bibli_modele_init!$E$1:$E$4467,bibli_modele_init!$A$1:$A$4467,$C1822,bibli_modele_init!$C$1:$C$4467,$E1822)</f>
        <v>152.531277804714</v>
      </c>
      <c r="K1822" s="0" t="n">
        <f aca="false">F1822-I1822</f>
        <v>-0.00496704032181705</v>
      </c>
      <c r="L1822" s="0" t="n">
        <f aca="false">G1822-J1822</f>
        <v>-77.4283240798578</v>
      </c>
      <c r="M1822" s="0" t="n">
        <v>1</v>
      </c>
    </row>
    <row r="1823" customFormat="false" ht="15.8" hidden="false" customHeight="false" outlineLevel="0" collapsed="false">
      <c r="A1823" s="0" t="str">
        <f aca="false">MID(C1823,1,2)</f>
        <v>06</v>
      </c>
      <c r="B1823" s="0" t="str">
        <f aca="false">VLOOKUP(A1823,Nomenclature!$E$1:$F$9,2,0)</f>
        <v>Santé Action Sociale</v>
      </c>
      <c r="C1823" s="5" t="s">
        <v>614</v>
      </c>
      <c r="D1823" s="4" t="s">
        <v>239</v>
      </c>
      <c r="E1823" s="4" t="s">
        <v>733</v>
      </c>
      <c r="F1823" s="4" t="n">
        <v>0.644520999927812</v>
      </c>
      <c r="G1823" s="4" t="n">
        <v>69.9088338285187</v>
      </c>
      <c r="H1823" s="4" t="n">
        <v>3229.88309</v>
      </c>
      <c r="I1823" s="4" t="n">
        <f aca="false">SUMIFS(bibli_modele_init!$D$1:$D$4467,bibli_modele_init!$A$1:$A$4467,$C1823,bibli_modele_init!$C$1:$C$4467,$E1823)</f>
        <v>0.658646263792207</v>
      </c>
      <c r="J1823" s="0" t="n">
        <f aca="false">SUMIFS(bibli_modele_init!$E$1:$E$4467,bibli_modele_init!$A$1:$A$4467,$C1823,bibli_modele_init!$C$1:$C$4467,$E1823)</f>
        <v>71.0774626211293</v>
      </c>
      <c r="K1823" s="0" t="n">
        <f aca="false">F1823-I1823</f>
        <v>-0.0141252638643949</v>
      </c>
      <c r="L1823" s="0" t="n">
        <f aca="false">G1823-J1823</f>
        <v>-1.1686287926106</v>
      </c>
      <c r="M1823" s="0" t="n">
        <v>1</v>
      </c>
    </row>
    <row r="1824" customFormat="false" ht="15.8" hidden="false" customHeight="false" outlineLevel="0" collapsed="false">
      <c r="A1824" s="0" t="str">
        <f aca="false">MID(C1824,1,2)</f>
        <v>06</v>
      </c>
      <c r="B1824" s="0" t="str">
        <f aca="false">VLOOKUP(A1824,Nomenclature!$E$1:$F$9,2,0)</f>
        <v>Santé Action Sociale</v>
      </c>
      <c r="C1824" s="5" t="s">
        <v>614</v>
      </c>
      <c r="D1824" s="4" t="s">
        <v>155</v>
      </c>
      <c r="E1824" s="4" t="s">
        <v>734</v>
      </c>
      <c r="F1824" s="4" t="n">
        <v>0.221922182146503</v>
      </c>
      <c r="G1824" s="4" t="n">
        <v>47.647059</v>
      </c>
      <c r="H1824" s="4" t="n">
        <v>459.2580899</v>
      </c>
      <c r="I1824" s="4" t="n">
        <f aca="false">SUMIFS(bibli_modele_init!$D$1:$D$4467,bibli_modele_init!$A$1:$A$4467,$C1824,bibli_modele_init!$C$1:$C$4467,$E1824)</f>
        <v>0.200883310694578</v>
      </c>
      <c r="J1824" s="0" t="n">
        <f aca="false">SUMIFS(bibli_modele_init!$E$1:$E$4467,bibli_modele_init!$A$1:$A$4467,$C1824,bibli_modele_init!$C$1:$C$4467,$E1824)</f>
        <v>47.647059</v>
      </c>
      <c r="K1824" s="0" t="n">
        <f aca="false">F1824-I1824</f>
        <v>0.021038871451925</v>
      </c>
      <c r="L1824" s="0" t="n">
        <f aca="false">G1824-J1824</f>
        <v>0</v>
      </c>
      <c r="M1824" s="0" t="n">
        <v>1</v>
      </c>
    </row>
    <row r="1825" customFormat="false" ht="15.8" hidden="false" customHeight="false" outlineLevel="0" collapsed="false">
      <c r="A1825" s="0" t="str">
        <f aca="false">MID(C1825,1,2)</f>
        <v>06</v>
      </c>
      <c r="B1825" s="0" t="str">
        <f aca="false">VLOOKUP(A1825,Nomenclature!$E$1:$F$9,2,0)</f>
        <v>Santé Action Sociale</v>
      </c>
      <c r="C1825" s="5" t="s">
        <v>614</v>
      </c>
      <c r="D1825" s="4" t="s">
        <v>239</v>
      </c>
      <c r="E1825" s="4" t="s">
        <v>735</v>
      </c>
      <c r="F1825" s="4" t="n">
        <v>0.166286417981375</v>
      </c>
      <c r="G1825" s="4" t="n">
        <v>47.647059</v>
      </c>
      <c r="H1825" s="4" t="n">
        <v>459.2580899</v>
      </c>
      <c r="I1825" s="4" t="n">
        <f aca="false">SUMIFS(bibli_modele_init!$D$1:$D$4467,bibli_modele_init!$A$1:$A$4467,$C1825,bibli_modele_init!$C$1:$C$4467,$E1825)</f>
        <v>0.169930736058389</v>
      </c>
      <c r="J1825" s="0" t="n">
        <f aca="false">SUMIFS(bibli_modele_init!$E$1:$E$4467,bibli_modele_init!$A$1:$A$4467,$C1825,bibli_modele_init!$C$1:$C$4467,$E1825)</f>
        <v>47.647059</v>
      </c>
      <c r="K1825" s="0" t="n">
        <f aca="false">F1825-I1825</f>
        <v>-0.00364431807701401</v>
      </c>
      <c r="L1825" s="0" t="n">
        <f aca="false">G1825-J1825</f>
        <v>0</v>
      </c>
      <c r="M1825" s="0" t="n">
        <v>1</v>
      </c>
    </row>
    <row r="1826" customFormat="false" ht="15.8" hidden="false" customHeight="false" outlineLevel="0" collapsed="false">
      <c r="A1826" s="0" t="str">
        <f aca="false">MID(C1826,1,2)</f>
        <v>06</v>
      </c>
      <c r="B1826" s="0" t="str">
        <f aca="false">VLOOKUP(A1826,Nomenclature!$E$1:$F$9,2,0)</f>
        <v>Santé Action Sociale</v>
      </c>
      <c r="C1826" s="5" t="s">
        <v>614</v>
      </c>
      <c r="D1826" s="4" t="s">
        <v>155</v>
      </c>
      <c r="E1826" s="4" t="s">
        <v>736</v>
      </c>
      <c r="F1826" s="4" t="n">
        <v>0.378471938544423</v>
      </c>
      <c r="G1826" s="4" t="n">
        <v>58.7647060500001</v>
      </c>
      <c r="H1826" s="4" t="n">
        <v>1501.815442</v>
      </c>
      <c r="I1826" s="4" t="n">
        <f aca="false">SUMIFS(bibli_modele_init!$D$1:$D$4467,bibli_modele_init!$A$1:$A$4467,$C1826,bibli_modele_init!$C$1:$C$4467,$E1826)</f>
        <v>0.34259169265742</v>
      </c>
      <c r="J1826" s="0" t="n">
        <f aca="false">SUMIFS(bibli_modele_init!$E$1:$E$4467,bibli_modele_init!$A$1:$A$4467,$C1826,bibli_modele_init!$C$1:$C$4467,$E1826)</f>
        <v>58.76470605</v>
      </c>
      <c r="K1826" s="0" t="n">
        <f aca="false">F1826-I1826</f>
        <v>0.035880245887003</v>
      </c>
      <c r="L1826" s="0" t="n">
        <f aca="false">G1826-J1826</f>
        <v>0</v>
      </c>
      <c r="M1826" s="0" t="n">
        <v>1</v>
      </c>
    </row>
    <row r="1827" customFormat="false" ht="15.8" hidden="false" customHeight="false" outlineLevel="0" collapsed="false">
      <c r="A1827" s="0" t="str">
        <f aca="false">MID(C1827,1,2)</f>
        <v>06</v>
      </c>
      <c r="B1827" s="0" t="str">
        <f aca="false">VLOOKUP(A1827,Nomenclature!$E$1:$F$9,2,0)</f>
        <v>Santé Action Sociale</v>
      </c>
      <c r="C1827" s="5" t="s">
        <v>614</v>
      </c>
      <c r="D1827" s="4" t="s">
        <v>239</v>
      </c>
      <c r="E1827" s="4" t="s">
        <v>737</v>
      </c>
      <c r="F1827" s="4" t="n">
        <v>0.283589239968237</v>
      </c>
      <c r="G1827" s="4" t="n">
        <v>56.5411766400001</v>
      </c>
      <c r="H1827" s="4" t="n">
        <v>459.2580899</v>
      </c>
      <c r="I1827" s="4" t="n">
        <f aca="false">SUMIFS(bibli_modele_init!$D$1:$D$4467,bibli_modele_init!$A$1:$A$4467,$C1827,bibli_modele_init!$C$1:$C$4467,$E1827)</f>
        <v>0.289804356068571</v>
      </c>
      <c r="J1827" s="0" t="n">
        <f aca="false">SUMIFS(bibli_modele_init!$E$1:$E$4467,bibli_modele_init!$A$1:$A$4467,$C1827,bibli_modele_init!$C$1:$C$4467,$E1827)</f>
        <v>56.54117664</v>
      </c>
      <c r="K1827" s="0" t="n">
        <f aca="false">F1827-I1827</f>
        <v>-0.00621511610033398</v>
      </c>
      <c r="L1827" s="0" t="n">
        <f aca="false">G1827-J1827</f>
        <v>0</v>
      </c>
      <c r="M1827" s="0" t="n">
        <v>1</v>
      </c>
    </row>
    <row r="1828" customFormat="false" ht="15.8" hidden="false" customHeight="false" outlineLevel="0" collapsed="false">
      <c r="A1828" s="0" t="str">
        <f aca="false">MID(C1828,1,2)</f>
        <v>06</v>
      </c>
      <c r="B1828" s="0" t="str">
        <f aca="false">VLOOKUP(A1828,Nomenclature!$E$1:$F$9,2,0)</f>
        <v>Santé Action Sociale</v>
      </c>
      <c r="C1828" s="5" t="s">
        <v>614</v>
      </c>
      <c r="D1828" s="4" t="s">
        <v>738</v>
      </c>
      <c r="E1828" s="4" t="s">
        <v>738</v>
      </c>
      <c r="F1828" s="4" t="n">
        <v>0.15</v>
      </c>
      <c r="G1828" s="4" t="n">
        <v>20</v>
      </c>
      <c r="H1828" s="4" t="n">
        <v>0</v>
      </c>
      <c r="I1828" s="4" t="n">
        <f aca="false">SUMIFS(bibli_modele_init!$D$1:$D$4467,bibli_modele_init!$A$1:$A$4467,$C1828,bibli_modele_init!$C$1:$C$4467,$E1828)</f>
        <v>0.15</v>
      </c>
      <c r="J1828" s="0" t="n">
        <f aca="false">SUMIFS(bibli_modele_init!$E$1:$E$4467,bibli_modele_init!$A$1:$A$4467,$C1828,bibli_modele_init!$C$1:$C$4467,$E1828)</f>
        <v>20</v>
      </c>
      <c r="K1828" s="0" t="n">
        <f aca="false">F1828-I1828</f>
        <v>0</v>
      </c>
      <c r="L1828" s="0" t="n">
        <f aca="false">G1828-J1828</f>
        <v>0</v>
      </c>
      <c r="M1828" s="0" t="n">
        <v>1</v>
      </c>
    </row>
    <row r="1829" customFormat="false" ht="15.8" hidden="false" customHeight="false" outlineLevel="0" collapsed="false">
      <c r="A1829" s="0" t="str">
        <f aca="false">MID(C1829,1,2)</f>
        <v>06</v>
      </c>
      <c r="B1829" s="0" t="str">
        <f aca="false">VLOOKUP(A1829,Nomenclature!$E$1:$F$9,2,0)</f>
        <v>Santé Action Sociale</v>
      </c>
      <c r="C1829" s="5" t="s">
        <v>433</v>
      </c>
      <c r="D1829" s="4" t="s">
        <v>155</v>
      </c>
      <c r="E1829" s="4" t="s">
        <v>732</v>
      </c>
      <c r="F1829" s="4" t="n">
        <v>0.764644192223948</v>
      </c>
      <c r="G1829" s="4" t="n">
        <v>68.3785476083876</v>
      </c>
      <c r="H1829" s="4" t="n">
        <v>7767.343164</v>
      </c>
      <c r="I1829" s="4" t="n">
        <f aca="false">SUMIFS(bibli_modele_init!$D$1:$D$4467,bibli_modele_init!$A$1:$A$4467,$C1829,bibli_modele_init!$C$1:$C$4467,$E1829)</f>
        <v>0</v>
      </c>
      <c r="J1829" s="0" t="n">
        <f aca="false">SUMIFS(bibli_modele_init!$E$1:$E$4467,bibli_modele_init!$A$1:$A$4467,$C1829,bibli_modele_init!$C$1:$C$4467,$E1829)</f>
        <v>0</v>
      </c>
      <c r="K1829" s="0" t="n">
        <f aca="false">F1829-I1829</f>
        <v>0.764644192223948</v>
      </c>
      <c r="L1829" s="0" t="n">
        <f aca="false">G1829-J1829</f>
        <v>68.3785476083876</v>
      </c>
      <c r="M1829" s="0" t="n">
        <v>1</v>
      </c>
    </row>
    <row r="1830" customFormat="false" ht="15.8" hidden="false" customHeight="false" outlineLevel="0" collapsed="false">
      <c r="A1830" s="0" t="str">
        <f aca="false">MID(C1830,1,2)</f>
        <v>06</v>
      </c>
      <c r="B1830" s="0" t="str">
        <f aca="false">VLOOKUP(A1830,Nomenclature!$E$1:$F$9,2,0)</f>
        <v>Santé Action Sociale</v>
      </c>
      <c r="C1830" s="5" t="s">
        <v>433</v>
      </c>
      <c r="D1830" s="4" t="s">
        <v>239</v>
      </c>
      <c r="E1830" s="4" t="s">
        <v>733</v>
      </c>
      <c r="F1830" s="4" t="n">
        <v>0</v>
      </c>
      <c r="G1830" s="4" t="n">
        <v>0</v>
      </c>
      <c r="H1830" s="4" t="n">
        <v>0</v>
      </c>
      <c r="I1830" s="4" t="n">
        <f aca="false">SUMIFS(bibli_modele_init!$D$1:$D$4467,bibli_modele_init!$A$1:$A$4467,$C1830,bibli_modele_init!$C$1:$C$4467,$E1830)</f>
        <v>0</v>
      </c>
      <c r="J1830" s="0" t="n">
        <f aca="false">SUMIFS(bibli_modele_init!$E$1:$E$4467,bibli_modele_init!$A$1:$A$4467,$C1830,bibli_modele_init!$C$1:$C$4467,$E1830)</f>
        <v>0</v>
      </c>
      <c r="K1830" s="0" t="n">
        <f aca="false">F1830-I1830</f>
        <v>0</v>
      </c>
      <c r="L1830" s="0" t="n">
        <f aca="false">G1830-J1830</f>
        <v>0</v>
      </c>
      <c r="M1830" s="0" t="n">
        <v>1</v>
      </c>
    </row>
    <row r="1831" customFormat="false" ht="15.8" hidden="false" customHeight="false" outlineLevel="0" collapsed="false">
      <c r="A1831" s="0" t="str">
        <f aca="false">MID(C1831,1,2)</f>
        <v>06</v>
      </c>
      <c r="B1831" s="0" t="str">
        <f aca="false">VLOOKUP(A1831,Nomenclature!$E$1:$F$9,2,0)</f>
        <v>Santé Action Sociale</v>
      </c>
      <c r="C1831" s="5" t="s">
        <v>433</v>
      </c>
      <c r="D1831" s="4" t="s">
        <v>155</v>
      </c>
      <c r="E1831" s="4" t="s">
        <v>734</v>
      </c>
      <c r="F1831" s="4" t="n">
        <v>0.197278201593778</v>
      </c>
      <c r="G1831" s="4" t="n">
        <v>55.7108838</v>
      </c>
      <c r="H1831" s="4" t="n">
        <v>596.6480903</v>
      </c>
      <c r="I1831" s="4" t="n">
        <f aca="false">SUMIFS(bibli_modele_init!$D$1:$D$4467,bibli_modele_init!$A$1:$A$4467,$C1831,bibli_modele_init!$C$1:$C$4467,$E1831)</f>
        <v>0</v>
      </c>
      <c r="J1831" s="0" t="n">
        <f aca="false">SUMIFS(bibli_modele_init!$E$1:$E$4467,bibli_modele_init!$A$1:$A$4467,$C1831,bibli_modele_init!$C$1:$C$4467,$E1831)</f>
        <v>0</v>
      </c>
      <c r="K1831" s="0" t="n">
        <f aca="false">F1831-I1831</f>
        <v>0.197278201593778</v>
      </c>
      <c r="L1831" s="0" t="n">
        <f aca="false">G1831-J1831</f>
        <v>55.7108838</v>
      </c>
      <c r="M1831" s="0" t="n">
        <v>1</v>
      </c>
    </row>
    <row r="1832" customFormat="false" ht="15.8" hidden="false" customHeight="false" outlineLevel="0" collapsed="false">
      <c r="A1832" s="0" t="str">
        <f aca="false">MID(C1832,1,2)</f>
        <v>06</v>
      </c>
      <c r="B1832" s="0" t="str">
        <f aca="false">VLOOKUP(A1832,Nomenclature!$E$1:$F$9,2,0)</f>
        <v>Santé Action Sociale</v>
      </c>
      <c r="C1832" s="5" t="s">
        <v>433</v>
      </c>
      <c r="D1832" s="4" t="s">
        <v>239</v>
      </c>
      <c r="E1832" s="4" t="s">
        <v>735</v>
      </c>
      <c r="F1832" s="4" t="n">
        <v>0</v>
      </c>
      <c r="G1832" s="4" t="n">
        <v>0</v>
      </c>
      <c r="H1832" s="4" t="n">
        <v>0</v>
      </c>
      <c r="I1832" s="4" t="n">
        <f aca="false">SUMIFS(bibli_modele_init!$D$1:$D$4467,bibli_modele_init!$A$1:$A$4467,$C1832,bibli_modele_init!$C$1:$C$4467,$E1832)</f>
        <v>0</v>
      </c>
      <c r="J1832" s="0" t="n">
        <f aca="false">SUMIFS(bibli_modele_init!$E$1:$E$4467,bibli_modele_init!$A$1:$A$4467,$C1832,bibli_modele_init!$C$1:$C$4467,$E1832)</f>
        <v>0</v>
      </c>
      <c r="K1832" s="0" t="n">
        <f aca="false">F1832-I1832</f>
        <v>0</v>
      </c>
      <c r="L1832" s="0" t="n">
        <f aca="false">G1832-J1832</f>
        <v>0</v>
      </c>
      <c r="M1832" s="0" t="n">
        <v>1</v>
      </c>
    </row>
    <row r="1833" customFormat="false" ht="15.8" hidden="false" customHeight="false" outlineLevel="0" collapsed="false">
      <c r="A1833" s="0" t="str">
        <f aca="false">MID(C1833,1,2)</f>
        <v>06</v>
      </c>
      <c r="B1833" s="0" t="str">
        <f aca="false">VLOOKUP(A1833,Nomenclature!$E$1:$F$9,2,0)</f>
        <v>Santé Action Sociale</v>
      </c>
      <c r="C1833" s="5" t="s">
        <v>433</v>
      </c>
      <c r="D1833" s="4" t="s">
        <v>155</v>
      </c>
      <c r="E1833" s="4" t="s">
        <v>736</v>
      </c>
      <c r="F1833" s="4" t="n">
        <v>0</v>
      </c>
      <c r="G1833" s="4" t="n">
        <v>0</v>
      </c>
      <c r="H1833" s="4" t="n">
        <v>0</v>
      </c>
      <c r="I1833" s="4" t="n">
        <f aca="false">SUMIFS(bibli_modele_init!$D$1:$D$4467,bibli_modele_init!$A$1:$A$4467,$C1833,bibli_modele_init!$C$1:$C$4467,$E1833)</f>
        <v>0</v>
      </c>
      <c r="J1833" s="0" t="n">
        <f aca="false">SUMIFS(bibli_modele_init!$E$1:$E$4467,bibli_modele_init!$A$1:$A$4467,$C1833,bibli_modele_init!$C$1:$C$4467,$E1833)</f>
        <v>0</v>
      </c>
      <c r="K1833" s="0" t="n">
        <f aca="false">F1833-I1833</f>
        <v>0</v>
      </c>
      <c r="L1833" s="0" t="n">
        <f aca="false">G1833-J1833</f>
        <v>0</v>
      </c>
      <c r="M1833" s="0" t="n">
        <v>1</v>
      </c>
    </row>
    <row r="1834" customFormat="false" ht="15.8" hidden="false" customHeight="false" outlineLevel="0" collapsed="false">
      <c r="A1834" s="0" t="str">
        <f aca="false">MID(C1834,1,2)</f>
        <v>06</v>
      </c>
      <c r="B1834" s="0" t="str">
        <f aca="false">VLOOKUP(A1834,Nomenclature!$E$1:$F$9,2,0)</f>
        <v>Santé Action Sociale</v>
      </c>
      <c r="C1834" s="5" t="s">
        <v>433</v>
      </c>
      <c r="D1834" s="4" t="s">
        <v>239</v>
      </c>
      <c r="E1834" s="4" t="s">
        <v>737</v>
      </c>
      <c r="F1834" s="4" t="n">
        <v>0</v>
      </c>
      <c r="G1834" s="4" t="n">
        <v>0</v>
      </c>
      <c r="H1834" s="4" t="n">
        <v>0</v>
      </c>
      <c r="I1834" s="4" t="n">
        <f aca="false">SUMIFS(bibli_modele_init!$D$1:$D$4467,bibli_modele_init!$A$1:$A$4467,$C1834,bibli_modele_init!$C$1:$C$4467,$E1834)</f>
        <v>0</v>
      </c>
      <c r="J1834" s="0" t="n">
        <f aca="false">SUMIFS(bibli_modele_init!$E$1:$E$4467,bibli_modele_init!$A$1:$A$4467,$C1834,bibli_modele_init!$C$1:$C$4467,$E1834)</f>
        <v>0</v>
      </c>
      <c r="K1834" s="0" t="n">
        <f aca="false">F1834-I1834</f>
        <v>0</v>
      </c>
      <c r="L1834" s="0" t="n">
        <f aca="false">G1834-J1834</f>
        <v>0</v>
      </c>
      <c r="M1834" s="0" t="n">
        <v>1</v>
      </c>
    </row>
    <row r="1835" customFormat="false" ht="15.8" hidden="false" customHeight="false" outlineLevel="0" collapsed="false">
      <c r="A1835" s="0" t="str">
        <f aca="false">MID(C1835,1,2)</f>
        <v>06</v>
      </c>
      <c r="B1835" s="0" t="str">
        <f aca="false">VLOOKUP(A1835,Nomenclature!$E$1:$F$9,2,0)</f>
        <v>Santé Action Sociale</v>
      </c>
      <c r="C1835" s="5" t="s">
        <v>433</v>
      </c>
      <c r="D1835" s="4" t="s">
        <v>738</v>
      </c>
      <c r="E1835" s="4" t="s">
        <v>738</v>
      </c>
      <c r="F1835" s="4" t="n">
        <v>0.15</v>
      </c>
      <c r="G1835" s="4" t="n">
        <v>20</v>
      </c>
      <c r="H1835" s="4" t="n">
        <v>0</v>
      </c>
      <c r="I1835" s="4" t="n">
        <f aca="false">SUMIFS(bibli_modele_init!$D$1:$D$4467,bibli_modele_init!$A$1:$A$4467,$C1835,bibli_modele_init!$C$1:$C$4467,$E1835)</f>
        <v>0</v>
      </c>
      <c r="J1835" s="0" t="n">
        <f aca="false">SUMIFS(bibli_modele_init!$E$1:$E$4467,bibli_modele_init!$A$1:$A$4467,$C1835,bibli_modele_init!$C$1:$C$4467,$E1835)</f>
        <v>0</v>
      </c>
      <c r="K1835" s="0" t="n">
        <f aca="false">F1835-I1835</f>
        <v>0.15</v>
      </c>
      <c r="L1835" s="0" t="n">
        <f aca="false">G1835-J1835</f>
        <v>20</v>
      </c>
      <c r="M1835" s="0" t="n">
        <v>1</v>
      </c>
    </row>
    <row r="1836" customFormat="false" ht="15.8" hidden="false" customHeight="false" outlineLevel="0" collapsed="false">
      <c r="A1836" s="0" t="str">
        <f aca="false">MID(C1836,1,2)</f>
        <v>06</v>
      </c>
      <c r="B1836" s="0" t="str">
        <f aca="false">VLOOKUP(A1836,Nomenclature!$E$1:$F$9,2,0)</f>
        <v>Santé Action Sociale</v>
      </c>
      <c r="C1836" s="5" t="s">
        <v>566</v>
      </c>
      <c r="D1836" s="4" t="s">
        <v>155</v>
      </c>
      <c r="E1836" s="4" t="s">
        <v>732</v>
      </c>
      <c r="F1836" s="4" t="n">
        <v>0.739677177608228</v>
      </c>
      <c r="G1836" s="4" t="n">
        <v>68.5455356670666</v>
      </c>
      <c r="H1836" s="4" t="n">
        <v>7767.343164</v>
      </c>
      <c r="I1836" s="4" t="n">
        <f aca="false">SUMIFS(bibli_modele_init!$D$1:$D$4467,bibli_modele_init!$A$1:$A$4467,$C1836,bibli_modele_init!$C$1:$C$4467,$E1836)</f>
        <v>0</v>
      </c>
      <c r="J1836" s="0" t="n">
        <f aca="false">SUMIFS(bibli_modele_init!$E$1:$E$4467,bibli_modele_init!$A$1:$A$4467,$C1836,bibli_modele_init!$C$1:$C$4467,$E1836)</f>
        <v>0</v>
      </c>
      <c r="K1836" s="0" t="n">
        <f aca="false">F1836-I1836</f>
        <v>0.739677177608228</v>
      </c>
      <c r="L1836" s="0" t="n">
        <f aca="false">G1836-J1836</f>
        <v>68.5455356670666</v>
      </c>
      <c r="M1836" s="0" t="n">
        <v>1</v>
      </c>
    </row>
    <row r="1837" customFormat="false" ht="15.8" hidden="false" customHeight="false" outlineLevel="0" collapsed="false">
      <c r="A1837" s="0" t="str">
        <f aca="false">MID(C1837,1,2)</f>
        <v>06</v>
      </c>
      <c r="B1837" s="0" t="str">
        <f aca="false">VLOOKUP(A1837,Nomenclature!$E$1:$F$9,2,0)</f>
        <v>Santé Action Sociale</v>
      </c>
      <c r="C1837" s="5" t="s">
        <v>566</v>
      </c>
      <c r="D1837" s="4" t="s">
        <v>239</v>
      </c>
      <c r="E1837" s="4" t="s">
        <v>733</v>
      </c>
      <c r="F1837" s="4" t="n">
        <v>0</v>
      </c>
      <c r="G1837" s="4" t="n">
        <v>0</v>
      </c>
      <c r="H1837" s="4" t="n">
        <v>0</v>
      </c>
      <c r="I1837" s="4" t="n">
        <f aca="false">SUMIFS(bibli_modele_init!$D$1:$D$4467,bibli_modele_init!$A$1:$A$4467,$C1837,bibli_modele_init!$C$1:$C$4467,$E1837)</f>
        <v>0</v>
      </c>
      <c r="J1837" s="0" t="n">
        <f aca="false">SUMIFS(bibli_modele_init!$E$1:$E$4467,bibli_modele_init!$A$1:$A$4467,$C1837,bibli_modele_init!$C$1:$C$4467,$E1837)</f>
        <v>0</v>
      </c>
      <c r="K1837" s="0" t="n">
        <f aca="false">F1837-I1837</f>
        <v>0</v>
      </c>
      <c r="L1837" s="0" t="n">
        <f aca="false">G1837-J1837</f>
        <v>0</v>
      </c>
      <c r="M1837" s="0" t="n">
        <v>1</v>
      </c>
    </row>
    <row r="1838" customFormat="false" ht="15.8" hidden="false" customHeight="false" outlineLevel="0" collapsed="false">
      <c r="A1838" s="0" t="str">
        <f aca="false">MID(C1838,1,2)</f>
        <v>06</v>
      </c>
      <c r="B1838" s="0" t="str">
        <f aca="false">VLOOKUP(A1838,Nomenclature!$E$1:$F$9,2,0)</f>
        <v>Santé Action Sociale</v>
      </c>
      <c r="C1838" s="5" t="s">
        <v>566</v>
      </c>
      <c r="D1838" s="4" t="s">
        <v>155</v>
      </c>
      <c r="E1838" s="4" t="s">
        <v>734</v>
      </c>
      <c r="F1838" s="4" t="n">
        <v>0.221548108237217</v>
      </c>
      <c r="G1838" s="4" t="n">
        <v>55.7108838</v>
      </c>
      <c r="H1838" s="4" t="n">
        <v>596.6480903</v>
      </c>
      <c r="I1838" s="4" t="n">
        <f aca="false">SUMIFS(bibli_modele_init!$D$1:$D$4467,bibli_modele_init!$A$1:$A$4467,$C1838,bibli_modele_init!$C$1:$C$4467,$E1838)</f>
        <v>0</v>
      </c>
      <c r="J1838" s="0" t="n">
        <f aca="false">SUMIFS(bibli_modele_init!$E$1:$E$4467,bibli_modele_init!$A$1:$A$4467,$C1838,bibli_modele_init!$C$1:$C$4467,$E1838)</f>
        <v>0</v>
      </c>
      <c r="K1838" s="0" t="n">
        <f aca="false">F1838-I1838</f>
        <v>0.221548108237217</v>
      </c>
      <c r="L1838" s="0" t="n">
        <f aca="false">G1838-J1838</f>
        <v>55.7108838</v>
      </c>
      <c r="M1838" s="0" t="n">
        <v>1</v>
      </c>
    </row>
    <row r="1839" customFormat="false" ht="15.8" hidden="false" customHeight="false" outlineLevel="0" collapsed="false">
      <c r="A1839" s="0" t="str">
        <f aca="false">MID(C1839,1,2)</f>
        <v>06</v>
      </c>
      <c r="B1839" s="0" t="str">
        <f aca="false">VLOOKUP(A1839,Nomenclature!$E$1:$F$9,2,0)</f>
        <v>Santé Action Sociale</v>
      </c>
      <c r="C1839" s="5" t="s">
        <v>566</v>
      </c>
      <c r="D1839" s="4" t="s">
        <v>239</v>
      </c>
      <c r="E1839" s="4" t="s">
        <v>735</v>
      </c>
      <c r="F1839" s="4" t="n">
        <v>0</v>
      </c>
      <c r="G1839" s="4" t="n">
        <v>0</v>
      </c>
      <c r="H1839" s="4" t="n">
        <v>0</v>
      </c>
      <c r="I1839" s="4" t="n">
        <f aca="false">SUMIFS(bibli_modele_init!$D$1:$D$4467,bibli_modele_init!$A$1:$A$4467,$C1839,bibli_modele_init!$C$1:$C$4467,$E1839)</f>
        <v>0</v>
      </c>
      <c r="J1839" s="0" t="n">
        <f aca="false">SUMIFS(bibli_modele_init!$E$1:$E$4467,bibli_modele_init!$A$1:$A$4467,$C1839,bibli_modele_init!$C$1:$C$4467,$E1839)</f>
        <v>0</v>
      </c>
      <c r="K1839" s="0" t="n">
        <f aca="false">F1839-I1839</f>
        <v>0</v>
      </c>
      <c r="L1839" s="0" t="n">
        <f aca="false">G1839-J1839</f>
        <v>0</v>
      </c>
      <c r="M1839" s="0" t="n">
        <v>1</v>
      </c>
    </row>
    <row r="1840" customFormat="false" ht="15.8" hidden="false" customHeight="false" outlineLevel="0" collapsed="false">
      <c r="A1840" s="0" t="str">
        <f aca="false">MID(C1840,1,2)</f>
        <v>06</v>
      </c>
      <c r="B1840" s="0" t="str">
        <f aca="false">VLOOKUP(A1840,Nomenclature!$E$1:$F$9,2,0)</f>
        <v>Santé Action Sociale</v>
      </c>
      <c r="C1840" s="5" t="s">
        <v>566</v>
      </c>
      <c r="D1840" s="4" t="s">
        <v>155</v>
      </c>
      <c r="E1840" s="4" t="s">
        <v>736</v>
      </c>
      <c r="F1840" s="4" t="n">
        <v>0</v>
      </c>
      <c r="G1840" s="4" t="n">
        <v>0</v>
      </c>
      <c r="H1840" s="4" t="n">
        <v>0</v>
      </c>
      <c r="I1840" s="4" t="n">
        <f aca="false">SUMIFS(bibli_modele_init!$D$1:$D$4467,bibli_modele_init!$A$1:$A$4467,$C1840,bibli_modele_init!$C$1:$C$4467,$E1840)</f>
        <v>0</v>
      </c>
      <c r="J1840" s="0" t="n">
        <f aca="false">SUMIFS(bibli_modele_init!$E$1:$E$4467,bibli_modele_init!$A$1:$A$4467,$C1840,bibli_modele_init!$C$1:$C$4467,$E1840)</f>
        <v>0</v>
      </c>
      <c r="K1840" s="0" t="n">
        <f aca="false">F1840-I1840</f>
        <v>0</v>
      </c>
      <c r="L1840" s="0" t="n">
        <f aca="false">G1840-J1840</f>
        <v>0</v>
      </c>
      <c r="M1840" s="0" t="n">
        <v>1</v>
      </c>
    </row>
    <row r="1841" customFormat="false" ht="15.8" hidden="false" customHeight="false" outlineLevel="0" collapsed="false">
      <c r="A1841" s="0" t="str">
        <f aca="false">MID(C1841,1,2)</f>
        <v>06</v>
      </c>
      <c r="B1841" s="0" t="str">
        <f aca="false">VLOOKUP(A1841,Nomenclature!$E$1:$F$9,2,0)</f>
        <v>Santé Action Sociale</v>
      </c>
      <c r="C1841" s="5" t="s">
        <v>566</v>
      </c>
      <c r="D1841" s="4" t="s">
        <v>239</v>
      </c>
      <c r="E1841" s="4" t="s">
        <v>737</v>
      </c>
      <c r="F1841" s="4" t="n">
        <v>0</v>
      </c>
      <c r="G1841" s="4" t="n">
        <v>0</v>
      </c>
      <c r="H1841" s="4" t="n">
        <v>0</v>
      </c>
      <c r="I1841" s="4" t="n">
        <f aca="false">SUMIFS(bibli_modele_init!$D$1:$D$4467,bibli_modele_init!$A$1:$A$4467,$C1841,bibli_modele_init!$C$1:$C$4467,$E1841)</f>
        <v>0</v>
      </c>
      <c r="J1841" s="0" t="n">
        <f aca="false">SUMIFS(bibli_modele_init!$E$1:$E$4467,bibli_modele_init!$A$1:$A$4467,$C1841,bibli_modele_init!$C$1:$C$4467,$E1841)</f>
        <v>0</v>
      </c>
      <c r="K1841" s="0" t="n">
        <f aca="false">F1841-I1841</f>
        <v>0</v>
      </c>
      <c r="L1841" s="0" t="n">
        <f aca="false">G1841-J1841</f>
        <v>0</v>
      </c>
      <c r="M1841" s="0" t="n">
        <v>1</v>
      </c>
    </row>
    <row r="1842" customFormat="false" ht="15.8" hidden="false" customHeight="false" outlineLevel="0" collapsed="false">
      <c r="A1842" s="0" t="str">
        <f aca="false">MID(C1842,1,2)</f>
        <v>06</v>
      </c>
      <c r="B1842" s="0" t="str">
        <f aca="false">VLOOKUP(A1842,Nomenclature!$E$1:$F$9,2,0)</f>
        <v>Santé Action Sociale</v>
      </c>
      <c r="C1842" s="5" t="s">
        <v>566</v>
      </c>
      <c r="D1842" s="4" t="s">
        <v>738</v>
      </c>
      <c r="E1842" s="4" t="s">
        <v>738</v>
      </c>
      <c r="F1842" s="4" t="n">
        <v>0.15</v>
      </c>
      <c r="G1842" s="4" t="n">
        <v>20</v>
      </c>
      <c r="H1842" s="4" t="n">
        <v>0</v>
      </c>
      <c r="I1842" s="4" t="n">
        <f aca="false">SUMIFS(bibli_modele_init!$D$1:$D$4467,bibli_modele_init!$A$1:$A$4467,$C1842,bibli_modele_init!$C$1:$C$4467,$E1842)</f>
        <v>0</v>
      </c>
      <c r="J1842" s="0" t="n">
        <f aca="false">SUMIFS(bibli_modele_init!$E$1:$E$4467,bibli_modele_init!$A$1:$A$4467,$C1842,bibli_modele_init!$C$1:$C$4467,$E1842)</f>
        <v>0</v>
      </c>
      <c r="K1842" s="0" t="n">
        <f aca="false">F1842-I1842</f>
        <v>0.15</v>
      </c>
      <c r="L1842" s="0" t="n">
        <f aca="false">G1842-J1842</f>
        <v>20</v>
      </c>
      <c r="M1842" s="0" t="n">
        <v>1</v>
      </c>
    </row>
    <row r="1843" customFormat="false" ht="15.8" hidden="false" customHeight="false" outlineLevel="0" collapsed="false">
      <c r="A1843" s="0" t="str">
        <f aca="false">MID(C1843,1,2)</f>
        <v>06</v>
      </c>
      <c r="B1843" s="0" t="str">
        <f aca="false">VLOOKUP(A1843,Nomenclature!$E$1:$F$9,2,0)</f>
        <v>Santé Action Sociale</v>
      </c>
      <c r="C1843" s="5" t="s">
        <v>615</v>
      </c>
      <c r="D1843" s="4" t="s">
        <v>155</v>
      </c>
      <c r="E1843" s="4" t="s">
        <v>732</v>
      </c>
      <c r="F1843" s="4" t="n">
        <v>0.924375956499484</v>
      </c>
      <c r="G1843" s="4" t="n">
        <v>105.574859012555</v>
      </c>
      <c r="H1843" s="4" t="n">
        <v>7767.343164</v>
      </c>
      <c r="I1843" s="4" t="n">
        <f aca="false">SUMIFS(bibli_modele_init!$D$1:$D$4467,bibli_modele_init!$A$1:$A$4467,$C1843,bibli_modele_init!$C$1:$C$4467,$E1843)</f>
        <v>0.926624359544693</v>
      </c>
      <c r="J1843" s="0" t="n">
        <f aca="false">SUMIFS(bibli_modele_init!$E$1:$E$4467,bibli_modele_init!$A$1:$A$4467,$C1843,bibli_modele_init!$C$1:$C$4467,$E1843)</f>
        <v>183.691325612072</v>
      </c>
      <c r="K1843" s="0" t="n">
        <f aca="false">F1843-I1843</f>
        <v>-0.0022484030452089</v>
      </c>
      <c r="L1843" s="0" t="n">
        <f aca="false">G1843-J1843</f>
        <v>-78.116466599517</v>
      </c>
      <c r="M1843" s="0" t="n">
        <v>1</v>
      </c>
    </row>
    <row r="1844" customFormat="false" ht="15.8" hidden="false" customHeight="false" outlineLevel="0" collapsed="false">
      <c r="A1844" s="0" t="str">
        <f aca="false">MID(C1844,1,2)</f>
        <v>06</v>
      </c>
      <c r="B1844" s="0" t="str">
        <f aca="false">VLOOKUP(A1844,Nomenclature!$E$1:$F$9,2,0)</f>
        <v>Santé Action Sociale</v>
      </c>
      <c r="C1844" s="5" t="s">
        <v>615</v>
      </c>
      <c r="D1844" s="4" t="s">
        <v>239</v>
      </c>
      <c r="E1844" s="4" t="s">
        <v>733</v>
      </c>
      <c r="F1844" s="4" t="n">
        <v>0.74409292929947</v>
      </c>
      <c r="G1844" s="4" t="n">
        <v>101.147307423485</v>
      </c>
      <c r="H1844" s="4" t="n">
        <v>596.6480903</v>
      </c>
      <c r="I1844" s="4" t="n">
        <f aca="false">SUMIFS(bibli_modele_init!$D$1:$D$4467,bibli_modele_init!$A$1:$A$4467,$C1844,bibli_modele_init!$C$1:$C$4467,$E1844)</f>
        <v>0.756289746541696</v>
      </c>
      <c r="J1844" s="0" t="n">
        <f aca="false">SUMIFS(bibli_modele_init!$E$1:$E$4467,bibli_modele_init!$A$1:$A$4467,$C1844,bibli_modele_init!$C$1:$C$4467,$E1844)</f>
        <v>102.999215698063</v>
      </c>
      <c r="K1844" s="0" t="n">
        <f aca="false">F1844-I1844</f>
        <v>-0.012196817242226</v>
      </c>
      <c r="L1844" s="0" t="n">
        <f aca="false">G1844-J1844</f>
        <v>-1.85190827457799</v>
      </c>
      <c r="M1844" s="0" t="n">
        <v>1</v>
      </c>
    </row>
    <row r="1845" customFormat="false" ht="15.8" hidden="false" customHeight="false" outlineLevel="0" collapsed="false">
      <c r="A1845" s="0" t="str">
        <f aca="false">MID(C1845,1,2)</f>
        <v>06</v>
      </c>
      <c r="B1845" s="0" t="str">
        <f aca="false">VLOOKUP(A1845,Nomenclature!$E$1:$F$9,2,0)</f>
        <v>Santé Action Sociale</v>
      </c>
      <c r="C1845" s="5" t="s">
        <v>615</v>
      </c>
      <c r="D1845" s="4" t="s">
        <v>155</v>
      </c>
      <c r="E1845" s="4" t="s">
        <v>734</v>
      </c>
      <c r="F1845" s="4" t="n">
        <v>0.238488996776867</v>
      </c>
      <c r="G1845" s="4" t="n">
        <v>55.7108838</v>
      </c>
      <c r="H1845" s="4" t="n">
        <v>596.6480903</v>
      </c>
      <c r="I1845" s="4" t="n">
        <f aca="false">SUMIFS(bibli_modele_init!$D$1:$D$4467,bibli_modele_init!$A$1:$A$4467,$C1845,bibli_modele_init!$C$1:$C$4467,$E1845)</f>
        <v>0.215162176286278</v>
      </c>
      <c r="J1845" s="0" t="n">
        <f aca="false">SUMIFS(bibli_modele_init!$E$1:$E$4467,bibli_modele_init!$A$1:$A$4467,$C1845,bibli_modele_init!$C$1:$C$4467,$E1845)</f>
        <v>55.7108838</v>
      </c>
      <c r="K1845" s="0" t="n">
        <f aca="false">F1845-I1845</f>
        <v>0.023326820490589</v>
      </c>
      <c r="L1845" s="0" t="n">
        <f aca="false">G1845-J1845</f>
        <v>0</v>
      </c>
      <c r="M1845" s="0" t="n">
        <v>1</v>
      </c>
    </row>
    <row r="1846" customFormat="false" ht="15.8" hidden="false" customHeight="false" outlineLevel="0" collapsed="false">
      <c r="A1846" s="0" t="str">
        <f aca="false">MID(C1846,1,2)</f>
        <v>06</v>
      </c>
      <c r="B1846" s="0" t="str">
        <f aca="false">VLOOKUP(A1846,Nomenclature!$E$1:$F$9,2,0)</f>
        <v>Santé Action Sociale</v>
      </c>
      <c r="C1846" s="5" t="s">
        <v>615</v>
      </c>
      <c r="D1846" s="4" t="s">
        <v>239</v>
      </c>
      <c r="E1846" s="4" t="s">
        <v>735</v>
      </c>
      <c r="F1846" s="4" t="n">
        <v>0.191975975759263</v>
      </c>
      <c r="G1846" s="4" t="n">
        <v>55.7108838</v>
      </c>
      <c r="H1846" s="4" t="n">
        <v>596.6480903</v>
      </c>
      <c r="I1846" s="4" t="n">
        <f aca="false">SUMIFS(bibli_modele_init!$D$1:$D$4467,bibli_modele_init!$A$1:$A$4467,$C1846,bibli_modele_init!$C$1:$C$4467,$E1846)</f>
        <v>0.195122754607758</v>
      </c>
      <c r="J1846" s="0" t="n">
        <f aca="false">SUMIFS(bibli_modele_init!$E$1:$E$4467,bibli_modele_init!$A$1:$A$4467,$C1846,bibli_modele_init!$C$1:$C$4467,$E1846)</f>
        <v>55.7108838</v>
      </c>
      <c r="K1846" s="0" t="n">
        <f aca="false">F1846-I1846</f>
        <v>-0.00314677884849501</v>
      </c>
      <c r="L1846" s="0" t="n">
        <f aca="false">G1846-J1846</f>
        <v>0</v>
      </c>
      <c r="M1846" s="0" t="n">
        <v>1</v>
      </c>
    </row>
    <row r="1847" customFormat="false" ht="15.8" hidden="false" customHeight="false" outlineLevel="0" collapsed="false">
      <c r="A1847" s="0" t="str">
        <f aca="false">MID(C1847,1,2)</f>
        <v>06</v>
      </c>
      <c r="B1847" s="0" t="str">
        <f aca="false">VLOOKUP(A1847,Nomenclature!$E$1:$F$9,2,0)</f>
        <v>Santé Action Sociale</v>
      </c>
      <c r="C1847" s="5" t="s">
        <v>615</v>
      </c>
      <c r="D1847" s="4" t="s">
        <v>155</v>
      </c>
      <c r="E1847" s="4" t="s">
        <v>736</v>
      </c>
      <c r="F1847" s="4" t="n">
        <v>0.406725420859773</v>
      </c>
      <c r="G1847" s="4" t="n">
        <v>93.2641463</v>
      </c>
      <c r="H1847" s="4" t="n">
        <v>1951.093164</v>
      </c>
      <c r="I1847" s="4" t="n">
        <f aca="false">SUMIFS(bibli_modele_init!$D$1:$D$4467,bibli_modele_init!$A$1:$A$4467,$C1847,bibli_modele_init!$C$1:$C$4467,$E1847)</f>
        <v>0.366943246379698</v>
      </c>
      <c r="J1847" s="0" t="n">
        <f aca="false">SUMIFS(bibli_modele_init!$E$1:$E$4467,bibli_modele_init!$A$1:$A$4467,$C1847,bibli_modele_init!$C$1:$C$4467,$E1847)</f>
        <v>93.2641463</v>
      </c>
      <c r="K1847" s="0" t="n">
        <f aca="false">F1847-I1847</f>
        <v>0.039782174480075</v>
      </c>
      <c r="L1847" s="0" t="n">
        <f aca="false">G1847-J1847</f>
        <v>0</v>
      </c>
      <c r="M1847" s="0" t="n">
        <v>1</v>
      </c>
    </row>
    <row r="1848" customFormat="false" ht="15.8" hidden="false" customHeight="false" outlineLevel="0" collapsed="false">
      <c r="A1848" s="0" t="str">
        <f aca="false">MID(C1848,1,2)</f>
        <v>06</v>
      </c>
      <c r="B1848" s="0" t="str">
        <f aca="false">VLOOKUP(A1848,Nomenclature!$E$1:$F$9,2,0)</f>
        <v>Santé Action Sociale</v>
      </c>
      <c r="C1848" s="5" t="s">
        <v>615</v>
      </c>
      <c r="D1848" s="4" t="s">
        <v>239</v>
      </c>
      <c r="E1848" s="4" t="s">
        <v>737</v>
      </c>
      <c r="F1848" s="4" t="n">
        <v>0.327400888891767</v>
      </c>
      <c r="G1848" s="4" t="n">
        <v>90.3754338</v>
      </c>
      <c r="H1848" s="4" t="n">
        <v>596.6480903</v>
      </c>
      <c r="I1848" s="4" t="n">
        <f aca="false">SUMIFS(bibli_modele_init!$D$1:$D$4467,bibli_modele_init!$A$1:$A$4467,$C1848,bibli_modele_init!$C$1:$C$4467,$E1848)</f>
        <v>0.332767488478346</v>
      </c>
      <c r="J1848" s="0" t="n">
        <f aca="false">SUMIFS(bibli_modele_init!$E$1:$E$4467,bibli_modele_init!$A$1:$A$4467,$C1848,bibli_modele_init!$C$1:$C$4467,$E1848)</f>
        <v>90.3754338</v>
      </c>
      <c r="K1848" s="0" t="n">
        <f aca="false">F1848-I1848</f>
        <v>-0.00536659958657898</v>
      </c>
      <c r="L1848" s="0" t="n">
        <f aca="false">G1848-J1848</f>
        <v>0</v>
      </c>
      <c r="M1848" s="0" t="n">
        <v>1</v>
      </c>
    </row>
    <row r="1849" customFormat="false" ht="15.8" hidden="false" customHeight="false" outlineLevel="0" collapsed="false">
      <c r="A1849" s="0" t="str">
        <f aca="false">MID(C1849,1,2)</f>
        <v>06</v>
      </c>
      <c r="B1849" s="0" t="str">
        <f aca="false">VLOOKUP(A1849,Nomenclature!$E$1:$F$9,2,0)</f>
        <v>Santé Action Sociale</v>
      </c>
      <c r="C1849" s="5" t="s">
        <v>615</v>
      </c>
      <c r="D1849" s="4" t="s">
        <v>738</v>
      </c>
      <c r="E1849" s="4" t="s">
        <v>738</v>
      </c>
      <c r="F1849" s="4" t="n">
        <v>0.15</v>
      </c>
      <c r="G1849" s="4" t="n">
        <v>20</v>
      </c>
      <c r="H1849" s="4" t="n">
        <v>0</v>
      </c>
      <c r="I1849" s="4" t="n">
        <f aca="false">SUMIFS(bibli_modele_init!$D$1:$D$4467,bibli_modele_init!$A$1:$A$4467,$C1849,bibli_modele_init!$C$1:$C$4467,$E1849)</f>
        <v>0.15</v>
      </c>
      <c r="J1849" s="0" t="n">
        <f aca="false">SUMIFS(bibli_modele_init!$E$1:$E$4467,bibli_modele_init!$A$1:$A$4467,$C1849,bibli_modele_init!$C$1:$C$4467,$E1849)</f>
        <v>20</v>
      </c>
      <c r="K1849" s="0" t="n">
        <f aca="false">F1849-I1849</f>
        <v>0</v>
      </c>
      <c r="L1849" s="0" t="n">
        <f aca="false">G1849-J1849</f>
        <v>0</v>
      </c>
      <c r="M1849" s="0" t="n">
        <v>1</v>
      </c>
    </row>
    <row r="1850" customFormat="false" ht="15.8" hidden="false" customHeight="false" outlineLevel="0" collapsed="false">
      <c r="A1850" s="0" t="str">
        <f aca="false">MID(C1850,1,2)</f>
        <v>06</v>
      </c>
      <c r="B1850" s="0" t="str">
        <f aca="false">VLOOKUP(A1850,Nomenclature!$E$1:$F$9,2,0)</f>
        <v>Santé Action Sociale</v>
      </c>
      <c r="C1850" s="5" t="s">
        <v>586</v>
      </c>
      <c r="D1850" s="4" t="s">
        <v>155</v>
      </c>
      <c r="E1850" s="4" t="s">
        <v>732</v>
      </c>
      <c r="F1850" s="4" t="n">
        <v>0.81752013020647</v>
      </c>
      <c r="G1850" s="4" t="n">
        <v>116.89024289853</v>
      </c>
      <c r="H1850" s="4" t="n">
        <v>4577.963359</v>
      </c>
      <c r="I1850" s="4" t="n">
        <f aca="false">SUMIFS(bibli_modele_init!$D$1:$D$4467,bibli_modele_init!$A$1:$A$4467,$C1850,bibli_modele_init!$C$1:$C$4467,$E1850)</f>
        <v>0</v>
      </c>
      <c r="J1850" s="0" t="n">
        <f aca="false">SUMIFS(bibli_modele_init!$E$1:$E$4467,bibli_modele_init!$A$1:$A$4467,$C1850,bibli_modele_init!$C$1:$C$4467,$E1850)</f>
        <v>0</v>
      </c>
      <c r="K1850" s="0" t="n">
        <f aca="false">F1850-I1850</f>
        <v>0.81752013020647</v>
      </c>
      <c r="L1850" s="0" t="n">
        <f aca="false">G1850-J1850</f>
        <v>116.89024289853</v>
      </c>
      <c r="M1850" s="0" t="n">
        <v>1</v>
      </c>
    </row>
    <row r="1851" customFormat="false" ht="15.8" hidden="false" customHeight="false" outlineLevel="0" collapsed="false">
      <c r="A1851" s="0" t="str">
        <f aca="false">MID(C1851,1,2)</f>
        <v>06</v>
      </c>
      <c r="B1851" s="0" t="str">
        <f aca="false">VLOOKUP(A1851,Nomenclature!$E$1:$F$9,2,0)</f>
        <v>Santé Action Sociale</v>
      </c>
      <c r="C1851" s="5" t="s">
        <v>586</v>
      </c>
      <c r="D1851" s="4" t="s">
        <v>239</v>
      </c>
      <c r="E1851" s="4" t="s">
        <v>733</v>
      </c>
      <c r="F1851" s="4" t="n">
        <v>0</v>
      </c>
      <c r="G1851" s="4" t="n">
        <v>0</v>
      </c>
      <c r="H1851" s="4" t="n">
        <v>0</v>
      </c>
      <c r="I1851" s="4" t="n">
        <f aca="false">SUMIFS(bibli_modele_init!$D$1:$D$4467,bibli_modele_init!$A$1:$A$4467,$C1851,bibli_modele_init!$C$1:$C$4467,$E1851)</f>
        <v>0</v>
      </c>
      <c r="J1851" s="0" t="n">
        <f aca="false">SUMIFS(bibli_modele_init!$E$1:$E$4467,bibli_modele_init!$A$1:$A$4467,$C1851,bibli_modele_init!$C$1:$C$4467,$E1851)</f>
        <v>0</v>
      </c>
      <c r="K1851" s="0" t="n">
        <f aca="false">F1851-I1851</f>
        <v>0</v>
      </c>
      <c r="L1851" s="0" t="n">
        <f aca="false">G1851-J1851</f>
        <v>0</v>
      </c>
      <c r="M1851" s="0" t="n">
        <v>1</v>
      </c>
    </row>
    <row r="1852" customFormat="false" ht="15.8" hidden="false" customHeight="false" outlineLevel="0" collapsed="false">
      <c r="A1852" s="0" t="str">
        <f aca="false">MID(C1852,1,2)</f>
        <v>06</v>
      </c>
      <c r="B1852" s="0" t="str">
        <f aca="false">VLOOKUP(A1852,Nomenclature!$E$1:$F$9,2,0)</f>
        <v>Santé Action Sociale</v>
      </c>
      <c r="C1852" s="5" t="s">
        <v>586</v>
      </c>
      <c r="D1852" s="4" t="s">
        <v>155</v>
      </c>
      <c r="E1852" s="4" t="s">
        <v>734</v>
      </c>
      <c r="F1852" s="4" t="n">
        <v>0.137226593319694</v>
      </c>
      <c r="G1852" s="4" t="n">
        <v>57.1764705000001</v>
      </c>
      <c r="H1852" s="4" t="n">
        <v>554.3667218</v>
      </c>
      <c r="I1852" s="4" t="n">
        <f aca="false">SUMIFS(bibli_modele_init!$D$1:$D$4467,bibli_modele_init!$A$1:$A$4467,$C1852,bibli_modele_init!$C$1:$C$4467,$E1852)</f>
        <v>0</v>
      </c>
      <c r="J1852" s="0" t="n">
        <f aca="false">SUMIFS(bibli_modele_init!$E$1:$E$4467,bibli_modele_init!$A$1:$A$4467,$C1852,bibli_modele_init!$C$1:$C$4467,$E1852)</f>
        <v>0</v>
      </c>
      <c r="K1852" s="0" t="n">
        <f aca="false">F1852-I1852</f>
        <v>0.137226593319694</v>
      </c>
      <c r="L1852" s="0" t="n">
        <f aca="false">G1852-J1852</f>
        <v>57.1764705000001</v>
      </c>
      <c r="M1852" s="0" t="n">
        <v>1</v>
      </c>
    </row>
    <row r="1853" customFormat="false" ht="15.8" hidden="false" customHeight="false" outlineLevel="0" collapsed="false">
      <c r="A1853" s="0" t="str">
        <f aca="false">MID(C1853,1,2)</f>
        <v>06</v>
      </c>
      <c r="B1853" s="0" t="str">
        <f aca="false">VLOOKUP(A1853,Nomenclature!$E$1:$F$9,2,0)</f>
        <v>Santé Action Sociale</v>
      </c>
      <c r="C1853" s="5" t="s">
        <v>586</v>
      </c>
      <c r="D1853" s="4" t="s">
        <v>239</v>
      </c>
      <c r="E1853" s="4" t="s">
        <v>735</v>
      </c>
      <c r="F1853" s="4" t="n">
        <v>0</v>
      </c>
      <c r="G1853" s="4" t="n">
        <v>0</v>
      </c>
      <c r="H1853" s="4" t="n">
        <v>0</v>
      </c>
      <c r="I1853" s="4" t="n">
        <f aca="false">SUMIFS(bibli_modele_init!$D$1:$D$4467,bibli_modele_init!$A$1:$A$4467,$C1853,bibli_modele_init!$C$1:$C$4467,$E1853)</f>
        <v>0</v>
      </c>
      <c r="J1853" s="0" t="n">
        <f aca="false">SUMIFS(bibli_modele_init!$E$1:$E$4467,bibli_modele_init!$A$1:$A$4467,$C1853,bibli_modele_init!$C$1:$C$4467,$E1853)</f>
        <v>0</v>
      </c>
      <c r="K1853" s="0" t="n">
        <f aca="false">F1853-I1853</f>
        <v>0</v>
      </c>
      <c r="L1853" s="0" t="n">
        <f aca="false">G1853-J1853</f>
        <v>0</v>
      </c>
      <c r="M1853" s="0" t="n">
        <v>1</v>
      </c>
    </row>
    <row r="1854" customFormat="false" ht="15.8" hidden="false" customHeight="false" outlineLevel="0" collapsed="false">
      <c r="A1854" s="0" t="str">
        <f aca="false">MID(C1854,1,2)</f>
        <v>06</v>
      </c>
      <c r="B1854" s="0" t="str">
        <f aca="false">VLOOKUP(A1854,Nomenclature!$E$1:$F$9,2,0)</f>
        <v>Santé Action Sociale</v>
      </c>
      <c r="C1854" s="5" t="s">
        <v>586</v>
      </c>
      <c r="D1854" s="4" t="s">
        <v>155</v>
      </c>
      <c r="E1854" s="4" t="s">
        <v>736</v>
      </c>
      <c r="F1854" s="4" t="n">
        <v>0.19211723059852</v>
      </c>
      <c r="G1854" s="4" t="n">
        <v>91.8635292700002</v>
      </c>
      <c r="H1854" s="4" t="n">
        <v>1812.249073</v>
      </c>
      <c r="I1854" s="4" t="n">
        <f aca="false">SUMIFS(bibli_modele_init!$D$1:$D$4467,bibli_modele_init!$A$1:$A$4467,$C1854,bibli_modele_init!$C$1:$C$4467,$E1854)</f>
        <v>0</v>
      </c>
      <c r="J1854" s="0" t="n">
        <f aca="false">SUMIFS(bibli_modele_init!$E$1:$E$4467,bibli_modele_init!$A$1:$A$4467,$C1854,bibli_modele_init!$C$1:$C$4467,$E1854)</f>
        <v>0</v>
      </c>
      <c r="K1854" s="0" t="n">
        <f aca="false">F1854-I1854</f>
        <v>0.19211723059852</v>
      </c>
      <c r="L1854" s="0" t="n">
        <f aca="false">G1854-J1854</f>
        <v>91.8635292700002</v>
      </c>
      <c r="M1854" s="0" t="n">
        <v>1</v>
      </c>
    </row>
    <row r="1855" customFormat="false" ht="15.8" hidden="false" customHeight="false" outlineLevel="0" collapsed="false">
      <c r="A1855" s="0" t="str">
        <f aca="false">MID(C1855,1,2)</f>
        <v>06</v>
      </c>
      <c r="B1855" s="0" t="str">
        <f aca="false">VLOOKUP(A1855,Nomenclature!$E$1:$F$9,2,0)</f>
        <v>Santé Action Sociale</v>
      </c>
      <c r="C1855" s="5" t="s">
        <v>586</v>
      </c>
      <c r="D1855" s="4" t="s">
        <v>239</v>
      </c>
      <c r="E1855" s="4" t="s">
        <v>737</v>
      </c>
      <c r="F1855" s="4" t="n">
        <v>0</v>
      </c>
      <c r="G1855" s="4" t="n">
        <v>0</v>
      </c>
      <c r="H1855" s="4" t="n">
        <v>0</v>
      </c>
      <c r="I1855" s="4" t="n">
        <f aca="false">SUMIFS(bibli_modele_init!$D$1:$D$4467,bibli_modele_init!$A$1:$A$4467,$C1855,bibli_modele_init!$C$1:$C$4467,$E1855)</f>
        <v>0</v>
      </c>
      <c r="J1855" s="0" t="n">
        <f aca="false">SUMIFS(bibli_modele_init!$E$1:$E$4467,bibli_modele_init!$A$1:$A$4467,$C1855,bibli_modele_init!$C$1:$C$4467,$E1855)</f>
        <v>0</v>
      </c>
      <c r="K1855" s="0" t="n">
        <f aca="false">F1855-I1855</f>
        <v>0</v>
      </c>
      <c r="L1855" s="0" t="n">
        <f aca="false">G1855-J1855</f>
        <v>0</v>
      </c>
      <c r="M1855" s="0" t="n">
        <v>1</v>
      </c>
    </row>
    <row r="1856" customFormat="false" ht="15.8" hidden="false" customHeight="false" outlineLevel="0" collapsed="false">
      <c r="A1856" s="0" t="str">
        <f aca="false">MID(C1856,1,2)</f>
        <v>06</v>
      </c>
      <c r="B1856" s="0" t="str">
        <f aca="false">VLOOKUP(A1856,Nomenclature!$E$1:$F$9,2,0)</f>
        <v>Santé Action Sociale</v>
      </c>
      <c r="C1856" s="5" t="s">
        <v>586</v>
      </c>
      <c r="D1856" s="4" t="s">
        <v>738</v>
      </c>
      <c r="E1856" s="4" t="s">
        <v>738</v>
      </c>
      <c r="F1856" s="4" t="n">
        <v>0.15</v>
      </c>
      <c r="G1856" s="4" t="n">
        <v>20</v>
      </c>
      <c r="H1856" s="4" t="n">
        <v>0</v>
      </c>
      <c r="I1856" s="4" t="n">
        <f aca="false">SUMIFS(bibli_modele_init!$D$1:$D$4467,bibli_modele_init!$A$1:$A$4467,$C1856,bibli_modele_init!$C$1:$C$4467,$E1856)</f>
        <v>0</v>
      </c>
      <c r="J1856" s="0" t="n">
        <f aca="false">SUMIFS(bibli_modele_init!$E$1:$E$4467,bibli_modele_init!$A$1:$A$4467,$C1856,bibli_modele_init!$C$1:$C$4467,$E1856)</f>
        <v>0</v>
      </c>
      <c r="K1856" s="0" t="n">
        <f aca="false">F1856-I1856</f>
        <v>0.15</v>
      </c>
      <c r="L1856" s="0" t="n">
        <f aca="false">G1856-J1856</f>
        <v>20</v>
      </c>
      <c r="M1856" s="0" t="n">
        <v>1</v>
      </c>
    </row>
    <row r="1857" customFormat="false" ht="15.8" hidden="false" customHeight="false" outlineLevel="0" collapsed="false">
      <c r="A1857" s="0" t="str">
        <f aca="false">MID(C1857,1,2)</f>
        <v>06</v>
      </c>
      <c r="B1857" s="0" t="str">
        <f aca="false">VLOOKUP(A1857,Nomenclature!$E$1:$F$9,2,0)</f>
        <v>Santé Action Sociale</v>
      </c>
      <c r="C1857" s="5" t="s">
        <v>236</v>
      </c>
      <c r="D1857" s="4" t="s">
        <v>155</v>
      </c>
      <c r="E1857" s="4" t="s">
        <v>732</v>
      </c>
      <c r="F1857" s="4" t="n">
        <v>0.807518665007742</v>
      </c>
      <c r="G1857" s="4" t="n">
        <v>116.333238120024</v>
      </c>
      <c r="H1857" s="4" t="n">
        <v>4577.963359</v>
      </c>
      <c r="I1857" s="4" t="n">
        <f aca="false">SUMIFS(bibli_modele_init!$D$1:$D$4467,bibli_modele_init!$A$1:$A$4467,$C1857,bibli_modele_init!$C$1:$C$4467,$E1857)</f>
        <v>0</v>
      </c>
      <c r="J1857" s="0" t="n">
        <f aca="false">SUMIFS(bibli_modele_init!$E$1:$E$4467,bibli_modele_init!$A$1:$A$4467,$C1857,bibli_modele_init!$C$1:$C$4467,$E1857)</f>
        <v>0</v>
      </c>
      <c r="K1857" s="0" t="n">
        <f aca="false">F1857-I1857</f>
        <v>0.807518665007742</v>
      </c>
      <c r="L1857" s="0" t="n">
        <f aca="false">G1857-J1857</f>
        <v>116.333238120024</v>
      </c>
      <c r="M1857" s="0" t="n">
        <v>1</v>
      </c>
    </row>
    <row r="1858" customFormat="false" ht="15.8" hidden="false" customHeight="false" outlineLevel="0" collapsed="false">
      <c r="A1858" s="0" t="str">
        <f aca="false">MID(C1858,1,2)</f>
        <v>06</v>
      </c>
      <c r="B1858" s="0" t="str">
        <f aca="false">VLOOKUP(A1858,Nomenclature!$E$1:$F$9,2,0)</f>
        <v>Santé Action Sociale</v>
      </c>
      <c r="C1858" s="5" t="s">
        <v>236</v>
      </c>
      <c r="D1858" s="4" t="s">
        <v>239</v>
      </c>
      <c r="E1858" s="4" t="s">
        <v>733</v>
      </c>
      <c r="F1858" s="4" t="n">
        <v>0</v>
      </c>
      <c r="G1858" s="4" t="n">
        <v>0</v>
      </c>
      <c r="H1858" s="4" t="n">
        <v>0</v>
      </c>
      <c r="I1858" s="4" t="n">
        <f aca="false">SUMIFS(bibli_modele_init!$D$1:$D$4467,bibli_modele_init!$A$1:$A$4467,$C1858,bibli_modele_init!$C$1:$C$4467,$E1858)</f>
        <v>0</v>
      </c>
      <c r="J1858" s="0" t="n">
        <f aca="false">SUMIFS(bibli_modele_init!$E$1:$E$4467,bibli_modele_init!$A$1:$A$4467,$C1858,bibli_modele_init!$C$1:$C$4467,$E1858)</f>
        <v>0</v>
      </c>
      <c r="K1858" s="0" t="n">
        <f aca="false">F1858-I1858</f>
        <v>0</v>
      </c>
      <c r="L1858" s="0" t="n">
        <f aca="false">G1858-J1858</f>
        <v>0</v>
      </c>
      <c r="M1858" s="0" t="n">
        <v>1</v>
      </c>
    </row>
    <row r="1859" customFormat="false" ht="15.8" hidden="false" customHeight="false" outlineLevel="0" collapsed="false">
      <c r="A1859" s="0" t="str">
        <f aca="false">MID(C1859,1,2)</f>
        <v>06</v>
      </c>
      <c r="B1859" s="0" t="str">
        <f aca="false">VLOOKUP(A1859,Nomenclature!$E$1:$F$9,2,0)</f>
        <v>Santé Action Sociale</v>
      </c>
      <c r="C1859" s="5" t="s">
        <v>236</v>
      </c>
      <c r="D1859" s="4" t="s">
        <v>155</v>
      </c>
      <c r="E1859" s="4" t="s">
        <v>734</v>
      </c>
      <c r="F1859" s="4" t="n">
        <v>0.135547775946622</v>
      </c>
      <c r="G1859" s="4" t="n">
        <v>57.1764705</v>
      </c>
      <c r="H1859" s="4" t="n">
        <v>554.3667218</v>
      </c>
      <c r="I1859" s="4" t="n">
        <f aca="false">SUMIFS(bibli_modele_init!$D$1:$D$4467,bibli_modele_init!$A$1:$A$4467,$C1859,bibli_modele_init!$C$1:$C$4467,$E1859)</f>
        <v>0</v>
      </c>
      <c r="J1859" s="0" t="n">
        <f aca="false">SUMIFS(bibli_modele_init!$E$1:$E$4467,bibli_modele_init!$A$1:$A$4467,$C1859,bibli_modele_init!$C$1:$C$4467,$E1859)</f>
        <v>0</v>
      </c>
      <c r="K1859" s="0" t="n">
        <f aca="false">F1859-I1859</f>
        <v>0.135547775946622</v>
      </c>
      <c r="L1859" s="0" t="n">
        <f aca="false">G1859-J1859</f>
        <v>57.1764705</v>
      </c>
      <c r="M1859" s="0" t="n">
        <v>1</v>
      </c>
    </row>
    <row r="1860" customFormat="false" ht="15.8" hidden="false" customHeight="false" outlineLevel="0" collapsed="false">
      <c r="A1860" s="0" t="str">
        <f aca="false">MID(C1860,1,2)</f>
        <v>06</v>
      </c>
      <c r="B1860" s="0" t="str">
        <f aca="false">VLOOKUP(A1860,Nomenclature!$E$1:$F$9,2,0)</f>
        <v>Santé Action Sociale</v>
      </c>
      <c r="C1860" s="5" t="s">
        <v>236</v>
      </c>
      <c r="D1860" s="4" t="s">
        <v>239</v>
      </c>
      <c r="E1860" s="4" t="s">
        <v>735</v>
      </c>
      <c r="F1860" s="4" t="n">
        <v>0</v>
      </c>
      <c r="G1860" s="4" t="n">
        <v>0</v>
      </c>
      <c r="H1860" s="4" t="n">
        <v>0</v>
      </c>
      <c r="I1860" s="4" t="n">
        <f aca="false">SUMIFS(bibli_modele_init!$D$1:$D$4467,bibli_modele_init!$A$1:$A$4467,$C1860,bibli_modele_init!$C$1:$C$4467,$E1860)</f>
        <v>0</v>
      </c>
      <c r="J1860" s="0" t="n">
        <f aca="false">SUMIFS(bibli_modele_init!$E$1:$E$4467,bibli_modele_init!$A$1:$A$4467,$C1860,bibli_modele_init!$C$1:$C$4467,$E1860)</f>
        <v>0</v>
      </c>
      <c r="K1860" s="0" t="n">
        <f aca="false">F1860-I1860</f>
        <v>0</v>
      </c>
      <c r="L1860" s="0" t="n">
        <f aca="false">G1860-J1860</f>
        <v>0</v>
      </c>
      <c r="M1860" s="0" t="n">
        <v>1</v>
      </c>
    </row>
    <row r="1861" customFormat="false" ht="15.8" hidden="false" customHeight="false" outlineLevel="0" collapsed="false">
      <c r="A1861" s="0" t="str">
        <f aca="false">MID(C1861,1,2)</f>
        <v>06</v>
      </c>
      <c r="B1861" s="0" t="str">
        <f aca="false">VLOOKUP(A1861,Nomenclature!$E$1:$F$9,2,0)</f>
        <v>Santé Action Sociale</v>
      </c>
      <c r="C1861" s="5" t="s">
        <v>236</v>
      </c>
      <c r="D1861" s="4" t="s">
        <v>155</v>
      </c>
      <c r="E1861" s="4" t="s">
        <v>736</v>
      </c>
      <c r="F1861" s="4" t="n">
        <v>0.189766886276819</v>
      </c>
      <c r="G1861" s="4" t="n">
        <v>91.8635292700001</v>
      </c>
      <c r="H1861" s="4" t="n">
        <v>1812.249073</v>
      </c>
      <c r="I1861" s="4" t="n">
        <f aca="false">SUMIFS(bibli_modele_init!$D$1:$D$4467,bibli_modele_init!$A$1:$A$4467,$C1861,bibli_modele_init!$C$1:$C$4467,$E1861)</f>
        <v>0</v>
      </c>
      <c r="J1861" s="0" t="n">
        <f aca="false">SUMIFS(bibli_modele_init!$E$1:$E$4467,bibli_modele_init!$A$1:$A$4467,$C1861,bibli_modele_init!$C$1:$C$4467,$E1861)</f>
        <v>0</v>
      </c>
      <c r="K1861" s="0" t="n">
        <f aca="false">F1861-I1861</f>
        <v>0.189766886276819</v>
      </c>
      <c r="L1861" s="0" t="n">
        <f aca="false">G1861-J1861</f>
        <v>91.8635292700001</v>
      </c>
      <c r="M1861" s="0" t="n">
        <v>1</v>
      </c>
    </row>
    <row r="1862" customFormat="false" ht="15.8" hidden="false" customHeight="false" outlineLevel="0" collapsed="false">
      <c r="A1862" s="0" t="str">
        <f aca="false">MID(C1862,1,2)</f>
        <v>06</v>
      </c>
      <c r="B1862" s="0" t="str">
        <f aca="false">VLOOKUP(A1862,Nomenclature!$E$1:$F$9,2,0)</f>
        <v>Santé Action Sociale</v>
      </c>
      <c r="C1862" s="5" t="s">
        <v>236</v>
      </c>
      <c r="D1862" s="4" t="s">
        <v>239</v>
      </c>
      <c r="E1862" s="4" t="s">
        <v>737</v>
      </c>
      <c r="F1862" s="4" t="n">
        <v>0</v>
      </c>
      <c r="G1862" s="4" t="n">
        <v>0</v>
      </c>
      <c r="H1862" s="4" t="n">
        <v>0</v>
      </c>
      <c r="I1862" s="4" t="n">
        <f aca="false">SUMIFS(bibli_modele_init!$D$1:$D$4467,bibli_modele_init!$A$1:$A$4467,$C1862,bibli_modele_init!$C$1:$C$4467,$E1862)</f>
        <v>0</v>
      </c>
      <c r="J1862" s="0" t="n">
        <f aca="false">SUMIFS(bibli_modele_init!$E$1:$E$4467,bibli_modele_init!$A$1:$A$4467,$C1862,bibli_modele_init!$C$1:$C$4467,$E1862)</f>
        <v>0</v>
      </c>
      <c r="K1862" s="0" t="n">
        <f aca="false">F1862-I1862</f>
        <v>0</v>
      </c>
      <c r="L1862" s="0" t="n">
        <f aca="false">G1862-J1862</f>
        <v>0</v>
      </c>
      <c r="M1862" s="0" t="n">
        <v>1</v>
      </c>
    </row>
    <row r="1863" customFormat="false" ht="15.8" hidden="false" customHeight="false" outlineLevel="0" collapsed="false">
      <c r="A1863" s="0" t="str">
        <f aca="false">MID(C1863,1,2)</f>
        <v>06</v>
      </c>
      <c r="B1863" s="0" t="str">
        <f aca="false">VLOOKUP(A1863,Nomenclature!$E$1:$F$9,2,0)</f>
        <v>Santé Action Sociale</v>
      </c>
      <c r="C1863" s="5" t="s">
        <v>236</v>
      </c>
      <c r="D1863" s="4" t="s">
        <v>738</v>
      </c>
      <c r="E1863" s="4" t="s">
        <v>738</v>
      </c>
      <c r="F1863" s="4" t="n">
        <v>0.15</v>
      </c>
      <c r="G1863" s="4" t="n">
        <v>20</v>
      </c>
      <c r="H1863" s="4" t="n">
        <v>0</v>
      </c>
      <c r="I1863" s="4" t="n">
        <f aca="false">SUMIFS(bibli_modele_init!$D$1:$D$4467,bibli_modele_init!$A$1:$A$4467,$C1863,bibli_modele_init!$C$1:$C$4467,$E1863)</f>
        <v>0</v>
      </c>
      <c r="J1863" s="0" t="n">
        <f aca="false">SUMIFS(bibli_modele_init!$E$1:$E$4467,bibli_modele_init!$A$1:$A$4467,$C1863,bibli_modele_init!$C$1:$C$4467,$E1863)</f>
        <v>0</v>
      </c>
      <c r="K1863" s="0" t="n">
        <f aca="false">F1863-I1863</f>
        <v>0.15</v>
      </c>
      <c r="L1863" s="0" t="n">
        <f aca="false">G1863-J1863</f>
        <v>20</v>
      </c>
      <c r="M1863" s="0" t="n">
        <v>1</v>
      </c>
    </row>
    <row r="1864" customFormat="false" ht="15.8" hidden="false" customHeight="false" outlineLevel="0" collapsed="false">
      <c r="A1864" s="0" t="str">
        <f aca="false">MID(C1864,1,2)</f>
        <v>06</v>
      </c>
      <c r="B1864" s="0" t="str">
        <f aca="false">VLOOKUP(A1864,Nomenclature!$E$1:$F$9,2,0)</f>
        <v>Santé Action Sociale</v>
      </c>
      <c r="C1864" s="5" t="s">
        <v>570</v>
      </c>
      <c r="D1864" s="4" t="s">
        <v>155</v>
      </c>
      <c r="E1864" s="4" t="s">
        <v>732</v>
      </c>
      <c r="F1864" s="4" t="n">
        <v>0.789734128943237</v>
      </c>
      <c r="G1864" s="4" t="n">
        <v>115.448358090415</v>
      </c>
      <c r="H1864" s="4" t="n">
        <v>4577.963359</v>
      </c>
      <c r="I1864" s="4" t="n">
        <f aca="false">SUMIFS(bibli_modele_init!$D$1:$D$4467,bibli_modele_init!$A$1:$A$4467,$C1864,bibli_modele_init!$C$1:$C$4467,$E1864)</f>
        <v>0</v>
      </c>
      <c r="J1864" s="0" t="n">
        <f aca="false">SUMIFS(bibli_modele_init!$E$1:$E$4467,bibli_modele_init!$A$1:$A$4467,$C1864,bibli_modele_init!$C$1:$C$4467,$E1864)</f>
        <v>0</v>
      </c>
      <c r="K1864" s="0" t="n">
        <f aca="false">F1864-I1864</f>
        <v>0.789734128943237</v>
      </c>
      <c r="L1864" s="0" t="n">
        <f aca="false">G1864-J1864</f>
        <v>115.448358090415</v>
      </c>
      <c r="M1864" s="0" t="n">
        <v>1</v>
      </c>
    </row>
    <row r="1865" customFormat="false" ht="15.8" hidden="false" customHeight="false" outlineLevel="0" collapsed="false">
      <c r="A1865" s="0" t="str">
        <f aca="false">MID(C1865,1,2)</f>
        <v>06</v>
      </c>
      <c r="B1865" s="0" t="str">
        <f aca="false">VLOOKUP(A1865,Nomenclature!$E$1:$F$9,2,0)</f>
        <v>Santé Action Sociale</v>
      </c>
      <c r="C1865" s="5" t="s">
        <v>570</v>
      </c>
      <c r="D1865" s="4" t="s">
        <v>239</v>
      </c>
      <c r="E1865" s="4" t="s">
        <v>733</v>
      </c>
      <c r="F1865" s="4" t="n">
        <v>0</v>
      </c>
      <c r="G1865" s="4" t="n">
        <v>0</v>
      </c>
      <c r="H1865" s="4" t="n">
        <v>0</v>
      </c>
      <c r="I1865" s="4" t="n">
        <f aca="false">SUMIFS(bibli_modele_init!$D$1:$D$4467,bibli_modele_init!$A$1:$A$4467,$C1865,bibli_modele_init!$C$1:$C$4467,$E1865)</f>
        <v>0</v>
      </c>
      <c r="J1865" s="0" t="n">
        <f aca="false">SUMIFS(bibli_modele_init!$E$1:$E$4467,bibli_modele_init!$A$1:$A$4467,$C1865,bibli_modele_init!$C$1:$C$4467,$E1865)</f>
        <v>0</v>
      </c>
      <c r="K1865" s="0" t="n">
        <f aca="false">F1865-I1865</f>
        <v>0</v>
      </c>
      <c r="L1865" s="0" t="n">
        <f aca="false">G1865-J1865</f>
        <v>0</v>
      </c>
      <c r="M1865" s="0" t="n">
        <v>1</v>
      </c>
    </row>
    <row r="1866" customFormat="false" ht="15.8" hidden="false" customHeight="false" outlineLevel="0" collapsed="false">
      <c r="A1866" s="0" t="str">
        <f aca="false">MID(C1866,1,2)</f>
        <v>06</v>
      </c>
      <c r="B1866" s="0" t="str">
        <f aca="false">VLOOKUP(A1866,Nomenclature!$E$1:$F$9,2,0)</f>
        <v>Santé Action Sociale</v>
      </c>
      <c r="C1866" s="5" t="s">
        <v>570</v>
      </c>
      <c r="D1866" s="4" t="s">
        <v>155</v>
      </c>
      <c r="E1866" s="4" t="s">
        <v>734</v>
      </c>
      <c r="F1866" s="4" t="n">
        <v>0.117096887790578</v>
      </c>
      <c r="G1866" s="4" t="n">
        <v>57.1764705</v>
      </c>
      <c r="H1866" s="4" t="n">
        <v>554.3667218</v>
      </c>
      <c r="I1866" s="4" t="n">
        <f aca="false">SUMIFS(bibli_modele_init!$D$1:$D$4467,bibli_modele_init!$A$1:$A$4467,$C1866,bibli_modele_init!$C$1:$C$4467,$E1866)</f>
        <v>0</v>
      </c>
      <c r="J1866" s="0" t="n">
        <f aca="false">SUMIFS(bibli_modele_init!$E$1:$E$4467,bibli_modele_init!$A$1:$A$4467,$C1866,bibli_modele_init!$C$1:$C$4467,$E1866)</f>
        <v>0</v>
      </c>
      <c r="K1866" s="0" t="n">
        <f aca="false">F1866-I1866</f>
        <v>0.117096887790578</v>
      </c>
      <c r="L1866" s="0" t="n">
        <f aca="false">G1866-J1866</f>
        <v>57.1764705</v>
      </c>
      <c r="M1866" s="0" t="n">
        <v>1</v>
      </c>
    </row>
    <row r="1867" customFormat="false" ht="15.8" hidden="false" customHeight="false" outlineLevel="0" collapsed="false">
      <c r="A1867" s="0" t="str">
        <f aca="false">MID(C1867,1,2)</f>
        <v>06</v>
      </c>
      <c r="B1867" s="0" t="str">
        <f aca="false">VLOOKUP(A1867,Nomenclature!$E$1:$F$9,2,0)</f>
        <v>Santé Action Sociale</v>
      </c>
      <c r="C1867" s="5" t="s">
        <v>570</v>
      </c>
      <c r="D1867" s="4" t="s">
        <v>239</v>
      </c>
      <c r="E1867" s="4" t="s">
        <v>735</v>
      </c>
      <c r="F1867" s="4" t="n">
        <v>0</v>
      </c>
      <c r="G1867" s="4" t="n">
        <v>0</v>
      </c>
      <c r="H1867" s="4" t="n">
        <v>0</v>
      </c>
      <c r="I1867" s="4" t="n">
        <f aca="false">SUMIFS(bibli_modele_init!$D$1:$D$4467,bibli_modele_init!$A$1:$A$4467,$C1867,bibli_modele_init!$C$1:$C$4467,$E1867)</f>
        <v>0</v>
      </c>
      <c r="J1867" s="0" t="n">
        <f aca="false">SUMIFS(bibli_modele_init!$E$1:$E$4467,bibli_modele_init!$A$1:$A$4467,$C1867,bibli_modele_init!$C$1:$C$4467,$E1867)</f>
        <v>0</v>
      </c>
      <c r="K1867" s="0" t="n">
        <f aca="false">F1867-I1867</f>
        <v>0</v>
      </c>
      <c r="L1867" s="0" t="n">
        <f aca="false">G1867-J1867</f>
        <v>0</v>
      </c>
      <c r="M1867" s="0" t="n">
        <v>1</v>
      </c>
    </row>
    <row r="1868" customFormat="false" ht="15.8" hidden="false" customHeight="false" outlineLevel="0" collapsed="false">
      <c r="A1868" s="0" t="str">
        <f aca="false">MID(C1868,1,2)</f>
        <v>06</v>
      </c>
      <c r="B1868" s="0" t="str">
        <f aca="false">VLOOKUP(A1868,Nomenclature!$E$1:$F$9,2,0)</f>
        <v>Santé Action Sociale</v>
      </c>
      <c r="C1868" s="5" t="s">
        <v>570</v>
      </c>
      <c r="D1868" s="4" t="s">
        <v>155</v>
      </c>
      <c r="E1868" s="4" t="s">
        <v>736</v>
      </c>
      <c r="F1868" s="4" t="n">
        <v>0.212100023224462</v>
      </c>
      <c r="G1868" s="4" t="n">
        <v>91.86352927</v>
      </c>
      <c r="H1868" s="4" t="n">
        <v>1812.249073</v>
      </c>
      <c r="I1868" s="4" t="n">
        <f aca="false">SUMIFS(bibli_modele_init!$D$1:$D$4467,bibli_modele_init!$A$1:$A$4467,$C1868,bibli_modele_init!$C$1:$C$4467,$E1868)</f>
        <v>0</v>
      </c>
      <c r="J1868" s="0" t="n">
        <f aca="false">SUMIFS(bibli_modele_init!$E$1:$E$4467,bibli_modele_init!$A$1:$A$4467,$C1868,bibli_modele_init!$C$1:$C$4467,$E1868)</f>
        <v>0</v>
      </c>
      <c r="K1868" s="0" t="n">
        <f aca="false">F1868-I1868</f>
        <v>0.212100023224462</v>
      </c>
      <c r="L1868" s="0" t="n">
        <f aca="false">G1868-J1868</f>
        <v>91.86352927</v>
      </c>
      <c r="M1868" s="0" t="n">
        <v>1</v>
      </c>
    </row>
    <row r="1869" customFormat="false" ht="15.8" hidden="false" customHeight="false" outlineLevel="0" collapsed="false">
      <c r="A1869" s="0" t="str">
        <f aca="false">MID(C1869,1,2)</f>
        <v>06</v>
      </c>
      <c r="B1869" s="0" t="str">
        <f aca="false">VLOOKUP(A1869,Nomenclature!$E$1:$F$9,2,0)</f>
        <v>Santé Action Sociale</v>
      </c>
      <c r="C1869" s="5" t="s">
        <v>570</v>
      </c>
      <c r="D1869" s="4" t="s">
        <v>239</v>
      </c>
      <c r="E1869" s="4" t="s">
        <v>737</v>
      </c>
      <c r="F1869" s="4" t="n">
        <v>0</v>
      </c>
      <c r="G1869" s="4" t="n">
        <v>0</v>
      </c>
      <c r="H1869" s="4" t="n">
        <v>0</v>
      </c>
      <c r="I1869" s="4" t="n">
        <f aca="false">SUMIFS(bibli_modele_init!$D$1:$D$4467,bibli_modele_init!$A$1:$A$4467,$C1869,bibli_modele_init!$C$1:$C$4467,$E1869)</f>
        <v>0</v>
      </c>
      <c r="J1869" s="0" t="n">
        <f aca="false">SUMIFS(bibli_modele_init!$E$1:$E$4467,bibli_modele_init!$A$1:$A$4467,$C1869,bibli_modele_init!$C$1:$C$4467,$E1869)</f>
        <v>0</v>
      </c>
      <c r="K1869" s="0" t="n">
        <f aca="false">F1869-I1869</f>
        <v>0</v>
      </c>
      <c r="L1869" s="0" t="n">
        <f aca="false">G1869-J1869</f>
        <v>0</v>
      </c>
      <c r="M1869" s="0" t="n">
        <v>1</v>
      </c>
    </row>
    <row r="1870" customFormat="false" ht="15.8" hidden="false" customHeight="false" outlineLevel="0" collapsed="false">
      <c r="A1870" s="0" t="str">
        <f aca="false">MID(C1870,1,2)</f>
        <v>06</v>
      </c>
      <c r="B1870" s="0" t="str">
        <f aca="false">VLOOKUP(A1870,Nomenclature!$E$1:$F$9,2,0)</f>
        <v>Santé Action Sociale</v>
      </c>
      <c r="C1870" s="5" t="s">
        <v>570</v>
      </c>
      <c r="D1870" s="4" t="s">
        <v>738</v>
      </c>
      <c r="E1870" s="4" t="s">
        <v>738</v>
      </c>
      <c r="F1870" s="4" t="n">
        <v>0.15</v>
      </c>
      <c r="G1870" s="4" t="n">
        <v>20</v>
      </c>
      <c r="H1870" s="4" t="n">
        <v>0</v>
      </c>
      <c r="I1870" s="4" t="n">
        <f aca="false">SUMIFS(bibli_modele_init!$D$1:$D$4467,bibli_modele_init!$A$1:$A$4467,$C1870,bibli_modele_init!$C$1:$C$4467,$E1870)</f>
        <v>0</v>
      </c>
      <c r="J1870" s="0" t="n">
        <f aca="false">SUMIFS(bibli_modele_init!$E$1:$E$4467,bibli_modele_init!$A$1:$A$4467,$C1870,bibli_modele_init!$C$1:$C$4467,$E1870)</f>
        <v>0</v>
      </c>
      <c r="K1870" s="0" t="n">
        <f aca="false">F1870-I1870</f>
        <v>0.15</v>
      </c>
      <c r="L1870" s="0" t="n">
        <f aca="false">G1870-J1870</f>
        <v>20</v>
      </c>
      <c r="M1870" s="0" t="n">
        <v>1</v>
      </c>
    </row>
    <row r="1871" customFormat="false" ht="15.8" hidden="false" customHeight="false" outlineLevel="0" collapsed="false">
      <c r="A1871" s="0" t="str">
        <f aca="false">MID(C1871,1,2)</f>
        <v>06</v>
      </c>
      <c r="B1871" s="0" t="str">
        <f aca="false">VLOOKUP(A1871,Nomenclature!$E$1:$F$9,2,0)</f>
        <v>Santé Action Sociale</v>
      </c>
      <c r="C1871" s="5" t="s">
        <v>610</v>
      </c>
      <c r="D1871" s="4" t="s">
        <v>155</v>
      </c>
      <c r="E1871" s="4" t="s">
        <v>732</v>
      </c>
      <c r="F1871" s="4" t="n">
        <v>0.918095661162242</v>
      </c>
      <c r="G1871" s="4" t="n">
        <v>108.86494261248</v>
      </c>
      <c r="H1871" s="4" t="n">
        <v>4577.963359</v>
      </c>
      <c r="I1871" s="4" t="n">
        <f aca="false">SUMIFS(bibli_modele_init!$D$1:$D$4467,bibli_modele_init!$A$1:$A$4467,$C1871,bibli_modele_init!$C$1:$C$4467,$E1871)</f>
        <v>0.925194748068701</v>
      </c>
      <c r="J1871" s="0" t="n">
        <f aca="false">SUMIFS(bibli_modele_init!$E$1:$E$4467,bibli_modele_init!$A$1:$A$4467,$C1871,bibli_modele_init!$C$1:$C$4467,$E1871)</f>
        <v>186.605099673065</v>
      </c>
      <c r="K1871" s="0" t="n">
        <f aca="false">F1871-I1871</f>
        <v>-0.007099086906459</v>
      </c>
      <c r="L1871" s="0" t="n">
        <f aca="false">G1871-J1871</f>
        <v>-77.740157060585</v>
      </c>
      <c r="M1871" s="0" t="n">
        <v>1</v>
      </c>
    </row>
    <row r="1872" customFormat="false" ht="15.8" hidden="false" customHeight="false" outlineLevel="0" collapsed="false">
      <c r="A1872" s="0" t="str">
        <f aca="false">MID(C1872,1,2)</f>
        <v>06</v>
      </c>
      <c r="B1872" s="0" t="str">
        <f aca="false">VLOOKUP(A1872,Nomenclature!$E$1:$F$9,2,0)</f>
        <v>Santé Action Sociale</v>
      </c>
      <c r="C1872" s="5" t="s">
        <v>610</v>
      </c>
      <c r="D1872" s="4" t="s">
        <v>239</v>
      </c>
      <c r="E1872" s="4" t="s">
        <v>733</v>
      </c>
      <c r="F1872" s="4" t="n">
        <v>0.705827799483655</v>
      </c>
      <c r="G1872" s="4" t="n">
        <v>102.951127266411</v>
      </c>
      <c r="H1872" s="4" t="n">
        <v>0</v>
      </c>
      <c r="I1872" s="4" t="n">
        <f aca="false">SUMIFS(bibli_modele_init!$D$1:$D$4467,bibli_modele_init!$A$1:$A$4467,$C1872,bibli_modele_init!$C$1:$C$4467,$E1872)</f>
        <v>0.722173473389687</v>
      </c>
      <c r="J1872" s="0" t="n">
        <f aca="false">SUMIFS(bibli_modele_init!$E$1:$E$4467,bibli_modele_init!$A$1:$A$4467,$C1872,bibli_modele_init!$C$1:$C$4467,$E1872)</f>
        <v>104.442690461199</v>
      </c>
      <c r="K1872" s="0" t="n">
        <f aca="false">F1872-I1872</f>
        <v>-0.016345673906032</v>
      </c>
      <c r="L1872" s="0" t="n">
        <f aca="false">G1872-J1872</f>
        <v>-1.491563194788</v>
      </c>
      <c r="M1872" s="0" t="n">
        <v>1</v>
      </c>
    </row>
    <row r="1873" customFormat="false" ht="15.8" hidden="false" customHeight="false" outlineLevel="0" collapsed="false">
      <c r="A1873" s="0" t="str">
        <f aca="false">MID(C1873,1,2)</f>
        <v>06</v>
      </c>
      <c r="B1873" s="0" t="str">
        <f aca="false">VLOOKUP(A1873,Nomenclature!$E$1:$F$9,2,0)</f>
        <v>Santé Action Sociale</v>
      </c>
      <c r="C1873" s="5" t="s">
        <v>610</v>
      </c>
      <c r="D1873" s="4" t="s">
        <v>155</v>
      </c>
      <c r="E1873" s="4" t="s">
        <v>734</v>
      </c>
      <c r="F1873" s="4" t="n">
        <v>0.15410891459158</v>
      </c>
      <c r="G1873" s="4" t="n">
        <v>51.45882345</v>
      </c>
      <c r="H1873" s="4" t="n">
        <v>554.3667218</v>
      </c>
      <c r="I1873" s="4" t="n">
        <f aca="false">SUMIFS(bibli_modele_init!$D$1:$D$4467,bibli_modele_init!$A$1:$A$4467,$C1873,bibli_modele_init!$C$1:$C$4467,$E1873)</f>
        <v>0.139770492297522</v>
      </c>
      <c r="J1873" s="0" t="n">
        <f aca="false">SUMIFS(bibli_modele_init!$E$1:$E$4467,bibli_modele_init!$A$1:$A$4467,$C1873,bibli_modele_init!$C$1:$C$4467,$E1873)</f>
        <v>51.45882345</v>
      </c>
      <c r="K1873" s="0" t="n">
        <f aca="false">F1873-I1873</f>
        <v>0.014338422294058</v>
      </c>
      <c r="L1873" s="0" t="n">
        <f aca="false">G1873-J1873</f>
        <v>0</v>
      </c>
      <c r="M1873" s="0" t="n">
        <v>1</v>
      </c>
    </row>
    <row r="1874" customFormat="false" ht="15.8" hidden="false" customHeight="false" outlineLevel="0" collapsed="false">
      <c r="A1874" s="0" t="str">
        <f aca="false">MID(C1874,1,2)</f>
        <v>06</v>
      </c>
      <c r="B1874" s="0" t="str">
        <f aca="false">VLOOKUP(A1874,Nomenclature!$E$1:$F$9,2,0)</f>
        <v>Santé Action Sociale</v>
      </c>
      <c r="C1874" s="5" t="s">
        <v>610</v>
      </c>
      <c r="D1874" s="4" t="s">
        <v>239</v>
      </c>
      <c r="E1874" s="4" t="s">
        <v>735</v>
      </c>
      <c r="F1874" s="4" t="n">
        <v>0.11847823780072</v>
      </c>
      <c r="G1874" s="4" t="n">
        <v>51.45882345</v>
      </c>
      <c r="H1874" s="4" t="n">
        <v>0</v>
      </c>
      <c r="I1874" s="4" t="n">
        <f aca="false">SUMIFS(bibli_modele_init!$D$1:$D$4467,bibli_modele_init!$A$1:$A$4467,$C1874,bibli_modele_init!$C$1:$C$4467,$E1874)</f>
        <v>0.121221975890412</v>
      </c>
      <c r="J1874" s="0" t="n">
        <f aca="false">SUMIFS(bibli_modele_init!$E$1:$E$4467,bibli_modele_init!$A$1:$A$4467,$C1874,bibli_modele_init!$C$1:$C$4467,$E1874)</f>
        <v>51.45882345</v>
      </c>
      <c r="K1874" s="0" t="n">
        <f aca="false">F1874-I1874</f>
        <v>-0.002743738089692</v>
      </c>
      <c r="L1874" s="0" t="n">
        <f aca="false">G1874-J1874</f>
        <v>0</v>
      </c>
      <c r="M1874" s="0" t="n">
        <v>1</v>
      </c>
    </row>
    <row r="1875" customFormat="false" ht="15.8" hidden="false" customHeight="false" outlineLevel="0" collapsed="false">
      <c r="A1875" s="0" t="str">
        <f aca="false">MID(C1875,1,2)</f>
        <v>06</v>
      </c>
      <c r="B1875" s="0" t="str">
        <f aca="false">VLOOKUP(A1875,Nomenclature!$E$1:$F$9,2,0)</f>
        <v>Santé Action Sociale</v>
      </c>
      <c r="C1875" s="5" t="s">
        <v>610</v>
      </c>
      <c r="D1875" s="4" t="s">
        <v>155</v>
      </c>
      <c r="E1875" s="4" t="s">
        <v>736</v>
      </c>
      <c r="F1875" s="4" t="n">
        <v>0.215752480373127</v>
      </c>
      <c r="G1875" s="4" t="n">
        <v>86.14588222</v>
      </c>
      <c r="H1875" s="4" t="n">
        <v>1812.249073</v>
      </c>
      <c r="I1875" s="4" t="n">
        <f aca="false">SUMIFS(bibli_modele_init!$D$1:$D$4467,bibli_modele_init!$A$1:$A$4467,$C1875,bibli_modele_init!$C$1:$C$4467,$E1875)</f>
        <v>0.19567868921653</v>
      </c>
      <c r="J1875" s="0" t="n">
        <f aca="false">SUMIFS(bibli_modele_init!$E$1:$E$4467,bibli_modele_init!$A$1:$A$4467,$C1875,bibli_modele_init!$C$1:$C$4467,$E1875)</f>
        <v>86.14588222</v>
      </c>
      <c r="K1875" s="0" t="n">
        <f aca="false">F1875-I1875</f>
        <v>0.020073791156597</v>
      </c>
      <c r="L1875" s="0" t="n">
        <f aca="false">G1875-J1875</f>
        <v>0</v>
      </c>
      <c r="M1875" s="0" t="n">
        <v>1</v>
      </c>
    </row>
    <row r="1876" customFormat="false" ht="15.8" hidden="false" customHeight="false" outlineLevel="0" collapsed="false">
      <c r="A1876" s="0" t="str">
        <f aca="false">MID(C1876,1,2)</f>
        <v>06</v>
      </c>
      <c r="B1876" s="0" t="str">
        <f aca="false">VLOOKUP(A1876,Nomenclature!$E$1:$F$9,2,0)</f>
        <v>Santé Action Sociale</v>
      </c>
      <c r="C1876" s="5" t="s">
        <v>610</v>
      </c>
      <c r="D1876" s="4" t="s">
        <v>239</v>
      </c>
      <c r="E1876" s="4" t="s">
        <v>737</v>
      </c>
      <c r="F1876" s="4" t="n">
        <v>0.165869532878659</v>
      </c>
      <c r="G1876" s="4" t="n">
        <v>83.47764693</v>
      </c>
      <c r="H1876" s="4" t="n">
        <v>0</v>
      </c>
      <c r="I1876" s="4" t="n">
        <f aca="false">SUMIFS(bibli_modele_init!$D$1:$D$4467,bibli_modele_init!$A$1:$A$4467,$C1876,bibli_modele_init!$C$1:$C$4467,$E1876)</f>
        <v>0.169710766246576</v>
      </c>
      <c r="J1876" s="0" t="n">
        <f aca="false">SUMIFS(bibli_modele_init!$E$1:$E$4467,bibli_modele_init!$A$1:$A$4467,$C1876,bibli_modele_init!$C$1:$C$4467,$E1876)</f>
        <v>83.47764693</v>
      </c>
      <c r="K1876" s="0" t="n">
        <f aca="false">F1876-I1876</f>
        <v>-0.003841233367917</v>
      </c>
      <c r="L1876" s="0" t="n">
        <f aca="false">G1876-J1876</f>
        <v>0</v>
      </c>
      <c r="M1876" s="0" t="n">
        <v>1</v>
      </c>
    </row>
    <row r="1877" customFormat="false" ht="15.8" hidden="false" customHeight="false" outlineLevel="0" collapsed="false">
      <c r="A1877" s="0" t="str">
        <f aca="false">MID(C1877,1,2)</f>
        <v>06</v>
      </c>
      <c r="B1877" s="0" t="str">
        <f aca="false">VLOOKUP(A1877,Nomenclature!$E$1:$F$9,2,0)</f>
        <v>Santé Action Sociale</v>
      </c>
      <c r="C1877" s="5" t="s">
        <v>610</v>
      </c>
      <c r="D1877" s="4" t="s">
        <v>738</v>
      </c>
      <c r="E1877" s="4" t="s">
        <v>738</v>
      </c>
      <c r="F1877" s="4" t="n">
        <v>0.15</v>
      </c>
      <c r="G1877" s="4" t="n">
        <v>20</v>
      </c>
      <c r="H1877" s="4" t="n">
        <v>0</v>
      </c>
      <c r="I1877" s="4" t="n">
        <f aca="false">SUMIFS(bibli_modele_init!$D$1:$D$4467,bibli_modele_init!$A$1:$A$4467,$C1877,bibli_modele_init!$C$1:$C$4467,$E1877)</f>
        <v>0.15</v>
      </c>
      <c r="J1877" s="0" t="n">
        <f aca="false">SUMIFS(bibli_modele_init!$E$1:$E$4467,bibli_modele_init!$A$1:$A$4467,$C1877,bibli_modele_init!$C$1:$C$4467,$E1877)</f>
        <v>20</v>
      </c>
      <c r="K1877" s="0" t="n">
        <f aca="false">F1877-I1877</f>
        <v>0</v>
      </c>
      <c r="L1877" s="0" t="n">
        <f aca="false">G1877-J1877</f>
        <v>0</v>
      </c>
      <c r="M1877" s="0" t="n">
        <v>1</v>
      </c>
    </row>
    <row r="1878" customFormat="false" ht="15.8" hidden="false" customHeight="false" outlineLevel="0" collapsed="false">
      <c r="A1878" s="0" t="str">
        <f aca="false">MID(C1878,1,2)</f>
        <v>06</v>
      </c>
      <c r="B1878" s="0" t="str">
        <f aca="false">VLOOKUP(A1878,Nomenclature!$E$1:$F$9,2,0)</f>
        <v>Santé Action Sociale</v>
      </c>
      <c r="C1878" s="5" t="s">
        <v>585</v>
      </c>
      <c r="D1878" s="4" t="s">
        <v>155</v>
      </c>
      <c r="E1878" s="4" t="s">
        <v>732</v>
      </c>
      <c r="F1878" s="4" t="n">
        <v>0.766397750718736</v>
      </c>
      <c r="G1878" s="4" t="n">
        <v>37.0384444603729</v>
      </c>
      <c r="H1878" s="4" t="n">
        <v>5310.337499</v>
      </c>
      <c r="I1878" s="4" t="n">
        <f aca="false">SUMIFS(bibli_modele_init!$D$1:$D$4467,bibli_modele_init!$A$1:$A$4467,$C1878,bibli_modele_init!$C$1:$C$4467,$E1878)</f>
        <v>0.771686693065575</v>
      </c>
      <c r="J1878" s="0" t="n">
        <f aca="false">SUMIFS(bibli_modele_init!$E$1:$E$4467,bibli_modele_init!$A$1:$A$4467,$C1878,bibli_modele_init!$C$1:$C$4467,$E1878)</f>
        <v>113.646001457352</v>
      </c>
      <c r="K1878" s="0" t="n">
        <f aca="false">F1878-I1878</f>
        <v>-0.00528894234683897</v>
      </c>
      <c r="L1878" s="0" t="n">
        <f aca="false">G1878-J1878</f>
        <v>-76.6075569969791</v>
      </c>
      <c r="M1878" s="0" t="n">
        <v>1</v>
      </c>
    </row>
    <row r="1879" customFormat="false" ht="15.8" hidden="false" customHeight="false" outlineLevel="0" collapsed="false">
      <c r="A1879" s="0" t="str">
        <f aca="false">MID(C1879,1,2)</f>
        <v>06</v>
      </c>
      <c r="B1879" s="0" t="str">
        <f aca="false">VLOOKUP(A1879,Nomenclature!$E$1:$F$9,2,0)</f>
        <v>Santé Action Sociale</v>
      </c>
      <c r="C1879" s="5" t="s">
        <v>585</v>
      </c>
      <c r="D1879" s="4" t="s">
        <v>239</v>
      </c>
      <c r="E1879" s="4" t="s">
        <v>733</v>
      </c>
      <c r="F1879" s="4" t="n">
        <v>0</v>
      </c>
      <c r="G1879" s="4" t="n">
        <v>0</v>
      </c>
      <c r="H1879" s="4" t="n">
        <v>0</v>
      </c>
      <c r="I1879" s="4" t="n">
        <f aca="false">SUMIFS(bibli_modele_init!$D$1:$D$4467,bibli_modele_init!$A$1:$A$4467,$C1879,bibli_modele_init!$C$1:$C$4467,$E1879)</f>
        <v>0.0892468118015396</v>
      </c>
      <c r="J1879" s="0" t="n">
        <f aca="false">SUMIFS(bibli_modele_init!$E$1:$E$4467,bibli_modele_init!$A$1:$A$4467,$C1879,bibli_modele_init!$C$1:$C$4467,$E1879)</f>
        <v>23.5438176</v>
      </c>
      <c r="K1879" s="0" t="n">
        <f aca="false">F1879-I1879</f>
        <v>-0.0892468118015396</v>
      </c>
      <c r="L1879" s="0" t="n">
        <f aca="false">G1879-J1879</f>
        <v>-23.5438176</v>
      </c>
      <c r="M1879" s="0" t="n">
        <v>1</v>
      </c>
    </row>
    <row r="1880" customFormat="false" ht="15.8" hidden="false" customHeight="false" outlineLevel="0" collapsed="false">
      <c r="A1880" s="0" t="str">
        <f aca="false">MID(C1880,1,2)</f>
        <v>06</v>
      </c>
      <c r="B1880" s="0" t="str">
        <f aca="false">VLOOKUP(A1880,Nomenclature!$E$1:$F$9,2,0)</f>
        <v>Santé Action Sociale</v>
      </c>
      <c r="C1880" s="5" t="s">
        <v>585</v>
      </c>
      <c r="D1880" s="4" t="s">
        <v>155</v>
      </c>
      <c r="E1880" s="4" t="s">
        <v>734</v>
      </c>
      <c r="F1880" s="4" t="n">
        <v>0.459838650431242</v>
      </c>
      <c r="G1880" s="4" t="n">
        <v>19.619848</v>
      </c>
      <c r="H1880" s="4" t="n">
        <v>154.7270263</v>
      </c>
      <c r="I1880" s="4" t="n">
        <f aca="false">SUMIFS(bibli_modele_init!$D$1:$D$4467,bibli_modele_init!$A$1:$A$4467,$C1880,bibli_modele_init!$C$1:$C$4467,$E1880)</f>
        <v>0.41671081425541</v>
      </c>
      <c r="J1880" s="0" t="n">
        <f aca="false">SUMIFS(bibli_modele_init!$E$1:$E$4467,bibli_modele_init!$A$1:$A$4467,$C1880,bibli_modele_init!$C$1:$C$4467,$E1880)</f>
        <v>19.619848</v>
      </c>
      <c r="K1880" s="0" t="n">
        <f aca="false">F1880-I1880</f>
        <v>0.043127836175832</v>
      </c>
      <c r="L1880" s="0" t="n">
        <f aca="false">G1880-J1880</f>
        <v>0</v>
      </c>
      <c r="M1880" s="0" t="n">
        <v>1</v>
      </c>
    </row>
    <row r="1881" customFormat="false" ht="15.8" hidden="false" customHeight="false" outlineLevel="0" collapsed="false">
      <c r="A1881" s="0" t="str">
        <f aca="false">MID(C1881,1,2)</f>
        <v>06</v>
      </c>
      <c r="B1881" s="0" t="str">
        <f aca="false">VLOOKUP(A1881,Nomenclature!$E$1:$F$9,2,0)</f>
        <v>Santé Action Sociale</v>
      </c>
      <c r="C1881" s="5" t="s">
        <v>585</v>
      </c>
      <c r="D1881" s="4" t="s">
        <v>239</v>
      </c>
      <c r="E1881" s="4" t="s">
        <v>735</v>
      </c>
      <c r="F1881" s="4" t="n">
        <v>0.0873057626681278</v>
      </c>
      <c r="G1881" s="4" t="n">
        <v>23.5438176</v>
      </c>
      <c r="H1881" s="4" t="n">
        <v>0</v>
      </c>
      <c r="I1881" s="4" t="n">
        <f aca="false">SUMIFS(bibli_modele_init!$D$1:$D$4467,bibli_modele_init!$A$1:$A$4467,$C1881,bibli_modele_init!$C$1:$C$4467,$E1881)</f>
        <v>0.0535480870809238</v>
      </c>
      <c r="J1881" s="0" t="n">
        <f aca="false">SUMIFS(bibli_modele_init!$E$1:$E$4467,bibli_modele_init!$A$1:$A$4467,$C1881,bibli_modele_init!$C$1:$C$4467,$E1881)</f>
        <v>23.5438176</v>
      </c>
      <c r="K1881" s="0" t="n">
        <f aca="false">F1881-I1881</f>
        <v>0.033757675587204</v>
      </c>
      <c r="L1881" s="0" t="n">
        <f aca="false">G1881-J1881</f>
        <v>0</v>
      </c>
      <c r="M1881" s="0" t="n">
        <v>1</v>
      </c>
    </row>
    <row r="1882" customFormat="false" ht="15.8" hidden="false" customHeight="false" outlineLevel="0" collapsed="false">
      <c r="A1882" s="0" t="str">
        <f aca="false">MID(C1882,1,2)</f>
        <v>06</v>
      </c>
      <c r="B1882" s="0" t="str">
        <f aca="false">VLOOKUP(A1882,Nomenclature!$E$1:$F$9,2,0)</f>
        <v>Santé Action Sociale</v>
      </c>
      <c r="C1882" s="5" t="s">
        <v>585</v>
      </c>
      <c r="D1882" s="4" t="s">
        <v>155</v>
      </c>
      <c r="E1882" s="4" t="s">
        <v>736</v>
      </c>
      <c r="F1882" s="4" t="n">
        <v>0.643774110603738</v>
      </c>
      <c r="G1882" s="4" t="n">
        <v>26.344104955</v>
      </c>
      <c r="H1882" s="4" t="n">
        <v>551.5874993</v>
      </c>
      <c r="I1882" s="4" t="n">
        <f aca="false">SUMIFS(bibli_modele_init!$D$1:$D$4467,bibli_modele_init!$A$1:$A$4467,$C1882,bibli_modele_init!$C$1:$C$4467,$E1882)</f>
        <v>0.583395139957575</v>
      </c>
      <c r="J1882" s="0" t="n">
        <f aca="false">SUMIFS(bibli_modele_init!$E$1:$E$4467,bibli_modele_init!$A$1:$A$4467,$C1882,bibli_modele_init!$C$1:$C$4467,$E1882)</f>
        <v>26.344104955</v>
      </c>
      <c r="K1882" s="0" t="n">
        <f aca="false">F1882-I1882</f>
        <v>0.0603789706461629</v>
      </c>
      <c r="L1882" s="0" t="n">
        <f aca="false">G1882-J1882</f>
        <v>0</v>
      </c>
      <c r="M1882" s="0" t="n">
        <v>1</v>
      </c>
    </row>
    <row r="1883" customFormat="false" ht="15.8" hidden="false" customHeight="false" outlineLevel="0" collapsed="false">
      <c r="A1883" s="0" t="str">
        <f aca="false">MID(C1883,1,2)</f>
        <v>06</v>
      </c>
      <c r="B1883" s="0" t="str">
        <f aca="false">VLOOKUP(A1883,Nomenclature!$E$1:$F$9,2,0)</f>
        <v>Santé Action Sociale</v>
      </c>
      <c r="C1883" s="5" t="s">
        <v>585</v>
      </c>
      <c r="D1883" s="4" t="s">
        <v>239</v>
      </c>
      <c r="E1883" s="4" t="s">
        <v>737</v>
      </c>
      <c r="F1883" s="4" t="n">
        <v>0</v>
      </c>
      <c r="G1883" s="4" t="n">
        <v>0</v>
      </c>
      <c r="H1883" s="4" t="n">
        <v>0</v>
      </c>
      <c r="I1883" s="4" t="n">
        <f aca="false">SUMIFS(bibli_modele_init!$D$1:$D$4467,bibli_modele_init!$A$1:$A$4467,$C1883,bibli_modele_init!$C$1:$C$4467,$E1883)</f>
        <v>0.0749673219132933</v>
      </c>
      <c r="J1883" s="0" t="n">
        <f aca="false">SUMIFS(bibli_modele_init!$E$1:$E$4467,bibli_modele_init!$A$1:$A$4467,$C1883,bibli_modele_init!$C$1:$C$4467,$E1883)</f>
        <v>23.5438176</v>
      </c>
      <c r="K1883" s="0" t="n">
        <f aca="false">F1883-I1883</f>
        <v>-0.0749673219132933</v>
      </c>
      <c r="L1883" s="0" t="n">
        <f aca="false">G1883-J1883</f>
        <v>-23.5438176</v>
      </c>
      <c r="M1883" s="0" t="n">
        <v>1</v>
      </c>
    </row>
    <row r="1884" customFormat="false" ht="15.8" hidden="false" customHeight="false" outlineLevel="0" collapsed="false">
      <c r="A1884" s="0" t="str">
        <f aca="false">MID(C1884,1,2)</f>
        <v>06</v>
      </c>
      <c r="B1884" s="0" t="str">
        <f aca="false">VLOOKUP(A1884,Nomenclature!$E$1:$F$9,2,0)</f>
        <v>Santé Action Sociale</v>
      </c>
      <c r="C1884" s="5" t="s">
        <v>585</v>
      </c>
      <c r="D1884" s="4" t="s">
        <v>738</v>
      </c>
      <c r="E1884" s="4" t="s">
        <v>738</v>
      </c>
      <c r="F1884" s="4" t="n">
        <v>0.15</v>
      </c>
      <c r="G1884" s="4" t="n">
        <v>20</v>
      </c>
      <c r="H1884" s="4" t="n">
        <v>0</v>
      </c>
      <c r="I1884" s="4" t="n">
        <f aca="false">SUMIFS(bibli_modele_init!$D$1:$D$4467,bibli_modele_init!$A$1:$A$4467,$C1884,bibli_modele_init!$C$1:$C$4467,$E1884)</f>
        <v>0.15</v>
      </c>
      <c r="J1884" s="0" t="n">
        <f aca="false">SUMIFS(bibli_modele_init!$E$1:$E$4467,bibli_modele_init!$A$1:$A$4467,$C1884,bibli_modele_init!$C$1:$C$4467,$E1884)</f>
        <v>20</v>
      </c>
      <c r="K1884" s="0" t="n">
        <f aca="false">F1884-I1884</f>
        <v>0</v>
      </c>
      <c r="L1884" s="0" t="n">
        <f aca="false">G1884-J1884</f>
        <v>0</v>
      </c>
      <c r="M1884" s="0" t="n">
        <v>1</v>
      </c>
    </row>
    <row r="1885" customFormat="false" ht="15.8" hidden="false" customHeight="false" outlineLevel="0" collapsed="false">
      <c r="A1885" s="0" t="str">
        <f aca="false">MID(C1885,1,2)</f>
        <v>06</v>
      </c>
      <c r="B1885" s="0" t="str">
        <f aca="false">VLOOKUP(A1885,Nomenclature!$E$1:$F$9,2,0)</f>
        <v>Santé Action Sociale</v>
      </c>
      <c r="C1885" s="5" t="s">
        <v>587</v>
      </c>
      <c r="D1885" s="4" t="s">
        <v>155</v>
      </c>
      <c r="E1885" s="4" t="s">
        <v>732</v>
      </c>
      <c r="F1885" s="4" t="n">
        <v>0.758749052018036</v>
      </c>
      <c r="G1885" s="4" t="n">
        <v>71.8195319951605</v>
      </c>
      <c r="H1885" s="4" t="n">
        <v>5640.384214</v>
      </c>
      <c r="I1885" s="4" t="n">
        <f aca="false">SUMIFS(bibli_modele_init!$D$1:$D$4467,bibli_modele_init!$A$1:$A$4467,$C1885,bibli_modele_init!$C$1:$C$4467,$E1885)</f>
        <v>0.756378561347449</v>
      </c>
      <c r="J1885" s="0" t="n">
        <f aca="false">SUMIFS(bibli_modele_init!$E$1:$E$4467,bibli_modele_init!$A$1:$A$4467,$C1885,bibli_modele_init!$C$1:$C$4467,$E1885)</f>
        <v>149.86573504386</v>
      </c>
      <c r="K1885" s="0" t="n">
        <f aca="false">F1885-I1885</f>
        <v>0.00237049067058703</v>
      </c>
      <c r="L1885" s="0" t="n">
        <f aca="false">G1885-J1885</f>
        <v>-78.0462030486995</v>
      </c>
      <c r="M1885" s="0" t="n">
        <v>1</v>
      </c>
    </row>
    <row r="1886" customFormat="false" ht="15.8" hidden="false" customHeight="false" outlineLevel="0" collapsed="false">
      <c r="A1886" s="0" t="str">
        <f aca="false">MID(C1886,1,2)</f>
        <v>06</v>
      </c>
      <c r="B1886" s="0" t="str">
        <f aca="false">VLOOKUP(A1886,Nomenclature!$E$1:$F$9,2,0)</f>
        <v>Santé Action Sociale</v>
      </c>
      <c r="C1886" s="5" t="s">
        <v>587</v>
      </c>
      <c r="D1886" s="4" t="s">
        <v>239</v>
      </c>
      <c r="E1886" s="4" t="s">
        <v>733</v>
      </c>
      <c r="F1886" s="4" t="n">
        <v>0</v>
      </c>
      <c r="G1886" s="4" t="n">
        <v>0</v>
      </c>
      <c r="H1886" s="4" t="n">
        <v>0</v>
      </c>
      <c r="I1886" s="4" t="n">
        <f aca="false">SUMIFS(bibli_modele_init!$D$1:$D$4467,bibli_modele_init!$A$1:$A$4467,$C1886,bibli_modele_init!$C$1:$C$4467,$E1886)</f>
        <v>0.296903131200835</v>
      </c>
      <c r="J1886" s="0" t="n">
        <f aca="false">SUMIFS(bibli_modele_init!$E$1:$E$4467,bibli_modele_init!$A$1:$A$4467,$C1886,bibli_modele_init!$C$1:$C$4467,$E1886)</f>
        <v>57.47348064</v>
      </c>
      <c r="K1886" s="0" t="n">
        <f aca="false">F1886-I1886</f>
        <v>-0.296903131200835</v>
      </c>
      <c r="L1886" s="0" t="n">
        <f aca="false">G1886-J1886</f>
        <v>-57.47348064</v>
      </c>
      <c r="M1886" s="0" t="n">
        <v>1</v>
      </c>
    </row>
    <row r="1887" customFormat="false" ht="15.8" hidden="false" customHeight="false" outlineLevel="0" collapsed="false">
      <c r="A1887" s="0" t="str">
        <f aca="false">MID(C1887,1,2)</f>
        <v>06</v>
      </c>
      <c r="B1887" s="0" t="str">
        <f aca="false">VLOOKUP(A1887,Nomenclature!$E$1:$F$9,2,0)</f>
        <v>Santé Action Sociale</v>
      </c>
      <c r="C1887" s="5" t="s">
        <v>587</v>
      </c>
      <c r="D1887" s="4" t="s">
        <v>155</v>
      </c>
      <c r="E1887" s="4" t="s">
        <v>734</v>
      </c>
      <c r="F1887" s="4" t="n">
        <v>0.195757255420653</v>
      </c>
      <c r="G1887" s="4" t="n">
        <v>31.359538</v>
      </c>
      <c r="H1887" s="4" t="n">
        <v>247.3091566</v>
      </c>
      <c r="I1887" s="4" t="n">
        <f aca="false">SUMIFS(bibli_modele_init!$D$1:$D$4467,bibli_modele_init!$A$1:$A$4467,$C1887,bibli_modele_init!$C$1:$C$4467,$E1887)</f>
        <v>0.175631101944878</v>
      </c>
      <c r="J1887" s="0" t="n">
        <f aca="false">SUMIFS(bibli_modele_init!$E$1:$E$4467,bibli_modele_init!$A$1:$A$4467,$C1887,bibli_modele_init!$C$1:$C$4467,$E1887)</f>
        <v>31.359538</v>
      </c>
      <c r="K1887" s="0" t="n">
        <f aca="false">F1887-I1887</f>
        <v>0.020126153475775</v>
      </c>
      <c r="L1887" s="0" t="n">
        <f aca="false">G1887-J1887</f>
        <v>0</v>
      </c>
      <c r="M1887" s="0" t="n">
        <v>1</v>
      </c>
    </row>
    <row r="1888" customFormat="false" ht="15.8" hidden="false" customHeight="false" outlineLevel="0" collapsed="false">
      <c r="A1888" s="0" t="str">
        <f aca="false">MID(C1888,1,2)</f>
        <v>06</v>
      </c>
      <c r="B1888" s="0" t="str">
        <f aca="false">VLOOKUP(A1888,Nomenclature!$E$1:$F$9,2,0)</f>
        <v>Santé Action Sociale</v>
      </c>
      <c r="C1888" s="5" t="s">
        <v>587</v>
      </c>
      <c r="D1888" s="4" t="s">
        <v>239</v>
      </c>
      <c r="E1888" s="4" t="s">
        <v>735</v>
      </c>
      <c r="F1888" s="4" t="n">
        <v>0.175907519211167</v>
      </c>
      <c r="G1888" s="4" t="n">
        <v>37.6314455999999</v>
      </c>
      <c r="H1888" s="4" t="n">
        <v>0</v>
      </c>
      <c r="I1888" s="4" t="n">
        <f aca="false">SUMIFS(bibli_modele_init!$D$1:$D$4467,bibli_modele_init!$A$1:$A$4467,$C1888,bibli_modele_init!$C$1:$C$4467,$E1888)</f>
        <v>0.0766010078498155</v>
      </c>
      <c r="J1888" s="0" t="n">
        <f aca="false">SUMIFS(bibli_modele_init!$E$1:$E$4467,bibli_modele_init!$A$1:$A$4467,$C1888,bibli_modele_init!$C$1:$C$4467,$E1888)</f>
        <v>37.6314456</v>
      </c>
      <c r="K1888" s="0" t="n">
        <f aca="false">F1888-I1888</f>
        <v>0.0993065113613515</v>
      </c>
      <c r="L1888" s="0" t="n">
        <f aca="false">G1888-J1888</f>
        <v>0</v>
      </c>
      <c r="M1888" s="0" t="n">
        <v>1</v>
      </c>
    </row>
    <row r="1889" customFormat="false" ht="15.8" hidden="false" customHeight="false" outlineLevel="0" collapsed="false">
      <c r="A1889" s="0" t="str">
        <f aca="false">MID(C1889,1,2)</f>
        <v>06</v>
      </c>
      <c r="B1889" s="0" t="str">
        <f aca="false">VLOOKUP(A1889,Nomenclature!$E$1:$F$9,2,0)</f>
        <v>Santé Action Sociale</v>
      </c>
      <c r="C1889" s="5" t="s">
        <v>587</v>
      </c>
      <c r="D1889" s="4" t="s">
        <v>155</v>
      </c>
      <c r="E1889" s="4" t="s">
        <v>736</v>
      </c>
      <c r="F1889" s="4" t="n">
        <v>0.333849582887936</v>
      </c>
      <c r="G1889" s="4" t="n">
        <v>52.8550759599999</v>
      </c>
      <c r="H1889" s="4" t="n">
        <v>881.6342142</v>
      </c>
      <c r="I1889" s="4" t="n">
        <f aca="false">SUMIFS(bibli_modele_init!$D$1:$D$4467,bibli_modele_init!$A$1:$A$4467,$C1889,bibli_modele_init!$C$1:$C$4467,$E1889)</f>
        <v>0.29952591029359</v>
      </c>
      <c r="J1889" s="0" t="n">
        <f aca="false">SUMIFS(bibli_modele_init!$E$1:$E$4467,bibli_modele_init!$A$1:$A$4467,$C1889,bibli_modele_init!$C$1:$C$4467,$E1889)</f>
        <v>52.85507596</v>
      </c>
      <c r="K1889" s="0" t="n">
        <f aca="false">F1889-I1889</f>
        <v>0.034323672594346</v>
      </c>
      <c r="L1889" s="0" t="n">
        <f aca="false">G1889-J1889</f>
        <v>0</v>
      </c>
      <c r="M1889" s="0" t="n">
        <v>1</v>
      </c>
    </row>
    <row r="1890" customFormat="false" ht="15.8" hidden="false" customHeight="false" outlineLevel="0" collapsed="false">
      <c r="A1890" s="0" t="str">
        <f aca="false">MID(C1890,1,2)</f>
        <v>06</v>
      </c>
      <c r="B1890" s="0" t="str">
        <f aca="false">VLOOKUP(A1890,Nomenclature!$E$1:$F$9,2,0)</f>
        <v>Santé Action Sociale</v>
      </c>
      <c r="C1890" s="5" t="s">
        <v>587</v>
      </c>
      <c r="D1890" s="4" t="s">
        <v>239</v>
      </c>
      <c r="E1890" s="4" t="s">
        <v>737</v>
      </c>
      <c r="F1890" s="4" t="n">
        <v>0.299997319584936</v>
      </c>
      <c r="G1890" s="4" t="n">
        <v>57.4734806399999</v>
      </c>
      <c r="H1890" s="4" t="n">
        <v>0</v>
      </c>
      <c r="I1890" s="4" t="n">
        <f aca="false">SUMIFS(bibli_modele_init!$D$1:$D$4467,bibli_modele_init!$A$1:$A$4467,$C1890,bibli_modele_init!$C$1:$C$4467,$E1890)</f>
        <v>0.130637377728367</v>
      </c>
      <c r="J1890" s="0" t="n">
        <f aca="false">SUMIFS(bibli_modele_init!$E$1:$E$4467,bibli_modele_init!$A$1:$A$4467,$C1890,bibli_modele_init!$C$1:$C$4467,$E1890)</f>
        <v>57.47348064</v>
      </c>
      <c r="K1890" s="0" t="n">
        <f aca="false">F1890-I1890</f>
        <v>0.169359941856569</v>
      </c>
      <c r="L1890" s="0" t="n">
        <f aca="false">G1890-J1890</f>
        <v>0</v>
      </c>
      <c r="M1890" s="0" t="n">
        <v>1</v>
      </c>
    </row>
    <row r="1891" customFormat="false" ht="15.8" hidden="false" customHeight="false" outlineLevel="0" collapsed="false">
      <c r="A1891" s="0" t="str">
        <f aca="false">MID(C1891,1,2)</f>
        <v>06</v>
      </c>
      <c r="B1891" s="0" t="str">
        <f aca="false">VLOOKUP(A1891,Nomenclature!$E$1:$F$9,2,0)</f>
        <v>Santé Action Sociale</v>
      </c>
      <c r="C1891" s="5" t="s">
        <v>587</v>
      </c>
      <c r="D1891" s="4" t="s">
        <v>738</v>
      </c>
      <c r="E1891" s="4" t="s">
        <v>738</v>
      </c>
      <c r="F1891" s="4" t="n">
        <v>0.15</v>
      </c>
      <c r="G1891" s="4" t="n">
        <v>20</v>
      </c>
      <c r="H1891" s="4" t="n">
        <v>0</v>
      </c>
      <c r="I1891" s="4" t="n">
        <f aca="false">SUMIFS(bibli_modele_init!$D$1:$D$4467,bibli_modele_init!$A$1:$A$4467,$C1891,bibli_modele_init!$C$1:$C$4467,$E1891)</f>
        <v>0.15</v>
      </c>
      <c r="J1891" s="0" t="n">
        <f aca="false">SUMIFS(bibli_modele_init!$E$1:$E$4467,bibli_modele_init!$A$1:$A$4467,$C1891,bibli_modele_init!$C$1:$C$4467,$E1891)</f>
        <v>20</v>
      </c>
      <c r="K1891" s="0" t="n">
        <f aca="false">F1891-I1891</f>
        <v>0</v>
      </c>
      <c r="L1891" s="0" t="n">
        <f aca="false">G1891-J1891</f>
        <v>0</v>
      </c>
      <c r="M1891" s="0" t="n">
        <v>1</v>
      </c>
    </row>
    <row r="1892" customFormat="false" ht="15.8" hidden="false" customHeight="false" outlineLevel="0" collapsed="false">
      <c r="A1892" s="0" t="str">
        <f aca="false">MID(C1892,1,2)</f>
        <v>06</v>
      </c>
      <c r="B1892" s="0" t="str">
        <f aca="false">VLOOKUP(A1892,Nomenclature!$E$1:$F$9,2,0)</f>
        <v>Santé Action Sociale</v>
      </c>
      <c r="C1892" s="5" t="s">
        <v>247</v>
      </c>
      <c r="D1892" s="4" t="s">
        <v>155</v>
      </c>
      <c r="E1892" s="4" t="s">
        <v>732</v>
      </c>
      <c r="F1892" s="4" t="n">
        <v>0.765821719488968</v>
      </c>
      <c r="G1892" s="4" t="n">
        <v>88.9003054770383</v>
      </c>
      <c r="H1892" s="4" t="n">
        <v>5640.384214</v>
      </c>
      <c r="I1892" s="4" t="n">
        <f aca="false">SUMIFS(bibli_modele_init!$D$1:$D$4467,bibli_modele_init!$A$1:$A$4467,$C1892,bibli_modele_init!$C$1:$C$4467,$E1892)</f>
        <v>0</v>
      </c>
      <c r="J1892" s="0" t="n">
        <f aca="false">SUMIFS(bibli_modele_init!$E$1:$E$4467,bibli_modele_init!$A$1:$A$4467,$C1892,bibli_modele_init!$C$1:$C$4467,$E1892)</f>
        <v>0</v>
      </c>
      <c r="K1892" s="0" t="n">
        <f aca="false">F1892-I1892</f>
        <v>0.765821719488968</v>
      </c>
      <c r="L1892" s="0" t="n">
        <f aca="false">G1892-J1892</f>
        <v>88.9003054770383</v>
      </c>
      <c r="M1892" s="0" t="n">
        <v>1</v>
      </c>
    </row>
    <row r="1893" customFormat="false" ht="15.8" hidden="false" customHeight="false" outlineLevel="0" collapsed="false">
      <c r="A1893" s="0" t="str">
        <f aca="false">MID(C1893,1,2)</f>
        <v>06</v>
      </c>
      <c r="B1893" s="0" t="str">
        <f aca="false">VLOOKUP(A1893,Nomenclature!$E$1:$F$9,2,0)</f>
        <v>Santé Action Sociale</v>
      </c>
      <c r="C1893" s="5" t="s">
        <v>247</v>
      </c>
      <c r="D1893" s="4" t="s">
        <v>239</v>
      </c>
      <c r="E1893" s="4" t="s">
        <v>733</v>
      </c>
      <c r="F1893" s="4" t="n">
        <v>0</v>
      </c>
      <c r="G1893" s="4" t="n">
        <v>0</v>
      </c>
      <c r="H1893" s="4" t="n">
        <v>0</v>
      </c>
      <c r="I1893" s="4" t="n">
        <f aca="false">SUMIFS(bibli_modele_init!$D$1:$D$4467,bibli_modele_init!$A$1:$A$4467,$C1893,bibli_modele_init!$C$1:$C$4467,$E1893)</f>
        <v>0</v>
      </c>
      <c r="J1893" s="0" t="n">
        <f aca="false">SUMIFS(bibli_modele_init!$E$1:$E$4467,bibli_modele_init!$A$1:$A$4467,$C1893,bibli_modele_init!$C$1:$C$4467,$E1893)</f>
        <v>0</v>
      </c>
      <c r="K1893" s="0" t="n">
        <f aca="false">F1893-I1893</f>
        <v>0</v>
      </c>
      <c r="L1893" s="0" t="n">
        <f aca="false">G1893-J1893</f>
        <v>0</v>
      </c>
      <c r="M1893" s="0" t="n">
        <v>1</v>
      </c>
    </row>
    <row r="1894" customFormat="false" ht="15.8" hidden="false" customHeight="false" outlineLevel="0" collapsed="false">
      <c r="A1894" s="0" t="str">
        <f aca="false">MID(C1894,1,2)</f>
        <v>06</v>
      </c>
      <c r="B1894" s="0" t="str">
        <f aca="false">VLOOKUP(A1894,Nomenclature!$E$1:$F$9,2,0)</f>
        <v>Santé Action Sociale</v>
      </c>
      <c r="C1894" s="5" t="s">
        <v>247</v>
      </c>
      <c r="D1894" s="4" t="s">
        <v>155</v>
      </c>
      <c r="E1894" s="4" t="s">
        <v>734</v>
      </c>
      <c r="F1894" s="4" t="n">
        <v>0.197582003628154</v>
      </c>
      <c r="G1894" s="4" t="n">
        <v>37.6314456</v>
      </c>
      <c r="H1894" s="4" t="n">
        <v>247.3091566</v>
      </c>
      <c r="I1894" s="4" t="n">
        <f aca="false">SUMIFS(bibli_modele_init!$D$1:$D$4467,bibli_modele_init!$A$1:$A$4467,$C1894,bibli_modele_init!$C$1:$C$4467,$E1894)</f>
        <v>0</v>
      </c>
      <c r="J1894" s="0" t="n">
        <f aca="false">SUMIFS(bibli_modele_init!$E$1:$E$4467,bibli_modele_init!$A$1:$A$4467,$C1894,bibli_modele_init!$C$1:$C$4467,$E1894)</f>
        <v>0</v>
      </c>
      <c r="K1894" s="0" t="n">
        <f aca="false">F1894-I1894</f>
        <v>0.197582003628154</v>
      </c>
      <c r="L1894" s="0" t="n">
        <f aca="false">G1894-J1894</f>
        <v>37.6314456</v>
      </c>
      <c r="M1894" s="0" t="n">
        <v>1</v>
      </c>
    </row>
    <row r="1895" customFormat="false" ht="15.8" hidden="false" customHeight="false" outlineLevel="0" collapsed="false">
      <c r="A1895" s="0" t="str">
        <f aca="false">MID(C1895,1,2)</f>
        <v>06</v>
      </c>
      <c r="B1895" s="0" t="str">
        <f aca="false">VLOOKUP(A1895,Nomenclature!$E$1:$F$9,2,0)</f>
        <v>Santé Action Sociale</v>
      </c>
      <c r="C1895" s="5" t="s">
        <v>247</v>
      </c>
      <c r="D1895" s="4" t="s">
        <v>239</v>
      </c>
      <c r="E1895" s="4" t="s">
        <v>735</v>
      </c>
      <c r="F1895" s="4" t="n">
        <v>0</v>
      </c>
      <c r="G1895" s="4" t="n">
        <v>0</v>
      </c>
      <c r="H1895" s="4" t="n">
        <v>0</v>
      </c>
      <c r="I1895" s="4" t="n">
        <f aca="false">SUMIFS(bibli_modele_init!$D$1:$D$4467,bibli_modele_init!$A$1:$A$4467,$C1895,bibli_modele_init!$C$1:$C$4467,$E1895)</f>
        <v>0</v>
      </c>
      <c r="J1895" s="0" t="n">
        <f aca="false">SUMIFS(bibli_modele_init!$E$1:$E$4467,bibli_modele_init!$A$1:$A$4467,$C1895,bibli_modele_init!$C$1:$C$4467,$E1895)</f>
        <v>0</v>
      </c>
      <c r="K1895" s="0" t="n">
        <f aca="false">F1895-I1895</f>
        <v>0</v>
      </c>
      <c r="L1895" s="0" t="n">
        <f aca="false">G1895-J1895</f>
        <v>0</v>
      </c>
      <c r="M1895" s="0" t="n">
        <v>1</v>
      </c>
    </row>
    <row r="1896" customFormat="false" ht="15.8" hidden="false" customHeight="false" outlineLevel="0" collapsed="false">
      <c r="A1896" s="0" t="str">
        <f aca="false">MID(C1896,1,2)</f>
        <v>06</v>
      </c>
      <c r="B1896" s="0" t="str">
        <f aca="false">VLOOKUP(A1896,Nomenclature!$E$1:$F$9,2,0)</f>
        <v>Santé Action Sociale</v>
      </c>
      <c r="C1896" s="5" t="s">
        <v>247</v>
      </c>
      <c r="D1896" s="4" t="s">
        <v>155</v>
      </c>
      <c r="E1896" s="4" t="s">
        <v>736</v>
      </c>
      <c r="F1896" s="4" t="n">
        <v>0.336961556575146</v>
      </c>
      <c r="G1896" s="4" t="n">
        <v>59.1269835599999</v>
      </c>
      <c r="H1896" s="4" t="n">
        <v>881.6342142</v>
      </c>
      <c r="I1896" s="4" t="n">
        <f aca="false">SUMIFS(bibli_modele_init!$D$1:$D$4467,bibli_modele_init!$A$1:$A$4467,$C1896,bibli_modele_init!$C$1:$C$4467,$E1896)</f>
        <v>0</v>
      </c>
      <c r="J1896" s="0" t="n">
        <f aca="false">SUMIFS(bibli_modele_init!$E$1:$E$4467,bibli_modele_init!$A$1:$A$4467,$C1896,bibli_modele_init!$C$1:$C$4467,$E1896)</f>
        <v>0</v>
      </c>
      <c r="K1896" s="0" t="n">
        <f aca="false">F1896-I1896</f>
        <v>0.336961556575146</v>
      </c>
      <c r="L1896" s="0" t="n">
        <f aca="false">G1896-J1896</f>
        <v>59.1269835599999</v>
      </c>
      <c r="M1896" s="0" t="n">
        <v>1</v>
      </c>
    </row>
    <row r="1897" customFormat="false" ht="15.8" hidden="false" customHeight="false" outlineLevel="0" collapsed="false">
      <c r="A1897" s="0" t="str">
        <f aca="false">MID(C1897,1,2)</f>
        <v>06</v>
      </c>
      <c r="B1897" s="0" t="str">
        <f aca="false">VLOOKUP(A1897,Nomenclature!$E$1:$F$9,2,0)</f>
        <v>Santé Action Sociale</v>
      </c>
      <c r="C1897" s="5" t="s">
        <v>247</v>
      </c>
      <c r="D1897" s="4" t="s">
        <v>239</v>
      </c>
      <c r="E1897" s="4" t="s">
        <v>737</v>
      </c>
      <c r="F1897" s="4" t="n">
        <v>0</v>
      </c>
      <c r="G1897" s="4" t="n">
        <v>0</v>
      </c>
      <c r="H1897" s="4" t="n">
        <v>0</v>
      </c>
      <c r="I1897" s="4" t="n">
        <f aca="false">SUMIFS(bibli_modele_init!$D$1:$D$4467,bibli_modele_init!$A$1:$A$4467,$C1897,bibli_modele_init!$C$1:$C$4467,$E1897)</f>
        <v>0</v>
      </c>
      <c r="J1897" s="0" t="n">
        <f aca="false">SUMIFS(bibli_modele_init!$E$1:$E$4467,bibli_modele_init!$A$1:$A$4467,$C1897,bibli_modele_init!$C$1:$C$4467,$E1897)</f>
        <v>0</v>
      </c>
      <c r="K1897" s="0" t="n">
        <f aca="false">F1897-I1897</f>
        <v>0</v>
      </c>
      <c r="L1897" s="0" t="n">
        <f aca="false">G1897-J1897</f>
        <v>0</v>
      </c>
      <c r="M1897" s="0" t="n">
        <v>1</v>
      </c>
    </row>
    <row r="1898" customFormat="false" ht="15.8" hidden="false" customHeight="false" outlineLevel="0" collapsed="false">
      <c r="A1898" s="0" t="str">
        <f aca="false">MID(C1898,1,2)</f>
        <v>06</v>
      </c>
      <c r="B1898" s="0" t="str">
        <f aca="false">VLOOKUP(A1898,Nomenclature!$E$1:$F$9,2,0)</f>
        <v>Santé Action Sociale</v>
      </c>
      <c r="C1898" s="5" t="s">
        <v>247</v>
      </c>
      <c r="D1898" s="4" t="s">
        <v>738</v>
      </c>
      <c r="E1898" s="4" t="s">
        <v>738</v>
      </c>
      <c r="F1898" s="4" t="n">
        <v>0.15</v>
      </c>
      <c r="G1898" s="4" t="n">
        <v>20</v>
      </c>
      <c r="H1898" s="4" t="n">
        <v>0</v>
      </c>
      <c r="I1898" s="4" t="n">
        <f aca="false">SUMIFS(bibli_modele_init!$D$1:$D$4467,bibli_modele_init!$A$1:$A$4467,$C1898,bibli_modele_init!$C$1:$C$4467,$E1898)</f>
        <v>0</v>
      </c>
      <c r="J1898" s="0" t="n">
        <f aca="false">SUMIFS(bibli_modele_init!$E$1:$E$4467,bibli_modele_init!$A$1:$A$4467,$C1898,bibli_modele_init!$C$1:$C$4467,$E1898)</f>
        <v>0</v>
      </c>
      <c r="K1898" s="0" t="n">
        <f aca="false">F1898-I1898</f>
        <v>0.15</v>
      </c>
      <c r="L1898" s="0" t="n">
        <f aca="false">G1898-J1898</f>
        <v>20</v>
      </c>
      <c r="M1898" s="0" t="n">
        <v>1</v>
      </c>
    </row>
    <row r="1899" customFormat="false" ht="15.8" hidden="false" customHeight="false" outlineLevel="0" collapsed="false">
      <c r="A1899" s="0" t="str">
        <f aca="false">MID(C1899,1,2)</f>
        <v>06</v>
      </c>
      <c r="B1899" s="0" t="str">
        <f aca="false">VLOOKUP(A1899,Nomenclature!$E$1:$F$9,2,0)</f>
        <v>Santé Action Sociale</v>
      </c>
      <c r="C1899" s="5" t="s">
        <v>571</v>
      </c>
      <c r="D1899" s="4" t="s">
        <v>155</v>
      </c>
      <c r="E1899" s="4" t="s">
        <v>732</v>
      </c>
      <c r="F1899" s="4" t="n">
        <v>0.763610783080819</v>
      </c>
      <c r="G1899" s="4" t="n">
        <v>85.3725896350113</v>
      </c>
      <c r="H1899" s="4" t="n">
        <v>5640.384214</v>
      </c>
      <c r="I1899" s="4" t="n">
        <f aca="false">SUMIFS(bibli_modele_init!$D$1:$D$4467,bibli_modele_init!$A$1:$A$4467,$C1899,bibli_modele_init!$C$1:$C$4467,$E1899)</f>
        <v>0</v>
      </c>
      <c r="J1899" s="0" t="n">
        <f aca="false">SUMIFS(bibli_modele_init!$E$1:$E$4467,bibli_modele_init!$A$1:$A$4467,$C1899,bibli_modele_init!$C$1:$C$4467,$E1899)</f>
        <v>0</v>
      </c>
      <c r="K1899" s="0" t="n">
        <f aca="false">F1899-I1899</f>
        <v>0.763610783080819</v>
      </c>
      <c r="L1899" s="0" t="n">
        <f aca="false">G1899-J1899</f>
        <v>85.3725896350113</v>
      </c>
      <c r="M1899" s="0" t="n">
        <v>1</v>
      </c>
    </row>
    <row r="1900" customFormat="false" ht="15.8" hidden="false" customHeight="false" outlineLevel="0" collapsed="false">
      <c r="A1900" s="0" t="str">
        <f aca="false">MID(C1900,1,2)</f>
        <v>06</v>
      </c>
      <c r="B1900" s="0" t="str">
        <f aca="false">VLOOKUP(A1900,Nomenclature!$E$1:$F$9,2,0)</f>
        <v>Santé Action Sociale</v>
      </c>
      <c r="C1900" s="5" t="s">
        <v>571</v>
      </c>
      <c r="D1900" s="4" t="s">
        <v>239</v>
      </c>
      <c r="E1900" s="4" t="s">
        <v>733</v>
      </c>
      <c r="F1900" s="4" t="n">
        <v>0</v>
      </c>
      <c r="G1900" s="4" t="n">
        <v>0</v>
      </c>
      <c r="H1900" s="4" t="n">
        <v>0</v>
      </c>
      <c r="I1900" s="4" t="n">
        <f aca="false">SUMIFS(bibli_modele_init!$D$1:$D$4467,bibli_modele_init!$A$1:$A$4467,$C1900,bibli_modele_init!$C$1:$C$4467,$E1900)</f>
        <v>0</v>
      </c>
      <c r="J1900" s="0" t="n">
        <f aca="false">SUMIFS(bibli_modele_init!$E$1:$E$4467,bibli_modele_init!$A$1:$A$4467,$C1900,bibli_modele_init!$C$1:$C$4467,$E1900)</f>
        <v>0</v>
      </c>
      <c r="K1900" s="0" t="n">
        <f aca="false">F1900-I1900</f>
        <v>0</v>
      </c>
      <c r="L1900" s="0" t="n">
        <f aca="false">G1900-J1900</f>
        <v>0</v>
      </c>
      <c r="M1900" s="0" t="n">
        <v>1</v>
      </c>
    </row>
    <row r="1901" customFormat="false" ht="15.8" hidden="false" customHeight="false" outlineLevel="0" collapsed="false">
      <c r="A1901" s="0" t="str">
        <f aca="false">MID(C1901,1,2)</f>
        <v>06</v>
      </c>
      <c r="B1901" s="0" t="str">
        <f aca="false">VLOOKUP(A1901,Nomenclature!$E$1:$F$9,2,0)</f>
        <v>Santé Action Sociale</v>
      </c>
      <c r="C1901" s="5" t="s">
        <v>571</v>
      </c>
      <c r="D1901" s="4" t="s">
        <v>155</v>
      </c>
      <c r="E1901" s="4" t="s">
        <v>734</v>
      </c>
      <c r="F1901" s="4" t="n">
        <v>0.228716701748367</v>
      </c>
      <c r="G1901" s="4" t="n">
        <v>37.6314455999999</v>
      </c>
      <c r="H1901" s="4" t="n">
        <v>247.3091566</v>
      </c>
      <c r="I1901" s="4" t="n">
        <f aca="false">SUMIFS(bibli_modele_init!$D$1:$D$4467,bibli_modele_init!$A$1:$A$4467,$C1901,bibli_modele_init!$C$1:$C$4467,$E1901)</f>
        <v>0</v>
      </c>
      <c r="J1901" s="0" t="n">
        <f aca="false">SUMIFS(bibli_modele_init!$E$1:$E$4467,bibli_modele_init!$A$1:$A$4467,$C1901,bibli_modele_init!$C$1:$C$4467,$E1901)</f>
        <v>0</v>
      </c>
      <c r="K1901" s="0" t="n">
        <f aca="false">F1901-I1901</f>
        <v>0.228716701748367</v>
      </c>
      <c r="L1901" s="0" t="n">
        <f aca="false">G1901-J1901</f>
        <v>37.6314455999999</v>
      </c>
      <c r="M1901" s="0" t="n">
        <v>1</v>
      </c>
    </row>
    <row r="1902" customFormat="false" ht="15.8" hidden="false" customHeight="false" outlineLevel="0" collapsed="false">
      <c r="A1902" s="0" t="str">
        <f aca="false">MID(C1902,1,2)</f>
        <v>06</v>
      </c>
      <c r="B1902" s="0" t="str">
        <f aca="false">VLOOKUP(A1902,Nomenclature!$E$1:$F$9,2,0)</f>
        <v>Santé Action Sociale</v>
      </c>
      <c r="C1902" s="5" t="s">
        <v>571</v>
      </c>
      <c r="D1902" s="4" t="s">
        <v>239</v>
      </c>
      <c r="E1902" s="4" t="s">
        <v>735</v>
      </c>
      <c r="F1902" s="4" t="n">
        <v>0</v>
      </c>
      <c r="G1902" s="4" t="n">
        <v>0</v>
      </c>
      <c r="H1902" s="4" t="n">
        <v>0</v>
      </c>
      <c r="I1902" s="4" t="n">
        <f aca="false">SUMIFS(bibli_modele_init!$D$1:$D$4467,bibli_modele_init!$A$1:$A$4467,$C1902,bibli_modele_init!$C$1:$C$4467,$E1902)</f>
        <v>0</v>
      </c>
      <c r="J1902" s="0" t="n">
        <f aca="false">SUMIFS(bibli_modele_init!$E$1:$E$4467,bibli_modele_init!$A$1:$A$4467,$C1902,bibli_modele_init!$C$1:$C$4467,$E1902)</f>
        <v>0</v>
      </c>
      <c r="K1902" s="0" t="n">
        <f aca="false">F1902-I1902</f>
        <v>0</v>
      </c>
      <c r="L1902" s="0" t="n">
        <f aca="false">G1902-J1902</f>
        <v>0</v>
      </c>
      <c r="M1902" s="0" t="n">
        <v>1</v>
      </c>
    </row>
    <row r="1903" customFormat="false" ht="15.8" hidden="false" customHeight="false" outlineLevel="0" collapsed="false">
      <c r="A1903" s="0" t="str">
        <f aca="false">MID(C1903,1,2)</f>
        <v>06</v>
      </c>
      <c r="B1903" s="0" t="str">
        <f aca="false">VLOOKUP(A1903,Nomenclature!$E$1:$F$9,2,0)</f>
        <v>Santé Action Sociale</v>
      </c>
      <c r="C1903" s="5" t="s">
        <v>571</v>
      </c>
      <c r="D1903" s="4" t="s">
        <v>155</v>
      </c>
      <c r="E1903" s="4" t="s">
        <v>736</v>
      </c>
      <c r="F1903" s="4" t="n">
        <v>0.381194502913945</v>
      </c>
      <c r="G1903" s="4" t="n">
        <v>59.1269835599999</v>
      </c>
      <c r="H1903" s="4" t="n">
        <v>881.6342142</v>
      </c>
      <c r="I1903" s="4" t="n">
        <f aca="false">SUMIFS(bibli_modele_init!$D$1:$D$4467,bibli_modele_init!$A$1:$A$4467,$C1903,bibli_modele_init!$C$1:$C$4467,$E1903)</f>
        <v>0</v>
      </c>
      <c r="J1903" s="0" t="n">
        <f aca="false">SUMIFS(bibli_modele_init!$E$1:$E$4467,bibli_modele_init!$A$1:$A$4467,$C1903,bibli_modele_init!$C$1:$C$4467,$E1903)</f>
        <v>0</v>
      </c>
      <c r="K1903" s="0" t="n">
        <f aca="false">F1903-I1903</f>
        <v>0.381194502913945</v>
      </c>
      <c r="L1903" s="0" t="n">
        <f aca="false">G1903-J1903</f>
        <v>59.1269835599999</v>
      </c>
      <c r="M1903" s="0" t="n">
        <v>1</v>
      </c>
    </row>
    <row r="1904" customFormat="false" ht="15.8" hidden="false" customHeight="false" outlineLevel="0" collapsed="false">
      <c r="A1904" s="0" t="str">
        <f aca="false">MID(C1904,1,2)</f>
        <v>06</v>
      </c>
      <c r="B1904" s="0" t="str">
        <f aca="false">VLOOKUP(A1904,Nomenclature!$E$1:$F$9,2,0)</f>
        <v>Santé Action Sociale</v>
      </c>
      <c r="C1904" s="5" t="s">
        <v>571</v>
      </c>
      <c r="D1904" s="4" t="s">
        <v>239</v>
      </c>
      <c r="E1904" s="4" t="s">
        <v>737</v>
      </c>
      <c r="F1904" s="4" t="n">
        <v>0</v>
      </c>
      <c r="G1904" s="4" t="n">
        <v>0</v>
      </c>
      <c r="H1904" s="4" t="n">
        <v>0</v>
      </c>
      <c r="I1904" s="4" t="n">
        <f aca="false">SUMIFS(bibli_modele_init!$D$1:$D$4467,bibli_modele_init!$A$1:$A$4467,$C1904,bibli_modele_init!$C$1:$C$4467,$E1904)</f>
        <v>0</v>
      </c>
      <c r="J1904" s="0" t="n">
        <f aca="false">SUMIFS(bibli_modele_init!$E$1:$E$4467,bibli_modele_init!$A$1:$A$4467,$C1904,bibli_modele_init!$C$1:$C$4467,$E1904)</f>
        <v>0</v>
      </c>
      <c r="K1904" s="0" t="n">
        <f aca="false">F1904-I1904</f>
        <v>0</v>
      </c>
      <c r="L1904" s="0" t="n">
        <f aca="false">G1904-J1904</f>
        <v>0</v>
      </c>
      <c r="M1904" s="0" t="n">
        <v>1</v>
      </c>
    </row>
    <row r="1905" customFormat="false" ht="15.8" hidden="false" customHeight="false" outlineLevel="0" collapsed="false">
      <c r="A1905" s="0" t="str">
        <f aca="false">MID(C1905,1,2)</f>
        <v>06</v>
      </c>
      <c r="B1905" s="0" t="str">
        <f aca="false">VLOOKUP(A1905,Nomenclature!$E$1:$F$9,2,0)</f>
        <v>Santé Action Sociale</v>
      </c>
      <c r="C1905" s="5" t="s">
        <v>571</v>
      </c>
      <c r="D1905" s="4" t="s">
        <v>738</v>
      </c>
      <c r="E1905" s="4" t="s">
        <v>738</v>
      </c>
      <c r="F1905" s="4" t="n">
        <v>0.15</v>
      </c>
      <c r="G1905" s="4" t="n">
        <v>20</v>
      </c>
      <c r="H1905" s="4" t="n">
        <v>0</v>
      </c>
      <c r="I1905" s="4" t="n">
        <f aca="false">SUMIFS(bibli_modele_init!$D$1:$D$4467,bibli_modele_init!$A$1:$A$4467,$C1905,bibli_modele_init!$C$1:$C$4467,$E1905)</f>
        <v>0</v>
      </c>
      <c r="J1905" s="0" t="n">
        <f aca="false">SUMIFS(bibli_modele_init!$E$1:$E$4467,bibli_modele_init!$A$1:$A$4467,$C1905,bibli_modele_init!$C$1:$C$4467,$E1905)</f>
        <v>0</v>
      </c>
      <c r="K1905" s="0" t="n">
        <f aca="false">F1905-I1905</f>
        <v>0.15</v>
      </c>
      <c r="L1905" s="0" t="n">
        <f aca="false">G1905-J1905</f>
        <v>20</v>
      </c>
      <c r="M1905" s="0" t="n">
        <v>1</v>
      </c>
    </row>
    <row r="1906" customFormat="false" ht="15.8" hidden="false" customHeight="false" outlineLevel="0" collapsed="false">
      <c r="A1906" s="0" t="str">
        <f aca="false">MID(C1906,1,2)</f>
        <v>06</v>
      </c>
      <c r="B1906" s="0" t="str">
        <f aca="false">VLOOKUP(A1906,Nomenclature!$E$1:$F$9,2,0)</f>
        <v>Santé Action Sociale</v>
      </c>
      <c r="C1906" s="5" t="s">
        <v>609</v>
      </c>
      <c r="D1906" s="4" t="s">
        <v>155</v>
      </c>
      <c r="E1906" s="4" t="s">
        <v>732</v>
      </c>
      <c r="F1906" s="4" t="n">
        <v>0.818213657690205</v>
      </c>
      <c r="G1906" s="4" t="n">
        <v>37.7925131519116</v>
      </c>
      <c r="H1906" s="4" t="n">
        <v>551.5874993</v>
      </c>
      <c r="I1906" s="4" t="n">
        <f aca="false">SUMIFS(bibli_modele_init!$D$1:$D$4467,bibli_modele_init!$A$1:$A$4467,$C1906,bibli_modele_init!$C$1:$C$4467,$E1906)</f>
        <v>0.831612736823576</v>
      </c>
      <c r="J1906" s="0" t="n">
        <f aca="false">SUMIFS(bibli_modele_init!$E$1:$E$4467,bibli_modele_init!$A$1:$A$4467,$C1906,bibli_modele_init!$C$1:$C$4467,$E1906)</f>
        <v>115.90585272494</v>
      </c>
      <c r="K1906" s="0" t="n">
        <f aca="false">F1906-I1906</f>
        <v>-0.013399079133371</v>
      </c>
      <c r="L1906" s="0" t="n">
        <f aca="false">G1906-J1906</f>
        <v>-78.1133395730284</v>
      </c>
      <c r="M1906" s="0" t="n">
        <v>1</v>
      </c>
    </row>
    <row r="1907" customFormat="false" ht="15.8" hidden="false" customHeight="false" outlineLevel="0" collapsed="false">
      <c r="A1907" s="0" t="str">
        <f aca="false">MID(C1907,1,2)</f>
        <v>06</v>
      </c>
      <c r="B1907" s="0" t="str">
        <f aca="false">VLOOKUP(A1907,Nomenclature!$E$1:$F$9,2,0)</f>
        <v>Santé Action Sociale</v>
      </c>
      <c r="C1907" s="5" t="s">
        <v>609</v>
      </c>
      <c r="D1907" s="4" t="s">
        <v>239</v>
      </c>
      <c r="E1907" s="4" t="s">
        <v>733</v>
      </c>
      <c r="F1907" s="4" t="n">
        <v>0.335000755212309</v>
      </c>
      <c r="G1907" s="4" t="n">
        <v>30.0142091528103</v>
      </c>
      <c r="H1907" s="4" t="n">
        <v>154.7270263</v>
      </c>
      <c r="I1907" s="4" t="n">
        <f aca="false">SUMIFS(bibli_modele_init!$D$1:$D$4467,bibli_modele_init!$A$1:$A$4467,$C1907,bibli_modele_init!$C$1:$C$4467,$E1907)</f>
        <v>0.378336502664226</v>
      </c>
      <c r="J1907" s="0" t="n">
        <f aca="false">SUMIFS(bibli_modele_init!$E$1:$E$4467,bibli_modele_init!$A$1:$A$4467,$C1907,bibli_modele_init!$C$1:$C$4467,$E1907)</f>
        <v>31.8927332177244</v>
      </c>
      <c r="K1907" s="0" t="n">
        <f aca="false">F1907-I1907</f>
        <v>-0.043335747451917</v>
      </c>
      <c r="L1907" s="0" t="n">
        <f aca="false">G1907-J1907</f>
        <v>-1.8785240649141</v>
      </c>
      <c r="M1907" s="0" t="n">
        <v>1</v>
      </c>
    </row>
    <row r="1908" customFormat="false" ht="15.8" hidden="false" customHeight="false" outlineLevel="0" collapsed="false">
      <c r="A1908" s="0" t="str">
        <f aca="false">MID(C1908,1,2)</f>
        <v>06</v>
      </c>
      <c r="B1908" s="0" t="str">
        <f aca="false">VLOOKUP(A1908,Nomenclature!$E$1:$F$9,2,0)</f>
        <v>Santé Action Sociale</v>
      </c>
      <c r="C1908" s="5" t="s">
        <v>609</v>
      </c>
      <c r="D1908" s="4" t="s">
        <v>155</v>
      </c>
      <c r="E1908" s="4" t="s">
        <v>734</v>
      </c>
      <c r="F1908" s="4" t="n">
        <v>0.211099123684073</v>
      </c>
      <c r="G1908" s="4" t="n">
        <v>21.5818328</v>
      </c>
      <c r="H1908" s="4" t="n">
        <v>154.7270263</v>
      </c>
      <c r="I1908" s="4" t="n">
        <f aca="false">SUMIFS(bibli_modele_init!$D$1:$D$4467,bibli_modele_init!$A$1:$A$4467,$C1908,bibli_modele_init!$C$1:$C$4467,$E1908)</f>
        <v>0.193100477490434</v>
      </c>
      <c r="J1908" s="0" t="n">
        <f aca="false">SUMIFS(bibli_modele_init!$E$1:$E$4467,bibli_modele_init!$A$1:$A$4467,$C1908,bibli_modele_init!$C$1:$C$4467,$E1908)</f>
        <v>21.5818328</v>
      </c>
      <c r="K1908" s="0" t="n">
        <f aca="false">F1908-I1908</f>
        <v>0.017998646193639</v>
      </c>
      <c r="L1908" s="0" t="n">
        <f aca="false">G1908-J1908</f>
        <v>0</v>
      </c>
      <c r="M1908" s="0" t="n">
        <v>1</v>
      </c>
    </row>
    <row r="1909" customFormat="false" ht="15.8" hidden="false" customHeight="false" outlineLevel="0" collapsed="false">
      <c r="A1909" s="0" t="str">
        <f aca="false">MID(C1909,1,2)</f>
        <v>06</v>
      </c>
      <c r="B1909" s="0" t="str">
        <f aca="false">VLOOKUP(A1909,Nomenclature!$E$1:$F$9,2,0)</f>
        <v>Santé Action Sociale</v>
      </c>
      <c r="C1909" s="5" t="s">
        <v>609</v>
      </c>
      <c r="D1909" s="4" t="s">
        <v>239</v>
      </c>
      <c r="E1909" s="4" t="s">
        <v>735</v>
      </c>
      <c r="F1909" s="4" t="n">
        <v>0.0864301948447758</v>
      </c>
      <c r="G1909" s="4" t="n">
        <v>21.5818328</v>
      </c>
      <c r="H1909" s="4" t="n">
        <v>154.7270263</v>
      </c>
      <c r="I1909" s="4" t="n">
        <f aca="false">SUMIFS(bibli_modele_init!$D$1:$D$4467,bibli_modele_init!$A$1:$A$4467,$C1909,bibli_modele_init!$C$1:$C$4467,$E1909)</f>
        <v>0.0976108176873704</v>
      </c>
      <c r="J1909" s="0" t="n">
        <f aca="false">SUMIFS(bibli_modele_init!$E$1:$E$4467,bibli_modele_init!$A$1:$A$4467,$C1909,bibli_modele_init!$C$1:$C$4467,$E1909)</f>
        <v>21.5818328</v>
      </c>
      <c r="K1909" s="0" t="n">
        <f aca="false">F1909-I1909</f>
        <v>-0.0111806228425946</v>
      </c>
      <c r="L1909" s="0" t="n">
        <f aca="false">G1909-J1909</f>
        <v>0</v>
      </c>
      <c r="M1909" s="0" t="n">
        <v>1</v>
      </c>
    </row>
    <row r="1910" customFormat="false" ht="15.8" hidden="false" customHeight="false" outlineLevel="0" collapsed="false">
      <c r="A1910" s="0" t="str">
        <f aca="false">MID(C1910,1,2)</f>
        <v>06</v>
      </c>
      <c r="B1910" s="0" t="str">
        <f aca="false">VLOOKUP(A1910,Nomenclature!$E$1:$F$9,2,0)</f>
        <v>Santé Action Sociale</v>
      </c>
      <c r="C1910" s="5" t="s">
        <v>609</v>
      </c>
      <c r="D1910" s="4" t="s">
        <v>155</v>
      </c>
      <c r="E1910" s="4" t="s">
        <v>736</v>
      </c>
      <c r="F1910" s="4" t="n">
        <v>0.36001400938369</v>
      </c>
      <c r="G1910" s="4" t="n">
        <v>28.306089755</v>
      </c>
      <c r="H1910" s="4" t="n">
        <v>551.5874993</v>
      </c>
      <c r="I1910" s="4" t="n">
        <f aca="false">SUMIFS(bibli_modele_init!$D$1:$D$4467,bibli_modele_init!$A$1:$A$4467,$C1910,bibli_modele_init!$C$1:$C$4467,$E1910)</f>
        <v>0.329318643782136</v>
      </c>
      <c r="J1910" s="0" t="n">
        <f aca="false">SUMIFS(bibli_modele_init!$E$1:$E$4467,bibli_modele_init!$A$1:$A$4467,$C1910,bibli_modele_init!$C$1:$C$4467,$E1910)</f>
        <v>28.306089755</v>
      </c>
      <c r="K1910" s="0" t="n">
        <f aca="false">F1910-I1910</f>
        <v>0.0306953656015539</v>
      </c>
      <c r="L1910" s="0" t="n">
        <f aca="false">G1910-J1910</f>
        <v>0</v>
      </c>
      <c r="M1910" s="0" t="n">
        <v>1</v>
      </c>
    </row>
    <row r="1911" customFormat="false" ht="15.8" hidden="false" customHeight="false" outlineLevel="0" collapsed="false">
      <c r="A1911" s="0" t="str">
        <f aca="false">MID(C1911,1,2)</f>
        <v>06</v>
      </c>
      <c r="B1911" s="0" t="str">
        <f aca="false">VLOOKUP(A1911,Nomenclature!$E$1:$F$9,2,0)</f>
        <v>Santé Action Sociale</v>
      </c>
      <c r="C1911" s="5" t="s">
        <v>609</v>
      </c>
      <c r="D1911" s="4" t="s">
        <v>239</v>
      </c>
      <c r="E1911" s="4" t="s">
        <v>737</v>
      </c>
      <c r="F1911" s="4" t="n">
        <v>0</v>
      </c>
      <c r="G1911" s="4" t="n">
        <v>0</v>
      </c>
      <c r="H1911" s="4" t="n">
        <v>0</v>
      </c>
      <c r="I1911" s="4" t="n">
        <f aca="false">SUMIFS(bibli_modele_init!$D$1:$D$4467,bibli_modele_init!$A$1:$A$4467,$C1911,bibli_modele_init!$C$1:$C$4467,$E1911)</f>
        <v>0.16646806117226</v>
      </c>
      <c r="J1911" s="0" t="n">
        <f aca="false">SUMIFS(bibli_modele_init!$E$1:$E$4467,bibli_modele_init!$A$1:$A$4467,$C1911,bibli_modele_init!$C$1:$C$4467,$E1911)</f>
        <v>21.5818328</v>
      </c>
      <c r="K1911" s="0" t="n">
        <f aca="false">F1911-I1911</f>
        <v>-0.16646806117226</v>
      </c>
      <c r="L1911" s="0" t="n">
        <f aca="false">G1911-J1911</f>
        <v>-21.5818328</v>
      </c>
      <c r="M1911" s="0" t="n">
        <v>1</v>
      </c>
    </row>
    <row r="1912" customFormat="false" ht="15.8" hidden="false" customHeight="false" outlineLevel="0" collapsed="false">
      <c r="A1912" s="0" t="str">
        <f aca="false">MID(C1912,1,2)</f>
        <v>06</v>
      </c>
      <c r="B1912" s="0" t="str">
        <f aca="false">VLOOKUP(A1912,Nomenclature!$E$1:$F$9,2,0)</f>
        <v>Santé Action Sociale</v>
      </c>
      <c r="C1912" s="5" t="s">
        <v>609</v>
      </c>
      <c r="D1912" s="4" t="s">
        <v>738</v>
      </c>
      <c r="E1912" s="4" t="s">
        <v>738</v>
      </c>
      <c r="F1912" s="4" t="n">
        <v>0.15</v>
      </c>
      <c r="G1912" s="4" t="n">
        <v>20</v>
      </c>
      <c r="H1912" s="4" t="n">
        <v>0</v>
      </c>
      <c r="I1912" s="4" t="n">
        <f aca="false">SUMIFS(bibli_modele_init!$D$1:$D$4467,bibli_modele_init!$A$1:$A$4467,$C1912,bibli_modele_init!$C$1:$C$4467,$E1912)</f>
        <v>0.15</v>
      </c>
      <c r="J1912" s="0" t="n">
        <f aca="false">SUMIFS(bibli_modele_init!$E$1:$E$4467,bibli_modele_init!$A$1:$A$4467,$C1912,bibli_modele_init!$C$1:$C$4467,$E1912)</f>
        <v>20</v>
      </c>
      <c r="K1912" s="0" t="n">
        <f aca="false">F1912-I1912</f>
        <v>0</v>
      </c>
      <c r="L1912" s="0" t="n">
        <f aca="false">G1912-J1912</f>
        <v>0</v>
      </c>
      <c r="M1912" s="0" t="n">
        <v>1</v>
      </c>
    </row>
    <row r="1913" customFormat="false" ht="15.8" hidden="false" customHeight="false" outlineLevel="0" collapsed="false">
      <c r="A1913" s="0" t="str">
        <f aca="false">MID(C1913,1,2)</f>
        <v>07</v>
      </c>
      <c r="B1913" s="0" t="str">
        <f aca="false">VLOOKUP(A1913,Nomenclature!$E$1:$F$9,2,0)</f>
        <v>Sport Loisir Culture</v>
      </c>
      <c r="C1913" s="5" t="s">
        <v>289</v>
      </c>
      <c r="D1913" s="4" t="s">
        <v>155</v>
      </c>
      <c r="E1913" s="4" t="s">
        <v>732</v>
      </c>
      <c r="F1913" s="4" t="n">
        <v>0.795026562952135</v>
      </c>
      <c r="G1913" s="4" t="n">
        <v>221.615878112994</v>
      </c>
      <c r="H1913" s="4" t="n">
        <v>2290.925</v>
      </c>
      <c r="I1913" s="4" t="n">
        <f aca="false">SUMIFS(bibli_modele_init!$D$1:$D$4467,bibli_modele_init!$A$1:$A$4467,$C1913,bibli_modele_init!$C$1:$C$4467,$E1913)</f>
        <v>0.806078166169784</v>
      </c>
      <c r="J1913" s="0" t="n">
        <f aca="false">SUMIFS(bibli_modele_init!$E$1:$E$4467,bibli_modele_init!$A$1:$A$4467,$C1913,bibli_modele_init!$C$1:$C$4467,$E1913)</f>
        <v>302.416296765748</v>
      </c>
      <c r="K1913" s="0" t="n">
        <f aca="false">F1913-I1913</f>
        <v>-0.0110516032176491</v>
      </c>
      <c r="L1913" s="0" t="n">
        <f aca="false">G1913-J1913</f>
        <v>-80.800418652754</v>
      </c>
      <c r="M1913" s="0" t="n">
        <v>1</v>
      </c>
    </row>
    <row r="1914" customFormat="false" ht="15.8" hidden="false" customHeight="false" outlineLevel="0" collapsed="false">
      <c r="A1914" s="0" t="str">
        <f aca="false">MID(C1914,1,2)</f>
        <v>07</v>
      </c>
      <c r="B1914" s="0" t="str">
        <f aca="false">VLOOKUP(A1914,Nomenclature!$E$1:$F$9,2,0)</f>
        <v>Sport Loisir Culture</v>
      </c>
      <c r="C1914" s="5" t="s">
        <v>289</v>
      </c>
      <c r="D1914" s="4" t="s">
        <v>239</v>
      </c>
      <c r="E1914" s="4" t="s">
        <v>733</v>
      </c>
      <c r="F1914" s="4" t="n">
        <v>0.343651911706606</v>
      </c>
      <c r="G1914" s="4" t="n">
        <v>30.4131167020386</v>
      </c>
      <c r="H1914" s="4" t="n">
        <v>0</v>
      </c>
      <c r="I1914" s="4" t="n">
        <f aca="false">SUMIFS(bibli_modele_init!$D$1:$D$4467,bibli_modele_init!$A$1:$A$4467,$C1914,bibli_modele_init!$C$1:$C$4467,$E1914)</f>
        <v>0.35389570241433</v>
      </c>
      <c r="J1914" s="0" t="n">
        <f aca="false">SUMIFS(bibli_modele_init!$E$1:$E$4467,bibli_modele_init!$A$1:$A$4467,$C1914,bibli_modele_init!$C$1:$C$4467,$E1914)</f>
        <v>34.3786799369223</v>
      </c>
      <c r="K1914" s="0" t="n">
        <f aca="false">F1914-I1914</f>
        <v>-0.010243790707724</v>
      </c>
      <c r="L1914" s="0" t="n">
        <f aca="false">G1914-J1914</f>
        <v>-3.9655632348837</v>
      </c>
      <c r="M1914" s="0" t="n">
        <v>1</v>
      </c>
    </row>
    <row r="1915" customFormat="false" ht="15.8" hidden="false" customHeight="false" outlineLevel="0" collapsed="false">
      <c r="A1915" s="0" t="str">
        <f aca="false">MID(C1915,1,2)</f>
        <v>07</v>
      </c>
      <c r="B1915" s="0" t="str">
        <f aca="false">VLOOKUP(A1915,Nomenclature!$E$1:$F$9,2,0)</f>
        <v>Sport Loisir Culture</v>
      </c>
      <c r="C1915" s="5" t="s">
        <v>289</v>
      </c>
      <c r="D1915" s="4" t="s">
        <v>155</v>
      </c>
      <c r="E1915" s="4" t="s">
        <v>734</v>
      </c>
      <c r="F1915" s="4" t="n">
        <v>0.0954031875542562</v>
      </c>
      <c r="G1915" s="4" t="n">
        <v>151.2</v>
      </c>
      <c r="H1915" s="4" t="n">
        <v>315.45</v>
      </c>
      <c r="I1915" s="4" t="n">
        <f aca="false">SUMIFS(bibli_modele_init!$D$1:$D$4467,bibli_modele_init!$A$1:$A$4467,$C1915,bibli_modele_init!$C$1:$C$4467,$E1915)</f>
        <v>0.0870564419463367</v>
      </c>
      <c r="J1915" s="0" t="n">
        <f aca="false">SUMIFS(bibli_modele_init!$E$1:$E$4467,bibli_modele_init!$A$1:$A$4467,$C1915,bibli_modele_init!$C$1:$C$4467,$E1915)</f>
        <v>151.2</v>
      </c>
      <c r="K1915" s="0" t="n">
        <f aca="false">F1915-I1915</f>
        <v>0.00834674560791949</v>
      </c>
      <c r="L1915" s="0" t="n">
        <f aca="false">G1915-J1915</f>
        <v>0</v>
      </c>
      <c r="M1915" s="0" t="n">
        <v>1</v>
      </c>
    </row>
    <row r="1916" customFormat="false" ht="15.8" hidden="false" customHeight="false" outlineLevel="0" collapsed="false">
      <c r="A1916" s="0" t="str">
        <f aca="false">MID(C1916,1,2)</f>
        <v>07</v>
      </c>
      <c r="B1916" s="0" t="str">
        <f aca="false">VLOOKUP(A1916,Nomenclature!$E$1:$F$9,2,0)</f>
        <v>Sport Loisir Culture</v>
      </c>
      <c r="C1916" s="5" t="s">
        <v>289</v>
      </c>
      <c r="D1916" s="4" t="s">
        <v>239</v>
      </c>
      <c r="E1916" s="4" t="s">
        <v>735</v>
      </c>
      <c r="F1916" s="4" t="n">
        <v>0</v>
      </c>
      <c r="G1916" s="4" t="n">
        <v>0</v>
      </c>
      <c r="H1916" s="4" t="n">
        <v>0</v>
      </c>
      <c r="I1916" s="4" t="n">
        <f aca="false">SUMIFS(bibli_modele_init!$D$1:$D$4467,bibli_modele_init!$A$1:$A$4467,$C1916,bibli_modele_init!$C$1:$C$4467,$E1916)</f>
        <v>0</v>
      </c>
      <c r="J1916" s="0" t="n">
        <f aca="false">SUMIFS(bibli_modele_init!$E$1:$E$4467,bibli_modele_init!$A$1:$A$4467,$C1916,bibli_modele_init!$C$1:$C$4467,$E1916)</f>
        <v>0</v>
      </c>
      <c r="K1916" s="0" t="n">
        <f aca="false">F1916-I1916</f>
        <v>0</v>
      </c>
      <c r="L1916" s="0" t="n">
        <f aca="false">G1916-J1916</f>
        <v>0</v>
      </c>
      <c r="M1916" s="0" t="n">
        <v>1</v>
      </c>
    </row>
    <row r="1917" customFormat="false" ht="15.8" hidden="false" customHeight="false" outlineLevel="0" collapsed="false">
      <c r="A1917" s="0" t="str">
        <f aca="false">MID(C1917,1,2)</f>
        <v>07</v>
      </c>
      <c r="B1917" s="0" t="str">
        <f aca="false">VLOOKUP(A1917,Nomenclature!$E$1:$F$9,2,0)</f>
        <v>Sport Loisir Culture</v>
      </c>
      <c r="C1917" s="5" t="s">
        <v>289</v>
      </c>
      <c r="D1917" s="4" t="s">
        <v>155</v>
      </c>
      <c r="E1917" s="4" t="s">
        <v>736</v>
      </c>
      <c r="F1917" s="4" t="n">
        <v>0.198756640738034</v>
      </c>
      <c r="G1917" s="4" t="n">
        <v>184.8</v>
      </c>
      <c r="H1917" s="4" t="n">
        <v>1031.55</v>
      </c>
      <c r="I1917" s="4" t="n">
        <f aca="false">SUMIFS(bibli_modele_init!$D$1:$D$4467,bibli_modele_init!$A$1:$A$4467,$C1917,bibli_modele_init!$C$1:$C$4467,$E1917)</f>
        <v>0.181367587388201</v>
      </c>
      <c r="J1917" s="0" t="n">
        <f aca="false">SUMIFS(bibli_modele_init!$E$1:$E$4467,bibli_modele_init!$A$1:$A$4467,$C1917,bibli_modele_init!$C$1:$C$4467,$E1917)</f>
        <v>184.8</v>
      </c>
      <c r="K1917" s="0" t="n">
        <f aca="false">F1917-I1917</f>
        <v>0.017389053349833</v>
      </c>
      <c r="L1917" s="0" t="n">
        <f aca="false">G1917-J1917</f>
        <v>0</v>
      </c>
      <c r="M1917" s="0" t="n">
        <v>1</v>
      </c>
    </row>
    <row r="1918" customFormat="false" ht="15.8" hidden="false" customHeight="false" outlineLevel="0" collapsed="false">
      <c r="A1918" s="0" t="str">
        <f aca="false">MID(C1918,1,2)</f>
        <v>07</v>
      </c>
      <c r="B1918" s="0" t="str">
        <f aca="false">VLOOKUP(A1918,Nomenclature!$E$1:$F$9,2,0)</f>
        <v>Sport Loisir Culture</v>
      </c>
      <c r="C1918" s="5" t="s">
        <v>289</v>
      </c>
      <c r="D1918" s="4" t="s">
        <v>239</v>
      </c>
      <c r="E1918" s="4" t="s">
        <v>737</v>
      </c>
      <c r="F1918" s="4" t="n">
        <v>0</v>
      </c>
      <c r="G1918" s="4" t="n">
        <v>0</v>
      </c>
      <c r="H1918" s="4" t="n">
        <v>0</v>
      </c>
      <c r="I1918" s="4" t="n">
        <f aca="false">SUMIFS(bibli_modele_init!$D$1:$D$4467,bibli_modele_init!$A$1:$A$4467,$C1918,bibli_modele_init!$C$1:$C$4467,$E1918)</f>
        <v>0</v>
      </c>
      <c r="J1918" s="0" t="n">
        <f aca="false">SUMIFS(bibli_modele_init!$E$1:$E$4467,bibli_modele_init!$A$1:$A$4467,$C1918,bibli_modele_init!$C$1:$C$4467,$E1918)</f>
        <v>0</v>
      </c>
      <c r="K1918" s="0" t="n">
        <f aca="false">F1918-I1918</f>
        <v>0</v>
      </c>
      <c r="L1918" s="0" t="n">
        <f aca="false">G1918-J1918</f>
        <v>0</v>
      </c>
      <c r="M1918" s="0" t="n">
        <v>1</v>
      </c>
    </row>
    <row r="1919" customFormat="false" ht="15.8" hidden="false" customHeight="false" outlineLevel="0" collapsed="false">
      <c r="A1919" s="0" t="str">
        <f aca="false">MID(C1919,1,2)</f>
        <v>07</v>
      </c>
      <c r="B1919" s="0" t="str">
        <f aca="false">VLOOKUP(A1919,Nomenclature!$E$1:$F$9,2,0)</f>
        <v>Sport Loisir Culture</v>
      </c>
      <c r="C1919" s="5" t="s">
        <v>289</v>
      </c>
      <c r="D1919" s="4" t="s">
        <v>738</v>
      </c>
      <c r="E1919" s="4" t="s">
        <v>738</v>
      </c>
      <c r="F1919" s="4" t="n">
        <v>0.15</v>
      </c>
      <c r="G1919" s="4" t="n">
        <v>20</v>
      </c>
      <c r="H1919" s="4" t="n">
        <v>0</v>
      </c>
      <c r="I1919" s="4" t="n">
        <f aca="false">SUMIFS(bibli_modele_init!$D$1:$D$4467,bibli_modele_init!$A$1:$A$4467,$C1919,bibli_modele_init!$C$1:$C$4467,$E1919)</f>
        <v>0.15</v>
      </c>
      <c r="J1919" s="0" t="n">
        <f aca="false">SUMIFS(bibli_modele_init!$E$1:$E$4467,bibli_modele_init!$A$1:$A$4467,$C1919,bibli_modele_init!$C$1:$C$4467,$E1919)</f>
        <v>20</v>
      </c>
      <c r="K1919" s="0" t="n">
        <f aca="false">F1919-I1919</f>
        <v>0</v>
      </c>
      <c r="L1919" s="0" t="n">
        <f aca="false">G1919-J1919</f>
        <v>0</v>
      </c>
      <c r="M1919" s="0" t="n">
        <v>1</v>
      </c>
    </row>
    <row r="1920" customFormat="false" ht="15.8" hidden="false" customHeight="false" outlineLevel="0" collapsed="false">
      <c r="A1920" s="0" t="str">
        <f aca="false">MID(C1920,1,2)</f>
        <v>07</v>
      </c>
      <c r="B1920" s="0" t="str">
        <f aca="false">VLOOKUP(A1920,Nomenclature!$E$1:$F$9,2,0)</f>
        <v>Sport Loisir Culture</v>
      </c>
      <c r="C1920" s="5" t="s">
        <v>492</v>
      </c>
      <c r="D1920" s="4" t="s">
        <v>155</v>
      </c>
      <c r="E1920" s="4" t="s">
        <v>732</v>
      </c>
      <c r="F1920" s="4" t="n">
        <v>0.793689283059084</v>
      </c>
      <c r="G1920" s="4" t="n">
        <v>225.869353811588</v>
      </c>
      <c r="H1920" s="4" t="n">
        <v>2290.925</v>
      </c>
      <c r="I1920" s="4" t="n">
        <f aca="false">SUMIFS(bibli_modele_init!$D$1:$D$4467,bibli_modele_init!$A$1:$A$4467,$C1920,bibli_modele_init!$C$1:$C$4467,$E1920)</f>
        <v>0.802799429004219</v>
      </c>
      <c r="J1920" s="0" t="n">
        <f aca="false">SUMIFS(bibli_modele_init!$E$1:$E$4467,bibli_modele_init!$A$1:$A$4467,$C1920,bibli_modele_init!$C$1:$C$4467,$E1920)</f>
        <v>303.744956304219</v>
      </c>
      <c r="K1920" s="0" t="n">
        <f aca="false">F1920-I1920</f>
        <v>-0.00911014594513504</v>
      </c>
      <c r="L1920" s="0" t="n">
        <f aca="false">G1920-J1920</f>
        <v>-77.875602492631</v>
      </c>
      <c r="M1920" s="0" t="n">
        <v>1</v>
      </c>
    </row>
    <row r="1921" customFormat="false" ht="15.8" hidden="false" customHeight="false" outlineLevel="0" collapsed="false">
      <c r="A1921" s="0" t="str">
        <f aca="false">MID(C1921,1,2)</f>
        <v>07</v>
      </c>
      <c r="B1921" s="0" t="str">
        <f aca="false">VLOOKUP(A1921,Nomenclature!$E$1:$F$9,2,0)</f>
        <v>Sport Loisir Culture</v>
      </c>
      <c r="C1921" s="5" t="s">
        <v>492</v>
      </c>
      <c r="D1921" s="4" t="s">
        <v>239</v>
      </c>
      <c r="E1921" s="4" t="s">
        <v>733</v>
      </c>
      <c r="F1921" s="4" t="n">
        <v>0.341094367849958</v>
      </c>
      <c r="G1921" s="4" t="n">
        <v>33.9268574965294</v>
      </c>
      <c r="H1921" s="4" t="n">
        <v>0</v>
      </c>
      <c r="I1921" s="4" t="n">
        <f aca="false">SUMIFS(bibli_modele_init!$D$1:$D$4467,bibli_modele_init!$A$1:$A$4467,$C1921,bibli_modele_init!$C$1:$C$4467,$E1921)</f>
        <v>0.349164642445701</v>
      </c>
      <c r="J1921" s="0" t="n">
        <f aca="false">SUMIFS(bibli_modele_init!$E$1:$E$4467,bibli_modele_init!$A$1:$A$4467,$C1921,bibli_modele_init!$C$1:$C$4467,$E1921)</f>
        <v>35.4762682513113</v>
      </c>
      <c r="K1921" s="0" t="n">
        <f aca="false">F1921-I1921</f>
        <v>-0.008070274595743</v>
      </c>
      <c r="L1921" s="0" t="n">
        <f aca="false">G1921-J1921</f>
        <v>-1.5494107547819</v>
      </c>
      <c r="M1921" s="0" t="n">
        <v>1</v>
      </c>
    </row>
    <row r="1922" customFormat="false" ht="15.8" hidden="false" customHeight="false" outlineLevel="0" collapsed="false">
      <c r="A1922" s="0" t="str">
        <f aca="false">MID(C1922,1,2)</f>
        <v>07</v>
      </c>
      <c r="B1922" s="0" t="str">
        <f aca="false">VLOOKUP(A1922,Nomenclature!$E$1:$F$9,2,0)</f>
        <v>Sport Loisir Culture</v>
      </c>
      <c r="C1922" s="5" t="s">
        <v>492</v>
      </c>
      <c r="D1922" s="4" t="s">
        <v>155</v>
      </c>
      <c r="E1922" s="4" t="s">
        <v>734</v>
      </c>
      <c r="F1922" s="4" t="n">
        <v>0.0952427139670901</v>
      </c>
      <c r="G1922" s="4" t="n">
        <v>151.2</v>
      </c>
      <c r="H1922" s="4" t="n">
        <v>315.45</v>
      </c>
      <c r="I1922" s="4" t="n">
        <f aca="false">SUMIFS(bibli_modele_init!$D$1:$D$4467,bibli_modele_init!$A$1:$A$4467,$C1922,bibli_modele_init!$C$1:$C$4467,$E1922)</f>
        <v>0.0867023383324557</v>
      </c>
      <c r="J1922" s="0" t="n">
        <f aca="false">SUMIFS(bibli_modele_init!$E$1:$E$4467,bibli_modele_init!$A$1:$A$4467,$C1922,bibli_modele_init!$C$1:$C$4467,$E1922)</f>
        <v>151.2</v>
      </c>
      <c r="K1922" s="0" t="n">
        <f aca="false">F1922-I1922</f>
        <v>0.0085403756346344</v>
      </c>
      <c r="L1922" s="0" t="n">
        <f aca="false">G1922-J1922</f>
        <v>0</v>
      </c>
      <c r="M1922" s="0" t="n">
        <v>1</v>
      </c>
    </row>
    <row r="1923" customFormat="false" ht="15.8" hidden="false" customHeight="false" outlineLevel="0" collapsed="false">
      <c r="A1923" s="0" t="str">
        <f aca="false">MID(C1923,1,2)</f>
        <v>07</v>
      </c>
      <c r="B1923" s="0" t="str">
        <f aca="false">VLOOKUP(A1923,Nomenclature!$E$1:$F$9,2,0)</f>
        <v>Sport Loisir Culture</v>
      </c>
      <c r="C1923" s="5" t="s">
        <v>492</v>
      </c>
      <c r="D1923" s="4" t="s">
        <v>239</v>
      </c>
      <c r="E1923" s="4" t="s">
        <v>735</v>
      </c>
      <c r="F1923" s="4" t="n">
        <v>0</v>
      </c>
      <c r="G1923" s="4" t="n">
        <v>0</v>
      </c>
      <c r="H1923" s="4" t="n">
        <v>0</v>
      </c>
      <c r="I1923" s="4" t="n">
        <f aca="false">SUMIFS(bibli_modele_init!$D$1:$D$4467,bibli_modele_init!$A$1:$A$4467,$C1923,bibli_modele_init!$C$1:$C$4467,$E1923)</f>
        <v>0</v>
      </c>
      <c r="J1923" s="0" t="n">
        <f aca="false">SUMIFS(bibli_modele_init!$E$1:$E$4467,bibli_modele_init!$A$1:$A$4467,$C1923,bibli_modele_init!$C$1:$C$4467,$E1923)</f>
        <v>0</v>
      </c>
      <c r="K1923" s="0" t="n">
        <f aca="false">F1923-I1923</f>
        <v>0</v>
      </c>
      <c r="L1923" s="0" t="n">
        <f aca="false">G1923-J1923</f>
        <v>0</v>
      </c>
      <c r="M1923" s="0" t="n">
        <v>1</v>
      </c>
    </row>
    <row r="1924" customFormat="false" ht="15.8" hidden="false" customHeight="false" outlineLevel="0" collapsed="false">
      <c r="A1924" s="0" t="str">
        <f aca="false">MID(C1924,1,2)</f>
        <v>07</v>
      </c>
      <c r="B1924" s="0" t="str">
        <f aca="false">VLOOKUP(A1924,Nomenclature!$E$1:$F$9,2,0)</f>
        <v>Sport Loisir Culture</v>
      </c>
      <c r="C1924" s="5" t="s">
        <v>492</v>
      </c>
      <c r="D1924" s="4" t="s">
        <v>155</v>
      </c>
      <c r="E1924" s="4" t="s">
        <v>736</v>
      </c>
      <c r="F1924" s="4" t="n">
        <v>0.198422320764771</v>
      </c>
      <c r="G1924" s="4" t="n">
        <v>184.8</v>
      </c>
      <c r="H1924" s="4" t="n">
        <v>1031.55</v>
      </c>
      <c r="I1924" s="4" t="n">
        <f aca="false">SUMIFS(bibli_modele_init!$D$1:$D$4467,bibli_modele_init!$A$1:$A$4467,$C1924,bibli_modele_init!$C$1:$C$4467,$E1924)</f>
        <v>0.180629871525949</v>
      </c>
      <c r="J1924" s="0" t="n">
        <f aca="false">SUMIFS(bibli_modele_init!$E$1:$E$4467,bibli_modele_init!$A$1:$A$4467,$C1924,bibli_modele_init!$C$1:$C$4467,$E1924)</f>
        <v>184.8</v>
      </c>
      <c r="K1924" s="0" t="n">
        <f aca="false">F1924-I1924</f>
        <v>0.017792449238822</v>
      </c>
      <c r="L1924" s="0" t="n">
        <f aca="false">G1924-J1924</f>
        <v>0</v>
      </c>
      <c r="M1924" s="0" t="n">
        <v>1</v>
      </c>
    </row>
    <row r="1925" customFormat="false" ht="15.8" hidden="false" customHeight="false" outlineLevel="0" collapsed="false">
      <c r="A1925" s="0" t="str">
        <f aca="false">MID(C1925,1,2)</f>
        <v>07</v>
      </c>
      <c r="B1925" s="0" t="str">
        <f aca="false">VLOOKUP(A1925,Nomenclature!$E$1:$F$9,2,0)</f>
        <v>Sport Loisir Culture</v>
      </c>
      <c r="C1925" s="5" t="s">
        <v>492</v>
      </c>
      <c r="D1925" s="4" t="s">
        <v>239</v>
      </c>
      <c r="E1925" s="4" t="s">
        <v>737</v>
      </c>
      <c r="F1925" s="4" t="n">
        <v>0</v>
      </c>
      <c r="G1925" s="4" t="n">
        <v>0</v>
      </c>
      <c r="H1925" s="4" t="n">
        <v>0</v>
      </c>
      <c r="I1925" s="4" t="n">
        <f aca="false">SUMIFS(bibli_modele_init!$D$1:$D$4467,bibli_modele_init!$A$1:$A$4467,$C1925,bibli_modele_init!$C$1:$C$4467,$E1925)</f>
        <v>0</v>
      </c>
      <c r="J1925" s="0" t="n">
        <f aca="false">SUMIFS(bibli_modele_init!$E$1:$E$4467,bibli_modele_init!$A$1:$A$4467,$C1925,bibli_modele_init!$C$1:$C$4467,$E1925)</f>
        <v>0</v>
      </c>
      <c r="K1925" s="0" t="n">
        <f aca="false">F1925-I1925</f>
        <v>0</v>
      </c>
      <c r="L1925" s="0" t="n">
        <f aca="false">G1925-J1925</f>
        <v>0</v>
      </c>
      <c r="M1925" s="0" t="n">
        <v>1</v>
      </c>
    </row>
    <row r="1926" customFormat="false" ht="15.8" hidden="false" customHeight="false" outlineLevel="0" collapsed="false">
      <c r="A1926" s="0" t="str">
        <f aca="false">MID(C1926,1,2)</f>
        <v>07</v>
      </c>
      <c r="B1926" s="0" t="str">
        <f aca="false">VLOOKUP(A1926,Nomenclature!$E$1:$F$9,2,0)</f>
        <v>Sport Loisir Culture</v>
      </c>
      <c r="C1926" s="5" t="s">
        <v>492</v>
      </c>
      <c r="D1926" s="4" t="s">
        <v>738</v>
      </c>
      <c r="E1926" s="4" t="s">
        <v>738</v>
      </c>
      <c r="F1926" s="4" t="n">
        <v>0.15</v>
      </c>
      <c r="G1926" s="4" t="n">
        <v>20</v>
      </c>
      <c r="H1926" s="4" t="n">
        <v>0</v>
      </c>
      <c r="I1926" s="4" t="n">
        <f aca="false">SUMIFS(bibli_modele_init!$D$1:$D$4467,bibli_modele_init!$A$1:$A$4467,$C1926,bibli_modele_init!$C$1:$C$4467,$E1926)</f>
        <v>0.15</v>
      </c>
      <c r="J1926" s="0" t="n">
        <f aca="false">SUMIFS(bibli_modele_init!$E$1:$E$4467,bibli_modele_init!$A$1:$A$4467,$C1926,bibli_modele_init!$C$1:$C$4467,$E1926)</f>
        <v>20</v>
      </c>
      <c r="K1926" s="0" t="n">
        <f aca="false">F1926-I1926</f>
        <v>0</v>
      </c>
      <c r="L1926" s="0" t="n">
        <f aca="false">G1926-J1926</f>
        <v>0</v>
      </c>
      <c r="M1926" s="0" t="n">
        <v>1</v>
      </c>
    </row>
    <row r="1927" customFormat="false" ht="15.8" hidden="false" customHeight="false" outlineLevel="0" collapsed="false">
      <c r="A1927" s="0" t="str">
        <f aca="false">MID(C1927,1,2)</f>
        <v>07</v>
      </c>
      <c r="B1927" s="0" t="str">
        <f aca="false">VLOOKUP(A1927,Nomenclature!$E$1:$F$9,2,0)</f>
        <v>Sport Loisir Culture</v>
      </c>
      <c r="C1927" s="5" t="s">
        <v>631</v>
      </c>
      <c r="D1927" s="4" t="s">
        <v>155</v>
      </c>
      <c r="E1927" s="4" t="s">
        <v>732</v>
      </c>
      <c r="F1927" s="4" t="n">
        <v>0.802534948107545</v>
      </c>
      <c r="G1927" s="4" t="n">
        <v>217.863651006562</v>
      </c>
      <c r="H1927" s="4" t="n">
        <v>2290.925</v>
      </c>
      <c r="I1927" s="4" t="n">
        <f aca="false">SUMIFS(bibli_modele_init!$D$1:$D$4467,bibli_modele_init!$A$1:$A$4467,$C1927,bibli_modele_init!$C$1:$C$4467,$E1927)</f>
        <v>0.802692881984303</v>
      </c>
      <c r="J1927" s="0" t="n">
        <f aca="false">SUMIFS(bibli_modele_init!$E$1:$E$4467,bibli_modele_init!$A$1:$A$4467,$C1927,bibli_modele_init!$C$1:$C$4467,$E1927)</f>
        <v>303.706999960999</v>
      </c>
      <c r="K1927" s="0" t="n">
        <f aca="false">F1927-I1927</f>
        <v>-0.000157933876757999</v>
      </c>
      <c r="L1927" s="0" t="n">
        <f aca="false">G1927-J1927</f>
        <v>-85.843348954437</v>
      </c>
      <c r="M1927" s="0" t="n">
        <v>1</v>
      </c>
    </row>
    <row r="1928" customFormat="false" ht="15.8" hidden="false" customHeight="false" outlineLevel="0" collapsed="false">
      <c r="A1928" s="0" t="str">
        <f aca="false">MID(C1928,1,2)</f>
        <v>07</v>
      </c>
      <c r="B1928" s="0" t="str">
        <f aca="false">VLOOKUP(A1928,Nomenclature!$E$1:$F$9,2,0)</f>
        <v>Sport Loisir Culture</v>
      </c>
      <c r="C1928" s="5" t="s">
        <v>631</v>
      </c>
      <c r="D1928" s="4" t="s">
        <v>239</v>
      </c>
      <c r="E1928" s="4" t="s">
        <v>733</v>
      </c>
      <c r="F1928" s="4" t="n">
        <v>0.355688087945868</v>
      </c>
      <c r="G1928" s="4" t="n">
        <v>27.3134508315079</v>
      </c>
      <c r="H1928" s="4" t="n">
        <v>0</v>
      </c>
      <c r="I1928" s="4" t="n">
        <f aca="false">SUMIFS(bibli_modele_init!$D$1:$D$4467,bibli_modele_init!$A$1:$A$4467,$C1928,bibli_modele_init!$C$1:$C$4467,$E1928)</f>
        <v>0.349420410808463</v>
      </c>
      <c r="J1928" s="0" t="n">
        <f aca="false">SUMIFS(bibli_modele_init!$E$1:$E$4467,bibli_modele_init!$A$1:$A$4467,$C1928,bibli_modele_init!$C$1:$C$4467,$E1928)</f>
        <v>35.4449130112596</v>
      </c>
      <c r="K1928" s="0" t="n">
        <f aca="false">F1928-I1928</f>
        <v>0.006267677137405</v>
      </c>
      <c r="L1928" s="0" t="n">
        <f aca="false">G1928-J1928</f>
        <v>-8.1314621797517</v>
      </c>
      <c r="M1928" s="0" t="n">
        <v>1</v>
      </c>
    </row>
    <row r="1929" customFormat="false" ht="15.8" hidden="false" customHeight="false" outlineLevel="0" collapsed="false">
      <c r="A1929" s="0" t="str">
        <f aca="false">MID(C1929,1,2)</f>
        <v>07</v>
      </c>
      <c r="B1929" s="0" t="str">
        <f aca="false">VLOOKUP(A1929,Nomenclature!$E$1:$F$9,2,0)</f>
        <v>Sport Loisir Culture</v>
      </c>
      <c r="C1929" s="5" t="s">
        <v>631</v>
      </c>
      <c r="D1929" s="4" t="s">
        <v>155</v>
      </c>
      <c r="E1929" s="4" t="s">
        <v>734</v>
      </c>
      <c r="F1929" s="4" t="n">
        <v>0.0963041937729054</v>
      </c>
      <c r="G1929" s="4" t="n">
        <v>151.2</v>
      </c>
      <c r="H1929" s="4" t="n">
        <v>315.45</v>
      </c>
      <c r="I1929" s="4" t="n">
        <f aca="false">SUMIFS(bibli_modele_init!$D$1:$D$4467,bibli_modele_init!$A$1:$A$4467,$C1929,bibli_modele_init!$C$1:$C$4467,$E1929)</f>
        <v>0.0866908312543047</v>
      </c>
      <c r="J1929" s="0" t="n">
        <f aca="false">SUMIFS(bibli_modele_init!$E$1:$E$4467,bibli_modele_init!$A$1:$A$4467,$C1929,bibli_modele_init!$C$1:$C$4467,$E1929)</f>
        <v>151.2</v>
      </c>
      <c r="K1929" s="0" t="n">
        <f aca="false">F1929-I1929</f>
        <v>0.0096133625186007</v>
      </c>
      <c r="L1929" s="0" t="n">
        <f aca="false">G1929-J1929</f>
        <v>0</v>
      </c>
      <c r="M1929" s="0" t="n">
        <v>1</v>
      </c>
    </row>
    <row r="1930" customFormat="false" ht="15.8" hidden="false" customHeight="false" outlineLevel="0" collapsed="false">
      <c r="A1930" s="0" t="str">
        <f aca="false">MID(C1930,1,2)</f>
        <v>07</v>
      </c>
      <c r="B1930" s="0" t="str">
        <f aca="false">VLOOKUP(A1930,Nomenclature!$E$1:$F$9,2,0)</f>
        <v>Sport Loisir Culture</v>
      </c>
      <c r="C1930" s="5" t="s">
        <v>631</v>
      </c>
      <c r="D1930" s="4" t="s">
        <v>239</v>
      </c>
      <c r="E1930" s="4" t="s">
        <v>735</v>
      </c>
      <c r="F1930" s="4" t="n">
        <v>0</v>
      </c>
      <c r="G1930" s="4" t="n">
        <v>0</v>
      </c>
      <c r="H1930" s="4" t="n">
        <v>0</v>
      </c>
      <c r="I1930" s="4" t="n">
        <f aca="false">SUMIFS(bibli_modele_init!$D$1:$D$4467,bibli_modele_init!$A$1:$A$4467,$C1930,bibli_modele_init!$C$1:$C$4467,$E1930)</f>
        <v>0</v>
      </c>
      <c r="J1930" s="0" t="n">
        <f aca="false">SUMIFS(bibli_modele_init!$E$1:$E$4467,bibli_modele_init!$A$1:$A$4467,$C1930,bibli_modele_init!$C$1:$C$4467,$E1930)</f>
        <v>0</v>
      </c>
      <c r="K1930" s="0" t="n">
        <f aca="false">F1930-I1930</f>
        <v>0</v>
      </c>
      <c r="L1930" s="0" t="n">
        <f aca="false">G1930-J1930</f>
        <v>0</v>
      </c>
      <c r="M1930" s="0" t="n">
        <v>1</v>
      </c>
    </row>
    <row r="1931" customFormat="false" ht="15.8" hidden="false" customHeight="false" outlineLevel="0" collapsed="false">
      <c r="A1931" s="0" t="str">
        <f aca="false">MID(C1931,1,2)</f>
        <v>07</v>
      </c>
      <c r="B1931" s="0" t="str">
        <f aca="false">VLOOKUP(A1931,Nomenclature!$E$1:$F$9,2,0)</f>
        <v>Sport Loisir Culture</v>
      </c>
      <c r="C1931" s="5" t="s">
        <v>631</v>
      </c>
      <c r="D1931" s="4" t="s">
        <v>155</v>
      </c>
      <c r="E1931" s="4" t="s">
        <v>736</v>
      </c>
      <c r="F1931" s="4" t="n">
        <v>0.200633737026886</v>
      </c>
      <c r="G1931" s="4" t="n">
        <v>184.8</v>
      </c>
      <c r="H1931" s="4" t="n">
        <v>1031.55</v>
      </c>
      <c r="I1931" s="4" t="n">
        <f aca="false">SUMIFS(bibli_modele_init!$D$1:$D$4467,bibli_modele_init!$A$1:$A$4467,$C1931,bibli_modele_init!$C$1:$C$4467,$E1931)</f>
        <v>0.180605898446468</v>
      </c>
      <c r="J1931" s="0" t="n">
        <f aca="false">SUMIFS(bibli_modele_init!$E$1:$E$4467,bibli_modele_init!$A$1:$A$4467,$C1931,bibli_modele_init!$C$1:$C$4467,$E1931)</f>
        <v>184.8</v>
      </c>
      <c r="K1931" s="0" t="n">
        <f aca="false">F1931-I1931</f>
        <v>0.020027838580418</v>
      </c>
      <c r="L1931" s="0" t="n">
        <f aca="false">G1931-J1931</f>
        <v>0</v>
      </c>
      <c r="M1931" s="0" t="n">
        <v>1</v>
      </c>
    </row>
    <row r="1932" customFormat="false" ht="15.8" hidden="false" customHeight="false" outlineLevel="0" collapsed="false">
      <c r="A1932" s="0" t="str">
        <f aca="false">MID(C1932,1,2)</f>
        <v>07</v>
      </c>
      <c r="B1932" s="0" t="str">
        <f aca="false">VLOOKUP(A1932,Nomenclature!$E$1:$F$9,2,0)</f>
        <v>Sport Loisir Culture</v>
      </c>
      <c r="C1932" s="5" t="s">
        <v>631</v>
      </c>
      <c r="D1932" s="4" t="s">
        <v>239</v>
      </c>
      <c r="E1932" s="4" t="s">
        <v>737</v>
      </c>
      <c r="F1932" s="4" t="n">
        <v>0</v>
      </c>
      <c r="G1932" s="4" t="n">
        <v>0</v>
      </c>
      <c r="H1932" s="4" t="n">
        <v>0</v>
      </c>
      <c r="I1932" s="4" t="n">
        <f aca="false">SUMIFS(bibli_modele_init!$D$1:$D$4467,bibli_modele_init!$A$1:$A$4467,$C1932,bibli_modele_init!$C$1:$C$4467,$E1932)</f>
        <v>0</v>
      </c>
      <c r="J1932" s="0" t="n">
        <f aca="false">SUMIFS(bibli_modele_init!$E$1:$E$4467,bibli_modele_init!$A$1:$A$4467,$C1932,bibli_modele_init!$C$1:$C$4467,$E1932)</f>
        <v>0</v>
      </c>
      <c r="K1932" s="0" t="n">
        <f aca="false">F1932-I1932</f>
        <v>0</v>
      </c>
      <c r="L1932" s="0" t="n">
        <f aca="false">G1932-J1932</f>
        <v>0</v>
      </c>
      <c r="M1932" s="0" t="n">
        <v>1</v>
      </c>
    </row>
    <row r="1933" customFormat="false" ht="15.8" hidden="false" customHeight="false" outlineLevel="0" collapsed="false">
      <c r="A1933" s="0" t="str">
        <f aca="false">MID(C1933,1,2)</f>
        <v>07</v>
      </c>
      <c r="B1933" s="0" t="str">
        <f aca="false">VLOOKUP(A1933,Nomenclature!$E$1:$F$9,2,0)</f>
        <v>Sport Loisir Culture</v>
      </c>
      <c r="C1933" s="5" t="s">
        <v>631</v>
      </c>
      <c r="D1933" s="4" t="s">
        <v>738</v>
      </c>
      <c r="E1933" s="4" t="s">
        <v>738</v>
      </c>
      <c r="F1933" s="4" t="n">
        <v>0.15</v>
      </c>
      <c r="G1933" s="4" t="n">
        <v>20</v>
      </c>
      <c r="H1933" s="4" t="n">
        <v>0</v>
      </c>
      <c r="I1933" s="4" t="n">
        <f aca="false">SUMIFS(bibli_modele_init!$D$1:$D$4467,bibli_modele_init!$A$1:$A$4467,$C1933,bibli_modele_init!$C$1:$C$4467,$E1933)</f>
        <v>0.15</v>
      </c>
      <c r="J1933" s="0" t="n">
        <f aca="false">SUMIFS(bibli_modele_init!$E$1:$E$4467,bibli_modele_init!$A$1:$A$4467,$C1933,bibli_modele_init!$C$1:$C$4467,$E1933)</f>
        <v>20</v>
      </c>
      <c r="K1933" s="0" t="n">
        <f aca="false">F1933-I1933</f>
        <v>0</v>
      </c>
      <c r="L1933" s="0" t="n">
        <f aca="false">G1933-J1933</f>
        <v>0</v>
      </c>
      <c r="M1933" s="0" t="n">
        <v>1</v>
      </c>
    </row>
    <row r="1934" customFormat="false" ht="15.8" hidden="false" customHeight="false" outlineLevel="0" collapsed="false">
      <c r="A1934" s="0" t="str">
        <f aca="false">MID(C1934,1,2)</f>
        <v>07</v>
      </c>
      <c r="B1934" s="0" t="str">
        <f aca="false">VLOOKUP(A1934,Nomenclature!$E$1:$F$9,2,0)</f>
        <v>Sport Loisir Culture</v>
      </c>
      <c r="C1934" s="5" t="s">
        <v>302</v>
      </c>
      <c r="D1934" s="4" t="s">
        <v>155</v>
      </c>
      <c r="E1934" s="4" t="s">
        <v>732</v>
      </c>
      <c r="F1934" s="4" t="n">
        <v>0.601637406499693</v>
      </c>
      <c r="G1934" s="4" t="n">
        <v>133.8875</v>
      </c>
      <c r="H1934" s="4" t="n">
        <v>1608.009286</v>
      </c>
      <c r="I1934" s="4" t="n">
        <f aca="false">SUMIFS(bibli_modele_init!$D$1:$D$4467,bibli_modele_init!$A$1:$A$4467,$C1934,bibli_modele_init!$C$1:$C$4467,$E1934)</f>
        <v>0.609159255376105</v>
      </c>
      <c r="J1934" s="0" t="n">
        <f aca="false">SUMIFS(bibli_modele_init!$E$1:$E$4467,bibli_modele_init!$A$1:$A$4467,$C1934,bibli_modele_init!$C$1:$C$4467,$E1934)</f>
        <v>209.8875</v>
      </c>
      <c r="K1934" s="0" t="n">
        <f aca="false">F1934-I1934</f>
        <v>-0.00752184887641205</v>
      </c>
      <c r="L1934" s="0" t="n">
        <f aca="false">G1934-J1934</f>
        <v>-76</v>
      </c>
      <c r="M1934" s="0" t="n">
        <v>1</v>
      </c>
    </row>
    <row r="1935" customFormat="false" ht="15.8" hidden="false" customHeight="false" outlineLevel="0" collapsed="false">
      <c r="A1935" s="0" t="str">
        <f aca="false">MID(C1935,1,2)</f>
        <v>07</v>
      </c>
      <c r="B1935" s="0" t="str">
        <f aca="false">VLOOKUP(A1935,Nomenclature!$E$1:$F$9,2,0)</f>
        <v>Sport Loisir Culture</v>
      </c>
      <c r="C1935" s="5" t="s">
        <v>302</v>
      </c>
      <c r="D1935" s="4" t="s">
        <v>239</v>
      </c>
      <c r="E1935" s="4" t="s">
        <v>733</v>
      </c>
      <c r="F1935" s="4" t="n">
        <v>0.227523503663244</v>
      </c>
      <c r="G1935" s="4" t="n">
        <v>47.5</v>
      </c>
      <c r="H1935" s="4" t="n">
        <v>0</v>
      </c>
      <c r="I1935" s="4" t="n">
        <f aca="false">SUMIFS(bibli_modele_init!$D$1:$D$4467,bibli_modele_init!$A$1:$A$4467,$C1935,bibli_modele_init!$C$1:$C$4467,$E1935)</f>
        <v>0.229533233325813</v>
      </c>
      <c r="J1935" s="0" t="n">
        <f aca="false">SUMIFS(bibli_modele_init!$E$1:$E$4467,bibli_modele_init!$A$1:$A$4467,$C1935,bibli_modele_init!$C$1:$C$4467,$E1935)</f>
        <v>47.5</v>
      </c>
      <c r="K1935" s="0" t="n">
        <f aca="false">F1935-I1935</f>
        <v>-0.00200972966256899</v>
      </c>
      <c r="L1935" s="0" t="n">
        <f aca="false">G1935-J1935</f>
        <v>0</v>
      </c>
      <c r="M1935" s="0" t="n">
        <v>1</v>
      </c>
    </row>
    <row r="1936" customFormat="false" ht="15.8" hidden="false" customHeight="false" outlineLevel="0" collapsed="false">
      <c r="A1936" s="0" t="str">
        <f aca="false">MID(C1936,1,2)</f>
        <v>07</v>
      </c>
      <c r="B1936" s="0" t="str">
        <f aca="false">VLOOKUP(A1936,Nomenclature!$E$1:$F$9,2,0)</f>
        <v>Sport Loisir Culture</v>
      </c>
      <c r="C1936" s="5" t="s">
        <v>302</v>
      </c>
      <c r="D1936" s="4" t="s">
        <v>155</v>
      </c>
      <c r="E1936" s="4" t="s">
        <v>734</v>
      </c>
      <c r="F1936" s="4" t="n">
        <v>0.0721964887799631</v>
      </c>
      <c r="G1936" s="4" t="n">
        <v>49.6124999999999</v>
      </c>
      <c r="H1936" s="4" t="n">
        <v>83.295</v>
      </c>
      <c r="I1936" s="4" t="n">
        <f aca="false">SUMIFS(bibli_modele_init!$D$1:$D$4467,bibli_modele_init!$A$1:$A$4467,$C1936,bibli_modele_init!$C$1:$C$4467,$E1936)</f>
        <v>0.0657891995806194</v>
      </c>
      <c r="J1936" s="0" t="n">
        <f aca="false">SUMIFS(bibli_modele_init!$E$1:$E$4467,bibli_modele_init!$A$1:$A$4467,$C1936,bibli_modele_init!$C$1:$C$4467,$E1936)</f>
        <v>49.6125</v>
      </c>
      <c r="K1936" s="0" t="n">
        <f aca="false">F1936-I1936</f>
        <v>0.0064072891993437</v>
      </c>
      <c r="L1936" s="0" t="n">
        <f aca="false">G1936-J1936</f>
        <v>0</v>
      </c>
      <c r="M1936" s="0" t="n">
        <v>1</v>
      </c>
    </row>
    <row r="1937" customFormat="false" ht="15.8" hidden="false" customHeight="false" outlineLevel="0" collapsed="false">
      <c r="A1937" s="0" t="str">
        <f aca="false">MID(C1937,1,2)</f>
        <v>07</v>
      </c>
      <c r="B1937" s="0" t="str">
        <f aca="false">VLOOKUP(A1937,Nomenclature!$E$1:$F$9,2,0)</f>
        <v>Sport Loisir Culture</v>
      </c>
      <c r="C1937" s="5" t="s">
        <v>302</v>
      </c>
      <c r="D1937" s="4" t="s">
        <v>239</v>
      </c>
      <c r="E1937" s="4" t="s">
        <v>735</v>
      </c>
      <c r="F1937" s="4" t="n">
        <v>0</v>
      </c>
      <c r="G1937" s="4" t="n">
        <v>0</v>
      </c>
      <c r="H1937" s="4" t="n">
        <v>0</v>
      </c>
      <c r="I1937" s="4" t="n">
        <f aca="false">SUMIFS(bibli_modele_init!$D$1:$D$4467,bibli_modele_init!$A$1:$A$4467,$C1937,bibli_modele_init!$C$1:$C$4467,$E1937)</f>
        <v>0</v>
      </c>
      <c r="J1937" s="0" t="n">
        <f aca="false">SUMIFS(bibli_modele_init!$E$1:$E$4467,bibli_modele_init!$A$1:$A$4467,$C1937,bibli_modele_init!$C$1:$C$4467,$E1937)</f>
        <v>0</v>
      </c>
      <c r="K1937" s="0" t="n">
        <f aca="false">F1937-I1937</f>
        <v>0</v>
      </c>
      <c r="L1937" s="0" t="n">
        <f aca="false">G1937-J1937</f>
        <v>0</v>
      </c>
      <c r="M1937" s="0" t="n">
        <v>1</v>
      </c>
    </row>
    <row r="1938" customFormat="false" ht="15.8" hidden="false" customHeight="false" outlineLevel="0" collapsed="false">
      <c r="A1938" s="0" t="str">
        <f aca="false">MID(C1938,1,2)</f>
        <v>07</v>
      </c>
      <c r="B1938" s="0" t="str">
        <f aca="false">VLOOKUP(A1938,Nomenclature!$E$1:$F$9,2,0)</f>
        <v>Sport Loisir Culture</v>
      </c>
      <c r="C1938" s="5" t="s">
        <v>302</v>
      </c>
      <c r="D1938" s="4" t="s">
        <v>155</v>
      </c>
      <c r="E1938" s="4" t="s">
        <v>736</v>
      </c>
      <c r="F1938" s="4" t="n">
        <v>0.150409351624923</v>
      </c>
      <c r="G1938" s="4" t="n">
        <v>76.3874999999999</v>
      </c>
      <c r="H1938" s="4" t="n">
        <v>542.295</v>
      </c>
      <c r="I1938" s="4" t="n">
        <f aca="false">SUMIFS(bibli_modele_init!$D$1:$D$4467,bibli_modele_init!$A$1:$A$4467,$C1938,bibli_modele_init!$C$1:$C$4467,$E1938)</f>
        <v>0.137060832459624</v>
      </c>
      <c r="J1938" s="0" t="n">
        <f aca="false">SUMIFS(bibli_modele_init!$E$1:$E$4467,bibli_modele_init!$A$1:$A$4467,$C1938,bibli_modele_init!$C$1:$C$4467,$E1938)</f>
        <v>76.3875</v>
      </c>
      <c r="K1938" s="0" t="n">
        <f aca="false">F1938-I1938</f>
        <v>0.013348519165299</v>
      </c>
      <c r="L1938" s="0" t="n">
        <f aca="false">G1938-J1938</f>
        <v>0</v>
      </c>
      <c r="M1938" s="0" t="n">
        <v>1</v>
      </c>
    </row>
    <row r="1939" customFormat="false" ht="15.8" hidden="false" customHeight="false" outlineLevel="0" collapsed="false">
      <c r="A1939" s="0" t="str">
        <f aca="false">MID(C1939,1,2)</f>
        <v>07</v>
      </c>
      <c r="B1939" s="0" t="str">
        <f aca="false">VLOOKUP(A1939,Nomenclature!$E$1:$F$9,2,0)</f>
        <v>Sport Loisir Culture</v>
      </c>
      <c r="C1939" s="5" t="s">
        <v>302</v>
      </c>
      <c r="D1939" s="4" t="s">
        <v>239</v>
      </c>
      <c r="E1939" s="4" t="s">
        <v>737</v>
      </c>
      <c r="F1939" s="4" t="n">
        <v>0</v>
      </c>
      <c r="G1939" s="4" t="n">
        <v>0</v>
      </c>
      <c r="H1939" s="4" t="n">
        <v>0</v>
      </c>
      <c r="I1939" s="4" t="n">
        <f aca="false">SUMIFS(bibli_modele_init!$D$1:$D$4467,bibli_modele_init!$A$1:$A$4467,$C1939,bibli_modele_init!$C$1:$C$4467,$E1939)</f>
        <v>0</v>
      </c>
      <c r="J1939" s="0" t="n">
        <f aca="false">SUMIFS(bibli_modele_init!$E$1:$E$4467,bibli_modele_init!$A$1:$A$4467,$C1939,bibli_modele_init!$C$1:$C$4467,$E1939)</f>
        <v>0</v>
      </c>
      <c r="K1939" s="0" t="n">
        <f aca="false">F1939-I1939</f>
        <v>0</v>
      </c>
      <c r="L1939" s="0" t="n">
        <f aca="false">G1939-J1939</f>
        <v>0</v>
      </c>
      <c r="M1939" s="0" t="n">
        <v>1</v>
      </c>
    </row>
    <row r="1940" customFormat="false" ht="15.8" hidden="false" customHeight="false" outlineLevel="0" collapsed="false">
      <c r="A1940" s="0" t="str">
        <f aca="false">MID(C1940,1,2)</f>
        <v>07</v>
      </c>
      <c r="B1940" s="0" t="str">
        <f aca="false">VLOOKUP(A1940,Nomenclature!$E$1:$F$9,2,0)</f>
        <v>Sport Loisir Culture</v>
      </c>
      <c r="C1940" s="5" t="s">
        <v>302</v>
      </c>
      <c r="D1940" s="4" t="s">
        <v>738</v>
      </c>
      <c r="E1940" s="4" t="s">
        <v>738</v>
      </c>
      <c r="F1940" s="4" t="n">
        <v>0.15</v>
      </c>
      <c r="G1940" s="4" t="n">
        <v>20</v>
      </c>
      <c r="H1940" s="4" t="n">
        <v>0</v>
      </c>
      <c r="I1940" s="4" t="n">
        <f aca="false">SUMIFS(bibli_modele_init!$D$1:$D$4467,bibli_modele_init!$A$1:$A$4467,$C1940,bibli_modele_init!$C$1:$C$4467,$E1940)</f>
        <v>0.15</v>
      </c>
      <c r="J1940" s="0" t="n">
        <f aca="false">SUMIFS(bibli_modele_init!$E$1:$E$4467,bibli_modele_init!$A$1:$A$4467,$C1940,bibli_modele_init!$C$1:$C$4467,$E1940)</f>
        <v>20</v>
      </c>
      <c r="K1940" s="0" t="n">
        <f aca="false">F1940-I1940</f>
        <v>0</v>
      </c>
      <c r="L1940" s="0" t="n">
        <f aca="false">G1940-J1940</f>
        <v>0</v>
      </c>
      <c r="M1940" s="0" t="n">
        <v>1</v>
      </c>
    </row>
    <row r="1941" customFormat="false" ht="15.8" hidden="false" customHeight="false" outlineLevel="0" collapsed="false">
      <c r="A1941" s="0" t="str">
        <f aca="false">MID(C1941,1,2)</f>
        <v>07</v>
      </c>
      <c r="B1941" s="0" t="str">
        <f aca="false">VLOOKUP(A1941,Nomenclature!$E$1:$F$9,2,0)</f>
        <v>Sport Loisir Culture</v>
      </c>
      <c r="C1941" s="5" t="s">
        <v>500</v>
      </c>
      <c r="D1941" s="4" t="s">
        <v>155</v>
      </c>
      <c r="E1941" s="4" t="s">
        <v>732</v>
      </c>
      <c r="F1941" s="4" t="n">
        <v>0.603422085535653</v>
      </c>
      <c r="G1941" s="4" t="n">
        <v>133.8875</v>
      </c>
      <c r="H1941" s="4" t="n">
        <v>1608.009286</v>
      </c>
      <c r="I1941" s="4" t="n">
        <f aca="false">SUMIFS(bibli_modele_init!$D$1:$D$4467,bibli_modele_init!$A$1:$A$4467,$C1941,bibli_modele_init!$C$1:$C$4467,$E1941)</f>
        <v>0.615074374710875</v>
      </c>
      <c r="J1941" s="0" t="n">
        <f aca="false">SUMIFS(bibli_modele_init!$E$1:$E$4467,bibli_modele_init!$A$1:$A$4467,$C1941,bibli_modele_init!$C$1:$C$4467,$E1941)</f>
        <v>209.8875</v>
      </c>
      <c r="K1941" s="0" t="n">
        <f aca="false">F1941-I1941</f>
        <v>-0.011652289175222</v>
      </c>
      <c r="L1941" s="0" t="n">
        <f aca="false">G1941-J1941</f>
        <v>-76</v>
      </c>
      <c r="M1941" s="0" t="n">
        <v>1</v>
      </c>
    </row>
    <row r="1942" customFormat="false" ht="15.8" hidden="false" customHeight="false" outlineLevel="0" collapsed="false">
      <c r="A1942" s="0" t="str">
        <f aca="false">MID(C1942,1,2)</f>
        <v>07</v>
      </c>
      <c r="B1942" s="0" t="str">
        <f aca="false">VLOOKUP(A1942,Nomenclature!$E$1:$F$9,2,0)</f>
        <v>Sport Loisir Culture</v>
      </c>
      <c r="C1942" s="5" t="s">
        <v>500</v>
      </c>
      <c r="D1942" s="4" t="s">
        <v>239</v>
      </c>
      <c r="E1942" s="4" t="s">
        <v>733</v>
      </c>
      <c r="F1942" s="4" t="n">
        <v>0.245388177622914</v>
      </c>
      <c r="G1942" s="4" t="n">
        <v>47.5</v>
      </c>
      <c r="H1942" s="4" t="n">
        <v>0</v>
      </c>
      <c r="I1942" s="4" t="n">
        <f aca="false">SUMIFS(bibli_modele_init!$D$1:$D$4467,bibli_modele_init!$A$1:$A$4467,$C1942,bibli_modele_init!$C$1:$C$4467,$E1942)</f>
        <v>0.240773485598113</v>
      </c>
      <c r="J1942" s="0" t="n">
        <f aca="false">SUMIFS(bibli_modele_init!$E$1:$E$4467,bibli_modele_init!$A$1:$A$4467,$C1942,bibli_modele_init!$C$1:$C$4467,$E1942)</f>
        <v>47.5</v>
      </c>
      <c r="K1942" s="0" t="n">
        <f aca="false">F1942-I1942</f>
        <v>0.004614692024801</v>
      </c>
      <c r="L1942" s="0" t="n">
        <f aca="false">G1942-J1942</f>
        <v>0</v>
      </c>
      <c r="M1942" s="0" t="n">
        <v>1</v>
      </c>
    </row>
    <row r="1943" customFormat="false" ht="15.8" hidden="false" customHeight="false" outlineLevel="0" collapsed="false">
      <c r="A1943" s="0" t="str">
        <f aca="false">MID(C1943,1,2)</f>
        <v>07</v>
      </c>
      <c r="B1943" s="0" t="str">
        <f aca="false">VLOOKUP(A1943,Nomenclature!$E$1:$F$9,2,0)</f>
        <v>Sport Loisir Culture</v>
      </c>
      <c r="C1943" s="5" t="s">
        <v>500</v>
      </c>
      <c r="D1943" s="4" t="s">
        <v>155</v>
      </c>
      <c r="E1943" s="4" t="s">
        <v>734</v>
      </c>
      <c r="F1943" s="4" t="n">
        <v>0.0724106502642784</v>
      </c>
      <c r="G1943" s="4" t="n">
        <v>49.6124999999999</v>
      </c>
      <c r="H1943" s="4" t="n">
        <v>83.295</v>
      </c>
      <c r="I1943" s="4" t="n">
        <f aca="false">SUMIFS(bibli_modele_init!$D$1:$D$4467,bibli_modele_init!$A$1:$A$4467,$C1943,bibli_modele_init!$C$1:$C$4467,$E1943)</f>
        <v>0.0664280324687745</v>
      </c>
      <c r="J1943" s="0" t="n">
        <f aca="false">SUMIFS(bibli_modele_init!$E$1:$E$4467,bibli_modele_init!$A$1:$A$4467,$C1943,bibli_modele_init!$C$1:$C$4467,$E1943)</f>
        <v>49.6125</v>
      </c>
      <c r="K1943" s="0" t="n">
        <f aca="false">F1943-I1943</f>
        <v>0.00598261779550389</v>
      </c>
      <c r="L1943" s="0" t="n">
        <f aca="false">G1943-J1943</f>
        <v>0</v>
      </c>
      <c r="M1943" s="0" t="n">
        <v>1</v>
      </c>
    </row>
    <row r="1944" customFormat="false" ht="15.8" hidden="false" customHeight="false" outlineLevel="0" collapsed="false">
      <c r="A1944" s="0" t="str">
        <f aca="false">MID(C1944,1,2)</f>
        <v>07</v>
      </c>
      <c r="B1944" s="0" t="str">
        <f aca="false">VLOOKUP(A1944,Nomenclature!$E$1:$F$9,2,0)</f>
        <v>Sport Loisir Culture</v>
      </c>
      <c r="C1944" s="5" t="s">
        <v>500</v>
      </c>
      <c r="D1944" s="4" t="s">
        <v>239</v>
      </c>
      <c r="E1944" s="4" t="s">
        <v>735</v>
      </c>
      <c r="F1944" s="4" t="n">
        <v>0</v>
      </c>
      <c r="G1944" s="4" t="n">
        <v>0</v>
      </c>
      <c r="H1944" s="4" t="n">
        <v>0</v>
      </c>
      <c r="I1944" s="4" t="n">
        <f aca="false">SUMIFS(bibli_modele_init!$D$1:$D$4467,bibli_modele_init!$A$1:$A$4467,$C1944,bibli_modele_init!$C$1:$C$4467,$E1944)</f>
        <v>0</v>
      </c>
      <c r="J1944" s="0" t="n">
        <f aca="false">SUMIFS(bibli_modele_init!$E$1:$E$4467,bibli_modele_init!$A$1:$A$4467,$C1944,bibli_modele_init!$C$1:$C$4467,$E1944)</f>
        <v>0</v>
      </c>
      <c r="K1944" s="0" t="n">
        <f aca="false">F1944-I1944</f>
        <v>0</v>
      </c>
      <c r="L1944" s="0" t="n">
        <f aca="false">G1944-J1944</f>
        <v>0</v>
      </c>
      <c r="M1944" s="0" t="n">
        <v>1</v>
      </c>
    </row>
    <row r="1945" customFormat="false" ht="15.8" hidden="false" customHeight="false" outlineLevel="0" collapsed="false">
      <c r="A1945" s="0" t="str">
        <f aca="false">MID(C1945,1,2)</f>
        <v>07</v>
      </c>
      <c r="B1945" s="0" t="str">
        <f aca="false">VLOOKUP(A1945,Nomenclature!$E$1:$F$9,2,0)</f>
        <v>Sport Loisir Culture</v>
      </c>
      <c r="C1945" s="5" t="s">
        <v>500</v>
      </c>
      <c r="D1945" s="4" t="s">
        <v>155</v>
      </c>
      <c r="E1945" s="4" t="s">
        <v>736</v>
      </c>
      <c r="F1945" s="4" t="n">
        <v>0.150855521383913</v>
      </c>
      <c r="G1945" s="4" t="n">
        <v>76.3874999999999</v>
      </c>
      <c r="H1945" s="4" t="n">
        <v>542.295</v>
      </c>
      <c r="I1945" s="4" t="n">
        <f aca="false">SUMIFS(bibli_modele_init!$D$1:$D$4467,bibli_modele_init!$A$1:$A$4467,$C1945,bibli_modele_init!$C$1:$C$4467,$E1945)</f>
        <v>0.138391734309947</v>
      </c>
      <c r="J1945" s="0" t="n">
        <f aca="false">SUMIFS(bibli_modele_init!$E$1:$E$4467,bibli_modele_init!$A$1:$A$4467,$C1945,bibli_modele_init!$C$1:$C$4467,$E1945)</f>
        <v>76.3875</v>
      </c>
      <c r="K1945" s="0" t="n">
        <f aca="false">F1945-I1945</f>
        <v>0.012463787073966</v>
      </c>
      <c r="L1945" s="0" t="n">
        <f aca="false">G1945-J1945</f>
        <v>0</v>
      </c>
      <c r="M1945" s="0" t="n">
        <v>1</v>
      </c>
    </row>
    <row r="1946" customFormat="false" ht="15.8" hidden="false" customHeight="false" outlineLevel="0" collapsed="false">
      <c r="A1946" s="0" t="str">
        <f aca="false">MID(C1946,1,2)</f>
        <v>07</v>
      </c>
      <c r="B1946" s="0" t="str">
        <f aca="false">VLOOKUP(A1946,Nomenclature!$E$1:$F$9,2,0)</f>
        <v>Sport Loisir Culture</v>
      </c>
      <c r="C1946" s="5" t="s">
        <v>500</v>
      </c>
      <c r="D1946" s="4" t="s">
        <v>239</v>
      </c>
      <c r="E1946" s="4" t="s">
        <v>737</v>
      </c>
      <c r="F1946" s="4" t="n">
        <v>0</v>
      </c>
      <c r="G1946" s="4" t="n">
        <v>0</v>
      </c>
      <c r="H1946" s="4" t="n">
        <v>0</v>
      </c>
      <c r="I1946" s="4" t="n">
        <f aca="false">SUMIFS(bibli_modele_init!$D$1:$D$4467,bibli_modele_init!$A$1:$A$4467,$C1946,bibli_modele_init!$C$1:$C$4467,$E1946)</f>
        <v>0</v>
      </c>
      <c r="J1946" s="0" t="n">
        <f aca="false">SUMIFS(bibli_modele_init!$E$1:$E$4467,bibli_modele_init!$A$1:$A$4467,$C1946,bibli_modele_init!$C$1:$C$4467,$E1946)</f>
        <v>0</v>
      </c>
      <c r="K1946" s="0" t="n">
        <f aca="false">F1946-I1946</f>
        <v>0</v>
      </c>
      <c r="L1946" s="0" t="n">
        <f aca="false">G1946-J1946</f>
        <v>0</v>
      </c>
      <c r="M1946" s="0" t="n">
        <v>1</v>
      </c>
    </row>
    <row r="1947" customFormat="false" ht="15.8" hidden="false" customHeight="false" outlineLevel="0" collapsed="false">
      <c r="A1947" s="0" t="str">
        <f aca="false">MID(C1947,1,2)</f>
        <v>07</v>
      </c>
      <c r="B1947" s="0" t="str">
        <f aca="false">VLOOKUP(A1947,Nomenclature!$E$1:$F$9,2,0)</f>
        <v>Sport Loisir Culture</v>
      </c>
      <c r="C1947" s="5" t="s">
        <v>500</v>
      </c>
      <c r="D1947" s="4" t="s">
        <v>738</v>
      </c>
      <c r="E1947" s="4" t="s">
        <v>738</v>
      </c>
      <c r="F1947" s="4" t="n">
        <v>0.15</v>
      </c>
      <c r="G1947" s="4" t="n">
        <v>20</v>
      </c>
      <c r="H1947" s="4" t="n">
        <v>0</v>
      </c>
      <c r="I1947" s="4" t="n">
        <f aca="false">SUMIFS(bibli_modele_init!$D$1:$D$4467,bibli_modele_init!$A$1:$A$4467,$C1947,bibli_modele_init!$C$1:$C$4467,$E1947)</f>
        <v>0.15</v>
      </c>
      <c r="J1947" s="0" t="n">
        <f aca="false">SUMIFS(bibli_modele_init!$E$1:$E$4467,bibli_modele_init!$A$1:$A$4467,$C1947,bibli_modele_init!$C$1:$C$4467,$E1947)</f>
        <v>20</v>
      </c>
      <c r="K1947" s="0" t="n">
        <f aca="false">F1947-I1947</f>
        <v>0</v>
      </c>
      <c r="L1947" s="0" t="n">
        <f aca="false">G1947-J1947</f>
        <v>0</v>
      </c>
      <c r="M1947" s="0" t="n">
        <v>1</v>
      </c>
    </row>
    <row r="1948" customFormat="false" ht="15.8" hidden="false" customHeight="false" outlineLevel="0" collapsed="false">
      <c r="A1948" s="0" t="str">
        <f aca="false">MID(C1948,1,2)</f>
        <v>07</v>
      </c>
      <c r="B1948" s="0" t="str">
        <f aca="false">VLOOKUP(A1948,Nomenclature!$E$1:$F$9,2,0)</f>
        <v>Sport Loisir Culture</v>
      </c>
      <c r="C1948" s="5" t="s">
        <v>639</v>
      </c>
      <c r="D1948" s="4" t="s">
        <v>155</v>
      </c>
      <c r="E1948" s="4" t="s">
        <v>732</v>
      </c>
      <c r="F1948" s="4" t="n">
        <v>0.584654125473722</v>
      </c>
      <c r="G1948" s="4" t="n">
        <v>133.8875</v>
      </c>
      <c r="H1948" s="4" t="n">
        <v>1608.009286</v>
      </c>
      <c r="I1948" s="4" t="n">
        <f aca="false">SUMIFS(bibli_modele_init!$D$1:$D$4467,bibli_modele_init!$A$1:$A$4467,$C1948,bibli_modele_init!$C$1:$C$4467,$E1948)</f>
        <v>0.623154711036621</v>
      </c>
      <c r="J1948" s="0" t="n">
        <f aca="false">SUMIFS(bibli_modele_init!$E$1:$E$4467,bibli_modele_init!$A$1:$A$4467,$C1948,bibli_modele_init!$C$1:$C$4467,$E1948)</f>
        <v>209.8875</v>
      </c>
      <c r="K1948" s="0" t="n">
        <f aca="false">F1948-I1948</f>
        <v>-0.0385005855628989</v>
      </c>
      <c r="L1948" s="0" t="n">
        <f aca="false">G1948-J1948</f>
        <v>-76</v>
      </c>
      <c r="M1948" s="0" t="n">
        <v>1</v>
      </c>
    </row>
    <row r="1949" customFormat="false" ht="15.8" hidden="false" customHeight="false" outlineLevel="0" collapsed="false">
      <c r="A1949" s="0" t="str">
        <f aca="false">MID(C1949,1,2)</f>
        <v>07</v>
      </c>
      <c r="B1949" s="0" t="str">
        <f aca="false">VLOOKUP(A1949,Nomenclature!$E$1:$F$9,2,0)</f>
        <v>Sport Loisir Culture</v>
      </c>
      <c r="C1949" s="5" t="s">
        <v>639</v>
      </c>
      <c r="D1949" s="4" t="s">
        <v>239</v>
      </c>
      <c r="E1949" s="4" t="s">
        <v>733</v>
      </c>
      <c r="F1949" s="4" t="n">
        <v>0.230746844010402</v>
      </c>
      <c r="G1949" s="4" t="n">
        <v>47.5</v>
      </c>
      <c r="H1949" s="4" t="n">
        <v>0</v>
      </c>
      <c r="I1949" s="4" t="n">
        <f aca="false">SUMIFS(bibli_modele_init!$D$1:$D$4467,bibli_modele_init!$A$1:$A$4467,$C1949,bibli_modele_init!$C$1:$C$4467,$E1949)</f>
        <v>0.254494930256899</v>
      </c>
      <c r="J1949" s="0" t="n">
        <f aca="false">SUMIFS(bibli_modele_init!$E$1:$E$4467,bibli_modele_init!$A$1:$A$4467,$C1949,bibli_modele_init!$C$1:$C$4467,$E1949)</f>
        <v>47.5</v>
      </c>
      <c r="K1949" s="0" t="n">
        <f aca="false">F1949-I1949</f>
        <v>-0.023748086246497</v>
      </c>
      <c r="L1949" s="0" t="n">
        <f aca="false">G1949-J1949</f>
        <v>0</v>
      </c>
      <c r="M1949" s="0" t="n">
        <v>1</v>
      </c>
    </row>
    <row r="1950" customFormat="false" ht="15.8" hidden="false" customHeight="false" outlineLevel="0" collapsed="false">
      <c r="A1950" s="0" t="str">
        <f aca="false">MID(C1950,1,2)</f>
        <v>07</v>
      </c>
      <c r="B1950" s="0" t="str">
        <f aca="false">VLOOKUP(A1950,Nomenclature!$E$1:$F$9,2,0)</f>
        <v>Sport Loisir Culture</v>
      </c>
      <c r="C1950" s="5" t="s">
        <v>639</v>
      </c>
      <c r="D1950" s="4" t="s">
        <v>155</v>
      </c>
      <c r="E1950" s="4" t="s">
        <v>734</v>
      </c>
      <c r="F1950" s="4" t="n">
        <v>0.0701584950568467</v>
      </c>
      <c r="G1950" s="4" t="n">
        <v>49.6124999999999</v>
      </c>
      <c r="H1950" s="4" t="n">
        <v>83.295</v>
      </c>
      <c r="I1950" s="4" t="n">
        <f aca="false">SUMIFS(bibli_modele_init!$D$1:$D$4467,bibli_modele_init!$A$1:$A$4467,$C1950,bibli_modele_init!$C$1:$C$4467,$E1950)</f>
        <v>0.0673007087919551</v>
      </c>
      <c r="J1950" s="0" t="n">
        <f aca="false">SUMIFS(bibli_modele_init!$E$1:$E$4467,bibli_modele_init!$A$1:$A$4467,$C1950,bibli_modele_init!$C$1:$C$4467,$E1950)</f>
        <v>49.6125</v>
      </c>
      <c r="K1950" s="0" t="n">
        <f aca="false">F1950-I1950</f>
        <v>0.0028577862648916</v>
      </c>
      <c r="L1950" s="0" t="n">
        <f aca="false">G1950-J1950</f>
        <v>0</v>
      </c>
      <c r="M1950" s="0" t="n">
        <v>1</v>
      </c>
    </row>
    <row r="1951" customFormat="false" ht="15.8" hidden="false" customHeight="false" outlineLevel="0" collapsed="false">
      <c r="A1951" s="0" t="str">
        <f aca="false">MID(C1951,1,2)</f>
        <v>07</v>
      </c>
      <c r="B1951" s="0" t="str">
        <f aca="false">VLOOKUP(A1951,Nomenclature!$E$1:$F$9,2,0)</f>
        <v>Sport Loisir Culture</v>
      </c>
      <c r="C1951" s="5" t="s">
        <v>639</v>
      </c>
      <c r="D1951" s="4" t="s">
        <v>239</v>
      </c>
      <c r="E1951" s="4" t="s">
        <v>735</v>
      </c>
      <c r="F1951" s="4" t="n">
        <v>0</v>
      </c>
      <c r="G1951" s="4" t="n">
        <v>0</v>
      </c>
      <c r="H1951" s="4" t="n">
        <v>0</v>
      </c>
      <c r="I1951" s="4" t="n">
        <f aca="false">SUMIFS(bibli_modele_init!$D$1:$D$4467,bibli_modele_init!$A$1:$A$4467,$C1951,bibli_modele_init!$C$1:$C$4467,$E1951)</f>
        <v>0</v>
      </c>
      <c r="J1951" s="0" t="n">
        <f aca="false">SUMIFS(bibli_modele_init!$E$1:$E$4467,bibli_modele_init!$A$1:$A$4467,$C1951,bibli_modele_init!$C$1:$C$4467,$E1951)</f>
        <v>0</v>
      </c>
      <c r="K1951" s="0" t="n">
        <f aca="false">F1951-I1951</f>
        <v>0</v>
      </c>
      <c r="L1951" s="0" t="n">
        <f aca="false">G1951-J1951</f>
        <v>0</v>
      </c>
      <c r="M1951" s="0" t="n">
        <v>1</v>
      </c>
    </row>
    <row r="1952" customFormat="false" ht="15.8" hidden="false" customHeight="false" outlineLevel="0" collapsed="false">
      <c r="A1952" s="0" t="str">
        <f aca="false">MID(C1952,1,2)</f>
        <v>07</v>
      </c>
      <c r="B1952" s="0" t="str">
        <f aca="false">VLOOKUP(A1952,Nomenclature!$E$1:$F$9,2,0)</f>
        <v>Sport Loisir Culture</v>
      </c>
      <c r="C1952" s="5" t="s">
        <v>639</v>
      </c>
      <c r="D1952" s="4" t="s">
        <v>155</v>
      </c>
      <c r="E1952" s="4" t="s">
        <v>736</v>
      </c>
      <c r="F1952" s="4" t="n">
        <v>0.146163531368431</v>
      </c>
      <c r="G1952" s="4" t="n">
        <v>76.3874999999999</v>
      </c>
      <c r="H1952" s="4" t="n">
        <v>542.295</v>
      </c>
      <c r="I1952" s="4" t="n">
        <f aca="false">SUMIFS(bibli_modele_init!$D$1:$D$4467,bibli_modele_init!$A$1:$A$4467,$C1952,bibli_modele_init!$C$1:$C$4467,$E1952)</f>
        <v>0.14020980998324</v>
      </c>
      <c r="J1952" s="0" t="n">
        <f aca="false">SUMIFS(bibli_modele_init!$E$1:$E$4467,bibli_modele_init!$A$1:$A$4467,$C1952,bibli_modele_init!$C$1:$C$4467,$E1952)</f>
        <v>76.3875</v>
      </c>
      <c r="K1952" s="0" t="n">
        <f aca="false">F1952-I1952</f>
        <v>0.00595372138519101</v>
      </c>
      <c r="L1952" s="0" t="n">
        <f aca="false">G1952-J1952</f>
        <v>0</v>
      </c>
      <c r="M1952" s="0" t="n">
        <v>1</v>
      </c>
    </row>
    <row r="1953" customFormat="false" ht="15.8" hidden="false" customHeight="false" outlineLevel="0" collapsed="false">
      <c r="A1953" s="0" t="str">
        <f aca="false">MID(C1953,1,2)</f>
        <v>07</v>
      </c>
      <c r="B1953" s="0" t="str">
        <f aca="false">VLOOKUP(A1953,Nomenclature!$E$1:$F$9,2,0)</f>
        <v>Sport Loisir Culture</v>
      </c>
      <c r="C1953" s="5" t="s">
        <v>639</v>
      </c>
      <c r="D1953" s="4" t="s">
        <v>239</v>
      </c>
      <c r="E1953" s="4" t="s">
        <v>737</v>
      </c>
      <c r="F1953" s="4" t="n">
        <v>0</v>
      </c>
      <c r="G1953" s="4" t="n">
        <v>0</v>
      </c>
      <c r="H1953" s="4" t="n">
        <v>0</v>
      </c>
      <c r="I1953" s="4" t="n">
        <f aca="false">SUMIFS(bibli_modele_init!$D$1:$D$4467,bibli_modele_init!$A$1:$A$4467,$C1953,bibli_modele_init!$C$1:$C$4467,$E1953)</f>
        <v>0</v>
      </c>
      <c r="J1953" s="0" t="n">
        <f aca="false">SUMIFS(bibli_modele_init!$E$1:$E$4467,bibli_modele_init!$A$1:$A$4467,$C1953,bibli_modele_init!$C$1:$C$4467,$E1953)</f>
        <v>0</v>
      </c>
      <c r="K1953" s="0" t="n">
        <f aca="false">F1953-I1953</f>
        <v>0</v>
      </c>
      <c r="L1953" s="0" t="n">
        <f aca="false">G1953-J1953</f>
        <v>0</v>
      </c>
      <c r="M1953" s="0" t="n">
        <v>1</v>
      </c>
    </row>
    <row r="1954" customFormat="false" ht="15.8" hidden="false" customHeight="false" outlineLevel="0" collapsed="false">
      <c r="A1954" s="0" t="str">
        <f aca="false">MID(C1954,1,2)</f>
        <v>07</v>
      </c>
      <c r="B1954" s="0" t="str">
        <f aca="false">VLOOKUP(A1954,Nomenclature!$E$1:$F$9,2,0)</f>
        <v>Sport Loisir Culture</v>
      </c>
      <c r="C1954" s="5" t="s">
        <v>639</v>
      </c>
      <c r="D1954" s="4" t="s">
        <v>738</v>
      </c>
      <c r="E1954" s="4" t="s">
        <v>738</v>
      </c>
      <c r="F1954" s="4" t="n">
        <v>0.15</v>
      </c>
      <c r="G1954" s="4" t="n">
        <v>20</v>
      </c>
      <c r="H1954" s="4" t="n">
        <v>0</v>
      </c>
      <c r="I1954" s="4" t="n">
        <f aca="false">SUMIFS(bibli_modele_init!$D$1:$D$4467,bibli_modele_init!$A$1:$A$4467,$C1954,bibli_modele_init!$C$1:$C$4467,$E1954)</f>
        <v>0.15</v>
      </c>
      <c r="J1954" s="0" t="n">
        <f aca="false">SUMIFS(bibli_modele_init!$E$1:$E$4467,bibli_modele_init!$A$1:$A$4467,$C1954,bibli_modele_init!$C$1:$C$4467,$E1954)</f>
        <v>20</v>
      </c>
      <c r="K1954" s="0" t="n">
        <f aca="false">F1954-I1954</f>
        <v>0</v>
      </c>
      <c r="L1954" s="0" t="n">
        <f aca="false">G1954-J1954</f>
        <v>0</v>
      </c>
      <c r="M1954" s="0" t="n">
        <v>1</v>
      </c>
    </row>
    <row r="1955" customFormat="false" ht="15.8" hidden="false" customHeight="false" outlineLevel="0" collapsed="false">
      <c r="A1955" s="0" t="str">
        <f aca="false">MID(C1955,1,2)</f>
        <v>07</v>
      </c>
      <c r="B1955" s="0" t="str">
        <f aca="false">VLOOKUP(A1955,Nomenclature!$E$1:$F$9,2,0)</f>
        <v>Sport Loisir Culture</v>
      </c>
      <c r="C1955" s="5" t="s">
        <v>312</v>
      </c>
      <c r="D1955" s="4" t="s">
        <v>155</v>
      </c>
      <c r="E1955" s="4" t="s">
        <v>732</v>
      </c>
      <c r="F1955" s="4" t="n">
        <v>0.839437743796368</v>
      </c>
      <c r="G1955" s="4" t="n">
        <v>169.599203235254</v>
      </c>
      <c r="H1955" s="4" t="n">
        <v>1034.4</v>
      </c>
      <c r="I1955" s="4" t="n">
        <f aca="false">SUMIFS(bibli_modele_init!$D$1:$D$4467,bibli_modele_init!$A$1:$A$4467,$C1955,bibli_modele_init!$C$1:$C$4467,$E1955)</f>
        <v>0.854830565940751</v>
      </c>
      <c r="J1955" s="0" t="n">
        <f aca="false">SUMIFS(bibli_modele_init!$E$1:$E$4467,bibli_modele_init!$A$1:$A$4467,$C1955,bibli_modele_init!$C$1:$C$4467,$E1955)</f>
        <v>251.933891492458</v>
      </c>
      <c r="K1955" s="0" t="n">
        <f aca="false">F1955-I1955</f>
        <v>-0.015392822144383</v>
      </c>
      <c r="L1955" s="0" t="n">
        <f aca="false">G1955-J1955</f>
        <v>-82.334688257204</v>
      </c>
      <c r="M1955" s="0" t="n">
        <v>1</v>
      </c>
    </row>
    <row r="1956" customFormat="false" ht="15.8" hidden="false" customHeight="false" outlineLevel="0" collapsed="false">
      <c r="A1956" s="0" t="str">
        <f aca="false">MID(C1956,1,2)</f>
        <v>07</v>
      </c>
      <c r="B1956" s="0" t="str">
        <f aca="false">VLOOKUP(A1956,Nomenclature!$E$1:$F$9,2,0)</f>
        <v>Sport Loisir Culture</v>
      </c>
      <c r="C1956" s="5" t="s">
        <v>312</v>
      </c>
      <c r="D1956" s="4" t="s">
        <v>239</v>
      </c>
      <c r="E1956" s="4" t="s">
        <v>733</v>
      </c>
      <c r="F1956" s="4" t="n">
        <v>0</v>
      </c>
      <c r="G1956" s="4" t="n">
        <v>0</v>
      </c>
      <c r="H1956" s="4" t="n">
        <v>0</v>
      </c>
      <c r="I1956" s="4" t="n">
        <f aca="false">SUMIFS(bibli_modele_init!$D$1:$D$4467,bibli_modele_init!$A$1:$A$4467,$C1956,bibli_modele_init!$C$1:$C$4467,$E1956)</f>
        <v>0.506649860648403</v>
      </c>
      <c r="J1956" s="0" t="n">
        <f aca="false">SUMIFS(bibli_modele_init!$E$1:$E$4467,bibli_modele_init!$A$1:$A$4467,$C1956,bibli_modele_init!$C$1:$C$4467,$E1956)</f>
        <v>115.2</v>
      </c>
      <c r="K1956" s="0" t="n">
        <f aca="false">F1956-I1956</f>
        <v>-0.506649860648403</v>
      </c>
      <c r="L1956" s="0" t="n">
        <f aca="false">G1956-J1956</f>
        <v>-115.2</v>
      </c>
      <c r="M1956" s="0" t="n">
        <v>1</v>
      </c>
    </row>
    <row r="1957" customFormat="false" ht="15.8" hidden="false" customHeight="false" outlineLevel="0" collapsed="false">
      <c r="A1957" s="0" t="str">
        <f aca="false">MID(C1957,1,2)</f>
        <v>07</v>
      </c>
      <c r="B1957" s="0" t="str">
        <f aca="false">VLOOKUP(A1957,Nomenclature!$E$1:$F$9,2,0)</f>
        <v>Sport Loisir Culture</v>
      </c>
      <c r="C1957" s="5" t="s">
        <v>312</v>
      </c>
      <c r="D1957" s="4" t="s">
        <v>155</v>
      </c>
      <c r="E1957" s="4" t="s">
        <v>734</v>
      </c>
      <c r="F1957" s="4" t="n">
        <v>0.14090562131608</v>
      </c>
      <c r="G1957" s="4" t="n">
        <v>115.2</v>
      </c>
      <c r="H1957" s="4" t="n">
        <v>420.6</v>
      </c>
      <c r="I1957" s="4" t="n">
        <f aca="false">SUMIFS(bibli_modele_init!$D$1:$D$4467,bibli_modele_init!$A$1:$A$4467,$C1957,bibli_modele_init!$C$1:$C$4467,$E1957)</f>
        <v>0.129140474783192</v>
      </c>
      <c r="J1957" s="0" t="n">
        <f aca="false">SUMIFS(bibli_modele_init!$E$1:$E$4467,bibli_modele_init!$A$1:$A$4467,$C1957,bibli_modele_init!$C$1:$C$4467,$E1957)</f>
        <v>115.2</v>
      </c>
      <c r="K1957" s="0" t="n">
        <f aca="false">F1957-I1957</f>
        <v>0.011765146532888</v>
      </c>
      <c r="L1957" s="0" t="n">
        <f aca="false">G1957-J1957</f>
        <v>0</v>
      </c>
      <c r="M1957" s="0" t="n">
        <v>1</v>
      </c>
    </row>
    <row r="1958" customFormat="false" ht="15.8" hidden="false" customHeight="false" outlineLevel="0" collapsed="false">
      <c r="A1958" s="0" t="str">
        <f aca="false">MID(C1958,1,2)</f>
        <v>07</v>
      </c>
      <c r="B1958" s="0" t="str">
        <f aca="false">VLOOKUP(A1958,Nomenclature!$E$1:$F$9,2,0)</f>
        <v>Sport Loisir Culture</v>
      </c>
      <c r="C1958" s="5" t="s">
        <v>312</v>
      </c>
      <c r="D1958" s="4" t="s">
        <v>239</v>
      </c>
      <c r="E1958" s="4" t="s">
        <v>735</v>
      </c>
      <c r="F1958" s="4" t="n">
        <v>0.513452635778454</v>
      </c>
      <c r="G1958" s="4" t="n">
        <v>115.2</v>
      </c>
      <c r="H1958" s="4" t="n">
        <v>420.6</v>
      </c>
      <c r="I1958" s="4" t="n">
        <f aca="false">SUMIFS(bibli_modele_init!$D$1:$D$4467,bibli_modele_init!$A$1:$A$4467,$C1958,bibli_modele_init!$C$1:$C$4467,$E1958)</f>
        <v>0.0850447980374104</v>
      </c>
      <c r="J1958" s="0" t="n">
        <f aca="false">SUMIFS(bibli_modele_init!$E$1:$E$4467,bibli_modele_init!$A$1:$A$4467,$C1958,bibli_modele_init!$C$1:$C$4467,$E1958)</f>
        <v>115.2</v>
      </c>
      <c r="K1958" s="0" t="n">
        <f aca="false">F1958-I1958</f>
        <v>0.428407837741044</v>
      </c>
      <c r="L1958" s="0" t="n">
        <f aca="false">G1958-J1958</f>
        <v>0</v>
      </c>
      <c r="M1958" s="0" t="n">
        <v>1</v>
      </c>
    </row>
    <row r="1959" customFormat="false" ht="15.8" hidden="false" customHeight="false" outlineLevel="0" collapsed="false">
      <c r="A1959" s="0" t="str">
        <f aca="false">MID(C1959,1,2)</f>
        <v>07</v>
      </c>
      <c r="B1959" s="0" t="str">
        <f aca="false">VLOOKUP(A1959,Nomenclature!$E$1:$F$9,2,0)</f>
        <v>Sport Loisir Culture</v>
      </c>
      <c r="C1959" s="5" t="s">
        <v>312</v>
      </c>
      <c r="D1959" s="4" t="s">
        <v>155</v>
      </c>
      <c r="E1959" s="4" t="s">
        <v>736</v>
      </c>
      <c r="F1959" s="4" t="n">
        <v>0.197267869792146</v>
      </c>
      <c r="G1959" s="4" t="n">
        <v>152.64</v>
      </c>
      <c r="H1959" s="4" t="n">
        <v>1034.4</v>
      </c>
      <c r="I1959" s="4" t="n">
        <f aca="false">SUMIFS(bibli_modele_init!$D$1:$D$4467,bibli_modele_init!$A$1:$A$4467,$C1959,bibli_modele_init!$C$1:$C$4467,$E1959)</f>
        <v>0.180796664696469</v>
      </c>
      <c r="J1959" s="0" t="n">
        <f aca="false">SUMIFS(bibli_modele_init!$E$1:$E$4467,bibli_modele_init!$A$1:$A$4467,$C1959,bibli_modele_init!$C$1:$C$4467,$E1959)</f>
        <v>152.64</v>
      </c>
      <c r="K1959" s="0" t="n">
        <f aca="false">F1959-I1959</f>
        <v>0.016471205095677</v>
      </c>
      <c r="L1959" s="0" t="n">
        <f aca="false">G1959-J1959</f>
        <v>0</v>
      </c>
      <c r="M1959" s="0" t="n">
        <v>1</v>
      </c>
    </row>
    <row r="1960" customFormat="false" ht="15.8" hidden="false" customHeight="false" outlineLevel="0" collapsed="false">
      <c r="A1960" s="0" t="str">
        <f aca="false">MID(C1960,1,2)</f>
        <v>07</v>
      </c>
      <c r="B1960" s="0" t="str">
        <f aca="false">VLOOKUP(A1960,Nomenclature!$E$1:$F$9,2,0)</f>
        <v>Sport Loisir Culture</v>
      </c>
      <c r="C1960" s="5" t="s">
        <v>312</v>
      </c>
      <c r="D1960" s="4" t="s">
        <v>239</v>
      </c>
      <c r="E1960" s="4" t="s">
        <v>737</v>
      </c>
      <c r="F1960" s="4" t="n">
        <v>0</v>
      </c>
      <c r="G1960" s="4" t="n">
        <v>0</v>
      </c>
      <c r="H1960" s="4" t="n">
        <v>0</v>
      </c>
      <c r="I1960" s="4" t="n">
        <f aca="false">SUMIFS(bibli_modele_init!$D$1:$D$4467,bibli_modele_init!$A$1:$A$4467,$C1960,bibli_modele_init!$C$1:$C$4467,$E1960)</f>
        <v>0.119062717252375</v>
      </c>
      <c r="J1960" s="0" t="n">
        <f aca="false">SUMIFS(bibli_modele_init!$E$1:$E$4467,bibli_modele_init!$A$1:$A$4467,$C1960,bibli_modele_init!$C$1:$C$4467,$E1960)</f>
        <v>115.2</v>
      </c>
      <c r="K1960" s="0" t="n">
        <f aca="false">F1960-I1960</f>
        <v>-0.119062717252375</v>
      </c>
      <c r="L1960" s="0" t="n">
        <f aca="false">G1960-J1960</f>
        <v>-115.2</v>
      </c>
      <c r="M1960" s="0" t="n">
        <v>1</v>
      </c>
    </row>
    <row r="1961" customFormat="false" ht="15.8" hidden="false" customHeight="false" outlineLevel="0" collapsed="false">
      <c r="A1961" s="0" t="str">
        <f aca="false">MID(C1961,1,2)</f>
        <v>07</v>
      </c>
      <c r="B1961" s="0" t="str">
        <f aca="false">VLOOKUP(A1961,Nomenclature!$E$1:$F$9,2,0)</f>
        <v>Sport Loisir Culture</v>
      </c>
      <c r="C1961" s="5" t="s">
        <v>312</v>
      </c>
      <c r="D1961" s="4" t="s">
        <v>738</v>
      </c>
      <c r="E1961" s="4" t="s">
        <v>738</v>
      </c>
      <c r="F1961" s="4" t="n">
        <v>0.15</v>
      </c>
      <c r="G1961" s="4" t="n">
        <v>20</v>
      </c>
      <c r="H1961" s="4" t="n">
        <v>0</v>
      </c>
      <c r="I1961" s="4" t="n">
        <f aca="false">SUMIFS(bibli_modele_init!$D$1:$D$4467,bibli_modele_init!$A$1:$A$4467,$C1961,bibli_modele_init!$C$1:$C$4467,$E1961)</f>
        <v>0.15</v>
      </c>
      <c r="J1961" s="0" t="n">
        <f aca="false">SUMIFS(bibli_modele_init!$E$1:$E$4467,bibli_modele_init!$A$1:$A$4467,$C1961,bibli_modele_init!$C$1:$C$4467,$E1961)</f>
        <v>20</v>
      </c>
      <c r="K1961" s="0" t="n">
        <f aca="false">F1961-I1961</f>
        <v>0</v>
      </c>
      <c r="L1961" s="0" t="n">
        <f aca="false">G1961-J1961</f>
        <v>0</v>
      </c>
      <c r="M1961" s="0" t="n">
        <v>1</v>
      </c>
    </row>
    <row r="1962" customFormat="false" ht="15.8" hidden="false" customHeight="false" outlineLevel="0" collapsed="false">
      <c r="A1962" s="0" t="str">
        <f aca="false">MID(C1962,1,2)</f>
        <v>07</v>
      </c>
      <c r="B1962" s="0" t="str">
        <f aca="false">VLOOKUP(A1962,Nomenclature!$E$1:$F$9,2,0)</f>
        <v>Sport Loisir Culture</v>
      </c>
      <c r="C1962" s="5" t="s">
        <v>504</v>
      </c>
      <c r="D1962" s="4" t="s">
        <v>155</v>
      </c>
      <c r="E1962" s="4" t="s">
        <v>732</v>
      </c>
      <c r="F1962" s="4" t="n">
        <v>0</v>
      </c>
      <c r="G1962" s="4" t="n">
        <v>0</v>
      </c>
      <c r="H1962" s="4" t="n">
        <v>0</v>
      </c>
      <c r="I1962" s="4" t="n">
        <f aca="false">SUMIFS(bibli_modele_init!$D$1:$D$4467,bibli_modele_init!$A$1:$A$4467,$C1962,bibli_modele_init!$C$1:$C$4467,$E1962)</f>
        <v>0.76820824013307</v>
      </c>
      <c r="J1962" s="0" t="n">
        <f aca="false">SUMIFS(bibli_modele_init!$E$1:$E$4467,bibli_modele_init!$A$1:$A$4467,$C1962,bibli_modele_init!$C$1:$C$4467,$E1962)</f>
        <v>230.08</v>
      </c>
      <c r="K1962" s="0" t="n">
        <f aca="false">F1962-I1962</f>
        <v>-0.76820824013307</v>
      </c>
      <c r="L1962" s="0" t="n">
        <f aca="false">G1962-J1962</f>
        <v>-230.08</v>
      </c>
      <c r="M1962" s="0" t="n">
        <v>1</v>
      </c>
    </row>
    <row r="1963" customFormat="false" ht="15.8" hidden="false" customHeight="false" outlineLevel="0" collapsed="false">
      <c r="A1963" s="0" t="str">
        <f aca="false">MID(C1963,1,2)</f>
        <v>07</v>
      </c>
      <c r="B1963" s="0" t="str">
        <f aca="false">VLOOKUP(A1963,Nomenclature!$E$1:$F$9,2,0)</f>
        <v>Sport Loisir Culture</v>
      </c>
      <c r="C1963" s="5" t="s">
        <v>504</v>
      </c>
      <c r="D1963" s="4" t="s">
        <v>239</v>
      </c>
      <c r="E1963" s="4" t="s">
        <v>733</v>
      </c>
      <c r="F1963" s="4" t="n">
        <v>0</v>
      </c>
      <c r="G1963" s="4" t="n">
        <v>0</v>
      </c>
      <c r="H1963" s="4" t="n">
        <v>0</v>
      </c>
      <c r="I1963" s="4" t="n">
        <f aca="false">SUMIFS(bibli_modele_init!$D$1:$D$4467,bibli_modele_init!$A$1:$A$4467,$C1963,bibli_modele_init!$C$1:$C$4467,$E1963)</f>
        <v>0</v>
      </c>
      <c r="J1963" s="0" t="n">
        <f aca="false">SUMIFS(bibli_modele_init!$E$1:$E$4467,bibli_modele_init!$A$1:$A$4467,$C1963,bibli_modele_init!$C$1:$C$4467,$E1963)</f>
        <v>0</v>
      </c>
      <c r="K1963" s="0" t="n">
        <f aca="false">F1963-I1963</f>
        <v>0</v>
      </c>
      <c r="L1963" s="0" t="n">
        <f aca="false">G1963-J1963</f>
        <v>0</v>
      </c>
      <c r="M1963" s="0" t="n">
        <v>1</v>
      </c>
    </row>
    <row r="1964" customFormat="false" ht="15.8" hidden="false" customHeight="false" outlineLevel="0" collapsed="false">
      <c r="A1964" s="0" t="str">
        <f aca="false">MID(C1964,1,2)</f>
        <v>07</v>
      </c>
      <c r="B1964" s="0" t="str">
        <f aca="false">VLOOKUP(A1964,Nomenclature!$E$1:$F$9,2,0)</f>
        <v>Sport Loisir Culture</v>
      </c>
      <c r="C1964" s="5" t="s">
        <v>504</v>
      </c>
      <c r="D1964" s="4" t="s">
        <v>155</v>
      </c>
      <c r="E1964" s="4" t="s">
        <v>734</v>
      </c>
      <c r="F1964" s="4" t="n">
        <v>0.420269211484518</v>
      </c>
      <c r="G1964" s="4" t="n">
        <v>115.2</v>
      </c>
      <c r="H1964" s="4" t="n">
        <v>420.6</v>
      </c>
      <c r="I1964" s="4" t="n">
        <f aca="false">SUMIFS(bibli_modele_init!$D$1:$D$4467,bibli_modele_init!$A$1:$A$4467,$C1964,bibli_modele_init!$C$1:$C$4467,$E1964)</f>
        <v>0.102514646044901</v>
      </c>
      <c r="J1964" s="0" t="n">
        <f aca="false">SUMIFS(bibli_modele_init!$E$1:$E$4467,bibli_modele_init!$A$1:$A$4467,$C1964,bibli_modele_init!$C$1:$C$4467,$E1964)</f>
        <v>115.2</v>
      </c>
      <c r="K1964" s="0" t="n">
        <f aca="false">F1964-I1964</f>
        <v>0.317754565439617</v>
      </c>
      <c r="L1964" s="0" t="n">
        <f aca="false">G1964-J1964</f>
        <v>0</v>
      </c>
      <c r="M1964" s="0" t="n">
        <v>1</v>
      </c>
    </row>
    <row r="1965" customFormat="false" ht="15.8" hidden="false" customHeight="false" outlineLevel="0" collapsed="false">
      <c r="A1965" s="0" t="str">
        <f aca="false">MID(C1965,1,2)</f>
        <v>07</v>
      </c>
      <c r="B1965" s="0" t="str">
        <f aca="false">VLOOKUP(A1965,Nomenclature!$E$1:$F$9,2,0)</f>
        <v>Sport Loisir Culture</v>
      </c>
      <c r="C1965" s="5" t="s">
        <v>504</v>
      </c>
      <c r="D1965" s="4" t="s">
        <v>239</v>
      </c>
      <c r="E1965" s="4" t="s">
        <v>735</v>
      </c>
      <c r="F1965" s="4" t="n">
        <v>0</v>
      </c>
      <c r="G1965" s="4" t="n">
        <v>0</v>
      </c>
      <c r="H1965" s="4" t="n">
        <v>0</v>
      </c>
      <c r="I1965" s="4" t="n">
        <f aca="false">SUMIFS(bibli_modele_init!$D$1:$D$4467,bibli_modele_init!$A$1:$A$4467,$C1965,bibli_modele_init!$C$1:$C$4467,$E1965)</f>
        <v>0</v>
      </c>
      <c r="J1965" s="0" t="n">
        <f aca="false">SUMIFS(bibli_modele_init!$E$1:$E$4467,bibli_modele_init!$A$1:$A$4467,$C1965,bibli_modele_init!$C$1:$C$4467,$E1965)</f>
        <v>0</v>
      </c>
      <c r="K1965" s="0" t="n">
        <f aca="false">F1965-I1965</f>
        <v>0</v>
      </c>
      <c r="L1965" s="0" t="n">
        <f aca="false">G1965-J1965</f>
        <v>0</v>
      </c>
      <c r="M1965" s="0" t="n">
        <v>1</v>
      </c>
    </row>
    <row r="1966" customFormat="false" ht="15.8" hidden="false" customHeight="false" outlineLevel="0" collapsed="false">
      <c r="A1966" s="0" t="str">
        <f aca="false">MID(C1966,1,2)</f>
        <v>07</v>
      </c>
      <c r="B1966" s="0" t="str">
        <f aca="false">VLOOKUP(A1966,Nomenclature!$E$1:$F$9,2,0)</f>
        <v>Sport Loisir Culture</v>
      </c>
      <c r="C1966" s="5" t="s">
        <v>504</v>
      </c>
      <c r="D1966" s="4" t="s">
        <v>155</v>
      </c>
      <c r="E1966" s="4" t="s">
        <v>736</v>
      </c>
      <c r="F1966" s="4" t="n">
        <v>0.76124234553367</v>
      </c>
      <c r="G1966" s="4" t="n">
        <v>154.08</v>
      </c>
      <c r="H1966" s="4" t="n">
        <v>1034.4</v>
      </c>
      <c r="I1966" s="4" t="n">
        <f aca="false">SUMIFS(bibli_modele_init!$D$1:$D$4467,bibli_modele_init!$A$1:$A$4467,$C1966,bibli_modele_init!$C$1:$C$4467,$E1966)</f>
        <v>0.185686906043594</v>
      </c>
      <c r="J1966" s="0" t="n">
        <f aca="false">SUMIFS(bibli_modele_init!$E$1:$E$4467,bibli_modele_init!$A$1:$A$4467,$C1966,bibli_modele_init!$C$1:$C$4467,$E1966)</f>
        <v>154.08</v>
      </c>
      <c r="K1966" s="0" t="n">
        <f aca="false">F1966-I1966</f>
        <v>0.575555439490076</v>
      </c>
      <c r="L1966" s="0" t="n">
        <f aca="false">G1966-J1966</f>
        <v>0</v>
      </c>
      <c r="M1966" s="0" t="n">
        <v>1</v>
      </c>
    </row>
    <row r="1967" customFormat="false" ht="15.8" hidden="false" customHeight="false" outlineLevel="0" collapsed="false">
      <c r="A1967" s="0" t="str">
        <f aca="false">MID(C1967,1,2)</f>
        <v>07</v>
      </c>
      <c r="B1967" s="0" t="str">
        <f aca="false">VLOOKUP(A1967,Nomenclature!$E$1:$F$9,2,0)</f>
        <v>Sport Loisir Culture</v>
      </c>
      <c r="C1967" s="5" t="s">
        <v>504</v>
      </c>
      <c r="D1967" s="4" t="s">
        <v>239</v>
      </c>
      <c r="E1967" s="4" t="s">
        <v>737</v>
      </c>
      <c r="F1967" s="4" t="n">
        <v>0</v>
      </c>
      <c r="G1967" s="4" t="n">
        <v>0</v>
      </c>
      <c r="H1967" s="4" t="n">
        <v>0</v>
      </c>
      <c r="I1967" s="4" t="n">
        <f aca="false">SUMIFS(bibli_modele_init!$D$1:$D$4467,bibli_modele_init!$A$1:$A$4467,$C1967,bibli_modele_init!$C$1:$C$4467,$E1967)</f>
        <v>0</v>
      </c>
      <c r="J1967" s="0" t="n">
        <f aca="false">SUMIFS(bibli_modele_init!$E$1:$E$4467,bibli_modele_init!$A$1:$A$4467,$C1967,bibli_modele_init!$C$1:$C$4467,$E1967)</f>
        <v>0</v>
      </c>
      <c r="K1967" s="0" t="n">
        <f aca="false">F1967-I1967</f>
        <v>0</v>
      </c>
      <c r="L1967" s="0" t="n">
        <f aca="false">G1967-J1967</f>
        <v>0</v>
      </c>
      <c r="M1967" s="0" t="n">
        <v>1</v>
      </c>
    </row>
    <row r="1968" customFormat="false" ht="15.8" hidden="false" customHeight="false" outlineLevel="0" collapsed="false">
      <c r="A1968" s="0" t="str">
        <f aca="false">MID(C1968,1,2)</f>
        <v>07</v>
      </c>
      <c r="B1968" s="0" t="str">
        <f aca="false">VLOOKUP(A1968,Nomenclature!$E$1:$F$9,2,0)</f>
        <v>Sport Loisir Culture</v>
      </c>
      <c r="C1968" s="5" t="s">
        <v>504</v>
      </c>
      <c r="D1968" s="4" t="s">
        <v>738</v>
      </c>
      <c r="E1968" s="4" t="s">
        <v>738</v>
      </c>
      <c r="F1968" s="4" t="n">
        <v>0.15</v>
      </c>
      <c r="G1968" s="4" t="n">
        <v>20</v>
      </c>
      <c r="H1968" s="4" t="n">
        <v>0</v>
      </c>
      <c r="I1968" s="4" t="n">
        <f aca="false">SUMIFS(bibli_modele_init!$D$1:$D$4467,bibli_modele_init!$A$1:$A$4467,$C1968,bibli_modele_init!$C$1:$C$4467,$E1968)</f>
        <v>0.15</v>
      </c>
      <c r="J1968" s="0" t="n">
        <f aca="false">SUMIFS(bibli_modele_init!$E$1:$E$4467,bibli_modele_init!$A$1:$A$4467,$C1968,bibli_modele_init!$C$1:$C$4467,$E1968)</f>
        <v>20</v>
      </c>
      <c r="K1968" s="0" t="n">
        <f aca="false">F1968-I1968</f>
        <v>0</v>
      </c>
      <c r="L1968" s="0" t="n">
        <f aca="false">G1968-J1968</f>
        <v>0</v>
      </c>
      <c r="M1968" s="0" t="n">
        <v>1</v>
      </c>
    </row>
    <row r="1969" customFormat="false" ht="15.8" hidden="false" customHeight="false" outlineLevel="0" collapsed="false">
      <c r="A1969" s="0" t="str">
        <f aca="false">MID(C1969,1,2)</f>
        <v>07</v>
      </c>
      <c r="B1969" s="0" t="str">
        <f aca="false">VLOOKUP(A1969,Nomenclature!$E$1:$F$9,2,0)</f>
        <v>Sport Loisir Culture</v>
      </c>
      <c r="C1969" s="5" t="s">
        <v>649</v>
      </c>
      <c r="D1969" s="4" t="s">
        <v>155</v>
      </c>
      <c r="E1969" s="4" t="s">
        <v>732</v>
      </c>
      <c r="F1969" s="4" t="n">
        <v>0.899192419158096</v>
      </c>
      <c r="G1969" s="4" t="n">
        <v>138.984872736373</v>
      </c>
      <c r="H1969" s="4" t="n">
        <v>2293.775</v>
      </c>
      <c r="I1969" s="4" t="n">
        <f aca="false">SUMIFS(bibli_modele_init!$D$1:$D$4467,bibli_modele_init!$A$1:$A$4467,$C1969,bibli_modele_init!$C$1:$C$4467,$E1969)</f>
        <v>0.899480396614738</v>
      </c>
      <c r="J1969" s="0" t="n">
        <f aca="false">SUMIFS(bibli_modele_init!$E$1:$E$4467,bibli_modele_init!$A$1:$A$4467,$C1969,bibli_modele_init!$C$1:$C$4467,$E1969)</f>
        <v>218.676691407234</v>
      </c>
      <c r="K1969" s="0" t="n">
        <f aca="false">F1969-I1969</f>
        <v>-0.000287977456641997</v>
      </c>
      <c r="L1969" s="0" t="n">
        <f aca="false">G1969-J1969</f>
        <v>-79.691818670861</v>
      </c>
      <c r="M1969" s="0" t="n">
        <v>1</v>
      </c>
    </row>
    <row r="1970" customFormat="false" ht="15.8" hidden="false" customHeight="false" outlineLevel="0" collapsed="false">
      <c r="A1970" s="0" t="str">
        <f aca="false">MID(C1970,1,2)</f>
        <v>07</v>
      </c>
      <c r="B1970" s="0" t="str">
        <f aca="false">VLOOKUP(A1970,Nomenclature!$E$1:$F$9,2,0)</f>
        <v>Sport Loisir Culture</v>
      </c>
      <c r="C1970" s="5" t="s">
        <v>649</v>
      </c>
      <c r="D1970" s="4" t="s">
        <v>239</v>
      </c>
      <c r="E1970" s="4" t="s">
        <v>733</v>
      </c>
      <c r="F1970" s="4" t="n">
        <v>0.798935100416571</v>
      </c>
      <c r="G1970" s="4" t="n">
        <v>135.180727280311</v>
      </c>
      <c r="H1970" s="4" t="n">
        <v>1679.975</v>
      </c>
      <c r="I1970" s="4" t="n">
        <f aca="false">SUMIFS(bibli_modele_init!$D$1:$D$4467,bibli_modele_init!$A$1:$A$4467,$C1970,bibli_modele_init!$C$1:$C$4467,$E1970)</f>
        <v>0.800354650935895</v>
      </c>
      <c r="J1970" s="0" t="n">
        <f aca="false">SUMIFS(bibli_modele_init!$E$1:$E$4467,bibli_modele_init!$A$1:$A$4467,$C1970,bibli_modele_init!$C$1:$C$4467,$E1970)</f>
        <v>138.257242839362</v>
      </c>
      <c r="K1970" s="0" t="n">
        <f aca="false">F1970-I1970</f>
        <v>-0.00141955051932408</v>
      </c>
      <c r="L1970" s="0" t="n">
        <f aca="false">G1970-J1970</f>
        <v>-3.07651555905099</v>
      </c>
      <c r="M1970" s="0" t="n">
        <v>1</v>
      </c>
    </row>
    <row r="1971" customFormat="false" ht="15.8" hidden="false" customHeight="false" outlineLevel="0" collapsed="false">
      <c r="A1971" s="0" t="str">
        <f aca="false">MID(C1971,1,2)</f>
        <v>07</v>
      </c>
      <c r="B1971" s="0" t="str">
        <f aca="false">VLOOKUP(A1971,Nomenclature!$E$1:$F$9,2,0)</f>
        <v>Sport Loisir Culture</v>
      </c>
      <c r="C1971" s="5" t="s">
        <v>649</v>
      </c>
      <c r="D1971" s="4" t="s">
        <v>155</v>
      </c>
      <c r="E1971" s="4" t="s">
        <v>734</v>
      </c>
      <c r="F1971" s="4" t="n">
        <v>0.150935870397217</v>
      </c>
      <c r="G1971" s="4" t="n">
        <v>96.0000000000002</v>
      </c>
      <c r="H1971" s="4" t="n">
        <v>420.6</v>
      </c>
      <c r="I1971" s="4" t="n">
        <f aca="false">SUMIFS(bibli_modele_init!$D$1:$D$4467,bibli_modele_init!$A$1:$A$4467,$C1971,bibli_modele_init!$C$1:$C$4467,$E1971)</f>
        <v>0.135885788488584</v>
      </c>
      <c r="J1971" s="0" t="n">
        <f aca="false">SUMIFS(bibli_modele_init!$E$1:$E$4467,bibli_modele_init!$A$1:$A$4467,$C1971,bibli_modele_init!$C$1:$C$4467,$E1971)</f>
        <v>96</v>
      </c>
      <c r="K1971" s="0" t="n">
        <f aca="false">F1971-I1971</f>
        <v>0.015050081908633</v>
      </c>
      <c r="L1971" s="0" t="n">
        <f aca="false">G1971-J1971</f>
        <v>0</v>
      </c>
      <c r="M1971" s="0" t="n">
        <v>1</v>
      </c>
    </row>
    <row r="1972" customFormat="false" ht="15.8" hidden="false" customHeight="false" outlineLevel="0" collapsed="false">
      <c r="A1972" s="0" t="str">
        <f aca="false">MID(C1972,1,2)</f>
        <v>07</v>
      </c>
      <c r="B1972" s="0" t="str">
        <f aca="false">VLOOKUP(A1972,Nomenclature!$E$1:$F$9,2,0)</f>
        <v>Sport Loisir Culture</v>
      </c>
      <c r="C1972" s="5" t="s">
        <v>649</v>
      </c>
      <c r="D1972" s="4" t="s">
        <v>239</v>
      </c>
      <c r="E1972" s="4" t="s">
        <v>735</v>
      </c>
      <c r="F1972" s="4" t="n">
        <v>0.13410696331845</v>
      </c>
      <c r="G1972" s="4" t="n">
        <v>96.0000000000002</v>
      </c>
      <c r="H1972" s="4" t="n">
        <v>420.6</v>
      </c>
      <c r="I1972" s="4" t="n">
        <f aca="false">SUMIFS(bibli_modele_init!$D$1:$D$4467,bibli_modele_init!$A$1:$A$4467,$C1972,bibli_modele_init!$C$1:$C$4467,$E1972)</f>
        <v>0.134345244978525</v>
      </c>
      <c r="J1972" s="0" t="n">
        <f aca="false">SUMIFS(bibli_modele_init!$E$1:$E$4467,bibli_modele_init!$A$1:$A$4467,$C1972,bibli_modele_init!$C$1:$C$4467,$E1972)</f>
        <v>96</v>
      </c>
      <c r="K1972" s="0" t="n">
        <f aca="false">F1972-I1972</f>
        <v>-0.000238281660075001</v>
      </c>
      <c r="L1972" s="0" t="n">
        <f aca="false">G1972-J1972</f>
        <v>0</v>
      </c>
      <c r="M1972" s="0" t="n">
        <v>1</v>
      </c>
    </row>
    <row r="1973" customFormat="false" ht="15.8" hidden="false" customHeight="false" outlineLevel="0" collapsed="false">
      <c r="A1973" s="0" t="str">
        <f aca="false">MID(C1973,1,2)</f>
        <v>07</v>
      </c>
      <c r="B1973" s="0" t="str">
        <f aca="false">VLOOKUP(A1973,Nomenclature!$E$1:$F$9,2,0)</f>
        <v>Sport Loisir Culture</v>
      </c>
      <c r="C1973" s="5" t="s">
        <v>649</v>
      </c>
      <c r="D1973" s="4" t="s">
        <v>155</v>
      </c>
      <c r="E1973" s="4" t="s">
        <v>736</v>
      </c>
      <c r="F1973" s="4" t="n">
        <v>0.211310218502152</v>
      </c>
      <c r="G1973" s="4" t="n">
        <v>133.44</v>
      </c>
      <c r="H1973" s="4" t="n">
        <v>1034.4</v>
      </c>
      <c r="I1973" s="4" t="n">
        <f aca="false">SUMIFS(bibli_modele_init!$D$1:$D$4467,bibli_modele_init!$A$1:$A$4467,$C1973,bibli_modele_init!$C$1:$C$4467,$E1973)</f>
        <v>0.190240103884017</v>
      </c>
      <c r="J1973" s="0" t="n">
        <f aca="false">SUMIFS(bibli_modele_init!$E$1:$E$4467,bibli_modele_init!$A$1:$A$4467,$C1973,bibli_modele_init!$C$1:$C$4467,$E1973)</f>
        <v>133.44</v>
      </c>
      <c r="K1973" s="0" t="n">
        <f aca="false">F1973-I1973</f>
        <v>0.021070114618135</v>
      </c>
      <c r="L1973" s="0" t="n">
        <f aca="false">G1973-J1973</f>
        <v>0</v>
      </c>
      <c r="M1973" s="0" t="n">
        <v>1</v>
      </c>
    </row>
    <row r="1974" customFormat="false" ht="15.8" hidden="false" customHeight="false" outlineLevel="0" collapsed="false">
      <c r="A1974" s="0" t="str">
        <f aca="false">MID(C1974,1,2)</f>
        <v>07</v>
      </c>
      <c r="B1974" s="0" t="str">
        <f aca="false">VLOOKUP(A1974,Nomenclature!$E$1:$F$9,2,0)</f>
        <v>Sport Loisir Culture</v>
      </c>
      <c r="C1974" s="5" t="s">
        <v>649</v>
      </c>
      <c r="D1974" s="4" t="s">
        <v>239</v>
      </c>
      <c r="E1974" s="4" t="s">
        <v>737</v>
      </c>
      <c r="F1974" s="4" t="n">
        <v>0.187749748597894</v>
      </c>
      <c r="G1974" s="4" t="n">
        <v>130.56</v>
      </c>
      <c r="H1974" s="4" t="n">
        <v>420.6</v>
      </c>
      <c r="I1974" s="4" t="n">
        <f aca="false">SUMIFS(bibli_modele_init!$D$1:$D$4467,bibli_modele_init!$A$1:$A$4467,$C1974,bibli_modele_init!$C$1:$C$4467,$E1974)</f>
        <v>0.188083342969935</v>
      </c>
      <c r="J1974" s="0" t="n">
        <f aca="false">SUMIFS(bibli_modele_init!$E$1:$E$4467,bibli_modele_init!$A$1:$A$4467,$C1974,bibli_modele_init!$C$1:$C$4467,$E1974)</f>
        <v>130.56</v>
      </c>
      <c r="K1974" s="0" t="n">
        <f aca="false">F1974-I1974</f>
        <v>-0.000333594372041002</v>
      </c>
      <c r="L1974" s="0" t="n">
        <f aca="false">G1974-J1974</f>
        <v>0</v>
      </c>
      <c r="M1974" s="0" t="n">
        <v>1</v>
      </c>
    </row>
    <row r="1975" customFormat="false" ht="15.8" hidden="false" customHeight="false" outlineLevel="0" collapsed="false">
      <c r="A1975" s="0" t="str">
        <f aca="false">MID(C1975,1,2)</f>
        <v>07</v>
      </c>
      <c r="B1975" s="0" t="str">
        <f aca="false">VLOOKUP(A1975,Nomenclature!$E$1:$F$9,2,0)</f>
        <v>Sport Loisir Culture</v>
      </c>
      <c r="C1975" s="5" t="s">
        <v>649</v>
      </c>
      <c r="D1975" s="4" t="s">
        <v>738</v>
      </c>
      <c r="E1975" s="4" t="s">
        <v>738</v>
      </c>
      <c r="F1975" s="4" t="n">
        <v>0.15</v>
      </c>
      <c r="G1975" s="4" t="n">
        <v>20</v>
      </c>
      <c r="H1975" s="4" t="n">
        <v>0</v>
      </c>
      <c r="I1975" s="4" t="n">
        <f aca="false">SUMIFS(bibli_modele_init!$D$1:$D$4467,bibli_modele_init!$A$1:$A$4467,$C1975,bibli_modele_init!$C$1:$C$4467,$E1975)</f>
        <v>0.15</v>
      </c>
      <c r="J1975" s="0" t="n">
        <f aca="false">SUMIFS(bibli_modele_init!$E$1:$E$4467,bibli_modele_init!$A$1:$A$4467,$C1975,bibli_modele_init!$C$1:$C$4467,$E1975)</f>
        <v>20</v>
      </c>
      <c r="K1975" s="0" t="n">
        <f aca="false">F1975-I1975</f>
        <v>0</v>
      </c>
      <c r="L1975" s="0" t="n">
        <f aca="false">G1975-J1975</f>
        <v>0</v>
      </c>
      <c r="M1975" s="0" t="n">
        <v>1</v>
      </c>
    </row>
    <row r="1976" customFormat="false" ht="15.8" hidden="false" customHeight="false" outlineLevel="0" collapsed="false">
      <c r="A1976" s="0" t="str">
        <f aca="false">MID(C1976,1,2)</f>
        <v>07</v>
      </c>
      <c r="B1976" s="0" t="str">
        <f aca="false">VLOOKUP(A1976,Nomenclature!$E$1:$F$9,2,0)</f>
        <v>Sport Loisir Culture</v>
      </c>
      <c r="C1976" s="5" t="s">
        <v>328</v>
      </c>
      <c r="D1976" s="4" t="s">
        <v>155</v>
      </c>
      <c r="E1976" s="4" t="s">
        <v>732</v>
      </c>
      <c r="F1976" s="4" t="n">
        <v>0.722432646713345</v>
      </c>
      <c r="G1976" s="4" t="n">
        <v>50.4128539434704</v>
      </c>
      <c r="H1976" s="4" t="n">
        <v>2327.96875</v>
      </c>
      <c r="I1976" s="4" t="n">
        <f aca="false">SUMIFS(bibli_modele_init!$D$1:$D$4467,bibli_modele_init!$A$1:$A$4467,$C1976,bibli_modele_init!$C$1:$C$4467,$E1976)</f>
        <v>0.732317657189019</v>
      </c>
      <c r="J1976" s="0" t="n">
        <f aca="false">SUMIFS(bibli_modele_init!$E$1:$E$4467,bibli_modele_init!$A$1:$A$4467,$C1976,bibli_modele_init!$C$1:$C$4467,$E1976)</f>
        <v>128.335081083237</v>
      </c>
      <c r="K1976" s="0" t="n">
        <f aca="false">F1976-I1976</f>
        <v>-0.00988501047567403</v>
      </c>
      <c r="L1976" s="0" t="n">
        <f aca="false">G1976-J1976</f>
        <v>-77.9222271397666</v>
      </c>
      <c r="M1976" s="0" t="n">
        <v>1</v>
      </c>
    </row>
    <row r="1977" customFormat="false" ht="15.8" hidden="false" customHeight="false" outlineLevel="0" collapsed="false">
      <c r="A1977" s="0" t="str">
        <f aca="false">MID(C1977,1,2)</f>
        <v>07</v>
      </c>
      <c r="B1977" s="0" t="str">
        <f aca="false">VLOOKUP(A1977,Nomenclature!$E$1:$F$9,2,0)</f>
        <v>Sport Loisir Culture</v>
      </c>
      <c r="C1977" s="5" t="s">
        <v>328</v>
      </c>
      <c r="D1977" s="4" t="s">
        <v>239</v>
      </c>
      <c r="E1977" s="4" t="s">
        <v>733</v>
      </c>
      <c r="F1977" s="4" t="n">
        <v>0.522150506215818</v>
      </c>
      <c r="G1977" s="4" t="n">
        <v>46.8721404576028</v>
      </c>
      <c r="H1977" s="4" t="n">
        <v>1368.90625</v>
      </c>
      <c r="I1977" s="4" t="n">
        <f aca="false">SUMIFS(bibli_modele_init!$D$1:$D$4467,bibli_modele_init!$A$1:$A$4467,$C1977,bibli_modele_init!$C$1:$C$4467,$E1977)</f>
        <v>0.535255861193631</v>
      </c>
      <c r="J1977" s="0" t="n">
        <f aca="false">SUMIFS(bibli_modele_init!$E$1:$E$4467,bibli_modele_init!$A$1:$A$4467,$C1977,bibli_modele_init!$C$1:$C$4467,$E1977)</f>
        <v>48.3138108124279</v>
      </c>
      <c r="K1977" s="0" t="n">
        <f aca="false">F1977-I1977</f>
        <v>-0.013105354977813</v>
      </c>
      <c r="L1977" s="0" t="n">
        <f aca="false">G1977-J1977</f>
        <v>-1.44167035482511</v>
      </c>
      <c r="M1977" s="0" t="n">
        <v>1</v>
      </c>
    </row>
    <row r="1978" customFormat="false" ht="15.8" hidden="false" customHeight="false" outlineLevel="0" collapsed="false">
      <c r="A1978" s="0" t="str">
        <f aca="false">MID(C1978,1,2)</f>
        <v>07</v>
      </c>
      <c r="B1978" s="0" t="str">
        <f aca="false">VLOOKUP(A1978,Nomenclature!$E$1:$F$9,2,0)</f>
        <v>Sport Loisir Culture</v>
      </c>
      <c r="C1978" s="5" t="s">
        <v>328</v>
      </c>
      <c r="D1978" s="4" t="s">
        <v>155</v>
      </c>
      <c r="E1978" s="4" t="s">
        <v>734</v>
      </c>
      <c r="F1978" s="4" t="n">
        <v>0.0866919176056014</v>
      </c>
      <c r="G1978" s="4" t="n">
        <v>25</v>
      </c>
      <c r="H1978" s="4" t="n">
        <v>109.53125</v>
      </c>
      <c r="I1978" s="4" t="n">
        <f aca="false">SUMIFS(bibli_modele_init!$D$1:$D$4467,bibli_modele_init!$A$1:$A$4467,$C1978,bibli_modele_init!$C$1:$C$4467,$E1978)</f>
        <v>0.079090306976414</v>
      </c>
      <c r="J1978" s="0" t="n">
        <f aca="false">SUMIFS(bibli_modele_init!$E$1:$E$4467,bibli_modele_init!$A$1:$A$4467,$C1978,bibli_modele_init!$C$1:$C$4467,$E1978)</f>
        <v>25</v>
      </c>
      <c r="K1978" s="0" t="n">
        <f aca="false">F1978-I1978</f>
        <v>0.00760161062918739</v>
      </c>
      <c r="L1978" s="0" t="n">
        <f aca="false">G1978-J1978</f>
        <v>0</v>
      </c>
      <c r="M1978" s="0" t="n">
        <v>1</v>
      </c>
    </row>
    <row r="1979" customFormat="false" ht="15.8" hidden="false" customHeight="false" outlineLevel="0" collapsed="false">
      <c r="A1979" s="0" t="str">
        <f aca="false">MID(C1979,1,2)</f>
        <v>07</v>
      </c>
      <c r="B1979" s="0" t="str">
        <f aca="false">VLOOKUP(A1979,Nomenclature!$E$1:$F$9,2,0)</f>
        <v>Sport Loisir Culture</v>
      </c>
      <c r="C1979" s="5" t="s">
        <v>328</v>
      </c>
      <c r="D1979" s="4" t="s">
        <v>239</v>
      </c>
      <c r="E1979" s="4" t="s">
        <v>735</v>
      </c>
      <c r="F1979" s="4" t="n">
        <v>0.0626580607458982</v>
      </c>
      <c r="G1979" s="4" t="n">
        <v>25</v>
      </c>
      <c r="H1979" s="4" t="n">
        <v>109.53125</v>
      </c>
      <c r="I1979" s="4" t="n">
        <f aca="false">SUMIFS(bibli_modele_init!$D$1:$D$4467,bibli_modele_init!$A$1:$A$4467,$C1979,bibli_modele_init!$C$1:$C$4467,$E1979)</f>
        <v>0.0642307033432358</v>
      </c>
      <c r="J1979" s="0" t="n">
        <f aca="false">SUMIFS(bibli_modele_init!$E$1:$E$4467,bibli_modele_init!$A$1:$A$4467,$C1979,bibli_modele_init!$C$1:$C$4467,$E1979)</f>
        <v>25</v>
      </c>
      <c r="K1979" s="0" t="n">
        <f aca="false">F1979-I1979</f>
        <v>-0.00157264259733761</v>
      </c>
      <c r="L1979" s="0" t="n">
        <f aca="false">G1979-J1979</f>
        <v>0</v>
      </c>
      <c r="M1979" s="0" t="n">
        <v>1</v>
      </c>
    </row>
    <row r="1980" customFormat="false" ht="15.8" hidden="false" customHeight="false" outlineLevel="0" collapsed="false">
      <c r="A1980" s="0" t="str">
        <f aca="false">MID(C1980,1,2)</f>
        <v>07</v>
      </c>
      <c r="B1980" s="0" t="str">
        <f aca="false">VLOOKUP(A1980,Nomenclature!$E$1:$F$9,2,0)</f>
        <v>Sport Loisir Culture</v>
      </c>
      <c r="C1980" s="5" t="s">
        <v>328</v>
      </c>
      <c r="D1980" s="4" t="s">
        <v>155</v>
      </c>
      <c r="E1980" s="4" t="s">
        <v>736</v>
      </c>
      <c r="F1980" s="4" t="n">
        <v>0.180608161678336</v>
      </c>
      <c r="G1980" s="4" t="n">
        <v>45.25</v>
      </c>
      <c r="H1980" s="4" t="n">
        <v>1068.59375</v>
      </c>
      <c r="I1980" s="4" t="n">
        <f aca="false">SUMIFS(bibli_modele_init!$D$1:$D$4467,bibli_modele_init!$A$1:$A$4467,$C1980,bibli_modele_init!$C$1:$C$4467,$E1980)</f>
        <v>0.164771472867529</v>
      </c>
      <c r="J1980" s="0" t="n">
        <f aca="false">SUMIFS(bibli_modele_init!$E$1:$E$4467,bibli_modele_init!$A$1:$A$4467,$C1980,bibli_modele_init!$C$1:$C$4467,$E1980)</f>
        <v>45.25</v>
      </c>
      <c r="K1980" s="0" t="n">
        <f aca="false">F1980-I1980</f>
        <v>0.015836688810807</v>
      </c>
      <c r="L1980" s="0" t="n">
        <f aca="false">G1980-J1980</f>
        <v>0</v>
      </c>
      <c r="M1980" s="0" t="n">
        <v>1</v>
      </c>
    </row>
    <row r="1981" customFormat="false" ht="15.8" hidden="false" customHeight="false" outlineLevel="0" collapsed="false">
      <c r="A1981" s="0" t="str">
        <f aca="false">MID(C1981,1,2)</f>
        <v>07</v>
      </c>
      <c r="B1981" s="0" t="str">
        <f aca="false">VLOOKUP(A1981,Nomenclature!$E$1:$F$9,2,0)</f>
        <v>Sport Loisir Culture</v>
      </c>
      <c r="C1981" s="5" t="s">
        <v>328</v>
      </c>
      <c r="D1981" s="4" t="s">
        <v>239</v>
      </c>
      <c r="E1981" s="4" t="s">
        <v>737</v>
      </c>
      <c r="F1981" s="4" t="n">
        <v>0.130537626553955</v>
      </c>
      <c r="G1981" s="4" t="n">
        <v>43</v>
      </c>
      <c r="H1981" s="4" t="n">
        <v>109.53125</v>
      </c>
      <c r="I1981" s="4" t="n">
        <f aca="false">SUMIFS(bibli_modele_init!$D$1:$D$4467,bibli_modele_init!$A$1:$A$4467,$C1981,bibli_modele_init!$C$1:$C$4467,$E1981)</f>
        <v>0.133813965298408</v>
      </c>
      <c r="J1981" s="0" t="n">
        <f aca="false">SUMIFS(bibli_modele_init!$E$1:$E$4467,bibli_modele_init!$A$1:$A$4467,$C1981,bibli_modele_init!$C$1:$C$4467,$E1981)</f>
        <v>43</v>
      </c>
      <c r="K1981" s="0" t="n">
        <f aca="false">F1981-I1981</f>
        <v>-0.00327633874445299</v>
      </c>
      <c r="L1981" s="0" t="n">
        <f aca="false">G1981-J1981</f>
        <v>0</v>
      </c>
      <c r="M1981" s="0" t="n">
        <v>1</v>
      </c>
    </row>
    <row r="1982" customFormat="false" ht="15.8" hidden="false" customHeight="false" outlineLevel="0" collapsed="false">
      <c r="A1982" s="0" t="str">
        <f aca="false">MID(C1982,1,2)</f>
        <v>07</v>
      </c>
      <c r="B1982" s="0" t="str">
        <f aca="false">VLOOKUP(A1982,Nomenclature!$E$1:$F$9,2,0)</f>
        <v>Sport Loisir Culture</v>
      </c>
      <c r="C1982" s="5" t="s">
        <v>328</v>
      </c>
      <c r="D1982" s="4" t="s">
        <v>738</v>
      </c>
      <c r="E1982" s="4" t="s">
        <v>738</v>
      </c>
      <c r="F1982" s="4" t="n">
        <v>0.15</v>
      </c>
      <c r="G1982" s="4" t="n">
        <v>20</v>
      </c>
      <c r="H1982" s="4" t="n">
        <v>0</v>
      </c>
      <c r="I1982" s="4" t="n">
        <f aca="false">SUMIFS(bibli_modele_init!$D$1:$D$4467,bibli_modele_init!$A$1:$A$4467,$C1982,bibli_modele_init!$C$1:$C$4467,$E1982)</f>
        <v>0.15</v>
      </c>
      <c r="J1982" s="0" t="n">
        <f aca="false">SUMIFS(bibli_modele_init!$E$1:$E$4467,bibli_modele_init!$A$1:$A$4467,$C1982,bibli_modele_init!$C$1:$C$4467,$E1982)</f>
        <v>20</v>
      </c>
      <c r="K1982" s="0" t="n">
        <f aca="false">F1982-I1982</f>
        <v>0</v>
      </c>
      <c r="L1982" s="0" t="n">
        <f aca="false">G1982-J1982</f>
        <v>0</v>
      </c>
      <c r="M1982" s="0" t="n">
        <v>1</v>
      </c>
    </row>
    <row r="1983" customFormat="false" ht="15.8" hidden="false" customHeight="false" outlineLevel="0" collapsed="false">
      <c r="A1983" s="0" t="str">
        <f aca="false">MID(C1983,1,2)</f>
        <v>07</v>
      </c>
      <c r="B1983" s="0" t="str">
        <f aca="false">VLOOKUP(A1983,Nomenclature!$E$1:$F$9,2,0)</f>
        <v>Sport Loisir Culture</v>
      </c>
      <c r="C1983" s="5" t="s">
        <v>512</v>
      </c>
      <c r="D1983" s="4" t="s">
        <v>155</v>
      </c>
      <c r="E1983" s="4" t="s">
        <v>732</v>
      </c>
      <c r="F1983" s="4" t="n">
        <v>0.749677844179612</v>
      </c>
      <c r="G1983" s="4" t="n">
        <v>82.9797333813861</v>
      </c>
      <c r="H1983" s="4" t="n">
        <v>959.0625</v>
      </c>
      <c r="I1983" s="4" t="n">
        <f aca="false">SUMIFS(bibli_modele_init!$D$1:$D$4467,bibli_modele_init!$A$1:$A$4467,$C1983,bibli_modele_init!$C$1:$C$4467,$E1983)</f>
        <v>0.781074926340636</v>
      </c>
      <c r="J1983" s="0" t="n">
        <f aca="false">SUMIFS(bibli_modele_init!$E$1:$E$4467,bibli_modele_init!$A$1:$A$4467,$C1983,bibli_modele_init!$C$1:$C$4467,$E1983)</f>
        <v>160.979324143542</v>
      </c>
      <c r="K1983" s="0" t="n">
        <f aca="false">F1983-I1983</f>
        <v>-0.031397082161024</v>
      </c>
      <c r="L1983" s="0" t="n">
        <f aca="false">G1983-J1983</f>
        <v>-77.9995907621559</v>
      </c>
      <c r="M1983" s="0" t="n">
        <v>1</v>
      </c>
    </row>
    <row r="1984" customFormat="false" ht="15.8" hidden="false" customHeight="false" outlineLevel="0" collapsed="false">
      <c r="A1984" s="0" t="str">
        <f aca="false">MID(C1984,1,2)</f>
        <v>07</v>
      </c>
      <c r="B1984" s="0" t="str">
        <f aca="false">VLOOKUP(A1984,Nomenclature!$E$1:$F$9,2,0)</f>
        <v>Sport Loisir Culture</v>
      </c>
      <c r="C1984" s="5" t="s">
        <v>512</v>
      </c>
      <c r="D1984" s="4" t="s">
        <v>239</v>
      </c>
      <c r="E1984" s="4" t="s">
        <v>733</v>
      </c>
      <c r="F1984" s="4" t="n">
        <v>0</v>
      </c>
      <c r="G1984" s="4" t="n">
        <v>0</v>
      </c>
      <c r="H1984" s="4" t="n">
        <v>0</v>
      </c>
      <c r="I1984" s="4" t="n">
        <f aca="false">SUMIFS(bibli_modele_init!$D$1:$D$4467,bibli_modele_init!$A$1:$A$4467,$C1984,bibli_modele_init!$C$1:$C$4467,$E1984)</f>
        <v>0</v>
      </c>
      <c r="J1984" s="0" t="n">
        <f aca="false">SUMIFS(bibli_modele_init!$E$1:$E$4467,bibli_modele_init!$A$1:$A$4467,$C1984,bibli_modele_init!$C$1:$C$4467,$E1984)</f>
        <v>0</v>
      </c>
      <c r="K1984" s="0" t="n">
        <f aca="false">F1984-I1984</f>
        <v>0</v>
      </c>
      <c r="L1984" s="0" t="n">
        <f aca="false">G1984-J1984</f>
        <v>0</v>
      </c>
      <c r="M1984" s="0" t="n">
        <v>1</v>
      </c>
    </row>
    <row r="1985" customFormat="false" ht="15.8" hidden="false" customHeight="false" outlineLevel="0" collapsed="false">
      <c r="A1985" s="0" t="str">
        <f aca="false">MID(C1985,1,2)</f>
        <v>07</v>
      </c>
      <c r="B1985" s="0" t="str">
        <f aca="false">VLOOKUP(A1985,Nomenclature!$E$1:$F$9,2,0)</f>
        <v>Sport Loisir Culture</v>
      </c>
      <c r="C1985" s="5" t="s">
        <v>512</v>
      </c>
      <c r="D1985" s="4" t="s">
        <v>155</v>
      </c>
      <c r="E1985" s="4" t="s">
        <v>734</v>
      </c>
      <c r="F1985" s="4" t="n">
        <v>0</v>
      </c>
      <c r="G1985" s="4" t="n">
        <v>0</v>
      </c>
      <c r="H1985" s="4" t="n">
        <v>0</v>
      </c>
      <c r="I1985" s="4" t="n">
        <f aca="false">SUMIFS(bibli_modele_init!$D$1:$D$4467,bibli_modele_init!$A$1:$A$4467,$C1985,bibli_modele_init!$C$1:$C$4467,$E1985)</f>
        <v>0</v>
      </c>
      <c r="J1985" s="0" t="n">
        <f aca="false">SUMIFS(bibli_modele_init!$E$1:$E$4467,bibli_modele_init!$A$1:$A$4467,$C1985,bibli_modele_init!$C$1:$C$4467,$E1985)</f>
        <v>0</v>
      </c>
      <c r="K1985" s="0" t="n">
        <f aca="false">F1985-I1985</f>
        <v>0</v>
      </c>
      <c r="L1985" s="0" t="n">
        <f aca="false">G1985-J1985</f>
        <v>0</v>
      </c>
      <c r="M1985" s="0" t="n">
        <v>1</v>
      </c>
    </row>
    <row r="1986" customFormat="false" ht="15.8" hidden="false" customHeight="false" outlineLevel="0" collapsed="false">
      <c r="A1986" s="0" t="str">
        <f aca="false">MID(C1986,1,2)</f>
        <v>07</v>
      </c>
      <c r="B1986" s="0" t="str">
        <f aca="false">VLOOKUP(A1986,Nomenclature!$E$1:$F$9,2,0)</f>
        <v>Sport Loisir Culture</v>
      </c>
      <c r="C1986" s="5" t="s">
        <v>512</v>
      </c>
      <c r="D1986" s="4" t="s">
        <v>239</v>
      </c>
      <c r="E1986" s="4" t="s">
        <v>735</v>
      </c>
      <c r="F1986" s="4" t="n">
        <v>0</v>
      </c>
      <c r="G1986" s="4" t="n">
        <v>0</v>
      </c>
      <c r="H1986" s="4" t="n">
        <v>0</v>
      </c>
      <c r="I1986" s="4" t="n">
        <f aca="false">SUMIFS(bibli_modele_init!$D$1:$D$4467,bibli_modele_init!$A$1:$A$4467,$C1986,bibli_modele_init!$C$1:$C$4467,$E1986)</f>
        <v>0</v>
      </c>
      <c r="J1986" s="0" t="n">
        <f aca="false">SUMIFS(bibli_modele_init!$E$1:$E$4467,bibli_modele_init!$A$1:$A$4467,$C1986,bibli_modele_init!$C$1:$C$4467,$E1986)</f>
        <v>0</v>
      </c>
      <c r="K1986" s="0" t="n">
        <f aca="false">F1986-I1986</f>
        <v>0</v>
      </c>
      <c r="L1986" s="0" t="n">
        <f aca="false">G1986-J1986</f>
        <v>0</v>
      </c>
      <c r="M1986" s="0" t="n">
        <v>1</v>
      </c>
    </row>
    <row r="1987" customFormat="false" ht="15.8" hidden="false" customHeight="false" outlineLevel="0" collapsed="false">
      <c r="A1987" s="0" t="str">
        <f aca="false">MID(C1987,1,2)</f>
        <v>07</v>
      </c>
      <c r="B1987" s="0" t="str">
        <f aca="false">VLOOKUP(A1987,Nomenclature!$E$1:$F$9,2,0)</f>
        <v>Sport Loisir Culture</v>
      </c>
      <c r="C1987" s="5" t="s">
        <v>512</v>
      </c>
      <c r="D1987" s="4" t="s">
        <v>155</v>
      </c>
      <c r="E1987" s="4" t="s">
        <v>736</v>
      </c>
      <c r="F1987" s="4" t="n">
        <v>0.0974581197433496</v>
      </c>
      <c r="G1987" s="4" t="n">
        <v>58.5</v>
      </c>
      <c r="H1987" s="4" t="n">
        <v>959.0625</v>
      </c>
      <c r="I1987" s="4" t="n">
        <f aca="false">SUMIFS(bibli_modele_init!$D$1:$D$4467,bibli_modele_init!$A$1:$A$4467,$C1987,bibli_modele_init!$C$1:$C$4467,$E1987)</f>
        <v>0.175741858426643</v>
      </c>
      <c r="J1987" s="0" t="n">
        <f aca="false">SUMIFS(bibli_modele_init!$E$1:$E$4467,bibli_modele_init!$A$1:$A$4467,$C1987,bibli_modele_init!$C$1:$C$4467,$E1987)</f>
        <v>58.5</v>
      </c>
      <c r="K1987" s="0" t="n">
        <f aca="false">F1987-I1987</f>
        <v>-0.0782837386832934</v>
      </c>
      <c r="L1987" s="0" t="n">
        <f aca="false">G1987-J1987</f>
        <v>0</v>
      </c>
      <c r="M1987" s="0" t="n">
        <v>1</v>
      </c>
    </row>
    <row r="1988" customFormat="false" ht="15.8" hidden="false" customHeight="false" outlineLevel="0" collapsed="false">
      <c r="A1988" s="0" t="str">
        <f aca="false">MID(C1988,1,2)</f>
        <v>07</v>
      </c>
      <c r="B1988" s="0" t="str">
        <f aca="false">VLOOKUP(A1988,Nomenclature!$E$1:$F$9,2,0)</f>
        <v>Sport Loisir Culture</v>
      </c>
      <c r="C1988" s="5" t="s">
        <v>512</v>
      </c>
      <c r="D1988" s="4" t="s">
        <v>239</v>
      </c>
      <c r="E1988" s="4" t="s">
        <v>737</v>
      </c>
      <c r="F1988" s="4" t="n">
        <v>0</v>
      </c>
      <c r="G1988" s="4" t="n">
        <v>0</v>
      </c>
      <c r="H1988" s="4" t="n">
        <v>0</v>
      </c>
      <c r="I1988" s="4" t="n">
        <f aca="false">SUMIFS(bibli_modele_init!$D$1:$D$4467,bibli_modele_init!$A$1:$A$4467,$C1988,bibli_modele_init!$C$1:$C$4467,$E1988)</f>
        <v>0</v>
      </c>
      <c r="J1988" s="0" t="n">
        <f aca="false">SUMIFS(bibli_modele_init!$E$1:$E$4467,bibli_modele_init!$A$1:$A$4467,$C1988,bibli_modele_init!$C$1:$C$4467,$E1988)</f>
        <v>0</v>
      </c>
      <c r="K1988" s="0" t="n">
        <f aca="false">F1988-I1988</f>
        <v>0</v>
      </c>
      <c r="L1988" s="0" t="n">
        <f aca="false">G1988-J1988</f>
        <v>0</v>
      </c>
      <c r="M1988" s="0" t="n">
        <v>1</v>
      </c>
    </row>
    <row r="1989" customFormat="false" ht="15.8" hidden="false" customHeight="false" outlineLevel="0" collapsed="false">
      <c r="A1989" s="0" t="str">
        <f aca="false">MID(C1989,1,2)</f>
        <v>07</v>
      </c>
      <c r="B1989" s="0" t="str">
        <f aca="false">VLOOKUP(A1989,Nomenclature!$E$1:$F$9,2,0)</f>
        <v>Sport Loisir Culture</v>
      </c>
      <c r="C1989" s="5" t="s">
        <v>512</v>
      </c>
      <c r="D1989" s="4" t="s">
        <v>738</v>
      </c>
      <c r="E1989" s="4" t="s">
        <v>738</v>
      </c>
      <c r="F1989" s="4" t="n">
        <v>0.15</v>
      </c>
      <c r="G1989" s="4" t="n">
        <v>20</v>
      </c>
      <c r="H1989" s="4" t="n">
        <v>0</v>
      </c>
      <c r="I1989" s="4" t="n">
        <f aca="false">SUMIFS(bibli_modele_init!$D$1:$D$4467,bibli_modele_init!$A$1:$A$4467,$C1989,bibli_modele_init!$C$1:$C$4467,$E1989)</f>
        <v>0.15</v>
      </c>
      <c r="J1989" s="0" t="n">
        <f aca="false">SUMIFS(bibli_modele_init!$E$1:$E$4467,bibli_modele_init!$A$1:$A$4467,$C1989,bibli_modele_init!$C$1:$C$4467,$E1989)</f>
        <v>20</v>
      </c>
      <c r="K1989" s="0" t="n">
        <f aca="false">F1989-I1989</f>
        <v>0</v>
      </c>
      <c r="L1989" s="0" t="n">
        <f aca="false">G1989-J1989</f>
        <v>0</v>
      </c>
      <c r="M1989" s="0" t="n">
        <v>1</v>
      </c>
    </row>
    <row r="1990" customFormat="false" ht="15.8" hidden="false" customHeight="false" outlineLevel="0" collapsed="false">
      <c r="A1990" s="0" t="str">
        <f aca="false">MID(C1990,1,2)</f>
        <v>07</v>
      </c>
      <c r="B1990" s="0" t="str">
        <f aca="false">VLOOKUP(A1990,Nomenclature!$E$1:$F$9,2,0)</f>
        <v>Sport Loisir Culture</v>
      </c>
      <c r="C1990" s="5" t="s">
        <v>657</v>
      </c>
      <c r="D1990" s="4" t="s">
        <v>155</v>
      </c>
      <c r="E1990" s="4" t="s">
        <v>732</v>
      </c>
      <c r="F1990" s="4" t="n">
        <v>0.942424292599666</v>
      </c>
      <c r="G1990" s="4" t="n">
        <v>67.0772215529597</v>
      </c>
      <c r="H1990" s="4" t="n">
        <v>4971.71875</v>
      </c>
      <c r="I1990" s="4" t="n">
        <f aca="false">SUMIFS(bibli_modele_init!$D$1:$D$4467,bibli_modele_init!$A$1:$A$4467,$C1990,bibli_modele_init!$C$1:$C$4467,$E1990)</f>
        <v>0.952270041671273</v>
      </c>
      <c r="J1990" s="0" t="n">
        <f aca="false">SUMIFS(bibli_modele_init!$E$1:$E$4467,bibli_modele_init!$A$1:$A$4467,$C1990,bibli_modele_init!$C$1:$C$4467,$E1990)</f>
        <v>150.621283887502</v>
      </c>
      <c r="K1990" s="0" t="n">
        <f aca="false">F1990-I1990</f>
        <v>-0.00984574907160696</v>
      </c>
      <c r="L1990" s="0" t="n">
        <f aca="false">G1990-J1990</f>
        <v>-83.5440623345423</v>
      </c>
      <c r="M1990" s="0" t="n">
        <v>1</v>
      </c>
    </row>
    <row r="1991" customFormat="false" ht="15.8" hidden="false" customHeight="false" outlineLevel="0" collapsed="false">
      <c r="A1991" s="0" t="str">
        <f aca="false">MID(C1991,1,2)</f>
        <v>07</v>
      </c>
      <c r="B1991" s="0" t="str">
        <f aca="false">VLOOKUP(A1991,Nomenclature!$E$1:$F$9,2,0)</f>
        <v>Sport Loisir Culture</v>
      </c>
      <c r="C1991" s="5" t="s">
        <v>657</v>
      </c>
      <c r="D1991" s="4" t="s">
        <v>239</v>
      </c>
      <c r="E1991" s="4" t="s">
        <v>733</v>
      </c>
      <c r="F1991" s="4" t="n">
        <v>0.865672165213629</v>
      </c>
      <c r="G1991" s="4" t="n">
        <v>63.5432673439621</v>
      </c>
      <c r="H1991" s="4" t="n">
        <v>2753.28125</v>
      </c>
      <c r="I1991" s="4" t="n">
        <f aca="false">SUMIFS(bibli_modele_init!$D$1:$D$4467,bibli_modele_init!$A$1:$A$4467,$C1991,bibli_modele_init!$C$1:$C$4467,$E1991)</f>
        <v>0.88228085706901</v>
      </c>
      <c r="J1991" s="0" t="n">
        <f aca="false">SUMIFS(bibli_modele_init!$E$1:$E$4467,bibli_modele_init!$A$1:$A$4467,$C1991,bibli_modele_init!$C$1:$C$4467,$E1991)</f>
        <v>70.6435613058845</v>
      </c>
      <c r="K1991" s="0" t="n">
        <f aca="false">F1991-I1991</f>
        <v>-0.0166086918553809</v>
      </c>
      <c r="L1991" s="0" t="n">
        <f aca="false">G1991-J1991</f>
        <v>-7.1002939619224</v>
      </c>
      <c r="M1991" s="0" t="n">
        <v>1</v>
      </c>
    </row>
    <row r="1992" customFormat="false" ht="15.8" hidden="false" customHeight="false" outlineLevel="0" collapsed="false">
      <c r="A1992" s="0" t="str">
        <f aca="false">MID(C1992,1,2)</f>
        <v>07</v>
      </c>
      <c r="B1992" s="0" t="str">
        <f aca="false">VLOOKUP(A1992,Nomenclature!$E$1:$F$9,2,0)</f>
        <v>Sport Loisir Culture</v>
      </c>
      <c r="C1992" s="5" t="s">
        <v>657</v>
      </c>
      <c r="D1992" s="4" t="s">
        <v>155</v>
      </c>
      <c r="E1992" s="4" t="s">
        <v>734</v>
      </c>
      <c r="F1992" s="4" t="n">
        <v>0.11309091511196</v>
      </c>
      <c r="G1992" s="4" t="n">
        <v>25</v>
      </c>
      <c r="H1992" s="4" t="n">
        <v>109.53125</v>
      </c>
      <c r="I1992" s="4" t="n">
        <f aca="false">SUMIFS(bibli_modele_init!$D$1:$D$4467,bibli_modele_init!$A$1:$A$4467,$C1992,bibli_modele_init!$C$1:$C$4467,$E1992)</f>
        <v>0.102845164500498</v>
      </c>
      <c r="J1992" s="0" t="n">
        <f aca="false">SUMIFS(bibli_modele_init!$E$1:$E$4467,bibli_modele_init!$A$1:$A$4467,$C1992,bibli_modele_init!$C$1:$C$4467,$E1992)</f>
        <v>25</v>
      </c>
      <c r="K1992" s="0" t="n">
        <f aca="false">F1992-I1992</f>
        <v>0.010245750611462</v>
      </c>
      <c r="L1992" s="0" t="n">
        <f aca="false">G1992-J1992</f>
        <v>0</v>
      </c>
      <c r="M1992" s="0" t="n">
        <v>1</v>
      </c>
    </row>
    <row r="1993" customFormat="false" ht="15.8" hidden="false" customHeight="false" outlineLevel="0" collapsed="false">
      <c r="A1993" s="0" t="str">
        <f aca="false">MID(C1993,1,2)</f>
        <v>07</v>
      </c>
      <c r="B1993" s="0" t="str">
        <f aca="false">VLOOKUP(A1993,Nomenclature!$E$1:$F$9,2,0)</f>
        <v>Sport Loisir Culture</v>
      </c>
      <c r="C1993" s="5" t="s">
        <v>657</v>
      </c>
      <c r="D1993" s="4" t="s">
        <v>239</v>
      </c>
      <c r="E1993" s="4" t="s">
        <v>735</v>
      </c>
      <c r="F1993" s="4" t="n">
        <v>0.103880659825635</v>
      </c>
      <c r="G1993" s="4" t="n">
        <v>25</v>
      </c>
      <c r="H1993" s="4" t="n">
        <v>109.53125</v>
      </c>
      <c r="I1993" s="4" t="n">
        <f aca="false">SUMIFS(bibli_modele_init!$D$1:$D$4467,bibli_modele_init!$A$1:$A$4467,$C1993,bibli_modele_init!$C$1:$C$4467,$E1993)</f>
        <v>0.105873702848281</v>
      </c>
      <c r="J1993" s="0" t="n">
        <f aca="false">SUMIFS(bibli_modele_init!$E$1:$E$4467,bibli_modele_init!$A$1:$A$4467,$C1993,bibli_modele_init!$C$1:$C$4467,$E1993)</f>
        <v>25</v>
      </c>
      <c r="K1993" s="0" t="n">
        <f aca="false">F1993-I1993</f>
        <v>-0.00199304302264601</v>
      </c>
      <c r="L1993" s="0" t="n">
        <f aca="false">G1993-J1993</f>
        <v>0</v>
      </c>
      <c r="M1993" s="0" t="n">
        <v>1</v>
      </c>
    </row>
    <row r="1994" customFormat="false" ht="15.8" hidden="false" customHeight="false" outlineLevel="0" collapsed="false">
      <c r="A1994" s="0" t="str">
        <f aca="false">MID(C1994,1,2)</f>
        <v>07</v>
      </c>
      <c r="B1994" s="0" t="str">
        <f aca="false">VLOOKUP(A1994,Nomenclature!$E$1:$F$9,2,0)</f>
        <v>Sport Loisir Culture</v>
      </c>
      <c r="C1994" s="5" t="s">
        <v>657</v>
      </c>
      <c r="D1994" s="4" t="s">
        <v>155</v>
      </c>
      <c r="E1994" s="4" t="s">
        <v>736</v>
      </c>
      <c r="F1994" s="4" t="n">
        <v>0.235606073149916</v>
      </c>
      <c r="G1994" s="4" t="n">
        <v>45.25</v>
      </c>
      <c r="H1994" s="4" t="n">
        <v>1068.59375</v>
      </c>
      <c r="I1994" s="4" t="n">
        <f aca="false">SUMIFS(bibli_modele_init!$D$1:$D$4467,bibli_modele_init!$A$1:$A$4467,$C1994,bibli_modele_init!$C$1:$C$4467,$E1994)</f>
        <v>0.214260759376036</v>
      </c>
      <c r="J1994" s="0" t="n">
        <f aca="false">SUMIFS(bibli_modele_init!$E$1:$E$4467,bibli_modele_init!$A$1:$A$4467,$C1994,bibli_modele_init!$C$1:$C$4467,$E1994)</f>
        <v>45.25</v>
      </c>
      <c r="K1994" s="0" t="n">
        <f aca="false">F1994-I1994</f>
        <v>0.02134531377388</v>
      </c>
      <c r="L1994" s="0" t="n">
        <f aca="false">G1994-J1994</f>
        <v>0</v>
      </c>
      <c r="M1994" s="0" t="n">
        <v>1</v>
      </c>
    </row>
    <row r="1995" customFormat="false" ht="15.8" hidden="false" customHeight="false" outlineLevel="0" collapsed="false">
      <c r="A1995" s="0" t="str">
        <f aca="false">MID(C1995,1,2)</f>
        <v>07</v>
      </c>
      <c r="B1995" s="0" t="str">
        <f aca="false">VLOOKUP(A1995,Nomenclature!$E$1:$F$9,2,0)</f>
        <v>Sport Loisir Culture</v>
      </c>
      <c r="C1995" s="5" t="s">
        <v>657</v>
      </c>
      <c r="D1995" s="4" t="s">
        <v>239</v>
      </c>
      <c r="E1995" s="4" t="s">
        <v>737</v>
      </c>
      <c r="F1995" s="4" t="n">
        <v>0.216418041303407</v>
      </c>
      <c r="G1995" s="4" t="n">
        <v>43</v>
      </c>
      <c r="H1995" s="4" t="n">
        <v>109.53125</v>
      </c>
      <c r="I1995" s="4" t="n">
        <f aca="false">SUMIFS(bibli_modele_init!$D$1:$D$4467,bibli_modele_init!$A$1:$A$4467,$C1995,bibli_modele_init!$C$1:$C$4467,$E1995)</f>
        <v>0.220570214267252</v>
      </c>
      <c r="J1995" s="0" t="n">
        <f aca="false">SUMIFS(bibli_modele_init!$E$1:$E$4467,bibli_modele_init!$A$1:$A$4467,$C1995,bibli_modele_init!$C$1:$C$4467,$E1995)</f>
        <v>43</v>
      </c>
      <c r="K1995" s="0" t="n">
        <f aca="false">F1995-I1995</f>
        <v>-0.00415217296384499</v>
      </c>
      <c r="L1995" s="0" t="n">
        <f aca="false">G1995-J1995</f>
        <v>0</v>
      </c>
      <c r="M1995" s="0" t="n">
        <v>1</v>
      </c>
    </row>
    <row r="1996" customFormat="false" ht="15.8" hidden="false" customHeight="false" outlineLevel="0" collapsed="false">
      <c r="A1996" s="0" t="str">
        <f aca="false">MID(C1996,1,2)</f>
        <v>07</v>
      </c>
      <c r="B1996" s="0" t="str">
        <f aca="false">VLOOKUP(A1996,Nomenclature!$E$1:$F$9,2,0)</f>
        <v>Sport Loisir Culture</v>
      </c>
      <c r="C1996" s="5" t="s">
        <v>657</v>
      </c>
      <c r="D1996" s="4" t="s">
        <v>738</v>
      </c>
      <c r="E1996" s="4" t="s">
        <v>738</v>
      </c>
      <c r="F1996" s="4" t="n">
        <v>0.15</v>
      </c>
      <c r="G1996" s="4" t="n">
        <v>20</v>
      </c>
      <c r="H1996" s="4" t="n">
        <v>0</v>
      </c>
      <c r="I1996" s="4" t="n">
        <f aca="false">SUMIFS(bibli_modele_init!$D$1:$D$4467,bibli_modele_init!$A$1:$A$4467,$C1996,bibli_modele_init!$C$1:$C$4467,$E1996)</f>
        <v>0.15</v>
      </c>
      <c r="J1996" s="0" t="n">
        <f aca="false">SUMIFS(bibli_modele_init!$E$1:$E$4467,bibli_modele_init!$A$1:$A$4467,$C1996,bibli_modele_init!$C$1:$C$4467,$E1996)</f>
        <v>20</v>
      </c>
      <c r="K1996" s="0" t="n">
        <f aca="false">F1996-I1996</f>
        <v>0</v>
      </c>
      <c r="L1996" s="0" t="n">
        <f aca="false">G1996-J1996</f>
        <v>0</v>
      </c>
      <c r="M1996" s="0" t="n">
        <v>1</v>
      </c>
    </row>
    <row r="1997" customFormat="false" ht="15.8" hidden="false" customHeight="false" outlineLevel="0" collapsed="false">
      <c r="A1997" s="0" t="str">
        <f aca="false">MID(C1997,1,2)</f>
        <v>07</v>
      </c>
      <c r="B1997" s="0" t="str">
        <f aca="false">VLOOKUP(A1997,Nomenclature!$E$1:$F$9,2,0)</f>
        <v>Sport Loisir Culture</v>
      </c>
      <c r="C1997" s="5" t="s">
        <v>350</v>
      </c>
      <c r="D1997" s="4" t="s">
        <v>155</v>
      </c>
      <c r="E1997" s="4" t="s">
        <v>732</v>
      </c>
      <c r="F1997" s="4" t="n">
        <v>0.669087226058475</v>
      </c>
      <c r="G1997" s="4" t="n">
        <v>165.2</v>
      </c>
      <c r="H1997" s="4" t="n">
        <v>2978.625</v>
      </c>
      <c r="I1997" s="4" t="n">
        <f aca="false">SUMIFS(bibli_modele_init!$D$1:$D$4467,bibli_modele_init!$A$1:$A$4467,$C1997,bibli_modele_init!$C$1:$C$4467,$E1997)</f>
        <v>0.694561528491054</v>
      </c>
      <c r="J1997" s="0" t="n">
        <f aca="false">SUMIFS(bibli_modele_init!$E$1:$E$4467,bibli_modele_init!$A$1:$A$4467,$C1997,bibli_modele_init!$C$1:$C$4467,$E1997)</f>
        <v>241.2</v>
      </c>
      <c r="K1997" s="0" t="n">
        <f aca="false">F1997-I1997</f>
        <v>-0.025474302432579</v>
      </c>
      <c r="L1997" s="0" t="n">
        <f aca="false">G1997-J1997</f>
        <v>-76</v>
      </c>
      <c r="M1997" s="0" t="n">
        <v>1</v>
      </c>
    </row>
    <row r="1998" customFormat="false" ht="15.8" hidden="false" customHeight="false" outlineLevel="0" collapsed="false">
      <c r="A1998" s="0" t="str">
        <f aca="false">MID(C1998,1,2)</f>
        <v>07</v>
      </c>
      <c r="B1998" s="0" t="str">
        <f aca="false">VLOOKUP(A1998,Nomenclature!$E$1:$F$9,2,0)</f>
        <v>Sport Loisir Culture</v>
      </c>
      <c r="C1998" s="5" t="s">
        <v>350</v>
      </c>
      <c r="D1998" s="4" t="s">
        <v>239</v>
      </c>
      <c r="E1998" s="4" t="s">
        <v>733</v>
      </c>
      <c r="F1998" s="4" t="n">
        <v>0.566179634382429</v>
      </c>
      <c r="G1998" s="4" t="n">
        <v>157.4</v>
      </c>
      <c r="H1998" s="4" t="n">
        <v>1785.125</v>
      </c>
      <c r="I1998" s="4" t="n">
        <f aca="false">SUMIFS(bibli_modele_init!$D$1:$D$4467,bibli_modele_init!$A$1:$A$4467,$C1998,bibli_modele_init!$C$1:$C$4467,$E1998)</f>
        <v>0.584417341092635</v>
      </c>
      <c r="J1998" s="0" t="n">
        <f aca="false">SUMIFS(bibli_modele_init!$E$1:$E$4467,bibli_modele_init!$A$1:$A$4467,$C1998,bibli_modele_init!$C$1:$C$4467,$E1998)</f>
        <v>157.4</v>
      </c>
      <c r="K1998" s="0" t="n">
        <f aca="false">F1998-I1998</f>
        <v>-0.0182377067102061</v>
      </c>
      <c r="L1998" s="0" t="n">
        <f aca="false">G1998-J1998</f>
        <v>0</v>
      </c>
      <c r="M1998" s="0" t="n">
        <v>1</v>
      </c>
    </row>
    <row r="1999" customFormat="false" ht="15.8" hidden="false" customHeight="false" outlineLevel="0" collapsed="false">
      <c r="A1999" s="0" t="str">
        <f aca="false">MID(C1999,1,2)</f>
        <v>07</v>
      </c>
      <c r="B1999" s="0" t="str">
        <f aca="false">VLOOKUP(A1999,Nomenclature!$E$1:$F$9,2,0)</f>
        <v>Sport Loisir Culture</v>
      </c>
      <c r="C1999" s="5" t="s">
        <v>350</v>
      </c>
      <c r="D1999" s="4" t="s">
        <v>155</v>
      </c>
      <c r="E1999" s="4" t="s">
        <v>734</v>
      </c>
      <c r="F1999" s="4" t="n">
        <v>0.112311070117062</v>
      </c>
      <c r="G1999" s="4" t="n">
        <v>120</v>
      </c>
      <c r="H1999" s="4" t="n">
        <v>525.75</v>
      </c>
      <c r="I1999" s="4" t="n">
        <f aca="false">SUMIFS(bibli_modele_init!$D$1:$D$4467,bibli_modele_init!$A$1:$A$4467,$C1999,bibli_modele_init!$C$1:$C$4467,$E1999)</f>
        <v>0.104928402339898</v>
      </c>
      <c r="J1999" s="0" t="n">
        <f aca="false">SUMIFS(bibli_modele_init!$E$1:$E$4467,bibli_modele_init!$A$1:$A$4467,$C1999,bibli_modele_init!$C$1:$C$4467,$E1999)</f>
        <v>120</v>
      </c>
      <c r="K1999" s="0" t="n">
        <f aca="false">F1999-I1999</f>
        <v>0.00738266777716401</v>
      </c>
      <c r="L1999" s="0" t="n">
        <f aca="false">G1999-J1999</f>
        <v>0</v>
      </c>
      <c r="M1999" s="0" t="n">
        <v>1</v>
      </c>
    </row>
    <row r="2000" customFormat="false" ht="15.8" hidden="false" customHeight="false" outlineLevel="0" collapsed="false">
      <c r="A2000" s="0" t="str">
        <f aca="false">MID(C2000,1,2)</f>
        <v>07</v>
      </c>
      <c r="B2000" s="0" t="str">
        <f aca="false">VLOOKUP(A2000,Nomenclature!$E$1:$F$9,2,0)</f>
        <v>Sport Loisir Culture</v>
      </c>
      <c r="C2000" s="5" t="s">
        <v>350</v>
      </c>
      <c r="D2000" s="4" t="s">
        <v>239</v>
      </c>
      <c r="E2000" s="4" t="s">
        <v>735</v>
      </c>
      <c r="F2000" s="4" t="n">
        <v>0.0950372957956012</v>
      </c>
      <c r="G2000" s="4" t="n">
        <v>120</v>
      </c>
      <c r="H2000" s="4" t="n">
        <v>525.75</v>
      </c>
      <c r="I2000" s="4" t="n">
        <f aca="false">SUMIFS(bibli_modele_init!$D$1:$D$4467,bibli_modele_init!$A$1:$A$4467,$C2000,bibli_modele_init!$C$1:$C$4467,$E2000)</f>
        <v>0.0980986251119779</v>
      </c>
      <c r="J2000" s="0" t="n">
        <f aca="false">SUMIFS(bibli_modele_init!$E$1:$E$4467,bibli_modele_init!$A$1:$A$4467,$C2000,bibli_modele_init!$C$1:$C$4467,$E2000)</f>
        <v>120</v>
      </c>
      <c r="K2000" s="0" t="n">
        <f aca="false">F2000-I2000</f>
        <v>-0.00306132931637669</v>
      </c>
      <c r="L2000" s="0" t="n">
        <f aca="false">G2000-J2000</f>
        <v>0</v>
      </c>
      <c r="M2000" s="0" t="n">
        <v>1</v>
      </c>
    </row>
    <row r="2001" customFormat="false" ht="15.8" hidden="false" customHeight="false" outlineLevel="0" collapsed="false">
      <c r="A2001" s="0" t="str">
        <f aca="false">MID(C2001,1,2)</f>
        <v>07</v>
      </c>
      <c r="B2001" s="0" t="str">
        <f aca="false">VLOOKUP(A2001,Nomenclature!$E$1:$F$9,2,0)</f>
        <v>Sport Loisir Culture</v>
      </c>
      <c r="C2001" s="5" t="s">
        <v>350</v>
      </c>
      <c r="D2001" s="4" t="s">
        <v>155</v>
      </c>
      <c r="E2001" s="4" t="s">
        <v>736</v>
      </c>
      <c r="F2001" s="4" t="n">
        <v>0.157235498123742</v>
      </c>
      <c r="G2001" s="4" t="n">
        <v>145.2</v>
      </c>
      <c r="H2001" s="4" t="n">
        <v>1719.25</v>
      </c>
      <c r="I2001" s="4" t="n">
        <f aca="false">SUMIFS(bibli_modele_init!$D$1:$D$4467,bibli_modele_init!$A$1:$A$4467,$C2001,bibli_modele_init!$C$1:$C$4467,$E2001)</f>
        <v>0.146899763275858</v>
      </c>
      <c r="J2001" s="0" t="n">
        <f aca="false">SUMIFS(bibli_modele_init!$E$1:$E$4467,bibli_modele_init!$A$1:$A$4467,$C2001,bibli_modele_init!$C$1:$C$4467,$E2001)</f>
        <v>145.2</v>
      </c>
      <c r="K2001" s="0" t="n">
        <f aca="false">F2001-I2001</f>
        <v>0.010335734847884</v>
      </c>
      <c r="L2001" s="0" t="n">
        <f aca="false">G2001-J2001</f>
        <v>0</v>
      </c>
      <c r="M2001" s="0" t="n">
        <v>1</v>
      </c>
    </row>
    <row r="2002" customFormat="false" ht="15.8" hidden="false" customHeight="false" outlineLevel="0" collapsed="false">
      <c r="A2002" s="0" t="str">
        <f aca="false">MID(C2002,1,2)</f>
        <v>07</v>
      </c>
      <c r="B2002" s="0" t="str">
        <f aca="false">VLOOKUP(A2002,Nomenclature!$E$1:$F$9,2,0)</f>
        <v>Sport Loisir Culture</v>
      </c>
      <c r="C2002" s="5" t="s">
        <v>350</v>
      </c>
      <c r="D2002" s="4" t="s">
        <v>239</v>
      </c>
      <c r="E2002" s="4" t="s">
        <v>737</v>
      </c>
      <c r="F2002" s="4" t="n">
        <v>0.133052214079871</v>
      </c>
      <c r="G2002" s="4" t="n">
        <v>142.4</v>
      </c>
      <c r="H2002" s="4" t="n">
        <v>525.75</v>
      </c>
      <c r="I2002" s="4" t="n">
        <f aca="false">SUMIFS(bibli_modele_init!$D$1:$D$4467,bibli_modele_init!$A$1:$A$4467,$C2002,bibli_modele_init!$C$1:$C$4467,$E2002)</f>
        <v>0.137338075156769</v>
      </c>
      <c r="J2002" s="0" t="n">
        <f aca="false">SUMIFS(bibli_modele_init!$E$1:$E$4467,bibli_modele_init!$A$1:$A$4467,$C2002,bibli_modele_init!$C$1:$C$4467,$E2002)</f>
        <v>142.4</v>
      </c>
      <c r="K2002" s="0" t="n">
        <f aca="false">F2002-I2002</f>
        <v>-0.00428586107689802</v>
      </c>
      <c r="L2002" s="0" t="n">
        <f aca="false">G2002-J2002</f>
        <v>0</v>
      </c>
      <c r="M2002" s="0" t="n">
        <v>1</v>
      </c>
    </row>
    <row r="2003" customFormat="false" ht="15.8" hidden="false" customHeight="false" outlineLevel="0" collapsed="false">
      <c r="A2003" s="0" t="str">
        <f aca="false">MID(C2003,1,2)</f>
        <v>07</v>
      </c>
      <c r="B2003" s="0" t="str">
        <f aca="false">VLOOKUP(A2003,Nomenclature!$E$1:$F$9,2,0)</f>
        <v>Sport Loisir Culture</v>
      </c>
      <c r="C2003" s="5" t="s">
        <v>350</v>
      </c>
      <c r="D2003" s="4" t="s">
        <v>738</v>
      </c>
      <c r="E2003" s="4" t="s">
        <v>738</v>
      </c>
      <c r="F2003" s="4" t="n">
        <v>0.15</v>
      </c>
      <c r="G2003" s="4" t="n">
        <v>20</v>
      </c>
      <c r="H2003" s="4" t="n">
        <v>0</v>
      </c>
      <c r="I2003" s="4" t="n">
        <f aca="false">SUMIFS(bibli_modele_init!$D$1:$D$4467,bibli_modele_init!$A$1:$A$4467,$C2003,bibli_modele_init!$C$1:$C$4467,$E2003)</f>
        <v>0.15</v>
      </c>
      <c r="J2003" s="0" t="n">
        <f aca="false">SUMIFS(bibli_modele_init!$E$1:$E$4467,bibli_modele_init!$A$1:$A$4467,$C2003,bibli_modele_init!$C$1:$C$4467,$E2003)</f>
        <v>20</v>
      </c>
      <c r="K2003" s="0" t="n">
        <f aca="false">F2003-I2003</f>
        <v>0</v>
      </c>
      <c r="L2003" s="0" t="n">
        <f aca="false">G2003-J2003</f>
        <v>0</v>
      </c>
      <c r="M2003" s="0" t="n">
        <v>1</v>
      </c>
    </row>
    <row r="2004" customFormat="false" ht="15.8" hidden="false" customHeight="false" outlineLevel="0" collapsed="false">
      <c r="A2004" s="0" t="str">
        <f aca="false">MID(C2004,1,2)</f>
        <v>07</v>
      </c>
      <c r="B2004" s="0" t="str">
        <f aca="false">VLOOKUP(A2004,Nomenclature!$E$1:$F$9,2,0)</f>
        <v>Sport Loisir Culture</v>
      </c>
      <c r="C2004" s="5" t="s">
        <v>522</v>
      </c>
      <c r="D2004" s="4" t="s">
        <v>155</v>
      </c>
      <c r="E2004" s="4" t="s">
        <v>732</v>
      </c>
      <c r="F2004" s="4" t="n">
        <v>0.659333843781078</v>
      </c>
      <c r="G2004" s="4" t="n">
        <v>147.8</v>
      </c>
      <c r="H2004" s="4" t="n">
        <v>1193.5</v>
      </c>
      <c r="I2004" s="4" t="n">
        <f aca="false">SUMIFS(bibli_modele_init!$D$1:$D$4467,bibli_modele_init!$A$1:$A$4467,$C2004,bibli_modele_init!$C$1:$C$4467,$E2004)</f>
        <v>0.706903222655243</v>
      </c>
      <c r="J2004" s="0" t="n">
        <f aca="false">SUMIFS(bibli_modele_init!$E$1:$E$4467,bibli_modele_init!$A$1:$A$4467,$C2004,bibli_modele_init!$C$1:$C$4467,$E2004)</f>
        <v>223.8</v>
      </c>
      <c r="K2004" s="0" t="n">
        <f aca="false">F2004-I2004</f>
        <v>-0.047569378874165</v>
      </c>
      <c r="L2004" s="0" t="n">
        <f aca="false">G2004-J2004</f>
        <v>-76</v>
      </c>
      <c r="M2004" s="0" t="n">
        <v>1</v>
      </c>
    </row>
    <row r="2005" customFormat="false" ht="15.8" hidden="false" customHeight="false" outlineLevel="0" collapsed="false">
      <c r="A2005" s="0" t="str">
        <f aca="false">MID(C2005,1,2)</f>
        <v>07</v>
      </c>
      <c r="B2005" s="0" t="str">
        <f aca="false">VLOOKUP(A2005,Nomenclature!$E$1:$F$9,2,0)</f>
        <v>Sport Loisir Culture</v>
      </c>
      <c r="C2005" s="5" t="s">
        <v>522</v>
      </c>
      <c r="D2005" s="4" t="s">
        <v>239</v>
      </c>
      <c r="E2005" s="4" t="s">
        <v>733</v>
      </c>
      <c r="F2005" s="4" t="n">
        <v>0</v>
      </c>
      <c r="G2005" s="4" t="n">
        <v>0</v>
      </c>
      <c r="H2005" s="4" t="n">
        <v>0</v>
      </c>
      <c r="I2005" s="4" t="n">
        <f aca="false">SUMIFS(bibli_modele_init!$D$1:$D$4467,bibli_modele_init!$A$1:$A$4467,$C2005,bibli_modele_init!$C$1:$C$4467,$E2005)</f>
        <v>0</v>
      </c>
      <c r="J2005" s="0" t="n">
        <f aca="false">SUMIFS(bibli_modele_init!$E$1:$E$4467,bibli_modele_init!$A$1:$A$4467,$C2005,bibli_modele_init!$C$1:$C$4467,$E2005)</f>
        <v>0</v>
      </c>
      <c r="K2005" s="0" t="n">
        <f aca="false">F2005-I2005</f>
        <v>0</v>
      </c>
      <c r="L2005" s="0" t="n">
        <f aca="false">G2005-J2005</f>
        <v>0</v>
      </c>
      <c r="M2005" s="0" t="n">
        <v>1</v>
      </c>
    </row>
    <row r="2006" customFormat="false" ht="15.8" hidden="false" customHeight="false" outlineLevel="0" collapsed="false">
      <c r="A2006" s="0" t="str">
        <f aca="false">MID(C2006,1,2)</f>
        <v>07</v>
      </c>
      <c r="B2006" s="0" t="str">
        <f aca="false">VLOOKUP(A2006,Nomenclature!$E$1:$F$9,2,0)</f>
        <v>Sport Loisir Culture</v>
      </c>
      <c r="C2006" s="5" t="s">
        <v>522</v>
      </c>
      <c r="D2006" s="4" t="s">
        <v>155</v>
      </c>
      <c r="E2006" s="4" t="s">
        <v>734</v>
      </c>
      <c r="F2006" s="4" t="n">
        <v>0</v>
      </c>
      <c r="G2006" s="4" t="n">
        <v>0</v>
      </c>
      <c r="H2006" s="4" t="n">
        <v>0</v>
      </c>
      <c r="I2006" s="4" t="n">
        <f aca="false">SUMIFS(bibli_modele_init!$D$1:$D$4467,bibli_modele_init!$A$1:$A$4467,$C2006,bibli_modele_init!$C$1:$C$4467,$E2006)</f>
        <v>0</v>
      </c>
      <c r="J2006" s="0" t="n">
        <f aca="false">SUMIFS(bibli_modele_init!$E$1:$E$4467,bibli_modele_init!$A$1:$A$4467,$C2006,bibli_modele_init!$C$1:$C$4467,$E2006)</f>
        <v>0</v>
      </c>
      <c r="K2006" s="0" t="n">
        <f aca="false">F2006-I2006</f>
        <v>0</v>
      </c>
      <c r="L2006" s="0" t="n">
        <f aca="false">G2006-J2006</f>
        <v>0</v>
      </c>
      <c r="M2006" s="0" t="n">
        <v>1</v>
      </c>
    </row>
    <row r="2007" customFormat="false" ht="15.8" hidden="false" customHeight="false" outlineLevel="0" collapsed="false">
      <c r="A2007" s="0" t="str">
        <f aca="false">MID(C2007,1,2)</f>
        <v>07</v>
      </c>
      <c r="B2007" s="0" t="str">
        <f aca="false">VLOOKUP(A2007,Nomenclature!$E$1:$F$9,2,0)</f>
        <v>Sport Loisir Culture</v>
      </c>
      <c r="C2007" s="5" t="s">
        <v>522</v>
      </c>
      <c r="D2007" s="4" t="s">
        <v>239</v>
      </c>
      <c r="E2007" s="4" t="s">
        <v>735</v>
      </c>
      <c r="F2007" s="4" t="n">
        <v>0</v>
      </c>
      <c r="G2007" s="4" t="n">
        <v>0</v>
      </c>
      <c r="H2007" s="4" t="n">
        <v>0</v>
      </c>
      <c r="I2007" s="4" t="n">
        <f aca="false">SUMIFS(bibli_modele_init!$D$1:$D$4467,bibli_modele_init!$A$1:$A$4467,$C2007,bibli_modele_init!$C$1:$C$4467,$E2007)</f>
        <v>0</v>
      </c>
      <c r="J2007" s="0" t="n">
        <f aca="false">SUMIFS(bibli_modele_init!$E$1:$E$4467,bibli_modele_init!$A$1:$A$4467,$C2007,bibli_modele_init!$C$1:$C$4467,$E2007)</f>
        <v>0</v>
      </c>
      <c r="K2007" s="0" t="n">
        <f aca="false">F2007-I2007</f>
        <v>0</v>
      </c>
      <c r="L2007" s="0" t="n">
        <f aca="false">G2007-J2007</f>
        <v>0</v>
      </c>
      <c r="M2007" s="0" t="n">
        <v>1</v>
      </c>
    </row>
    <row r="2008" customFormat="false" ht="15.8" hidden="false" customHeight="false" outlineLevel="0" collapsed="false">
      <c r="A2008" s="0" t="str">
        <f aca="false">MID(C2008,1,2)</f>
        <v>07</v>
      </c>
      <c r="B2008" s="0" t="str">
        <f aca="false">VLOOKUP(A2008,Nomenclature!$E$1:$F$9,2,0)</f>
        <v>Sport Loisir Culture</v>
      </c>
      <c r="C2008" s="5" t="s">
        <v>522</v>
      </c>
      <c r="D2008" s="4" t="s">
        <v>155</v>
      </c>
      <c r="E2008" s="4" t="s">
        <v>736</v>
      </c>
      <c r="F2008" s="4" t="n">
        <v>0.079316291598915</v>
      </c>
      <c r="G2008" s="4" t="n">
        <v>72.8</v>
      </c>
      <c r="H2008" s="4" t="n">
        <v>1193.5</v>
      </c>
      <c r="I2008" s="4" t="n">
        <f aca="false">SUMIFS(bibli_modele_init!$D$1:$D$4467,bibli_modele_init!$A$1:$A$4467,$C2008,bibli_modele_init!$C$1:$C$4467,$E2008)</f>
        <v>0.170868607533239</v>
      </c>
      <c r="J2008" s="0" t="n">
        <f aca="false">SUMIFS(bibli_modele_init!$E$1:$E$4467,bibli_modele_init!$A$1:$A$4467,$C2008,bibli_modele_init!$C$1:$C$4467,$E2008)</f>
        <v>72.8</v>
      </c>
      <c r="K2008" s="0" t="n">
        <f aca="false">F2008-I2008</f>
        <v>-0.091552315934324</v>
      </c>
      <c r="L2008" s="0" t="n">
        <f aca="false">G2008-J2008</f>
        <v>0</v>
      </c>
      <c r="M2008" s="0" t="n">
        <v>1</v>
      </c>
    </row>
    <row r="2009" customFormat="false" ht="15.8" hidden="false" customHeight="false" outlineLevel="0" collapsed="false">
      <c r="A2009" s="0" t="str">
        <f aca="false">MID(C2009,1,2)</f>
        <v>07</v>
      </c>
      <c r="B2009" s="0" t="str">
        <f aca="false">VLOOKUP(A2009,Nomenclature!$E$1:$F$9,2,0)</f>
        <v>Sport Loisir Culture</v>
      </c>
      <c r="C2009" s="5" t="s">
        <v>522</v>
      </c>
      <c r="D2009" s="4" t="s">
        <v>239</v>
      </c>
      <c r="E2009" s="4" t="s">
        <v>737</v>
      </c>
      <c r="F2009" s="4" t="n">
        <v>0</v>
      </c>
      <c r="G2009" s="4" t="n">
        <v>0</v>
      </c>
      <c r="H2009" s="4" t="n">
        <v>0</v>
      </c>
      <c r="I2009" s="4" t="n">
        <f aca="false">SUMIFS(bibli_modele_init!$D$1:$D$4467,bibli_modele_init!$A$1:$A$4467,$C2009,bibli_modele_init!$C$1:$C$4467,$E2009)</f>
        <v>0</v>
      </c>
      <c r="J2009" s="0" t="n">
        <f aca="false">SUMIFS(bibli_modele_init!$E$1:$E$4467,bibli_modele_init!$A$1:$A$4467,$C2009,bibli_modele_init!$C$1:$C$4467,$E2009)</f>
        <v>0</v>
      </c>
      <c r="K2009" s="0" t="n">
        <f aca="false">F2009-I2009</f>
        <v>0</v>
      </c>
      <c r="L2009" s="0" t="n">
        <f aca="false">G2009-J2009</f>
        <v>0</v>
      </c>
      <c r="M2009" s="0" t="n">
        <v>1</v>
      </c>
    </row>
    <row r="2010" customFormat="false" ht="15.8" hidden="false" customHeight="false" outlineLevel="0" collapsed="false">
      <c r="A2010" s="0" t="str">
        <f aca="false">MID(C2010,1,2)</f>
        <v>07</v>
      </c>
      <c r="B2010" s="0" t="str">
        <f aca="false">VLOOKUP(A2010,Nomenclature!$E$1:$F$9,2,0)</f>
        <v>Sport Loisir Culture</v>
      </c>
      <c r="C2010" s="5" t="s">
        <v>522</v>
      </c>
      <c r="D2010" s="4" t="s">
        <v>738</v>
      </c>
      <c r="E2010" s="4" t="s">
        <v>738</v>
      </c>
      <c r="F2010" s="4" t="n">
        <v>0.15</v>
      </c>
      <c r="G2010" s="4" t="n">
        <v>20</v>
      </c>
      <c r="H2010" s="4" t="n">
        <v>0</v>
      </c>
      <c r="I2010" s="4" t="n">
        <f aca="false">SUMIFS(bibli_modele_init!$D$1:$D$4467,bibli_modele_init!$A$1:$A$4467,$C2010,bibli_modele_init!$C$1:$C$4467,$E2010)</f>
        <v>0.15</v>
      </c>
      <c r="J2010" s="0" t="n">
        <f aca="false">SUMIFS(bibli_modele_init!$E$1:$E$4467,bibli_modele_init!$A$1:$A$4467,$C2010,bibli_modele_init!$C$1:$C$4467,$E2010)</f>
        <v>20</v>
      </c>
      <c r="K2010" s="0" t="n">
        <f aca="false">F2010-I2010</f>
        <v>0</v>
      </c>
      <c r="L2010" s="0" t="n">
        <f aca="false">G2010-J2010</f>
        <v>0</v>
      </c>
      <c r="M2010" s="0" t="n">
        <v>1</v>
      </c>
    </row>
    <row r="2011" customFormat="false" ht="15.8" hidden="false" customHeight="false" outlineLevel="0" collapsed="false">
      <c r="A2011" s="0" t="str">
        <f aca="false">MID(C2011,1,2)</f>
        <v>07</v>
      </c>
      <c r="B2011" s="0" t="str">
        <f aca="false">VLOOKUP(A2011,Nomenclature!$E$1:$F$9,2,0)</f>
        <v>Sport Loisir Culture</v>
      </c>
      <c r="C2011" s="5" t="s">
        <v>669</v>
      </c>
      <c r="D2011" s="4" t="s">
        <v>155</v>
      </c>
      <c r="E2011" s="4" t="s">
        <v>732</v>
      </c>
      <c r="F2011" s="4" t="n">
        <v>0.940909314234305</v>
      </c>
      <c r="G2011" s="4" t="n">
        <v>230.2</v>
      </c>
      <c r="H2011" s="4" t="n">
        <v>5622.375</v>
      </c>
      <c r="I2011" s="4" t="n">
        <f aca="false">SUMIFS(bibli_modele_init!$D$1:$D$4467,bibli_modele_init!$A$1:$A$4467,$C2011,bibli_modele_init!$C$1:$C$4467,$E2011)</f>
        <v>0.949476984043993</v>
      </c>
      <c r="J2011" s="0" t="n">
        <f aca="false">SUMIFS(bibli_modele_init!$E$1:$E$4467,bibli_modele_init!$A$1:$A$4467,$C2011,bibli_modele_init!$C$1:$C$4467,$E2011)</f>
        <v>306.2</v>
      </c>
      <c r="K2011" s="0" t="n">
        <f aca="false">F2011-I2011</f>
        <v>-0.00856766980968793</v>
      </c>
      <c r="L2011" s="0" t="n">
        <f aca="false">G2011-J2011</f>
        <v>-76</v>
      </c>
      <c r="M2011" s="0" t="n">
        <v>1</v>
      </c>
    </row>
    <row r="2012" customFormat="false" ht="15.8" hidden="false" customHeight="false" outlineLevel="0" collapsed="false">
      <c r="A2012" s="0" t="str">
        <f aca="false">MID(C2012,1,2)</f>
        <v>07</v>
      </c>
      <c r="B2012" s="0" t="str">
        <f aca="false">VLOOKUP(A2012,Nomenclature!$E$1:$F$9,2,0)</f>
        <v>Sport Loisir Culture</v>
      </c>
      <c r="C2012" s="5" t="s">
        <v>669</v>
      </c>
      <c r="D2012" s="4" t="s">
        <v>239</v>
      </c>
      <c r="E2012" s="4" t="s">
        <v>733</v>
      </c>
      <c r="F2012" s="4" t="n">
        <v>0.905117597725037</v>
      </c>
      <c r="G2012" s="4" t="n">
        <v>222.4</v>
      </c>
      <c r="H2012" s="4" t="n">
        <v>3169.5</v>
      </c>
      <c r="I2012" s="4" t="n">
        <f aca="false">SUMIFS(bibli_modele_init!$D$1:$D$4467,bibli_modele_init!$A$1:$A$4467,$C2012,bibli_modele_init!$C$1:$C$4467,$E2012)</f>
        <v>0.914537904612568</v>
      </c>
      <c r="J2012" s="0" t="n">
        <f aca="false">SUMIFS(bibli_modele_init!$E$1:$E$4467,bibli_modele_init!$A$1:$A$4467,$C2012,bibli_modele_init!$C$1:$C$4467,$E2012)</f>
        <v>222.4</v>
      </c>
      <c r="K2012" s="0" t="n">
        <f aca="false">F2012-I2012</f>
        <v>-0.00942030688753104</v>
      </c>
      <c r="L2012" s="0" t="n">
        <f aca="false">G2012-J2012</f>
        <v>0</v>
      </c>
      <c r="M2012" s="0" t="n">
        <v>1</v>
      </c>
    </row>
    <row r="2013" customFormat="false" ht="15.8" hidden="false" customHeight="false" outlineLevel="0" collapsed="false">
      <c r="A2013" s="0" t="str">
        <f aca="false">MID(C2013,1,2)</f>
        <v>07</v>
      </c>
      <c r="B2013" s="0" t="str">
        <f aca="false">VLOOKUP(A2013,Nomenclature!$E$1:$F$9,2,0)</f>
        <v>Sport Loisir Culture</v>
      </c>
      <c r="C2013" s="5" t="s">
        <v>669</v>
      </c>
      <c r="D2013" s="4" t="s">
        <v>155</v>
      </c>
      <c r="E2013" s="4" t="s">
        <v>734</v>
      </c>
      <c r="F2013" s="4" t="n">
        <v>0.157938349215369</v>
      </c>
      <c r="G2013" s="4" t="n">
        <v>120</v>
      </c>
      <c r="H2013" s="4" t="n">
        <v>525.75</v>
      </c>
      <c r="I2013" s="4" t="n">
        <f aca="false">SUMIFS(bibli_modele_init!$D$1:$D$4467,bibli_modele_init!$A$1:$A$4467,$C2013,bibli_modele_init!$C$1:$C$4467,$E2013)</f>
        <v>0.143438844375217</v>
      </c>
      <c r="J2013" s="0" t="n">
        <f aca="false">SUMIFS(bibli_modele_init!$E$1:$E$4467,bibli_modele_init!$A$1:$A$4467,$C2013,bibli_modele_init!$C$1:$C$4467,$E2013)</f>
        <v>120</v>
      </c>
      <c r="K2013" s="0" t="n">
        <f aca="false">F2013-I2013</f>
        <v>0.014499504840152</v>
      </c>
      <c r="L2013" s="0" t="n">
        <f aca="false">G2013-J2013</f>
        <v>0</v>
      </c>
      <c r="M2013" s="0" t="n">
        <v>1</v>
      </c>
    </row>
    <row r="2014" customFormat="false" ht="15.8" hidden="false" customHeight="false" outlineLevel="0" collapsed="false">
      <c r="A2014" s="0" t="str">
        <f aca="false">MID(C2014,1,2)</f>
        <v>07</v>
      </c>
      <c r="B2014" s="0" t="str">
        <f aca="false">VLOOKUP(A2014,Nomenclature!$E$1:$F$9,2,0)</f>
        <v>Sport Loisir Culture</v>
      </c>
      <c r="C2014" s="5" t="s">
        <v>669</v>
      </c>
      <c r="D2014" s="4" t="s">
        <v>239</v>
      </c>
      <c r="E2014" s="4" t="s">
        <v>735</v>
      </c>
      <c r="F2014" s="4" t="n">
        <v>0.151930453942636</v>
      </c>
      <c r="G2014" s="4" t="n">
        <v>120</v>
      </c>
      <c r="H2014" s="4" t="n">
        <v>525.75</v>
      </c>
      <c r="I2014" s="4" t="n">
        <f aca="false">SUMIFS(bibli_modele_init!$D$1:$D$4467,bibli_modele_init!$A$1:$A$4467,$C2014,bibli_modele_init!$C$1:$C$4467,$E2014)</f>
        <v>0.153511719702824</v>
      </c>
      <c r="J2014" s="0" t="n">
        <f aca="false">SUMIFS(bibli_modele_init!$E$1:$E$4467,bibli_modele_init!$A$1:$A$4467,$C2014,bibli_modele_init!$C$1:$C$4467,$E2014)</f>
        <v>120</v>
      </c>
      <c r="K2014" s="0" t="n">
        <f aca="false">F2014-I2014</f>
        <v>-0.00158126576018799</v>
      </c>
      <c r="L2014" s="0" t="n">
        <f aca="false">G2014-J2014</f>
        <v>0</v>
      </c>
      <c r="M2014" s="0" t="n">
        <v>1</v>
      </c>
    </row>
    <row r="2015" customFormat="false" ht="15.8" hidden="false" customHeight="false" outlineLevel="0" collapsed="false">
      <c r="A2015" s="0" t="str">
        <f aca="false">MID(C2015,1,2)</f>
        <v>07</v>
      </c>
      <c r="B2015" s="0" t="str">
        <f aca="false">VLOOKUP(A2015,Nomenclature!$E$1:$F$9,2,0)</f>
        <v>Sport Loisir Culture</v>
      </c>
      <c r="C2015" s="5" t="s">
        <v>669</v>
      </c>
      <c r="D2015" s="4" t="s">
        <v>155</v>
      </c>
      <c r="E2015" s="4" t="s">
        <v>736</v>
      </c>
      <c r="F2015" s="4" t="n">
        <v>0.221113688845062</v>
      </c>
      <c r="G2015" s="4" t="n">
        <v>145.2</v>
      </c>
      <c r="H2015" s="4" t="n">
        <v>1719.25</v>
      </c>
      <c r="I2015" s="4" t="n">
        <f aca="false">SUMIFS(bibli_modele_init!$D$1:$D$4467,bibli_modele_init!$A$1:$A$4467,$C2015,bibli_modele_init!$C$1:$C$4467,$E2015)</f>
        <v>0.200814382125304</v>
      </c>
      <c r="J2015" s="0" t="n">
        <f aca="false">SUMIFS(bibli_modele_init!$E$1:$E$4467,bibli_modele_init!$A$1:$A$4467,$C2015,bibli_modele_init!$C$1:$C$4467,$E2015)</f>
        <v>145.2</v>
      </c>
      <c r="K2015" s="0" t="n">
        <f aca="false">F2015-I2015</f>
        <v>0.020299306719758</v>
      </c>
      <c r="L2015" s="0" t="n">
        <f aca="false">G2015-J2015</f>
        <v>0</v>
      </c>
      <c r="M2015" s="0" t="n">
        <v>1</v>
      </c>
    </row>
    <row r="2016" customFormat="false" ht="15.8" hidden="false" customHeight="false" outlineLevel="0" collapsed="false">
      <c r="A2016" s="0" t="str">
        <f aca="false">MID(C2016,1,2)</f>
        <v>07</v>
      </c>
      <c r="B2016" s="0" t="str">
        <f aca="false">VLOOKUP(A2016,Nomenclature!$E$1:$F$9,2,0)</f>
        <v>Sport Loisir Culture</v>
      </c>
      <c r="C2016" s="5" t="s">
        <v>669</v>
      </c>
      <c r="D2016" s="4" t="s">
        <v>239</v>
      </c>
      <c r="E2016" s="4" t="s">
        <v>737</v>
      </c>
      <c r="F2016" s="4" t="n">
        <v>0.212702635465384</v>
      </c>
      <c r="G2016" s="4" t="n">
        <v>142.4</v>
      </c>
      <c r="H2016" s="4" t="n">
        <v>525.75</v>
      </c>
      <c r="I2016" s="4" t="n">
        <f aca="false">SUMIFS(bibli_modele_init!$D$1:$D$4467,bibli_modele_init!$A$1:$A$4467,$C2016,bibli_modele_init!$C$1:$C$4467,$E2016)</f>
        <v>0.214916407583954</v>
      </c>
      <c r="J2016" s="0" t="n">
        <f aca="false">SUMIFS(bibli_modele_init!$E$1:$E$4467,bibli_modele_init!$A$1:$A$4467,$C2016,bibli_modele_init!$C$1:$C$4467,$E2016)</f>
        <v>142.4</v>
      </c>
      <c r="K2016" s="0" t="n">
        <f aca="false">F2016-I2016</f>
        <v>-0.00221377211857002</v>
      </c>
      <c r="L2016" s="0" t="n">
        <f aca="false">G2016-J2016</f>
        <v>0</v>
      </c>
      <c r="M2016" s="0" t="n">
        <v>1</v>
      </c>
    </row>
    <row r="2017" customFormat="false" ht="15.8" hidden="false" customHeight="false" outlineLevel="0" collapsed="false">
      <c r="A2017" s="0" t="str">
        <f aca="false">MID(C2017,1,2)</f>
        <v>07</v>
      </c>
      <c r="B2017" s="0" t="str">
        <f aca="false">VLOOKUP(A2017,Nomenclature!$E$1:$F$9,2,0)</f>
        <v>Sport Loisir Culture</v>
      </c>
      <c r="C2017" s="5" t="s">
        <v>669</v>
      </c>
      <c r="D2017" s="4" t="s">
        <v>738</v>
      </c>
      <c r="E2017" s="4" t="s">
        <v>738</v>
      </c>
      <c r="F2017" s="4" t="n">
        <v>0.15</v>
      </c>
      <c r="G2017" s="4" t="n">
        <v>20</v>
      </c>
      <c r="H2017" s="4" t="n">
        <v>0</v>
      </c>
      <c r="I2017" s="4" t="n">
        <f aca="false">SUMIFS(bibli_modele_init!$D$1:$D$4467,bibli_modele_init!$A$1:$A$4467,$C2017,bibli_modele_init!$C$1:$C$4467,$E2017)</f>
        <v>0.15</v>
      </c>
      <c r="J2017" s="0" t="n">
        <f aca="false">SUMIFS(bibli_modele_init!$E$1:$E$4467,bibli_modele_init!$A$1:$A$4467,$C2017,bibli_modele_init!$C$1:$C$4467,$E2017)</f>
        <v>20</v>
      </c>
      <c r="K2017" s="0" t="n">
        <f aca="false">F2017-I2017</f>
        <v>0</v>
      </c>
      <c r="L2017" s="0" t="n">
        <f aca="false">G2017-J2017</f>
        <v>0</v>
      </c>
      <c r="M2017" s="0" t="n">
        <v>1</v>
      </c>
    </row>
    <row r="2018" customFormat="false" ht="15.8" hidden="false" customHeight="false" outlineLevel="0" collapsed="false">
      <c r="A2018" s="0" t="str">
        <f aca="false">MID(C2018,1,2)</f>
        <v>07</v>
      </c>
      <c r="B2018" s="0" t="str">
        <f aca="false">VLOOKUP(A2018,Nomenclature!$E$1:$F$9,2,0)</f>
        <v>Sport Loisir Culture</v>
      </c>
      <c r="C2018" s="5" t="s">
        <v>369</v>
      </c>
      <c r="D2018" s="4" t="s">
        <v>155</v>
      </c>
      <c r="E2018" s="4" t="s">
        <v>732</v>
      </c>
      <c r="F2018" s="4" t="n">
        <v>0.633605040552482</v>
      </c>
      <c r="G2018" s="4" t="n">
        <v>55.23</v>
      </c>
      <c r="H2018" s="4" t="n">
        <v>2369.16875</v>
      </c>
      <c r="I2018" s="4" t="n">
        <f aca="false">SUMIFS(bibli_modele_init!$D$1:$D$4467,bibli_modele_init!$A$1:$A$4467,$C2018,bibli_modele_init!$C$1:$C$4467,$E2018)</f>
        <v>0.656075771941831</v>
      </c>
      <c r="J2018" s="0" t="n">
        <f aca="false">SUMIFS(bibli_modele_init!$E$1:$E$4467,bibli_modele_init!$A$1:$A$4467,$C2018,bibli_modele_init!$C$1:$C$4467,$E2018)</f>
        <v>131.23</v>
      </c>
      <c r="K2018" s="0" t="n">
        <f aca="false">F2018-I2018</f>
        <v>-0.0224707313893491</v>
      </c>
      <c r="L2018" s="0" t="n">
        <f aca="false">G2018-J2018</f>
        <v>-76</v>
      </c>
      <c r="M2018" s="0" t="n">
        <v>1</v>
      </c>
    </row>
    <row r="2019" customFormat="false" ht="15.8" hidden="false" customHeight="false" outlineLevel="0" collapsed="false">
      <c r="A2019" s="0" t="str">
        <f aca="false">MID(C2019,1,2)</f>
        <v>07</v>
      </c>
      <c r="B2019" s="0" t="str">
        <f aca="false">VLOOKUP(A2019,Nomenclature!$E$1:$F$9,2,0)</f>
        <v>Sport Loisir Culture</v>
      </c>
      <c r="C2019" s="5" t="s">
        <v>369</v>
      </c>
      <c r="D2019" s="4" t="s">
        <v>239</v>
      </c>
      <c r="E2019" s="4" t="s">
        <v>733</v>
      </c>
      <c r="F2019" s="4" t="n">
        <v>0.484449675736028</v>
      </c>
      <c r="G2019" s="4" t="n">
        <v>47.76</v>
      </c>
      <c r="H2019" s="4" t="n">
        <v>1316.33125</v>
      </c>
      <c r="I2019" s="4" t="n">
        <f aca="false">SUMIFS(bibli_modele_init!$D$1:$D$4467,bibli_modele_init!$A$1:$A$4467,$C2019,bibli_modele_init!$C$1:$C$4467,$E2019)</f>
        <v>0.499618803125881</v>
      </c>
      <c r="J2019" s="0" t="n">
        <f aca="false">SUMIFS(bibli_modele_init!$E$1:$E$4467,bibli_modele_init!$A$1:$A$4467,$C2019,bibli_modele_init!$C$1:$C$4467,$E2019)</f>
        <v>47.76</v>
      </c>
      <c r="K2019" s="0" t="n">
        <f aca="false">F2019-I2019</f>
        <v>-0.015169127389853</v>
      </c>
      <c r="L2019" s="0" t="n">
        <f aca="false">G2019-J2019</f>
        <v>0</v>
      </c>
      <c r="M2019" s="0" t="n">
        <v>1</v>
      </c>
    </row>
    <row r="2020" customFormat="false" ht="15.8" hidden="false" customHeight="false" outlineLevel="0" collapsed="false">
      <c r="A2020" s="0" t="str">
        <f aca="false">MID(C2020,1,2)</f>
        <v>07</v>
      </c>
      <c r="B2020" s="0" t="str">
        <f aca="false">VLOOKUP(A2020,Nomenclature!$E$1:$F$9,2,0)</f>
        <v>Sport Loisir Culture</v>
      </c>
      <c r="C2020" s="5" t="s">
        <v>369</v>
      </c>
      <c r="D2020" s="4" t="s">
        <v>155</v>
      </c>
      <c r="E2020" s="4" t="s">
        <v>734</v>
      </c>
      <c r="F2020" s="4" t="n">
        <v>0.0760326048662978</v>
      </c>
      <c r="G2020" s="4" t="n">
        <v>13</v>
      </c>
      <c r="H2020" s="4" t="n">
        <v>56.95625</v>
      </c>
      <c r="I2020" s="4" t="n">
        <f aca="false">SUMIFS(bibli_modele_init!$D$1:$D$4467,bibli_modele_init!$A$1:$A$4467,$C2020,bibli_modele_init!$C$1:$C$4467,$E2020)</f>
        <v>0.0708561833697178</v>
      </c>
      <c r="J2020" s="0" t="n">
        <f aca="false">SUMIFS(bibli_modele_init!$E$1:$E$4467,bibli_modele_init!$A$1:$A$4467,$C2020,bibli_modele_init!$C$1:$C$4467,$E2020)</f>
        <v>13</v>
      </c>
      <c r="K2020" s="0" t="n">
        <f aca="false">F2020-I2020</f>
        <v>0.00517642149658</v>
      </c>
      <c r="L2020" s="0" t="n">
        <f aca="false">G2020-J2020</f>
        <v>0</v>
      </c>
      <c r="M2020" s="0" t="n">
        <v>1</v>
      </c>
    </row>
    <row r="2021" customFormat="false" ht="15.8" hidden="false" customHeight="false" outlineLevel="0" collapsed="false">
      <c r="A2021" s="0" t="str">
        <f aca="false">MID(C2021,1,2)</f>
        <v>07</v>
      </c>
      <c r="B2021" s="0" t="str">
        <f aca="false">VLOOKUP(A2021,Nomenclature!$E$1:$F$9,2,0)</f>
        <v>Sport Loisir Culture</v>
      </c>
      <c r="C2021" s="5" t="s">
        <v>369</v>
      </c>
      <c r="D2021" s="4" t="s">
        <v>239</v>
      </c>
      <c r="E2021" s="4" t="s">
        <v>735</v>
      </c>
      <c r="F2021" s="4" t="n">
        <v>0.0581339610883233</v>
      </c>
      <c r="G2021" s="4" t="n">
        <v>13</v>
      </c>
      <c r="H2021" s="4" t="n">
        <v>56.95625</v>
      </c>
      <c r="I2021" s="4" t="n">
        <f aca="false">SUMIFS(bibli_modele_init!$D$1:$D$4467,bibli_modele_init!$A$1:$A$4467,$C2021,bibli_modele_init!$C$1:$C$4467,$E2021)</f>
        <v>0.0599542563751058</v>
      </c>
      <c r="J2021" s="0" t="n">
        <f aca="false">SUMIFS(bibli_modele_init!$E$1:$E$4467,bibli_modele_init!$A$1:$A$4467,$C2021,bibli_modele_init!$C$1:$C$4467,$E2021)</f>
        <v>13</v>
      </c>
      <c r="K2021" s="0" t="n">
        <f aca="false">F2021-I2021</f>
        <v>-0.0018202952867825</v>
      </c>
      <c r="L2021" s="0" t="n">
        <f aca="false">G2021-J2021</f>
        <v>0</v>
      </c>
      <c r="M2021" s="0" t="n">
        <v>1</v>
      </c>
    </row>
    <row r="2022" customFormat="false" ht="15.8" hidden="false" customHeight="false" outlineLevel="0" collapsed="false">
      <c r="A2022" s="0" t="str">
        <f aca="false">MID(C2022,1,2)</f>
        <v>07</v>
      </c>
      <c r="B2022" s="0" t="str">
        <f aca="false">VLOOKUP(A2022,Nomenclature!$E$1:$F$9,2,0)</f>
        <v>Sport Loisir Culture</v>
      </c>
      <c r="C2022" s="5" t="s">
        <v>369</v>
      </c>
      <c r="D2022" s="4" t="s">
        <v>155</v>
      </c>
      <c r="E2022" s="4" t="s">
        <v>736</v>
      </c>
      <c r="F2022" s="4" t="n">
        <v>0.15840126013812</v>
      </c>
      <c r="G2022" s="4" t="n">
        <v>35.23</v>
      </c>
      <c r="H2022" s="4" t="n">
        <v>1109.79375</v>
      </c>
      <c r="I2022" s="4" t="n">
        <f aca="false">SUMIFS(bibli_modele_init!$D$1:$D$4467,bibli_modele_init!$A$1:$A$4467,$C2022,bibli_modele_init!$C$1:$C$4467,$E2022)</f>
        <v>0.147617048686912</v>
      </c>
      <c r="J2022" s="0" t="n">
        <f aca="false">SUMIFS(bibli_modele_init!$E$1:$E$4467,bibli_modele_init!$A$1:$A$4467,$C2022,bibli_modele_init!$C$1:$C$4467,$E2022)</f>
        <v>35.23</v>
      </c>
      <c r="K2022" s="0" t="n">
        <f aca="false">F2022-I2022</f>
        <v>0.010784211451208</v>
      </c>
      <c r="L2022" s="0" t="n">
        <f aca="false">G2022-J2022</f>
        <v>0</v>
      </c>
      <c r="M2022" s="0" t="n">
        <v>1</v>
      </c>
    </row>
    <row r="2023" customFormat="false" ht="15.8" hidden="false" customHeight="false" outlineLevel="0" collapsed="false">
      <c r="A2023" s="0" t="str">
        <f aca="false">MID(C2023,1,2)</f>
        <v>07</v>
      </c>
      <c r="B2023" s="0" t="str">
        <f aca="false">VLOOKUP(A2023,Nomenclature!$E$1:$F$9,2,0)</f>
        <v>Sport Loisir Culture</v>
      </c>
      <c r="C2023" s="5" t="s">
        <v>369</v>
      </c>
      <c r="D2023" s="4" t="s">
        <v>239</v>
      </c>
      <c r="E2023" s="4" t="s">
        <v>737</v>
      </c>
      <c r="F2023" s="4" t="n">
        <v>0.121112418934007</v>
      </c>
      <c r="G2023" s="4" t="n">
        <v>32.76</v>
      </c>
      <c r="H2023" s="4" t="n">
        <v>56.95625</v>
      </c>
      <c r="I2023" s="4" t="n">
        <f aca="false">SUMIFS(bibli_modele_init!$D$1:$D$4467,bibli_modele_init!$A$1:$A$4467,$C2023,bibli_modele_init!$C$1:$C$4467,$E2023)</f>
        <v>0.12490470078147</v>
      </c>
      <c r="J2023" s="0" t="n">
        <f aca="false">SUMIFS(bibli_modele_init!$E$1:$E$4467,bibli_modele_init!$A$1:$A$4467,$C2023,bibli_modele_init!$C$1:$C$4467,$E2023)</f>
        <v>32.76</v>
      </c>
      <c r="K2023" s="0" t="n">
        <f aca="false">F2023-I2023</f>
        <v>-0.00379228184746298</v>
      </c>
      <c r="L2023" s="0" t="n">
        <f aca="false">G2023-J2023</f>
        <v>0</v>
      </c>
      <c r="M2023" s="0" t="n">
        <v>1</v>
      </c>
    </row>
    <row r="2024" customFormat="false" ht="15.8" hidden="false" customHeight="false" outlineLevel="0" collapsed="false">
      <c r="A2024" s="0" t="str">
        <f aca="false">MID(C2024,1,2)</f>
        <v>07</v>
      </c>
      <c r="B2024" s="0" t="str">
        <f aca="false">VLOOKUP(A2024,Nomenclature!$E$1:$F$9,2,0)</f>
        <v>Sport Loisir Culture</v>
      </c>
      <c r="C2024" s="5" t="s">
        <v>369</v>
      </c>
      <c r="D2024" s="4" t="s">
        <v>738</v>
      </c>
      <c r="E2024" s="4" t="s">
        <v>738</v>
      </c>
      <c r="F2024" s="4" t="n">
        <v>0.15</v>
      </c>
      <c r="G2024" s="4" t="n">
        <v>20</v>
      </c>
      <c r="H2024" s="4" t="n">
        <v>0</v>
      </c>
      <c r="I2024" s="4" t="n">
        <f aca="false">SUMIFS(bibli_modele_init!$D$1:$D$4467,bibli_modele_init!$A$1:$A$4467,$C2024,bibli_modele_init!$C$1:$C$4467,$E2024)</f>
        <v>0.15</v>
      </c>
      <c r="J2024" s="0" t="n">
        <f aca="false">SUMIFS(bibli_modele_init!$E$1:$E$4467,bibli_modele_init!$A$1:$A$4467,$C2024,bibli_modele_init!$C$1:$C$4467,$E2024)</f>
        <v>20</v>
      </c>
      <c r="K2024" s="0" t="n">
        <f aca="false">F2024-I2024</f>
        <v>0</v>
      </c>
      <c r="L2024" s="0" t="n">
        <f aca="false">G2024-J2024</f>
        <v>0</v>
      </c>
      <c r="M2024" s="0" t="n">
        <v>1</v>
      </c>
    </row>
    <row r="2025" customFormat="false" ht="15.8" hidden="false" customHeight="false" outlineLevel="0" collapsed="false">
      <c r="A2025" s="0" t="str">
        <f aca="false">MID(C2025,1,2)</f>
        <v>07</v>
      </c>
      <c r="B2025" s="0" t="str">
        <f aca="false">VLOOKUP(A2025,Nomenclature!$E$1:$F$9,2,0)</f>
        <v>Sport Loisir Culture</v>
      </c>
      <c r="C2025" s="5" t="s">
        <v>532</v>
      </c>
      <c r="D2025" s="4" t="s">
        <v>155</v>
      </c>
      <c r="E2025" s="4" t="s">
        <v>732</v>
      </c>
      <c r="F2025" s="4" t="n">
        <v>0.604335191840526</v>
      </c>
      <c r="G2025" s="4" t="n">
        <v>139.22</v>
      </c>
      <c r="H2025" s="4" t="n">
        <v>1052.8375</v>
      </c>
      <c r="I2025" s="4" t="n">
        <f aca="false">SUMIFS(bibli_modele_init!$D$1:$D$4467,bibli_modele_init!$A$1:$A$4467,$C2025,bibli_modele_init!$C$1:$C$4467,$E2025)</f>
        <v>0.632552285760343</v>
      </c>
      <c r="J2025" s="0" t="n">
        <f aca="false">SUMIFS(bibli_modele_init!$E$1:$E$4467,bibli_modele_init!$A$1:$A$4467,$C2025,bibli_modele_init!$C$1:$C$4467,$E2025)</f>
        <v>215.22</v>
      </c>
      <c r="K2025" s="0" t="n">
        <f aca="false">F2025-I2025</f>
        <v>-0.028217093919817</v>
      </c>
      <c r="L2025" s="0" t="n">
        <f aca="false">G2025-J2025</f>
        <v>-76</v>
      </c>
      <c r="M2025" s="0" t="n">
        <v>1</v>
      </c>
    </row>
    <row r="2026" customFormat="false" ht="15.8" hidden="false" customHeight="false" outlineLevel="0" collapsed="false">
      <c r="A2026" s="0" t="str">
        <f aca="false">MID(C2026,1,2)</f>
        <v>07</v>
      </c>
      <c r="B2026" s="0" t="str">
        <f aca="false">VLOOKUP(A2026,Nomenclature!$E$1:$F$9,2,0)</f>
        <v>Sport Loisir Culture</v>
      </c>
      <c r="C2026" s="5" t="s">
        <v>532</v>
      </c>
      <c r="D2026" s="4" t="s">
        <v>239</v>
      </c>
      <c r="E2026" s="4" t="s">
        <v>733</v>
      </c>
      <c r="F2026" s="4" t="n">
        <v>0</v>
      </c>
      <c r="G2026" s="4" t="n">
        <v>0</v>
      </c>
      <c r="H2026" s="4" t="n">
        <v>0</v>
      </c>
      <c r="I2026" s="4" t="n">
        <f aca="false">SUMIFS(bibli_modele_init!$D$1:$D$4467,bibli_modele_init!$A$1:$A$4467,$C2026,bibli_modele_init!$C$1:$C$4467,$E2026)</f>
        <v>0</v>
      </c>
      <c r="J2026" s="0" t="n">
        <f aca="false">SUMIFS(bibli_modele_init!$E$1:$E$4467,bibli_modele_init!$A$1:$A$4467,$C2026,bibli_modele_init!$C$1:$C$4467,$E2026)</f>
        <v>0</v>
      </c>
      <c r="K2026" s="0" t="n">
        <f aca="false">F2026-I2026</f>
        <v>0</v>
      </c>
      <c r="L2026" s="0" t="n">
        <f aca="false">G2026-J2026</f>
        <v>0</v>
      </c>
      <c r="M2026" s="0" t="n">
        <v>1</v>
      </c>
    </row>
    <row r="2027" customFormat="false" ht="15.8" hidden="false" customHeight="false" outlineLevel="0" collapsed="false">
      <c r="A2027" s="0" t="str">
        <f aca="false">MID(C2027,1,2)</f>
        <v>07</v>
      </c>
      <c r="B2027" s="0" t="str">
        <f aca="false">VLOOKUP(A2027,Nomenclature!$E$1:$F$9,2,0)</f>
        <v>Sport Loisir Culture</v>
      </c>
      <c r="C2027" s="5" t="s">
        <v>532</v>
      </c>
      <c r="D2027" s="4" t="s">
        <v>155</v>
      </c>
      <c r="E2027" s="4" t="s">
        <v>734</v>
      </c>
      <c r="F2027" s="4" t="n">
        <v>0</v>
      </c>
      <c r="G2027" s="4" t="n">
        <v>0</v>
      </c>
      <c r="H2027" s="4" t="n">
        <v>0</v>
      </c>
      <c r="I2027" s="4" t="n">
        <f aca="false">SUMIFS(bibli_modele_init!$D$1:$D$4467,bibli_modele_init!$A$1:$A$4467,$C2027,bibli_modele_init!$C$1:$C$4467,$E2027)</f>
        <v>0</v>
      </c>
      <c r="J2027" s="0" t="n">
        <f aca="false">SUMIFS(bibli_modele_init!$E$1:$E$4467,bibli_modele_init!$A$1:$A$4467,$C2027,bibli_modele_init!$C$1:$C$4467,$E2027)</f>
        <v>0</v>
      </c>
      <c r="K2027" s="0" t="n">
        <f aca="false">F2027-I2027</f>
        <v>0</v>
      </c>
      <c r="L2027" s="0" t="n">
        <f aca="false">G2027-J2027</f>
        <v>0</v>
      </c>
      <c r="M2027" s="0" t="n">
        <v>1</v>
      </c>
    </row>
    <row r="2028" customFormat="false" ht="15.8" hidden="false" customHeight="false" outlineLevel="0" collapsed="false">
      <c r="A2028" s="0" t="str">
        <f aca="false">MID(C2028,1,2)</f>
        <v>07</v>
      </c>
      <c r="B2028" s="0" t="str">
        <f aca="false">VLOOKUP(A2028,Nomenclature!$E$1:$F$9,2,0)</f>
        <v>Sport Loisir Culture</v>
      </c>
      <c r="C2028" s="5" t="s">
        <v>532</v>
      </c>
      <c r="D2028" s="4" t="s">
        <v>239</v>
      </c>
      <c r="E2028" s="4" t="s">
        <v>735</v>
      </c>
      <c r="F2028" s="4" t="n">
        <v>0</v>
      </c>
      <c r="G2028" s="4" t="n">
        <v>0</v>
      </c>
      <c r="H2028" s="4" t="n">
        <v>0</v>
      </c>
      <c r="I2028" s="4" t="n">
        <f aca="false">SUMIFS(bibli_modele_init!$D$1:$D$4467,bibli_modele_init!$A$1:$A$4467,$C2028,bibli_modele_init!$C$1:$C$4467,$E2028)</f>
        <v>0</v>
      </c>
      <c r="J2028" s="0" t="n">
        <f aca="false">SUMIFS(bibli_modele_init!$E$1:$E$4467,bibli_modele_init!$A$1:$A$4467,$C2028,bibli_modele_init!$C$1:$C$4467,$E2028)</f>
        <v>0</v>
      </c>
      <c r="K2028" s="0" t="n">
        <f aca="false">F2028-I2028</f>
        <v>0</v>
      </c>
      <c r="L2028" s="0" t="n">
        <f aca="false">G2028-J2028</f>
        <v>0</v>
      </c>
      <c r="M2028" s="0" t="n">
        <v>1</v>
      </c>
    </row>
    <row r="2029" customFormat="false" ht="15.8" hidden="false" customHeight="false" outlineLevel="0" collapsed="false">
      <c r="A2029" s="0" t="str">
        <f aca="false">MID(C2029,1,2)</f>
        <v>07</v>
      </c>
      <c r="B2029" s="0" t="str">
        <f aca="false">VLOOKUP(A2029,Nomenclature!$E$1:$F$9,2,0)</f>
        <v>Sport Loisir Culture</v>
      </c>
      <c r="C2029" s="5" t="s">
        <v>532</v>
      </c>
      <c r="D2029" s="4" t="s">
        <v>155</v>
      </c>
      <c r="E2029" s="4" t="s">
        <v>736</v>
      </c>
      <c r="F2029" s="4" t="n">
        <v>0.0785635749392684</v>
      </c>
      <c r="G2029" s="4" t="n">
        <v>64.2199999999999</v>
      </c>
      <c r="H2029" s="4" t="n">
        <v>1052.8375</v>
      </c>
      <c r="I2029" s="4" t="n">
        <f aca="false">SUMIFS(bibli_modele_init!$D$1:$D$4467,bibli_modele_init!$A$1:$A$4467,$C2029,bibli_modele_init!$C$1:$C$4467,$E2029)</f>
        <v>0.142324264296077</v>
      </c>
      <c r="J2029" s="0" t="n">
        <f aca="false">SUMIFS(bibli_modele_init!$E$1:$E$4467,bibli_modele_init!$A$1:$A$4467,$C2029,bibli_modele_init!$C$1:$C$4467,$E2029)</f>
        <v>64.22</v>
      </c>
      <c r="K2029" s="0" t="n">
        <f aca="false">F2029-I2029</f>
        <v>-0.0637606893568086</v>
      </c>
      <c r="L2029" s="0" t="n">
        <f aca="false">G2029-J2029</f>
        <v>0</v>
      </c>
      <c r="M2029" s="0" t="n">
        <v>1</v>
      </c>
    </row>
    <row r="2030" customFormat="false" ht="15.8" hidden="false" customHeight="false" outlineLevel="0" collapsed="false">
      <c r="A2030" s="0" t="str">
        <f aca="false">MID(C2030,1,2)</f>
        <v>07</v>
      </c>
      <c r="B2030" s="0" t="str">
        <f aca="false">VLOOKUP(A2030,Nomenclature!$E$1:$F$9,2,0)</f>
        <v>Sport Loisir Culture</v>
      </c>
      <c r="C2030" s="5" t="s">
        <v>532</v>
      </c>
      <c r="D2030" s="4" t="s">
        <v>239</v>
      </c>
      <c r="E2030" s="4" t="s">
        <v>737</v>
      </c>
      <c r="F2030" s="4" t="n">
        <v>0</v>
      </c>
      <c r="G2030" s="4" t="n">
        <v>0</v>
      </c>
      <c r="H2030" s="4" t="n">
        <v>0</v>
      </c>
      <c r="I2030" s="4" t="n">
        <f aca="false">SUMIFS(bibli_modele_init!$D$1:$D$4467,bibli_modele_init!$A$1:$A$4467,$C2030,bibli_modele_init!$C$1:$C$4467,$E2030)</f>
        <v>0</v>
      </c>
      <c r="J2030" s="0" t="n">
        <f aca="false">SUMIFS(bibli_modele_init!$E$1:$E$4467,bibli_modele_init!$A$1:$A$4467,$C2030,bibli_modele_init!$C$1:$C$4467,$E2030)</f>
        <v>0</v>
      </c>
      <c r="K2030" s="0" t="n">
        <f aca="false">F2030-I2030</f>
        <v>0</v>
      </c>
      <c r="L2030" s="0" t="n">
        <f aca="false">G2030-J2030</f>
        <v>0</v>
      </c>
      <c r="M2030" s="0" t="n">
        <v>1</v>
      </c>
    </row>
    <row r="2031" customFormat="false" ht="15.8" hidden="false" customHeight="false" outlineLevel="0" collapsed="false">
      <c r="A2031" s="0" t="str">
        <f aca="false">MID(C2031,1,2)</f>
        <v>07</v>
      </c>
      <c r="B2031" s="0" t="str">
        <f aca="false">VLOOKUP(A2031,Nomenclature!$E$1:$F$9,2,0)</f>
        <v>Sport Loisir Culture</v>
      </c>
      <c r="C2031" s="5" t="s">
        <v>532</v>
      </c>
      <c r="D2031" s="4" t="s">
        <v>738</v>
      </c>
      <c r="E2031" s="4" t="s">
        <v>738</v>
      </c>
      <c r="F2031" s="4" t="n">
        <v>0.15</v>
      </c>
      <c r="G2031" s="4" t="n">
        <v>20</v>
      </c>
      <c r="H2031" s="4" t="n">
        <v>0</v>
      </c>
      <c r="I2031" s="4" t="n">
        <f aca="false">SUMIFS(bibli_modele_init!$D$1:$D$4467,bibli_modele_init!$A$1:$A$4467,$C2031,bibli_modele_init!$C$1:$C$4467,$E2031)</f>
        <v>0.15</v>
      </c>
      <c r="J2031" s="0" t="n">
        <f aca="false">SUMIFS(bibli_modele_init!$E$1:$E$4467,bibli_modele_init!$A$1:$A$4467,$C2031,bibli_modele_init!$C$1:$C$4467,$E2031)</f>
        <v>20</v>
      </c>
      <c r="K2031" s="0" t="n">
        <f aca="false">F2031-I2031</f>
        <v>0</v>
      </c>
      <c r="L2031" s="0" t="n">
        <f aca="false">G2031-J2031</f>
        <v>0</v>
      </c>
      <c r="M2031" s="0" t="n">
        <v>1</v>
      </c>
    </row>
    <row r="2032" customFormat="false" ht="15.8" hidden="false" customHeight="false" outlineLevel="0" collapsed="false">
      <c r="A2032" s="0" t="str">
        <f aca="false">MID(C2032,1,2)</f>
        <v>07</v>
      </c>
      <c r="B2032" s="0" t="str">
        <f aca="false">VLOOKUP(A2032,Nomenclature!$E$1:$F$9,2,0)</f>
        <v>Sport Loisir Culture</v>
      </c>
      <c r="C2032" s="5" t="s">
        <v>679</v>
      </c>
      <c r="D2032" s="4" t="s">
        <v>155</v>
      </c>
      <c r="E2032" s="4" t="s">
        <v>732</v>
      </c>
      <c r="F2032" s="4" t="n">
        <v>0.920091557278292</v>
      </c>
      <c r="G2032" s="4" t="n">
        <v>120.23</v>
      </c>
      <c r="H2032" s="4" t="n">
        <v>5012.91875</v>
      </c>
      <c r="I2032" s="4" t="n">
        <f aca="false">SUMIFS(bibli_modele_init!$D$1:$D$4467,bibli_modele_init!$A$1:$A$4467,$C2032,bibli_modele_init!$C$1:$C$4467,$E2032)</f>
        <v>0.929331168346196</v>
      </c>
      <c r="J2032" s="0" t="n">
        <f aca="false">SUMIFS(bibli_modele_init!$E$1:$E$4467,bibli_modele_init!$A$1:$A$4467,$C2032,bibli_modele_init!$C$1:$C$4467,$E2032)</f>
        <v>196.23</v>
      </c>
      <c r="K2032" s="0" t="n">
        <f aca="false">F2032-I2032</f>
        <v>-0.00923961106790405</v>
      </c>
      <c r="L2032" s="0" t="n">
        <f aca="false">G2032-J2032</f>
        <v>-76</v>
      </c>
      <c r="M2032" s="0" t="n">
        <v>1</v>
      </c>
    </row>
    <row r="2033" customFormat="false" ht="15.8" hidden="false" customHeight="false" outlineLevel="0" collapsed="false">
      <c r="A2033" s="0" t="str">
        <f aca="false">MID(C2033,1,2)</f>
        <v>07</v>
      </c>
      <c r="B2033" s="0" t="str">
        <f aca="false">VLOOKUP(A2033,Nomenclature!$E$1:$F$9,2,0)</f>
        <v>Sport Loisir Culture</v>
      </c>
      <c r="C2033" s="5" t="s">
        <v>679</v>
      </c>
      <c r="D2033" s="4" t="s">
        <v>239</v>
      </c>
      <c r="E2033" s="4" t="s">
        <v>733</v>
      </c>
      <c r="F2033" s="4" t="n">
        <v>0.867520289040449</v>
      </c>
      <c r="G2033" s="4" t="n">
        <v>112.76</v>
      </c>
      <c r="H2033" s="4" t="n">
        <v>2700.70625</v>
      </c>
      <c r="I2033" s="4" t="n">
        <f aca="false">SUMIFS(bibli_modele_init!$D$1:$D$4467,bibli_modele_init!$A$1:$A$4467,$C2033,bibli_modele_init!$C$1:$C$4467,$E2033)</f>
        <v>0.877820139330164</v>
      </c>
      <c r="J2033" s="0" t="n">
        <f aca="false">SUMIFS(bibli_modele_init!$E$1:$E$4467,bibli_modele_init!$A$1:$A$4467,$C2033,bibli_modele_init!$C$1:$C$4467,$E2033)</f>
        <v>112.76</v>
      </c>
      <c r="K2033" s="0" t="n">
        <f aca="false">F2033-I2033</f>
        <v>-0.010299850289715</v>
      </c>
      <c r="L2033" s="0" t="n">
        <f aca="false">G2033-J2033</f>
        <v>0</v>
      </c>
      <c r="M2033" s="0" t="n">
        <v>1</v>
      </c>
    </row>
    <row r="2034" customFormat="false" ht="15.8" hidden="false" customHeight="false" outlineLevel="0" collapsed="false">
      <c r="A2034" s="0" t="str">
        <f aca="false">MID(C2034,1,2)</f>
        <v>07</v>
      </c>
      <c r="B2034" s="0" t="str">
        <f aca="false">VLOOKUP(A2034,Nomenclature!$E$1:$F$9,2,0)</f>
        <v>Sport Loisir Culture</v>
      </c>
      <c r="C2034" s="5" t="s">
        <v>679</v>
      </c>
      <c r="D2034" s="4" t="s">
        <v>155</v>
      </c>
      <c r="E2034" s="4" t="s">
        <v>734</v>
      </c>
      <c r="F2034" s="4" t="n">
        <v>0.110410986873395</v>
      </c>
      <c r="G2034" s="4" t="n">
        <v>13</v>
      </c>
      <c r="H2034" s="4" t="n">
        <v>56.95625</v>
      </c>
      <c r="I2034" s="4" t="n">
        <f aca="false">SUMIFS(bibli_modele_init!$D$1:$D$4467,bibli_modele_init!$A$1:$A$4467,$C2034,bibli_modele_init!$C$1:$C$4467,$E2034)</f>
        <v>0.100367766181389</v>
      </c>
      <c r="J2034" s="0" t="n">
        <f aca="false">SUMIFS(bibli_modele_init!$E$1:$E$4467,bibli_modele_init!$A$1:$A$4467,$C2034,bibli_modele_init!$C$1:$C$4467,$E2034)</f>
        <v>13</v>
      </c>
      <c r="K2034" s="0" t="n">
        <f aca="false">F2034-I2034</f>
        <v>0.010043220692006</v>
      </c>
      <c r="L2034" s="0" t="n">
        <f aca="false">G2034-J2034</f>
        <v>0</v>
      </c>
      <c r="M2034" s="0" t="n">
        <v>1</v>
      </c>
    </row>
    <row r="2035" customFormat="false" ht="15.8" hidden="false" customHeight="false" outlineLevel="0" collapsed="false">
      <c r="A2035" s="0" t="str">
        <f aca="false">MID(C2035,1,2)</f>
        <v>07</v>
      </c>
      <c r="B2035" s="0" t="str">
        <f aca="false">VLOOKUP(A2035,Nomenclature!$E$1:$F$9,2,0)</f>
        <v>Sport Loisir Culture</v>
      </c>
      <c r="C2035" s="5" t="s">
        <v>679</v>
      </c>
      <c r="D2035" s="4" t="s">
        <v>239</v>
      </c>
      <c r="E2035" s="4" t="s">
        <v>735</v>
      </c>
      <c r="F2035" s="4" t="n">
        <v>0.104102434684854</v>
      </c>
      <c r="G2035" s="4" t="n">
        <v>13</v>
      </c>
      <c r="H2035" s="4" t="n">
        <v>56.95625</v>
      </c>
      <c r="I2035" s="4" t="n">
        <f aca="false">SUMIFS(bibli_modele_init!$D$1:$D$4467,bibli_modele_init!$A$1:$A$4467,$C2035,bibli_modele_init!$C$1:$C$4467,$E2035)</f>
        <v>0.10533841671962</v>
      </c>
      <c r="J2035" s="0" t="n">
        <f aca="false">SUMIFS(bibli_modele_init!$E$1:$E$4467,bibli_modele_init!$A$1:$A$4467,$C2035,bibli_modele_init!$C$1:$C$4467,$E2035)</f>
        <v>13</v>
      </c>
      <c r="K2035" s="0" t="n">
        <f aca="false">F2035-I2035</f>
        <v>-0.00123598203476599</v>
      </c>
      <c r="L2035" s="0" t="n">
        <f aca="false">G2035-J2035</f>
        <v>0</v>
      </c>
      <c r="M2035" s="0" t="n">
        <v>1</v>
      </c>
    </row>
    <row r="2036" customFormat="false" ht="15.8" hidden="false" customHeight="false" outlineLevel="0" collapsed="false">
      <c r="A2036" s="0" t="str">
        <f aca="false">MID(C2036,1,2)</f>
        <v>07</v>
      </c>
      <c r="B2036" s="0" t="str">
        <f aca="false">VLOOKUP(A2036,Nomenclature!$E$1:$F$9,2,0)</f>
        <v>Sport Loisir Culture</v>
      </c>
      <c r="C2036" s="5" t="s">
        <v>679</v>
      </c>
      <c r="D2036" s="4" t="s">
        <v>155</v>
      </c>
      <c r="E2036" s="4" t="s">
        <v>736</v>
      </c>
      <c r="F2036" s="4" t="n">
        <v>0.230022889319573</v>
      </c>
      <c r="G2036" s="4" t="n">
        <v>35.2299999999999</v>
      </c>
      <c r="H2036" s="4" t="n">
        <v>1109.79375</v>
      </c>
      <c r="I2036" s="4" t="n">
        <f aca="false">SUMIFS(bibli_modele_init!$D$1:$D$4467,bibli_modele_init!$A$1:$A$4467,$C2036,bibli_modele_init!$C$1:$C$4467,$E2036)</f>
        <v>0.209099512877894</v>
      </c>
      <c r="J2036" s="0" t="n">
        <f aca="false">SUMIFS(bibli_modele_init!$E$1:$E$4467,bibli_modele_init!$A$1:$A$4467,$C2036,bibli_modele_init!$C$1:$C$4467,$E2036)</f>
        <v>35.23</v>
      </c>
      <c r="K2036" s="0" t="n">
        <f aca="false">F2036-I2036</f>
        <v>0.020923376441679</v>
      </c>
      <c r="L2036" s="0" t="n">
        <f aca="false">G2036-J2036</f>
        <v>0</v>
      </c>
      <c r="M2036" s="0" t="n">
        <v>1</v>
      </c>
    </row>
    <row r="2037" customFormat="false" ht="15.8" hidden="false" customHeight="false" outlineLevel="0" collapsed="false">
      <c r="A2037" s="0" t="str">
        <f aca="false">MID(C2037,1,2)</f>
        <v>07</v>
      </c>
      <c r="B2037" s="0" t="str">
        <f aca="false">VLOOKUP(A2037,Nomenclature!$E$1:$F$9,2,0)</f>
        <v>Sport Loisir Culture</v>
      </c>
      <c r="C2037" s="5" t="s">
        <v>679</v>
      </c>
      <c r="D2037" s="4" t="s">
        <v>239</v>
      </c>
      <c r="E2037" s="4" t="s">
        <v>737</v>
      </c>
      <c r="F2037" s="4" t="n">
        <v>0.216880072260112</v>
      </c>
      <c r="G2037" s="4" t="n">
        <v>32.7599999999999</v>
      </c>
      <c r="H2037" s="4" t="n">
        <v>56.95625</v>
      </c>
      <c r="I2037" s="4" t="n">
        <f aca="false">SUMIFS(bibli_modele_init!$D$1:$D$4467,bibli_modele_init!$A$1:$A$4467,$C2037,bibli_modele_init!$C$1:$C$4467,$E2037)</f>
        <v>0.219455034832541</v>
      </c>
      <c r="J2037" s="0" t="n">
        <f aca="false">SUMIFS(bibli_modele_init!$E$1:$E$4467,bibli_modele_init!$A$1:$A$4467,$C2037,bibli_modele_init!$C$1:$C$4467,$E2037)</f>
        <v>32.76</v>
      </c>
      <c r="K2037" s="0" t="n">
        <f aca="false">F2037-I2037</f>
        <v>-0.00257496257242901</v>
      </c>
      <c r="L2037" s="0" t="n">
        <f aca="false">G2037-J2037</f>
        <v>0</v>
      </c>
      <c r="M2037" s="0" t="n">
        <v>1</v>
      </c>
    </row>
    <row r="2038" customFormat="false" ht="15.8" hidden="false" customHeight="false" outlineLevel="0" collapsed="false">
      <c r="A2038" s="0" t="str">
        <f aca="false">MID(C2038,1,2)</f>
        <v>07</v>
      </c>
      <c r="B2038" s="0" t="str">
        <f aca="false">VLOOKUP(A2038,Nomenclature!$E$1:$F$9,2,0)</f>
        <v>Sport Loisir Culture</v>
      </c>
      <c r="C2038" s="5" t="s">
        <v>679</v>
      </c>
      <c r="D2038" s="4" t="s">
        <v>738</v>
      </c>
      <c r="E2038" s="4" t="s">
        <v>738</v>
      </c>
      <c r="F2038" s="4" t="n">
        <v>0.15</v>
      </c>
      <c r="G2038" s="4" t="n">
        <v>20</v>
      </c>
      <c r="H2038" s="4" t="n">
        <v>0</v>
      </c>
      <c r="I2038" s="4" t="n">
        <f aca="false">SUMIFS(bibli_modele_init!$D$1:$D$4467,bibli_modele_init!$A$1:$A$4467,$C2038,bibli_modele_init!$C$1:$C$4467,$E2038)</f>
        <v>0.15</v>
      </c>
      <c r="J2038" s="0" t="n">
        <f aca="false">SUMIFS(bibli_modele_init!$E$1:$E$4467,bibli_modele_init!$A$1:$A$4467,$C2038,bibli_modele_init!$C$1:$C$4467,$E2038)</f>
        <v>20</v>
      </c>
      <c r="K2038" s="0" t="n">
        <f aca="false">F2038-I2038</f>
        <v>0</v>
      </c>
      <c r="L2038" s="0" t="n">
        <f aca="false">G2038-J2038</f>
        <v>0</v>
      </c>
      <c r="M2038" s="0" t="n">
        <v>1</v>
      </c>
    </row>
    <row r="2039" customFormat="false" ht="15.8" hidden="false" customHeight="false" outlineLevel="0" collapsed="false">
      <c r="A2039" s="0" t="str">
        <f aca="false">MID(C2039,1,2)</f>
        <v>07</v>
      </c>
      <c r="B2039" s="0" t="str">
        <f aca="false">VLOOKUP(A2039,Nomenclature!$E$1:$F$9,2,0)</f>
        <v>Sport Loisir Culture</v>
      </c>
      <c r="C2039" s="5" t="s">
        <v>313</v>
      </c>
      <c r="D2039" s="4" t="s">
        <v>155</v>
      </c>
      <c r="E2039" s="4" t="s">
        <v>732</v>
      </c>
      <c r="F2039" s="4" t="n">
        <v>0.833971198117156</v>
      </c>
      <c r="G2039" s="4" t="n">
        <v>175.741888520066</v>
      </c>
      <c r="H2039" s="4" t="n">
        <v>1034.4</v>
      </c>
      <c r="I2039" s="4" t="n">
        <f aca="false">SUMIFS(bibli_modele_init!$D$1:$D$4467,bibli_modele_init!$A$1:$A$4467,$C2039,bibli_modele_init!$C$1:$C$4467,$E2039)</f>
        <v>0.852064345423757</v>
      </c>
      <c r="J2039" s="0" t="n">
        <f aca="false">SUMIFS(bibli_modele_init!$E$1:$E$4467,bibli_modele_init!$A$1:$A$4467,$C2039,bibli_modele_init!$C$1:$C$4467,$E2039)</f>
        <v>253.118673662406</v>
      </c>
      <c r="K2039" s="0" t="n">
        <f aca="false">F2039-I2039</f>
        <v>-0.0180931473066011</v>
      </c>
      <c r="L2039" s="0" t="n">
        <f aca="false">G2039-J2039</f>
        <v>-77.37678514234</v>
      </c>
      <c r="M2039" s="0" t="n">
        <v>1</v>
      </c>
    </row>
    <row r="2040" customFormat="false" ht="15.8" hidden="false" customHeight="false" outlineLevel="0" collapsed="false">
      <c r="A2040" s="0" t="str">
        <f aca="false">MID(C2040,1,2)</f>
        <v>07</v>
      </c>
      <c r="B2040" s="0" t="str">
        <f aca="false">VLOOKUP(A2040,Nomenclature!$E$1:$F$9,2,0)</f>
        <v>Sport Loisir Culture</v>
      </c>
      <c r="C2040" s="5" t="s">
        <v>313</v>
      </c>
      <c r="D2040" s="4" t="s">
        <v>239</v>
      </c>
      <c r="E2040" s="4" t="s">
        <v>733</v>
      </c>
      <c r="F2040" s="4" t="n">
        <v>0</v>
      </c>
      <c r="G2040" s="4" t="n">
        <v>0</v>
      </c>
      <c r="H2040" s="4" t="n">
        <v>0</v>
      </c>
      <c r="I2040" s="4" t="n">
        <f aca="false">SUMIFS(bibli_modele_init!$D$1:$D$4467,bibli_modele_init!$A$1:$A$4467,$C2040,bibli_modele_init!$C$1:$C$4467,$E2040)</f>
        <v>0.501666168733157</v>
      </c>
      <c r="J2040" s="0" t="n">
        <f aca="false">SUMIFS(bibli_modele_init!$E$1:$E$4467,bibli_modele_init!$A$1:$A$4467,$C2040,bibli_modele_init!$C$1:$C$4467,$E2040)</f>
        <v>115.2</v>
      </c>
      <c r="K2040" s="0" t="n">
        <f aca="false">F2040-I2040</f>
        <v>-0.501666168733157</v>
      </c>
      <c r="L2040" s="0" t="n">
        <f aca="false">G2040-J2040</f>
        <v>-115.2</v>
      </c>
      <c r="M2040" s="0" t="n">
        <v>1</v>
      </c>
    </row>
    <row r="2041" customFormat="false" ht="15.8" hidden="false" customHeight="false" outlineLevel="0" collapsed="false">
      <c r="A2041" s="0" t="str">
        <f aca="false">MID(C2041,1,2)</f>
        <v>07</v>
      </c>
      <c r="B2041" s="0" t="str">
        <f aca="false">VLOOKUP(A2041,Nomenclature!$E$1:$F$9,2,0)</f>
        <v>Sport Loisir Culture</v>
      </c>
      <c r="C2041" s="5" t="s">
        <v>313</v>
      </c>
      <c r="D2041" s="4" t="s">
        <v>155</v>
      </c>
      <c r="E2041" s="4" t="s">
        <v>734</v>
      </c>
      <c r="F2041" s="4" t="n">
        <v>0.139988022576836</v>
      </c>
      <c r="G2041" s="4" t="n">
        <v>115.2</v>
      </c>
      <c r="H2041" s="4" t="n">
        <v>420.6</v>
      </c>
      <c r="I2041" s="4" t="n">
        <f aca="false">SUMIFS(bibli_modele_init!$D$1:$D$4467,bibli_modele_init!$A$1:$A$4467,$C2041,bibli_modele_init!$C$1:$C$4467,$E2041)</f>
        <v>0.128722577897946</v>
      </c>
      <c r="J2041" s="0" t="n">
        <f aca="false">SUMIFS(bibli_modele_init!$E$1:$E$4467,bibli_modele_init!$A$1:$A$4467,$C2041,bibli_modele_init!$C$1:$C$4467,$E2041)</f>
        <v>115.2</v>
      </c>
      <c r="K2041" s="0" t="n">
        <f aca="false">F2041-I2041</f>
        <v>0.01126544467889</v>
      </c>
      <c r="L2041" s="0" t="n">
        <f aca="false">G2041-J2041</f>
        <v>0</v>
      </c>
      <c r="M2041" s="0" t="n">
        <v>1</v>
      </c>
    </row>
    <row r="2042" customFormat="false" ht="15.8" hidden="false" customHeight="false" outlineLevel="0" collapsed="false">
      <c r="A2042" s="0" t="str">
        <f aca="false">MID(C2042,1,2)</f>
        <v>07</v>
      </c>
      <c r="B2042" s="0" t="str">
        <f aca="false">VLOOKUP(A2042,Nomenclature!$E$1:$F$9,2,0)</f>
        <v>Sport Loisir Culture</v>
      </c>
      <c r="C2042" s="5" t="s">
        <v>313</v>
      </c>
      <c r="D2042" s="4" t="s">
        <v>239</v>
      </c>
      <c r="E2042" s="4" t="s">
        <v>735</v>
      </c>
      <c r="F2042" s="4" t="n">
        <v>0.493155618563055</v>
      </c>
      <c r="G2042" s="4" t="n">
        <v>115.2</v>
      </c>
      <c r="H2042" s="4" t="n">
        <v>420.6</v>
      </c>
      <c r="I2042" s="4" t="n">
        <f aca="false">SUMIFS(bibli_modele_init!$D$1:$D$4467,bibli_modele_init!$A$1:$A$4467,$C2042,bibli_modele_init!$C$1:$C$4467,$E2042)</f>
        <v>0.0842082497516371</v>
      </c>
      <c r="J2042" s="0" t="n">
        <f aca="false">SUMIFS(bibli_modele_init!$E$1:$E$4467,bibli_modele_init!$A$1:$A$4467,$C2042,bibli_modele_init!$C$1:$C$4467,$E2042)</f>
        <v>115.2</v>
      </c>
      <c r="K2042" s="0" t="n">
        <f aca="false">F2042-I2042</f>
        <v>0.408947368811418</v>
      </c>
      <c r="L2042" s="0" t="n">
        <f aca="false">G2042-J2042</f>
        <v>0</v>
      </c>
      <c r="M2042" s="0" t="n">
        <v>1</v>
      </c>
    </row>
    <row r="2043" customFormat="false" ht="15.8" hidden="false" customHeight="false" outlineLevel="0" collapsed="false">
      <c r="A2043" s="0" t="str">
        <f aca="false">MID(C2043,1,2)</f>
        <v>07</v>
      </c>
      <c r="B2043" s="0" t="str">
        <f aca="false">VLOOKUP(A2043,Nomenclature!$E$1:$F$9,2,0)</f>
        <v>Sport Loisir Culture</v>
      </c>
      <c r="C2043" s="5" t="s">
        <v>313</v>
      </c>
      <c r="D2043" s="4" t="s">
        <v>155</v>
      </c>
      <c r="E2043" s="4" t="s">
        <v>736</v>
      </c>
      <c r="F2043" s="4" t="n">
        <v>0.195983231557532</v>
      </c>
      <c r="G2043" s="4" t="n">
        <v>152.64</v>
      </c>
      <c r="H2043" s="4" t="n">
        <v>1034.4</v>
      </c>
      <c r="I2043" s="4" t="n">
        <f aca="false">SUMIFS(bibli_modele_init!$D$1:$D$4467,bibli_modele_init!$A$1:$A$4467,$C2043,bibli_modele_init!$C$1:$C$4467,$E2043)</f>
        <v>0.180211609057125</v>
      </c>
      <c r="J2043" s="0" t="n">
        <f aca="false">SUMIFS(bibli_modele_init!$E$1:$E$4467,bibli_modele_init!$A$1:$A$4467,$C2043,bibli_modele_init!$C$1:$C$4467,$E2043)</f>
        <v>152.64</v>
      </c>
      <c r="K2043" s="0" t="n">
        <f aca="false">F2043-I2043</f>
        <v>0.015771622500407</v>
      </c>
      <c r="L2043" s="0" t="n">
        <f aca="false">G2043-J2043</f>
        <v>0</v>
      </c>
      <c r="M2043" s="0" t="n">
        <v>1</v>
      </c>
    </row>
    <row r="2044" customFormat="false" ht="15.8" hidden="false" customHeight="false" outlineLevel="0" collapsed="false">
      <c r="A2044" s="0" t="str">
        <f aca="false">MID(C2044,1,2)</f>
        <v>07</v>
      </c>
      <c r="B2044" s="0" t="str">
        <f aca="false">VLOOKUP(A2044,Nomenclature!$E$1:$F$9,2,0)</f>
        <v>Sport Loisir Culture</v>
      </c>
      <c r="C2044" s="5" t="s">
        <v>313</v>
      </c>
      <c r="D2044" s="4" t="s">
        <v>239</v>
      </c>
      <c r="E2044" s="4" t="s">
        <v>737</v>
      </c>
      <c r="F2044" s="4" t="n">
        <v>0</v>
      </c>
      <c r="G2044" s="4" t="n">
        <v>0</v>
      </c>
      <c r="H2044" s="4" t="n">
        <v>0</v>
      </c>
      <c r="I2044" s="4" t="n">
        <f aca="false">SUMIFS(bibli_modele_init!$D$1:$D$4467,bibli_modele_init!$A$1:$A$4467,$C2044,bibli_modele_init!$C$1:$C$4467,$E2044)</f>
        <v>0.117891549652292</v>
      </c>
      <c r="J2044" s="0" t="n">
        <f aca="false">SUMIFS(bibli_modele_init!$E$1:$E$4467,bibli_modele_init!$A$1:$A$4467,$C2044,bibli_modele_init!$C$1:$C$4467,$E2044)</f>
        <v>115.2</v>
      </c>
      <c r="K2044" s="0" t="n">
        <f aca="false">F2044-I2044</f>
        <v>-0.117891549652292</v>
      </c>
      <c r="L2044" s="0" t="n">
        <f aca="false">G2044-J2044</f>
        <v>-115.2</v>
      </c>
      <c r="M2044" s="0" t="n">
        <v>1</v>
      </c>
    </row>
    <row r="2045" customFormat="false" ht="15.8" hidden="false" customHeight="false" outlineLevel="0" collapsed="false">
      <c r="A2045" s="0" t="str">
        <f aca="false">MID(C2045,1,2)</f>
        <v>07</v>
      </c>
      <c r="B2045" s="0" t="str">
        <f aca="false">VLOOKUP(A2045,Nomenclature!$E$1:$F$9,2,0)</f>
        <v>Sport Loisir Culture</v>
      </c>
      <c r="C2045" s="5" t="s">
        <v>313</v>
      </c>
      <c r="D2045" s="4" t="s">
        <v>738</v>
      </c>
      <c r="E2045" s="4" t="s">
        <v>738</v>
      </c>
      <c r="F2045" s="4" t="n">
        <v>0.15</v>
      </c>
      <c r="G2045" s="4" t="n">
        <v>20</v>
      </c>
      <c r="H2045" s="4" t="n">
        <v>0</v>
      </c>
      <c r="I2045" s="4" t="n">
        <f aca="false">SUMIFS(bibli_modele_init!$D$1:$D$4467,bibli_modele_init!$A$1:$A$4467,$C2045,bibli_modele_init!$C$1:$C$4467,$E2045)</f>
        <v>0.15</v>
      </c>
      <c r="J2045" s="0" t="n">
        <f aca="false">SUMIFS(bibli_modele_init!$E$1:$E$4467,bibli_modele_init!$A$1:$A$4467,$C2045,bibli_modele_init!$C$1:$C$4467,$E2045)</f>
        <v>20</v>
      </c>
      <c r="K2045" s="0" t="n">
        <f aca="false">F2045-I2045</f>
        <v>0</v>
      </c>
      <c r="L2045" s="0" t="n">
        <f aca="false">G2045-J2045</f>
        <v>0</v>
      </c>
      <c r="M2045" s="0" t="n">
        <v>1</v>
      </c>
    </row>
    <row r="2046" customFormat="false" ht="15.8" hidden="false" customHeight="false" outlineLevel="0" collapsed="false">
      <c r="A2046" s="0" t="str">
        <f aca="false">MID(C2046,1,2)</f>
        <v>07</v>
      </c>
      <c r="B2046" s="0" t="str">
        <f aca="false">VLOOKUP(A2046,Nomenclature!$E$1:$F$9,2,0)</f>
        <v>Sport Loisir Culture</v>
      </c>
      <c r="C2046" s="5" t="s">
        <v>505</v>
      </c>
      <c r="D2046" s="4" t="s">
        <v>155</v>
      </c>
      <c r="E2046" s="4" t="s">
        <v>732</v>
      </c>
      <c r="F2046" s="4" t="n">
        <v>0</v>
      </c>
      <c r="G2046" s="4" t="n">
        <v>0</v>
      </c>
      <c r="H2046" s="4" t="n">
        <v>0</v>
      </c>
      <c r="I2046" s="4" t="n">
        <f aca="false">SUMIFS(bibli_modele_init!$D$1:$D$4467,bibli_modele_init!$A$1:$A$4467,$C2046,bibli_modele_init!$C$1:$C$4467,$E2046)</f>
        <v>0.763942936361077</v>
      </c>
      <c r="J2046" s="0" t="n">
        <f aca="false">SUMIFS(bibli_modele_init!$E$1:$E$4467,bibli_modele_init!$A$1:$A$4467,$C2046,bibli_modele_init!$C$1:$C$4467,$E2046)</f>
        <v>230.08</v>
      </c>
      <c r="K2046" s="0" t="n">
        <f aca="false">F2046-I2046</f>
        <v>-0.763942936361077</v>
      </c>
      <c r="L2046" s="0" t="n">
        <f aca="false">G2046-J2046</f>
        <v>-230.08</v>
      </c>
      <c r="M2046" s="0" t="n">
        <v>1</v>
      </c>
    </row>
    <row r="2047" customFormat="false" ht="15.8" hidden="false" customHeight="false" outlineLevel="0" collapsed="false">
      <c r="A2047" s="0" t="str">
        <f aca="false">MID(C2047,1,2)</f>
        <v>07</v>
      </c>
      <c r="B2047" s="0" t="str">
        <f aca="false">VLOOKUP(A2047,Nomenclature!$E$1:$F$9,2,0)</f>
        <v>Sport Loisir Culture</v>
      </c>
      <c r="C2047" s="5" t="s">
        <v>505</v>
      </c>
      <c r="D2047" s="4" t="s">
        <v>239</v>
      </c>
      <c r="E2047" s="4" t="s">
        <v>733</v>
      </c>
      <c r="F2047" s="4" t="n">
        <v>0</v>
      </c>
      <c r="G2047" s="4" t="n">
        <v>0</v>
      </c>
      <c r="H2047" s="4" t="n">
        <v>0</v>
      </c>
      <c r="I2047" s="4" t="n">
        <f aca="false">SUMIFS(bibli_modele_init!$D$1:$D$4467,bibli_modele_init!$A$1:$A$4467,$C2047,bibli_modele_init!$C$1:$C$4467,$E2047)</f>
        <v>0</v>
      </c>
      <c r="J2047" s="0" t="n">
        <f aca="false">SUMIFS(bibli_modele_init!$E$1:$E$4467,bibli_modele_init!$A$1:$A$4467,$C2047,bibli_modele_init!$C$1:$C$4467,$E2047)</f>
        <v>0</v>
      </c>
      <c r="K2047" s="0" t="n">
        <f aca="false">F2047-I2047</f>
        <v>0</v>
      </c>
      <c r="L2047" s="0" t="n">
        <f aca="false">G2047-J2047</f>
        <v>0</v>
      </c>
      <c r="M2047" s="0" t="n">
        <v>1</v>
      </c>
    </row>
    <row r="2048" customFormat="false" ht="15.8" hidden="false" customHeight="false" outlineLevel="0" collapsed="false">
      <c r="A2048" s="0" t="str">
        <f aca="false">MID(C2048,1,2)</f>
        <v>07</v>
      </c>
      <c r="B2048" s="0" t="str">
        <f aca="false">VLOOKUP(A2048,Nomenclature!$E$1:$F$9,2,0)</f>
        <v>Sport Loisir Culture</v>
      </c>
      <c r="C2048" s="5" t="s">
        <v>505</v>
      </c>
      <c r="D2048" s="4" t="s">
        <v>155</v>
      </c>
      <c r="E2048" s="4" t="s">
        <v>734</v>
      </c>
      <c r="F2048" s="4" t="n">
        <v>0.406335661369152</v>
      </c>
      <c r="G2048" s="4" t="n">
        <v>115.2</v>
      </c>
      <c r="H2048" s="4" t="n">
        <v>420.6</v>
      </c>
      <c r="I2048" s="4" t="n">
        <f aca="false">SUMIFS(bibli_modele_init!$D$1:$D$4467,bibli_modele_init!$A$1:$A$4467,$C2048,bibli_modele_init!$C$1:$C$4467,$E2048)</f>
        <v>0.101945456489756</v>
      </c>
      <c r="J2048" s="0" t="n">
        <f aca="false">SUMIFS(bibli_modele_init!$E$1:$E$4467,bibli_modele_init!$A$1:$A$4467,$C2048,bibli_modele_init!$C$1:$C$4467,$E2048)</f>
        <v>115.2</v>
      </c>
      <c r="K2048" s="0" t="n">
        <f aca="false">F2048-I2048</f>
        <v>0.304390204879396</v>
      </c>
      <c r="L2048" s="0" t="n">
        <f aca="false">G2048-J2048</f>
        <v>0</v>
      </c>
      <c r="M2048" s="0" t="n">
        <v>1</v>
      </c>
    </row>
    <row r="2049" customFormat="false" ht="15.8" hidden="false" customHeight="false" outlineLevel="0" collapsed="false">
      <c r="A2049" s="0" t="str">
        <f aca="false">MID(C2049,1,2)</f>
        <v>07</v>
      </c>
      <c r="B2049" s="0" t="str">
        <f aca="false">VLOOKUP(A2049,Nomenclature!$E$1:$F$9,2,0)</f>
        <v>Sport Loisir Culture</v>
      </c>
      <c r="C2049" s="5" t="s">
        <v>505</v>
      </c>
      <c r="D2049" s="4" t="s">
        <v>239</v>
      </c>
      <c r="E2049" s="4" t="s">
        <v>735</v>
      </c>
      <c r="F2049" s="4" t="n">
        <v>0</v>
      </c>
      <c r="G2049" s="4" t="n">
        <v>0</v>
      </c>
      <c r="H2049" s="4" t="n">
        <v>0</v>
      </c>
      <c r="I2049" s="4" t="n">
        <f aca="false">SUMIFS(bibli_modele_init!$D$1:$D$4467,bibli_modele_init!$A$1:$A$4467,$C2049,bibli_modele_init!$C$1:$C$4467,$E2049)</f>
        <v>0</v>
      </c>
      <c r="J2049" s="0" t="n">
        <f aca="false">SUMIFS(bibli_modele_init!$E$1:$E$4467,bibli_modele_init!$A$1:$A$4467,$C2049,bibli_modele_init!$C$1:$C$4467,$E2049)</f>
        <v>0</v>
      </c>
      <c r="K2049" s="0" t="n">
        <f aca="false">F2049-I2049</f>
        <v>0</v>
      </c>
      <c r="L2049" s="0" t="n">
        <f aca="false">G2049-J2049</f>
        <v>0</v>
      </c>
      <c r="M2049" s="0" t="n">
        <v>1</v>
      </c>
    </row>
    <row r="2050" customFormat="false" ht="15.8" hidden="false" customHeight="false" outlineLevel="0" collapsed="false">
      <c r="A2050" s="0" t="str">
        <f aca="false">MID(C2050,1,2)</f>
        <v>07</v>
      </c>
      <c r="B2050" s="0" t="str">
        <f aca="false">VLOOKUP(A2050,Nomenclature!$E$1:$F$9,2,0)</f>
        <v>Sport Loisir Culture</v>
      </c>
      <c r="C2050" s="5" t="s">
        <v>505</v>
      </c>
      <c r="D2050" s="4" t="s">
        <v>155</v>
      </c>
      <c r="E2050" s="4" t="s">
        <v>736</v>
      </c>
      <c r="F2050" s="4" t="n">
        <v>0.73600421701608</v>
      </c>
      <c r="G2050" s="4" t="n">
        <v>154.08</v>
      </c>
      <c r="H2050" s="4" t="n">
        <v>1034.4</v>
      </c>
      <c r="I2050" s="4" t="n">
        <f aca="false">SUMIFS(bibli_modele_init!$D$1:$D$4467,bibli_modele_init!$A$1:$A$4467,$C2050,bibli_modele_init!$C$1:$C$4467,$E2050)</f>
        <v>0.184655921188992</v>
      </c>
      <c r="J2050" s="0" t="n">
        <f aca="false">SUMIFS(bibli_modele_init!$E$1:$E$4467,bibli_modele_init!$A$1:$A$4467,$C2050,bibli_modele_init!$C$1:$C$4467,$E2050)</f>
        <v>154.08</v>
      </c>
      <c r="K2050" s="0" t="n">
        <f aca="false">F2050-I2050</f>
        <v>0.551348295827088</v>
      </c>
      <c r="L2050" s="0" t="n">
        <f aca="false">G2050-J2050</f>
        <v>0</v>
      </c>
      <c r="M2050" s="0" t="n">
        <v>1</v>
      </c>
    </row>
    <row r="2051" customFormat="false" ht="15.8" hidden="false" customHeight="false" outlineLevel="0" collapsed="false">
      <c r="A2051" s="0" t="str">
        <f aca="false">MID(C2051,1,2)</f>
        <v>07</v>
      </c>
      <c r="B2051" s="0" t="str">
        <f aca="false">VLOOKUP(A2051,Nomenclature!$E$1:$F$9,2,0)</f>
        <v>Sport Loisir Culture</v>
      </c>
      <c r="C2051" s="5" t="s">
        <v>505</v>
      </c>
      <c r="D2051" s="4" t="s">
        <v>239</v>
      </c>
      <c r="E2051" s="4" t="s">
        <v>737</v>
      </c>
      <c r="F2051" s="4" t="n">
        <v>0</v>
      </c>
      <c r="G2051" s="4" t="n">
        <v>0</v>
      </c>
      <c r="H2051" s="4" t="n">
        <v>0</v>
      </c>
      <c r="I2051" s="4" t="n">
        <f aca="false">SUMIFS(bibli_modele_init!$D$1:$D$4467,bibli_modele_init!$A$1:$A$4467,$C2051,bibli_modele_init!$C$1:$C$4467,$E2051)</f>
        <v>0</v>
      </c>
      <c r="J2051" s="0" t="n">
        <f aca="false">SUMIFS(bibli_modele_init!$E$1:$E$4467,bibli_modele_init!$A$1:$A$4467,$C2051,bibli_modele_init!$C$1:$C$4467,$E2051)</f>
        <v>0</v>
      </c>
      <c r="K2051" s="0" t="n">
        <f aca="false">F2051-I2051</f>
        <v>0</v>
      </c>
      <c r="L2051" s="0" t="n">
        <f aca="false">G2051-J2051</f>
        <v>0</v>
      </c>
      <c r="M2051" s="0" t="n">
        <v>1</v>
      </c>
    </row>
    <row r="2052" customFormat="false" ht="15.8" hidden="false" customHeight="false" outlineLevel="0" collapsed="false">
      <c r="A2052" s="0" t="str">
        <f aca="false">MID(C2052,1,2)</f>
        <v>07</v>
      </c>
      <c r="B2052" s="0" t="str">
        <f aca="false">VLOOKUP(A2052,Nomenclature!$E$1:$F$9,2,0)</f>
        <v>Sport Loisir Culture</v>
      </c>
      <c r="C2052" s="5" t="s">
        <v>505</v>
      </c>
      <c r="D2052" s="4" t="s">
        <v>738</v>
      </c>
      <c r="E2052" s="4" t="s">
        <v>738</v>
      </c>
      <c r="F2052" s="4" t="n">
        <v>0.15</v>
      </c>
      <c r="G2052" s="4" t="n">
        <v>20</v>
      </c>
      <c r="H2052" s="4" t="n">
        <v>0</v>
      </c>
      <c r="I2052" s="4" t="n">
        <f aca="false">SUMIFS(bibli_modele_init!$D$1:$D$4467,bibli_modele_init!$A$1:$A$4467,$C2052,bibli_modele_init!$C$1:$C$4467,$E2052)</f>
        <v>0.15</v>
      </c>
      <c r="J2052" s="0" t="n">
        <f aca="false">SUMIFS(bibli_modele_init!$E$1:$E$4467,bibli_modele_init!$A$1:$A$4467,$C2052,bibli_modele_init!$C$1:$C$4467,$E2052)</f>
        <v>20</v>
      </c>
      <c r="K2052" s="0" t="n">
        <f aca="false">F2052-I2052</f>
        <v>0</v>
      </c>
      <c r="L2052" s="0" t="n">
        <f aca="false">G2052-J2052</f>
        <v>0</v>
      </c>
      <c r="M2052" s="0" t="n">
        <v>1</v>
      </c>
    </row>
    <row r="2053" customFormat="false" ht="15.8" hidden="false" customHeight="false" outlineLevel="0" collapsed="false">
      <c r="A2053" s="0" t="str">
        <f aca="false">MID(C2053,1,2)</f>
        <v>07</v>
      </c>
      <c r="B2053" s="0" t="str">
        <f aca="false">VLOOKUP(A2053,Nomenclature!$E$1:$F$9,2,0)</f>
        <v>Sport Loisir Culture</v>
      </c>
      <c r="C2053" s="5" t="s">
        <v>650</v>
      </c>
      <c r="D2053" s="4" t="s">
        <v>155</v>
      </c>
      <c r="E2053" s="4" t="s">
        <v>732</v>
      </c>
      <c r="F2053" s="4" t="n">
        <v>0.889572945835955</v>
      </c>
      <c r="G2053" s="4" t="n">
        <v>142.035571467763</v>
      </c>
      <c r="H2053" s="4" t="n">
        <v>2293.775</v>
      </c>
      <c r="I2053" s="4" t="n">
        <f aca="false">SUMIFS(bibli_modele_init!$D$1:$D$4467,bibli_modele_init!$A$1:$A$4467,$C2053,bibli_modele_init!$C$1:$C$4467,$E2053)</f>
        <v>0.897885954408575</v>
      </c>
      <c r="J2053" s="0" t="n">
        <f aca="false">SUMIFS(bibli_modele_init!$E$1:$E$4467,bibli_modele_init!$A$1:$A$4467,$C2053,bibli_modele_init!$C$1:$C$4467,$E2053)</f>
        <v>218.945693773189</v>
      </c>
      <c r="K2053" s="0" t="n">
        <f aca="false">F2053-I2053</f>
        <v>-0.00831300857262007</v>
      </c>
      <c r="L2053" s="0" t="n">
        <f aca="false">G2053-J2053</f>
        <v>-76.910122305426</v>
      </c>
      <c r="M2053" s="0" t="n">
        <v>1</v>
      </c>
    </row>
    <row r="2054" customFormat="false" ht="15.8" hidden="false" customHeight="false" outlineLevel="0" collapsed="false">
      <c r="A2054" s="0" t="str">
        <f aca="false">MID(C2054,1,2)</f>
        <v>07</v>
      </c>
      <c r="B2054" s="0" t="str">
        <f aca="false">VLOOKUP(A2054,Nomenclature!$E$1:$F$9,2,0)</f>
        <v>Sport Loisir Culture</v>
      </c>
      <c r="C2054" s="5" t="s">
        <v>650</v>
      </c>
      <c r="D2054" s="4" t="s">
        <v>239</v>
      </c>
      <c r="E2054" s="4" t="s">
        <v>733</v>
      </c>
      <c r="F2054" s="4" t="n">
        <v>0.790967040912202</v>
      </c>
      <c r="G2054" s="4" t="n">
        <v>137.722976223136</v>
      </c>
      <c r="H2054" s="4" t="n">
        <v>1679.975</v>
      </c>
      <c r="I2054" s="4" t="n">
        <f aca="false">SUMIFS(bibli_modele_init!$D$1:$D$4467,bibli_modele_init!$A$1:$A$4467,$C2054,bibli_modele_init!$C$1:$C$4467,$E2054)</f>
        <v>0.79876516351615</v>
      </c>
      <c r="J2054" s="0" t="n">
        <f aca="false">SUMIFS(bibli_modele_init!$E$1:$E$4467,bibli_modele_init!$A$1:$A$4467,$C2054,bibli_modele_init!$C$1:$C$4467,$E2054)</f>
        <v>138.481411477658</v>
      </c>
      <c r="K2054" s="0" t="n">
        <f aca="false">F2054-I2054</f>
        <v>-0.00779812260394797</v>
      </c>
      <c r="L2054" s="0" t="n">
        <f aca="false">G2054-J2054</f>
        <v>-0.758435254522027</v>
      </c>
      <c r="M2054" s="0" t="n">
        <v>1</v>
      </c>
    </row>
    <row r="2055" customFormat="false" ht="15.8" hidden="false" customHeight="false" outlineLevel="0" collapsed="false">
      <c r="A2055" s="0" t="str">
        <f aca="false">MID(C2055,1,2)</f>
        <v>07</v>
      </c>
      <c r="B2055" s="0" t="str">
        <f aca="false">VLOOKUP(A2055,Nomenclature!$E$1:$F$9,2,0)</f>
        <v>Sport Loisir Culture</v>
      </c>
      <c r="C2055" s="5" t="s">
        <v>650</v>
      </c>
      <c r="D2055" s="4" t="s">
        <v>155</v>
      </c>
      <c r="E2055" s="4" t="s">
        <v>734</v>
      </c>
      <c r="F2055" s="4" t="n">
        <v>0.14932117308916</v>
      </c>
      <c r="G2055" s="4" t="n">
        <v>95.9999999999999</v>
      </c>
      <c r="H2055" s="4" t="n">
        <v>420.6</v>
      </c>
      <c r="I2055" s="4" t="n">
        <f aca="false">SUMIFS(bibli_modele_init!$D$1:$D$4467,bibli_modele_init!$A$1:$A$4467,$C2055,bibli_modele_init!$C$1:$C$4467,$E2055)</f>
        <v>0.135644913826724</v>
      </c>
      <c r="J2055" s="0" t="n">
        <f aca="false">SUMIFS(bibli_modele_init!$E$1:$E$4467,bibli_modele_init!$A$1:$A$4467,$C2055,bibli_modele_init!$C$1:$C$4467,$E2055)</f>
        <v>96</v>
      </c>
      <c r="K2055" s="0" t="n">
        <f aca="false">F2055-I2055</f>
        <v>0.013676259262436</v>
      </c>
      <c r="L2055" s="0" t="n">
        <f aca="false">G2055-J2055</f>
        <v>0</v>
      </c>
      <c r="M2055" s="0" t="n">
        <v>1</v>
      </c>
    </row>
    <row r="2056" customFormat="false" ht="15.8" hidden="false" customHeight="false" outlineLevel="0" collapsed="false">
      <c r="A2056" s="0" t="str">
        <f aca="false">MID(C2056,1,2)</f>
        <v>07</v>
      </c>
      <c r="B2056" s="0" t="str">
        <f aca="false">VLOOKUP(A2056,Nomenclature!$E$1:$F$9,2,0)</f>
        <v>Sport Loisir Culture</v>
      </c>
      <c r="C2056" s="5" t="s">
        <v>650</v>
      </c>
      <c r="D2056" s="4" t="s">
        <v>239</v>
      </c>
      <c r="E2056" s="4" t="s">
        <v>735</v>
      </c>
      <c r="F2056" s="4" t="n">
        <v>0.13276946761559</v>
      </c>
      <c r="G2056" s="4" t="n">
        <v>95.9999999999999</v>
      </c>
      <c r="H2056" s="4" t="n">
        <v>420.6</v>
      </c>
      <c r="I2056" s="4" t="n">
        <f aca="false">SUMIFS(bibli_modele_init!$D$1:$D$4467,bibli_modele_init!$A$1:$A$4467,$C2056,bibli_modele_init!$C$1:$C$4467,$E2056)</f>
        <v>0.134078438161639</v>
      </c>
      <c r="J2056" s="0" t="n">
        <f aca="false">SUMIFS(bibli_modele_init!$E$1:$E$4467,bibli_modele_init!$A$1:$A$4467,$C2056,bibli_modele_init!$C$1:$C$4467,$E2056)</f>
        <v>96</v>
      </c>
      <c r="K2056" s="0" t="n">
        <f aca="false">F2056-I2056</f>
        <v>-0.001308970546049</v>
      </c>
      <c r="L2056" s="0" t="n">
        <f aca="false">G2056-J2056</f>
        <v>0</v>
      </c>
      <c r="M2056" s="0" t="n">
        <v>1</v>
      </c>
    </row>
    <row r="2057" customFormat="false" ht="15.8" hidden="false" customHeight="false" outlineLevel="0" collapsed="false">
      <c r="A2057" s="0" t="str">
        <f aca="false">MID(C2057,1,2)</f>
        <v>07</v>
      </c>
      <c r="B2057" s="0" t="str">
        <f aca="false">VLOOKUP(A2057,Nomenclature!$E$1:$F$9,2,0)</f>
        <v>Sport Loisir Culture</v>
      </c>
      <c r="C2057" s="5" t="s">
        <v>650</v>
      </c>
      <c r="D2057" s="4" t="s">
        <v>155</v>
      </c>
      <c r="E2057" s="4" t="s">
        <v>736</v>
      </c>
      <c r="F2057" s="4" t="n">
        <v>0.209049642271449</v>
      </c>
      <c r="G2057" s="4" t="n">
        <v>133.44</v>
      </c>
      <c r="H2057" s="4" t="n">
        <v>1034.4</v>
      </c>
      <c r="I2057" s="4" t="n">
        <f aca="false">SUMIFS(bibli_modele_init!$D$1:$D$4467,bibli_modele_init!$A$1:$A$4467,$C2057,bibli_modele_init!$C$1:$C$4467,$E2057)</f>
        <v>0.189902879357414</v>
      </c>
      <c r="J2057" s="0" t="n">
        <f aca="false">SUMIFS(bibli_modele_init!$E$1:$E$4467,bibli_modele_init!$A$1:$A$4467,$C2057,bibli_modele_init!$C$1:$C$4467,$E2057)</f>
        <v>133.44</v>
      </c>
      <c r="K2057" s="0" t="n">
        <f aca="false">F2057-I2057</f>
        <v>0.019146762914035</v>
      </c>
      <c r="L2057" s="0" t="n">
        <f aca="false">G2057-J2057</f>
        <v>0</v>
      </c>
      <c r="M2057" s="0" t="n">
        <v>1</v>
      </c>
    </row>
    <row r="2058" customFormat="false" ht="15.8" hidden="false" customHeight="false" outlineLevel="0" collapsed="false">
      <c r="A2058" s="0" t="str">
        <f aca="false">MID(C2058,1,2)</f>
        <v>07</v>
      </c>
      <c r="B2058" s="0" t="str">
        <f aca="false">VLOOKUP(A2058,Nomenclature!$E$1:$F$9,2,0)</f>
        <v>Sport Loisir Culture</v>
      </c>
      <c r="C2058" s="5" t="s">
        <v>650</v>
      </c>
      <c r="D2058" s="4" t="s">
        <v>239</v>
      </c>
      <c r="E2058" s="4" t="s">
        <v>737</v>
      </c>
      <c r="F2058" s="4" t="n">
        <v>0.185877254614368</v>
      </c>
      <c r="G2058" s="4" t="n">
        <v>130.56</v>
      </c>
      <c r="H2058" s="4" t="n">
        <v>420.6</v>
      </c>
      <c r="I2058" s="4" t="n">
        <f aca="false">SUMIFS(bibli_modele_init!$D$1:$D$4467,bibli_modele_init!$A$1:$A$4467,$C2058,bibli_modele_init!$C$1:$C$4467,$E2058)</f>
        <v>0.187709813426295</v>
      </c>
      <c r="J2058" s="0" t="n">
        <f aca="false">SUMIFS(bibli_modele_init!$E$1:$E$4467,bibli_modele_init!$A$1:$A$4467,$C2058,bibli_modele_init!$C$1:$C$4467,$E2058)</f>
        <v>130.56</v>
      </c>
      <c r="K2058" s="0" t="n">
        <f aca="false">F2058-I2058</f>
        <v>-0.00183255881192698</v>
      </c>
      <c r="L2058" s="0" t="n">
        <f aca="false">G2058-J2058</f>
        <v>0</v>
      </c>
      <c r="M2058" s="0" t="n">
        <v>1</v>
      </c>
    </row>
    <row r="2059" customFormat="false" ht="15.8" hidden="false" customHeight="false" outlineLevel="0" collapsed="false">
      <c r="A2059" s="0" t="str">
        <f aca="false">MID(C2059,1,2)</f>
        <v>07</v>
      </c>
      <c r="B2059" s="0" t="str">
        <f aca="false">VLOOKUP(A2059,Nomenclature!$E$1:$F$9,2,0)</f>
        <v>Sport Loisir Culture</v>
      </c>
      <c r="C2059" s="5" t="s">
        <v>650</v>
      </c>
      <c r="D2059" s="4" t="s">
        <v>738</v>
      </c>
      <c r="E2059" s="4" t="s">
        <v>738</v>
      </c>
      <c r="F2059" s="4" t="n">
        <v>0.15</v>
      </c>
      <c r="G2059" s="4" t="n">
        <v>20</v>
      </c>
      <c r="H2059" s="4" t="n">
        <v>0</v>
      </c>
      <c r="I2059" s="4" t="n">
        <f aca="false">SUMIFS(bibli_modele_init!$D$1:$D$4467,bibli_modele_init!$A$1:$A$4467,$C2059,bibli_modele_init!$C$1:$C$4467,$E2059)</f>
        <v>0.15</v>
      </c>
      <c r="J2059" s="0" t="n">
        <f aca="false">SUMIFS(bibli_modele_init!$E$1:$E$4467,bibli_modele_init!$A$1:$A$4467,$C2059,bibli_modele_init!$C$1:$C$4467,$E2059)</f>
        <v>20</v>
      </c>
      <c r="K2059" s="0" t="n">
        <f aca="false">F2059-I2059</f>
        <v>0</v>
      </c>
      <c r="L2059" s="0" t="n">
        <f aca="false">G2059-J2059</f>
        <v>0</v>
      </c>
      <c r="M2059" s="0" t="n">
        <v>1</v>
      </c>
    </row>
    <row r="2060" customFormat="false" ht="15.8" hidden="false" customHeight="false" outlineLevel="0" collapsed="false">
      <c r="A2060" s="0" t="str">
        <f aca="false">MID(C2060,1,2)</f>
        <v>07</v>
      </c>
      <c r="B2060" s="0" t="str">
        <f aca="false">VLOOKUP(A2060,Nomenclature!$E$1:$F$9,2,0)</f>
        <v>Sport Loisir Culture</v>
      </c>
      <c r="C2060" s="5" t="s">
        <v>283</v>
      </c>
      <c r="D2060" s="4" t="s">
        <v>155</v>
      </c>
      <c r="E2060" s="4" t="s">
        <v>732</v>
      </c>
      <c r="F2060" s="4" t="n">
        <v>0.893543183817161</v>
      </c>
      <c r="G2060" s="4" t="n">
        <v>200.525</v>
      </c>
      <c r="H2060" s="4" t="n">
        <v>3872.64375</v>
      </c>
      <c r="I2060" s="4" t="n">
        <f aca="false">SUMIFS(bibli_modele_init!$D$1:$D$4467,bibli_modele_init!$A$1:$A$4467,$C2060,bibli_modele_init!$C$1:$C$4467,$E2060)</f>
        <v>0.901206088375864</v>
      </c>
      <c r="J2060" s="0" t="n">
        <f aca="false">SUMIFS(bibli_modele_init!$E$1:$E$4467,bibli_modele_init!$A$1:$A$4467,$C2060,bibli_modele_init!$C$1:$C$4467,$E2060)</f>
        <v>276.525</v>
      </c>
      <c r="K2060" s="0" t="n">
        <f aca="false">F2060-I2060</f>
        <v>-0.007662904558703</v>
      </c>
      <c r="L2060" s="0" t="n">
        <f aca="false">G2060-J2060</f>
        <v>-76</v>
      </c>
      <c r="M2060" s="0" t="n">
        <v>1</v>
      </c>
    </row>
    <row r="2061" customFormat="false" ht="15.8" hidden="false" customHeight="false" outlineLevel="0" collapsed="false">
      <c r="A2061" s="0" t="str">
        <f aca="false">MID(C2061,1,2)</f>
        <v>07</v>
      </c>
      <c r="B2061" s="0" t="str">
        <f aca="false">VLOOKUP(A2061,Nomenclature!$E$1:$F$9,2,0)</f>
        <v>Sport Loisir Culture</v>
      </c>
      <c r="C2061" s="5" t="s">
        <v>283</v>
      </c>
      <c r="D2061" s="4" t="s">
        <v>239</v>
      </c>
      <c r="E2061" s="4" t="s">
        <v>733</v>
      </c>
      <c r="F2061" s="4" t="n">
        <v>0.414407660836559</v>
      </c>
      <c r="G2061" s="4" t="n">
        <v>186.75</v>
      </c>
      <c r="H2061" s="4" t="n">
        <v>354.88125</v>
      </c>
      <c r="I2061" s="4" t="n">
        <f aca="false">SUMIFS(bibli_modele_init!$D$1:$D$4467,bibli_modele_init!$A$1:$A$4467,$C2061,bibli_modele_init!$C$1:$C$4467,$E2061)</f>
        <v>0.424852217371896</v>
      </c>
      <c r="J2061" s="0" t="n">
        <f aca="false">SUMIFS(bibli_modele_init!$E$1:$E$4467,bibli_modele_init!$A$1:$A$4467,$C2061,bibli_modele_init!$C$1:$C$4467,$E2061)</f>
        <v>186.75</v>
      </c>
      <c r="K2061" s="0" t="n">
        <f aca="false">F2061-I2061</f>
        <v>-0.010444556535337</v>
      </c>
      <c r="L2061" s="0" t="n">
        <f aca="false">G2061-J2061</f>
        <v>0</v>
      </c>
      <c r="M2061" s="0" t="n">
        <v>1</v>
      </c>
    </row>
    <row r="2062" customFormat="false" ht="15.8" hidden="false" customHeight="false" outlineLevel="0" collapsed="false">
      <c r="A2062" s="0" t="str">
        <f aca="false">MID(C2062,1,2)</f>
        <v>07</v>
      </c>
      <c r="B2062" s="0" t="str">
        <f aca="false">VLOOKUP(A2062,Nomenclature!$E$1:$F$9,2,0)</f>
        <v>Sport Loisir Culture</v>
      </c>
      <c r="C2062" s="5" t="s">
        <v>283</v>
      </c>
      <c r="D2062" s="4" t="s">
        <v>155</v>
      </c>
      <c r="E2062" s="4" t="s">
        <v>734</v>
      </c>
      <c r="F2062" s="4" t="n">
        <v>0.149987605893318</v>
      </c>
      <c r="G2062" s="4" t="n">
        <v>141.75</v>
      </c>
      <c r="H2062" s="4" t="n">
        <v>354.88125</v>
      </c>
      <c r="I2062" s="4" t="n">
        <f aca="false">SUMIFS(bibli_modele_init!$D$1:$D$4467,bibli_modele_init!$A$1:$A$4467,$C2062,bibli_modele_init!$C$1:$C$4467,$E2062)</f>
        <v>0.136146491208211</v>
      </c>
      <c r="J2062" s="0" t="n">
        <f aca="false">SUMIFS(bibli_modele_init!$E$1:$E$4467,bibli_modele_init!$A$1:$A$4467,$C2062,bibli_modele_init!$C$1:$C$4467,$E2062)</f>
        <v>141.75</v>
      </c>
      <c r="K2062" s="0" t="n">
        <f aca="false">F2062-I2062</f>
        <v>0.013841114685107</v>
      </c>
      <c r="L2062" s="0" t="n">
        <f aca="false">G2062-J2062</f>
        <v>0</v>
      </c>
      <c r="M2062" s="0" t="n">
        <v>1</v>
      </c>
    </row>
    <row r="2063" customFormat="false" ht="15.8" hidden="false" customHeight="false" outlineLevel="0" collapsed="false">
      <c r="A2063" s="0" t="str">
        <f aca="false">MID(C2063,1,2)</f>
        <v>07</v>
      </c>
      <c r="B2063" s="0" t="str">
        <f aca="false">VLOOKUP(A2063,Nomenclature!$E$1:$F$9,2,0)</f>
        <v>Sport Loisir Culture</v>
      </c>
      <c r="C2063" s="5" t="s">
        <v>283</v>
      </c>
      <c r="D2063" s="4" t="s">
        <v>239</v>
      </c>
      <c r="E2063" s="4" t="s">
        <v>735</v>
      </c>
      <c r="F2063" s="4" t="n">
        <v>0.069561285943897</v>
      </c>
      <c r="G2063" s="4" t="n">
        <v>141.75</v>
      </c>
      <c r="H2063" s="4" t="n">
        <v>354.88125</v>
      </c>
      <c r="I2063" s="4" t="n">
        <f aca="false">SUMIFS(bibli_modele_init!$D$1:$D$4467,bibli_modele_init!$A$1:$A$4467,$C2063,bibli_modele_init!$C$1:$C$4467,$E2063)</f>
        <v>0.0713144793445682</v>
      </c>
      <c r="J2063" s="0" t="n">
        <f aca="false">SUMIFS(bibli_modele_init!$E$1:$E$4467,bibli_modele_init!$A$1:$A$4467,$C2063,bibli_modele_init!$C$1:$C$4467,$E2063)</f>
        <v>141.75</v>
      </c>
      <c r="K2063" s="0" t="n">
        <f aca="false">F2063-I2063</f>
        <v>-0.00175319340067119</v>
      </c>
      <c r="L2063" s="0" t="n">
        <f aca="false">G2063-J2063</f>
        <v>0</v>
      </c>
      <c r="M2063" s="0" t="n">
        <v>1</v>
      </c>
    </row>
    <row r="2064" customFormat="false" ht="15.8" hidden="false" customHeight="false" outlineLevel="0" collapsed="false">
      <c r="A2064" s="0" t="str">
        <f aca="false">MID(C2064,1,2)</f>
        <v>07</v>
      </c>
      <c r="B2064" s="0" t="str">
        <f aca="false">VLOOKUP(A2064,Nomenclature!$E$1:$F$9,2,0)</f>
        <v>Sport Loisir Culture</v>
      </c>
      <c r="C2064" s="5" t="s">
        <v>283</v>
      </c>
      <c r="D2064" s="4" t="s">
        <v>155</v>
      </c>
      <c r="E2064" s="4" t="s">
        <v>736</v>
      </c>
      <c r="F2064" s="4" t="n">
        <v>0.209982648197033</v>
      </c>
      <c r="G2064" s="4" t="n">
        <v>150.525</v>
      </c>
      <c r="H2064" s="4" t="n">
        <v>700.14375</v>
      </c>
      <c r="I2064" s="4" t="n">
        <f aca="false">SUMIFS(bibli_modele_init!$D$1:$D$4467,bibli_modele_init!$A$1:$A$4467,$C2064,bibli_modele_init!$C$1:$C$4467,$E2064)</f>
        <v>0.190605087691495</v>
      </c>
      <c r="J2064" s="0" t="n">
        <f aca="false">SUMIFS(bibli_modele_init!$E$1:$E$4467,bibli_modele_init!$A$1:$A$4467,$C2064,bibli_modele_init!$C$1:$C$4467,$E2064)</f>
        <v>150.525</v>
      </c>
      <c r="K2064" s="0" t="n">
        <f aca="false">F2064-I2064</f>
        <v>0.019377560505538</v>
      </c>
      <c r="L2064" s="0" t="n">
        <f aca="false">G2064-J2064</f>
        <v>0</v>
      </c>
      <c r="M2064" s="0" t="n">
        <v>1</v>
      </c>
    </row>
    <row r="2065" customFormat="false" ht="15.8" hidden="false" customHeight="false" outlineLevel="0" collapsed="false">
      <c r="A2065" s="0" t="str">
        <f aca="false">MID(C2065,1,2)</f>
        <v>07</v>
      </c>
      <c r="B2065" s="0" t="str">
        <f aca="false">VLOOKUP(A2065,Nomenclature!$E$1:$F$9,2,0)</f>
        <v>Sport Loisir Culture</v>
      </c>
      <c r="C2065" s="5" t="s">
        <v>283</v>
      </c>
      <c r="D2065" s="4" t="s">
        <v>239</v>
      </c>
      <c r="E2065" s="4" t="s">
        <v>737</v>
      </c>
      <c r="F2065" s="4" t="n">
        <v>0</v>
      </c>
      <c r="G2065" s="4" t="n">
        <v>0</v>
      </c>
      <c r="H2065" s="4" t="n">
        <v>0</v>
      </c>
      <c r="I2065" s="4" t="n">
        <f aca="false">SUMIFS(bibli_modele_init!$D$1:$D$4467,bibli_modele_init!$A$1:$A$4467,$C2065,bibli_modele_init!$C$1:$C$4467,$E2065)</f>
        <v>0.0998402710823956</v>
      </c>
      <c r="J2065" s="0" t="n">
        <f aca="false">SUMIFS(bibli_modele_init!$E$1:$E$4467,bibli_modele_init!$A$1:$A$4467,$C2065,bibli_modele_init!$C$1:$C$4467,$E2065)</f>
        <v>141.75</v>
      </c>
      <c r="K2065" s="0" t="n">
        <f aca="false">F2065-I2065</f>
        <v>-0.0998402710823956</v>
      </c>
      <c r="L2065" s="0" t="n">
        <f aca="false">G2065-J2065</f>
        <v>-141.75</v>
      </c>
      <c r="M2065" s="0" t="n">
        <v>1</v>
      </c>
    </row>
    <row r="2066" customFormat="false" ht="15.8" hidden="false" customHeight="false" outlineLevel="0" collapsed="false">
      <c r="A2066" s="0" t="str">
        <f aca="false">MID(C2066,1,2)</f>
        <v>07</v>
      </c>
      <c r="B2066" s="0" t="str">
        <f aca="false">VLOOKUP(A2066,Nomenclature!$E$1:$F$9,2,0)</f>
        <v>Sport Loisir Culture</v>
      </c>
      <c r="C2066" s="5" t="s">
        <v>283</v>
      </c>
      <c r="D2066" s="4" t="s">
        <v>738</v>
      </c>
      <c r="E2066" s="4" t="s">
        <v>738</v>
      </c>
      <c r="F2066" s="4" t="n">
        <v>0.15</v>
      </c>
      <c r="G2066" s="4" t="n">
        <v>20</v>
      </c>
      <c r="H2066" s="4" t="n">
        <v>0</v>
      </c>
      <c r="I2066" s="4" t="n">
        <f aca="false">SUMIFS(bibli_modele_init!$D$1:$D$4467,bibli_modele_init!$A$1:$A$4467,$C2066,bibli_modele_init!$C$1:$C$4467,$E2066)</f>
        <v>0.15</v>
      </c>
      <c r="J2066" s="0" t="n">
        <f aca="false">SUMIFS(bibli_modele_init!$E$1:$E$4467,bibli_modele_init!$A$1:$A$4467,$C2066,bibli_modele_init!$C$1:$C$4467,$E2066)</f>
        <v>20</v>
      </c>
      <c r="K2066" s="0" t="n">
        <f aca="false">F2066-I2066</f>
        <v>0</v>
      </c>
      <c r="L2066" s="0" t="n">
        <f aca="false">G2066-J2066</f>
        <v>0</v>
      </c>
      <c r="M2066" s="0" t="n">
        <v>1</v>
      </c>
    </row>
    <row r="2067" customFormat="false" ht="15.8" hidden="false" customHeight="false" outlineLevel="0" collapsed="false">
      <c r="A2067" s="0" t="str">
        <f aca="false">MID(C2067,1,2)</f>
        <v>07</v>
      </c>
      <c r="B2067" s="0" t="str">
        <f aca="false">VLOOKUP(A2067,Nomenclature!$E$1:$F$9,2,0)</f>
        <v>Sport Loisir Culture</v>
      </c>
      <c r="C2067" s="5" t="s">
        <v>489</v>
      </c>
      <c r="D2067" s="4" t="s">
        <v>155</v>
      </c>
      <c r="E2067" s="4" t="s">
        <v>732</v>
      </c>
      <c r="F2067" s="4" t="n">
        <v>0.88840078169124</v>
      </c>
      <c r="G2067" s="4" t="n">
        <v>200.525</v>
      </c>
      <c r="H2067" s="4" t="n">
        <v>3872.64375</v>
      </c>
      <c r="I2067" s="4" t="n">
        <f aca="false">SUMIFS(bibli_modele_init!$D$1:$D$4467,bibli_modele_init!$A$1:$A$4467,$C2067,bibli_modele_init!$C$1:$C$4467,$E2067)</f>
        <v>0.900741551298551</v>
      </c>
      <c r="J2067" s="0" t="n">
        <f aca="false">SUMIFS(bibli_modele_init!$E$1:$E$4467,bibli_modele_init!$A$1:$A$4467,$C2067,bibli_modele_init!$C$1:$C$4467,$E2067)</f>
        <v>276.525</v>
      </c>
      <c r="K2067" s="0" t="n">
        <f aca="false">F2067-I2067</f>
        <v>-0.012340769607311</v>
      </c>
      <c r="L2067" s="0" t="n">
        <f aca="false">G2067-J2067</f>
        <v>-76</v>
      </c>
      <c r="M2067" s="0" t="n">
        <v>1</v>
      </c>
    </row>
    <row r="2068" customFormat="false" ht="15.8" hidden="false" customHeight="false" outlineLevel="0" collapsed="false">
      <c r="A2068" s="0" t="str">
        <f aca="false">MID(C2068,1,2)</f>
        <v>07</v>
      </c>
      <c r="B2068" s="0" t="str">
        <f aca="false">VLOOKUP(A2068,Nomenclature!$E$1:$F$9,2,0)</f>
        <v>Sport Loisir Culture</v>
      </c>
      <c r="C2068" s="5" t="s">
        <v>489</v>
      </c>
      <c r="D2068" s="4" t="s">
        <v>239</v>
      </c>
      <c r="E2068" s="4" t="s">
        <v>733</v>
      </c>
      <c r="F2068" s="4" t="n">
        <v>0.41378902921521</v>
      </c>
      <c r="G2068" s="4" t="n">
        <v>186.75</v>
      </c>
      <c r="H2068" s="4" t="n">
        <v>354.88125</v>
      </c>
      <c r="I2068" s="4" t="n">
        <f aca="false">SUMIFS(bibli_modele_init!$D$1:$D$4467,bibli_modele_init!$A$1:$A$4467,$C2068,bibli_modele_init!$C$1:$C$4467,$E2068)</f>
        <v>0.425326129183216</v>
      </c>
      <c r="J2068" s="0" t="n">
        <f aca="false">SUMIFS(bibli_modele_init!$E$1:$E$4467,bibli_modele_init!$A$1:$A$4467,$C2068,bibli_modele_init!$C$1:$C$4467,$E2068)</f>
        <v>186.75</v>
      </c>
      <c r="K2068" s="0" t="n">
        <f aca="false">F2068-I2068</f>
        <v>-0.0115370999680061</v>
      </c>
      <c r="L2068" s="0" t="n">
        <f aca="false">G2068-J2068</f>
        <v>0</v>
      </c>
      <c r="M2068" s="0" t="n">
        <v>1</v>
      </c>
    </row>
    <row r="2069" customFormat="false" ht="15.8" hidden="false" customHeight="false" outlineLevel="0" collapsed="false">
      <c r="A2069" s="0" t="str">
        <f aca="false">MID(C2069,1,2)</f>
        <v>07</v>
      </c>
      <c r="B2069" s="0" t="str">
        <f aca="false">VLOOKUP(A2069,Nomenclature!$E$1:$F$9,2,0)</f>
        <v>Sport Loisir Culture</v>
      </c>
      <c r="C2069" s="5" t="s">
        <v>489</v>
      </c>
      <c r="D2069" s="4" t="s">
        <v>155</v>
      </c>
      <c r="E2069" s="4" t="s">
        <v>734</v>
      </c>
      <c r="F2069" s="4" t="n">
        <v>0.131726568264138</v>
      </c>
      <c r="G2069" s="4" t="n">
        <v>141.75</v>
      </c>
      <c r="H2069" s="4" t="n">
        <v>354.88125</v>
      </c>
      <c r="I2069" s="4" t="n">
        <f aca="false">SUMIFS(bibli_modele_init!$D$1:$D$4467,bibli_modele_init!$A$1:$A$4467,$C2069,bibli_modele_init!$C$1:$C$4467,$E2069)</f>
        <v>0.12020074308668</v>
      </c>
      <c r="J2069" s="0" t="n">
        <f aca="false">SUMIFS(bibli_modele_init!$E$1:$E$4467,bibli_modele_init!$A$1:$A$4467,$C2069,bibli_modele_init!$C$1:$C$4467,$E2069)</f>
        <v>141.75</v>
      </c>
      <c r="K2069" s="0" t="n">
        <f aca="false">F2069-I2069</f>
        <v>0.011525825177458</v>
      </c>
      <c r="L2069" s="0" t="n">
        <f aca="false">G2069-J2069</f>
        <v>0</v>
      </c>
      <c r="M2069" s="0" t="n">
        <v>1</v>
      </c>
    </row>
    <row r="2070" customFormat="false" ht="15.8" hidden="false" customHeight="false" outlineLevel="0" collapsed="false">
      <c r="A2070" s="0" t="str">
        <f aca="false">MID(C2070,1,2)</f>
        <v>07</v>
      </c>
      <c r="B2070" s="0" t="str">
        <f aca="false">VLOOKUP(A2070,Nomenclature!$E$1:$F$9,2,0)</f>
        <v>Sport Loisir Culture</v>
      </c>
      <c r="C2070" s="5" t="s">
        <v>489</v>
      </c>
      <c r="D2070" s="4" t="s">
        <v>239</v>
      </c>
      <c r="E2070" s="4" t="s">
        <v>735</v>
      </c>
      <c r="F2070" s="4" t="n">
        <v>0.061354075691046</v>
      </c>
      <c r="G2070" s="4" t="n">
        <v>141.75</v>
      </c>
      <c r="H2070" s="4" t="n">
        <v>354.88125</v>
      </c>
      <c r="I2070" s="4" t="n">
        <f aca="false">SUMIFS(bibli_modele_init!$D$1:$D$4467,bibli_modele_init!$A$1:$A$4467,$C2070,bibli_modele_init!$C$1:$C$4467,$E2070)</f>
        <v>0.0630647254640114</v>
      </c>
      <c r="J2070" s="0" t="n">
        <f aca="false">SUMIFS(bibli_modele_init!$E$1:$E$4467,bibli_modele_init!$A$1:$A$4467,$C2070,bibli_modele_init!$C$1:$C$4467,$E2070)</f>
        <v>141.75</v>
      </c>
      <c r="K2070" s="0" t="n">
        <f aca="false">F2070-I2070</f>
        <v>-0.00171064977296539</v>
      </c>
      <c r="L2070" s="0" t="n">
        <f aca="false">G2070-J2070</f>
        <v>0</v>
      </c>
      <c r="M2070" s="0" t="n">
        <v>1</v>
      </c>
    </row>
    <row r="2071" customFormat="false" ht="15.8" hidden="false" customHeight="false" outlineLevel="0" collapsed="false">
      <c r="A2071" s="0" t="str">
        <f aca="false">MID(C2071,1,2)</f>
        <v>07</v>
      </c>
      <c r="B2071" s="0" t="str">
        <f aca="false">VLOOKUP(A2071,Nomenclature!$E$1:$F$9,2,0)</f>
        <v>Sport Loisir Culture</v>
      </c>
      <c r="C2071" s="5" t="s">
        <v>489</v>
      </c>
      <c r="D2071" s="4" t="s">
        <v>155</v>
      </c>
      <c r="E2071" s="4" t="s">
        <v>736</v>
      </c>
      <c r="F2071" s="4" t="n">
        <v>0.238599067108173</v>
      </c>
      <c r="G2071" s="4" t="n">
        <v>150.525</v>
      </c>
      <c r="H2071" s="4" t="n">
        <v>700.14375</v>
      </c>
      <c r="I2071" s="4" t="n">
        <f aca="false">SUMIFS(bibli_modele_init!$D$1:$D$4467,bibli_modele_init!$A$1:$A$4467,$C2071,bibli_modele_init!$C$1:$C$4467,$E2071)</f>
        <v>0.217722100685307</v>
      </c>
      <c r="J2071" s="0" t="n">
        <f aca="false">SUMIFS(bibli_modele_init!$E$1:$E$4467,bibli_modele_init!$A$1:$A$4467,$C2071,bibli_modele_init!$C$1:$C$4467,$E2071)</f>
        <v>150.525</v>
      </c>
      <c r="K2071" s="0" t="n">
        <f aca="false">F2071-I2071</f>
        <v>0.020876966422866</v>
      </c>
      <c r="L2071" s="0" t="n">
        <f aca="false">G2071-J2071</f>
        <v>0</v>
      </c>
      <c r="M2071" s="0" t="n">
        <v>1</v>
      </c>
    </row>
    <row r="2072" customFormat="false" ht="15.8" hidden="false" customHeight="false" outlineLevel="0" collapsed="false">
      <c r="A2072" s="0" t="str">
        <f aca="false">MID(C2072,1,2)</f>
        <v>07</v>
      </c>
      <c r="B2072" s="0" t="str">
        <f aca="false">VLOOKUP(A2072,Nomenclature!$E$1:$F$9,2,0)</f>
        <v>Sport Loisir Culture</v>
      </c>
      <c r="C2072" s="5" t="s">
        <v>489</v>
      </c>
      <c r="D2072" s="4" t="s">
        <v>239</v>
      </c>
      <c r="E2072" s="4" t="s">
        <v>737</v>
      </c>
      <c r="F2072" s="4" t="n">
        <v>0</v>
      </c>
      <c r="G2072" s="4" t="n">
        <v>0</v>
      </c>
      <c r="H2072" s="4" t="n">
        <v>0</v>
      </c>
      <c r="I2072" s="4" t="n">
        <f aca="false">SUMIFS(bibli_modele_init!$D$1:$D$4467,bibli_modele_init!$A$1:$A$4467,$C2072,bibli_modele_init!$C$1:$C$4467,$E2072)</f>
        <v>0.114230446123492</v>
      </c>
      <c r="J2072" s="0" t="n">
        <f aca="false">SUMIFS(bibli_modele_init!$E$1:$E$4467,bibli_modele_init!$A$1:$A$4467,$C2072,bibli_modele_init!$C$1:$C$4467,$E2072)</f>
        <v>141.75</v>
      </c>
      <c r="K2072" s="0" t="n">
        <f aca="false">F2072-I2072</f>
        <v>-0.114230446123492</v>
      </c>
      <c r="L2072" s="0" t="n">
        <f aca="false">G2072-J2072</f>
        <v>-141.75</v>
      </c>
      <c r="M2072" s="0" t="n">
        <v>1</v>
      </c>
    </row>
    <row r="2073" customFormat="false" ht="15.8" hidden="false" customHeight="false" outlineLevel="0" collapsed="false">
      <c r="A2073" s="0" t="str">
        <f aca="false">MID(C2073,1,2)</f>
        <v>07</v>
      </c>
      <c r="B2073" s="0" t="str">
        <f aca="false">VLOOKUP(A2073,Nomenclature!$E$1:$F$9,2,0)</f>
        <v>Sport Loisir Culture</v>
      </c>
      <c r="C2073" s="5" t="s">
        <v>489</v>
      </c>
      <c r="D2073" s="4" t="s">
        <v>738</v>
      </c>
      <c r="E2073" s="4" t="s">
        <v>738</v>
      </c>
      <c r="F2073" s="4" t="n">
        <v>0.15</v>
      </c>
      <c r="G2073" s="4" t="n">
        <v>20</v>
      </c>
      <c r="H2073" s="4" t="n">
        <v>0</v>
      </c>
      <c r="I2073" s="4" t="n">
        <f aca="false">SUMIFS(bibli_modele_init!$D$1:$D$4467,bibli_modele_init!$A$1:$A$4467,$C2073,bibli_modele_init!$C$1:$C$4467,$E2073)</f>
        <v>0.15</v>
      </c>
      <c r="J2073" s="0" t="n">
        <f aca="false">SUMIFS(bibli_modele_init!$E$1:$E$4467,bibli_modele_init!$A$1:$A$4467,$C2073,bibli_modele_init!$C$1:$C$4467,$E2073)</f>
        <v>20</v>
      </c>
      <c r="K2073" s="0" t="n">
        <f aca="false">F2073-I2073</f>
        <v>0</v>
      </c>
      <c r="L2073" s="0" t="n">
        <f aca="false">G2073-J2073</f>
        <v>0</v>
      </c>
      <c r="M2073" s="0" t="n">
        <v>1</v>
      </c>
    </row>
    <row r="2074" customFormat="false" ht="15.8" hidden="false" customHeight="false" outlineLevel="0" collapsed="false">
      <c r="A2074" s="0" t="str">
        <f aca="false">MID(C2074,1,2)</f>
        <v>07</v>
      </c>
      <c r="B2074" s="0" t="str">
        <f aca="false">VLOOKUP(A2074,Nomenclature!$E$1:$F$9,2,0)</f>
        <v>Sport Loisir Culture</v>
      </c>
      <c r="C2074" s="5" t="s">
        <v>628</v>
      </c>
      <c r="D2074" s="4" t="s">
        <v>155</v>
      </c>
      <c r="E2074" s="4" t="s">
        <v>732</v>
      </c>
      <c r="F2074" s="4" t="n">
        <v>0.882761639646648</v>
      </c>
      <c r="G2074" s="4" t="n">
        <v>200.525</v>
      </c>
      <c r="H2074" s="4" t="n">
        <v>3872.64375</v>
      </c>
      <c r="I2074" s="4" t="n">
        <f aca="false">SUMIFS(bibli_modele_init!$D$1:$D$4467,bibli_modele_init!$A$1:$A$4467,$C2074,bibli_modele_init!$C$1:$C$4467,$E2074)</f>
        <v>0.900938741680626</v>
      </c>
      <c r="J2074" s="0" t="n">
        <f aca="false">SUMIFS(bibli_modele_init!$E$1:$E$4467,bibli_modele_init!$A$1:$A$4467,$C2074,bibli_modele_init!$C$1:$C$4467,$E2074)</f>
        <v>276.525</v>
      </c>
      <c r="K2074" s="0" t="n">
        <f aca="false">F2074-I2074</f>
        <v>-0.0181771020339779</v>
      </c>
      <c r="L2074" s="0" t="n">
        <f aca="false">G2074-J2074</f>
        <v>-76</v>
      </c>
      <c r="M2074" s="0" t="n">
        <v>1</v>
      </c>
    </row>
    <row r="2075" customFormat="false" ht="15.8" hidden="false" customHeight="false" outlineLevel="0" collapsed="false">
      <c r="A2075" s="0" t="str">
        <f aca="false">MID(C2075,1,2)</f>
        <v>07</v>
      </c>
      <c r="B2075" s="0" t="str">
        <f aca="false">VLOOKUP(A2075,Nomenclature!$E$1:$F$9,2,0)</f>
        <v>Sport Loisir Culture</v>
      </c>
      <c r="C2075" s="5" t="s">
        <v>628</v>
      </c>
      <c r="D2075" s="4" t="s">
        <v>239</v>
      </c>
      <c r="E2075" s="4" t="s">
        <v>733</v>
      </c>
      <c r="F2075" s="4" t="n">
        <v>0.409950981491281</v>
      </c>
      <c r="G2075" s="4" t="n">
        <v>186.75</v>
      </c>
      <c r="H2075" s="4" t="n">
        <v>354.88125</v>
      </c>
      <c r="I2075" s="4" t="n">
        <f aca="false">SUMIFS(bibli_modele_init!$D$1:$D$4467,bibli_modele_init!$A$1:$A$4467,$C2075,bibli_modele_init!$C$1:$C$4467,$E2075)</f>
        <v>0.424193743634528</v>
      </c>
      <c r="J2075" s="0" t="n">
        <f aca="false">SUMIFS(bibli_modele_init!$E$1:$E$4467,bibli_modele_init!$A$1:$A$4467,$C2075,bibli_modele_init!$C$1:$C$4467,$E2075)</f>
        <v>186.75</v>
      </c>
      <c r="K2075" s="0" t="n">
        <f aca="false">F2075-I2075</f>
        <v>-0.014242762143247</v>
      </c>
      <c r="L2075" s="0" t="n">
        <f aca="false">G2075-J2075</f>
        <v>0</v>
      </c>
      <c r="M2075" s="0" t="n">
        <v>1</v>
      </c>
    </row>
    <row r="2076" customFormat="false" ht="15.8" hidden="false" customHeight="false" outlineLevel="0" collapsed="false">
      <c r="A2076" s="0" t="str">
        <f aca="false">MID(C2076,1,2)</f>
        <v>07</v>
      </c>
      <c r="B2076" s="0" t="str">
        <f aca="false">VLOOKUP(A2076,Nomenclature!$E$1:$F$9,2,0)</f>
        <v>Sport Loisir Culture</v>
      </c>
      <c r="C2076" s="5" t="s">
        <v>628</v>
      </c>
      <c r="D2076" s="4" t="s">
        <v>155</v>
      </c>
      <c r="E2076" s="4" t="s">
        <v>734</v>
      </c>
      <c r="F2076" s="4" t="n">
        <v>0.148177846692806</v>
      </c>
      <c r="G2076" s="4" t="n">
        <v>141.75</v>
      </c>
      <c r="H2076" s="4" t="n">
        <v>354.88125</v>
      </c>
      <c r="I2076" s="4" t="n">
        <f aca="false">SUMIFS(bibli_modele_init!$D$1:$D$4467,bibli_modele_init!$A$1:$A$4467,$C2076,bibli_modele_init!$C$1:$C$4467,$E2076)</f>
        <v>0.136106102761037</v>
      </c>
      <c r="J2076" s="0" t="n">
        <f aca="false">SUMIFS(bibli_modele_init!$E$1:$E$4467,bibli_modele_init!$A$1:$A$4467,$C2076,bibli_modele_init!$C$1:$C$4467,$E2076)</f>
        <v>141.75</v>
      </c>
      <c r="K2076" s="0" t="n">
        <f aca="false">F2076-I2076</f>
        <v>0.012071743931769</v>
      </c>
      <c r="L2076" s="0" t="n">
        <f aca="false">G2076-J2076</f>
        <v>0</v>
      </c>
      <c r="M2076" s="0" t="n">
        <v>1</v>
      </c>
    </row>
    <row r="2077" customFormat="false" ht="15.8" hidden="false" customHeight="false" outlineLevel="0" collapsed="false">
      <c r="A2077" s="0" t="str">
        <f aca="false">MID(C2077,1,2)</f>
        <v>07</v>
      </c>
      <c r="B2077" s="0" t="str">
        <f aca="false">VLOOKUP(A2077,Nomenclature!$E$1:$F$9,2,0)</f>
        <v>Sport Loisir Culture</v>
      </c>
      <c r="C2077" s="5" t="s">
        <v>628</v>
      </c>
      <c r="D2077" s="4" t="s">
        <v>239</v>
      </c>
      <c r="E2077" s="4" t="s">
        <v>735</v>
      </c>
      <c r="F2077" s="4" t="n">
        <v>0.0688132004821772</v>
      </c>
      <c r="G2077" s="4" t="n">
        <v>141.75</v>
      </c>
      <c r="H2077" s="4" t="n">
        <v>354.88125</v>
      </c>
      <c r="I2077" s="4" t="n">
        <f aca="false">SUMIFS(bibli_modele_init!$D$1:$D$4467,bibli_modele_init!$A$1:$A$4467,$C2077,bibli_modele_init!$C$1:$C$4467,$E2077)</f>
        <v>0.0712039498243671</v>
      </c>
      <c r="J2077" s="0" t="n">
        <f aca="false">SUMIFS(bibli_modele_init!$E$1:$E$4467,bibli_modele_init!$A$1:$A$4467,$C2077,bibli_modele_init!$C$1:$C$4467,$E2077)</f>
        <v>141.75</v>
      </c>
      <c r="K2077" s="0" t="n">
        <f aca="false">F2077-I2077</f>
        <v>-0.00239074934218991</v>
      </c>
      <c r="L2077" s="0" t="n">
        <f aca="false">G2077-J2077</f>
        <v>0</v>
      </c>
      <c r="M2077" s="0" t="n">
        <v>1</v>
      </c>
    </row>
    <row r="2078" customFormat="false" ht="15.8" hidden="false" customHeight="false" outlineLevel="0" collapsed="false">
      <c r="A2078" s="0" t="str">
        <f aca="false">MID(C2078,1,2)</f>
        <v>07</v>
      </c>
      <c r="B2078" s="0" t="str">
        <f aca="false">VLOOKUP(A2078,Nomenclature!$E$1:$F$9,2,0)</f>
        <v>Sport Loisir Culture</v>
      </c>
      <c r="C2078" s="5" t="s">
        <v>628</v>
      </c>
      <c r="D2078" s="4" t="s">
        <v>155</v>
      </c>
      <c r="E2078" s="4" t="s">
        <v>736</v>
      </c>
      <c r="F2078" s="4" t="n">
        <v>0.207448985316962</v>
      </c>
      <c r="G2078" s="4" t="n">
        <v>150.525</v>
      </c>
      <c r="H2078" s="4" t="n">
        <v>700.14375</v>
      </c>
      <c r="I2078" s="4" t="n">
        <f aca="false">SUMIFS(bibli_modele_init!$D$1:$D$4467,bibli_modele_init!$A$1:$A$4467,$C2078,bibli_modele_init!$C$1:$C$4467,$E2078)</f>
        <v>0.190548543865452</v>
      </c>
      <c r="J2078" s="0" t="n">
        <f aca="false">SUMIFS(bibli_modele_init!$E$1:$E$4467,bibli_modele_init!$A$1:$A$4467,$C2078,bibli_modele_init!$C$1:$C$4467,$E2078)</f>
        <v>150.525</v>
      </c>
      <c r="K2078" s="0" t="n">
        <f aca="false">F2078-I2078</f>
        <v>0.01690044145151</v>
      </c>
      <c r="L2078" s="0" t="n">
        <f aca="false">G2078-J2078</f>
        <v>0</v>
      </c>
      <c r="M2078" s="0" t="n">
        <v>1</v>
      </c>
    </row>
    <row r="2079" customFormat="false" ht="15.8" hidden="false" customHeight="false" outlineLevel="0" collapsed="false">
      <c r="A2079" s="0" t="str">
        <f aca="false">MID(C2079,1,2)</f>
        <v>07</v>
      </c>
      <c r="B2079" s="0" t="str">
        <f aca="false">VLOOKUP(A2079,Nomenclature!$E$1:$F$9,2,0)</f>
        <v>Sport Loisir Culture</v>
      </c>
      <c r="C2079" s="5" t="s">
        <v>628</v>
      </c>
      <c r="D2079" s="4" t="s">
        <v>239</v>
      </c>
      <c r="E2079" s="4" t="s">
        <v>737</v>
      </c>
      <c r="F2079" s="4" t="n">
        <v>0</v>
      </c>
      <c r="G2079" s="4" t="n">
        <v>0</v>
      </c>
      <c r="H2079" s="4" t="n">
        <v>0</v>
      </c>
      <c r="I2079" s="4" t="n">
        <f aca="false">SUMIFS(bibli_modele_init!$D$1:$D$4467,bibli_modele_init!$A$1:$A$4467,$C2079,bibli_modele_init!$C$1:$C$4467,$E2079)</f>
        <v>0.099685529754114</v>
      </c>
      <c r="J2079" s="0" t="n">
        <f aca="false">SUMIFS(bibli_modele_init!$E$1:$E$4467,bibli_modele_init!$A$1:$A$4467,$C2079,bibli_modele_init!$C$1:$C$4467,$E2079)</f>
        <v>141.75</v>
      </c>
      <c r="K2079" s="0" t="n">
        <f aca="false">F2079-I2079</f>
        <v>-0.099685529754114</v>
      </c>
      <c r="L2079" s="0" t="n">
        <f aca="false">G2079-J2079</f>
        <v>-141.75</v>
      </c>
      <c r="M2079" s="0" t="n">
        <v>1</v>
      </c>
    </row>
    <row r="2080" customFormat="false" ht="15.8" hidden="false" customHeight="false" outlineLevel="0" collapsed="false">
      <c r="A2080" s="0" t="str">
        <f aca="false">MID(C2080,1,2)</f>
        <v>07</v>
      </c>
      <c r="B2080" s="0" t="str">
        <f aca="false">VLOOKUP(A2080,Nomenclature!$E$1:$F$9,2,0)</f>
        <v>Sport Loisir Culture</v>
      </c>
      <c r="C2080" s="5" t="s">
        <v>628</v>
      </c>
      <c r="D2080" s="4" t="s">
        <v>738</v>
      </c>
      <c r="E2080" s="4" t="s">
        <v>738</v>
      </c>
      <c r="F2080" s="4" t="n">
        <v>0.15</v>
      </c>
      <c r="G2080" s="4" t="n">
        <v>20</v>
      </c>
      <c r="H2080" s="4" t="n">
        <v>0</v>
      </c>
      <c r="I2080" s="4" t="n">
        <f aca="false">SUMIFS(bibli_modele_init!$D$1:$D$4467,bibli_modele_init!$A$1:$A$4467,$C2080,bibli_modele_init!$C$1:$C$4467,$E2080)</f>
        <v>0.15</v>
      </c>
      <c r="J2080" s="0" t="n">
        <f aca="false">SUMIFS(bibli_modele_init!$E$1:$E$4467,bibli_modele_init!$A$1:$A$4467,$C2080,bibli_modele_init!$C$1:$C$4467,$E2080)</f>
        <v>20</v>
      </c>
      <c r="K2080" s="0" t="n">
        <f aca="false">F2080-I2080</f>
        <v>0</v>
      </c>
      <c r="L2080" s="0" t="n">
        <f aca="false">G2080-J2080</f>
        <v>0</v>
      </c>
      <c r="M2080" s="0" t="n">
        <v>1</v>
      </c>
    </row>
    <row r="2081" customFormat="false" ht="15.8" hidden="false" customHeight="false" outlineLevel="0" collapsed="false">
      <c r="A2081" s="0" t="str">
        <f aca="false">MID(C2081,1,2)</f>
        <v>07</v>
      </c>
      <c r="B2081" s="0" t="str">
        <f aca="false">VLOOKUP(A2081,Nomenclature!$E$1:$F$9,2,0)</f>
        <v>Sport Loisir Culture</v>
      </c>
      <c r="C2081" s="5" t="s">
        <v>380</v>
      </c>
      <c r="D2081" s="4" t="s">
        <v>155</v>
      </c>
      <c r="E2081" s="4" t="s">
        <v>732</v>
      </c>
      <c r="F2081" s="4" t="n">
        <v>0.590507165812591</v>
      </c>
      <c r="G2081" s="4" t="n">
        <v>208.65</v>
      </c>
      <c r="H2081" s="4" t="n">
        <v>1920.796875</v>
      </c>
      <c r="I2081" s="4" t="n">
        <f aca="false">SUMIFS(bibli_modele_init!$D$1:$D$4467,bibli_modele_init!$A$1:$A$4467,$C2081,bibli_modele_init!$C$1:$C$4467,$E2081)</f>
        <v>0.612472582269594</v>
      </c>
      <c r="J2081" s="0" t="n">
        <f aca="false">SUMIFS(bibli_modele_init!$E$1:$E$4467,bibli_modele_init!$A$1:$A$4467,$C2081,bibli_modele_init!$C$1:$C$4467,$E2081)</f>
        <v>284.65</v>
      </c>
      <c r="K2081" s="0" t="n">
        <f aca="false">F2081-I2081</f>
        <v>-0.021965416457003</v>
      </c>
      <c r="L2081" s="0" t="n">
        <f aca="false">G2081-J2081</f>
        <v>-76</v>
      </c>
      <c r="M2081" s="0" t="n">
        <v>1</v>
      </c>
    </row>
    <row r="2082" customFormat="false" ht="15.8" hidden="false" customHeight="false" outlineLevel="0" collapsed="false">
      <c r="A2082" s="0" t="str">
        <f aca="false">MID(C2082,1,2)</f>
        <v>07</v>
      </c>
      <c r="B2082" s="0" t="str">
        <f aca="false">VLOOKUP(A2082,Nomenclature!$E$1:$F$9,2,0)</f>
        <v>Sport Loisir Culture</v>
      </c>
      <c r="C2082" s="5" t="s">
        <v>380</v>
      </c>
      <c r="D2082" s="4" t="s">
        <v>239</v>
      </c>
      <c r="E2082" s="4" t="s">
        <v>733</v>
      </c>
      <c r="F2082" s="4" t="n">
        <v>0</v>
      </c>
      <c r="G2082" s="4" t="n">
        <v>0</v>
      </c>
      <c r="H2082" s="4" t="n">
        <v>0</v>
      </c>
      <c r="I2082" s="4" t="n">
        <f aca="false">SUMIFS(bibli_modele_init!$D$1:$D$4467,bibli_modele_init!$A$1:$A$4467,$C2082,bibli_modele_init!$C$1:$C$4467,$E2082)</f>
        <v>0.266523429944052</v>
      </c>
      <c r="J2082" s="0" t="n">
        <f aca="false">SUMIFS(bibli_modele_init!$E$1:$E$4467,bibli_modele_init!$A$1:$A$4467,$C2082,bibli_modele_init!$C$1:$C$4467,$E2082)</f>
        <v>125.1</v>
      </c>
      <c r="K2082" s="0" t="n">
        <f aca="false">F2082-I2082</f>
        <v>-0.266523429944052</v>
      </c>
      <c r="L2082" s="0" t="n">
        <f aca="false">G2082-J2082</f>
        <v>-125.1</v>
      </c>
      <c r="M2082" s="0" t="n">
        <v>1</v>
      </c>
    </row>
    <row r="2083" customFormat="false" ht="15.8" hidden="false" customHeight="false" outlineLevel="0" collapsed="false">
      <c r="A2083" s="0" t="str">
        <f aca="false">MID(C2083,1,2)</f>
        <v>07</v>
      </c>
      <c r="B2083" s="0" t="str">
        <f aca="false">VLOOKUP(A2083,Nomenclature!$E$1:$F$9,2,0)</f>
        <v>Sport Loisir Culture</v>
      </c>
      <c r="C2083" s="5" t="s">
        <v>380</v>
      </c>
      <c r="D2083" s="4" t="s">
        <v>155</v>
      </c>
      <c r="E2083" s="4" t="s">
        <v>734</v>
      </c>
      <c r="F2083" s="4" t="n">
        <v>0.0708608598975109</v>
      </c>
      <c r="G2083" s="4" t="n">
        <v>22.5</v>
      </c>
      <c r="H2083" s="4" t="n">
        <v>98.578125</v>
      </c>
      <c r="I2083" s="4" t="n">
        <f aca="false">SUMIFS(bibli_modele_init!$D$1:$D$4467,bibli_modele_init!$A$1:$A$4467,$C2083,bibli_modele_init!$C$1:$C$4467,$E2083)</f>
        <v>0.0661470388851162</v>
      </c>
      <c r="J2083" s="0" t="n">
        <f aca="false">SUMIFS(bibli_modele_init!$E$1:$E$4467,bibli_modele_init!$A$1:$A$4467,$C2083,bibli_modele_init!$C$1:$C$4467,$E2083)</f>
        <v>22.5</v>
      </c>
      <c r="K2083" s="0" t="n">
        <f aca="false">F2083-I2083</f>
        <v>0.0047138210123947</v>
      </c>
      <c r="L2083" s="0" t="n">
        <f aca="false">G2083-J2083</f>
        <v>0</v>
      </c>
      <c r="M2083" s="0" t="n">
        <v>1</v>
      </c>
    </row>
    <row r="2084" customFormat="false" ht="15.8" hidden="false" customHeight="false" outlineLevel="0" collapsed="false">
      <c r="A2084" s="0" t="str">
        <f aca="false">MID(C2084,1,2)</f>
        <v>07</v>
      </c>
      <c r="B2084" s="0" t="str">
        <f aca="false">VLOOKUP(A2084,Nomenclature!$E$1:$F$9,2,0)</f>
        <v>Sport Loisir Culture</v>
      </c>
      <c r="C2084" s="5" t="s">
        <v>380</v>
      </c>
      <c r="D2084" s="4" t="s">
        <v>239</v>
      </c>
      <c r="E2084" s="4" t="s">
        <v>735</v>
      </c>
      <c r="F2084" s="4" t="n">
        <v>0.125985989806329</v>
      </c>
      <c r="G2084" s="4" t="n">
        <v>22.5</v>
      </c>
      <c r="H2084" s="4" t="n">
        <v>98.578125</v>
      </c>
      <c r="I2084" s="4" t="n">
        <f aca="false">SUMIFS(bibli_modele_init!$D$1:$D$4467,bibli_modele_init!$A$1:$A$4467,$C2084,bibli_modele_init!$C$1:$C$4467,$E2084)</f>
        <v>0.0319828115932863</v>
      </c>
      <c r="J2084" s="0" t="n">
        <f aca="false">SUMIFS(bibli_modele_init!$E$1:$E$4467,bibli_modele_init!$A$1:$A$4467,$C2084,bibli_modele_init!$C$1:$C$4467,$E2084)</f>
        <v>22.5</v>
      </c>
      <c r="K2084" s="0" t="n">
        <f aca="false">F2084-I2084</f>
        <v>0.0940031782130427</v>
      </c>
      <c r="L2084" s="0" t="n">
        <f aca="false">G2084-J2084</f>
        <v>0</v>
      </c>
      <c r="M2084" s="0" t="n">
        <v>1</v>
      </c>
    </row>
    <row r="2085" customFormat="false" ht="15.8" hidden="false" customHeight="false" outlineLevel="0" collapsed="false">
      <c r="A2085" s="0" t="str">
        <f aca="false">MID(C2085,1,2)</f>
        <v>07</v>
      </c>
      <c r="B2085" s="0" t="str">
        <f aca="false">VLOOKUP(A2085,Nomenclature!$E$1:$F$9,2,0)</f>
        <v>Sport Loisir Culture</v>
      </c>
      <c r="C2085" s="5" t="s">
        <v>380</v>
      </c>
      <c r="D2085" s="4" t="s">
        <v>155</v>
      </c>
      <c r="E2085" s="4" t="s">
        <v>736</v>
      </c>
      <c r="F2085" s="4" t="n">
        <v>0.147626791453148</v>
      </c>
      <c r="G2085" s="4" t="n">
        <v>133.65</v>
      </c>
      <c r="H2085" s="4" t="n">
        <v>1920.796875</v>
      </c>
      <c r="I2085" s="4" t="n">
        <f aca="false">SUMIFS(bibli_modele_init!$D$1:$D$4467,bibli_modele_init!$A$1:$A$4467,$C2085,bibli_modele_init!$C$1:$C$4467,$E2085)</f>
        <v>0.137806331010659</v>
      </c>
      <c r="J2085" s="0" t="n">
        <f aca="false">SUMIFS(bibli_modele_init!$E$1:$E$4467,bibli_modele_init!$A$1:$A$4467,$C2085,bibli_modele_init!$C$1:$C$4467,$E2085)</f>
        <v>133.65</v>
      </c>
      <c r="K2085" s="0" t="n">
        <f aca="false">F2085-I2085</f>
        <v>0.00982046044248899</v>
      </c>
      <c r="L2085" s="0" t="n">
        <f aca="false">G2085-J2085</f>
        <v>0</v>
      </c>
      <c r="M2085" s="0" t="n">
        <v>1</v>
      </c>
    </row>
    <row r="2086" customFormat="false" ht="15.8" hidden="false" customHeight="false" outlineLevel="0" collapsed="false">
      <c r="A2086" s="0" t="str">
        <f aca="false">MID(C2086,1,2)</f>
        <v>07</v>
      </c>
      <c r="B2086" s="0" t="str">
        <f aca="false">VLOOKUP(A2086,Nomenclature!$E$1:$F$9,2,0)</f>
        <v>Sport Loisir Culture</v>
      </c>
      <c r="C2086" s="5" t="s">
        <v>380</v>
      </c>
      <c r="D2086" s="4" t="s">
        <v>239</v>
      </c>
      <c r="E2086" s="4" t="s">
        <v>737</v>
      </c>
      <c r="F2086" s="4" t="n">
        <v>0.262470812096519</v>
      </c>
      <c r="G2086" s="4" t="n">
        <v>125.1</v>
      </c>
      <c r="H2086" s="4" t="n">
        <v>98.578125</v>
      </c>
      <c r="I2086" s="4" t="n">
        <f aca="false">SUMIFS(bibli_modele_init!$D$1:$D$4467,bibli_modele_init!$A$1:$A$4467,$C2086,bibli_modele_init!$C$1:$C$4467,$E2086)</f>
        <v>0.0666308574860131</v>
      </c>
      <c r="J2086" s="0" t="n">
        <f aca="false">SUMIFS(bibli_modele_init!$E$1:$E$4467,bibli_modele_init!$A$1:$A$4467,$C2086,bibli_modele_init!$C$1:$C$4467,$E2086)</f>
        <v>125.1</v>
      </c>
      <c r="K2086" s="0" t="n">
        <f aca="false">F2086-I2086</f>
        <v>0.195839954610506</v>
      </c>
      <c r="L2086" s="0" t="n">
        <f aca="false">G2086-J2086</f>
        <v>0</v>
      </c>
      <c r="M2086" s="0" t="n">
        <v>1</v>
      </c>
    </row>
    <row r="2087" customFormat="false" ht="15.8" hidden="false" customHeight="false" outlineLevel="0" collapsed="false">
      <c r="A2087" s="0" t="str">
        <f aca="false">MID(C2087,1,2)</f>
        <v>07</v>
      </c>
      <c r="B2087" s="0" t="str">
        <f aca="false">VLOOKUP(A2087,Nomenclature!$E$1:$F$9,2,0)</f>
        <v>Sport Loisir Culture</v>
      </c>
      <c r="C2087" s="5" t="s">
        <v>380</v>
      </c>
      <c r="D2087" s="4" t="s">
        <v>738</v>
      </c>
      <c r="E2087" s="4" t="s">
        <v>738</v>
      </c>
      <c r="F2087" s="4" t="n">
        <v>0.15</v>
      </c>
      <c r="G2087" s="4" t="n">
        <v>20</v>
      </c>
      <c r="H2087" s="4" t="n">
        <v>0</v>
      </c>
      <c r="I2087" s="4" t="n">
        <f aca="false">SUMIFS(bibli_modele_init!$D$1:$D$4467,bibli_modele_init!$A$1:$A$4467,$C2087,bibli_modele_init!$C$1:$C$4467,$E2087)</f>
        <v>0.15</v>
      </c>
      <c r="J2087" s="0" t="n">
        <f aca="false">SUMIFS(bibli_modele_init!$E$1:$E$4467,bibli_modele_init!$A$1:$A$4467,$C2087,bibli_modele_init!$C$1:$C$4467,$E2087)</f>
        <v>20</v>
      </c>
      <c r="K2087" s="0" t="n">
        <f aca="false">F2087-I2087</f>
        <v>0</v>
      </c>
      <c r="L2087" s="0" t="n">
        <f aca="false">G2087-J2087</f>
        <v>0</v>
      </c>
      <c r="M2087" s="0" t="n">
        <v>1</v>
      </c>
    </row>
    <row r="2088" customFormat="false" ht="15.8" hidden="false" customHeight="false" outlineLevel="0" collapsed="false">
      <c r="A2088" s="0" t="str">
        <f aca="false">MID(C2088,1,2)</f>
        <v>07</v>
      </c>
      <c r="B2088" s="0" t="str">
        <f aca="false">VLOOKUP(A2088,Nomenclature!$E$1:$F$9,2,0)</f>
        <v>Sport Loisir Culture</v>
      </c>
      <c r="C2088" s="5" t="s">
        <v>536</v>
      </c>
      <c r="D2088" s="4" t="s">
        <v>155</v>
      </c>
      <c r="E2088" s="4" t="s">
        <v>732</v>
      </c>
      <c r="F2088" s="4" t="n">
        <v>0.482260813484658</v>
      </c>
      <c r="G2088" s="4" t="n">
        <v>213.15</v>
      </c>
      <c r="H2088" s="4" t="n">
        <v>1920.796875</v>
      </c>
      <c r="I2088" s="4" t="n">
        <f aca="false">SUMIFS(bibli_modele_init!$D$1:$D$4467,bibli_modele_init!$A$1:$A$4467,$C2088,bibli_modele_init!$C$1:$C$4467,$E2088)</f>
        <v>0.510870906087532</v>
      </c>
      <c r="J2088" s="0" t="n">
        <f aca="false">SUMIFS(bibli_modele_init!$E$1:$E$4467,bibli_modele_init!$A$1:$A$4467,$C2088,bibli_modele_init!$C$1:$C$4467,$E2088)</f>
        <v>289.15</v>
      </c>
      <c r="K2088" s="0" t="n">
        <f aca="false">F2088-I2088</f>
        <v>-0.028610092602874</v>
      </c>
      <c r="L2088" s="0" t="n">
        <f aca="false">G2088-J2088</f>
        <v>-76</v>
      </c>
      <c r="M2088" s="0" t="n">
        <v>1</v>
      </c>
    </row>
    <row r="2089" customFormat="false" ht="15.8" hidden="false" customHeight="false" outlineLevel="0" collapsed="false">
      <c r="A2089" s="0" t="str">
        <f aca="false">MID(C2089,1,2)</f>
        <v>07</v>
      </c>
      <c r="B2089" s="0" t="str">
        <f aca="false">VLOOKUP(A2089,Nomenclature!$E$1:$F$9,2,0)</f>
        <v>Sport Loisir Culture</v>
      </c>
      <c r="C2089" s="5" t="s">
        <v>536</v>
      </c>
      <c r="D2089" s="4" t="s">
        <v>239</v>
      </c>
      <c r="E2089" s="4" t="s">
        <v>733</v>
      </c>
      <c r="F2089" s="4" t="n">
        <v>0</v>
      </c>
      <c r="G2089" s="4" t="n">
        <v>0</v>
      </c>
      <c r="H2089" s="4" t="n">
        <v>0</v>
      </c>
      <c r="I2089" s="4" t="n">
        <f aca="false">SUMIFS(bibli_modele_init!$D$1:$D$4467,bibli_modele_init!$A$1:$A$4467,$C2089,bibli_modele_init!$C$1:$C$4467,$E2089)</f>
        <v>0</v>
      </c>
      <c r="J2089" s="0" t="n">
        <f aca="false">SUMIFS(bibli_modele_init!$E$1:$E$4467,bibli_modele_init!$A$1:$A$4467,$C2089,bibli_modele_init!$C$1:$C$4467,$E2089)</f>
        <v>0</v>
      </c>
      <c r="K2089" s="0" t="n">
        <f aca="false">F2089-I2089</f>
        <v>0</v>
      </c>
      <c r="L2089" s="0" t="n">
        <f aca="false">G2089-J2089</f>
        <v>0</v>
      </c>
      <c r="M2089" s="0" t="n">
        <v>1</v>
      </c>
    </row>
    <row r="2090" customFormat="false" ht="15.8" hidden="false" customHeight="false" outlineLevel="0" collapsed="false">
      <c r="A2090" s="0" t="str">
        <f aca="false">MID(C2090,1,2)</f>
        <v>07</v>
      </c>
      <c r="B2090" s="0" t="str">
        <f aca="false">VLOOKUP(A2090,Nomenclature!$E$1:$F$9,2,0)</f>
        <v>Sport Loisir Culture</v>
      </c>
      <c r="C2090" s="5" t="s">
        <v>536</v>
      </c>
      <c r="D2090" s="4" t="s">
        <v>155</v>
      </c>
      <c r="E2090" s="4" t="s">
        <v>734</v>
      </c>
      <c r="F2090" s="4" t="n">
        <v>0.0578712976181589</v>
      </c>
      <c r="G2090" s="4" t="n">
        <v>27</v>
      </c>
      <c r="H2090" s="4" t="n">
        <v>98.578125</v>
      </c>
      <c r="I2090" s="4" t="n">
        <f aca="false">SUMIFS(bibli_modele_init!$D$1:$D$4467,bibli_modele_init!$A$1:$A$4467,$C2090,bibli_modele_init!$C$1:$C$4467,$E2090)</f>
        <v>0.0551740578574535</v>
      </c>
      <c r="J2090" s="0" t="n">
        <f aca="false">SUMIFS(bibli_modele_init!$E$1:$E$4467,bibli_modele_init!$A$1:$A$4467,$C2090,bibli_modele_init!$C$1:$C$4467,$E2090)</f>
        <v>27</v>
      </c>
      <c r="K2090" s="0" t="n">
        <f aca="false">F2090-I2090</f>
        <v>0.00269723976070541</v>
      </c>
      <c r="L2090" s="0" t="n">
        <f aca="false">G2090-J2090</f>
        <v>0</v>
      </c>
      <c r="M2090" s="0" t="n">
        <v>1</v>
      </c>
    </row>
    <row r="2091" customFormat="false" ht="15.8" hidden="false" customHeight="false" outlineLevel="0" collapsed="false">
      <c r="A2091" s="0" t="str">
        <f aca="false">MID(C2091,1,2)</f>
        <v>07</v>
      </c>
      <c r="B2091" s="0" t="str">
        <f aca="false">VLOOKUP(A2091,Nomenclature!$E$1:$F$9,2,0)</f>
        <v>Sport Loisir Culture</v>
      </c>
      <c r="C2091" s="5" t="s">
        <v>536</v>
      </c>
      <c r="D2091" s="4" t="s">
        <v>239</v>
      </c>
      <c r="E2091" s="4" t="s">
        <v>735</v>
      </c>
      <c r="F2091" s="4" t="n">
        <v>0</v>
      </c>
      <c r="G2091" s="4" t="n">
        <v>0</v>
      </c>
      <c r="H2091" s="4" t="n">
        <v>0</v>
      </c>
      <c r="I2091" s="4" t="n">
        <f aca="false">SUMIFS(bibli_modele_init!$D$1:$D$4467,bibli_modele_init!$A$1:$A$4467,$C2091,bibli_modele_init!$C$1:$C$4467,$E2091)</f>
        <v>0</v>
      </c>
      <c r="J2091" s="0" t="n">
        <f aca="false">SUMIFS(bibli_modele_init!$E$1:$E$4467,bibli_modele_init!$A$1:$A$4467,$C2091,bibli_modele_init!$C$1:$C$4467,$E2091)</f>
        <v>0</v>
      </c>
      <c r="K2091" s="0" t="n">
        <f aca="false">F2091-I2091</f>
        <v>0</v>
      </c>
      <c r="L2091" s="0" t="n">
        <f aca="false">G2091-J2091</f>
        <v>0</v>
      </c>
      <c r="M2091" s="0" t="n">
        <v>1</v>
      </c>
    </row>
    <row r="2092" customFormat="false" ht="15.8" hidden="false" customHeight="false" outlineLevel="0" collapsed="false">
      <c r="A2092" s="0" t="str">
        <f aca="false">MID(C2092,1,2)</f>
        <v>07</v>
      </c>
      <c r="B2092" s="0" t="str">
        <f aca="false">VLOOKUP(A2092,Nomenclature!$E$1:$F$9,2,0)</f>
        <v>Sport Loisir Culture</v>
      </c>
      <c r="C2092" s="5" t="s">
        <v>536</v>
      </c>
      <c r="D2092" s="4" t="s">
        <v>155</v>
      </c>
      <c r="E2092" s="4" t="s">
        <v>736</v>
      </c>
      <c r="F2092" s="4" t="n">
        <v>0.120565203371164</v>
      </c>
      <c r="G2092" s="4" t="n">
        <v>138.15</v>
      </c>
      <c r="H2092" s="4" t="n">
        <v>1920.796875</v>
      </c>
      <c r="I2092" s="4" t="n">
        <f aca="false">SUMIFS(bibli_modele_init!$D$1:$D$4467,bibli_modele_init!$A$1:$A$4467,$C2092,bibli_modele_init!$C$1:$C$4467,$E2092)</f>
        <v>0.114945953869695</v>
      </c>
      <c r="J2092" s="0" t="n">
        <f aca="false">SUMIFS(bibli_modele_init!$E$1:$E$4467,bibli_modele_init!$A$1:$A$4467,$C2092,bibli_modele_init!$C$1:$C$4467,$E2092)</f>
        <v>138.15</v>
      </c>
      <c r="K2092" s="0" t="n">
        <f aca="false">F2092-I2092</f>
        <v>0.005619249501469</v>
      </c>
      <c r="L2092" s="0" t="n">
        <f aca="false">G2092-J2092</f>
        <v>0</v>
      </c>
      <c r="M2092" s="0" t="n">
        <v>1</v>
      </c>
    </row>
    <row r="2093" customFormat="false" ht="15.8" hidden="false" customHeight="false" outlineLevel="0" collapsed="false">
      <c r="A2093" s="0" t="str">
        <f aca="false">MID(C2093,1,2)</f>
        <v>07</v>
      </c>
      <c r="B2093" s="0" t="str">
        <f aca="false">VLOOKUP(A2093,Nomenclature!$E$1:$F$9,2,0)</f>
        <v>Sport Loisir Culture</v>
      </c>
      <c r="C2093" s="5" t="s">
        <v>536</v>
      </c>
      <c r="D2093" s="4" t="s">
        <v>239</v>
      </c>
      <c r="E2093" s="4" t="s">
        <v>737</v>
      </c>
      <c r="F2093" s="4" t="n">
        <v>0</v>
      </c>
      <c r="G2093" s="4" t="n">
        <v>0</v>
      </c>
      <c r="H2093" s="4" t="n">
        <v>0</v>
      </c>
      <c r="I2093" s="4" t="n">
        <f aca="false">SUMIFS(bibli_modele_init!$D$1:$D$4467,bibli_modele_init!$A$1:$A$4467,$C2093,bibli_modele_init!$C$1:$C$4467,$E2093)</f>
        <v>0</v>
      </c>
      <c r="J2093" s="0" t="n">
        <f aca="false">SUMIFS(bibli_modele_init!$E$1:$E$4467,bibli_modele_init!$A$1:$A$4467,$C2093,bibli_modele_init!$C$1:$C$4467,$E2093)</f>
        <v>0</v>
      </c>
      <c r="K2093" s="0" t="n">
        <f aca="false">F2093-I2093</f>
        <v>0</v>
      </c>
      <c r="L2093" s="0" t="n">
        <f aca="false">G2093-J2093</f>
        <v>0</v>
      </c>
      <c r="M2093" s="0" t="n">
        <v>1</v>
      </c>
    </row>
    <row r="2094" customFormat="false" ht="15.8" hidden="false" customHeight="false" outlineLevel="0" collapsed="false">
      <c r="A2094" s="0" t="str">
        <f aca="false">MID(C2094,1,2)</f>
        <v>07</v>
      </c>
      <c r="B2094" s="0" t="str">
        <f aca="false">VLOOKUP(A2094,Nomenclature!$E$1:$F$9,2,0)</f>
        <v>Sport Loisir Culture</v>
      </c>
      <c r="C2094" s="5" t="s">
        <v>536</v>
      </c>
      <c r="D2094" s="4" t="s">
        <v>738</v>
      </c>
      <c r="E2094" s="4" t="s">
        <v>738</v>
      </c>
      <c r="F2094" s="4" t="n">
        <v>0.15</v>
      </c>
      <c r="G2094" s="4" t="n">
        <v>20</v>
      </c>
      <c r="H2094" s="4" t="n">
        <v>0</v>
      </c>
      <c r="I2094" s="4" t="n">
        <f aca="false">SUMIFS(bibli_modele_init!$D$1:$D$4467,bibli_modele_init!$A$1:$A$4467,$C2094,bibli_modele_init!$C$1:$C$4467,$E2094)</f>
        <v>0.15</v>
      </c>
      <c r="J2094" s="0" t="n">
        <f aca="false">SUMIFS(bibli_modele_init!$E$1:$E$4467,bibli_modele_init!$A$1:$A$4467,$C2094,bibli_modele_init!$C$1:$C$4467,$E2094)</f>
        <v>20</v>
      </c>
      <c r="K2094" s="0" t="n">
        <f aca="false">F2094-I2094</f>
        <v>0</v>
      </c>
      <c r="L2094" s="0" t="n">
        <f aca="false">G2094-J2094</f>
        <v>0</v>
      </c>
      <c r="M2094" s="0" t="n">
        <v>1</v>
      </c>
    </row>
    <row r="2095" customFormat="false" ht="15.8" hidden="false" customHeight="false" outlineLevel="0" collapsed="false">
      <c r="A2095" s="0" t="str">
        <f aca="false">MID(C2095,1,2)</f>
        <v>07</v>
      </c>
      <c r="B2095" s="0" t="str">
        <f aca="false">VLOOKUP(A2095,Nomenclature!$E$1:$F$9,2,0)</f>
        <v>Sport Loisir Culture</v>
      </c>
      <c r="C2095" s="5" t="s">
        <v>683</v>
      </c>
      <c r="D2095" s="4" t="s">
        <v>155</v>
      </c>
      <c r="E2095" s="4" t="s">
        <v>732</v>
      </c>
      <c r="F2095" s="4" t="n">
        <v>0.640631913506815</v>
      </c>
      <c r="G2095" s="4" t="n">
        <v>208.65</v>
      </c>
      <c r="H2095" s="4" t="n">
        <v>1920.796875</v>
      </c>
      <c r="I2095" s="4" t="n">
        <f aca="false">SUMIFS(bibli_modele_init!$D$1:$D$4467,bibli_modele_init!$A$1:$A$4467,$C2095,bibli_modele_init!$C$1:$C$4467,$E2095)</f>
        <v>0.649957251099339</v>
      </c>
      <c r="J2095" s="0" t="n">
        <f aca="false">SUMIFS(bibli_modele_init!$E$1:$E$4467,bibli_modele_init!$A$1:$A$4467,$C2095,bibli_modele_init!$C$1:$C$4467,$E2095)</f>
        <v>284.65</v>
      </c>
      <c r="K2095" s="0" t="n">
        <f aca="false">F2095-I2095</f>
        <v>-0.00932533759252396</v>
      </c>
      <c r="L2095" s="0" t="n">
        <f aca="false">G2095-J2095</f>
        <v>-76</v>
      </c>
      <c r="M2095" s="0" t="n">
        <v>1</v>
      </c>
    </row>
    <row r="2096" customFormat="false" ht="15.8" hidden="false" customHeight="false" outlineLevel="0" collapsed="false">
      <c r="A2096" s="0" t="str">
        <f aca="false">MID(C2096,1,2)</f>
        <v>07</v>
      </c>
      <c r="B2096" s="0" t="str">
        <f aca="false">VLOOKUP(A2096,Nomenclature!$E$1:$F$9,2,0)</f>
        <v>Sport Loisir Culture</v>
      </c>
      <c r="C2096" s="5" t="s">
        <v>683</v>
      </c>
      <c r="D2096" s="4" t="s">
        <v>239</v>
      </c>
      <c r="E2096" s="4" t="s">
        <v>733</v>
      </c>
      <c r="F2096" s="4" t="n">
        <v>0.492207465572268</v>
      </c>
      <c r="G2096" s="4" t="n">
        <v>190.1</v>
      </c>
      <c r="H2096" s="4" t="n">
        <v>98.578125</v>
      </c>
      <c r="I2096" s="4" t="n">
        <f aca="false">SUMIFS(bibli_modele_init!$D$1:$D$4467,bibli_modele_init!$A$1:$A$4467,$C2096,bibli_modele_init!$C$1:$C$4467,$E2096)</f>
        <v>0.495147740635726</v>
      </c>
      <c r="J2096" s="0" t="n">
        <f aca="false">SUMIFS(bibli_modele_init!$E$1:$E$4467,bibli_modele_init!$A$1:$A$4467,$C2096,bibli_modele_init!$C$1:$C$4467,$E2096)</f>
        <v>190.1</v>
      </c>
      <c r="K2096" s="0" t="n">
        <f aca="false">F2096-I2096</f>
        <v>-0.00294027506345801</v>
      </c>
      <c r="L2096" s="0" t="n">
        <f aca="false">G2096-J2096</f>
        <v>0</v>
      </c>
      <c r="M2096" s="0" t="n">
        <v>1</v>
      </c>
    </row>
    <row r="2097" customFormat="false" ht="15.8" hidden="false" customHeight="false" outlineLevel="0" collapsed="false">
      <c r="A2097" s="0" t="str">
        <f aca="false">MID(C2097,1,2)</f>
        <v>07</v>
      </c>
      <c r="B2097" s="0" t="str">
        <f aca="false">VLOOKUP(A2097,Nomenclature!$E$1:$F$9,2,0)</f>
        <v>Sport Loisir Culture</v>
      </c>
      <c r="C2097" s="5" t="s">
        <v>683</v>
      </c>
      <c r="D2097" s="4" t="s">
        <v>155</v>
      </c>
      <c r="E2097" s="4" t="s">
        <v>734</v>
      </c>
      <c r="F2097" s="4" t="n">
        <v>0.0768758296208178</v>
      </c>
      <c r="G2097" s="4" t="n">
        <v>22.5</v>
      </c>
      <c r="H2097" s="4" t="n">
        <v>98.578125</v>
      </c>
      <c r="I2097" s="4" t="n">
        <f aca="false">SUMIFS(bibli_modele_init!$D$1:$D$4467,bibli_modele_init!$A$1:$A$4467,$C2097,bibli_modele_init!$C$1:$C$4467,$E2097)</f>
        <v>0.0701953831187286</v>
      </c>
      <c r="J2097" s="0" t="n">
        <f aca="false">SUMIFS(bibli_modele_init!$E$1:$E$4467,bibli_modele_init!$A$1:$A$4467,$C2097,bibli_modele_init!$C$1:$C$4467,$E2097)</f>
        <v>22.5</v>
      </c>
      <c r="K2097" s="0" t="n">
        <f aca="false">F2097-I2097</f>
        <v>0.0066804465020892</v>
      </c>
      <c r="L2097" s="0" t="n">
        <f aca="false">G2097-J2097</f>
        <v>0</v>
      </c>
      <c r="M2097" s="0" t="n">
        <v>1</v>
      </c>
    </row>
    <row r="2098" customFormat="false" ht="15.8" hidden="false" customHeight="false" outlineLevel="0" collapsed="false">
      <c r="A2098" s="0" t="str">
        <f aca="false">MID(C2098,1,2)</f>
        <v>07</v>
      </c>
      <c r="B2098" s="0" t="str">
        <f aca="false">VLOOKUP(A2098,Nomenclature!$E$1:$F$9,2,0)</f>
        <v>Sport Loisir Culture</v>
      </c>
      <c r="C2098" s="5" t="s">
        <v>683</v>
      </c>
      <c r="D2098" s="4" t="s">
        <v>239</v>
      </c>
      <c r="E2098" s="4" t="s">
        <v>735</v>
      </c>
      <c r="F2098" s="4" t="n">
        <v>0.0590648958686721</v>
      </c>
      <c r="G2098" s="4" t="n">
        <v>22.5</v>
      </c>
      <c r="H2098" s="4" t="n">
        <v>98.578125</v>
      </c>
      <c r="I2098" s="4" t="n">
        <f aca="false">SUMIFS(bibli_modele_init!$D$1:$D$4467,bibli_modele_init!$A$1:$A$4467,$C2098,bibli_modele_init!$C$1:$C$4467,$E2098)</f>
        <v>0.0594177288762871</v>
      </c>
      <c r="J2098" s="0" t="n">
        <f aca="false">SUMIFS(bibli_modele_init!$E$1:$E$4467,bibli_modele_init!$A$1:$A$4467,$C2098,bibli_modele_init!$C$1:$C$4467,$E2098)</f>
        <v>22.5</v>
      </c>
      <c r="K2098" s="0" t="n">
        <f aca="false">F2098-I2098</f>
        <v>-0.000352833007615003</v>
      </c>
      <c r="L2098" s="0" t="n">
        <f aca="false">G2098-J2098</f>
        <v>0</v>
      </c>
      <c r="M2098" s="0" t="n">
        <v>1</v>
      </c>
    </row>
    <row r="2099" customFormat="false" ht="15.8" hidden="false" customHeight="false" outlineLevel="0" collapsed="false">
      <c r="A2099" s="0" t="str">
        <f aca="false">MID(C2099,1,2)</f>
        <v>07</v>
      </c>
      <c r="B2099" s="0" t="str">
        <f aca="false">VLOOKUP(A2099,Nomenclature!$E$1:$F$9,2,0)</f>
        <v>Sport Loisir Culture</v>
      </c>
      <c r="C2099" s="5" t="s">
        <v>683</v>
      </c>
      <c r="D2099" s="4" t="s">
        <v>155</v>
      </c>
      <c r="E2099" s="4" t="s">
        <v>736</v>
      </c>
      <c r="F2099" s="4" t="n">
        <v>0.160157978376704</v>
      </c>
      <c r="G2099" s="4" t="n">
        <v>133.65</v>
      </c>
      <c r="H2099" s="4" t="n">
        <v>1920.796875</v>
      </c>
      <c r="I2099" s="4" t="n">
        <f aca="false">SUMIFS(bibli_modele_init!$D$1:$D$4467,bibli_modele_init!$A$1:$A$4467,$C2099,bibli_modele_init!$C$1:$C$4467,$E2099)</f>
        <v>0.146240381497351</v>
      </c>
      <c r="J2099" s="0" t="n">
        <f aca="false">SUMIFS(bibli_modele_init!$E$1:$E$4467,bibli_modele_init!$A$1:$A$4467,$C2099,bibli_modele_init!$C$1:$C$4467,$E2099)</f>
        <v>133.65</v>
      </c>
      <c r="K2099" s="0" t="n">
        <f aca="false">F2099-I2099</f>
        <v>0.013917596879353</v>
      </c>
      <c r="L2099" s="0" t="n">
        <f aca="false">G2099-J2099</f>
        <v>0</v>
      </c>
      <c r="M2099" s="0" t="n">
        <v>1</v>
      </c>
    </row>
    <row r="2100" customFormat="false" ht="15.8" hidden="false" customHeight="false" outlineLevel="0" collapsed="false">
      <c r="A2100" s="0" t="str">
        <f aca="false">MID(C2100,1,2)</f>
        <v>07</v>
      </c>
      <c r="B2100" s="0" t="str">
        <f aca="false">VLOOKUP(A2100,Nomenclature!$E$1:$F$9,2,0)</f>
        <v>Sport Loisir Culture</v>
      </c>
      <c r="C2100" s="5" t="s">
        <v>683</v>
      </c>
      <c r="D2100" s="4" t="s">
        <v>239</v>
      </c>
      <c r="E2100" s="4" t="s">
        <v>737</v>
      </c>
      <c r="F2100" s="4" t="n">
        <v>0.123051866393067</v>
      </c>
      <c r="G2100" s="4" t="n">
        <v>125.1</v>
      </c>
      <c r="H2100" s="4" t="n">
        <v>98.578125</v>
      </c>
      <c r="I2100" s="4" t="n">
        <f aca="false">SUMIFS(bibli_modele_init!$D$1:$D$4467,bibli_modele_init!$A$1:$A$4467,$C2100,bibli_modele_init!$C$1:$C$4467,$E2100)</f>
        <v>0.123786935158932</v>
      </c>
      <c r="J2100" s="0" t="n">
        <f aca="false">SUMIFS(bibli_modele_init!$E$1:$E$4467,bibli_modele_init!$A$1:$A$4467,$C2100,bibli_modele_init!$C$1:$C$4467,$E2100)</f>
        <v>125.1</v>
      </c>
      <c r="K2100" s="0" t="n">
        <f aca="false">F2100-I2100</f>
        <v>-0.000735068765865002</v>
      </c>
      <c r="L2100" s="0" t="n">
        <f aca="false">G2100-J2100</f>
        <v>0</v>
      </c>
      <c r="M2100" s="0" t="n">
        <v>1</v>
      </c>
    </row>
    <row r="2101" customFormat="false" ht="15.8" hidden="false" customHeight="false" outlineLevel="0" collapsed="false">
      <c r="A2101" s="0" t="str">
        <f aca="false">MID(C2101,1,2)</f>
        <v>07</v>
      </c>
      <c r="B2101" s="0" t="str">
        <f aca="false">VLOOKUP(A2101,Nomenclature!$E$1:$F$9,2,0)</f>
        <v>Sport Loisir Culture</v>
      </c>
      <c r="C2101" s="5" t="s">
        <v>683</v>
      </c>
      <c r="D2101" s="4" t="s">
        <v>738</v>
      </c>
      <c r="E2101" s="4" t="s">
        <v>738</v>
      </c>
      <c r="F2101" s="4" t="n">
        <v>0.15</v>
      </c>
      <c r="G2101" s="4" t="n">
        <v>20</v>
      </c>
      <c r="H2101" s="4" t="n">
        <v>0</v>
      </c>
      <c r="I2101" s="4" t="n">
        <f aca="false">SUMIFS(bibli_modele_init!$D$1:$D$4467,bibli_modele_init!$A$1:$A$4467,$C2101,bibli_modele_init!$C$1:$C$4467,$E2101)</f>
        <v>0.15</v>
      </c>
      <c r="J2101" s="0" t="n">
        <f aca="false">SUMIFS(bibli_modele_init!$E$1:$E$4467,bibli_modele_init!$A$1:$A$4467,$C2101,bibli_modele_init!$C$1:$C$4467,$E2101)</f>
        <v>20</v>
      </c>
      <c r="K2101" s="0" t="n">
        <f aca="false">F2101-I2101</f>
        <v>0</v>
      </c>
      <c r="L2101" s="0" t="n">
        <f aca="false">G2101-J2101</f>
        <v>0</v>
      </c>
      <c r="M2101" s="0" t="n">
        <v>1</v>
      </c>
    </row>
    <row r="2102" customFormat="false" ht="15.8" hidden="false" customHeight="false" outlineLevel="0" collapsed="false">
      <c r="A2102" s="0" t="str">
        <f aca="false">MID(C2102,1,2)</f>
        <v>07</v>
      </c>
      <c r="B2102" s="0" t="str">
        <f aca="false">VLOOKUP(A2102,Nomenclature!$E$1:$F$9,2,0)</f>
        <v>Sport Loisir Culture</v>
      </c>
      <c r="C2102" s="5" t="s">
        <v>388</v>
      </c>
      <c r="D2102" s="4" t="s">
        <v>155</v>
      </c>
      <c r="E2102" s="4" t="s">
        <v>732</v>
      </c>
      <c r="F2102" s="4" t="n">
        <v>0.590223836471707</v>
      </c>
      <c r="G2102" s="4" t="n">
        <v>232.85714282</v>
      </c>
      <c r="H2102" s="4" t="n">
        <v>2587.946428</v>
      </c>
      <c r="I2102" s="4" t="n">
        <f aca="false">SUMIFS(bibli_modele_init!$D$1:$D$4467,bibli_modele_init!$A$1:$A$4467,$C2102,bibli_modele_init!$C$1:$C$4467,$E2102)</f>
        <v>0.601985318854678</v>
      </c>
      <c r="J2102" s="0" t="n">
        <f aca="false">SUMIFS(bibli_modele_init!$E$1:$E$4467,bibli_modele_init!$A$1:$A$4467,$C2102,bibli_modele_init!$C$1:$C$4467,$E2102)</f>
        <v>308.85714282</v>
      </c>
      <c r="K2102" s="0" t="n">
        <f aca="false">F2102-I2102</f>
        <v>-0.011761482382971</v>
      </c>
      <c r="L2102" s="0" t="n">
        <f aca="false">G2102-J2102</f>
        <v>-76</v>
      </c>
      <c r="M2102" s="0" t="n">
        <v>1</v>
      </c>
    </row>
    <row r="2103" customFormat="false" ht="15.8" hidden="false" customHeight="false" outlineLevel="0" collapsed="false">
      <c r="A2103" s="0" t="str">
        <f aca="false">MID(C2103,1,2)</f>
        <v>07</v>
      </c>
      <c r="B2103" s="0" t="str">
        <f aca="false">VLOOKUP(A2103,Nomenclature!$E$1:$F$9,2,0)</f>
        <v>Sport Loisir Culture</v>
      </c>
      <c r="C2103" s="5" t="s">
        <v>388</v>
      </c>
      <c r="D2103" s="4" t="s">
        <v>239</v>
      </c>
      <c r="E2103" s="4" t="s">
        <v>733</v>
      </c>
      <c r="F2103" s="4" t="n">
        <v>0</v>
      </c>
      <c r="G2103" s="4" t="n">
        <v>0</v>
      </c>
      <c r="H2103" s="4" t="n">
        <v>0</v>
      </c>
      <c r="I2103" s="4" t="n">
        <f aca="false">SUMIFS(bibli_modele_init!$D$1:$D$4467,bibli_modele_init!$A$1:$A$4467,$C2103,bibli_modele_init!$C$1:$C$4467,$E2103)</f>
        <v>0.216509431055145</v>
      </c>
      <c r="J2103" s="0" t="n">
        <f aca="false">SUMIFS(bibli_modele_init!$E$1:$E$4467,bibli_modele_init!$A$1:$A$4467,$C2103,bibli_modele_init!$C$1:$C$4467,$E2103)</f>
        <v>145.71428568</v>
      </c>
      <c r="K2103" s="0" t="n">
        <f aca="false">F2103-I2103</f>
        <v>-0.216509431055145</v>
      </c>
      <c r="L2103" s="0" t="n">
        <f aca="false">G2103-J2103</f>
        <v>-145.71428568</v>
      </c>
      <c r="M2103" s="0" t="n">
        <v>1</v>
      </c>
    </row>
    <row r="2104" customFormat="false" ht="15.8" hidden="false" customHeight="false" outlineLevel="0" collapsed="false">
      <c r="A2104" s="0" t="str">
        <f aca="false">MID(C2104,1,2)</f>
        <v>07</v>
      </c>
      <c r="B2104" s="0" t="str">
        <f aca="false">VLOOKUP(A2104,Nomenclature!$E$1:$F$9,2,0)</f>
        <v>Sport Loisir Culture</v>
      </c>
      <c r="C2104" s="5" t="s">
        <v>388</v>
      </c>
      <c r="D2104" s="4" t="s">
        <v>155</v>
      </c>
      <c r="E2104" s="4" t="s">
        <v>734</v>
      </c>
      <c r="F2104" s="4" t="n">
        <v>0</v>
      </c>
      <c r="G2104" s="4" t="n">
        <v>0</v>
      </c>
      <c r="H2104" s="4" t="n">
        <v>0</v>
      </c>
      <c r="I2104" s="4" t="n">
        <f aca="false">SUMIFS(bibli_modele_init!$D$1:$D$4467,bibli_modele_init!$A$1:$A$4467,$C2104,bibli_modele_init!$C$1:$C$4467,$E2104)</f>
        <v>0</v>
      </c>
      <c r="J2104" s="0" t="n">
        <f aca="false">SUMIFS(bibli_modele_init!$E$1:$E$4467,bibli_modele_init!$A$1:$A$4467,$C2104,bibli_modele_init!$C$1:$C$4467,$E2104)</f>
        <v>0</v>
      </c>
      <c r="K2104" s="0" t="n">
        <f aca="false">F2104-I2104</f>
        <v>0</v>
      </c>
      <c r="L2104" s="0" t="n">
        <f aca="false">G2104-J2104</f>
        <v>0</v>
      </c>
      <c r="M2104" s="0" t="n">
        <v>1</v>
      </c>
    </row>
    <row r="2105" customFormat="false" ht="15.8" hidden="false" customHeight="false" outlineLevel="0" collapsed="false">
      <c r="A2105" s="0" t="str">
        <f aca="false">MID(C2105,1,2)</f>
        <v>07</v>
      </c>
      <c r="B2105" s="0" t="str">
        <f aca="false">VLOOKUP(A2105,Nomenclature!$E$1:$F$9,2,0)</f>
        <v>Sport Loisir Culture</v>
      </c>
      <c r="C2105" s="5" t="s">
        <v>388</v>
      </c>
      <c r="D2105" s="4" t="s">
        <v>239</v>
      </c>
      <c r="E2105" s="4" t="s">
        <v>735</v>
      </c>
      <c r="F2105" s="4" t="n">
        <v>0</v>
      </c>
      <c r="G2105" s="4" t="n">
        <v>0</v>
      </c>
      <c r="H2105" s="4" t="n">
        <v>0</v>
      </c>
      <c r="I2105" s="4" t="n">
        <f aca="false">SUMIFS(bibli_modele_init!$D$1:$D$4467,bibli_modele_init!$A$1:$A$4467,$C2105,bibli_modele_init!$C$1:$C$4467,$E2105)</f>
        <v>0</v>
      </c>
      <c r="J2105" s="0" t="n">
        <f aca="false">SUMIFS(bibli_modele_init!$E$1:$E$4467,bibli_modele_init!$A$1:$A$4467,$C2105,bibli_modele_init!$C$1:$C$4467,$E2105)</f>
        <v>0</v>
      </c>
      <c r="K2105" s="0" t="n">
        <f aca="false">F2105-I2105</f>
        <v>0</v>
      </c>
      <c r="L2105" s="0" t="n">
        <f aca="false">G2105-J2105</f>
        <v>0</v>
      </c>
      <c r="M2105" s="0" t="n">
        <v>1</v>
      </c>
    </row>
    <row r="2106" customFormat="false" ht="15.8" hidden="false" customHeight="false" outlineLevel="0" collapsed="false">
      <c r="A2106" s="0" t="str">
        <f aca="false">MID(C2106,1,2)</f>
        <v>07</v>
      </c>
      <c r="B2106" s="0" t="str">
        <f aca="false">VLOOKUP(A2106,Nomenclature!$E$1:$F$9,2,0)</f>
        <v>Sport Loisir Culture</v>
      </c>
      <c r="C2106" s="5" t="s">
        <v>388</v>
      </c>
      <c r="D2106" s="4" t="s">
        <v>155</v>
      </c>
      <c r="E2106" s="4" t="s">
        <v>736</v>
      </c>
      <c r="F2106" s="4" t="n">
        <v>0.0767290987413219</v>
      </c>
      <c r="G2106" s="4" t="n">
        <v>157.85714282</v>
      </c>
      <c r="H2106" s="4" t="n">
        <v>2587.946428</v>
      </c>
      <c r="I2106" s="4" t="n">
        <f aca="false">SUMIFS(bibli_modele_init!$D$1:$D$4467,bibli_modele_init!$A$1:$A$4467,$C2106,bibli_modele_init!$C$1:$C$4467,$E2106)</f>
        <v>0.135446696742302</v>
      </c>
      <c r="J2106" s="0" t="n">
        <f aca="false">SUMIFS(bibli_modele_init!$E$1:$E$4467,bibli_modele_init!$A$1:$A$4467,$C2106,bibli_modele_init!$C$1:$C$4467,$E2106)</f>
        <v>157.85714282</v>
      </c>
      <c r="K2106" s="0" t="n">
        <f aca="false">F2106-I2106</f>
        <v>-0.0587175980009801</v>
      </c>
      <c r="L2106" s="0" t="n">
        <f aca="false">G2106-J2106</f>
        <v>0</v>
      </c>
      <c r="M2106" s="0" t="n">
        <v>1</v>
      </c>
    </row>
    <row r="2107" customFormat="false" ht="15.8" hidden="false" customHeight="false" outlineLevel="0" collapsed="false">
      <c r="A2107" s="0" t="str">
        <f aca="false">MID(C2107,1,2)</f>
        <v>07</v>
      </c>
      <c r="B2107" s="0" t="str">
        <f aca="false">VLOOKUP(A2107,Nomenclature!$E$1:$F$9,2,0)</f>
        <v>Sport Loisir Culture</v>
      </c>
      <c r="C2107" s="5" t="s">
        <v>388</v>
      </c>
      <c r="D2107" s="4" t="s">
        <v>239</v>
      </c>
      <c r="E2107" s="4" t="s">
        <v>737</v>
      </c>
      <c r="F2107" s="4" t="n">
        <v>0.21744217315201</v>
      </c>
      <c r="G2107" s="4" t="n">
        <v>145.71428568</v>
      </c>
      <c r="H2107" s="4" t="n">
        <v>0</v>
      </c>
      <c r="I2107" s="4" t="n">
        <f aca="false">SUMIFS(bibli_modele_init!$D$1:$D$4467,bibli_modele_init!$A$1:$A$4467,$C2107,bibli_modele_init!$C$1:$C$4467,$E2107)</f>
        <v>0.0541273577637862</v>
      </c>
      <c r="J2107" s="0" t="n">
        <f aca="false">SUMIFS(bibli_modele_init!$E$1:$E$4467,bibli_modele_init!$A$1:$A$4467,$C2107,bibli_modele_init!$C$1:$C$4467,$E2107)</f>
        <v>145.71428568</v>
      </c>
      <c r="K2107" s="0" t="n">
        <f aca="false">F2107-I2107</f>
        <v>0.163314815388224</v>
      </c>
      <c r="L2107" s="0" t="n">
        <f aca="false">G2107-J2107</f>
        <v>0</v>
      </c>
      <c r="M2107" s="0" t="n">
        <v>1</v>
      </c>
    </row>
    <row r="2108" customFormat="false" ht="15.8" hidden="false" customHeight="false" outlineLevel="0" collapsed="false">
      <c r="A2108" s="0" t="str">
        <f aca="false">MID(C2108,1,2)</f>
        <v>07</v>
      </c>
      <c r="B2108" s="0" t="str">
        <f aca="false">VLOOKUP(A2108,Nomenclature!$E$1:$F$9,2,0)</f>
        <v>Sport Loisir Culture</v>
      </c>
      <c r="C2108" s="5" t="s">
        <v>388</v>
      </c>
      <c r="D2108" s="4" t="s">
        <v>738</v>
      </c>
      <c r="E2108" s="4" t="s">
        <v>738</v>
      </c>
      <c r="F2108" s="4" t="n">
        <v>0.15</v>
      </c>
      <c r="G2108" s="4" t="n">
        <v>20</v>
      </c>
      <c r="H2108" s="4" t="n">
        <v>0</v>
      </c>
      <c r="I2108" s="4" t="n">
        <f aca="false">SUMIFS(bibli_modele_init!$D$1:$D$4467,bibli_modele_init!$A$1:$A$4467,$C2108,bibli_modele_init!$C$1:$C$4467,$E2108)</f>
        <v>0.15</v>
      </c>
      <c r="J2108" s="0" t="n">
        <f aca="false">SUMIFS(bibli_modele_init!$E$1:$E$4467,bibli_modele_init!$A$1:$A$4467,$C2108,bibli_modele_init!$C$1:$C$4467,$E2108)</f>
        <v>20</v>
      </c>
      <c r="K2108" s="0" t="n">
        <f aca="false">F2108-I2108</f>
        <v>0</v>
      </c>
      <c r="L2108" s="0" t="n">
        <f aca="false">G2108-J2108</f>
        <v>0</v>
      </c>
      <c r="M2108" s="0" t="n">
        <v>1</v>
      </c>
    </row>
    <row r="2109" customFormat="false" ht="15.8" hidden="false" customHeight="false" outlineLevel="0" collapsed="false">
      <c r="A2109" s="0" t="str">
        <f aca="false">MID(C2109,1,2)</f>
        <v>07</v>
      </c>
      <c r="B2109" s="0" t="str">
        <f aca="false">VLOOKUP(A2109,Nomenclature!$E$1:$F$9,2,0)</f>
        <v>Sport Loisir Culture</v>
      </c>
      <c r="C2109" s="5" t="s">
        <v>540</v>
      </c>
      <c r="D2109" s="4" t="s">
        <v>155</v>
      </c>
      <c r="E2109" s="4" t="s">
        <v>732</v>
      </c>
      <c r="F2109" s="4" t="n">
        <v>0.48916371275021</v>
      </c>
      <c r="G2109" s="4" t="n">
        <v>232.85714282</v>
      </c>
      <c r="H2109" s="4" t="n">
        <v>2587.946428</v>
      </c>
      <c r="I2109" s="4" t="n">
        <f aca="false">SUMIFS(bibli_modele_init!$D$1:$D$4467,bibli_modele_init!$A$1:$A$4467,$C2109,bibli_modele_init!$C$1:$C$4467,$E2109)</f>
        <v>0.514634572411936</v>
      </c>
      <c r="J2109" s="0" t="n">
        <f aca="false">SUMIFS(bibli_modele_init!$E$1:$E$4467,bibli_modele_init!$A$1:$A$4467,$C2109,bibli_modele_init!$C$1:$C$4467,$E2109)</f>
        <v>308.85714282</v>
      </c>
      <c r="K2109" s="0" t="n">
        <f aca="false">F2109-I2109</f>
        <v>-0.025470859661726</v>
      </c>
      <c r="L2109" s="0" t="n">
        <f aca="false">G2109-J2109</f>
        <v>-76</v>
      </c>
      <c r="M2109" s="0" t="n">
        <v>1</v>
      </c>
    </row>
    <row r="2110" customFormat="false" ht="15.8" hidden="false" customHeight="false" outlineLevel="0" collapsed="false">
      <c r="A2110" s="0" t="str">
        <f aca="false">MID(C2110,1,2)</f>
        <v>07</v>
      </c>
      <c r="B2110" s="0" t="str">
        <f aca="false">VLOOKUP(A2110,Nomenclature!$E$1:$F$9,2,0)</f>
        <v>Sport Loisir Culture</v>
      </c>
      <c r="C2110" s="5" t="s">
        <v>540</v>
      </c>
      <c r="D2110" s="4" t="s">
        <v>239</v>
      </c>
      <c r="E2110" s="4" t="s">
        <v>733</v>
      </c>
      <c r="F2110" s="4" t="n">
        <v>0</v>
      </c>
      <c r="G2110" s="4" t="n">
        <v>0</v>
      </c>
      <c r="H2110" s="4" t="n">
        <v>0</v>
      </c>
      <c r="I2110" s="4" t="n">
        <f aca="false">SUMIFS(bibli_modele_init!$D$1:$D$4467,bibli_modele_init!$A$1:$A$4467,$C2110,bibli_modele_init!$C$1:$C$4467,$E2110)</f>
        <v>0</v>
      </c>
      <c r="J2110" s="0" t="n">
        <f aca="false">SUMIFS(bibli_modele_init!$E$1:$E$4467,bibli_modele_init!$A$1:$A$4467,$C2110,bibli_modele_init!$C$1:$C$4467,$E2110)</f>
        <v>0</v>
      </c>
      <c r="K2110" s="0" t="n">
        <f aca="false">F2110-I2110</f>
        <v>0</v>
      </c>
      <c r="L2110" s="0" t="n">
        <f aca="false">G2110-J2110</f>
        <v>0</v>
      </c>
      <c r="M2110" s="0" t="n">
        <v>1</v>
      </c>
    </row>
    <row r="2111" customFormat="false" ht="15.8" hidden="false" customHeight="false" outlineLevel="0" collapsed="false">
      <c r="A2111" s="0" t="str">
        <f aca="false">MID(C2111,1,2)</f>
        <v>07</v>
      </c>
      <c r="B2111" s="0" t="str">
        <f aca="false">VLOOKUP(A2111,Nomenclature!$E$1:$F$9,2,0)</f>
        <v>Sport Loisir Culture</v>
      </c>
      <c r="C2111" s="5" t="s">
        <v>540</v>
      </c>
      <c r="D2111" s="4" t="s">
        <v>155</v>
      </c>
      <c r="E2111" s="4" t="s">
        <v>734</v>
      </c>
      <c r="F2111" s="4" t="n">
        <v>0</v>
      </c>
      <c r="G2111" s="4" t="n">
        <v>0</v>
      </c>
      <c r="H2111" s="4" t="n">
        <v>0</v>
      </c>
      <c r="I2111" s="4" t="n">
        <f aca="false">SUMIFS(bibli_modele_init!$D$1:$D$4467,bibli_modele_init!$A$1:$A$4467,$C2111,bibli_modele_init!$C$1:$C$4467,$E2111)</f>
        <v>0</v>
      </c>
      <c r="J2111" s="0" t="n">
        <f aca="false">SUMIFS(bibli_modele_init!$E$1:$E$4467,bibli_modele_init!$A$1:$A$4467,$C2111,bibli_modele_init!$C$1:$C$4467,$E2111)</f>
        <v>0</v>
      </c>
      <c r="K2111" s="0" t="n">
        <f aca="false">F2111-I2111</f>
        <v>0</v>
      </c>
      <c r="L2111" s="0" t="n">
        <f aca="false">G2111-J2111</f>
        <v>0</v>
      </c>
      <c r="M2111" s="0" t="n">
        <v>1</v>
      </c>
    </row>
    <row r="2112" customFormat="false" ht="15.8" hidden="false" customHeight="false" outlineLevel="0" collapsed="false">
      <c r="A2112" s="0" t="str">
        <f aca="false">MID(C2112,1,2)</f>
        <v>07</v>
      </c>
      <c r="B2112" s="0" t="str">
        <f aca="false">VLOOKUP(A2112,Nomenclature!$E$1:$F$9,2,0)</f>
        <v>Sport Loisir Culture</v>
      </c>
      <c r="C2112" s="5" t="s">
        <v>540</v>
      </c>
      <c r="D2112" s="4" t="s">
        <v>239</v>
      </c>
      <c r="E2112" s="4" t="s">
        <v>735</v>
      </c>
      <c r="F2112" s="4" t="n">
        <v>0</v>
      </c>
      <c r="G2112" s="4" t="n">
        <v>0</v>
      </c>
      <c r="H2112" s="4" t="n">
        <v>0</v>
      </c>
      <c r="I2112" s="4" t="n">
        <f aca="false">SUMIFS(bibli_modele_init!$D$1:$D$4467,bibli_modele_init!$A$1:$A$4467,$C2112,bibli_modele_init!$C$1:$C$4467,$E2112)</f>
        <v>0</v>
      </c>
      <c r="J2112" s="0" t="n">
        <f aca="false">SUMIFS(bibli_modele_init!$E$1:$E$4467,bibli_modele_init!$A$1:$A$4467,$C2112,bibli_modele_init!$C$1:$C$4467,$E2112)</f>
        <v>0</v>
      </c>
      <c r="K2112" s="0" t="n">
        <f aca="false">F2112-I2112</f>
        <v>0</v>
      </c>
      <c r="L2112" s="0" t="n">
        <f aca="false">G2112-J2112</f>
        <v>0</v>
      </c>
      <c r="M2112" s="0" t="n">
        <v>1</v>
      </c>
    </row>
    <row r="2113" customFormat="false" ht="15.8" hidden="false" customHeight="false" outlineLevel="0" collapsed="false">
      <c r="A2113" s="0" t="str">
        <f aca="false">MID(C2113,1,2)</f>
        <v>07</v>
      </c>
      <c r="B2113" s="0" t="str">
        <f aca="false">VLOOKUP(A2113,Nomenclature!$E$1:$F$9,2,0)</f>
        <v>Sport Loisir Culture</v>
      </c>
      <c r="C2113" s="5" t="s">
        <v>540</v>
      </c>
      <c r="D2113" s="4" t="s">
        <v>155</v>
      </c>
      <c r="E2113" s="4" t="s">
        <v>736</v>
      </c>
      <c r="F2113" s="4" t="n">
        <v>0.0635912826575272</v>
      </c>
      <c r="G2113" s="4" t="n">
        <v>157.85714282</v>
      </c>
      <c r="H2113" s="4" t="n">
        <v>2587.946428</v>
      </c>
      <c r="I2113" s="4" t="n">
        <f aca="false">SUMIFS(bibli_modele_init!$D$1:$D$4467,bibli_modele_init!$A$1:$A$4467,$C2113,bibli_modele_init!$C$1:$C$4467,$E2113)</f>
        <v>0.115792778792686</v>
      </c>
      <c r="J2113" s="0" t="n">
        <f aca="false">SUMIFS(bibli_modele_init!$E$1:$E$4467,bibli_modele_init!$A$1:$A$4467,$C2113,bibli_modele_init!$C$1:$C$4467,$E2113)</f>
        <v>157.85714282</v>
      </c>
      <c r="K2113" s="0" t="n">
        <f aca="false">F2113-I2113</f>
        <v>-0.0522014961351588</v>
      </c>
      <c r="L2113" s="0" t="n">
        <f aca="false">G2113-J2113</f>
        <v>0</v>
      </c>
      <c r="M2113" s="0" t="n">
        <v>1</v>
      </c>
    </row>
    <row r="2114" customFormat="false" ht="15.8" hidden="false" customHeight="false" outlineLevel="0" collapsed="false">
      <c r="A2114" s="0" t="str">
        <f aca="false">MID(C2114,1,2)</f>
        <v>07</v>
      </c>
      <c r="B2114" s="0" t="str">
        <f aca="false">VLOOKUP(A2114,Nomenclature!$E$1:$F$9,2,0)</f>
        <v>Sport Loisir Culture</v>
      </c>
      <c r="C2114" s="5" t="s">
        <v>540</v>
      </c>
      <c r="D2114" s="4" t="s">
        <v>239</v>
      </c>
      <c r="E2114" s="4" t="s">
        <v>737</v>
      </c>
      <c r="F2114" s="4" t="n">
        <v>0</v>
      </c>
      <c r="G2114" s="4" t="n">
        <v>0</v>
      </c>
      <c r="H2114" s="4" t="n">
        <v>0</v>
      </c>
      <c r="I2114" s="4" t="n">
        <f aca="false">SUMIFS(bibli_modele_init!$D$1:$D$4467,bibli_modele_init!$A$1:$A$4467,$C2114,bibli_modele_init!$C$1:$C$4467,$E2114)</f>
        <v>0</v>
      </c>
      <c r="J2114" s="0" t="n">
        <f aca="false">SUMIFS(bibli_modele_init!$E$1:$E$4467,bibli_modele_init!$A$1:$A$4467,$C2114,bibli_modele_init!$C$1:$C$4467,$E2114)</f>
        <v>0</v>
      </c>
      <c r="K2114" s="0" t="n">
        <f aca="false">F2114-I2114</f>
        <v>0</v>
      </c>
      <c r="L2114" s="0" t="n">
        <f aca="false">G2114-J2114</f>
        <v>0</v>
      </c>
      <c r="M2114" s="0" t="n">
        <v>1</v>
      </c>
    </row>
    <row r="2115" customFormat="false" ht="15.8" hidden="false" customHeight="false" outlineLevel="0" collapsed="false">
      <c r="A2115" s="0" t="str">
        <f aca="false">MID(C2115,1,2)</f>
        <v>07</v>
      </c>
      <c r="B2115" s="0" t="str">
        <f aca="false">VLOOKUP(A2115,Nomenclature!$E$1:$F$9,2,0)</f>
        <v>Sport Loisir Culture</v>
      </c>
      <c r="C2115" s="5" t="s">
        <v>540</v>
      </c>
      <c r="D2115" s="4" t="s">
        <v>738</v>
      </c>
      <c r="E2115" s="4" t="s">
        <v>738</v>
      </c>
      <c r="F2115" s="4" t="n">
        <v>0.15</v>
      </c>
      <c r="G2115" s="4" t="n">
        <v>20</v>
      </c>
      <c r="H2115" s="4" t="n">
        <v>0</v>
      </c>
      <c r="I2115" s="4" t="n">
        <f aca="false">SUMIFS(bibli_modele_init!$D$1:$D$4467,bibli_modele_init!$A$1:$A$4467,$C2115,bibli_modele_init!$C$1:$C$4467,$E2115)</f>
        <v>0.15</v>
      </c>
      <c r="J2115" s="0" t="n">
        <f aca="false">SUMIFS(bibli_modele_init!$E$1:$E$4467,bibli_modele_init!$A$1:$A$4467,$C2115,bibli_modele_init!$C$1:$C$4467,$E2115)</f>
        <v>20</v>
      </c>
      <c r="K2115" s="0" t="n">
        <f aca="false">F2115-I2115</f>
        <v>0</v>
      </c>
      <c r="L2115" s="0" t="n">
        <f aca="false">G2115-J2115</f>
        <v>0</v>
      </c>
      <c r="M2115" s="0" t="n">
        <v>1</v>
      </c>
    </row>
    <row r="2116" customFormat="false" ht="15.8" hidden="false" customHeight="false" outlineLevel="0" collapsed="false">
      <c r="A2116" s="0" t="str">
        <f aca="false">MID(C2116,1,2)</f>
        <v>07</v>
      </c>
      <c r="B2116" s="0" t="str">
        <f aca="false">VLOOKUP(A2116,Nomenclature!$E$1:$F$9,2,0)</f>
        <v>Sport Loisir Culture</v>
      </c>
      <c r="C2116" s="5" t="s">
        <v>687</v>
      </c>
      <c r="D2116" s="4" t="s">
        <v>155</v>
      </c>
      <c r="E2116" s="4" t="s">
        <v>732</v>
      </c>
      <c r="F2116" s="4" t="n">
        <v>0.673218812056091</v>
      </c>
      <c r="G2116" s="4" t="n">
        <v>232.85714282</v>
      </c>
      <c r="H2116" s="4" t="n">
        <v>2587.946428</v>
      </c>
      <c r="I2116" s="4" t="n">
        <f aca="false">SUMIFS(bibli_modele_init!$D$1:$D$4467,bibli_modele_init!$A$1:$A$4467,$C2116,bibli_modele_init!$C$1:$C$4467,$E2116)</f>
        <v>0.684605310515642</v>
      </c>
      <c r="J2116" s="0" t="n">
        <f aca="false">SUMIFS(bibli_modele_init!$E$1:$E$4467,bibli_modele_init!$A$1:$A$4467,$C2116,bibli_modele_init!$C$1:$C$4467,$E2116)</f>
        <v>308.85714282</v>
      </c>
      <c r="K2116" s="0" t="n">
        <f aca="false">F2116-I2116</f>
        <v>-0.0113864984595511</v>
      </c>
      <c r="L2116" s="0" t="n">
        <f aca="false">G2116-J2116</f>
        <v>-76</v>
      </c>
      <c r="M2116" s="0" t="n">
        <v>1</v>
      </c>
    </row>
    <row r="2117" customFormat="false" ht="15.8" hidden="false" customHeight="false" outlineLevel="0" collapsed="false">
      <c r="A2117" s="0" t="str">
        <f aca="false">MID(C2117,1,2)</f>
        <v>07</v>
      </c>
      <c r="B2117" s="0" t="str">
        <f aca="false">VLOOKUP(A2117,Nomenclature!$E$1:$F$9,2,0)</f>
        <v>Sport Loisir Culture</v>
      </c>
      <c r="C2117" s="5" t="s">
        <v>687</v>
      </c>
      <c r="D2117" s="4" t="s">
        <v>239</v>
      </c>
      <c r="E2117" s="4" t="s">
        <v>733</v>
      </c>
      <c r="F2117" s="4" t="n">
        <v>0.503660077621907</v>
      </c>
      <c r="G2117" s="4" t="n">
        <v>210.71428568</v>
      </c>
      <c r="H2117" s="4" t="n">
        <v>0</v>
      </c>
      <c r="I2117" s="4" t="n">
        <f aca="false">SUMIFS(bibli_modele_init!$D$1:$D$4467,bibli_modele_init!$A$1:$A$4467,$C2117,bibli_modele_init!$C$1:$C$4467,$E2117)</f>
        <v>0.500289609318132</v>
      </c>
      <c r="J2117" s="0" t="n">
        <f aca="false">SUMIFS(bibli_modele_init!$E$1:$E$4467,bibli_modele_init!$A$1:$A$4467,$C2117,bibli_modele_init!$C$1:$C$4467,$E2117)</f>
        <v>210.71428568</v>
      </c>
      <c r="K2117" s="0" t="n">
        <f aca="false">F2117-I2117</f>
        <v>0.00337046830377496</v>
      </c>
      <c r="L2117" s="0" t="n">
        <f aca="false">G2117-J2117</f>
        <v>0</v>
      </c>
      <c r="M2117" s="0" t="n">
        <v>1</v>
      </c>
    </row>
    <row r="2118" customFormat="false" ht="15.8" hidden="false" customHeight="false" outlineLevel="0" collapsed="false">
      <c r="A2118" s="0" t="str">
        <f aca="false">MID(C2118,1,2)</f>
        <v>07</v>
      </c>
      <c r="B2118" s="0" t="str">
        <f aca="false">VLOOKUP(A2118,Nomenclature!$E$1:$F$9,2,0)</f>
        <v>Sport Loisir Culture</v>
      </c>
      <c r="C2118" s="5" t="s">
        <v>687</v>
      </c>
      <c r="D2118" s="4" t="s">
        <v>155</v>
      </c>
      <c r="E2118" s="4" t="s">
        <v>734</v>
      </c>
      <c r="F2118" s="4" t="n">
        <v>0</v>
      </c>
      <c r="G2118" s="4" t="n">
        <v>0</v>
      </c>
      <c r="H2118" s="4" t="n">
        <v>0</v>
      </c>
      <c r="I2118" s="4" t="n">
        <f aca="false">SUMIFS(bibli_modele_init!$D$1:$D$4467,bibli_modele_init!$A$1:$A$4467,$C2118,bibli_modele_init!$C$1:$C$4467,$E2118)</f>
        <v>0</v>
      </c>
      <c r="J2118" s="0" t="n">
        <f aca="false">SUMIFS(bibli_modele_init!$E$1:$E$4467,bibli_modele_init!$A$1:$A$4467,$C2118,bibli_modele_init!$C$1:$C$4467,$E2118)</f>
        <v>0</v>
      </c>
      <c r="K2118" s="0" t="n">
        <f aca="false">F2118-I2118</f>
        <v>0</v>
      </c>
      <c r="L2118" s="0" t="n">
        <f aca="false">G2118-J2118</f>
        <v>0</v>
      </c>
      <c r="M2118" s="0" t="n">
        <v>1</v>
      </c>
    </row>
    <row r="2119" customFormat="false" ht="15.8" hidden="false" customHeight="false" outlineLevel="0" collapsed="false">
      <c r="A2119" s="0" t="str">
        <f aca="false">MID(C2119,1,2)</f>
        <v>07</v>
      </c>
      <c r="B2119" s="0" t="str">
        <f aca="false">VLOOKUP(A2119,Nomenclature!$E$1:$F$9,2,0)</f>
        <v>Sport Loisir Culture</v>
      </c>
      <c r="C2119" s="5" t="s">
        <v>687</v>
      </c>
      <c r="D2119" s="4" t="s">
        <v>239</v>
      </c>
      <c r="E2119" s="4" t="s">
        <v>735</v>
      </c>
      <c r="F2119" s="4" t="n">
        <v>0</v>
      </c>
      <c r="G2119" s="4" t="n">
        <v>0</v>
      </c>
      <c r="H2119" s="4" t="n">
        <v>0</v>
      </c>
      <c r="I2119" s="4" t="n">
        <f aca="false">SUMIFS(bibli_modele_init!$D$1:$D$4467,bibli_modele_init!$A$1:$A$4467,$C2119,bibli_modele_init!$C$1:$C$4467,$E2119)</f>
        <v>0</v>
      </c>
      <c r="J2119" s="0" t="n">
        <f aca="false">SUMIFS(bibli_modele_init!$E$1:$E$4467,bibli_modele_init!$A$1:$A$4467,$C2119,bibli_modele_init!$C$1:$C$4467,$E2119)</f>
        <v>0</v>
      </c>
      <c r="K2119" s="0" t="n">
        <f aca="false">F2119-I2119</f>
        <v>0</v>
      </c>
      <c r="L2119" s="0" t="n">
        <f aca="false">G2119-J2119</f>
        <v>0</v>
      </c>
      <c r="M2119" s="0" t="n">
        <v>1</v>
      </c>
    </row>
    <row r="2120" customFormat="false" ht="15.8" hidden="false" customHeight="false" outlineLevel="0" collapsed="false">
      <c r="A2120" s="0" t="str">
        <f aca="false">MID(C2120,1,2)</f>
        <v>07</v>
      </c>
      <c r="B2120" s="0" t="str">
        <f aca="false">VLOOKUP(A2120,Nomenclature!$E$1:$F$9,2,0)</f>
        <v>Sport Loisir Culture</v>
      </c>
      <c r="C2120" s="5" t="s">
        <v>687</v>
      </c>
      <c r="D2120" s="4" t="s">
        <v>155</v>
      </c>
      <c r="E2120" s="4" t="s">
        <v>736</v>
      </c>
      <c r="F2120" s="4" t="n">
        <v>0.0875184455672919</v>
      </c>
      <c r="G2120" s="4" t="n">
        <v>157.85714282</v>
      </c>
      <c r="H2120" s="4" t="n">
        <v>2587.946428</v>
      </c>
      <c r="I2120" s="4" t="n">
        <f aca="false">SUMIFS(bibli_modele_init!$D$1:$D$4467,bibli_modele_init!$A$1:$A$4467,$C2120,bibli_modele_init!$C$1:$C$4467,$E2120)</f>
        <v>0.154036194866019</v>
      </c>
      <c r="J2120" s="0" t="n">
        <f aca="false">SUMIFS(bibli_modele_init!$E$1:$E$4467,bibli_modele_init!$A$1:$A$4467,$C2120,bibli_modele_init!$C$1:$C$4467,$E2120)</f>
        <v>157.85714282</v>
      </c>
      <c r="K2120" s="0" t="n">
        <f aca="false">F2120-I2120</f>
        <v>-0.0665177492987271</v>
      </c>
      <c r="L2120" s="0" t="n">
        <f aca="false">G2120-J2120</f>
        <v>0</v>
      </c>
      <c r="M2120" s="0" t="n">
        <v>1</v>
      </c>
    </row>
    <row r="2121" customFormat="false" ht="15.8" hidden="false" customHeight="false" outlineLevel="0" collapsed="false">
      <c r="A2121" s="0" t="str">
        <f aca="false">MID(C2121,1,2)</f>
        <v>07</v>
      </c>
      <c r="B2121" s="0" t="str">
        <f aca="false">VLOOKUP(A2121,Nomenclature!$E$1:$F$9,2,0)</f>
        <v>Sport Loisir Culture</v>
      </c>
      <c r="C2121" s="5" t="s">
        <v>687</v>
      </c>
      <c r="D2121" s="4" t="s">
        <v>239</v>
      </c>
      <c r="E2121" s="4" t="s">
        <v>737</v>
      </c>
      <c r="F2121" s="4" t="n">
        <v>0.0654758100908479</v>
      </c>
      <c r="G2121" s="4" t="n">
        <v>145.71428568</v>
      </c>
      <c r="H2121" s="4" t="n">
        <v>0</v>
      </c>
      <c r="I2121" s="4" t="n">
        <f aca="false">SUMIFS(bibli_modele_init!$D$1:$D$4467,bibli_modele_init!$A$1:$A$4467,$C2121,bibli_modele_init!$C$1:$C$4467,$E2121)</f>
        <v>0.125072402329533</v>
      </c>
      <c r="J2121" s="0" t="n">
        <f aca="false">SUMIFS(bibli_modele_init!$E$1:$E$4467,bibli_modele_init!$A$1:$A$4467,$C2121,bibli_modele_init!$C$1:$C$4467,$E2121)</f>
        <v>145.71428568</v>
      </c>
      <c r="K2121" s="0" t="n">
        <f aca="false">F2121-I2121</f>
        <v>-0.0595965922386851</v>
      </c>
      <c r="L2121" s="0" t="n">
        <f aca="false">G2121-J2121</f>
        <v>0</v>
      </c>
      <c r="M2121" s="0" t="n">
        <v>1</v>
      </c>
    </row>
    <row r="2122" customFormat="false" ht="15.8" hidden="false" customHeight="false" outlineLevel="0" collapsed="false">
      <c r="A2122" s="0" t="str">
        <f aca="false">MID(C2122,1,2)</f>
        <v>07</v>
      </c>
      <c r="B2122" s="0" t="str">
        <f aca="false">VLOOKUP(A2122,Nomenclature!$E$1:$F$9,2,0)</f>
        <v>Sport Loisir Culture</v>
      </c>
      <c r="C2122" s="5" t="s">
        <v>687</v>
      </c>
      <c r="D2122" s="4" t="s">
        <v>738</v>
      </c>
      <c r="E2122" s="4" t="s">
        <v>738</v>
      </c>
      <c r="F2122" s="4" t="n">
        <v>0.15</v>
      </c>
      <c r="G2122" s="4" t="n">
        <v>20</v>
      </c>
      <c r="H2122" s="4" t="n">
        <v>0</v>
      </c>
      <c r="I2122" s="4" t="n">
        <f aca="false">SUMIFS(bibli_modele_init!$D$1:$D$4467,bibli_modele_init!$A$1:$A$4467,$C2122,bibli_modele_init!$C$1:$C$4467,$E2122)</f>
        <v>0.15</v>
      </c>
      <c r="J2122" s="0" t="n">
        <f aca="false">SUMIFS(bibli_modele_init!$E$1:$E$4467,bibli_modele_init!$A$1:$A$4467,$C2122,bibli_modele_init!$C$1:$C$4467,$E2122)</f>
        <v>20</v>
      </c>
      <c r="K2122" s="0" t="n">
        <f aca="false">F2122-I2122</f>
        <v>0</v>
      </c>
      <c r="L2122" s="0" t="n">
        <f aca="false">G2122-J2122</f>
        <v>0</v>
      </c>
      <c r="M2122" s="0" t="n">
        <v>1</v>
      </c>
    </row>
    <row r="2123" customFormat="false" ht="15.8" hidden="false" customHeight="false" outlineLevel="0" collapsed="false">
      <c r="A2123" s="0" t="str">
        <f aca="false">MID(C2123,1,2)</f>
        <v>07</v>
      </c>
      <c r="B2123" s="0" t="str">
        <f aca="false">VLOOKUP(A2123,Nomenclature!$E$1:$F$9,2,0)</f>
        <v>Sport Loisir Culture</v>
      </c>
      <c r="C2123" s="5" t="s">
        <v>285</v>
      </c>
      <c r="D2123" s="4" t="s">
        <v>155</v>
      </c>
      <c r="E2123" s="4" t="s">
        <v>732</v>
      </c>
      <c r="F2123" s="4" t="n">
        <v>0.88596325396797</v>
      </c>
      <c r="G2123" s="4" t="n">
        <v>200.525</v>
      </c>
      <c r="H2123" s="4" t="n">
        <v>3872.64375</v>
      </c>
      <c r="I2123" s="4" t="n">
        <f aca="false">SUMIFS(bibli_modele_init!$D$1:$D$4467,bibli_modele_init!$A$1:$A$4467,$C2123,bibli_modele_init!$C$1:$C$4467,$E2123)</f>
        <v>0.899513250982781</v>
      </c>
      <c r="J2123" s="0" t="n">
        <f aca="false">SUMIFS(bibli_modele_init!$E$1:$E$4467,bibli_modele_init!$A$1:$A$4467,$C2123,bibli_modele_init!$C$1:$C$4467,$E2123)</f>
        <v>276.525</v>
      </c>
      <c r="K2123" s="0" t="n">
        <f aca="false">F2123-I2123</f>
        <v>-0.0135499970148111</v>
      </c>
      <c r="L2123" s="0" t="n">
        <f aca="false">G2123-J2123</f>
        <v>-76</v>
      </c>
      <c r="M2123" s="0" t="n">
        <v>1</v>
      </c>
    </row>
    <row r="2124" customFormat="false" ht="15.8" hidden="false" customHeight="false" outlineLevel="0" collapsed="false">
      <c r="A2124" s="0" t="str">
        <f aca="false">MID(C2124,1,2)</f>
        <v>07</v>
      </c>
      <c r="B2124" s="0" t="str">
        <f aca="false">VLOOKUP(A2124,Nomenclature!$E$1:$F$9,2,0)</f>
        <v>Sport Loisir Culture</v>
      </c>
      <c r="C2124" s="5" t="s">
        <v>285</v>
      </c>
      <c r="D2124" s="4" t="s">
        <v>239</v>
      </c>
      <c r="E2124" s="4" t="s">
        <v>733</v>
      </c>
      <c r="F2124" s="4" t="n">
        <v>0.416295824180384</v>
      </c>
      <c r="G2124" s="4" t="n">
        <v>186.75</v>
      </c>
      <c r="H2124" s="4" t="n">
        <v>354.88125</v>
      </c>
      <c r="I2124" s="4" t="n">
        <f aca="false">SUMIFS(bibli_modele_init!$D$1:$D$4467,bibli_modele_init!$A$1:$A$4467,$C2124,bibli_modele_init!$C$1:$C$4467,$E2124)</f>
        <v>0.43209957316717</v>
      </c>
      <c r="J2124" s="0" t="n">
        <f aca="false">SUMIFS(bibli_modele_init!$E$1:$E$4467,bibli_modele_init!$A$1:$A$4467,$C2124,bibli_modele_init!$C$1:$C$4467,$E2124)</f>
        <v>186.75</v>
      </c>
      <c r="K2124" s="0" t="n">
        <f aca="false">F2124-I2124</f>
        <v>-0.015803748986786</v>
      </c>
      <c r="L2124" s="0" t="n">
        <f aca="false">G2124-J2124</f>
        <v>0</v>
      </c>
      <c r="M2124" s="0" t="n">
        <v>1</v>
      </c>
    </row>
    <row r="2125" customFormat="false" ht="15.8" hidden="false" customHeight="false" outlineLevel="0" collapsed="false">
      <c r="A2125" s="0" t="str">
        <f aca="false">MID(C2125,1,2)</f>
        <v>07</v>
      </c>
      <c r="B2125" s="0" t="str">
        <f aca="false">VLOOKUP(A2125,Nomenclature!$E$1:$F$9,2,0)</f>
        <v>Sport Loisir Culture</v>
      </c>
      <c r="C2125" s="5" t="s">
        <v>285</v>
      </c>
      <c r="D2125" s="4" t="s">
        <v>155</v>
      </c>
      <c r="E2125" s="4" t="s">
        <v>734</v>
      </c>
      <c r="F2125" s="4" t="n">
        <v>0.14871526052545</v>
      </c>
      <c r="G2125" s="4" t="n">
        <v>141.75</v>
      </c>
      <c r="H2125" s="4" t="n">
        <v>354.88125</v>
      </c>
      <c r="I2125" s="4" t="n">
        <f aca="false">SUMIFS(bibli_modele_init!$D$1:$D$4467,bibli_modele_init!$A$1:$A$4467,$C2125,bibli_modele_init!$C$1:$C$4467,$E2125)</f>
        <v>0.135890751844899</v>
      </c>
      <c r="J2125" s="0" t="n">
        <f aca="false">SUMIFS(bibli_modele_init!$E$1:$E$4467,bibli_modele_init!$A$1:$A$4467,$C2125,bibli_modele_init!$C$1:$C$4467,$E2125)</f>
        <v>141.75</v>
      </c>
      <c r="K2125" s="0" t="n">
        <f aca="false">F2125-I2125</f>
        <v>0.012824508680551</v>
      </c>
      <c r="L2125" s="0" t="n">
        <f aca="false">G2125-J2125</f>
        <v>0</v>
      </c>
      <c r="M2125" s="0" t="n">
        <v>1</v>
      </c>
    </row>
    <row r="2126" customFormat="false" ht="15.8" hidden="false" customHeight="false" outlineLevel="0" collapsed="false">
      <c r="A2126" s="0" t="str">
        <f aca="false">MID(C2126,1,2)</f>
        <v>07</v>
      </c>
      <c r="B2126" s="0" t="str">
        <f aca="false">VLOOKUP(A2126,Nomenclature!$E$1:$F$9,2,0)</f>
        <v>Sport Loisir Culture</v>
      </c>
      <c r="C2126" s="5" t="s">
        <v>285</v>
      </c>
      <c r="D2126" s="4" t="s">
        <v>239</v>
      </c>
      <c r="E2126" s="4" t="s">
        <v>735</v>
      </c>
      <c r="F2126" s="4" t="n">
        <v>0.06987822764812</v>
      </c>
      <c r="G2126" s="4" t="n">
        <v>141.75</v>
      </c>
      <c r="H2126" s="4" t="n">
        <v>354.88125</v>
      </c>
      <c r="I2126" s="4" t="n">
        <f aca="false">SUMIFS(bibli_modele_init!$D$1:$D$4467,bibli_modele_init!$A$1:$A$4467,$C2126,bibli_modele_init!$C$1:$C$4467,$E2126)</f>
        <v>0.0725309997816322</v>
      </c>
      <c r="J2126" s="0" t="n">
        <f aca="false">SUMIFS(bibli_modele_init!$E$1:$E$4467,bibli_modele_init!$A$1:$A$4467,$C2126,bibli_modele_init!$C$1:$C$4467,$E2126)</f>
        <v>141.75</v>
      </c>
      <c r="K2126" s="0" t="n">
        <f aca="false">F2126-I2126</f>
        <v>-0.0026527721335122</v>
      </c>
      <c r="L2126" s="0" t="n">
        <f aca="false">G2126-J2126</f>
        <v>0</v>
      </c>
      <c r="M2126" s="0" t="n">
        <v>1</v>
      </c>
    </row>
    <row r="2127" customFormat="false" ht="15.8" hidden="false" customHeight="false" outlineLevel="0" collapsed="false">
      <c r="A2127" s="0" t="str">
        <f aca="false">MID(C2127,1,2)</f>
        <v>07</v>
      </c>
      <c r="B2127" s="0" t="str">
        <f aca="false">VLOOKUP(A2127,Nomenclature!$E$1:$F$9,2,0)</f>
        <v>Sport Loisir Culture</v>
      </c>
      <c r="C2127" s="5" t="s">
        <v>285</v>
      </c>
      <c r="D2127" s="4" t="s">
        <v>155</v>
      </c>
      <c r="E2127" s="4" t="s">
        <v>736</v>
      </c>
      <c r="F2127" s="4" t="n">
        <v>0.208201364682473</v>
      </c>
      <c r="G2127" s="4" t="n">
        <v>150.525</v>
      </c>
      <c r="H2127" s="4" t="n">
        <v>700.14375</v>
      </c>
      <c r="I2127" s="4" t="n">
        <f aca="false">SUMIFS(bibli_modele_init!$D$1:$D$4467,bibli_modele_init!$A$1:$A$4467,$C2127,bibli_modele_init!$C$1:$C$4467,$E2127)</f>
        <v>0.190247052582858</v>
      </c>
      <c r="J2127" s="0" t="n">
        <f aca="false">SUMIFS(bibli_modele_init!$E$1:$E$4467,bibli_modele_init!$A$1:$A$4467,$C2127,bibli_modele_init!$C$1:$C$4467,$E2127)</f>
        <v>150.525</v>
      </c>
      <c r="K2127" s="0" t="n">
        <f aca="false">F2127-I2127</f>
        <v>0.017954312099615</v>
      </c>
      <c r="L2127" s="0" t="n">
        <f aca="false">G2127-J2127</f>
        <v>0</v>
      </c>
      <c r="M2127" s="0" t="n">
        <v>1</v>
      </c>
    </row>
    <row r="2128" customFormat="false" ht="15.8" hidden="false" customHeight="false" outlineLevel="0" collapsed="false">
      <c r="A2128" s="0" t="str">
        <f aca="false">MID(C2128,1,2)</f>
        <v>07</v>
      </c>
      <c r="B2128" s="0" t="str">
        <f aca="false">VLOOKUP(A2128,Nomenclature!$E$1:$F$9,2,0)</f>
        <v>Sport Loisir Culture</v>
      </c>
      <c r="C2128" s="5" t="s">
        <v>285</v>
      </c>
      <c r="D2128" s="4" t="s">
        <v>239</v>
      </c>
      <c r="E2128" s="4" t="s">
        <v>737</v>
      </c>
      <c r="F2128" s="4" t="n">
        <v>0</v>
      </c>
      <c r="G2128" s="4" t="n">
        <v>0</v>
      </c>
      <c r="H2128" s="4" t="n">
        <v>0</v>
      </c>
      <c r="I2128" s="4" t="n">
        <f aca="false">SUMIFS(bibli_modele_init!$D$1:$D$4467,bibli_modele_init!$A$1:$A$4467,$C2128,bibli_modele_init!$C$1:$C$4467,$E2128)</f>
        <v>0.101543399694285</v>
      </c>
      <c r="J2128" s="0" t="n">
        <f aca="false">SUMIFS(bibli_modele_init!$E$1:$E$4467,bibli_modele_init!$A$1:$A$4467,$C2128,bibli_modele_init!$C$1:$C$4467,$E2128)</f>
        <v>141.75</v>
      </c>
      <c r="K2128" s="0" t="n">
        <f aca="false">F2128-I2128</f>
        <v>-0.101543399694285</v>
      </c>
      <c r="L2128" s="0" t="n">
        <f aca="false">G2128-J2128</f>
        <v>-141.75</v>
      </c>
      <c r="M2128" s="0" t="n">
        <v>1</v>
      </c>
    </row>
    <row r="2129" customFormat="false" ht="15.8" hidden="false" customHeight="false" outlineLevel="0" collapsed="false">
      <c r="A2129" s="0" t="str">
        <f aca="false">MID(C2129,1,2)</f>
        <v>07</v>
      </c>
      <c r="B2129" s="0" t="str">
        <f aca="false">VLOOKUP(A2129,Nomenclature!$E$1:$F$9,2,0)</f>
        <v>Sport Loisir Culture</v>
      </c>
      <c r="C2129" s="5" t="s">
        <v>285</v>
      </c>
      <c r="D2129" s="4" t="s">
        <v>738</v>
      </c>
      <c r="E2129" s="4" t="s">
        <v>738</v>
      </c>
      <c r="F2129" s="4" t="n">
        <v>0.15</v>
      </c>
      <c r="G2129" s="4" t="n">
        <v>20</v>
      </c>
      <c r="H2129" s="4" t="n">
        <v>0</v>
      </c>
      <c r="I2129" s="4" t="n">
        <f aca="false">SUMIFS(bibli_modele_init!$D$1:$D$4467,bibli_modele_init!$A$1:$A$4467,$C2129,bibli_modele_init!$C$1:$C$4467,$E2129)</f>
        <v>0.15</v>
      </c>
      <c r="J2129" s="0" t="n">
        <f aca="false">SUMIFS(bibli_modele_init!$E$1:$E$4467,bibli_modele_init!$A$1:$A$4467,$C2129,bibli_modele_init!$C$1:$C$4467,$E2129)</f>
        <v>20</v>
      </c>
      <c r="K2129" s="0" t="n">
        <f aca="false">F2129-I2129</f>
        <v>0</v>
      </c>
      <c r="L2129" s="0" t="n">
        <f aca="false">G2129-J2129</f>
        <v>0</v>
      </c>
      <c r="M2129" s="0" t="n">
        <v>1</v>
      </c>
    </row>
    <row r="2130" customFormat="false" ht="15.8" hidden="false" customHeight="false" outlineLevel="0" collapsed="false">
      <c r="A2130" s="0" t="str">
        <f aca="false">MID(C2130,1,2)</f>
        <v>07</v>
      </c>
      <c r="B2130" s="0" t="str">
        <f aca="false">VLOOKUP(A2130,Nomenclature!$E$1:$F$9,2,0)</f>
        <v>Sport Loisir Culture</v>
      </c>
      <c r="C2130" s="5" t="s">
        <v>490</v>
      </c>
      <c r="D2130" s="4" t="s">
        <v>155</v>
      </c>
      <c r="E2130" s="4" t="s">
        <v>732</v>
      </c>
      <c r="F2130" s="4" t="n">
        <v>0.882210802057665</v>
      </c>
      <c r="G2130" s="4" t="n">
        <v>200.525</v>
      </c>
      <c r="H2130" s="4" t="n">
        <v>3872.64375</v>
      </c>
      <c r="I2130" s="4" t="n">
        <f aca="false">SUMIFS(bibli_modele_init!$D$1:$D$4467,bibli_modele_init!$A$1:$A$4467,$C2130,bibli_modele_init!$C$1:$C$4467,$E2130)</f>
        <v>0.90189409023505</v>
      </c>
      <c r="J2130" s="0" t="n">
        <f aca="false">SUMIFS(bibli_modele_init!$E$1:$E$4467,bibli_modele_init!$A$1:$A$4467,$C2130,bibli_modele_init!$C$1:$C$4467,$E2130)</f>
        <v>276.525</v>
      </c>
      <c r="K2130" s="0" t="n">
        <f aca="false">F2130-I2130</f>
        <v>-0.0196832881773849</v>
      </c>
      <c r="L2130" s="0" t="n">
        <f aca="false">G2130-J2130</f>
        <v>-76</v>
      </c>
      <c r="M2130" s="0" t="n">
        <v>1</v>
      </c>
    </row>
    <row r="2131" customFormat="false" ht="15.8" hidden="false" customHeight="false" outlineLevel="0" collapsed="false">
      <c r="A2131" s="0" t="str">
        <f aca="false">MID(C2131,1,2)</f>
        <v>07</v>
      </c>
      <c r="B2131" s="0" t="str">
        <f aca="false">VLOOKUP(A2131,Nomenclature!$E$1:$F$9,2,0)</f>
        <v>Sport Loisir Culture</v>
      </c>
      <c r="C2131" s="5" t="s">
        <v>490</v>
      </c>
      <c r="D2131" s="4" t="s">
        <v>239</v>
      </c>
      <c r="E2131" s="4" t="s">
        <v>733</v>
      </c>
      <c r="F2131" s="4" t="n">
        <v>0.410626548442538</v>
      </c>
      <c r="G2131" s="4" t="n">
        <v>186.75</v>
      </c>
      <c r="H2131" s="4" t="n">
        <v>354.88125</v>
      </c>
      <c r="I2131" s="4" t="n">
        <f aca="false">SUMIFS(bibli_modele_init!$D$1:$D$4467,bibli_modele_init!$A$1:$A$4467,$C2131,bibli_modele_init!$C$1:$C$4467,$E2131)</f>
        <v>0.429547451261895</v>
      </c>
      <c r="J2131" s="0" t="n">
        <f aca="false">SUMIFS(bibli_modele_init!$E$1:$E$4467,bibli_modele_init!$A$1:$A$4467,$C2131,bibli_modele_init!$C$1:$C$4467,$E2131)</f>
        <v>186.75</v>
      </c>
      <c r="K2131" s="0" t="n">
        <f aca="false">F2131-I2131</f>
        <v>-0.018920902819357</v>
      </c>
      <c r="L2131" s="0" t="n">
        <f aca="false">G2131-J2131</f>
        <v>0</v>
      </c>
      <c r="M2131" s="0" t="n">
        <v>1</v>
      </c>
    </row>
    <row r="2132" customFormat="false" ht="15.8" hidden="false" customHeight="false" outlineLevel="0" collapsed="false">
      <c r="A2132" s="0" t="str">
        <f aca="false">MID(C2132,1,2)</f>
        <v>07</v>
      </c>
      <c r="B2132" s="0" t="str">
        <f aca="false">VLOOKUP(A2132,Nomenclature!$E$1:$F$9,2,0)</f>
        <v>Sport Loisir Culture</v>
      </c>
      <c r="C2132" s="5" t="s">
        <v>490</v>
      </c>
      <c r="D2132" s="4" t="s">
        <v>155</v>
      </c>
      <c r="E2132" s="4" t="s">
        <v>734</v>
      </c>
      <c r="F2132" s="4" t="n">
        <v>0.13080875640314</v>
      </c>
      <c r="G2132" s="4" t="n">
        <v>141.75</v>
      </c>
      <c r="H2132" s="4" t="n">
        <v>354.88125</v>
      </c>
      <c r="I2132" s="4" t="n">
        <f aca="false">SUMIFS(bibli_modele_init!$D$1:$D$4467,bibli_modele_init!$A$1:$A$4467,$C2132,bibli_modele_init!$C$1:$C$4467,$E2132)</f>
        <v>0.120354545291545</v>
      </c>
      <c r="J2132" s="0" t="n">
        <f aca="false">SUMIFS(bibli_modele_init!$E$1:$E$4467,bibli_modele_init!$A$1:$A$4467,$C2132,bibli_modele_init!$C$1:$C$4467,$E2132)</f>
        <v>141.75</v>
      </c>
      <c r="K2132" s="0" t="n">
        <f aca="false">F2132-I2132</f>
        <v>0.010454211111595</v>
      </c>
      <c r="L2132" s="0" t="n">
        <f aca="false">G2132-J2132</f>
        <v>0</v>
      </c>
      <c r="M2132" s="0" t="n">
        <v>1</v>
      </c>
    </row>
    <row r="2133" customFormat="false" ht="15.8" hidden="false" customHeight="false" outlineLevel="0" collapsed="false">
      <c r="A2133" s="0" t="str">
        <f aca="false">MID(C2133,1,2)</f>
        <v>07</v>
      </c>
      <c r="B2133" s="0" t="str">
        <f aca="false">VLOOKUP(A2133,Nomenclature!$E$1:$F$9,2,0)</f>
        <v>Sport Loisir Culture</v>
      </c>
      <c r="C2133" s="5" t="s">
        <v>490</v>
      </c>
      <c r="D2133" s="4" t="s">
        <v>239</v>
      </c>
      <c r="E2133" s="4" t="s">
        <v>735</v>
      </c>
      <c r="F2133" s="4" t="n">
        <v>0.0608851626194114</v>
      </c>
      <c r="G2133" s="4" t="n">
        <v>141.75</v>
      </c>
      <c r="H2133" s="4" t="n">
        <v>354.88125</v>
      </c>
      <c r="I2133" s="4" t="n">
        <f aca="false">SUMIFS(bibli_modele_init!$D$1:$D$4467,bibli_modele_init!$A$1:$A$4467,$C2133,bibli_modele_init!$C$1:$C$4467,$E2133)</f>
        <v>0.0636906369698441</v>
      </c>
      <c r="J2133" s="0" t="n">
        <f aca="false">SUMIFS(bibli_modele_init!$E$1:$E$4467,bibli_modele_init!$A$1:$A$4467,$C2133,bibli_modele_init!$C$1:$C$4467,$E2133)</f>
        <v>141.75</v>
      </c>
      <c r="K2133" s="0" t="n">
        <f aca="false">F2133-I2133</f>
        <v>-0.00280547435043271</v>
      </c>
      <c r="L2133" s="0" t="n">
        <f aca="false">G2133-J2133</f>
        <v>0</v>
      </c>
      <c r="M2133" s="0" t="n">
        <v>1</v>
      </c>
    </row>
    <row r="2134" customFormat="false" ht="15.8" hidden="false" customHeight="false" outlineLevel="0" collapsed="false">
      <c r="A2134" s="0" t="str">
        <f aca="false">MID(C2134,1,2)</f>
        <v>07</v>
      </c>
      <c r="B2134" s="0" t="str">
        <f aca="false">VLOOKUP(A2134,Nomenclature!$E$1:$F$9,2,0)</f>
        <v>Sport Loisir Culture</v>
      </c>
      <c r="C2134" s="5" t="s">
        <v>490</v>
      </c>
      <c r="D2134" s="4" t="s">
        <v>155</v>
      </c>
      <c r="E2134" s="4" t="s">
        <v>736</v>
      </c>
      <c r="F2134" s="4" t="n">
        <v>0.236936615434979</v>
      </c>
      <c r="G2134" s="4" t="n">
        <v>150.525</v>
      </c>
      <c r="H2134" s="4" t="n">
        <v>700.14375</v>
      </c>
      <c r="I2134" s="4" t="n">
        <f aca="false">SUMIFS(bibli_modele_init!$D$1:$D$4467,bibli_modele_init!$A$1:$A$4467,$C2134,bibli_modele_init!$C$1:$C$4467,$E2134)</f>
        <v>0.218000685811101</v>
      </c>
      <c r="J2134" s="0" t="n">
        <f aca="false">SUMIFS(bibli_modele_init!$E$1:$E$4467,bibli_modele_init!$A$1:$A$4467,$C2134,bibli_modele_init!$C$1:$C$4467,$E2134)</f>
        <v>150.525</v>
      </c>
      <c r="K2134" s="0" t="n">
        <f aca="false">F2134-I2134</f>
        <v>0.018935929623878</v>
      </c>
      <c r="L2134" s="0" t="n">
        <f aca="false">G2134-J2134</f>
        <v>0</v>
      </c>
      <c r="M2134" s="0" t="n">
        <v>1</v>
      </c>
    </row>
    <row r="2135" customFormat="false" ht="15.8" hidden="false" customHeight="false" outlineLevel="0" collapsed="false">
      <c r="A2135" s="0" t="str">
        <f aca="false">MID(C2135,1,2)</f>
        <v>07</v>
      </c>
      <c r="B2135" s="0" t="str">
        <f aca="false">VLOOKUP(A2135,Nomenclature!$E$1:$F$9,2,0)</f>
        <v>Sport Loisir Culture</v>
      </c>
      <c r="C2135" s="5" t="s">
        <v>490</v>
      </c>
      <c r="D2135" s="4" t="s">
        <v>239</v>
      </c>
      <c r="E2135" s="4" t="s">
        <v>737</v>
      </c>
      <c r="F2135" s="4" t="n">
        <v>0</v>
      </c>
      <c r="G2135" s="4" t="n">
        <v>0</v>
      </c>
      <c r="H2135" s="4" t="n">
        <v>0</v>
      </c>
      <c r="I2135" s="4" t="n">
        <f aca="false">SUMIFS(bibli_modele_init!$D$1:$D$4467,bibli_modele_init!$A$1:$A$4467,$C2135,bibli_modele_init!$C$1:$C$4467,$E2135)</f>
        <v>0.115364172624623</v>
      </c>
      <c r="J2135" s="0" t="n">
        <f aca="false">SUMIFS(bibli_modele_init!$E$1:$E$4467,bibli_modele_init!$A$1:$A$4467,$C2135,bibli_modele_init!$C$1:$C$4467,$E2135)</f>
        <v>141.75</v>
      </c>
      <c r="K2135" s="0" t="n">
        <f aca="false">F2135-I2135</f>
        <v>-0.115364172624623</v>
      </c>
      <c r="L2135" s="0" t="n">
        <f aca="false">G2135-J2135</f>
        <v>-141.75</v>
      </c>
      <c r="M2135" s="0" t="n">
        <v>1</v>
      </c>
    </row>
    <row r="2136" customFormat="false" ht="15.8" hidden="false" customHeight="false" outlineLevel="0" collapsed="false">
      <c r="A2136" s="0" t="str">
        <f aca="false">MID(C2136,1,2)</f>
        <v>07</v>
      </c>
      <c r="B2136" s="0" t="str">
        <f aca="false">VLOOKUP(A2136,Nomenclature!$E$1:$F$9,2,0)</f>
        <v>Sport Loisir Culture</v>
      </c>
      <c r="C2136" s="5" t="s">
        <v>490</v>
      </c>
      <c r="D2136" s="4" t="s">
        <v>738</v>
      </c>
      <c r="E2136" s="4" t="s">
        <v>738</v>
      </c>
      <c r="F2136" s="4" t="n">
        <v>0.15</v>
      </c>
      <c r="G2136" s="4" t="n">
        <v>20</v>
      </c>
      <c r="H2136" s="4" t="n">
        <v>0</v>
      </c>
      <c r="I2136" s="4" t="n">
        <f aca="false">SUMIFS(bibli_modele_init!$D$1:$D$4467,bibli_modele_init!$A$1:$A$4467,$C2136,bibli_modele_init!$C$1:$C$4467,$E2136)</f>
        <v>0.15</v>
      </c>
      <c r="J2136" s="0" t="n">
        <f aca="false">SUMIFS(bibli_modele_init!$E$1:$E$4467,bibli_modele_init!$A$1:$A$4467,$C2136,bibli_modele_init!$C$1:$C$4467,$E2136)</f>
        <v>20</v>
      </c>
      <c r="K2136" s="0" t="n">
        <f aca="false">F2136-I2136</f>
        <v>0</v>
      </c>
      <c r="L2136" s="0" t="n">
        <f aca="false">G2136-J2136</f>
        <v>0</v>
      </c>
      <c r="M2136" s="0" t="n">
        <v>1</v>
      </c>
    </row>
    <row r="2137" customFormat="false" ht="15.8" hidden="false" customHeight="false" outlineLevel="0" collapsed="false">
      <c r="A2137" s="0" t="str">
        <f aca="false">MID(C2137,1,2)</f>
        <v>07</v>
      </c>
      <c r="B2137" s="0" t="str">
        <f aca="false">VLOOKUP(A2137,Nomenclature!$E$1:$F$9,2,0)</f>
        <v>Sport Loisir Culture</v>
      </c>
      <c r="C2137" s="5" t="s">
        <v>629</v>
      </c>
      <c r="D2137" s="4" t="s">
        <v>155</v>
      </c>
      <c r="E2137" s="4" t="s">
        <v>732</v>
      </c>
      <c r="F2137" s="4" t="n">
        <v>0.876661959581279</v>
      </c>
      <c r="G2137" s="4" t="n">
        <v>200.525</v>
      </c>
      <c r="H2137" s="4" t="n">
        <v>3872.64375</v>
      </c>
      <c r="I2137" s="4" t="n">
        <f aca="false">SUMIFS(bibli_modele_init!$D$1:$D$4467,bibli_modele_init!$A$1:$A$4467,$C2137,bibli_modele_init!$C$1:$C$4467,$E2137)</f>
        <v>0.899554490295424</v>
      </c>
      <c r="J2137" s="0" t="n">
        <f aca="false">SUMIFS(bibli_modele_init!$E$1:$E$4467,bibli_modele_init!$A$1:$A$4467,$C2137,bibli_modele_init!$C$1:$C$4467,$E2137)</f>
        <v>276.525</v>
      </c>
      <c r="K2137" s="0" t="n">
        <f aca="false">F2137-I2137</f>
        <v>-0.0228925307141451</v>
      </c>
      <c r="L2137" s="0" t="n">
        <f aca="false">G2137-J2137</f>
        <v>-76</v>
      </c>
      <c r="M2137" s="0" t="n">
        <v>1</v>
      </c>
    </row>
    <row r="2138" customFormat="false" ht="15.8" hidden="false" customHeight="false" outlineLevel="0" collapsed="false">
      <c r="A2138" s="0" t="str">
        <f aca="false">MID(C2138,1,2)</f>
        <v>07</v>
      </c>
      <c r="B2138" s="0" t="str">
        <f aca="false">VLOOKUP(A2138,Nomenclature!$E$1:$F$9,2,0)</f>
        <v>Sport Loisir Culture</v>
      </c>
      <c r="C2138" s="5" t="s">
        <v>629</v>
      </c>
      <c r="D2138" s="4" t="s">
        <v>239</v>
      </c>
      <c r="E2138" s="4" t="s">
        <v>733</v>
      </c>
      <c r="F2138" s="4" t="n">
        <v>0.40189740939878</v>
      </c>
      <c r="G2138" s="4" t="n">
        <v>186.75</v>
      </c>
      <c r="H2138" s="4" t="n">
        <v>354.88125</v>
      </c>
      <c r="I2138" s="4" t="n">
        <f aca="false">SUMIFS(bibli_modele_init!$D$1:$D$4467,bibli_modele_init!$A$1:$A$4467,$C2138,bibli_modele_init!$C$1:$C$4467,$E2138)</f>
        <v>0.423128700690705</v>
      </c>
      <c r="J2138" s="0" t="n">
        <f aca="false">SUMIFS(bibli_modele_init!$E$1:$E$4467,bibli_modele_init!$A$1:$A$4467,$C2138,bibli_modele_init!$C$1:$C$4467,$E2138)</f>
        <v>186.75</v>
      </c>
      <c r="K2138" s="0" t="n">
        <f aca="false">F2138-I2138</f>
        <v>-0.021231291291925</v>
      </c>
      <c r="L2138" s="0" t="n">
        <f aca="false">G2138-J2138</f>
        <v>0</v>
      </c>
      <c r="M2138" s="0" t="n">
        <v>1</v>
      </c>
    </row>
    <row r="2139" customFormat="false" ht="15.8" hidden="false" customHeight="false" outlineLevel="0" collapsed="false">
      <c r="A2139" s="0" t="str">
        <f aca="false">MID(C2139,1,2)</f>
        <v>07</v>
      </c>
      <c r="B2139" s="0" t="str">
        <f aca="false">VLOOKUP(A2139,Nomenclature!$E$1:$F$9,2,0)</f>
        <v>Sport Loisir Culture</v>
      </c>
      <c r="C2139" s="5" t="s">
        <v>629</v>
      </c>
      <c r="D2139" s="4" t="s">
        <v>155</v>
      </c>
      <c r="E2139" s="4" t="s">
        <v>734</v>
      </c>
      <c r="F2139" s="4" t="n">
        <v>0.147153971824429</v>
      </c>
      <c r="G2139" s="4" t="n">
        <v>141.75</v>
      </c>
      <c r="H2139" s="4" t="n">
        <v>354.88125</v>
      </c>
      <c r="I2139" s="4" t="n">
        <f aca="false">SUMIFS(bibli_modele_init!$D$1:$D$4467,bibli_modele_init!$A$1:$A$4467,$C2139,bibli_modele_init!$C$1:$C$4467,$E2139)</f>
        <v>0.135896981926773</v>
      </c>
      <c r="J2139" s="0" t="n">
        <f aca="false">SUMIFS(bibli_modele_init!$E$1:$E$4467,bibli_modele_init!$A$1:$A$4467,$C2139,bibli_modele_init!$C$1:$C$4467,$E2139)</f>
        <v>141.75</v>
      </c>
      <c r="K2139" s="0" t="n">
        <f aca="false">F2139-I2139</f>
        <v>0.011256989897656</v>
      </c>
      <c r="L2139" s="0" t="n">
        <f aca="false">G2139-J2139</f>
        <v>0</v>
      </c>
      <c r="M2139" s="0" t="n">
        <v>1</v>
      </c>
    </row>
    <row r="2140" customFormat="false" ht="15.8" hidden="false" customHeight="false" outlineLevel="0" collapsed="false">
      <c r="A2140" s="0" t="str">
        <f aca="false">MID(C2140,1,2)</f>
        <v>07</v>
      </c>
      <c r="B2140" s="0" t="str">
        <f aca="false">VLOOKUP(A2140,Nomenclature!$E$1:$F$9,2,0)</f>
        <v>Sport Loisir Culture</v>
      </c>
      <c r="C2140" s="5" t="s">
        <v>629</v>
      </c>
      <c r="D2140" s="4" t="s">
        <v>239</v>
      </c>
      <c r="E2140" s="4" t="s">
        <v>735</v>
      </c>
      <c r="F2140" s="4" t="n">
        <v>0.0674613508805909</v>
      </c>
      <c r="G2140" s="4" t="n">
        <v>141.75</v>
      </c>
      <c r="H2140" s="4" t="n">
        <v>354.88125</v>
      </c>
      <c r="I2140" s="4" t="n">
        <f aca="false">SUMIFS(bibli_modele_init!$D$1:$D$4467,bibli_modele_init!$A$1:$A$4467,$C2140,bibli_modele_init!$C$1:$C$4467,$E2140)</f>
        <v>0.071025174758797</v>
      </c>
      <c r="J2140" s="0" t="n">
        <f aca="false">SUMIFS(bibli_modele_init!$E$1:$E$4467,bibli_modele_init!$A$1:$A$4467,$C2140,bibli_modele_init!$C$1:$C$4467,$E2140)</f>
        <v>141.75</v>
      </c>
      <c r="K2140" s="0" t="n">
        <f aca="false">F2140-I2140</f>
        <v>-0.00356382387820611</v>
      </c>
      <c r="L2140" s="0" t="n">
        <f aca="false">G2140-J2140</f>
        <v>0</v>
      </c>
      <c r="M2140" s="0" t="n">
        <v>1</v>
      </c>
    </row>
    <row r="2141" customFormat="false" ht="15.8" hidden="false" customHeight="false" outlineLevel="0" collapsed="false">
      <c r="A2141" s="0" t="str">
        <f aca="false">MID(C2141,1,2)</f>
        <v>07</v>
      </c>
      <c r="B2141" s="0" t="str">
        <f aca="false">VLOOKUP(A2141,Nomenclature!$E$1:$F$9,2,0)</f>
        <v>Sport Loisir Culture</v>
      </c>
      <c r="C2141" s="5" t="s">
        <v>629</v>
      </c>
      <c r="D2141" s="4" t="s">
        <v>155</v>
      </c>
      <c r="E2141" s="4" t="s">
        <v>736</v>
      </c>
      <c r="F2141" s="4" t="n">
        <v>0.2060155605016</v>
      </c>
      <c r="G2141" s="4" t="n">
        <v>150.525</v>
      </c>
      <c r="H2141" s="4" t="n">
        <v>700.14375</v>
      </c>
      <c r="I2141" s="4" t="n">
        <f aca="false">SUMIFS(bibli_modele_init!$D$1:$D$4467,bibli_modele_init!$A$1:$A$4467,$C2141,bibli_modele_init!$C$1:$C$4467,$E2141)</f>
        <v>0.190255774697482</v>
      </c>
      <c r="J2141" s="0" t="n">
        <f aca="false">SUMIFS(bibli_modele_init!$E$1:$E$4467,bibli_modele_init!$A$1:$A$4467,$C2141,bibli_modele_init!$C$1:$C$4467,$E2141)</f>
        <v>150.525</v>
      </c>
      <c r="K2141" s="0" t="n">
        <f aca="false">F2141-I2141</f>
        <v>0.015759785804118</v>
      </c>
      <c r="L2141" s="0" t="n">
        <f aca="false">G2141-J2141</f>
        <v>0</v>
      </c>
      <c r="M2141" s="0" t="n">
        <v>1</v>
      </c>
    </row>
    <row r="2142" customFormat="false" ht="15.8" hidden="false" customHeight="false" outlineLevel="0" collapsed="false">
      <c r="A2142" s="0" t="str">
        <f aca="false">MID(C2142,1,2)</f>
        <v>07</v>
      </c>
      <c r="B2142" s="0" t="str">
        <f aca="false">VLOOKUP(A2142,Nomenclature!$E$1:$F$9,2,0)</f>
        <v>Sport Loisir Culture</v>
      </c>
      <c r="C2142" s="5" t="s">
        <v>629</v>
      </c>
      <c r="D2142" s="4" t="s">
        <v>239</v>
      </c>
      <c r="E2142" s="4" t="s">
        <v>737</v>
      </c>
      <c r="F2142" s="4" t="n">
        <v>0</v>
      </c>
      <c r="G2142" s="4" t="n">
        <v>0</v>
      </c>
      <c r="H2142" s="4" t="n">
        <v>0</v>
      </c>
      <c r="I2142" s="4" t="n">
        <f aca="false">SUMIFS(bibli_modele_init!$D$1:$D$4467,bibli_modele_init!$A$1:$A$4467,$C2142,bibli_modele_init!$C$1:$C$4467,$E2142)</f>
        <v>0.0994352446623158</v>
      </c>
      <c r="J2142" s="0" t="n">
        <f aca="false">SUMIFS(bibli_modele_init!$E$1:$E$4467,bibli_modele_init!$A$1:$A$4467,$C2142,bibli_modele_init!$C$1:$C$4467,$E2142)</f>
        <v>141.75</v>
      </c>
      <c r="K2142" s="0" t="n">
        <f aca="false">F2142-I2142</f>
        <v>-0.0994352446623158</v>
      </c>
      <c r="L2142" s="0" t="n">
        <f aca="false">G2142-J2142</f>
        <v>-141.75</v>
      </c>
      <c r="M2142" s="0" t="n">
        <v>1</v>
      </c>
    </row>
    <row r="2143" customFormat="false" ht="15.8" hidden="false" customHeight="false" outlineLevel="0" collapsed="false">
      <c r="A2143" s="0" t="str">
        <f aca="false">MID(C2143,1,2)</f>
        <v>07</v>
      </c>
      <c r="B2143" s="0" t="str">
        <f aca="false">VLOOKUP(A2143,Nomenclature!$E$1:$F$9,2,0)</f>
        <v>Sport Loisir Culture</v>
      </c>
      <c r="C2143" s="5" t="s">
        <v>629</v>
      </c>
      <c r="D2143" s="4" t="s">
        <v>738</v>
      </c>
      <c r="E2143" s="4" t="s">
        <v>738</v>
      </c>
      <c r="F2143" s="4" t="n">
        <v>0.15</v>
      </c>
      <c r="G2143" s="4" t="n">
        <v>20</v>
      </c>
      <c r="H2143" s="4" t="n">
        <v>0</v>
      </c>
      <c r="I2143" s="4" t="n">
        <f aca="false">SUMIFS(bibli_modele_init!$D$1:$D$4467,bibli_modele_init!$A$1:$A$4467,$C2143,bibli_modele_init!$C$1:$C$4467,$E2143)</f>
        <v>0.15</v>
      </c>
      <c r="J2143" s="0" t="n">
        <f aca="false">SUMIFS(bibli_modele_init!$E$1:$E$4467,bibli_modele_init!$A$1:$A$4467,$C2143,bibli_modele_init!$C$1:$C$4467,$E2143)</f>
        <v>20</v>
      </c>
      <c r="K2143" s="0" t="n">
        <f aca="false">F2143-I2143</f>
        <v>0</v>
      </c>
      <c r="L2143" s="0" t="n">
        <f aca="false">G2143-J2143</f>
        <v>0</v>
      </c>
      <c r="M2143" s="0" t="n">
        <v>1</v>
      </c>
    </row>
    <row r="2144" customFormat="false" ht="15.8" hidden="false" customHeight="false" outlineLevel="0" collapsed="false">
      <c r="A2144" s="0" t="str">
        <f aca="false">MID(C2144,1,2)</f>
        <v>07</v>
      </c>
      <c r="B2144" s="0" t="str">
        <f aca="false">VLOOKUP(A2144,Nomenclature!$E$1:$F$9,2,0)</f>
        <v>Sport Loisir Culture</v>
      </c>
      <c r="C2144" s="5" t="s">
        <v>304</v>
      </c>
      <c r="D2144" s="4" t="s">
        <v>155</v>
      </c>
      <c r="E2144" s="4" t="s">
        <v>732</v>
      </c>
      <c r="F2144" s="4" t="n">
        <v>0.834022493486454</v>
      </c>
      <c r="G2144" s="4" t="n">
        <v>127.989702267887</v>
      </c>
      <c r="H2144" s="4" t="n">
        <v>1552.120611</v>
      </c>
      <c r="I2144" s="4" t="n">
        <f aca="false">SUMIFS(bibli_modele_init!$D$1:$D$4467,bibli_modele_init!$A$1:$A$4467,$C2144,bibli_modele_init!$C$1:$C$4467,$E2144)</f>
        <v>0.838588596921369</v>
      </c>
      <c r="J2144" s="0" t="n">
        <f aca="false">SUMIFS(bibli_modele_init!$E$1:$E$4467,bibli_modele_init!$A$1:$A$4467,$C2144,bibli_modele_init!$C$1:$C$4467,$E2144)</f>
        <v>206.39913722133</v>
      </c>
      <c r="K2144" s="0" t="n">
        <f aca="false">F2144-I2144</f>
        <v>-0.00456610343491504</v>
      </c>
      <c r="L2144" s="0" t="n">
        <f aca="false">G2144-J2144</f>
        <v>-78.409434953443</v>
      </c>
      <c r="M2144" s="0" t="n">
        <v>1</v>
      </c>
    </row>
    <row r="2145" customFormat="false" ht="15.8" hidden="false" customHeight="false" outlineLevel="0" collapsed="false">
      <c r="A2145" s="0" t="str">
        <f aca="false">MID(C2145,1,2)</f>
        <v>07</v>
      </c>
      <c r="B2145" s="0" t="str">
        <f aca="false">VLOOKUP(A2145,Nomenclature!$E$1:$F$9,2,0)</f>
        <v>Sport Loisir Culture</v>
      </c>
      <c r="C2145" s="5" t="s">
        <v>304</v>
      </c>
      <c r="D2145" s="4" t="s">
        <v>239</v>
      </c>
      <c r="E2145" s="4" t="s">
        <v>733</v>
      </c>
      <c r="F2145" s="4" t="n">
        <v>0</v>
      </c>
      <c r="G2145" s="4" t="n">
        <v>0</v>
      </c>
      <c r="H2145" s="4" t="n">
        <v>0</v>
      </c>
      <c r="I2145" s="4" t="n">
        <f aca="false">SUMIFS(bibli_modele_init!$D$1:$D$4467,bibli_modele_init!$A$1:$A$4467,$C2145,bibli_modele_init!$C$1:$C$4467,$E2145)</f>
        <v>0.522659821984221</v>
      </c>
      <c r="J2145" s="0" t="n">
        <f aca="false">SUMIFS(bibli_modele_init!$E$1:$E$4467,bibli_modele_init!$A$1:$A$4467,$C2145,bibli_modele_init!$C$1:$C$4467,$E2145)</f>
        <v>95.61446794</v>
      </c>
      <c r="K2145" s="0" t="n">
        <f aca="false">F2145-I2145</f>
        <v>-0.522659821984221</v>
      </c>
      <c r="L2145" s="0" t="n">
        <f aca="false">G2145-J2145</f>
        <v>-95.61446794</v>
      </c>
      <c r="M2145" s="0" t="n">
        <v>1</v>
      </c>
    </row>
    <row r="2146" customFormat="false" ht="15.8" hidden="false" customHeight="false" outlineLevel="0" collapsed="false">
      <c r="A2146" s="0" t="str">
        <f aca="false">MID(C2146,1,2)</f>
        <v>07</v>
      </c>
      <c r="B2146" s="0" t="str">
        <f aca="false">VLOOKUP(A2146,Nomenclature!$E$1:$F$9,2,0)</f>
        <v>Sport Loisir Culture</v>
      </c>
      <c r="C2146" s="5" t="s">
        <v>304</v>
      </c>
      <c r="D2146" s="4" t="s">
        <v>155</v>
      </c>
      <c r="E2146" s="4" t="s">
        <v>734</v>
      </c>
      <c r="F2146" s="4" t="n">
        <v>0.100082699218374</v>
      </c>
      <c r="G2146" s="4" t="n">
        <v>10.9148935</v>
      </c>
      <c r="H2146" s="4" t="n">
        <v>47.82087715</v>
      </c>
      <c r="I2146" s="4" t="n">
        <f aca="false">SUMIFS(bibli_modele_init!$D$1:$D$4467,bibli_modele_init!$A$1:$A$4467,$C2146,bibli_modele_init!$C$1:$C$4467,$E2146)</f>
        <v>0.0905675684675079</v>
      </c>
      <c r="J2146" s="0" t="n">
        <f aca="false">SUMIFS(bibli_modele_init!$E$1:$E$4467,bibli_modele_init!$A$1:$A$4467,$C2146,bibli_modele_init!$C$1:$C$4467,$E2146)</f>
        <v>10.9148935</v>
      </c>
      <c r="K2146" s="0" t="n">
        <f aca="false">F2146-I2146</f>
        <v>0.00951513075086612</v>
      </c>
      <c r="L2146" s="0" t="n">
        <f aca="false">G2146-J2146</f>
        <v>0</v>
      </c>
      <c r="M2146" s="0" t="n">
        <v>1</v>
      </c>
    </row>
    <row r="2147" customFormat="false" ht="15.8" hidden="false" customHeight="false" outlineLevel="0" collapsed="false">
      <c r="A2147" s="0" t="str">
        <f aca="false">MID(C2147,1,2)</f>
        <v>07</v>
      </c>
      <c r="B2147" s="0" t="str">
        <f aca="false">VLOOKUP(A2147,Nomenclature!$E$1:$F$9,2,0)</f>
        <v>Sport Loisir Culture</v>
      </c>
      <c r="C2147" s="5" t="s">
        <v>304</v>
      </c>
      <c r="D2147" s="4" t="s">
        <v>239</v>
      </c>
      <c r="E2147" s="4" t="s">
        <v>735</v>
      </c>
      <c r="F2147" s="4" t="n">
        <v>0.237258383695512</v>
      </c>
      <c r="G2147" s="4" t="n">
        <v>10.9148935</v>
      </c>
      <c r="H2147" s="4" t="n">
        <v>47.82087715</v>
      </c>
      <c r="I2147" s="4" t="n">
        <f aca="false">SUMIFS(bibli_modele_init!$D$1:$D$4467,bibli_modele_init!$A$1:$A$4467,$C2147,bibli_modele_init!$C$1:$C$4467,$E2147)</f>
        <v>0.0627191786381065</v>
      </c>
      <c r="J2147" s="0" t="n">
        <f aca="false">SUMIFS(bibli_modele_init!$E$1:$E$4467,bibli_modele_init!$A$1:$A$4467,$C2147,bibli_modele_init!$C$1:$C$4467,$E2147)</f>
        <v>10.9148935</v>
      </c>
      <c r="K2147" s="0" t="n">
        <f aca="false">F2147-I2147</f>
        <v>0.174539205057406</v>
      </c>
      <c r="L2147" s="0" t="n">
        <f aca="false">G2147-J2147</f>
        <v>0</v>
      </c>
      <c r="M2147" s="0" t="n">
        <v>1</v>
      </c>
    </row>
    <row r="2148" customFormat="false" ht="15.8" hidden="false" customHeight="false" outlineLevel="0" collapsed="false">
      <c r="A2148" s="0" t="str">
        <f aca="false">MID(C2148,1,2)</f>
        <v>07</v>
      </c>
      <c r="B2148" s="0" t="str">
        <f aca="false">VLOOKUP(A2148,Nomenclature!$E$1:$F$9,2,0)</f>
        <v>Sport Loisir Culture</v>
      </c>
      <c r="C2148" s="5" t="s">
        <v>304</v>
      </c>
      <c r="D2148" s="4" t="s">
        <v>155</v>
      </c>
      <c r="E2148" s="4" t="s">
        <v>736</v>
      </c>
      <c r="F2148" s="4" t="n">
        <v>0.208505623371614</v>
      </c>
      <c r="G2148" s="4" t="n">
        <v>102.67276581</v>
      </c>
      <c r="H2148" s="4" t="n">
        <v>1552.120611</v>
      </c>
      <c r="I2148" s="4" t="n">
        <f aca="false">SUMIFS(bibli_modele_init!$D$1:$D$4467,bibli_modele_init!$A$1:$A$4467,$C2148,bibli_modele_init!$C$1:$C$4467,$E2148)</f>
        <v>0.188682434307308</v>
      </c>
      <c r="J2148" s="0" t="n">
        <f aca="false">SUMIFS(bibli_modele_init!$E$1:$E$4467,bibli_modele_init!$A$1:$A$4467,$C2148,bibli_modele_init!$C$1:$C$4467,$E2148)</f>
        <v>102.67276581</v>
      </c>
      <c r="K2148" s="0" t="n">
        <f aca="false">F2148-I2148</f>
        <v>0.019823189064306</v>
      </c>
      <c r="L2148" s="0" t="n">
        <f aca="false">G2148-J2148</f>
        <v>0</v>
      </c>
      <c r="M2148" s="0" t="n">
        <v>1</v>
      </c>
    </row>
    <row r="2149" customFormat="false" ht="15.8" hidden="false" customHeight="false" outlineLevel="0" collapsed="false">
      <c r="A2149" s="0" t="str">
        <f aca="false">MID(C2149,1,2)</f>
        <v>07</v>
      </c>
      <c r="B2149" s="0" t="str">
        <f aca="false">VLOOKUP(A2149,Nomenclature!$E$1:$F$9,2,0)</f>
        <v>Sport Loisir Culture</v>
      </c>
      <c r="C2149" s="5" t="s">
        <v>304</v>
      </c>
      <c r="D2149" s="4" t="s">
        <v>239</v>
      </c>
      <c r="E2149" s="4" t="s">
        <v>737</v>
      </c>
      <c r="F2149" s="4" t="n">
        <v>0.49428829936565</v>
      </c>
      <c r="G2149" s="4" t="n">
        <v>95.6144679399998</v>
      </c>
      <c r="H2149" s="4" t="n">
        <v>47.82087715</v>
      </c>
      <c r="I2149" s="4" t="n">
        <f aca="false">SUMIFS(bibli_modele_init!$D$1:$D$4467,bibli_modele_init!$A$1:$A$4467,$C2149,bibli_modele_init!$C$1:$C$4467,$E2149)</f>
        <v>0.130664955496055</v>
      </c>
      <c r="J2149" s="0" t="n">
        <f aca="false">SUMIFS(bibli_modele_init!$E$1:$E$4467,bibli_modele_init!$A$1:$A$4467,$C2149,bibli_modele_init!$C$1:$C$4467,$E2149)</f>
        <v>95.61446794</v>
      </c>
      <c r="K2149" s="0" t="n">
        <f aca="false">F2149-I2149</f>
        <v>0.363623343869595</v>
      </c>
      <c r="L2149" s="0" t="n">
        <f aca="false">G2149-J2149</f>
        <v>0</v>
      </c>
      <c r="M2149" s="0" t="n">
        <v>1</v>
      </c>
    </row>
    <row r="2150" customFormat="false" ht="15.8" hidden="false" customHeight="false" outlineLevel="0" collapsed="false">
      <c r="A2150" s="0" t="str">
        <f aca="false">MID(C2150,1,2)</f>
        <v>07</v>
      </c>
      <c r="B2150" s="0" t="str">
        <f aca="false">VLOOKUP(A2150,Nomenclature!$E$1:$F$9,2,0)</f>
        <v>Sport Loisir Culture</v>
      </c>
      <c r="C2150" s="5" t="s">
        <v>304</v>
      </c>
      <c r="D2150" s="4" t="s">
        <v>738</v>
      </c>
      <c r="E2150" s="4" t="s">
        <v>738</v>
      </c>
      <c r="F2150" s="4" t="n">
        <v>0.15</v>
      </c>
      <c r="G2150" s="4" t="n">
        <v>20</v>
      </c>
      <c r="H2150" s="4" t="n">
        <v>0</v>
      </c>
      <c r="I2150" s="4" t="n">
        <f aca="false">SUMIFS(bibli_modele_init!$D$1:$D$4467,bibli_modele_init!$A$1:$A$4467,$C2150,bibli_modele_init!$C$1:$C$4467,$E2150)</f>
        <v>0.15</v>
      </c>
      <c r="J2150" s="0" t="n">
        <f aca="false">SUMIFS(bibli_modele_init!$E$1:$E$4467,bibli_modele_init!$A$1:$A$4467,$C2150,bibli_modele_init!$C$1:$C$4467,$E2150)</f>
        <v>20</v>
      </c>
      <c r="K2150" s="0" t="n">
        <f aca="false">F2150-I2150</f>
        <v>0</v>
      </c>
      <c r="L2150" s="0" t="n">
        <f aca="false">G2150-J2150</f>
        <v>0</v>
      </c>
      <c r="M2150" s="0" t="n">
        <v>1</v>
      </c>
    </row>
    <row r="2151" customFormat="false" ht="15.8" hidden="false" customHeight="false" outlineLevel="0" collapsed="false">
      <c r="A2151" s="0" t="str">
        <f aca="false">MID(C2151,1,2)</f>
        <v>07</v>
      </c>
      <c r="B2151" s="0" t="str">
        <f aca="false">VLOOKUP(A2151,Nomenclature!$E$1:$F$9,2,0)</f>
        <v>Sport Loisir Culture</v>
      </c>
      <c r="C2151" s="5" t="s">
        <v>501</v>
      </c>
      <c r="D2151" s="4" t="s">
        <v>155</v>
      </c>
      <c r="E2151" s="4" t="s">
        <v>732</v>
      </c>
      <c r="F2151" s="4" t="n">
        <v>0.770901732237155</v>
      </c>
      <c r="G2151" s="4" t="n">
        <v>131.187279007501</v>
      </c>
      <c r="H2151" s="4" t="n">
        <v>1552.120611</v>
      </c>
      <c r="I2151" s="4" t="n">
        <f aca="false">SUMIFS(bibli_modele_init!$D$1:$D$4467,bibli_modele_init!$A$1:$A$4467,$C2151,bibli_modele_init!$C$1:$C$4467,$E2151)</f>
        <v>0.772564355110259</v>
      </c>
      <c r="J2151" s="0" t="n">
        <f aca="false">SUMIFS(bibli_modele_init!$E$1:$E$4467,bibli_modele_init!$A$1:$A$4467,$C2151,bibli_modele_init!$C$1:$C$4467,$E2151)</f>
        <v>209.025668614625</v>
      </c>
      <c r="K2151" s="0" t="n">
        <f aca="false">F2151-I2151</f>
        <v>-0.00166262287310393</v>
      </c>
      <c r="L2151" s="0" t="n">
        <f aca="false">G2151-J2151</f>
        <v>-77.838389607124</v>
      </c>
      <c r="M2151" s="0" t="n">
        <v>1</v>
      </c>
    </row>
    <row r="2152" customFormat="false" ht="15.8" hidden="false" customHeight="false" outlineLevel="0" collapsed="false">
      <c r="A2152" s="0" t="str">
        <f aca="false">MID(C2152,1,2)</f>
        <v>07</v>
      </c>
      <c r="B2152" s="0" t="str">
        <f aca="false">VLOOKUP(A2152,Nomenclature!$E$1:$F$9,2,0)</f>
        <v>Sport Loisir Culture</v>
      </c>
      <c r="C2152" s="5" t="s">
        <v>501</v>
      </c>
      <c r="D2152" s="4" t="s">
        <v>239</v>
      </c>
      <c r="E2152" s="4" t="s">
        <v>733</v>
      </c>
      <c r="F2152" s="4" t="n">
        <v>0</v>
      </c>
      <c r="G2152" s="4" t="n">
        <v>0</v>
      </c>
      <c r="H2152" s="4" t="n">
        <v>0</v>
      </c>
      <c r="I2152" s="4" t="n">
        <f aca="false">SUMIFS(bibli_modele_init!$D$1:$D$4467,bibli_modele_init!$A$1:$A$4467,$C2152,bibli_modele_init!$C$1:$C$4467,$E2152)</f>
        <v>0</v>
      </c>
      <c r="J2152" s="0" t="n">
        <f aca="false">SUMIFS(bibli_modele_init!$E$1:$E$4467,bibli_modele_init!$A$1:$A$4467,$C2152,bibli_modele_init!$C$1:$C$4467,$E2152)</f>
        <v>0</v>
      </c>
      <c r="K2152" s="0" t="n">
        <f aca="false">F2152-I2152</f>
        <v>0</v>
      </c>
      <c r="L2152" s="0" t="n">
        <f aca="false">G2152-J2152</f>
        <v>0</v>
      </c>
      <c r="M2152" s="0" t="n">
        <v>1</v>
      </c>
    </row>
    <row r="2153" customFormat="false" ht="15.8" hidden="false" customHeight="false" outlineLevel="0" collapsed="false">
      <c r="A2153" s="0" t="str">
        <f aca="false">MID(C2153,1,2)</f>
        <v>07</v>
      </c>
      <c r="B2153" s="0" t="str">
        <f aca="false">VLOOKUP(A2153,Nomenclature!$E$1:$F$9,2,0)</f>
        <v>Sport Loisir Culture</v>
      </c>
      <c r="C2153" s="5" t="s">
        <v>501</v>
      </c>
      <c r="D2153" s="4" t="s">
        <v>155</v>
      </c>
      <c r="E2153" s="4" t="s">
        <v>734</v>
      </c>
      <c r="F2153" s="4" t="n">
        <v>0.0925082078684586</v>
      </c>
      <c r="G2153" s="4" t="n">
        <v>13.0978722</v>
      </c>
      <c r="H2153" s="4" t="n">
        <v>47.82087715</v>
      </c>
      <c r="I2153" s="4" t="n">
        <f aca="false">SUMIFS(bibli_modele_init!$D$1:$D$4467,bibli_modele_init!$A$1:$A$4467,$C2153,bibli_modele_init!$C$1:$C$4467,$E2153)</f>
        <v>0.083436950351908</v>
      </c>
      <c r="J2153" s="0" t="n">
        <f aca="false">SUMIFS(bibli_modele_init!$E$1:$E$4467,bibli_modele_init!$A$1:$A$4467,$C2153,bibli_modele_init!$C$1:$C$4467,$E2153)</f>
        <v>13.0978722</v>
      </c>
      <c r="K2153" s="0" t="n">
        <f aca="false">F2153-I2153</f>
        <v>0.00907125751655058</v>
      </c>
      <c r="L2153" s="0" t="n">
        <f aca="false">G2153-J2153</f>
        <v>0</v>
      </c>
      <c r="M2153" s="0" t="n">
        <v>1</v>
      </c>
    </row>
    <row r="2154" customFormat="false" ht="15.8" hidden="false" customHeight="false" outlineLevel="0" collapsed="false">
      <c r="A2154" s="0" t="str">
        <f aca="false">MID(C2154,1,2)</f>
        <v>07</v>
      </c>
      <c r="B2154" s="0" t="str">
        <f aca="false">VLOOKUP(A2154,Nomenclature!$E$1:$F$9,2,0)</f>
        <v>Sport Loisir Culture</v>
      </c>
      <c r="C2154" s="5" t="s">
        <v>501</v>
      </c>
      <c r="D2154" s="4" t="s">
        <v>239</v>
      </c>
      <c r="E2154" s="4" t="s">
        <v>735</v>
      </c>
      <c r="F2154" s="4" t="n">
        <v>0</v>
      </c>
      <c r="G2154" s="4" t="n">
        <v>0</v>
      </c>
      <c r="H2154" s="4" t="n">
        <v>0</v>
      </c>
      <c r="I2154" s="4" t="n">
        <f aca="false">SUMIFS(bibli_modele_init!$D$1:$D$4467,bibli_modele_init!$A$1:$A$4467,$C2154,bibli_modele_init!$C$1:$C$4467,$E2154)</f>
        <v>0</v>
      </c>
      <c r="J2154" s="0" t="n">
        <f aca="false">SUMIFS(bibli_modele_init!$E$1:$E$4467,bibli_modele_init!$A$1:$A$4467,$C2154,bibli_modele_init!$C$1:$C$4467,$E2154)</f>
        <v>0</v>
      </c>
      <c r="K2154" s="0" t="n">
        <f aca="false">F2154-I2154</f>
        <v>0</v>
      </c>
      <c r="L2154" s="0" t="n">
        <f aca="false">G2154-J2154</f>
        <v>0</v>
      </c>
      <c r="M2154" s="0" t="n">
        <v>1</v>
      </c>
    </row>
    <row r="2155" customFormat="false" ht="15.8" hidden="false" customHeight="false" outlineLevel="0" collapsed="false">
      <c r="A2155" s="0" t="str">
        <f aca="false">MID(C2155,1,2)</f>
        <v>07</v>
      </c>
      <c r="B2155" s="0" t="str">
        <f aca="false">VLOOKUP(A2155,Nomenclature!$E$1:$F$9,2,0)</f>
        <v>Sport Loisir Culture</v>
      </c>
      <c r="C2155" s="5" t="s">
        <v>501</v>
      </c>
      <c r="D2155" s="4" t="s">
        <v>155</v>
      </c>
      <c r="E2155" s="4" t="s">
        <v>736</v>
      </c>
      <c r="F2155" s="4" t="n">
        <v>0.192725433059289</v>
      </c>
      <c r="G2155" s="4" t="n">
        <v>104.85574451</v>
      </c>
      <c r="H2155" s="4" t="n">
        <v>1552.120611</v>
      </c>
      <c r="I2155" s="4" t="n">
        <f aca="false">SUMIFS(bibli_modele_init!$D$1:$D$4467,bibli_modele_init!$A$1:$A$4467,$C2155,bibli_modele_init!$C$1:$C$4467,$E2155)</f>
        <v>0.173826979899808</v>
      </c>
      <c r="J2155" s="0" t="n">
        <f aca="false">SUMIFS(bibli_modele_init!$E$1:$E$4467,bibli_modele_init!$A$1:$A$4467,$C2155,bibli_modele_init!$C$1:$C$4467,$E2155)</f>
        <v>104.85574451</v>
      </c>
      <c r="K2155" s="0" t="n">
        <f aca="false">F2155-I2155</f>
        <v>0.018898453159481</v>
      </c>
      <c r="L2155" s="0" t="n">
        <f aca="false">G2155-J2155</f>
        <v>0</v>
      </c>
      <c r="M2155" s="0" t="n">
        <v>1</v>
      </c>
    </row>
    <row r="2156" customFormat="false" ht="15.8" hidden="false" customHeight="false" outlineLevel="0" collapsed="false">
      <c r="A2156" s="0" t="str">
        <f aca="false">MID(C2156,1,2)</f>
        <v>07</v>
      </c>
      <c r="B2156" s="0" t="str">
        <f aca="false">VLOOKUP(A2156,Nomenclature!$E$1:$F$9,2,0)</f>
        <v>Sport Loisir Culture</v>
      </c>
      <c r="C2156" s="5" t="s">
        <v>501</v>
      </c>
      <c r="D2156" s="4" t="s">
        <v>239</v>
      </c>
      <c r="E2156" s="4" t="s">
        <v>737</v>
      </c>
      <c r="F2156" s="4" t="n">
        <v>0</v>
      </c>
      <c r="G2156" s="4" t="n">
        <v>0</v>
      </c>
      <c r="H2156" s="4" t="n">
        <v>0</v>
      </c>
      <c r="I2156" s="4" t="n">
        <f aca="false">SUMIFS(bibli_modele_init!$D$1:$D$4467,bibli_modele_init!$A$1:$A$4467,$C2156,bibli_modele_init!$C$1:$C$4467,$E2156)</f>
        <v>0</v>
      </c>
      <c r="J2156" s="0" t="n">
        <f aca="false">SUMIFS(bibli_modele_init!$E$1:$E$4467,bibli_modele_init!$A$1:$A$4467,$C2156,bibli_modele_init!$C$1:$C$4467,$E2156)</f>
        <v>0</v>
      </c>
      <c r="K2156" s="0" t="n">
        <f aca="false">F2156-I2156</f>
        <v>0</v>
      </c>
      <c r="L2156" s="0" t="n">
        <f aca="false">G2156-J2156</f>
        <v>0</v>
      </c>
      <c r="M2156" s="0" t="n">
        <v>1</v>
      </c>
    </row>
    <row r="2157" customFormat="false" ht="15.8" hidden="false" customHeight="false" outlineLevel="0" collapsed="false">
      <c r="A2157" s="0" t="str">
        <f aca="false">MID(C2157,1,2)</f>
        <v>07</v>
      </c>
      <c r="B2157" s="0" t="str">
        <f aca="false">VLOOKUP(A2157,Nomenclature!$E$1:$F$9,2,0)</f>
        <v>Sport Loisir Culture</v>
      </c>
      <c r="C2157" s="5" t="s">
        <v>501</v>
      </c>
      <c r="D2157" s="4" t="s">
        <v>738</v>
      </c>
      <c r="E2157" s="4" t="s">
        <v>738</v>
      </c>
      <c r="F2157" s="4" t="n">
        <v>0.15</v>
      </c>
      <c r="G2157" s="4" t="n">
        <v>20</v>
      </c>
      <c r="H2157" s="4" t="n">
        <v>0</v>
      </c>
      <c r="I2157" s="4" t="n">
        <f aca="false">SUMIFS(bibli_modele_init!$D$1:$D$4467,bibli_modele_init!$A$1:$A$4467,$C2157,bibli_modele_init!$C$1:$C$4467,$E2157)</f>
        <v>0.15</v>
      </c>
      <c r="J2157" s="0" t="n">
        <f aca="false">SUMIFS(bibli_modele_init!$E$1:$E$4467,bibli_modele_init!$A$1:$A$4467,$C2157,bibli_modele_init!$C$1:$C$4467,$E2157)</f>
        <v>20</v>
      </c>
      <c r="K2157" s="0" t="n">
        <f aca="false">F2157-I2157</f>
        <v>0</v>
      </c>
      <c r="L2157" s="0" t="n">
        <f aca="false">G2157-J2157</f>
        <v>0</v>
      </c>
      <c r="M2157" s="0" t="n">
        <v>1</v>
      </c>
    </row>
    <row r="2158" customFormat="false" ht="15.8" hidden="false" customHeight="false" outlineLevel="0" collapsed="false">
      <c r="A2158" s="0" t="str">
        <f aca="false">MID(C2158,1,2)</f>
        <v>07</v>
      </c>
      <c r="B2158" s="0" t="str">
        <f aca="false">VLOOKUP(A2158,Nomenclature!$E$1:$F$9,2,0)</f>
        <v>Sport Loisir Culture</v>
      </c>
      <c r="C2158" s="5" t="s">
        <v>640</v>
      </c>
      <c r="D2158" s="4" t="s">
        <v>155</v>
      </c>
      <c r="E2158" s="4" t="s">
        <v>732</v>
      </c>
      <c r="F2158" s="4" t="n">
        <v>0.792296406352181</v>
      </c>
      <c r="G2158" s="4" t="n">
        <v>127.795135669767</v>
      </c>
      <c r="H2158" s="4" t="n">
        <v>1552.120611</v>
      </c>
      <c r="I2158" s="4" t="n">
        <f aca="false">SUMIFS(bibli_modele_init!$D$1:$D$4467,bibli_modele_init!$A$1:$A$4467,$C2158,bibli_modele_init!$C$1:$C$4467,$E2158)</f>
        <v>0.799685797456486</v>
      </c>
      <c r="J2158" s="0" t="n">
        <f aca="false">SUMIFS(bibli_modele_init!$E$1:$E$4467,bibli_modele_init!$A$1:$A$4467,$C2158,bibli_modele_init!$C$1:$C$4467,$E2158)</f>
        <v>206.790121937912</v>
      </c>
      <c r="K2158" s="0" t="n">
        <f aca="false">F2158-I2158</f>
        <v>-0.00738939110430503</v>
      </c>
      <c r="L2158" s="0" t="n">
        <f aca="false">G2158-J2158</f>
        <v>-78.994986268145</v>
      </c>
      <c r="M2158" s="0" t="n">
        <v>1</v>
      </c>
    </row>
    <row r="2159" customFormat="false" ht="15.8" hidden="false" customHeight="false" outlineLevel="0" collapsed="false">
      <c r="A2159" s="0" t="str">
        <f aca="false">MID(C2159,1,2)</f>
        <v>07</v>
      </c>
      <c r="B2159" s="0" t="str">
        <f aca="false">VLOOKUP(A2159,Nomenclature!$E$1:$F$9,2,0)</f>
        <v>Sport Loisir Culture</v>
      </c>
      <c r="C2159" s="5" t="s">
        <v>640</v>
      </c>
      <c r="D2159" s="4" t="s">
        <v>239</v>
      </c>
      <c r="E2159" s="4" t="s">
        <v>733</v>
      </c>
      <c r="F2159" s="4" t="n">
        <v>0.647448970479077</v>
      </c>
      <c r="G2159" s="4" t="n">
        <v>117.387188485132</v>
      </c>
      <c r="H2159" s="4" t="n">
        <v>47.82087715</v>
      </c>
      <c r="I2159" s="4" t="n">
        <f aca="false">SUMIFS(bibli_modele_init!$D$1:$D$4467,bibli_modele_init!$A$1:$A$4467,$C2159,bibli_modele_init!$C$1:$C$4467,$E2159)</f>
        <v>0.656388454404013</v>
      </c>
      <c r="J2159" s="0" t="n">
        <f aca="false">SUMIFS(bibli_modele_init!$E$1:$E$4467,bibli_modele_init!$A$1:$A$4467,$C2159,bibli_modele_init!$C$1:$C$4467,$E2159)</f>
        <v>119.982843250857</v>
      </c>
      <c r="K2159" s="0" t="n">
        <f aca="false">F2159-I2159</f>
        <v>-0.00893948392493604</v>
      </c>
      <c r="L2159" s="0" t="n">
        <f aca="false">G2159-J2159</f>
        <v>-2.595654765725</v>
      </c>
      <c r="M2159" s="0" t="n">
        <v>1</v>
      </c>
    </row>
    <row r="2160" customFormat="false" ht="15.8" hidden="false" customHeight="false" outlineLevel="0" collapsed="false">
      <c r="A2160" s="0" t="str">
        <f aca="false">MID(C2160,1,2)</f>
        <v>07</v>
      </c>
      <c r="B2160" s="0" t="str">
        <f aca="false">VLOOKUP(A2160,Nomenclature!$E$1:$F$9,2,0)</f>
        <v>Sport Loisir Culture</v>
      </c>
      <c r="C2160" s="5" t="s">
        <v>640</v>
      </c>
      <c r="D2160" s="4" t="s">
        <v>155</v>
      </c>
      <c r="E2160" s="4" t="s">
        <v>734</v>
      </c>
      <c r="F2160" s="4" t="n">
        <v>0.0950755687622618</v>
      </c>
      <c r="G2160" s="4" t="n">
        <v>10.9148935</v>
      </c>
      <c r="H2160" s="4" t="n">
        <v>47.82087715</v>
      </c>
      <c r="I2160" s="4" t="n">
        <f aca="false">SUMIFS(bibli_modele_init!$D$1:$D$4467,bibli_modele_init!$A$1:$A$4467,$C2160,bibli_modele_init!$C$1:$C$4467,$E2160)</f>
        <v>0.0863660661253005</v>
      </c>
      <c r="J2160" s="0" t="n">
        <f aca="false">SUMIFS(bibli_modele_init!$E$1:$E$4467,bibli_modele_init!$A$1:$A$4467,$C2160,bibli_modele_init!$C$1:$C$4467,$E2160)</f>
        <v>10.9148935</v>
      </c>
      <c r="K2160" s="0" t="n">
        <f aca="false">F2160-I2160</f>
        <v>0.0087095026369613</v>
      </c>
      <c r="L2160" s="0" t="n">
        <f aca="false">G2160-J2160</f>
        <v>0</v>
      </c>
      <c r="M2160" s="0" t="n">
        <v>1</v>
      </c>
    </row>
    <row r="2161" customFormat="false" ht="15.8" hidden="false" customHeight="false" outlineLevel="0" collapsed="false">
      <c r="A2161" s="0" t="str">
        <f aca="false">MID(C2161,1,2)</f>
        <v>07</v>
      </c>
      <c r="B2161" s="0" t="str">
        <f aca="false">VLOOKUP(A2161,Nomenclature!$E$1:$F$9,2,0)</f>
        <v>Sport Loisir Culture</v>
      </c>
      <c r="C2161" s="5" t="s">
        <v>640</v>
      </c>
      <c r="D2161" s="4" t="s">
        <v>239</v>
      </c>
      <c r="E2161" s="4" t="s">
        <v>735</v>
      </c>
      <c r="F2161" s="4" t="n">
        <v>0.0776938764574892</v>
      </c>
      <c r="G2161" s="4" t="n">
        <v>10.9148935</v>
      </c>
      <c r="H2161" s="4" t="n">
        <v>47.82087715</v>
      </c>
      <c r="I2161" s="4" t="n">
        <f aca="false">SUMIFS(bibli_modele_init!$D$1:$D$4467,bibli_modele_init!$A$1:$A$4467,$C2161,bibli_modele_init!$C$1:$C$4467,$E2161)</f>
        <v>0.0787666145284816</v>
      </c>
      <c r="J2161" s="0" t="n">
        <f aca="false">SUMIFS(bibli_modele_init!$E$1:$E$4467,bibli_modele_init!$A$1:$A$4467,$C2161,bibli_modele_init!$C$1:$C$4467,$E2161)</f>
        <v>10.9148935</v>
      </c>
      <c r="K2161" s="0" t="n">
        <f aca="false">F2161-I2161</f>
        <v>-0.00107273807099241</v>
      </c>
      <c r="L2161" s="0" t="n">
        <f aca="false">G2161-J2161</f>
        <v>0</v>
      </c>
      <c r="M2161" s="0" t="n">
        <v>1</v>
      </c>
    </row>
    <row r="2162" customFormat="false" ht="15.8" hidden="false" customHeight="false" outlineLevel="0" collapsed="false">
      <c r="A2162" s="0" t="str">
        <f aca="false">MID(C2162,1,2)</f>
        <v>07</v>
      </c>
      <c r="B2162" s="0" t="str">
        <f aca="false">VLOOKUP(A2162,Nomenclature!$E$1:$F$9,2,0)</f>
        <v>Sport Loisir Culture</v>
      </c>
      <c r="C2162" s="5" t="s">
        <v>640</v>
      </c>
      <c r="D2162" s="4" t="s">
        <v>155</v>
      </c>
      <c r="E2162" s="4" t="s">
        <v>736</v>
      </c>
      <c r="F2162" s="4" t="n">
        <v>0.198074101588045</v>
      </c>
      <c r="G2162" s="4" t="n">
        <v>102.67276581</v>
      </c>
      <c r="H2162" s="4" t="n">
        <v>1552.120611</v>
      </c>
      <c r="I2162" s="4" t="n">
        <f aca="false">SUMIFS(bibli_modele_init!$D$1:$D$4467,bibli_modele_init!$A$1:$A$4467,$C2162,bibli_modele_init!$C$1:$C$4467,$E2162)</f>
        <v>0.179929304427709</v>
      </c>
      <c r="J2162" s="0" t="n">
        <f aca="false">SUMIFS(bibli_modele_init!$E$1:$E$4467,bibli_modele_init!$A$1:$A$4467,$C2162,bibli_modele_init!$C$1:$C$4467,$E2162)</f>
        <v>102.67276581</v>
      </c>
      <c r="K2162" s="0" t="n">
        <f aca="false">F2162-I2162</f>
        <v>0.018144797160336</v>
      </c>
      <c r="L2162" s="0" t="n">
        <f aca="false">G2162-J2162</f>
        <v>0</v>
      </c>
      <c r="M2162" s="0" t="n">
        <v>1</v>
      </c>
    </row>
    <row r="2163" customFormat="false" ht="15.8" hidden="false" customHeight="false" outlineLevel="0" collapsed="false">
      <c r="A2163" s="0" t="str">
        <f aca="false">MID(C2163,1,2)</f>
        <v>07</v>
      </c>
      <c r="B2163" s="0" t="str">
        <f aca="false">VLOOKUP(A2163,Nomenclature!$E$1:$F$9,2,0)</f>
        <v>Sport Loisir Culture</v>
      </c>
      <c r="C2163" s="5" t="s">
        <v>640</v>
      </c>
      <c r="D2163" s="4" t="s">
        <v>239</v>
      </c>
      <c r="E2163" s="4" t="s">
        <v>737</v>
      </c>
      <c r="F2163" s="4" t="n">
        <v>0.161862242619769</v>
      </c>
      <c r="G2163" s="4" t="n">
        <v>95.6144679399998</v>
      </c>
      <c r="H2163" s="4" t="n">
        <v>47.82087715</v>
      </c>
      <c r="I2163" s="4" t="n">
        <f aca="false">SUMIFS(bibli_modele_init!$D$1:$D$4467,bibli_modele_init!$A$1:$A$4467,$C2163,bibli_modele_init!$C$1:$C$4467,$E2163)</f>
        <v>0.164097113601003</v>
      </c>
      <c r="J2163" s="0" t="n">
        <f aca="false">SUMIFS(bibli_modele_init!$E$1:$E$4467,bibli_modele_init!$A$1:$A$4467,$C2163,bibli_modele_init!$C$1:$C$4467,$E2163)</f>
        <v>95.61446794</v>
      </c>
      <c r="K2163" s="0" t="n">
        <f aca="false">F2163-I2163</f>
        <v>-0.00223487098123401</v>
      </c>
      <c r="L2163" s="0" t="n">
        <f aca="false">G2163-J2163</f>
        <v>0</v>
      </c>
      <c r="M2163" s="0" t="n">
        <v>1</v>
      </c>
    </row>
    <row r="2164" customFormat="false" ht="15.8" hidden="false" customHeight="false" outlineLevel="0" collapsed="false">
      <c r="A2164" s="0" t="str">
        <f aca="false">MID(C2164,1,2)</f>
        <v>07</v>
      </c>
      <c r="B2164" s="0" t="str">
        <f aca="false">VLOOKUP(A2164,Nomenclature!$E$1:$F$9,2,0)</f>
        <v>Sport Loisir Culture</v>
      </c>
      <c r="C2164" s="5" t="s">
        <v>640</v>
      </c>
      <c r="D2164" s="4" t="s">
        <v>738</v>
      </c>
      <c r="E2164" s="4" t="s">
        <v>738</v>
      </c>
      <c r="F2164" s="4" t="n">
        <v>0.15</v>
      </c>
      <c r="G2164" s="4" t="n">
        <v>20</v>
      </c>
      <c r="H2164" s="4" t="n">
        <v>0</v>
      </c>
      <c r="I2164" s="4" t="n">
        <f aca="false">SUMIFS(bibli_modele_init!$D$1:$D$4467,bibli_modele_init!$A$1:$A$4467,$C2164,bibli_modele_init!$C$1:$C$4467,$E2164)</f>
        <v>0.15</v>
      </c>
      <c r="J2164" s="0" t="n">
        <f aca="false">SUMIFS(bibli_modele_init!$E$1:$E$4467,bibli_modele_init!$A$1:$A$4467,$C2164,bibli_modele_init!$C$1:$C$4467,$E2164)</f>
        <v>20</v>
      </c>
      <c r="K2164" s="0" t="n">
        <f aca="false">F2164-I2164</f>
        <v>0</v>
      </c>
      <c r="L2164" s="0" t="n">
        <f aca="false">G2164-J2164</f>
        <v>0</v>
      </c>
      <c r="M2164" s="0" t="n">
        <v>1</v>
      </c>
    </row>
    <row r="2165" customFormat="false" ht="15.8" hidden="false" customHeight="false" outlineLevel="0" collapsed="false">
      <c r="A2165" s="0" t="str">
        <f aca="false">MID(C2165,1,2)</f>
        <v>07</v>
      </c>
      <c r="B2165" s="0" t="str">
        <f aca="false">VLOOKUP(A2165,Nomenclature!$E$1:$F$9,2,0)</f>
        <v>Sport Loisir Culture</v>
      </c>
      <c r="C2165" s="5" t="s">
        <v>330</v>
      </c>
      <c r="D2165" s="4" t="s">
        <v>155</v>
      </c>
      <c r="E2165" s="4" t="s">
        <v>732</v>
      </c>
      <c r="F2165" s="4" t="n">
        <v>0</v>
      </c>
      <c r="G2165" s="4" t="n">
        <v>0</v>
      </c>
      <c r="H2165" s="4" t="n">
        <v>0</v>
      </c>
      <c r="I2165" s="4" t="n">
        <f aca="false">SUMIFS(bibli_modele_init!$D$1:$D$4467,bibli_modele_init!$A$1:$A$4467,$C2165,bibli_modele_init!$C$1:$C$4467,$E2165)</f>
        <v>0.778816834251489</v>
      </c>
      <c r="J2165" s="0" t="n">
        <f aca="false">SUMIFS(bibli_modele_init!$E$1:$E$4467,bibli_modele_init!$A$1:$A$4467,$C2165,bibli_modele_init!$C$1:$C$4467,$E2165)</f>
        <v>207.404975924622</v>
      </c>
      <c r="K2165" s="0" t="n">
        <f aca="false">F2165-I2165</f>
        <v>-0.778816834251489</v>
      </c>
      <c r="L2165" s="0" t="n">
        <f aca="false">G2165-J2165</f>
        <v>-207.404975924622</v>
      </c>
      <c r="M2165" s="0" t="n">
        <v>1</v>
      </c>
    </row>
    <row r="2166" customFormat="false" ht="15.8" hidden="false" customHeight="false" outlineLevel="0" collapsed="false">
      <c r="A2166" s="0" t="str">
        <f aca="false">MID(C2166,1,2)</f>
        <v>07</v>
      </c>
      <c r="B2166" s="0" t="str">
        <f aca="false">VLOOKUP(A2166,Nomenclature!$E$1:$F$9,2,0)</f>
        <v>Sport Loisir Culture</v>
      </c>
      <c r="C2166" s="5" t="s">
        <v>330</v>
      </c>
      <c r="D2166" s="4" t="s">
        <v>239</v>
      </c>
      <c r="E2166" s="4" t="s">
        <v>733</v>
      </c>
      <c r="F2166" s="4" t="n">
        <v>0</v>
      </c>
      <c r="G2166" s="4" t="n">
        <v>0</v>
      </c>
      <c r="H2166" s="4" t="n">
        <v>0</v>
      </c>
      <c r="I2166" s="4" t="n">
        <f aca="false">SUMIFS(bibli_modele_init!$D$1:$D$4467,bibli_modele_init!$A$1:$A$4467,$C2166,bibli_modele_init!$C$1:$C$4467,$E2166)</f>
        <v>0.46250623273997</v>
      </c>
      <c r="J2166" s="0" t="n">
        <f aca="false">SUMIFS(bibli_modele_init!$E$1:$E$4467,bibli_modele_init!$A$1:$A$4467,$C2166,bibli_modele_init!$C$1:$C$4467,$E2166)</f>
        <v>71.8657703969523</v>
      </c>
      <c r="K2166" s="0" t="n">
        <f aca="false">F2166-I2166</f>
        <v>-0.46250623273997</v>
      </c>
      <c r="L2166" s="0" t="n">
        <f aca="false">G2166-J2166</f>
        <v>-71.8657703969523</v>
      </c>
      <c r="M2166" s="0" t="n">
        <v>1</v>
      </c>
    </row>
    <row r="2167" customFormat="false" ht="15.8" hidden="false" customHeight="false" outlineLevel="0" collapsed="false">
      <c r="A2167" s="0" t="str">
        <f aca="false">MID(C2167,1,2)</f>
        <v>07</v>
      </c>
      <c r="B2167" s="0" t="str">
        <f aca="false">VLOOKUP(A2167,Nomenclature!$E$1:$F$9,2,0)</f>
        <v>Sport Loisir Culture</v>
      </c>
      <c r="C2167" s="5" t="s">
        <v>330</v>
      </c>
      <c r="D2167" s="4" t="s">
        <v>155</v>
      </c>
      <c r="E2167" s="4" t="s">
        <v>734</v>
      </c>
      <c r="F2167" s="4" t="n">
        <v>0</v>
      </c>
      <c r="G2167" s="4" t="n">
        <v>0</v>
      </c>
      <c r="H2167" s="4" t="n">
        <v>0</v>
      </c>
      <c r="I2167" s="4" t="n">
        <f aca="false">SUMIFS(bibli_modele_init!$D$1:$D$4467,bibli_modele_init!$A$1:$A$4467,$C2167,bibli_modele_init!$C$1:$C$4467,$E2167)</f>
        <v>0.0841122180991608</v>
      </c>
      <c r="J2167" s="0" t="n">
        <f aca="false">SUMIFS(bibli_modele_init!$E$1:$E$4467,bibli_modele_init!$A$1:$A$4467,$C2167,bibli_modele_init!$C$1:$C$4467,$E2167)</f>
        <v>11.6425530666667</v>
      </c>
      <c r="K2167" s="0" t="n">
        <f aca="false">F2167-I2167</f>
        <v>-0.0841122180991608</v>
      </c>
      <c r="L2167" s="0" t="n">
        <f aca="false">G2167-J2167</f>
        <v>-11.6425530666667</v>
      </c>
      <c r="M2167" s="0" t="n">
        <v>1</v>
      </c>
    </row>
    <row r="2168" customFormat="false" ht="15.8" hidden="false" customHeight="false" outlineLevel="0" collapsed="false">
      <c r="A2168" s="0" t="str">
        <f aca="false">MID(C2168,1,2)</f>
        <v>07</v>
      </c>
      <c r="B2168" s="0" t="str">
        <f aca="false">VLOOKUP(A2168,Nomenclature!$E$1:$F$9,2,0)</f>
        <v>Sport Loisir Culture</v>
      </c>
      <c r="C2168" s="5" t="s">
        <v>330</v>
      </c>
      <c r="D2168" s="4" t="s">
        <v>239</v>
      </c>
      <c r="E2168" s="4" t="s">
        <v>735</v>
      </c>
      <c r="F2168" s="4" t="n">
        <v>0</v>
      </c>
      <c r="G2168" s="4" t="n">
        <v>0</v>
      </c>
      <c r="H2168" s="4" t="n">
        <v>0</v>
      </c>
      <c r="I2168" s="4" t="n">
        <f aca="false">SUMIFS(bibli_modele_init!$D$1:$D$4467,bibli_modele_init!$A$1:$A$4467,$C2168,bibli_modele_init!$C$1:$C$4467,$E2168)</f>
        <v>0.0555007479287965</v>
      </c>
      <c r="J2168" s="0" t="n">
        <f aca="false">SUMIFS(bibli_modele_init!$E$1:$E$4467,bibli_modele_init!$A$1:$A$4467,$C2168,bibli_modele_init!$C$1:$C$4467,$E2168)</f>
        <v>7.27659566666667</v>
      </c>
      <c r="K2168" s="0" t="n">
        <f aca="false">F2168-I2168</f>
        <v>-0.0555007479287965</v>
      </c>
      <c r="L2168" s="0" t="n">
        <f aca="false">G2168-J2168</f>
        <v>-7.27659566666667</v>
      </c>
      <c r="M2168" s="0" t="n">
        <v>1</v>
      </c>
    </row>
    <row r="2169" customFormat="false" ht="15.8" hidden="false" customHeight="false" outlineLevel="0" collapsed="false">
      <c r="A2169" s="0" t="str">
        <f aca="false">MID(C2169,1,2)</f>
        <v>07</v>
      </c>
      <c r="B2169" s="0" t="str">
        <f aca="false">VLOOKUP(A2169,Nomenclature!$E$1:$F$9,2,0)</f>
        <v>Sport Loisir Culture</v>
      </c>
      <c r="C2169" s="5" t="s">
        <v>330</v>
      </c>
      <c r="D2169" s="4" t="s">
        <v>155</v>
      </c>
      <c r="E2169" s="4" t="s">
        <v>736</v>
      </c>
      <c r="F2169" s="4" t="n">
        <v>0</v>
      </c>
      <c r="G2169" s="4" t="n">
        <v>0</v>
      </c>
      <c r="H2169" s="4" t="n">
        <v>0</v>
      </c>
      <c r="I2169" s="4" t="n">
        <f aca="false">SUMIFS(bibli_modele_init!$D$1:$D$4467,bibli_modele_init!$A$1:$A$4467,$C2169,bibli_modele_init!$C$1:$C$4467,$E2169)</f>
        <v>0.175233787706585</v>
      </c>
      <c r="J2169" s="0" t="n">
        <f aca="false">SUMIFS(bibli_modele_init!$E$1:$E$4467,bibli_modele_init!$A$1:$A$4467,$C2169,bibli_modele_init!$C$1:$C$4467,$E2169)</f>
        <v>103.400425376667</v>
      </c>
      <c r="K2169" s="0" t="n">
        <f aca="false">F2169-I2169</f>
        <v>-0.175233787706585</v>
      </c>
      <c r="L2169" s="0" t="n">
        <f aca="false">G2169-J2169</f>
        <v>-103.400425376667</v>
      </c>
      <c r="M2169" s="0" t="n">
        <v>1</v>
      </c>
    </row>
    <row r="2170" customFormat="false" ht="15.8" hidden="false" customHeight="false" outlineLevel="0" collapsed="false">
      <c r="A2170" s="0" t="str">
        <f aca="false">MID(C2170,1,2)</f>
        <v>07</v>
      </c>
      <c r="B2170" s="0" t="str">
        <f aca="false">VLOOKUP(A2170,Nomenclature!$E$1:$F$9,2,0)</f>
        <v>Sport Loisir Culture</v>
      </c>
      <c r="C2170" s="5" t="s">
        <v>330</v>
      </c>
      <c r="D2170" s="4" t="s">
        <v>239</v>
      </c>
      <c r="E2170" s="4" t="s">
        <v>737</v>
      </c>
      <c r="F2170" s="4" t="n">
        <v>0</v>
      </c>
      <c r="G2170" s="4" t="n">
        <v>0</v>
      </c>
      <c r="H2170" s="4" t="n">
        <v>0</v>
      </c>
      <c r="I2170" s="4" t="n">
        <f aca="false">SUMIFS(bibli_modele_init!$D$1:$D$4467,bibli_modele_init!$A$1:$A$4467,$C2170,bibli_modele_init!$C$1:$C$4467,$E2170)</f>
        <v>0.115626558184993</v>
      </c>
      <c r="J2170" s="0" t="n">
        <f aca="false">SUMIFS(bibli_modele_init!$E$1:$E$4467,bibli_modele_init!$A$1:$A$4467,$C2170,bibli_modele_init!$C$1:$C$4467,$E2170)</f>
        <v>63.7429786266666</v>
      </c>
      <c r="K2170" s="0" t="n">
        <f aca="false">F2170-I2170</f>
        <v>-0.115626558184993</v>
      </c>
      <c r="L2170" s="0" t="n">
        <f aca="false">G2170-J2170</f>
        <v>-63.7429786266666</v>
      </c>
      <c r="M2170" s="0" t="n">
        <v>1</v>
      </c>
    </row>
    <row r="2171" customFormat="false" ht="15.8" hidden="false" customHeight="false" outlineLevel="0" collapsed="false">
      <c r="A2171" s="0" t="str">
        <f aca="false">MID(C2171,1,2)</f>
        <v>07</v>
      </c>
      <c r="B2171" s="0" t="str">
        <f aca="false">VLOOKUP(A2171,Nomenclature!$E$1:$F$9,2,0)</f>
        <v>Sport Loisir Culture</v>
      </c>
      <c r="C2171" s="5" t="s">
        <v>330</v>
      </c>
      <c r="D2171" s="4" t="s">
        <v>738</v>
      </c>
      <c r="E2171" s="4" t="s">
        <v>738</v>
      </c>
      <c r="F2171" s="4" t="n">
        <v>0.15</v>
      </c>
      <c r="G2171" s="4" t="n">
        <v>20</v>
      </c>
      <c r="H2171" s="4" t="n">
        <v>0</v>
      </c>
      <c r="I2171" s="4" t="n">
        <f aca="false">SUMIFS(bibli_modele_init!$D$1:$D$4467,bibli_modele_init!$A$1:$A$4467,$C2171,bibli_modele_init!$C$1:$C$4467,$E2171)</f>
        <v>0.15</v>
      </c>
      <c r="J2171" s="0" t="n">
        <f aca="false">SUMIFS(bibli_modele_init!$E$1:$E$4467,bibli_modele_init!$A$1:$A$4467,$C2171,bibli_modele_init!$C$1:$C$4467,$E2171)</f>
        <v>20</v>
      </c>
      <c r="K2171" s="0" t="n">
        <f aca="false">F2171-I2171</f>
        <v>0</v>
      </c>
      <c r="L2171" s="0" t="n">
        <f aca="false">G2171-J2171</f>
        <v>0</v>
      </c>
      <c r="M2171" s="0" t="n">
        <v>1</v>
      </c>
    </row>
    <row r="2172" customFormat="false" ht="15.8" hidden="false" customHeight="false" outlineLevel="0" collapsed="false">
      <c r="A2172" s="0" t="str">
        <f aca="false">MID(C2172,1,2)</f>
        <v>07</v>
      </c>
      <c r="B2172" s="0" t="str">
        <f aca="false">VLOOKUP(A2172,Nomenclature!$E$1:$F$9,2,0)</f>
        <v>Sport Loisir Culture</v>
      </c>
      <c r="C2172" s="5" t="s">
        <v>513</v>
      </c>
      <c r="D2172" s="4" t="s">
        <v>155</v>
      </c>
      <c r="E2172" s="4" t="s">
        <v>732</v>
      </c>
      <c r="F2172" s="4" t="n">
        <v>0</v>
      </c>
      <c r="G2172" s="4" t="n">
        <v>0</v>
      </c>
      <c r="H2172" s="4" t="n">
        <v>0</v>
      </c>
      <c r="I2172" s="4" t="n">
        <f aca="false">SUMIFS(bibli_modele_init!$D$1:$D$4467,bibli_modele_init!$A$1:$A$4467,$C2172,bibli_modele_init!$C$1:$C$4467,$E2172)</f>
        <v>0.729845522710142</v>
      </c>
      <c r="J2172" s="0" t="n">
        <f aca="false">SUMIFS(bibli_modele_init!$E$1:$E$4467,bibli_modele_init!$A$1:$A$4467,$C2172,bibli_modele_init!$C$1:$C$4467,$E2172)</f>
        <v>207.404975924622</v>
      </c>
      <c r="K2172" s="0" t="n">
        <f aca="false">F2172-I2172</f>
        <v>-0.729845522710142</v>
      </c>
      <c r="L2172" s="0" t="n">
        <f aca="false">G2172-J2172</f>
        <v>-207.404975924622</v>
      </c>
      <c r="M2172" s="0" t="n">
        <v>1</v>
      </c>
    </row>
    <row r="2173" customFormat="false" ht="15.8" hidden="false" customHeight="false" outlineLevel="0" collapsed="false">
      <c r="A2173" s="0" t="str">
        <f aca="false">MID(C2173,1,2)</f>
        <v>07</v>
      </c>
      <c r="B2173" s="0" t="str">
        <f aca="false">VLOOKUP(A2173,Nomenclature!$E$1:$F$9,2,0)</f>
        <v>Sport Loisir Culture</v>
      </c>
      <c r="C2173" s="5" t="s">
        <v>513</v>
      </c>
      <c r="D2173" s="4" t="s">
        <v>239</v>
      </c>
      <c r="E2173" s="4" t="s">
        <v>733</v>
      </c>
      <c r="F2173" s="4" t="n">
        <v>0</v>
      </c>
      <c r="G2173" s="4" t="n">
        <v>0</v>
      </c>
      <c r="H2173" s="4" t="n">
        <v>0</v>
      </c>
      <c r="I2173" s="4" t="n">
        <f aca="false">SUMIFS(bibli_modele_init!$D$1:$D$4467,bibli_modele_init!$A$1:$A$4467,$C2173,bibli_modele_init!$C$1:$C$4467,$E2173)</f>
        <v>0.272683924895882</v>
      </c>
      <c r="J2173" s="0" t="n">
        <f aca="false">SUMIFS(bibli_modele_init!$E$1:$E$4467,bibli_modele_init!$A$1:$A$4467,$C2173,bibli_modele_init!$C$1:$C$4467,$E2173)</f>
        <v>71.8657703969523</v>
      </c>
      <c r="K2173" s="0" t="n">
        <f aca="false">F2173-I2173</f>
        <v>-0.272683924895882</v>
      </c>
      <c r="L2173" s="0" t="n">
        <f aca="false">G2173-J2173</f>
        <v>-71.8657703969523</v>
      </c>
      <c r="M2173" s="0" t="n">
        <v>1</v>
      </c>
    </row>
    <row r="2174" customFormat="false" ht="15.8" hidden="false" customHeight="false" outlineLevel="0" collapsed="false">
      <c r="A2174" s="0" t="str">
        <f aca="false">MID(C2174,1,2)</f>
        <v>07</v>
      </c>
      <c r="B2174" s="0" t="str">
        <f aca="false">VLOOKUP(A2174,Nomenclature!$E$1:$F$9,2,0)</f>
        <v>Sport Loisir Culture</v>
      </c>
      <c r="C2174" s="5" t="s">
        <v>513</v>
      </c>
      <c r="D2174" s="4" t="s">
        <v>155</v>
      </c>
      <c r="E2174" s="4" t="s">
        <v>734</v>
      </c>
      <c r="F2174" s="4" t="n">
        <v>0</v>
      </c>
      <c r="G2174" s="4" t="n">
        <v>0</v>
      </c>
      <c r="H2174" s="4" t="n">
        <v>0</v>
      </c>
      <c r="I2174" s="4" t="n">
        <f aca="false">SUMIFS(bibli_modele_init!$D$1:$D$4467,bibli_modele_init!$A$1:$A$4467,$C2174,bibli_modele_init!$C$1:$C$4467,$E2174)</f>
        <v>0.0788233164526954</v>
      </c>
      <c r="J2174" s="0" t="n">
        <f aca="false">SUMIFS(bibli_modele_init!$E$1:$E$4467,bibli_modele_init!$A$1:$A$4467,$C2174,bibli_modele_init!$C$1:$C$4467,$E2174)</f>
        <v>11.6425530666667</v>
      </c>
      <c r="K2174" s="0" t="n">
        <f aca="false">F2174-I2174</f>
        <v>-0.0788233164526954</v>
      </c>
      <c r="L2174" s="0" t="n">
        <f aca="false">G2174-J2174</f>
        <v>-11.6425530666667</v>
      </c>
      <c r="M2174" s="0" t="n">
        <v>1</v>
      </c>
    </row>
    <row r="2175" customFormat="false" ht="15.8" hidden="false" customHeight="false" outlineLevel="0" collapsed="false">
      <c r="A2175" s="0" t="str">
        <f aca="false">MID(C2175,1,2)</f>
        <v>07</v>
      </c>
      <c r="B2175" s="0" t="str">
        <f aca="false">VLOOKUP(A2175,Nomenclature!$E$1:$F$9,2,0)</f>
        <v>Sport Loisir Culture</v>
      </c>
      <c r="C2175" s="5" t="s">
        <v>513</v>
      </c>
      <c r="D2175" s="4" t="s">
        <v>239</v>
      </c>
      <c r="E2175" s="4" t="s">
        <v>735</v>
      </c>
      <c r="F2175" s="4" t="n">
        <v>0</v>
      </c>
      <c r="G2175" s="4" t="n">
        <v>0</v>
      </c>
      <c r="H2175" s="4" t="n">
        <v>0</v>
      </c>
      <c r="I2175" s="4" t="n">
        <f aca="false">SUMIFS(bibli_modele_init!$D$1:$D$4467,bibli_modele_init!$A$1:$A$4467,$C2175,bibli_modele_init!$C$1:$C$4467,$E2175)</f>
        <v>0.0327220709875058</v>
      </c>
      <c r="J2175" s="0" t="n">
        <f aca="false">SUMIFS(bibli_modele_init!$E$1:$E$4467,bibli_modele_init!$A$1:$A$4467,$C2175,bibli_modele_init!$C$1:$C$4467,$E2175)</f>
        <v>7.27659566666667</v>
      </c>
      <c r="K2175" s="0" t="n">
        <f aca="false">F2175-I2175</f>
        <v>-0.0327220709875058</v>
      </c>
      <c r="L2175" s="0" t="n">
        <f aca="false">G2175-J2175</f>
        <v>-7.27659566666667</v>
      </c>
      <c r="M2175" s="0" t="n">
        <v>1</v>
      </c>
    </row>
    <row r="2176" customFormat="false" ht="15.8" hidden="false" customHeight="false" outlineLevel="0" collapsed="false">
      <c r="A2176" s="0" t="str">
        <f aca="false">MID(C2176,1,2)</f>
        <v>07</v>
      </c>
      <c r="B2176" s="0" t="str">
        <f aca="false">VLOOKUP(A2176,Nomenclature!$E$1:$F$9,2,0)</f>
        <v>Sport Loisir Culture</v>
      </c>
      <c r="C2176" s="5" t="s">
        <v>513</v>
      </c>
      <c r="D2176" s="4" t="s">
        <v>155</v>
      </c>
      <c r="E2176" s="4" t="s">
        <v>736</v>
      </c>
      <c r="F2176" s="4" t="n">
        <v>0</v>
      </c>
      <c r="G2176" s="4" t="n">
        <v>0</v>
      </c>
      <c r="H2176" s="4" t="n">
        <v>0</v>
      </c>
      <c r="I2176" s="4" t="n">
        <f aca="false">SUMIFS(bibli_modele_init!$D$1:$D$4467,bibli_modele_init!$A$1:$A$4467,$C2176,bibli_modele_init!$C$1:$C$4467,$E2176)</f>
        <v>0.164215242609782</v>
      </c>
      <c r="J2176" s="0" t="n">
        <f aca="false">SUMIFS(bibli_modele_init!$E$1:$E$4467,bibli_modele_init!$A$1:$A$4467,$C2176,bibli_modele_init!$C$1:$C$4467,$E2176)</f>
        <v>103.400425376667</v>
      </c>
      <c r="K2176" s="0" t="n">
        <f aca="false">F2176-I2176</f>
        <v>-0.164215242609782</v>
      </c>
      <c r="L2176" s="0" t="n">
        <f aca="false">G2176-J2176</f>
        <v>-103.400425376667</v>
      </c>
      <c r="M2176" s="0" t="n">
        <v>1</v>
      </c>
    </row>
    <row r="2177" customFormat="false" ht="15.8" hidden="false" customHeight="false" outlineLevel="0" collapsed="false">
      <c r="A2177" s="0" t="str">
        <f aca="false">MID(C2177,1,2)</f>
        <v>07</v>
      </c>
      <c r="B2177" s="0" t="str">
        <f aca="false">VLOOKUP(A2177,Nomenclature!$E$1:$F$9,2,0)</f>
        <v>Sport Loisir Culture</v>
      </c>
      <c r="C2177" s="5" t="s">
        <v>513</v>
      </c>
      <c r="D2177" s="4" t="s">
        <v>239</v>
      </c>
      <c r="E2177" s="4" t="s">
        <v>737</v>
      </c>
      <c r="F2177" s="4" t="n">
        <v>0</v>
      </c>
      <c r="G2177" s="4" t="n">
        <v>0</v>
      </c>
      <c r="H2177" s="4" t="n">
        <v>0</v>
      </c>
      <c r="I2177" s="4" t="n">
        <f aca="false">SUMIFS(bibli_modele_init!$D$1:$D$4467,bibli_modele_init!$A$1:$A$4467,$C2177,bibli_modele_init!$C$1:$C$4467,$E2177)</f>
        <v>0.0681709812239705</v>
      </c>
      <c r="J2177" s="0" t="n">
        <f aca="false">SUMIFS(bibli_modele_init!$E$1:$E$4467,bibli_modele_init!$A$1:$A$4467,$C2177,bibli_modele_init!$C$1:$C$4467,$E2177)</f>
        <v>63.7429786266666</v>
      </c>
      <c r="K2177" s="0" t="n">
        <f aca="false">F2177-I2177</f>
        <v>-0.0681709812239705</v>
      </c>
      <c r="L2177" s="0" t="n">
        <f aca="false">G2177-J2177</f>
        <v>-63.7429786266666</v>
      </c>
      <c r="M2177" s="0" t="n">
        <v>1</v>
      </c>
    </row>
    <row r="2178" customFormat="false" ht="15.8" hidden="false" customHeight="false" outlineLevel="0" collapsed="false">
      <c r="A2178" s="0" t="str">
        <f aca="false">MID(C2178,1,2)</f>
        <v>07</v>
      </c>
      <c r="B2178" s="0" t="str">
        <f aca="false">VLOOKUP(A2178,Nomenclature!$E$1:$F$9,2,0)</f>
        <v>Sport Loisir Culture</v>
      </c>
      <c r="C2178" s="5" t="s">
        <v>513</v>
      </c>
      <c r="D2178" s="4" t="s">
        <v>738</v>
      </c>
      <c r="E2178" s="4" t="s">
        <v>738</v>
      </c>
      <c r="F2178" s="4" t="n">
        <v>0.15</v>
      </c>
      <c r="G2178" s="4" t="n">
        <v>20</v>
      </c>
      <c r="H2178" s="4" t="n">
        <v>0</v>
      </c>
      <c r="I2178" s="4" t="n">
        <f aca="false">SUMIFS(bibli_modele_init!$D$1:$D$4467,bibli_modele_init!$A$1:$A$4467,$C2178,bibli_modele_init!$C$1:$C$4467,$E2178)</f>
        <v>0.15</v>
      </c>
      <c r="J2178" s="0" t="n">
        <f aca="false">SUMIFS(bibli_modele_init!$E$1:$E$4467,bibli_modele_init!$A$1:$A$4467,$C2178,bibli_modele_init!$C$1:$C$4467,$E2178)</f>
        <v>20</v>
      </c>
      <c r="K2178" s="0" t="n">
        <f aca="false">F2178-I2178</f>
        <v>0</v>
      </c>
      <c r="L2178" s="0" t="n">
        <f aca="false">G2178-J2178</f>
        <v>0</v>
      </c>
      <c r="M2178" s="0" t="n">
        <v>1</v>
      </c>
    </row>
    <row r="2179" customFormat="false" ht="15.8" hidden="false" customHeight="false" outlineLevel="0" collapsed="false">
      <c r="A2179" s="0" t="str">
        <f aca="false">MID(C2179,1,2)</f>
        <v>07</v>
      </c>
      <c r="B2179" s="0" t="str">
        <f aca="false">VLOOKUP(A2179,Nomenclature!$E$1:$F$9,2,0)</f>
        <v>Sport Loisir Culture</v>
      </c>
      <c r="C2179" s="5" t="s">
        <v>658</v>
      </c>
      <c r="D2179" s="4" t="s">
        <v>155</v>
      </c>
      <c r="E2179" s="4" t="s">
        <v>732</v>
      </c>
      <c r="F2179" s="4" t="n">
        <v>0</v>
      </c>
      <c r="G2179" s="4" t="n">
        <v>0</v>
      </c>
      <c r="H2179" s="4" t="n">
        <v>0</v>
      </c>
      <c r="I2179" s="4" t="n">
        <f aca="false">SUMIFS(bibli_modele_init!$D$1:$D$4467,bibli_modele_init!$A$1:$A$4467,$C2179,bibli_modele_init!$C$1:$C$4467,$E2179)</f>
        <v>0.739192330391628</v>
      </c>
      <c r="J2179" s="0" t="n">
        <f aca="false">SUMIFS(bibli_modele_init!$E$1:$E$4467,bibli_modele_init!$A$1:$A$4467,$C2179,bibli_modele_init!$C$1:$C$4467,$E2179)</f>
        <v>207.404975924622</v>
      </c>
      <c r="K2179" s="0" t="n">
        <f aca="false">F2179-I2179</f>
        <v>-0.739192330391628</v>
      </c>
      <c r="L2179" s="0" t="n">
        <f aca="false">G2179-J2179</f>
        <v>-207.404975924622</v>
      </c>
      <c r="M2179" s="0" t="n">
        <v>1</v>
      </c>
    </row>
    <row r="2180" customFormat="false" ht="15.8" hidden="false" customHeight="false" outlineLevel="0" collapsed="false">
      <c r="A2180" s="0" t="str">
        <f aca="false">MID(C2180,1,2)</f>
        <v>07</v>
      </c>
      <c r="B2180" s="0" t="str">
        <f aca="false">VLOOKUP(A2180,Nomenclature!$E$1:$F$9,2,0)</f>
        <v>Sport Loisir Culture</v>
      </c>
      <c r="C2180" s="5" t="s">
        <v>658</v>
      </c>
      <c r="D2180" s="4" t="s">
        <v>239</v>
      </c>
      <c r="E2180" s="4" t="s">
        <v>733</v>
      </c>
      <c r="F2180" s="4" t="n">
        <v>0</v>
      </c>
      <c r="G2180" s="4" t="n">
        <v>0</v>
      </c>
      <c r="H2180" s="4" t="n">
        <v>0</v>
      </c>
      <c r="I2180" s="4" t="n">
        <f aca="false">SUMIFS(bibli_modele_init!$D$1:$D$4467,bibli_modele_init!$A$1:$A$4467,$C2180,bibli_modele_init!$C$1:$C$4467,$E2180)</f>
        <v>0.624014896979258</v>
      </c>
      <c r="J2180" s="0" t="n">
        <f aca="false">SUMIFS(bibli_modele_init!$E$1:$E$4467,bibli_modele_init!$A$1:$A$4467,$C2180,bibli_modele_init!$C$1:$C$4467,$E2180)</f>
        <v>71.8657703969523</v>
      </c>
      <c r="K2180" s="0" t="n">
        <f aca="false">F2180-I2180</f>
        <v>-0.624014896979258</v>
      </c>
      <c r="L2180" s="0" t="n">
        <f aca="false">G2180-J2180</f>
        <v>-71.8657703969523</v>
      </c>
      <c r="M2180" s="0" t="n">
        <v>1</v>
      </c>
    </row>
    <row r="2181" customFormat="false" ht="15.8" hidden="false" customHeight="false" outlineLevel="0" collapsed="false">
      <c r="A2181" s="0" t="str">
        <f aca="false">MID(C2181,1,2)</f>
        <v>07</v>
      </c>
      <c r="B2181" s="0" t="str">
        <f aca="false">VLOOKUP(A2181,Nomenclature!$E$1:$F$9,2,0)</f>
        <v>Sport Loisir Culture</v>
      </c>
      <c r="C2181" s="5" t="s">
        <v>658</v>
      </c>
      <c r="D2181" s="4" t="s">
        <v>155</v>
      </c>
      <c r="E2181" s="4" t="s">
        <v>734</v>
      </c>
      <c r="F2181" s="4" t="n">
        <v>0</v>
      </c>
      <c r="G2181" s="4" t="n">
        <v>0</v>
      </c>
      <c r="H2181" s="4" t="n">
        <v>0</v>
      </c>
      <c r="I2181" s="4" t="n">
        <f aca="false">SUMIFS(bibli_modele_init!$D$1:$D$4467,bibli_modele_init!$A$1:$A$4467,$C2181,bibli_modele_init!$C$1:$C$4467,$E2181)</f>
        <v>0.0798327716822958</v>
      </c>
      <c r="J2181" s="0" t="n">
        <f aca="false">SUMIFS(bibli_modele_init!$E$1:$E$4467,bibli_modele_init!$A$1:$A$4467,$C2181,bibli_modele_init!$C$1:$C$4467,$E2181)</f>
        <v>11.6425530666667</v>
      </c>
      <c r="K2181" s="0" t="n">
        <f aca="false">F2181-I2181</f>
        <v>-0.0798327716822958</v>
      </c>
      <c r="L2181" s="0" t="n">
        <f aca="false">G2181-J2181</f>
        <v>-11.6425530666667</v>
      </c>
      <c r="M2181" s="0" t="n">
        <v>1</v>
      </c>
    </row>
    <row r="2182" customFormat="false" ht="15.8" hidden="false" customHeight="false" outlineLevel="0" collapsed="false">
      <c r="A2182" s="0" t="str">
        <f aca="false">MID(C2182,1,2)</f>
        <v>07</v>
      </c>
      <c r="B2182" s="0" t="str">
        <f aca="false">VLOOKUP(A2182,Nomenclature!$E$1:$F$9,2,0)</f>
        <v>Sport Loisir Culture</v>
      </c>
      <c r="C2182" s="5" t="s">
        <v>658</v>
      </c>
      <c r="D2182" s="4" t="s">
        <v>239</v>
      </c>
      <c r="E2182" s="4" t="s">
        <v>735</v>
      </c>
      <c r="F2182" s="4" t="n">
        <v>0</v>
      </c>
      <c r="G2182" s="4" t="n">
        <v>0</v>
      </c>
      <c r="H2182" s="4" t="n">
        <v>0</v>
      </c>
      <c r="I2182" s="4" t="n">
        <f aca="false">SUMIFS(bibli_modele_init!$D$1:$D$4467,bibli_modele_init!$A$1:$A$4467,$C2182,bibli_modele_init!$C$1:$C$4467,$E2182)</f>
        <v>0.074881787637511</v>
      </c>
      <c r="J2182" s="0" t="n">
        <f aca="false">SUMIFS(bibli_modele_init!$E$1:$E$4467,bibli_modele_init!$A$1:$A$4467,$C2182,bibli_modele_init!$C$1:$C$4467,$E2182)</f>
        <v>7.27659566666667</v>
      </c>
      <c r="K2182" s="0" t="n">
        <f aca="false">F2182-I2182</f>
        <v>-0.074881787637511</v>
      </c>
      <c r="L2182" s="0" t="n">
        <f aca="false">G2182-J2182</f>
        <v>-7.27659566666667</v>
      </c>
      <c r="M2182" s="0" t="n">
        <v>1</v>
      </c>
    </row>
    <row r="2183" customFormat="false" ht="15.8" hidden="false" customHeight="false" outlineLevel="0" collapsed="false">
      <c r="A2183" s="0" t="str">
        <f aca="false">MID(C2183,1,2)</f>
        <v>07</v>
      </c>
      <c r="B2183" s="0" t="str">
        <f aca="false">VLOOKUP(A2183,Nomenclature!$E$1:$F$9,2,0)</f>
        <v>Sport Loisir Culture</v>
      </c>
      <c r="C2183" s="5" t="s">
        <v>658</v>
      </c>
      <c r="D2183" s="4" t="s">
        <v>155</v>
      </c>
      <c r="E2183" s="4" t="s">
        <v>736</v>
      </c>
      <c r="F2183" s="4" t="n">
        <v>0</v>
      </c>
      <c r="G2183" s="4" t="n">
        <v>0</v>
      </c>
      <c r="H2183" s="4" t="n">
        <v>0</v>
      </c>
      <c r="I2183" s="4" t="n">
        <f aca="false">SUMIFS(bibli_modele_init!$D$1:$D$4467,bibli_modele_init!$A$1:$A$4467,$C2183,bibli_modele_init!$C$1:$C$4467,$E2183)</f>
        <v>0.166318274338116</v>
      </c>
      <c r="J2183" s="0" t="n">
        <f aca="false">SUMIFS(bibli_modele_init!$E$1:$E$4467,bibli_modele_init!$A$1:$A$4467,$C2183,bibli_modele_init!$C$1:$C$4467,$E2183)</f>
        <v>103.400425376667</v>
      </c>
      <c r="K2183" s="0" t="n">
        <f aca="false">F2183-I2183</f>
        <v>-0.166318274338116</v>
      </c>
      <c r="L2183" s="0" t="n">
        <f aca="false">G2183-J2183</f>
        <v>-103.400425376667</v>
      </c>
      <c r="M2183" s="0" t="n">
        <v>1</v>
      </c>
    </row>
    <row r="2184" customFormat="false" ht="15.8" hidden="false" customHeight="false" outlineLevel="0" collapsed="false">
      <c r="A2184" s="0" t="str">
        <f aca="false">MID(C2184,1,2)</f>
        <v>07</v>
      </c>
      <c r="B2184" s="0" t="str">
        <f aca="false">VLOOKUP(A2184,Nomenclature!$E$1:$F$9,2,0)</f>
        <v>Sport Loisir Culture</v>
      </c>
      <c r="C2184" s="5" t="s">
        <v>658</v>
      </c>
      <c r="D2184" s="4" t="s">
        <v>239</v>
      </c>
      <c r="E2184" s="4" t="s">
        <v>737</v>
      </c>
      <c r="F2184" s="4" t="n">
        <v>0</v>
      </c>
      <c r="G2184" s="4" t="n">
        <v>0</v>
      </c>
      <c r="H2184" s="4" t="n">
        <v>0</v>
      </c>
      <c r="I2184" s="4" t="n">
        <f aca="false">SUMIFS(bibli_modele_init!$D$1:$D$4467,bibli_modele_init!$A$1:$A$4467,$C2184,bibli_modele_init!$C$1:$C$4467,$E2184)</f>
        <v>0.156003724244815</v>
      </c>
      <c r="J2184" s="0" t="n">
        <f aca="false">SUMIFS(bibli_modele_init!$E$1:$E$4467,bibli_modele_init!$A$1:$A$4467,$C2184,bibli_modele_init!$C$1:$C$4467,$E2184)</f>
        <v>63.7429786266666</v>
      </c>
      <c r="K2184" s="0" t="n">
        <f aca="false">F2184-I2184</f>
        <v>-0.156003724244815</v>
      </c>
      <c r="L2184" s="0" t="n">
        <f aca="false">G2184-J2184</f>
        <v>-63.7429786266666</v>
      </c>
      <c r="M2184" s="0" t="n">
        <v>1</v>
      </c>
    </row>
    <row r="2185" customFormat="false" ht="15.8" hidden="false" customHeight="false" outlineLevel="0" collapsed="false">
      <c r="A2185" s="0" t="str">
        <f aca="false">MID(C2185,1,2)</f>
        <v>07</v>
      </c>
      <c r="B2185" s="0" t="str">
        <f aca="false">VLOOKUP(A2185,Nomenclature!$E$1:$F$9,2,0)</f>
        <v>Sport Loisir Culture</v>
      </c>
      <c r="C2185" s="5" t="s">
        <v>658</v>
      </c>
      <c r="D2185" s="4" t="s">
        <v>738</v>
      </c>
      <c r="E2185" s="4" t="s">
        <v>738</v>
      </c>
      <c r="F2185" s="4" t="n">
        <v>0.15</v>
      </c>
      <c r="G2185" s="4" t="n">
        <v>20</v>
      </c>
      <c r="H2185" s="4" t="n">
        <v>0</v>
      </c>
      <c r="I2185" s="4" t="n">
        <f aca="false">SUMIFS(bibli_modele_init!$D$1:$D$4467,bibli_modele_init!$A$1:$A$4467,$C2185,bibli_modele_init!$C$1:$C$4467,$E2185)</f>
        <v>0.15</v>
      </c>
      <c r="J2185" s="0" t="n">
        <f aca="false">SUMIFS(bibli_modele_init!$E$1:$E$4467,bibli_modele_init!$A$1:$A$4467,$C2185,bibli_modele_init!$C$1:$C$4467,$E2185)</f>
        <v>20</v>
      </c>
      <c r="K2185" s="0" t="n">
        <f aca="false">F2185-I2185</f>
        <v>0</v>
      </c>
      <c r="L2185" s="0" t="n">
        <f aca="false">G2185-J2185</f>
        <v>0</v>
      </c>
      <c r="M2185" s="0" t="n">
        <v>1</v>
      </c>
    </row>
    <row r="2186" customFormat="false" ht="15.8" hidden="false" customHeight="false" outlineLevel="0" collapsed="false">
      <c r="A2186" s="0" t="str">
        <f aca="false">MID(C2186,1,2)</f>
        <v>07</v>
      </c>
      <c r="B2186" s="0" t="str">
        <f aca="false">VLOOKUP(A2186,Nomenclature!$E$1:$F$9,2,0)</f>
        <v>Sport Loisir Culture</v>
      </c>
      <c r="C2186" s="5" t="s">
        <v>371</v>
      </c>
      <c r="D2186" s="4" t="s">
        <v>155</v>
      </c>
      <c r="E2186" s="4" t="s">
        <v>732</v>
      </c>
      <c r="F2186" s="4" t="n">
        <v>0.752892688058532</v>
      </c>
      <c r="G2186" s="4" t="n">
        <v>167.28214309</v>
      </c>
      <c r="H2186" s="4" t="n">
        <v>1326.26451</v>
      </c>
      <c r="I2186" s="4" t="n">
        <f aca="false">SUMIFS(bibli_modele_init!$D$1:$D$4467,bibli_modele_init!$A$1:$A$4467,$C2186,bibli_modele_init!$C$1:$C$4467,$E2186)</f>
        <v>0.786030999550923</v>
      </c>
      <c r="J2186" s="0" t="n">
        <f aca="false">SUMIFS(bibli_modele_init!$E$1:$E$4467,bibli_modele_init!$A$1:$A$4467,$C2186,bibli_modele_init!$C$1:$C$4467,$E2186)</f>
        <v>243.28214309</v>
      </c>
      <c r="K2186" s="0" t="n">
        <f aca="false">F2186-I2186</f>
        <v>-0.033138311492391</v>
      </c>
      <c r="L2186" s="0" t="n">
        <f aca="false">G2186-J2186</f>
        <v>-76</v>
      </c>
      <c r="M2186" s="0" t="n">
        <v>1</v>
      </c>
    </row>
    <row r="2187" customFormat="false" ht="15.8" hidden="false" customHeight="false" outlineLevel="0" collapsed="false">
      <c r="A2187" s="0" t="str">
        <f aca="false">MID(C2187,1,2)</f>
        <v>07</v>
      </c>
      <c r="B2187" s="0" t="str">
        <f aca="false">VLOOKUP(A2187,Nomenclature!$E$1:$F$9,2,0)</f>
        <v>Sport Loisir Culture</v>
      </c>
      <c r="C2187" s="5" t="s">
        <v>371</v>
      </c>
      <c r="D2187" s="4" t="s">
        <v>239</v>
      </c>
      <c r="E2187" s="4" t="s">
        <v>733</v>
      </c>
      <c r="F2187" s="4" t="n">
        <v>0</v>
      </c>
      <c r="G2187" s="4" t="n">
        <v>0</v>
      </c>
      <c r="H2187" s="4" t="n">
        <v>0</v>
      </c>
      <c r="I2187" s="4" t="n">
        <f aca="false">SUMIFS(bibli_modele_init!$D$1:$D$4467,bibli_modele_init!$A$1:$A$4467,$C2187,bibli_modele_init!$C$1:$C$4467,$E2187)</f>
        <v>0.368306118664645</v>
      </c>
      <c r="J2187" s="0" t="n">
        <f aca="false">SUMIFS(bibli_modele_init!$E$1:$E$4467,bibli_modele_init!$A$1:$A$4467,$C2187,bibli_modele_init!$C$1:$C$4467,$E2187)</f>
        <v>86.37857166</v>
      </c>
      <c r="K2187" s="0" t="n">
        <f aca="false">F2187-I2187</f>
        <v>-0.368306118664645</v>
      </c>
      <c r="L2187" s="0" t="n">
        <f aca="false">G2187-J2187</f>
        <v>-86.37857166</v>
      </c>
      <c r="M2187" s="0" t="n">
        <v>1</v>
      </c>
    </row>
    <row r="2188" customFormat="false" ht="15.8" hidden="false" customHeight="false" outlineLevel="0" collapsed="false">
      <c r="A2188" s="0" t="str">
        <f aca="false">MID(C2188,1,2)</f>
        <v>07</v>
      </c>
      <c r="B2188" s="0" t="str">
        <f aca="false">VLOOKUP(A2188,Nomenclature!$E$1:$F$9,2,0)</f>
        <v>Sport Loisir Culture</v>
      </c>
      <c r="C2188" s="5" t="s">
        <v>371</v>
      </c>
      <c r="D2188" s="4" t="s">
        <v>155</v>
      </c>
      <c r="E2188" s="4" t="s">
        <v>734</v>
      </c>
      <c r="F2188" s="4" t="n">
        <v>0.0903471225670239</v>
      </c>
      <c r="G2188" s="4" t="n">
        <v>15.5357145</v>
      </c>
      <c r="H2188" s="4" t="n">
        <v>68.06584915</v>
      </c>
      <c r="I2188" s="4" t="n">
        <f aca="false">SUMIFS(bibli_modele_init!$D$1:$D$4467,bibli_modele_init!$A$1:$A$4467,$C2188,bibli_modele_init!$C$1:$C$4467,$E2188)</f>
        <v>0.0848913479514997</v>
      </c>
      <c r="J2188" s="0" t="n">
        <f aca="false">SUMIFS(bibli_modele_init!$E$1:$E$4467,bibli_modele_init!$A$1:$A$4467,$C2188,bibli_modele_init!$C$1:$C$4467,$E2188)</f>
        <v>15.5357145</v>
      </c>
      <c r="K2188" s="0" t="n">
        <f aca="false">F2188-I2188</f>
        <v>0.0054557746155242</v>
      </c>
      <c r="L2188" s="0" t="n">
        <f aca="false">G2188-J2188</f>
        <v>0</v>
      </c>
      <c r="M2188" s="0" t="n">
        <v>1</v>
      </c>
    </row>
    <row r="2189" customFormat="false" ht="15.8" hidden="false" customHeight="false" outlineLevel="0" collapsed="false">
      <c r="A2189" s="0" t="str">
        <f aca="false">MID(C2189,1,2)</f>
        <v>07</v>
      </c>
      <c r="B2189" s="0" t="str">
        <f aca="false">VLOOKUP(A2189,Nomenclature!$E$1:$F$9,2,0)</f>
        <v>Sport Loisir Culture</v>
      </c>
      <c r="C2189" s="5" t="s">
        <v>371</v>
      </c>
      <c r="D2189" s="4" t="s">
        <v>239</v>
      </c>
      <c r="E2189" s="4" t="s">
        <v>735</v>
      </c>
      <c r="F2189" s="4" t="n">
        <v>0.164416154193668</v>
      </c>
      <c r="G2189" s="4" t="n">
        <v>15.5357145</v>
      </c>
      <c r="H2189" s="4" t="n">
        <v>68.06584915</v>
      </c>
      <c r="I2189" s="4" t="n">
        <f aca="false">SUMIFS(bibli_modele_init!$D$1:$D$4467,bibli_modele_init!$A$1:$A$4467,$C2189,bibli_modele_init!$C$1:$C$4467,$E2189)</f>
        <v>0.0441967342397575</v>
      </c>
      <c r="J2189" s="0" t="n">
        <f aca="false">SUMIFS(bibli_modele_init!$E$1:$E$4467,bibli_modele_init!$A$1:$A$4467,$C2189,bibli_modele_init!$C$1:$C$4467,$E2189)</f>
        <v>15.5357145</v>
      </c>
      <c r="K2189" s="0" t="n">
        <f aca="false">F2189-I2189</f>
        <v>0.120219419953911</v>
      </c>
      <c r="L2189" s="0" t="n">
        <f aca="false">G2189-J2189</f>
        <v>0</v>
      </c>
      <c r="M2189" s="0" t="n">
        <v>1</v>
      </c>
    </row>
    <row r="2190" customFormat="false" ht="15.8" hidden="false" customHeight="false" outlineLevel="0" collapsed="false">
      <c r="A2190" s="0" t="str">
        <f aca="false">MID(C2190,1,2)</f>
        <v>07</v>
      </c>
      <c r="B2190" s="0" t="str">
        <f aca="false">VLOOKUP(A2190,Nomenclature!$E$1:$F$9,2,0)</f>
        <v>Sport Loisir Culture</v>
      </c>
      <c r="C2190" s="5" t="s">
        <v>371</v>
      </c>
      <c r="D2190" s="4" t="s">
        <v>155</v>
      </c>
      <c r="E2190" s="4" t="s">
        <v>736</v>
      </c>
      <c r="F2190" s="4" t="n">
        <v>0.188223172014633</v>
      </c>
      <c r="G2190" s="4" t="n">
        <v>92.2821430899997</v>
      </c>
      <c r="H2190" s="4" t="n">
        <v>1326.26451</v>
      </c>
      <c r="I2190" s="4" t="n">
        <f aca="false">SUMIFS(bibli_modele_init!$D$1:$D$4467,bibli_modele_init!$A$1:$A$4467,$C2190,bibli_modele_init!$C$1:$C$4467,$E2190)</f>
        <v>0.176856974898958</v>
      </c>
      <c r="J2190" s="0" t="n">
        <f aca="false">SUMIFS(bibli_modele_init!$E$1:$E$4467,bibli_modele_init!$A$1:$A$4467,$C2190,bibli_modele_init!$C$1:$C$4467,$E2190)</f>
        <v>92.28214309</v>
      </c>
      <c r="K2190" s="0" t="n">
        <f aca="false">F2190-I2190</f>
        <v>0.011366197115675</v>
      </c>
      <c r="L2190" s="0" t="n">
        <f aca="false">G2190-J2190</f>
        <v>0</v>
      </c>
      <c r="M2190" s="0" t="n">
        <v>1</v>
      </c>
    </row>
    <row r="2191" customFormat="false" ht="15.8" hidden="false" customHeight="false" outlineLevel="0" collapsed="false">
      <c r="A2191" s="0" t="str">
        <f aca="false">MID(C2191,1,2)</f>
        <v>07</v>
      </c>
      <c r="B2191" s="0" t="str">
        <f aca="false">VLOOKUP(A2191,Nomenclature!$E$1:$F$9,2,0)</f>
        <v>Sport Loisir Culture</v>
      </c>
      <c r="C2191" s="5" t="s">
        <v>371</v>
      </c>
      <c r="D2191" s="4" t="s">
        <v>239</v>
      </c>
      <c r="E2191" s="4" t="s">
        <v>737</v>
      </c>
      <c r="F2191" s="4" t="n">
        <v>0.342533654570141</v>
      </c>
      <c r="G2191" s="4" t="n">
        <v>86.3785716599997</v>
      </c>
      <c r="H2191" s="4" t="n">
        <v>68.06584915</v>
      </c>
      <c r="I2191" s="4" t="n">
        <f aca="false">SUMIFS(bibli_modele_init!$D$1:$D$4467,bibli_modele_init!$A$1:$A$4467,$C2191,bibli_modele_init!$C$1:$C$4467,$E2191)</f>
        <v>0.0920765296661614</v>
      </c>
      <c r="J2191" s="0" t="n">
        <f aca="false">SUMIFS(bibli_modele_init!$E$1:$E$4467,bibli_modele_init!$A$1:$A$4467,$C2191,bibli_modele_init!$C$1:$C$4467,$E2191)</f>
        <v>86.37857166</v>
      </c>
      <c r="K2191" s="0" t="n">
        <f aca="false">F2191-I2191</f>
        <v>0.25045712490398</v>
      </c>
      <c r="L2191" s="0" t="n">
        <f aca="false">G2191-J2191</f>
        <v>-3.12638803734444E-013</v>
      </c>
      <c r="M2191" s="0" t="n">
        <v>1</v>
      </c>
    </row>
    <row r="2192" customFormat="false" ht="15.8" hidden="false" customHeight="false" outlineLevel="0" collapsed="false">
      <c r="A2192" s="0" t="str">
        <f aca="false">MID(C2192,1,2)</f>
        <v>07</v>
      </c>
      <c r="B2192" s="0" t="str">
        <f aca="false">VLOOKUP(A2192,Nomenclature!$E$1:$F$9,2,0)</f>
        <v>Sport Loisir Culture</v>
      </c>
      <c r="C2192" s="5" t="s">
        <v>371</v>
      </c>
      <c r="D2192" s="4" t="s">
        <v>738</v>
      </c>
      <c r="E2192" s="4" t="s">
        <v>738</v>
      </c>
      <c r="F2192" s="4" t="n">
        <v>0.15</v>
      </c>
      <c r="G2192" s="4" t="n">
        <v>20</v>
      </c>
      <c r="H2192" s="4" t="n">
        <v>0</v>
      </c>
      <c r="I2192" s="4" t="n">
        <f aca="false">SUMIFS(bibli_modele_init!$D$1:$D$4467,bibli_modele_init!$A$1:$A$4467,$C2192,bibli_modele_init!$C$1:$C$4467,$E2192)</f>
        <v>0.15</v>
      </c>
      <c r="J2192" s="0" t="n">
        <f aca="false">SUMIFS(bibli_modele_init!$E$1:$E$4467,bibli_modele_init!$A$1:$A$4467,$C2192,bibli_modele_init!$C$1:$C$4467,$E2192)</f>
        <v>20</v>
      </c>
      <c r="K2192" s="0" t="n">
        <f aca="false">F2192-I2192</f>
        <v>0</v>
      </c>
      <c r="L2192" s="0" t="n">
        <f aca="false">G2192-J2192</f>
        <v>0</v>
      </c>
      <c r="M2192" s="0" t="n">
        <v>1</v>
      </c>
    </row>
    <row r="2193" customFormat="false" ht="15.8" hidden="false" customHeight="false" outlineLevel="0" collapsed="false">
      <c r="A2193" s="0" t="str">
        <f aca="false">MID(C2193,1,2)</f>
        <v>07</v>
      </c>
      <c r="B2193" s="0" t="str">
        <f aca="false">VLOOKUP(A2193,Nomenclature!$E$1:$F$9,2,0)</f>
        <v>Sport Loisir Culture</v>
      </c>
      <c r="C2193" s="5" t="s">
        <v>533</v>
      </c>
      <c r="D2193" s="4" t="s">
        <v>155</v>
      </c>
      <c r="E2193" s="4" t="s">
        <v>732</v>
      </c>
      <c r="F2193" s="4" t="n">
        <v>0.703391067389018</v>
      </c>
      <c r="G2193" s="4" t="n">
        <v>170.38928599</v>
      </c>
      <c r="H2193" s="4" t="n">
        <v>1326.26451</v>
      </c>
      <c r="I2193" s="4" t="n">
        <f aca="false">SUMIFS(bibli_modele_init!$D$1:$D$4467,bibli_modele_init!$A$1:$A$4467,$C2193,bibli_modele_init!$C$1:$C$4467,$E2193)</f>
        <v>0.741790852919086</v>
      </c>
      <c r="J2193" s="0" t="n">
        <f aca="false">SUMIFS(bibli_modele_init!$E$1:$E$4467,bibli_modele_init!$A$1:$A$4467,$C2193,bibli_modele_init!$C$1:$C$4467,$E2193)</f>
        <v>246.38928599</v>
      </c>
      <c r="K2193" s="0" t="n">
        <f aca="false">F2193-I2193</f>
        <v>-0.0383997855300681</v>
      </c>
      <c r="L2193" s="0" t="n">
        <f aca="false">G2193-J2193</f>
        <v>-76</v>
      </c>
      <c r="M2193" s="0" t="n">
        <v>1</v>
      </c>
    </row>
    <row r="2194" customFormat="false" ht="15.8" hidden="false" customHeight="false" outlineLevel="0" collapsed="false">
      <c r="A2194" s="0" t="str">
        <f aca="false">MID(C2194,1,2)</f>
        <v>07</v>
      </c>
      <c r="B2194" s="0" t="str">
        <f aca="false">VLOOKUP(A2194,Nomenclature!$E$1:$F$9,2,0)</f>
        <v>Sport Loisir Culture</v>
      </c>
      <c r="C2194" s="5" t="s">
        <v>533</v>
      </c>
      <c r="D2194" s="4" t="s">
        <v>239</v>
      </c>
      <c r="E2194" s="4" t="s">
        <v>733</v>
      </c>
      <c r="F2194" s="4" t="n">
        <v>0</v>
      </c>
      <c r="G2194" s="4" t="n">
        <v>0</v>
      </c>
      <c r="H2194" s="4" t="n">
        <v>0</v>
      </c>
      <c r="I2194" s="4" t="n">
        <f aca="false">SUMIFS(bibli_modele_init!$D$1:$D$4467,bibli_modele_init!$A$1:$A$4467,$C2194,bibli_modele_init!$C$1:$C$4467,$E2194)</f>
        <v>0</v>
      </c>
      <c r="J2194" s="0" t="n">
        <f aca="false">SUMIFS(bibli_modele_init!$E$1:$E$4467,bibli_modele_init!$A$1:$A$4467,$C2194,bibli_modele_init!$C$1:$C$4467,$E2194)</f>
        <v>0</v>
      </c>
      <c r="K2194" s="0" t="n">
        <f aca="false">F2194-I2194</f>
        <v>0</v>
      </c>
      <c r="L2194" s="0" t="n">
        <f aca="false">G2194-J2194</f>
        <v>0</v>
      </c>
      <c r="M2194" s="0" t="n">
        <v>1</v>
      </c>
    </row>
    <row r="2195" customFormat="false" ht="15.8" hidden="false" customHeight="false" outlineLevel="0" collapsed="false">
      <c r="A2195" s="0" t="str">
        <f aca="false">MID(C2195,1,2)</f>
        <v>07</v>
      </c>
      <c r="B2195" s="0" t="str">
        <f aca="false">VLOOKUP(A2195,Nomenclature!$E$1:$F$9,2,0)</f>
        <v>Sport Loisir Culture</v>
      </c>
      <c r="C2195" s="5" t="s">
        <v>533</v>
      </c>
      <c r="D2195" s="4" t="s">
        <v>155</v>
      </c>
      <c r="E2195" s="4" t="s">
        <v>734</v>
      </c>
      <c r="F2195" s="4" t="n">
        <v>0.0844069280866822</v>
      </c>
      <c r="G2195" s="4" t="n">
        <v>18.6428574</v>
      </c>
      <c r="H2195" s="4" t="n">
        <v>68.06584915</v>
      </c>
      <c r="I2195" s="4" t="n">
        <f aca="false">SUMIFS(bibli_modele_init!$D$1:$D$4467,bibli_modele_init!$A$1:$A$4467,$C2195,bibli_modele_init!$C$1:$C$4467,$E2195)</f>
        <v>0.0801134121152612</v>
      </c>
      <c r="J2195" s="0" t="n">
        <f aca="false">SUMIFS(bibli_modele_init!$E$1:$E$4467,bibli_modele_init!$A$1:$A$4467,$C2195,bibli_modele_init!$C$1:$C$4467,$E2195)</f>
        <v>18.6428574</v>
      </c>
      <c r="K2195" s="0" t="n">
        <f aca="false">F2195-I2195</f>
        <v>0.004293515971421</v>
      </c>
      <c r="L2195" s="0" t="n">
        <f aca="false">G2195-J2195</f>
        <v>0</v>
      </c>
      <c r="M2195" s="0" t="n">
        <v>1</v>
      </c>
    </row>
    <row r="2196" customFormat="false" ht="15.8" hidden="false" customHeight="false" outlineLevel="0" collapsed="false">
      <c r="A2196" s="0" t="str">
        <f aca="false">MID(C2196,1,2)</f>
        <v>07</v>
      </c>
      <c r="B2196" s="0" t="str">
        <f aca="false">VLOOKUP(A2196,Nomenclature!$E$1:$F$9,2,0)</f>
        <v>Sport Loisir Culture</v>
      </c>
      <c r="C2196" s="5" t="s">
        <v>533</v>
      </c>
      <c r="D2196" s="4" t="s">
        <v>239</v>
      </c>
      <c r="E2196" s="4" t="s">
        <v>735</v>
      </c>
      <c r="F2196" s="4" t="n">
        <v>0</v>
      </c>
      <c r="G2196" s="4" t="n">
        <v>0</v>
      </c>
      <c r="H2196" s="4" t="n">
        <v>0</v>
      </c>
      <c r="I2196" s="4" t="n">
        <f aca="false">SUMIFS(bibli_modele_init!$D$1:$D$4467,bibli_modele_init!$A$1:$A$4467,$C2196,bibli_modele_init!$C$1:$C$4467,$E2196)</f>
        <v>0</v>
      </c>
      <c r="J2196" s="0" t="n">
        <f aca="false">SUMIFS(bibli_modele_init!$E$1:$E$4467,bibli_modele_init!$A$1:$A$4467,$C2196,bibli_modele_init!$C$1:$C$4467,$E2196)</f>
        <v>0</v>
      </c>
      <c r="K2196" s="0" t="n">
        <f aca="false">F2196-I2196</f>
        <v>0</v>
      </c>
      <c r="L2196" s="0" t="n">
        <f aca="false">G2196-J2196</f>
        <v>0</v>
      </c>
      <c r="M2196" s="0" t="n">
        <v>1</v>
      </c>
    </row>
    <row r="2197" customFormat="false" ht="15.8" hidden="false" customHeight="false" outlineLevel="0" collapsed="false">
      <c r="A2197" s="0" t="str">
        <f aca="false">MID(C2197,1,2)</f>
        <v>07</v>
      </c>
      <c r="B2197" s="0" t="str">
        <f aca="false">VLOOKUP(A2197,Nomenclature!$E$1:$F$9,2,0)</f>
        <v>Sport Loisir Culture</v>
      </c>
      <c r="C2197" s="5" t="s">
        <v>533</v>
      </c>
      <c r="D2197" s="4" t="s">
        <v>155</v>
      </c>
      <c r="E2197" s="4" t="s">
        <v>736</v>
      </c>
      <c r="F2197" s="4" t="n">
        <v>0.175847766847255</v>
      </c>
      <c r="G2197" s="4" t="n">
        <v>95.3892859899997</v>
      </c>
      <c r="H2197" s="4" t="n">
        <v>1326.26451</v>
      </c>
      <c r="I2197" s="4" t="n">
        <f aca="false">SUMIFS(bibli_modele_init!$D$1:$D$4467,bibli_modele_init!$A$1:$A$4467,$C2197,bibli_modele_init!$C$1:$C$4467,$E2197)</f>
        <v>0.166902941906794</v>
      </c>
      <c r="J2197" s="0" t="n">
        <f aca="false">SUMIFS(bibli_modele_init!$E$1:$E$4467,bibli_modele_init!$A$1:$A$4467,$C2197,bibli_modele_init!$C$1:$C$4467,$E2197)</f>
        <v>95.38928599</v>
      </c>
      <c r="K2197" s="0" t="n">
        <f aca="false">F2197-I2197</f>
        <v>0.008944824940461</v>
      </c>
      <c r="L2197" s="0" t="n">
        <f aca="false">G2197-J2197</f>
        <v>0</v>
      </c>
      <c r="M2197" s="0" t="n">
        <v>1</v>
      </c>
    </row>
    <row r="2198" customFormat="false" ht="15.8" hidden="false" customHeight="false" outlineLevel="0" collapsed="false">
      <c r="A2198" s="0" t="str">
        <f aca="false">MID(C2198,1,2)</f>
        <v>07</v>
      </c>
      <c r="B2198" s="0" t="str">
        <f aca="false">VLOOKUP(A2198,Nomenclature!$E$1:$F$9,2,0)</f>
        <v>Sport Loisir Culture</v>
      </c>
      <c r="C2198" s="5" t="s">
        <v>533</v>
      </c>
      <c r="D2198" s="4" t="s">
        <v>239</v>
      </c>
      <c r="E2198" s="4" t="s">
        <v>737</v>
      </c>
      <c r="F2198" s="4" t="n">
        <v>0</v>
      </c>
      <c r="G2198" s="4" t="n">
        <v>0</v>
      </c>
      <c r="H2198" s="4" t="n">
        <v>0</v>
      </c>
      <c r="I2198" s="4" t="n">
        <f aca="false">SUMIFS(bibli_modele_init!$D$1:$D$4467,bibli_modele_init!$A$1:$A$4467,$C2198,bibli_modele_init!$C$1:$C$4467,$E2198)</f>
        <v>0</v>
      </c>
      <c r="J2198" s="0" t="n">
        <f aca="false">SUMIFS(bibli_modele_init!$E$1:$E$4467,bibli_modele_init!$A$1:$A$4467,$C2198,bibli_modele_init!$C$1:$C$4467,$E2198)</f>
        <v>0</v>
      </c>
      <c r="K2198" s="0" t="n">
        <f aca="false">F2198-I2198</f>
        <v>0</v>
      </c>
      <c r="L2198" s="0" t="n">
        <f aca="false">G2198-J2198</f>
        <v>0</v>
      </c>
      <c r="M2198" s="0" t="n">
        <v>1</v>
      </c>
    </row>
    <row r="2199" customFormat="false" ht="15.8" hidden="false" customHeight="false" outlineLevel="0" collapsed="false">
      <c r="A2199" s="0" t="str">
        <f aca="false">MID(C2199,1,2)</f>
        <v>07</v>
      </c>
      <c r="B2199" s="0" t="str">
        <f aca="false">VLOOKUP(A2199,Nomenclature!$E$1:$F$9,2,0)</f>
        <v>Sport Loisir Culture</v>
      </c>
      <c r="C2199" s="5" t="s">
        <v>533</v>
      </c>
      <c r="D2199" s="4" t="s">
        <v>738</v>
      </c>
      <c r="E2199" s="4" t="s">
        <v>738</v>
      </c>
      <c r="F2199" s="4" t="n">
        <v>0.15</v>
      </c>
      <c r="G2199" s="4" t="n">
        <v>20</v>
      </c>
      <c r="H2199" s="4" t="n">
        <v>0</v>
      </c>
      <c r="I2199" s="4" t="n">
        <f aca="false">SUMIFS(bibli_modele_init!$D$1:$D$4467,bibli_modele_init!$A$1:$A$4467,$C2199,bibli_modele_init!$C$1:$C$4467,$E2199)</f>
        <v>0.15</v>
      </c>
      <c r="J2199" s="0" t="n">
        <f aca="false">SUMIFS(bibli_modele_init!$E$1:$E$4467,bibli_modele_init!$A$1:$A$4467,$C2199,bibli_modele_init!$C$1:$C$4467,$E2199)</f>
        <v>20</v>
      </c>
      <c r="K2199" s="0" t="n">
        <f aca="false">F2199-I2199</f>
        <v>0</v>
      </c>
      <c r="L2199" s="0" t="n">
        <f aca="false">G2199-J2199</f>
        <v>0</v>
      </c>
      <c r="M2199" s="0" t="n">
        <v>1</v>
      </c>
    </row>
    <row r="2200" customFormat="false" ht="15.8" hidden="false" customHeight="false" outlineLevel="0" collapsed="false">
      <c r="A2200" s="0" t="str">
        <f aca="false">MID(C2200,1,2)</f>
        <v>07</v>
      </c>
      <c r="B2200" s="0" t="str">
        <f aca="false">VLOOKUP(A2200,Nomenclature!$E$1:$F$9,2,0)</f>
        <v>Sport Loisir Culture</v>
      </c>
      <c r="C2200" s="5" t="s">
        <v>680</v>
      </c>
      <c r="D2200" s="4" t="s">
        <v>155</v>
      </c>
      <c r="E2200" s="4" t="s">
        <v>732</v>
      </c>
      <c r="F2200" s="4" t="n">
        <v>0.695602123631224</v>
      </c>
      <c r="G2200" s="4" t="n">
        <v>167.28214309</v>
      </c>
      <c r="H2200" s="4" t="n">
        <v>1326.26451</v>
      </c>
      <c r="I2200" s="4" t="n">
        <f aca="false">SUMIFS(bibli_modele_init!$D$1:$D$4467,bibli_modele_init!$A$1:$A$4467,$C2200,bibli_modele_init!$C$1:$C$4467,$E2200)</f>
        <v>0.713740241041091</v>
      </c>
      <c r="J2200" s="0" t="n">
        <f aca="false">SUMIFS(bibli_modele_init!$E$1:$E$4467,bibli_modele_init!$A$1:$A$4467,$C2200,bibli_modele_init!$C$1:$C$4467,$E2200)</f>
        <v>243.28214309</v>
      </c>
      <c r="K2200" s="0" t="n">
        <f aca="false">F2200-I2200</f>
        <v>-0.0181381174098669</v>
      </c>
      <c r="L2200" s="0" t="n">
        <f aca="false">G2200-J2200</f>
        <v>-76</v>
      </c>
      <c r="M2200" s="0" t="n">
        <v>1</v>
      </c>
    </row>
    <row r="2201" customFormat="false" ht="15.8" hidden="false" customHeight="false" outlineLevel="0" collapsed="false">
      <c r="A2201" s="0" t="str">
        <f aca="false">MID(C2201,1,2)</f>
        <v>07</v>
      </c>
      <c r="B2201" s="0" t="str">
        <f aca="false">VLOOKUP(A2201,Nomenclature!$E$1:$F$9,2,0)</f>
        <v>Sport Loisir Culture</v>
      </c>
      <c r="C2201" s="5" t="s">
        <v>680</v>
      </c>
      <c r="D2201" s="4" t="s">
        <v>239</v>
      </c>
      <c r="E2201" s="4" t="s">
        <v>733</v>
      </c>
      <c r="F2201" s="4" t="n">
        <v>0.528087583585712</v>
      </c>
      <c r="G2201" s="4" t="n">
        <v>151.37857166</v>
      </c>
      <c r="H2201" s="4" t="n">
        <v>68.06584915</v>
      </c>
      <c r="I2201" s="4" t="n">
        <f aca="false">SUMIFS(bibli_modele_init!$D$1:$D$4467,bibli_modele_init!$A$1:$A$4467,$C2201,bibli_modele_init!$C$1:$C$4467,$E2201)</f>
        <v>0.541395596127763</v>
      </c>
      <c r="J2201" s="0" t="n">
        <f aca="false">SUMIFS(bibli_modele_init!$E$1:$E$4467,bibli_modele_init!$A$1:$A$4467,$C2201,bibli_modele_init!$C$1:$C$4467,$E2201)</f>
        <v>151.37857166</v>
      </c>
      <c r="K2201" s="0" t="n">
        <f aca="false">F2201-I2201</f>
        <v>-0.0133080125420509</v>
      </c>
      <c r="L2201" s="0" t="n">
        <f aca="false">G2201-J2201</f>
        <v>0</v>
      </c>
      <c r="M2201" s="0" t="n">
        <v>1</v>
      </c>
    </row>
    <row r="2202" customFormat="false" ht="15.8" hidden="false" customHeight="false" outlineLevel="0" collapsed="false">
      <c r="A2202" s="0" t="str">
        <f aca="false">MID(C2202,1,2)</f>
        <v>07</v>
      </c>
      <c r="B2202" s="0" t="str">
        <f aca="false">VLOOKUP(A2202,Nomenclature!$E$1:$F$9,2,0)</f>
        <v>Sport Loisir Culture</v>
      </c>
      <c r="C2202" s="5" t="s">
        <v>680</v>
      </c>
      <c r="D2202" s="4" t="s">
        <v>155</v>
      </c>
      <c r="E2202" s="4" t="s">
        <v>734</v>
      </c>
      <c r="F2202" s="4" t="n">
        <v>0.0834722548357469</v>
      </c>
      <c r="G2202" s="4" t="n">
        <v>15.5357145</v>
      </c>
      <c r="H2202" s="4" t="n">
        <v>68.06584915</v>
      </c>
      <c r="I2202" s="4" t="n">
        <f aca="false">SUMIFS(bibli_modele_init!$D$1:$D$4467,bibli_modele_init!$A$1:$A$4467,$C2202,bibli_modele_init!$C$1:$C$4467,$E2202)</f>
        <v>0.0770839460324378</v>
      </c>
      <c r="J2202" s="0" t="n">
        <f aca="false">SUMIFS(bibli_modele_init!$E$1:$E$4467,bibli_modele_init!$A$1:$A$4467,$C2202,bibli_modele_init!$C$1:$C$4467,$E2202)</f>
        <v>15.5357145</v>
      </c>
      <c r="K2202" s="0" t="n">
        <f aca="false">F2202-I2202</f>
        <v>0.0063883088033091</v>
      </c>
      <c r="L2202" s="0" t="n">
        <f aca="false">G2202-J2202</f>
        <v>0</v>
      </c>
      <c r="M2202" s="0" t="n">
        <v>1</v>
      </c>
    </row>
    <row r="2203" customFormat="false" ht="15.8" hidden="false" customHeight="false" outlineLevel="0" collapsed="false">
      <c r="A2203" s="0" t="str">
        <f aca="false">MID(C2203,1,2)</f>
        <v>07</v>
      </c>
      <c r="B2203" s="0" t="str">
        <f aca="false">VLOOKUP(A2203,Nomenclature!$E$1:$F$9,2,0)</f>
        <v>Sport Loisir Culture</v>
      </c>
      <c r="C2203" s="5" t="s">
        <v>680</v>
      </c>
      <c r="D2203" s="4" t="s">
        <v>239</v>
      </c>
      <c r="E2203" s="4" t="s">
        <v>735</v>
      </c>
      <c r="F2203" s="4" t="n">
        <v>0.0633705100302854</v>
      </c>
      <c r="G2203" s="4" t="n">
        <v>15.5357145</v>
      </c>
      <c r="H2203" s="4" t="n">
        <v>68.06584915</v>
      </c>
      <c r="I2203" s="4" t="n">
        <f aca="false">SUMIFS(bibli_modele_init!$D$1:$D$4467,bibli_modele_init!$A$1:$A$4467,$C2203,bibli_modele_init!$C$1:$C$4467,$E2203)</f>
        <v>0.0649674715353315</v>
      </c>
      <c r="J2203" s="0" t="n">
        <f aca="false">SUMIFS(bibli_modele_init!$E$1:$E$4467,bibli_modele_init!$A$1:$A$4467,$C2203,bibli_modele_init!$C$1:$C$4467,$E2203)</f>
        <v>15.5357145</v>
      </c>
      <c r="K2203" s="0" t="n">
        <f aca="false">F2203-I2203</f>
        <v>-0.0015969615050461</v>
      </c>
      <c r="L2203" s="0" t="n">
        <f aca="false">G2203-J2203</f>
        <v>0</v>
      </c>
      <c r="M2203" s="0" t="n">
        <v>1</v>
      </c>
    </row>
    <row r="2204" customFormat="false" ht="15.8" hidden="false" customHeight="false" outlineLevel="0" collapsed="false">
      <c r="A2204" s="0" t="str">
        <f aca="false">MID(C2204,1,2)</f>
        <v>07</v>
      </c>
      <c r="B2204" s="0" t="str">
        <f aca="false">VLOOKUP(A2204,Nomenclature!$E$1:$F$9,2,0)</f>
        <v>Sport Loisir Culture</v>
      </c>
      <c r="C2204" s="5" t="s">
        <v>680</v>
      </c>
      <c r="D2204" s="4" t="s">
        <v>155</v>
      </c>
      <c r="E2204" s="4" t="s">
        <v>736</v>
      </c>
      <c r="F2204" s="4" t="n">
        <v>0.173900530907806</v>
      </c>
      <c r="G2204" s="4" t="n">
        <v>92.2821430899999</v>
      </c>
      <c r="H2204" s="4" t="n">
        <v>1326.26451</v>
      </c>
      <c r="I2204" s="4" t="n">
        <f aca="false">SUMIFS(bibli_modele_init!$D$1:$D$4467,bibli_modele_init!$A$1:$A$4467,$C2204,bibli_modele_init!$C$1:$C$4467,$E2204)</f>
        <v>0.160591554234246</v>
      </c>
      <c r="J2204" s="0" t="n">
        <f aca="false">SUMIFS(bibli_modele_init!$E$1:$E$4467,bibli_modele_init!$A$1:$A$4467,$C2204,bibli_modele_init!$C$1:$C$4467,$E2204)</f>
        <v>92.28214309</v>
      </c>
      <c r="K2204" s="0" t="n">
        <f aca="false">F2204-I2204</f>
        <v>0.01330897667356</v>
      </c>
      <c r="L2204" s="0" t="n">
        <f aca="false">G2204-J2204</f>
        <v>0</v>
      </c>
      <c r="M2204" s="0" t="n">
        <v>1</v>
      </c>
    </row>
    <row r="2205" customFormat="false" ht="15.8" hidden="false" customHeight="false" outlineLevel="0" collapsed="false">
      <c r="A2205" s="0" t="str">
        <f aca="false">MID(C2205,1,2)</f>
        <v>07</v>
      </c>
      <c r="B2205" s="0" t="str">
        <f aca="false">VLOOKUP(A2205,Nomenclature!$E$1:$F$9,2,0)</f>
        <v>Sport Loisir Culture</v>
      </c>
      <c r="C2205" s="5" t="s">
        <v>680</v>
      </c>
      <c r="D2205" s="4" t="s">
        <v>239</v>
      </c>
      <c r="E2205" s="4" t="s">
        <v>737</v>
      </c>
      <c r="F2205" s="4" t="n">
        <v>0.132021895896428</v>
      </c>
      <c r="G2205" s="4" t="n">
        <v>86.3785716599999</v>
      </c>
      <c r="H2205" s="4" t="n">
        <v>68.06584915</v>
      </c>
      <c r="I2205" s="4" t="n">
        <f aca="false">SUMIFS(bibli_modele_init!$D$1:$D$4467,bibli_modele_init!$A$1:$A$4467,$C2205,bibli_modele_init!$C$1:$C$4467,$E2205)</f>
        <v>0.135348899031941</v>
      </c>
      <c r="J2205" s="0" t="n">
        <f aca="false">SUMIFS(bibli_modele_init!$E$1:$E$4467,bibli_modele_init!$A$1:$A$4467,$C2205,bibli_modele_init!$C$1:$C$4467,$E2205)</f>
        <v>86.37857166</v>
      </c>
      <c r="K2205" s="0" t="n">
        <f aca="false">F2205-I2205</f>
        <v>-0.00332700313551298</v>
      </c>
      <c r="L2205" s="0" t="n">
        <f aca="false">G2205-J2205</f>
        <v>0</v>
      </c>
      <c r="M2205" s="0" t="n">
        <v>1</v>
      </c>
    </row>
    <row r="2206" customFormat="false" ht="15.8" hidden="false" customHeight="false" outlineLevel="0" collapsed="false">
      <c r="A2206" s="0" t="str">
        <f aca="false">MID(C2206,1,2)</f>
        <v>07</v>
      </c>
      <c r="B2206" s="0" t="str">
        <f aca="false">VLOOKUP(A2206,Nomenclature!$E$1:$F$9,2,0)</f>
        <v>Sport Loisir Culture</v>
      </c>
      <c r="C2206" s="5" t="s">
        <v>680</v>
      </c>
      <c r="D2206" s="4" t="s">
        <v>738</v>
      </c>
      <c r="E2206" s="4" t="s">
        <v>738</v>
      </c>
      <c r="F2206" s="4" t="n">
        <v>0.15</v>
      </c>
      <c r="G2206" s="4" t="n">
        <v>20</v>
      </c>
      <c r="H2206" s="4" t="n">
        <v>0</v>
      </c>
      <c r="I2206" s="4" t="n">
        <f aca="false">SUMIFS(bibli_modele_init!$D$1:$D$4467,bibli_modele_init!$A$1:$A$4467,$C2206,bibli_modele_init!$C$1:$C$4467,$E2206)</f>
        <v>0.15</v>
      </c>
      <c r="J2206" s="0" t="n">
        <f aca="false">SUMIFS(bibli_modele_init!$E$1:$E$4467,bibli_modele_init!$A$1:$A$4467,$C2206,bibli_modele_init!$C$1:$C$4467,$E2206)</f>
        <v>20</v>
      </c>
      <c r="K2206" s="0" t="n">
        <f aca="false">F2206-I2206</f>
        <v>0</v>
      </c>
      <c r="L2206" s="0" t="n">
        <f aca="false">G2206-J2206</f>
        <v>0</v>
      </c>
      <c r="M2206" s="0" t="n">
        <v>1</v>
      </c>
    </row>
    <row r="2207" customFormat="false" ht="15.8" hidden="false" customHeight="false" outlineLevel="0" collapsed="false">
      <c r="A2207" s="0" t="str">
        <f aca="false">MID(C2207,1,2)</f>
        <v>07</v>
      </c>
      <c r="B2207" s="0" t="str">
        <f aca="false">VLOOKUP(A2207,Nomenclature!$E$1:$F$9,2,0)</f>
        <v>Sport Loisir Culture</v>
      </c>
      <c r="C2207" s="5" t="s">
        <v>373</v>
      </c>
      <c r="D2207" s="4" t="s">
        <v>155</v>
      </c>
      <c r="E2207" s="4" t="s">
        <v>732</v>
      </c>
      <c r="F2207" s="4" t="n">
        <v>0</v>
      </c>
      <c r="G2207" s="4" t="n">
        <v>0</v>
      </c>
      <c r="H2207" s="4" t="n">
        <v>0</v>
      </c>
      <c r="I2207" s="4" t="n">
        <f aca="false">SUMIFS(bibli_modele_init!$D$1:$D$4467,bibli_modele_init!$A$1:$A$4467,$C2207,bibli_modele_init!$C$1:$C$4467,$E2207)</f>
        <v>0.790981454551645</v>
      </c>
      <c r="J2207" s="0" t="n">
        <f aca="false">SUMIFS(bibli_modele_init!$E$1:$E$4467,bibli_modele_init!$A$1:$A$4467,$C2207,bibli_modele_init!$C$1:$C$4467,$E2207)</f>
        <v>207.404975924622</v>
      </c>
      <c r="K2207" s="0" t="n">
        <f aca="false">F2207-I2207</f>
        <v>-0.790981454551645</v>
      </c>
      <c r="L2207" s="0" t="n">
        <f aca="false">G2207-J2207</f>
        <v>-207.404975924622</v>
      </c>
      <c r="M2207" s="0" t="n">
        <v>1</v>
      </c>
    </row>
    <row r="2208" customFormat="false" ht="15.8" hidden="false" customHeight="false" outlineLevel="0" collapsed="false">
      <c r="A2208" s="0" t="str">
        <f aca="false">MID(C2208,1,2)</f>
        <v>07</v>
      </c>
      <c r="B2208" s="0" t="str">
        <f aca="false">VLOOKUP(A2208,Nomenclature!$E$1:$F$9,2,0)</f>
        <v>Sport Loisir Culture</v>
      </c>
      <c r="C2208" s="5" t="s">
        <v>373</v>
      </c>
      <c r="D2208" s="4" t="s">
        <v>239</v>
      </c>
      <c r="E2208" s="4" t="s">
        <v>733</v>
      </c>
      <c r="F2208" s="4" t="n">
        <v>0</v>
      </c>
      <c r="G2208" s="4" t="n">
        <v>0</v>
      </c>
      <c r="H2208" s="4" t="n">
        <v>0</v>
      </c>
      <c r="I2208" s="4" t="n">
        <f aca="false">SUMIFS(bibli_modele_init!$D$1:$D$4467,bibli_modele_init!$A$1:$A$4467,$C2208,bibli_modele_init!$C$1:$C$4467,$E2208)</f>
        <v>0.480214909946403</v>
      </c>
      <c r="J2208" s="0" t="n">
        <f aca="false">SUMIFS(bibli_modele_init!$E$1:$E$4467,bibli_modele_init!$A$1:$A$4467,$C2208,bibli_modele_init!$C$1:$C$4467,$E2208)</f>
        <v>71.8657703969523</v>
      </c>
      <c r="K2208" s="0" t="n">
        <f aca="false">F2208-I2208</f>
        <v>-0.480214909946403</v>
      </c>
      <c r="L2208" s="0" t="n">
        <f aca="false">G2208-J2208</f>
        <v>-71.8657703969523</v>
      </c>
      <c r="M2208" s="0" t="n">
        <v>1</v>
      </c>
    </row>
    <row r="2209" customFormat="false" ht="15.8" hidden="false" customHeight="false" outlineLevel="0" collapsed="false">
      <c r="A2209" s="0" t="str">
        <f aca="false">MID(C2209,1,2)</f>
        <v>07</v>
      </c>
      <c r="B2209" s="0" t="str">
        <f aca="false">VLOOKUP(A2209,Nomenclature!$E$1:$F$9,2,0)</f>
        <v>Sport Loisir Culture</v>
      </c>
      <c r="C2209" s="5" t="s">
        <v>373</v>
      </c>
      <c r="D2209" s="4" t="s">
        <v>155</v>
      </c>
      <c r="E2209" s="4" t="s">
        <v>734</v>
      </c>
      <c r="F2209" s="4" t="n">
        <v>0</v>
      </c>
      <c r="G2209" s="4" t="n">
        <v>0</v>
      </c>
      <c r="H2209" s="4" t="n">
        <v>0</v>
      </c>
      <c r="I2209" s="4" t="n">
        <f aca="false">SUMIFS(bibli_modele_init!$D$1:$D$4467,bibli_modele_init!$A$1:$A$4467,$C2209,bibli_modele_init!$C$1:$C$4467,$E2209)</f>
        <v>0.0854259970915777</v>
      </c>
      <c r="J2209" s="0" t="n">
        <f aca="false">SUMIFS(bibli_modele_init!$E$1:$E$4467,bibli_modele_init!$A$1:$A$4467,$C2209,bibli_modele_init!$C$1:$C$4467,$E2209)</f>
        <v>11.6425530666667</v>
      </c>
      <c r="K2209" s="0" t="n">
        <f aca="false">F2209-I2209</f>
        <v>-0.0854259970915777</v>
      </c>
      <c r="L2209" s="0" t="n">
        <f aca="false">G2209-J2209</f>
        <v>-11.6425530666667</v>
      </c>
      <c r="M2209" s="0" t="n">
        <v>1</v>
      </c>
    </row>
    <row r="2210" customFormat="false" ht="15.8" hidden="false" customHeight="false" outlineLevel="0" collapsed="false">
      <c r="A2210" s="0" t="str">
        <f aca="false">MID(C2210,1,2)</f>
        <v>07</v>
      </c>
      <c r="B2210" s="0" t="str">
        <f aca="false">VLOOKUP(A2210,Nomenclature!$E$1:$F$9,2,0)</f>
        <v>Sport Loisir Culture</v>
      </c>
      <c r="C2210" s="5" t="s">
        <v>373</v>
      </c>
      <c r="D2210" s="4" t="s">
        <v>239</v>
      </c>
      <c r="E2210" s="4" t="s">
        <v>735</v>
      </c>
      <c r="F2210" s="4" t="n">
        <v>0</v>
      </c>
      <c r="G2210" s="4" t="n">
        <v>0</v>
      </c>
      <c r="H2210" s="4" t="n">
        <v>0</v>
      </c>
      <c r="I2210" s="4" t="n">
        <f aca="false">SUMIFS(bibli_modele_init!$D$1:$D$4467,bibli_modele_init!$A$1:$A$4467,$C2210,bibli_modele_init!$C$1:$C$4467,$E2210)</f>
        <v>0.0576257891935684</v>
      </c>
      <c r="J2210" s="0" t="n">
        <f aca="false">SUMIFS(bibli_modele_init!$E$1:$E$4467,bibli_modele_init!$A$1:$A$4467,$C2210,bibli_modele_init!$C$1:$C$4467,$E2210)</f>
        <v>7.27659566666667</v>
      </c>
      <c r="K2210" s="0" t="n">
        <f aca="false">F2210-I2210</f>
        <v>-0.0576257891935684</v>
      </c>
      <c r="L2210" s="0" t="n">
        <f aca="false">G2210-J2210</f>
        <v>-7.27659566666667</v>
      </c>
      <c r="M2210" s="0" t="n">
        <v>1</v>
      </c>
    </row>
    <row r="2211" customFormat="false" ht="15.8" hidden="false" customHeight="false" outlineLevel="0" collapsed="false">
      <c r="A2211" s="0" t="str">
        <f aca="false">MID(C2211,1,2)</f>
        <v>07</v>
      </c>
      <c r="B2211" s="0" t="str">
        <f aca="false">VLOOKUP(A2211,Nomenclature!$E$1:$F$9,2,0)</f>
        <v>Sport Loisir Culture</v>
      </c>
      <c r="C2211" s="5" t="s">
        <v>373</v>
      </c>
      <c r="D2211" s="4" t="s">
        <v>155</v>
      </c>
      <c r="E2211" s="4" t="s">
        <v>736</v>
      </c>
      <c r="F2211" s="4" t="n">
        <v>0</v>
      </c>
      <c r="G2211" s="4" t="n">
        <v>0</v>
      </c>
      <c r="H2211" s="4" t="n">
        <v>0</v>
      </c>
      <c r="I2211" s="4" t="n">
        <f aca="false">SUMIFS(bibli_modele_init!$D$1:$D$4467,bibli_modele_init!$A$1:$A$4467,$C2211,bibli_modele_init!$C$1:$C$4467,$E2211)</f>
        <v>0.17797082727412</v>
      </c>
      <c r="J2211" s="0" t="n">
        <f aca="false">SUMIFS(bibli_modele_init!$E$1:$E$4467,bibli_modele_init!$A$1:$A$4467,$C2211,bibli_modele_init!$C$1:$C$4467,$E2211)</f>
        <v>103.400425376667</v>
      </c>
      <c r="K2211" s="0" t="n">
        <f aca="false">F2211-I2211</f>
        <v>-0.17797082727412</v>
      </c>
      <c r="L2211" s="0" t="n">
        <f aca="false">G2211-J2211</f>
        <v>-103.400425376667</v>
      </c>
      <c r="M2211" s="0" t="n">
        <v>1</v>
      </c>
    </row>
    <row r="2212" customFormat="false" ht="15.8" hidden="false" customHeight="false" outlineLevel="0" collapsed="false">
      <c r="A2212" s="0" t="str">
        <f aca="false">MID(C2212,1,2)</f>
        <v>07</v>
      </c>
      <c r="B2212" s="0" t="str">
        <f aca="false">VLOOKUP(A2212,Nomenclature!$E$1:$F$9,2,0)</f>
        <v>Sport Loisir Culture</v>
      </c>
      <c r="C2212" s="5" t="s">
        <v>373</v>
      </c>
      <c r="D2212" s="4" t="s">
        <v>239</v>
      </c>
      <c r="E2212" s="4" t="s">
        <v>737</v>
      </c>
      <c r="F2212" s="4" t="n">
        <v>0</v>
      </c>
      <c r="G2212" s="4" t="n">
        <v>0</v>
      </c>
      <c r="H2212" s="4" t="n">
        <v>0</v>
      </c>
      <c r="I2212" s="4" t="n">
        <f aca="false">SUMIFS(bibli_modele_init!$D$1:$D$4467,bibli_modele_init!$A$1:$A$4467,$C2212,bibli_modele_init!$C$1:$C$4467,$E2212)</f>
        <v>0.120053727486601</v>
      </c>
      <c r="J2212" s="0" t="n">
        <f aca="false">SUMIFS(bibli_modele_init!$E$1:$E$4467,bibli_modele_init!$A$1:$A$4467,$C2212,bibli_modele_init!$C$1:$C$4467,$E2212)</f>
        <v>63.7429786266666</v>
      </c>
      <c r="K2212" s="0" t="n">
        <f aca="false">F2212-I2212</f>
        <v>-0.120053727486601</v>
      </c>
      <c r="L2212" s="0" t="n">
        <f aca="false">G2212-J2212</f>
        <v>-63.7429786266666</v>
      </c>
      <c r="M2212" s="0" t="n">
        <v>1</v>
      </c>
    </row>
    <row r="2213" customFormat="false" ht="15.8" hidden="false" customHeight="false" outlineLevel="0" collapsed="false">
      <c r="A2213" s="0" t="str">
        <f aca="false">MID(C2213,1,2)</f>
        <v>07</v>
      </c>
      <c r="B2213" s="0" t="str">
        <f aca="false">VLOOKUP(A2213,Nomenclature!$E$1:$F$9,2,0)</f>
        <v>Sport Loisir Culture</v>
      </c>
      <c r="C2213" s="5" t="s">
        <v>373</v>
      </c>
      <c r="D2213" s="4" t="s">
        <v>738</v>
      </c>
      <c r="E2213" s="4" t="s">
        <v>738</v>
      </c>
      <c r="F2213" s="4" t="n">
        <v>0.15</v>
      </c>
      <c r="G2213" s="4" t="n">
        <v>20</v>
      </c>
      <c r="H2213" s="4" t="n">
        <v>0</v>
      </c>
      <c r="I2213" s="4" t="n">
        <f aca="false">SUMIFS(bibli_modele_init!$D$1:$D$4467,bibli_modele_init!$A$1:$A$4467,$C2213,bibli_modele_init!$C$1:$C$4467,$E2213)</f>
        <v>0.15</v>
      </c>
      <c r="J2213" s="0" t="n">
        <f aca="false">SUMIFS(bibli_modele_init!$E$1:$E$4467,bibli_modele_init!$A$1:$A$4467,$C2213,bibli_modele_init!$C$1:$C$4467,$E2213)</f>
        <v>20</v>
      </c>
      <c r="K2213" s="0" t="n">
        <f aca="false">F2213-I2213</f>
        <v>0</v>
      </c>
      <c r="L2213" s="0" t="n">
        <f aca="false">G2213-J2213</f>
        <v>0</v>
      </c>
      <c r="M2213" s="0" t="n">
        <v>1</v>
      </c>
    </row>
    <row r="2214" customFormat="false" ht="15.8" hidden="false" customHeight="false" outlineLevel="0" collapsed="false">
      <c r="A2214" s="0" t="str">
        <f aca="false">MID(C2214,1,2)</f>
        <v>07</v>
      </c>
      <c r="B2214" s="0" t="str">
        <f aca="false">VLOOKUP(A2214,Nomenclature!$E$1:$F$9,2,0)</f>
        <v>Sport Loisir Culture</v>
      </c>
      <c r="C2214" s="5" t="s">
        <v>534</v>
      </c>
      <c r="D2214" s="4" t="s">
        <v>155</v>
      </c>
      <c r="E2214" s="4" t="s">
        <v>732</v>
      </c>
      <c r="F2214" s="4" t="n">
        <v>0</v>
      </c>
      <c r="G2214" s="4" t="n">
        <v>0</v>
      </c>
      <c r="H2214" s="4" t="n">
        <v>0</v>
      </c>
      <c r="I2214" s="4" t="n">
        <f aca="false">SUMIFS(bibli_modele_init!$D$1:$D$4467,bibli_modele_init!$A$1:$A$4467,$C2214,bibli_modele_init!$C$1:$C$4467,$E2214)</f>
        <v>0.730734929519088</v>
      </c>
      <c r="J2214" s="0" t="n">
        <f aca="false">SUMIFS(bibli_modele_init!$E$1:$E$4467,bibli_modele_init!$A$1:$A$4467,$C2214,bibli_modele_init!$C$1:$C$4467,$E2214)</f>
        <v>207.404975924622</v>
      </c>
      <c r="K2214" s="0" t="n">
        <f aca="false">F2214-I2214</f>
        <v>-0.730734929519088</v>
      </c>
      <c r="L2214" s="0" t="n">
        <f aca="false">G2214-J2214</f>
        <v>-207.404975924622</v>
      </c>
      <c r="M2214" s="0" t="n">
        <v>1</v>
      </c>
    </row>
    <row r="2215" customFormat="false" ht="15.8" hidden="false" customHeight="false" outlineLevel="0" collapsed="false">
      <c r="A2215" s="0" t="str">
        <f aca="false">MID(C2215,1,2)</f>
        <v>07</v>
      </c>
      <c r="B2215" s="0" t="str">
        <f aca="false">VLOOKUP(A2215,Nomenclature!$E$1:$F$9,2,0)</f>
        <v>Sport Loisir Culture</v>
      </c>
      <c r="C2215" s="5" t="s">
        <v>534</v>
      </c>
      <c r="D2215" s="4" t="s">
        <v>239</v>
      </c>
      <c r="E2215" s="4" t="s">
        <v>733</v>
      </c>
      <c r="F2215" s="4" t="n">
        <v>0</v>
      </c>
      <c r="G2215" s="4" t="n">
        <v>0</v>
      </c>
      <c r="H2215" s="4" t="n">
        <v>0</v>
      </c>
      <c r="I2215" s="4" t="n">
        <f aca="false">SUMIFS(bibli_modele_init!$D$1:$D$4467,bibli_modele_init!$A$1:$A$4467,$C2215,bibli_modele_init!$C$1:$C$4467,$E2215)</f>
        <v>0.285315730605801</v>
      </c>
      <c r="J2215" s="0" t="n">
        <f aca="false">SUMIFS(bibli_modele_init!$E$1:$E$4467,bibli_modele_init!$A$1:$A$4467,$C2215,bibli_modele_init!$C$1:$C$4467,$E2215)</f>
        <v>71.8657703969523</v>
      </c>
      <c r="K2215" s="0" t="n">
        <f aca="false">F2215-I2215</f>
        <v>-0.285315730605801</v>
      </c>
      <c r="L2215" s="0" t="n">
        <f aca="false">G2215-J2215</f>
        <v>-71.8657703969523</v>
      </c>
      <c r="M2215" s="0" t="n">
        <v>1</v>
      </c>
    </row>
    <row r="2216" customFormat="false" ht="15.8" hidden="false" customHeight="false" outlineLevel="0" collapsed="false">
      <c r="A2216" s="0" t="str">
        <f aca="false">MID(C2216,1,2)</f>
        <v>07</v>
      </c>
      <c r="B2216" s="0" t="str">
        <f aca="false">VLOOKUP(A2216,Nomenclature!$E$1:$F$9,2,0)</f>
        <v>Sport Loisir Culture</v>
      </c>
      <c r="C2216" s="5" t="s">
        <v>534</v>
      </c>
      <c r="D2216" s="4" t="s">
        <v>155</v>
      </c>
      <c r="E2216" s="4" t="s">
        <v>734</v>
      </c>
      <c r="F2216" s="4" t="n">
        <v>0</v>
      </c>
      <c r="G2216" s="4" t="n">
        <v>0</v>
      </c>
      <c r="H2216" s="4" t="n">
        <v>0</v>
      </c>
      <c r="I2216" s="4" t="n">
        <f aca="false">SUMIFS(bibli_modele_init!$D$1:$D$4467,bibli_modele_init!$A$1:$A$4467,$C2216,bibli_modele_init!$C$1:$C$4467,$E2216)</f>
        <v>0.0789193723880615</v>
      </c>
      <c r="J2216" s="0" t="n">
        <f aca="false">SUMIFS(bibli_modele_init!$E$1:$E$4467,bibli_modele_init!$A$1:$A$4467,$C2216,bibli_modele_init!$C$1:$C$4467,$E2216)</f>
        <v>11.6425530666667</v>
      </c>
      <c r="K2216" s="0" t="n">
        <f aca="false">F2216-I2216</f>
        <v>-0.0789193723880615</v>
      </c>
      <c r="L2216" s="0" t="n">
        <f aca="false">G2216-J2216</f>
        <v>-11.6425530666667</v>
      </c>
      <c r="M2216" s="0" t="n">
        <v>1</v>
      </c>
    </row>
    <row r="2217" customFormat="false" ht="15.8" hidden="false" customHeight="false" outlineLevel="0" collapsed="false">
      <c r="A2217" s="0" t="str">
        <f aca="false">MID(C2217,1,2)</f>
        <v>07</v>
      </c>
      <c r="B2217" s="0" t="str">
        <f aca="false">VLOOKUP(A2217,Nomenclature!$E$1:$F$9,2,0)</f>
        <v>Sport Loisir Culture</v>
      </c>
      <c r="C2217" s="5" t="s">
        <v>534</v>
      </c>
      <c r="D2217" s="4" t="s">
        <v>239</v>
      </c>
      <c r="E2217" s="4" t="s">
        <v>735</v>
      </c>
      <c r="F2217" s="4" t="n">
        <v>0</v>
      </c>
      <c r="G2217" s="4" t="n">
        <v>0</v>
      </c>
      <c r="H2217" s="4" t="n">
        <v>0</v>
      </c>
      <c r="I2217" s="4" t="n">
        <f aca="false">SUMIFS(bibli_modele_init!$D$1:$D$4467,bibli_modele_init!$A$1:$A$4467,$C2217,bibli_modele_init!$C$1:$C$4467,$E2217)</f>
        <v>0.0342378876726962</v>
      </c>
      <c r="J2217" s="0" t="n">
        <f aca="false">SUMIFS(bibli_modele_init!$E$1:$E$4467,bibli_modele_init!$A$1:$A$4467,$C2217,bibli_modele_init!$C$1:$C$4467,$E2217)</f>
        <v>7.27659566666667</v>
      </c>
      <c r="K2217" s="0" t="n">
        <f aca="false">F2217-I2217</f>
        <v>-0.0342378876726962</v>
      </c>
      <c r="L2217" s="0" t="n">
        <f aca="false">G2217-J2217</f>
        <v>-7.27659566666667</v>
      </c>
      <c r="M2217" s="0" t="n">
        <v>1</v>
      </c>
    </row>
    <row r="2218" customFormat="false" ht="15.8" hidden="false" customHeight="false" outlineLevel="0" collapsed="false">
      <c r="A2218" s="0" t="str">
        <f aca="false">MID(C2218,1,2)</f>
        <v>07</v>
      </c>
      <c r="B2218" s="0" t="str">
        <f aca="false">VLOOKUP(A2218,Nomenclature!$E$1:$F$9,2,0)</f>
        <v>Sport Loisir Culture</v>
      </c>
      <c r="C2218" s="5" t="s">
        <v>534</v>
      </c>
      <c r="D2218" s="4" t="s">
        <v>155</v>
      </c>
      <c r="E2218" s="4" t="s">
        <v>736</v>
      </c>
      <c r="F2218" s="4" t="n">
        <v>0</v>
      </c>
      <c r="G2218" s="4" t="n">
        <v>0</v>
      </c>
      <c r="H2218" s="4" t="n">
        <v>0</v>
      </c>
      <c r="I2218" s="4" t="n">
        <f aca="false">SUMIFS(bibli_modele_init!$D$1:$D$4467,bibli_modele_init!$A$1:$A$4467,$C2218,bibli_modele_init!$C$1:$C$4467,$E2218)</f>
        <v>0.164415359141795</v>
      </c>
      <c r="J2218" s="0" t="n">
        <f aca="false">SUMIFS(bibli_modele_init!$E$1:$E$4467,bibli_modele_init!$A$1:$A$4467,$C2218,bibli_modele_init!$C$1:$C$4467,$E2218)</f>
        <v>103.400425376667</v>
      </c>
      <c r="K2218" s="0" t="n">
        <f aca="false">F2218-I2218</f>
        <v>-0.164415359141795</v>
      </c>
      <c r="L2218" s="0" t="n">
        <f aca="false">G2218-J2218</f>
        <v>-103.400425376667</v>
      </c>
      <c r="M2218" s="0" t="n">
        <v>1</v>
      </c>
    </row>
    <row r="2219" customFormat="false" ht="15.8" hidden="false" customHeight="false" outlineLevel="0" collapsed="false">
      <c r="A2219" s="0" t="str">
        <f aca="false">MID(C2219,1,2)</f>
        <v>07</v>
      </c>
      <c r="B2219" s="0" t="str">
        <f aca="false">VLOOKUP(A2219,Nomenclature!$E$1:$F$9,2,0)</f>
        <v>Sport Loisir Culture</v>
      </c>
      <c r="C2219" s="5" t="s">
        <v>534</v>
      </c>
      <c r="D2219" s="4" t="s">
        <v>239</v>
      </c>
      <c r="E2219" s="4" t="s">
        <v>737</v>
      </c>
      <c r="F2219" s="4" t="n">
        <v>0</v>
      </c>
      <c r="G2219" s="4" t="n">
        <v>0</v>
      </c>
      <c r="H2219" s="4" t="n">
        <v>0</v>
      </c>
      <c r="I2219" s="4" t="n">
        <f aca="false">SUMIFS(bibli_modele_init!$D$1:$D$4467,bibli_modele_init!$A$1:$A$4467,$C2219,bibli_modele_init!$C$1:$C$4467,$E2219)</f>
        <v>0.0713289326514503</v>
      </c>
      <c r="J2219" s="0" t="n">
        <f aca="false">SUMIFS(bibli_modele_init!$E$1:$E$4467,bibli_modele_init!$A$1:$A$4467,$C2219,bibli_modele_init!$C$1:$C$4467,$E2219)</f>
        <v>63.7429786266666</v>
      </c>
      <c r="K2219" s="0" t="n">
        <f aca="false">F2219-I2219</f>
        <v>-0.0713289326514503</v>
      </c>
      <c r="L2219" s="0" t="n">
        <f aca="false">G2219-J2219</f>
        <v>-63.7429786266666</v>
      </c>
      <c r="M2219" s="0" t="n">
        <v>1</v>
      </c>
    </row>
    <row r="2220" customFormat="false" ht="15.8" hidden="false" customHeight="false" outlineLevel="0" collapsed="false">
      <c r="A2220" s="0" t="str">
        <f aca="false">MID(C2220,1,2)</f>
        <v>07</v>
      </c>
      <c r="B2220" s="0" t="str">
        <f aca="false">VLOOKUP(A2220,Nomenclature!$E$1:$F$9,2,0)</f>
        <v>Sport Loisir Culture</v>
      </c>
      <c r="C2220" s="5" t="s">
        <v>534</v>
      </c>
      <c r="D2220" s="4" t="s">
        <v>738</v>
      </c>
      <c r="E2220" s="4" t="s">
        <v>738</v>
      </c>
      <c r="F2220" s="4" t="n">
        <v>0.15</v>
      </c>
      <c r="G2220" s="4" t="n">
        <v>20</v>
      </c>
      <c r="H2220" s="4" t="n">
        <v>0</v>
      </c>
      <c r="I2220" s="4" t="n">
        <f aca="false">SUMIFS(bibli_modele_init!$D$1:$D$4467,bibli_modele_init!$A$1:$A$4467,$C2220,bibli_modele_init!$C$1:$C$4467,$E2220)</f>
        <v>0.15</v>
      </c>
      <c r="J2220" s="0" t="n">
        <f aca="false">SUMIFS(bibli_modele_init!$E$1:$E$4467,bibli_modele_init!$A$1:$A$4467,$C2220,bibli_modele_init!$C$1:$C$4467,$E2220)</f>
        <v>20</v>
      </c>
      <c r="K2220" s="0" t="n">
        <f aca="false">F2220-I2220</f>
        <v>0</v>
      </c>
      <c r="L2220" s="0" t="n">
        <f aca="false">G2220-J2220</f>
        <v>0</v>
      </c>
      <c r="M2220" s="0" t="n">
        <v>1</v>
      </c>
    </row>
    <row r="2221" customFormat="false" ht="15.8" hidden="false" customHeight="false" outlineLevel="0" collapsed="false">
      <c r="A2221" s="0" t="str">
        <f aca="false">MID(C2221,1,2)</f>
        <v>07</v>
      </c>
      <c r="B2221" s="0" t="str">
        <f aca="false">VLOOKUP(A2221,Nomenclature!$E$1:$F$9,2,0)</f>
        <v>Sport Loisir Culture</v>
      </c>
      <c r="C2221" s="5" t="s">
        <v>681</v>
      </c>
      <c r="D2221" s="4" t="s">
        <v>155</v>
      </c>
      <c r="E2221" s="4" t="s">
        <v>732</v>
      </c>
      <c r="F2221" s="4" t="n">
        <v>0</v>
      </c>
      <c r="G2221" s="4" t="n">
        <v>0</v>
      </c>
      <c r="H2221" s="4" t="n">
        <v>0</v>
      </c>
      <c r="I2221" s="4" t="n">
        <f aca="false">SUMIFS(bibli_modele_init!$D$1:$D$4467,bibli_modele_init!$A$1:$A$4467,$C2221,bibli_modele_init!$C$1:$C$4467,$E2221)</f>
        <v>0.765105086050891</v>
      </c>
      <c r="J2221" s="0" t="n">
        <f aca="false">SUMIFS(bibli_modele_init!$E$1:$E$4467,bibli_modele_init!$A$1:$A$4467,$C2221,bibli_modele_init!$C$1:$C$4467,$E2221)</f>
        <v>207.404975924622</v>
      </c>
      <c r="K2221" s="0" t="n">
        <f aca="false">F2221-I2221</f>
        <v>-0.765105086050891</v>
      </c>
      <c r="L2221" s="0" t="n">
        <f aca="false">G2221-J2221</f>
        <v>-207.404975924622</v>
      </c>
      <c r="M2221" s="0" t="n">
        <v>1</v>
      </c>
    </row>
    <row r="2222" customFormat="false" ht="15.8" hidden="false" customHeight="false" outlineLevel="0" collapsed="false">
      <c r="A2222" s="0" t="str">
        <f aca="false">MID(C2222,1,2)</f>
        <v>07</v>
      </c>
      <c r="B2222" s="0" t="str">
        <f aca="false">VLOOKUP(A2222,Nomenclature!$E$1:$F$9,2,0)</f>
        <v>Sport Loisir Culture</v>
      </c>
      <c r="C2222" s="5" t="s">
        <v>681</v>
      </c>
      <c r="D2222" s="4" t="s">
        <v>239</v>
      </c>
      <c r="E2222" s="4" t="s">
        <v>733</v>
      </c>
      <c r="F2222" s="4" t="n">
        <v>0</v>
      </c>
      <c r="G2222" s="4" t="n">
        <v>0</v>
      </c>
      <c r="H2222" s="4" t="n">
        <v>0</v>
      </c>
      <c r="I2222" s="4" t="n">
        <f aca="false">SUMIFS(bibli_modele_init!$D$1:$D$4467,bibli_modele_init!$A$1:$A$4467,$C2222,bibli_modele_init!$C$1:$C$4467,$E2222)</f>
        <v>0.648173417697383</v>
      </c>
      <c r="J2222" s="0" t="n">
        <f aca="false">SUMIFS(bibli_modele_init!$E$1:$E$4467,bibli_modele_init!$A$1:$A$4467,$C2222,bibli_modele_init!$C$1:$C$4467,$E2222)</f>
        <v>71.8657703969523</v>
      </c>
      <c r="K2222" s="0" t="n">
        <f aca="false">F2222-I2222</f>
        <v>-0.648173417697383</v>
      </c>
      <c r="L2222" s="0" t="n">
        <f aca="false">G2222-J2222</f>
        <v>-71.8657703969523</v>
      </c>
      <c r="M2222" s="0" t="n">
        <v>1</v>
      </c>
    </row>
    <row r="2223" customFormat="false" ht="15.8" hidden="false" customHeight="false" outlineLevel="0" collapsed="false">
      <c r="A2223" s="0" t="str">
        <f aca="false">MID(C2223,1,2)</f>
        <v>07</v>
      </c>
      <c r="B2223" s="0" t="str">
        <f aca="false">VLOOKUP(A2223,Nomenclature!$E$1:$F$9,2,0)</f>
        <v>Sport Loisir Culture</v>
      </c>
      <c r="C2223" s="5" t="s">
        <v>681</v>
      </c>
      <c r="D2223" s="4" t="s">
        <v>155</v>
      </c>
      <c r="E2223" s="4" t="s">
        <v>734</v>
      </c>
      <c r="F2223" s="4" t="n">
        <v>0</v>
      </c>
      <c r="G2223" s="4" t="n">
        <v>0</v>
      </c>
      <c r="H2223" s="4" t="n">
        <v>0</v>
      </c>
      <c r="I2223" s="4" t="n">
        <f aca="false">SUMIFS(bibli_modele_init!$D$1:$D$4467,bibli_modele_init!$A$1:$A$4467,$C2223,bibli_modele_init!$C$1:$C$4467,$E2223)</f>
        <v>0.0826313492934963</v>
      </c>
      <c r="J2223" s="0" t="n">
        <f aca="false">SUMIFS(bibli_modele_init!$E$1:$E$4467,bibli_modele_init!$A$1:$A$4467,$C2223,bibli_modele_init!$C$1:$C$4467,$E2223)</f>
        <v>11.6425530666667</v>
      </c>
      <c r="K2223" s="0" t="n">
        <f aca="false">F2223-I2223</f>
        <v>-0.0826313492934963</v>
      </c>
      <c r="L2223" s="0" t="n">
        <f aca="false">G2223-J2223</f>
        <v>-11.6425530666667</v>
      </c>
      <c r="M2223" s="0" t="n">
        <v>1</v>
      </c>
    </row>
    <row r="2224" customFormat="false" ht="15.8" hidden="false" customHeight="false" outlineLevel="0" collapsed="false">
      <c r="A2224" s="0" t="str">
        <f aca="false">MID(C2224,1,2)</f>
        <v>07</v>
      </c>
      <c r="B2224" s="0" t="str">
        <f aca="false">VLOOKUP(A2224,Nomenclature!$E$1:$F$9,2,0)</f>
        <v>Sport Loisir Culture</v>
      </c>
      <c r="C2224" s="5" t="s">
        <v>681</v>
      </c>
      <c r="D2224" s="4" t="s">
        <v>239</v>
      </c>
      <c r="E2224" s="4" t="s">
        <v>735</v>
      </c>
      <c r="F2224" s="4" t="n">
        <v>0</v>
      </c>
      <c r="G2224" s="4" t="n">
        <v>0</v>
      </c>
      <c r="H2224" s="4" t="n">
        <v>0</v>
      </c>
      <c r="I2224" s="4" t="n">
        <f aca="false">SUMIFS(bibli_modele_init!$D$1:$D$4467,bibli_modele_init!$A$1:$A$4467,$C2224,bibli_modele_init!$C$1:$C$4467,$E2224)</f>
        <v>0.0777808101236859</v>
      </c>
      <c r="J2224" s="0" t="n">
        <f aca="false">SUMIFS(bibli_modele_init!$E$1:$E$4467,bibli_modele_init!$A$1:$A$4467,$C2224,bibli_modele_init!$C$1:$C$4467,$E2224)</f>
        <v>7.27659566666667</v>
      </c>
      <c r="K2224" s="0" t="n">
        <f aca="false">F2224-I2224</f>
        <v>-0.0777808101236859</v>
      </c>
      <c r="L2224" s="0" t="n">
        <f aca="false">G2224-J2224</f>
        <v>-7.27659566666667</v>
      </c>
      <c r="M2224" s="0" t="n">
        <v>1</v>
      </c>
    </row>
    <row r="2225" customFormat="false" ht="15.8" hidden="false" customHeight="false" outlineLevel="0" collapsed="false">
      <c r="A2225" s="0" t="str">
        <f aca="false">MID(C2225,1,2)</f>
        <v>07</v>
      </c>
      <c r="B2225" s="0" t="str">
        <f aca="false">VLOOKUP(A2225,Nomenclature!$E$1:$F$9,2,0)</f>
        <v>Sport Loisir Culture</v>
      </c>
      <c r="C2225" s="5" t="s">
        <v>681</v>
      </c>
      <c r="D2225" s="4" t="s">
        <v>155</v>
      </c>
      <c r="E2225" s="4" t="s">
        <v>736</v>
      </c>
      <c r="F2225" s="4" t="n">
        <v>0</v>
      </c>
      <c r="G2225" s="4" t="n">
        <v>0</v>
      </c>
      <c r="H2225" s="4" t="n">
        <v>0</v>
      </c>
      <c r="I2225" s="4" t="n">
        <f aca="false">SUMIFS(bibli_modele_init!$D$1:$D$4467,bibli_modele_init!$A$1:$A$4467,$C2225,bibli_modele_init!$C$1:$C$4467,$E2225)</f>
        <v>0.172148644361451</v>
      </c>
      <c r="J2225" s="0" t="n">
        <f aca="false">SUMIFS(bibli_modele_init!$E$1:$E$4467,bibli_modele_init!$A$1:$A$4467,$C2225,bibli_modele_init!$C$1:$C$4467,$E2225)</f>
        <v>103.400425376667</v>
      </c>
      <c r="K2225" s="0" t="n">
        <f aca="false">F2225-I2225</f>
        <v>-0.172148644361451</v>
      </c>
      <c r="L2225" s="0" t="n">
        <f aca="false">G2225-J2225</f>
        <v>-103.400425376667</v>
      </c>
      <c r="M2225" s="0" t="n">
        <v>1</v>
      </c>
    </row>
    <row r="2226" customFormat="false" ht="15.8" hidden="false" customHeight="false" outlineLevel="0" collapsed="false">
      <c r="A2226" s="0" t="str">
        <f aca="false">MID(C2226,1,2)</f>
        <v>07</v>
      </c>
      <c r="B2226" s="0" t="str">
        <f aca="false">VLOOKUP(A2226,Nomenclature!$E$1:$F$9,2,0)</f>
        <v>Sport Loisir Culture</v>
      </c>
      <c r="C2226" s="5" t="s">
        <v>681</v>
      </c>
      <c r="D2226" s="4" t="s">
        <v>239</v>
      </c>
      <c r="E2226" s="4" t="s">
        <v>737</v>
      </c>
      <c r="F2226" s="4" t="n">
        <v>0</v>
      </c>
      <c r="G2226" s="4" t="n">
        <v>0</v>
      </c>
      <c r="H2226" s="4" t="n">
        <v>0</v>
      </c>
      <c r="I2226" s="4" t="n">
        <f aca="false">SUMIFS(bibli_modele_init!$D$1:$D$4467,bibli_modele_init!$A$1:$A$4467,$C2226,bibli_modele_init!$C$1:$C$4467,$E2226)</f>
        <v>0.162043354424346</v>
      </c>
      <c r="J2226" s="0" t="n">
        <f aca="false">SUMIFS(bibli_modele_init!$E$1:$E$4467,bibli_modele_init!$A$1:$A$4467,$C2226,bibli_modele_init!$C$1:$C$4467,$E2226)</f>
        <v>63.7429786266666</v>
      </c>
      <c r="K2226" s="0" t="n">
        <f aca="false">F2226-I2226</f>
        <v>-0.162043354424346</v>
      </c>
      <c r="L2226" s="0" t="n">
        <f aca="false">G2226-J2226</f>
        <v>-63.7429786266666</v>
      </c>
      <c r="M2226" s="0" t="n">
        <v>1</v>
      </c>
    </row>
    <row r="2227" customFormat="false" ht="15.8" hidden="false" customHeight="false" outlineLevel="0" collapsed="false">
      <c r="A2227" s="0" t="str">
        <f aca="false">MID(C2227,1,2)</f>
        <v>07</v>
      </c>
      <c r="B2227" s="0" t="str">
        <f aca="false">VLOOKUP(A2227,Nomenclature!$E$1:$F$9,2,0)</f>
        <v>Sport Loisir Culture</v>
      </c>
      <c r="C2227" s="5" t="s">
        <v>681</v>
      </c>
      <c r="D2227" s="4" t="s">
        <v>738</v>
      </c>
      <c r="E2227" s="4" t="s">
        <v>738</v>
      </c>
      <c r="F2227" s="4" t="n">
        <v>0.15</v>
      </c>
      <c r="G2227" s="4" t="n">
        <v>20</v>
      </c>
      <c r="H2227" s="4" t="n">
        <v>0</v>
      </c>
      <c r="I2227" s="4" t="n">
        <f aca="false">SUMIFS(bibli_modele_init!$D$1:$D$4467,bibli_modele_init!$A$1:$A$4467,$C2227,bibli_modele_init!$C$1:$C$4467,$E2227)</f>
        <v>0.15</v>
      </c>
      <c r="J2227" s="0" t="n">
        <f aca="false">SUMIFS(bibli_modele_init!$E$1:$E$4467,bibli_modele_init!$A$1:$A$4467,$C2227,bibli_modele_init!$C$1:$C$4467,$E2227)</f>
        <v>20</v>
      </c>
      <c r="K2227" s="0" t="n">
        <f aca="false">F2227-I2227</f>
        <v>0</v>
      </c>
      <c r="L2227" s="0" t="n">
        <f aca="false">G2227-J2227</f>
        <v>0</v>
      </c>
      <c r="M2227" s="0" t="n">
        <v>1</v>
      </c>
    </row>
    <row r="2228" customFormat="false" ht="15.8" hidden="false" customHeight="false" outlineLevel="0" collapsed="false">
      <c r="A2228" s="0" t="str">
        <f aca="false">MID(C2228,1,2)</f>
        <v>07</v>
      </c>
      <c r="B2228" s="0" t="str">
        <f aca="false">VLOOKUP(A2228,Nomenclature!$E$1:$F$9,2,0)</f>
        <v>Sport Loisir Culture</v>
      </c>
      <c r="C2228" s="5" t="s">
        <v>381</v>
      </c>
      <c r="D2228" s="4" t="s">
        <v>155</v>
      </c>
      <c r="E2228" s="4" t="s">
        <v>732</v>
      </c>
      <c r="F2228" s="4" t="n">
        <v>0.5814443198387</v>
      </c>
      <c r="G2228" s="4" t="n">
        <v>208.65</v>
      </c>
      <c r="H2228" s="4" t="n">
        <v>1920.796875</v>
      </c>
      <c r="I2228" s="4" t="n">
        <f aca="false">SUMIFS(bibli_modele_init!$D$1:$D$4467,bibli_modele_init!$A$1:$A$4467,$C2228,bibli_modele_init!$C$1:$C$4467,$E2228)</f>
        <v>0.605133577373691</v>
      </c>
      <c r="J2228" s="0" t="n">
        <f aca="false">SUMIFS(bibli_modele_init!$E$1:$E$4467,bibli_modele_init!$A$1:$A$4467,$C2228,bibli_modele_init!$C$1:$C$4467,$E2228)</f>
        <v>284.65</v>
      </c>
      <c r="K2228" s="0" t="n">
        <f aca="false">F2228-I2228</f>
        <v>-0.023689257534991</v>
      </c>
      <c r="L2228" s="0" t="n">
        <f aca="false">G2228-J2228</f>
        <v>-76</v>
      </c>
      <c r="M2228" s="0" t="n">
        <v>1</v>
      </c>
    </row>
    <row r="2229" customFormat="false" ht="15.8" hidden="false" customHeight="false" outlineLevel="0" collapsed="false">
      <c r="A2229" s="0" t="str">
        <f aca="false">MID(C2229,1,2)</f>
        <v>07</v>
      </c>
      <c r="B2229" s="0" t="str">
        <f aca="false">VLOOKUP(A2229,Nomenclature!$E$1:$F$9,2,0)</f>
        <v>Sport Loisir Culture</v>
      </c>
      <c r="C2229" s="5" t="s">
        <v>381</v>
      </c>
      <c r="D2229" s="4" t="s">
        <v>239</v>
      </c>
      <c r="E2229" s="4" t="s">
        <v>733</v>
      </c>
      <c r="F2229" s="4" t="n">
        <v>0</v>
      </c>
      <c r="G2229" s="4" t="n">
        <v>0</v>
      </c>
      <c r="H2229" s="4" t="n">
        <v>0</v>
      </c>
      <c r="I2229" s="4" t="n">
        <f aca="false">SUMIFS(bibli_modele_init!$D$1:$D$4467,bibli_modele_init!$A$1:$A$4467,$C2229,bibli_modele_init!$C$1:$C$4467,$E2229)</f>
        <v>0.258690970182981</v>
      </c>
      <c r="J2229" s="0" t="n">
        <f aca="false">SUMIFS(bibli_modele_init!$E$1:$E$4467,bibli_modele_init!$A$1:$A$4467,$C2229,bibli_modele_init!$C$1:$C$4467,$E2229)</f>
        <v>125.1</v>
      </c>
      <c r="K2229" s="0" t="n">
        <f aca="false">F2229-I2229</f>
        <v>-0.258690970182981</v>
      </c>
      <c r="L2229" s="0" t="n">
        <f aca="false">G2229-J2229</f>
        <v>-125.1</v>
      </c>
      <c r="M2229" s="0" t="n">
        <v>1</v>
      </c>
    </row>
    <row r="2230" customFormat="false" ht="15.8" hidden="false" customHeight="false" outlineLevel="0" collapsed="false">
      <c r="A2230" s="0" t="str">
        <f aca="false">MID(C2230,1,2)</f>
        <v>07</v>
      </c>
      <c r="B2230" s="0" t="str">
        <f aca="false">VLOOKUP(A2230,Nomenclature!$E$1:$F$9,2,0)</f>
        <v>Sport Loisir Culture</v>
      </c>
      <c r="C2230" s="5" t="s">
        <v>381</v>
      </c>
      <c r="D2230" s="4" t="s">
        <v>155</v>
      </c>
      <c r="E2230" s="4" t="s">
        <v>734</v>
      </c>
      <c r="F2230" s="4" t="n">
        <v>0.069773318380644</v>
      </c>
      <c r="G2230" s="4" t="n">
        <v>22.5</v>
      </c>
      <c r="H2230" s="4" t="n">
        <v>98.578125</v>
      </c>
      <c r="I2230" s="4" t="n">
        <f aca="false">SUMIFS(bibli_modele_init!$D$1:$D$4467,bibli_modele_init!$A$1:$A$4467,$C2230,bibli_modele_init!$C$1:$C$4467,$E2230)</f>
        <v>0.0653544263563586</v>
      </c>
      <c r="J2230" s="0" t="n">
        <f aca="false">SUMIFS(bibli_modele_init!$E$1:$E$4467,bibli_modele_init!$A$1:$A$4467,$C2230,bibli_modele_init!$C$1:$C$4467,$E2230)</f>
        <v>22.5</v>
      </c>
      <c r="K2230" s="0" t="n">
        <f aca="false">F2230-I2230</f>
        <v>0.0044188920242854</v>
      </c>
      <c r="L2230" s="0" t="n">
        <f aca="false">G2230-J2230</f>
        <v>0</v>
      </c>
      <c r="M2230" s="0" t="n">
        <v>1</v>
      </c>
    </row>
    <row r="2231" customFormat="false" ht="15.8" hidden="false" customHeight="false" outlineLevel="0" collapsed="false">
      <c r="A2231" s="0" t="str">
        <f aca="false">MID(C2231,1,2)</f>
        <v>07</v>
      </c>
      <c r="B2231" s="0" t="str">
        <f aca="false">VLOOKUP(A2231,Nomenclature!$E$1:$F$9,2,0)</f>
        <v>Sport Loisir Culture</v>
      </c>
      <c r="C2231" s="5" t="s">
        <v>381</v>
      </c>
      <c r="D2231" s="4" t="s">
        <v>239</v>
      </c>
      <c r="E2231" s="4" t="s">
        <v>735</v>
      </c>
      <c r="F2231" s="4" t="n">
        <v>0.122020823755902</v>
      </c>
      <c r="G2231" s="4" t="n">
        <v>22.5</v>
      </c>
      <c r="H2231" s="4" t="n">
        <v>98.578125</v>
      </c>
      <c r="I2231" s="4" t="n">
        <f aca="false">SUMIFS(bibli_modele_init!$D$1:$D$4467,bibli_modele_init!$A$1:$A$4467,$C2231,bibli_modele_init!$C$1:$C$4467,$E2231)</f>
        <v>0.0310429164219578</v>
      </c>
      <c r="J2231" s="0" t="n">
        <f aca="false">SUMIFS(bibli_modele_init!$E$1:$E$4467,bibli_modele_init!$A$1:$A$4467,$C2231,bibli_modele_init!$C$1:$C$4467,$E2231)</f>
        <v>22.5</v>
      </c>
      <c r="K2231" s="0" t="n">
        <f aca="false">F2231-I2231</f>
        <v>0.0909779073339442</v>
      </c>
      <c r="L2231" s="0" t="n">
        <f aca="false">G2231-J2231</f>
        <v>0</v>
      </c>
      <c r="M2231" s="0" t="n">
        <v>1</v>
      </c>
    </row>
    <row r="2232" customFormat="false" ht="15.8" hidden="false" customHeight="false" outlineLevel="0" collapsed="false">
      <c r="A2232" s="0" t="str">
        <f aca="false">MID(C2232,1,2)</f>
        <v>07</v>
      </c>
      <c r="B2232" s="0" t="str">
        <f aca="false">VLOOKUP(A2232,Nomenclature!$E$1:$F$9,2,0)</f>
        <v>Sport Loisir Culture</v>
      </c>
      <c r="C2232" s="5" t="s">
        <v>381</v>
      </c>
      <c r="D2232" s="4" t="s">
        <v>155</v>
      </c>
      <c r="E2232" s="4" t="s">
        <v>736</v>
      </c>
      <c r="F2232" s="4" t="n">
        <v>0.145361079959675</v>
      </c>
      <c r="G2232" s="4" t="n">
        <v>133.65</v>
      </c>
      <c r="H2232" s="4" t="n">
        <v>1920.796875</v>
      </c>
      <c r="I2232" s="4" t="n">
        <f aca="false">SUMIFS(bibli_modele_init!$D$1:$D$4467,bibli_modele_init!$A$1:$A$4467,$C2232,bibli_modele_init!$C$1:$C$4467,$E2232)</f>
        <v>0.13615505490908</v>
      </c>
      <c r="J2232" s="0" t="n">
        <f aca="false">SUMIFS(bibli_modele_init!$E$1:$E$4467,bibli_modele_init!$A$1:$A$4467,$C2232,bibli_modele_init!$C$1:$C$4467,$E2232)</f>
        <v>133.65</v>
      </c>
      <c r="K2232" s="0" t="n">
        <f aca="false">F2232-I2232</f>
        <v>0.00920602505059501</v>
      </c>
      <c r="L2232" s="0" t="n">
        <f aca="false">G2232-J2232</f>
        <v>0</v>
      </c>
      <c r="M2232" s="0" t="n">
        <v>1</v>
      </c>
    </row>
    <row r="2233" customFormat="false" ht="15.8" hidden="false" customHeight="false" outlineLevel="0" collapsed="false">
      <c r="A2233" s="0" t="str">
        <f aca="false">MID(C2233,1,2)</f>
        <v>07</v>
      </c>
      <c r="B2233" s="0" t="str">
        <f aca="false">VLOOKUP(A2233,Nomenclature!$E$1:$F$9,2,0)</f>
        <v>Sport Loisir Culture</v>
      </c>
      <c r="C2233" s="5" t="s">
        <v>381</v>
      </c>
      <c r="D2233" s="4" t="s">
        <v>239</v>
      </c>
      <c r="E2233" s="4" t="s">
        <v>737</v>
      </c>
      <c r="F2233" s="4" t="n">
        <v>0.254210049491463</v>
      </c>
      <c r="G2233" s="4" t="n">
        <v>125.1</v>
      </c>
      <c r="H2233" s="4" t="n">
        <v>98.578125</v>
      </c>
      <c r="I2233" s="4" t="n">
        <f aca="false">SUMIFS(bibli_modele_init!$D$1:$D$4467,bibli_modele_init!$A$1:$A$4467,$C2233,bibli_modele_init!$C$1:$C$4467,$E2233)</f>
        <v>0.0646727425457454</v>
      </c>
      <c r="J2233" s="0" t="n">
        <f aca="false">SUMIFS(bibli_modele_init!$E$1:$E$4467,bibli_modele_init!$A$1:$A$4467,$C2233,bibli_modele_init!$C$1:$C$4467,$E2233)</f>
        <v>125.1</v>
      </c>
      <c r="K2233" s="0" t="n">
        <f aca="false">F2233-I2233</f>
        <v>0.189537306945718</v>
      </c>
      <c r="L2233" s="0" t="n">
        <f aca="false">G2233-J2233</f>
        <v>0</v>
      </c>
      <c r="M2233" s="0" t="n">
        <v>1</v>
      </c>
    </row>
    <row r="2234" customFormat="false" ht="15.8" hidden="false" customHeight="false" outlineLevel="0" collapsed="false">
      <c r="A2234" s="0" t="str">
        <f aca="false">MID(C2234,1,2)</f>
        <v>07</v>
      </c>
      <c r="B2234" s="0" t="str">
        <f aca="false">VLOOKUP(A2234,Nomenclature!$E$1:$F$9,2,0)</f>
        <v>Sport Loisir Culture</v>
      </c>
      <c r="C2234" s="5" t="s">
        <v>381</v>
      </c>
      <c r="D2234" s="4" t="s">
        <v>738</v>
      </c>
      <c r="E2234" s="4" t="s">
        <v>738</v>
      </c>
      <c r="F2234" s="4" t="n">
        <v>0.15</v>
      </c>
      <c r="G2234" s="4" t="n">
        <v>20</v>
      </c>
      <c r="H2234" s="4" t="n">
        <v>0</v>
      </c>
      <c r="I2234" s="4" t="n">
        <f aca="false">SUMIFS(bibli_modele_init!$D$1:$D$4467,bibli_modele_init!$A$1:$A$4467,$C2234,bibli_modele_init!$C$1:$C$4467,$E2234)</f>
        <v>0.15</v>
      </c>
      <c r="J2234" s="0" t="n">
        <f aca="false">SUMIFS(bibli_modele_init!$E$1:$E$4467,bibli_modele_init!$A$1:$A$4467,$C2234,bibli_modele_init!$C$1:$C$4467,$E2234)</f>
        <v>20</v>
      </c>
      <c r="K2234" s="0" t="n">
        <f aca="false">F2234-I2234</f>
        <v>0</v>
      </c>
      <c r="L2234" s="0" t="n">
        <f aca="false">G2234-J2234</f>
        <v>0</v>
      </c>
      <c r="M2234" s="0" t="n">
        <v>1</v>
      </c>
    </row>
    <row r="2235" customFormat="false" ht="15.8" hidden="false" customHeight="false" outlineLevel="0" collapsed="false">
      <c r="A2235" s="0" t="str">
        <f aca="false">MID(C2235,1,2)</f>
        <v>07</v>
      </c>
      <c r="B2235" s="0" t="str">
        <f aca="false">VLOOKUP(A2235,Nomenclature!$E$1:$F$9,2,0)</f>
        <v>Sport Loisir Culture</v>
      </c>
      <c r="C2235" s="5" t="s">
        <v>537</v>
      </c>
      <c r="D2235" s="4" t="s">
        <v>155</v>
      </c>
      <c r="E2235" s="4" t="s">
        <v>732</v>
      </c>
      <c r="F2235" s="4" t="n">
        <v>0.479867994127989</v>
      </c>
      <c r="G2235" s="4" t="n">
        <v>213.15</v>
      </c>
      <c r="H2235" s="4" t="n">
        <v>1920.796875</v>
      </c>
      <c r="I2235" s="4" t="n">
        <f aca="false">SUMIFS(bibli_modele_init!$D$1:$D$4467,bibli_modele_init!$A$1:$A$4467,$C2235,bibli_modele_init!$C$1:$C$4467,$E2235)</f>
        <v>0.506859228635762</v>
      </c>
      <c r="J2235" s="0" t="n">
        <f aca="false">SUMIFS(bibli_modele_init!$E$1:$E$4467,bibli_modele_init!$A$1:$A$4467,$C2235,bibli_modele_init!$C$1:$C$4467,$E2235)</f>
        <v>289.15</v>
      </c>
      <c r="K2235" s="0" t="n">
        <f aca="false">F2235-I2235</f>
        <v>-0.026991234507773</v>
      </c>
      <c r="L2235" s="0" t="n">
        <f aca="false">G2235-J2235</f>
        <v>-76</v>
      </c>
      <c r="M2235" s="0" t="n">
        <v>1</v>
      </c>
    </row>
    <row r="2236" customFormat="false" ht="15.8" hidden="false" customHeight="false" outlineLevel="0" collapsed="false">
      <c r="A2236" s="0" t="str">
        <f aca="false">MID(C2236,1,2)</f>
        <v>07</v>
      </c>
      <c r="B2236" s="0" t="str">
        <f aca="false">VLOOKUP(A2236,Nomenclature!$E$1:$F$9,2,0)</f>
        <v>Sport Loisir Culture</v>
      </c>
      <c r="C2236" s="5" t="s">
        <v>537</v>
      </c>
      <c r="D2236" s="4" t="s">
        <v>239</v>
      </c>
      <c r="E2236" s="4" t="s">
        <v>733</v>
      </c>
      <c r="F2236" s="4" t="n">
        <v>0</v>
      </c>
      <c r="G2236" s="4" t="n">
        <v>0</v>
      </c>
      <c r="H2236" s="4" t="n">
        <v>0</v>
      </c>
      <c r="I2236" s="4" t="n">
        <f aca="false">SUMIFS(bibli_modele_init!$D$1:$D$4467,bibli_modele_init!$A$1:$A$4467,$C2236,bibli_modele_init!$C$1:$C$4467,$E2236)</f>
        <v>0</v>
      </c>
      <c r="J2236" s="0" t="n">
        <f aca="false">SUMIFS(bibli_modele_init!$E$1:$E$4467,bibli_modele_init!$A$1:$A$4467,$C2236,bibli_modele_init!$C$1:$C$4467,$E2236)</f>
        <v>0</v>
      </c>
      <c r="K2236" s="0" t="n">
        <f aca="false">F2236-I2236</f>
        <v>0</v>
      </c>
      <c r="L2236" s="0" t="n">
        <f aca="false">G2236-J2236</f>
        <v>0</v>
      </c>
      <c r="M2236" s="0" t="n">
        <v>1</v>
      </c>
    </row>
    <row r="2237" customFormat="false" ht="15.8" hidden="false" customHeight="false" outlineLevel="0" collapsed="false">
      <c r="A2237" s="0" t="str">
        <f aca="false">MID(C2237,1,2)</f>
        <v>07</v>
      </c>
      <c r="B2237" s="0" t="str">
        <f aca="false">VLOOKUP(A2237,Nomenclature!$E$1:$F$9,2,0)</f>
        <v>Sport Loisir Culture</v>
      </c>
      <c r="C2237" s="5" t="s">
        <v>537</v>
      </c>
      <c r="D2237" s="4" t="s">
        <v>155</v>
      </c>
      <c r="E2237" s="4" t="s">
        <v>734</v>
      </c>
      <c r="F2237" s="4" t="n">
        <v>0.0575841592953586</v>
      </c>
      <c r="G2237" s="4" t="n">
        <v>27</v>
      </c>
      <c r="H2237" s="4" t="n">
        <v>98.578125</v>
      </c>
      <c r="I2237" s="4" t="n">
        <f aca="false">SUMIFS(bibli_modele_init!$D$1:$D$4467,bibli_modele_init!$A$1:$A$4467,$C2237,bibli_modele_init!$C$1:$C$4467,$E2237)</f>
        <v>0.0547407966926623</v>
      </c>
      <c r="J2237" s="0" t="n">
        <f aca="false">SUMIFS(bibli_modele_init!$E$1:$E$4467,bibli_modele_init!$A$1:$A$4467,$C2237,bibli_modele_init!$C$1:$C$4467,$E2237)</f>
        <v>27</v>
      </c>
      <c r="K2237" s="0" t="n">
        <f aca="false">F2237-I2237</f>
        <v>0.0028433626026963</v>
      </c>
      <c r="L2237" s="0" t="n">
        <f aca="false">G2237-J2237</f>
        <v>0</v>
      </c>
      <c r="M2237" s="0" t="n">
        <v>1</v>
      </c>
    </row>
    <row r="2238" customFormat="false" ht="15.8" hidden="false" customHeight="false" outlineLevel="0" collapsed="false">
      <c r="A2238" s="0" t="str">
        <f aca="false">MID(C2238,1,2)</f>
        <v>07</v>
      </c>
      <c r="B2238" s="0" t="str">
        <f aca="false">VLOOKUP(A2238,Nomenclature!$E$1:$F$9,2,0)</f>
        <v>Sport Loisir Culture</v>
      </c>
      <c r="C2238" s="5" t="s">
        <v>537</v>
      </c>
      <c r="D2238" s="4" t="s">
        <v>239</v>
      </c>
      <c r="E2238" s="4" t="s">
        <v>735</v>
      </c>
      <c r="F2238" s="4" t="n">
        <v>0</v>
      </c>
      <c r="G2238" s="4" t="n">
        <v>0</v>
      </c>
      <c r="H2238" s="4" t="n">
        <v>0</v>
      </c>
      <c r="I2238" s="4" t="n">
        <f aca="false">SUMIFS(bibli_modele_init!$D$1:$D$4467,bibli_modele_init!$A$1:$A$4467,$C2238,bibli_modele_init!$C$1:$C$4467,$E2238)</f>
        <v>0</v>
      </c>
      <c r="J2238" s="0" t="n">
        <f aca="false">SUMIFS(bibli_modele_init!$E$1:$E$4467,bibli_modele_init!$A$1:$A$4467,$C2238,bibli_modele_init!$C$1:$C$4467,$E2238)</f>
        <v>0</v>
      </c>
      <c r="K2238" s="0" t="n">
        <f aca="false">F2238-I2238</f>
        <v>0</v>
      </c>
      <c r="L2238" s="0" t="n">
        <f aca="false">G2238-J2238</f>
        <v>0</v>
      </c>
      <c r="M2238" s="0" t="n">
        <v>1</v>
      </c>
    </row>
    <row r="2239" customFormat="false" ht="15.8" hidden="false" customHeight="false" outlineLevel="0" collapsed="false">
      <c r="A2239" s="0" t="str">
        <f aca="false">MID(C2239,1,2)</f>
        <v>07</v>
      </c>
      <c r="B2239" s="0" t="str">
        <f aca="false">VLOOKUP(A2239,Nomenclature!$E$1:$F$9,2,0)</f>
        <v>Sport Loisir Culture</v>
      </c>
      <c r="C2239" s="5" t="s">
        <v>537</v>
      </c>
      <c r="D2239" s="4" t="s">
        <v>155</v>
      </c>
      <c r="E2239" s="4" t="s">
        <v>736</v>
      </c>
      <c r="F2239" s="4" t="n">
        <v>0.119966998531997</v>
      </c>
      <c r="G2239" s="4" t="n">
        <v>138.15</v>
      </c>
      <c r="H2239" s="4" t="n">
        <v>1920.796875</v>
      </c>
      <c r="I2239" s="4" t="n">
        <f aca="false">SUMIFS(bibli_modele_init!$D$1:$D$4467,bibli_modele_init!$A$1:$A$4467,$C2239,bibli_modele_init!$C$1:$C$4467,$E2239)</f>
        <v>0.114043326443047</v>
      </c>
      <c r="J2239" s="0" t="n">
        <f aca="false">SUMIFS(bibli_modele_init!$E$1:$E$4467,bibli_modele_init!$A$1:$A$4467,$C2239,bibli_modele_init!$C$1:$C$4467,$E2239)</f>
        <v>138.15</v>
      </c>
      <c r="K2239" s="0" t="n">
        <f aca="false">F2239-I2239</f>
        <v>0.00592367208895</v>
      </c>
      <c r="L2239" s="0" t="n">
        <f aca="false">G2239-J2239</f>
        <v>0</v>
      </c>
      <c r="M2239" s="0" t="n">
        <v>1</v>
      </c>
    </row>
    <row r="2240" customFormat="false" ht="15.8" hidden="false" customHeight="false" outlineLevel="0" collapsed="false">
      <c r="A2240" s="0" t="str">
        <f aca="false">MID(C2240,1,2)</f>
        <v>07</v>
      </c>
      <c r="B2240" s="0" t="str">
        <f aca="false">VLOOKUP(A2240,Nomenclature!$E$1:$F$9,2,0)</f>
        <v>Sport Loisir Culture</v>
      </c>
      <c r="C2240" s="5" t="s">
        <v>537</v>
      </c>
      <c r="D2240" s="4" t="s">
        <v>239</v>
      </c>
      <c r="E2240" s="4" t="s">
        <v>737</v>
      </c>
      <c r="F2240" s="4" t="n">
        <v>0</v>
      </c>
      <c r="G2240" s="4" t="n">
        <v>0</v>
      </c>
      <c r="H2240" s="4" t="n">
        <v>0</v>
      </c>
      <c r="I2240" s="4" t="n">
        <f aca="false">SUMIFS(bibli_modele_init!$D$1:$D$4467,bibli_modele_init!$A$1:$A$4467,$C2240,bibli_modele_init!$C$1:$C$4467,$E2240)</f>
        <v>0</v>
      </c>
      <c r="J2240" s="0" t="n">
        <f aca="false">SUMIFS(bibli_modele_init!$E$1:$E$4467,bibli_modele_init!$A$1:$A$4467,$C2240,bibli_modele_init!$C$1:$C$4467,$E2240)</f>
        <v>0</v>
      </c>
      <c r="K2240" s="0" t="n">
        <f aca="false">F2240-I2240</f>
        <v>0</v>
      </c>
      <c r="L2240" s="0" t="n">
        <f aca="false">G2240-J2240</f>
        <v>0</v>
      </c>
      <c r="M2240" s="0" t="n">
        <v>1</v>
      </c>
    </row>
    <row r="2241" customFormat="false" ht="15.8" hidden="false" customHeight="false" outlineLevel="0" collapsed="false">
      <c r="A2241" s="0" t="str">
        <f aca="false">MID(C2241,1,2)</f>
        <v>07</v>
      </c>
      <c r="B2241" s="0" t="str">
        <f aca="false">VLOOKUP(A2241,Nomenclature!$E$1:$F$9,2,0)</f>
        <v>Sport Loisir Culture</v>
      </c>
      <c r="C2241" s="5" t="s">
        <v>537</v>
      </c>
      <c r="D2241" s="4" t="s">
        <v>738</v>
      </c>
      <c r="E2241" s="4" t="s">
        <v>738</v>
      </c>
      <c r="F2241" s="4" t="n">
        <v>0.15</v>
      </c>
      <c r="G2241" s="4" t="n">
        <v>20</v>
      </c>
      <c r="H2241" s="4" t="n">
        <v>0</v>
      </c>
      <c r="I2241" s="4" t="n">
        <f aca="false">SUMIFS(bibli_modele_init!$D$1:$D$4467,bibli_modele_init!$A$1:$A$4467,$C2241,bibli_modele_init!$C$1:$C$4467,$E2241)</f>
        <v>0.15</v>
      </c>
      <c r="J2241" s="0" t="n">
        <f aca="false">SUMIFS(bibli_modele_init!$E$1:$E$4467,bibli_modele_init!$A$1:$A$4467,$C2241,bibli_modele_init!$C$1:$C$4467,$E2241)</f>
        <v>20</v>
      </c>
      <c r="K2241" s="0" t="n">
        <f aca="false">F2241-I2241</f>
        <v>0</v>
      </c>
      <c r="L2241" s="0" t="n">
        <f aca="false">G2241-J2241</f>
        <v>0</v>
      </c>
      <c r="M2241" s="0" t="n">
        <v>1</v>
      </c>
    </row>
    <row r="2242" customFormat="false" ht="15.8" hidden="false" customHeight="false" outlineLevel="0" collapsed="false">
      <c r="A2242" s="0" t="str">
        <f aca="false">MID(C2242,1,2)</f>
        <v>07</v>
      </c>
      <c r="B2242" s="0" t="str">
        <f aca="false">VLOOKUP(A2242,Nomenclature!$E$1:$F$9,2,0)</f>
        <v>Sport Loisir Culture</v>
      </c>
      <c r="C2242" s="5" t="s">
        <v>684</v>
      </c>
      <c r="D2242" s="4" t="s">
        <v>155</v>
      </c>
      <c r="E2242" s="4" t="s">
        <v>732</v>
      </c>
      <c r="F2242" s="4" t="n">
        <v>0.63381917222648</v>
      </c>
      <c r="G2242" s="4" t="n">
        <v>208.65</v>
      </c>
      <c r="H2242" s="4" t="n">
        <v>1920.796875</v>
      </c>
      <c r="I2242" s="4" t="n">
        <f aca="false">SUMIFS(bibli_modele_init!$D$1:$D$4467,bibli_modele_init!$A$1:$A$4467,$C2242,bibli_modele_init!$C$1:$C$4467,$E2242)</f>
        <v>0.643313173864127</v>
      </c>
      <c r="J2242" s="0" t="n">
        <f aca="false">SUMIFS(bibli_modele_init!$E$1:$E$4467,bibli_modele_init!$A$1:$A$4467,$C2242,bibli_modele_init!$C$1:$C$4467,$E2242)</f>
        <v>284.65</v>
      </c>
      <c r="K2242" s="0" t="n">
        <f aca="false">F2242-I2242</f>
        <v>-0.00949400163764702</v>
      </c>
      <c r="L2242" s="0" t="n">
        <f aca="false">G2242-J2242</f>
        <v>-76</v>
      </c>
      <c r="M2242" s="0" t="n">
        <v>1</v>
      </c>
    </row>
    <row r="2243" customFormat="false" ht="15.8" hidden="false" customHeight="false" outlineLevel="0" collapsed="false">
      <c r="A2243" s="0" t="str">
        <f aca="false">MID(C2243,1,2)</f>
        <v>07</v>
      </c>
      <c r="B2243" s="0" t="str">
        <f aca="false">VLOOKUP(A2243,Nomenclature!$E$1:$F$9,2,0)</f>
        <v>Sport Loisir Culture</v>
      </c>
      <c r="C2243" s="5" t="s">
        <v>684</v>
      </c>
      <c r="D2243" s="4" t="s">
        <v>239</v>
      </c>
      <c r="E2243" s="4" t="s">
        <v>733</v>
      </c>
      <c r="F2243" s="4" t="n">
        <v>0.487099217819182</v>
      </c>
      <c r="G2243" s="4" t="n">
        <v>190.1</v>
      </c>
      <c r="H2243" s="4" t="n">
        <v>98.578125</v>
      </c>
      <c r="I2243" s="4" t="n">
        <f aca="false">SUMIFS(bibli_modele_init!$D$1:$D$4467,bibli_modele_init!$A$1:$A$4467,$C2243,bibli_modele_init!$C$1:$C$4467,$E2243)</f>
        <v>0.489564772778827</v>
      </c>
      <c r="J2243" s="0" t="n">
        <f aca="false">SUMIFS(bibli_modele_init!$E$1:$E$4467,bibli_modele_init!$A$1:$A$4467,$C2243,bibli_modele_init!$C$1:$C$4467,$E2243)</f>
        <v>190.1</v>
      </c>
      <c r="K2243" s="0" t="n">
        <f aca="false">F2243-I2243</f>
        <v>-0.00246555495964501</v>
      </c>
      <c r="L2243" s="0" t="n">
        <f aca="false">G2243-J2243</f>
        <v>0</v>
      </c>
      <c r="M2243" s="0" t="n">
        <v>1</v>
      </c>
    </row>
    <row r="2244" customFormat="false" ht="15.8" hidden="false" customHeight="false" outlineLevel="0" collapsed="false">
      <c r="A2244" s="0" t="str">
        <f aca="false">MID(C2244,1,2)</f>
        <v>07</v>
      </c>
      <c r="B2244" s="0" t="str">
        <f aca="false">VLOOKUP(A2244,Nomenclature!$E$1:$F$9,2,0)</f>
        <v>Sport Loisir Culture</v>
      </c>
      <c r="C2244" s="5" t="s">
        <v>684</v>
      </c>
      <c r="D2244" s="4" t="s">
        <v>155</v>
      </c>
      <c r="E2244" s="4" t="s">
        <v>734</v>
      </c>
      <c r="F2244" s="4" t="n">
        <v>0.0760583006671776</v>
      </c>
      <c r="G2244" s="4" t="n">
        <v>22.5</v>
      </c>
      <c r="H2244" s="4" t="n">
        <v>98.578125</v>
      </c>
      <c r="I2244" s="4" t="n">
        <f aca="false">SUMIFS(bibli_modele_init!$D$1:$D$4467,bibli_modele_init!$A$1:$A$4467,$C2244,bibli_modele_init!$C$1:$C$4467,$E2244)</f>
        <v>0.0694778227773258</v>
      </c>
      <c r="J2244" s="0" t="n">
        <f aca="false">SUMIFS(bibli_modele_init!$E$1:$E$4467,bibli_modele_init!$A$1:$A$4467,$C2244,bibli_modele_init!$C$1:$C$4467,$E2244)</f>
        <v>22.5</v>
      </c>
      <c r="K2244" s="0" t="n">
        <f aca="false">F2244-I2244</f>
        <v>0.00658047788985181</v>
      </c>
      <c r="L2244" s="0" t="n">
        <f aca="false">G2244-J2244</f>
        <v>0</v>
      </c>
      <c r="M2244" s="0" t="n">
        <v>1</v>
      </c>
    </row>
    <row r="2245" customFormat="false" ht="15.8" hidden="false" customHeight="false" outlineLevel="0" collapsed="false">
      <c r="A2245" s="0" t="str">
        <f aca="false">MID(C2245,1,2)</f>
        <v>07</v>
      </c>
      <c r="B2245" s="0" t="str">
        <f aca="false">VLOOKUP(A2245,Nomenclature!$E$1:$F$9,2,0)</f>
        <v>Sport Loisir Culture</v>
      </c>
      <c r="C2245" s="5" t="s">
        <v>684</v>
      </c>
      <c r="D2245" s="4" t="s">
        <v>239</v>
      </c>
      <c r="E2245" s="4" t="s">
        <v>735</v>
      </c>
      <c r="F2245" s="4" t="n">
        <v>0.0584519061383018</v>
      </c>
      <c r="G2245" s="4" t="n">
        <v>22.5</v>
      </c>
      <c r="H2245" s="4" t="n">
        <v>98.578125</v>
      </c>
      <c r="I2245" s="4" t="n">
        <f aca="false">SUMIFS(bibli_modele_init!$D$1:$D$4467,bibli_modele_init!$A$1:$A$4467,$C2245,bibli_modele_init!$C$1:$C$4467,$E2245)</f>
        <v>0.0587477727334593</v>
      </c>
      <c r="J2245" s="0" t="n">
        <f aca="false">SUMIFS(bibli_modele_init!$E$1:$E$4467,bibli_modele_init!$A$1:$A$4467,$C2245,bibli_modele_init!$C$1:$C$4467,$E2245)</f>
        <v>22.5</v>
      </c>
      <c r="K2245" s="0" t="n">
        <f aca="false">F2245-I2245</f>
        <v>-0.000295866595157498</v>
      </c>
      <c r="L2245" s="0" t="n">
        <f aca="false">G2245-J2245</f>
        <v>0</v>
      </c>
      <c r="M2245" s="0" t="n">
        <v>1</v>
      </c>
    </row>
    <row r="2246" customFormat="false" ht="15.8" hidden="false" customHeight="false" outlineLevel="0" collapsed="false">
      <c r="A2246" s="0" t="str">
        <f aca="false">MID(C2246,1,2)</f>
        <v>07</v>
      </c>
      <c r="B2246" s="0" t="str">
        <f aca="false">VLOOKUP(A2246,Nomenclature!$E$1:$F$9,2,0)</f>
        <v>Sport Loisir Culture</v>
      </c>
      <c r="C2246" s="5" t="s">
        <v>684</v>
      </c>
      <c r="D2246" s="4" t="s">
        <v>155</v>
      </c>
      <c r="E2246" s="4" t="s">
        <v>736</v>
      </c>
      <c r="F2246" s="4" t="n">
        <v>0.15845479305662</v>
      </c>
      <c r="G2246" s="4" t="n">
        <v>133.65</v>
      </c>
      <c r="H2246" s="4" t="n">
        <v>1920.796875</v>
      </c>
      <c r="I2246" s="4" t="n">
        <f aca="false">SUMIFS(bibli_modele_init!$D$1:$D$4467,bibli_modele_init!$A$1:$A$4467,$C2246,bibli_modele_init!$C$1:$C$4467,$E2246)</f>
        <v>0.144745464119429</v>
      </c>
      <c r="J2246" s="0" t="n">
        <f aca="false">SUMIFS(bibli_modele_init!$E$1:$E$4467,bibli_modele_init!$A$1:$A$4467,$C2246,bibli_modele_init!$C$1:$C$4467,$E2246)</f>
        <v>133.65</v>
      </c>
      <c r="K2246" s="0" t="n">
        <f aca="false">F2246-I2246</f>
        <v>0.013709328937191</v>
      </c>
      <c r="L2246" s="0" t="n">
        <f aca="false">G2246-J2246</f>
        <v>0</v>
      </c>
      <c r="M2246" s="0" t="n">
        <v>1</v>
      </c>
    </row>
    <row r="2247" customFormat="false" ht="15.8" hidden="false" customHeight="false" outlineLevel="0" collapsed="false">
      <c r="A2247" s="0" t="str">
        <f aca="false">MID(C2247,1,2)</f>
        <v>07</v>
      </c>
      <c r="B2247" s="0" t="str">
        <f aca="false">VLOOKUP(A2247,Nomenclature!$E$1:$F$9,2,0)</f>
        <v>Sport Loisir Culture</v>
      </c>
      <c r="C2247" s="5" t="s">
        <v>684</v>
      </c>
      <c r="D2247" s="4" t="s">
        <v>239</v>
      </c>
      <c r="E2247" s="4" t="s">
        <v>737</v>
      </c>
      <c r="F2247" s="4" t="n">
        <v>0.121774804454795</v>
      </c>
      <c r="G2247" s="4" t="n">
        <v>125.1</v>
      </c>
      <c r="H2247" s="4" t="n">
        <v>98.578125</v>
      </c>
      <c r="I2247" s="4" t="n">
        <f aca="false">SUMIFS(bibli_modele_init!$D$1:$D$4467,bibli_modele_init!$A$1:$A$4467,$C2247,bibli_modele_init!$C$1:$C$4467,$E2247)</f>
        <v>0.122391193194707</v>
      </c>
      <c r="J2247" s="0" t="n">
        <f aca="false">SUMIFS(bibli_modele_init!$E$1:$E$4467,bibli_modele_init!$A$1:$A$4467,$C2247,bibli_modele_init!$C$1:$C$4467,$E2247)</f>
        <v>125.1</v>
      </c>
      <c r="K2247" s="0" t="n">
        <f aca="false">F2247-I2247</f>
        <v>-0.000616388739912002</v>
      </c>
      <c r="L2247" s="0" t="n">
        <f aca="false">G2247-J2247</f>
        <v>0</v>
      </c>
      <c r="M2247" s="0" t="n">
        <v>1</v>
      </c>
    </row>
    <row r="2248" customFormat="false" ht="15.8" hidden="false" customHeight="false" outlineLevel="0" collapsed="false">
      <c r="A2248" s="0" t="str">
        <f aca="false">MID(C2248,1,2)</f>
        <v>07</v>
      </c>
      <c r="B2248" s="0" t="str">
        <f aca="false">VLOOKUP(A2248,Nomenclature!$E$1:$F$9,2,0)</f>
        <v>Sport Loisir Culture</v>
      </c>
      <c r="C2248" s="5" t="s">
        <v>684</v>
      </c>
      <c r="D2248" s="4" t="s">
        <v>738</v>
      </c>
      <c r="E2248" s="4" t="s">
        <v>738</v>
      </c>
      <c r="F2248" s="4" t="n">
        <v>0.15</v>
      </c>
      <c r="G2248" s="4" t="n">
        <v>20</v>
      </c>
      <c r="H2248" s="4" t="n">
        <v>0</v>
      </c>
      <c r="I2248" s="4" t="n">
        <f aca="false">SUMIFS(bibli_modele_init!$D$1:$D$4467,bibli_modele_init!$A$1:$A$4467,$C2248,bibli_modele_init!$C$1:$C$4467,$E2248)</f>
        <v>0.15</v>
      </c>
      <c r="J2248" s="0" t="n">
        <f aca="false">SUMIFS(bibli_modele_init!$E$1:$E$4467,bibli_modele_init!$A$1:$A$4467,$C2248,bibli_modele_init!$C$1:$C$4467,$E2248)</f>
        <v>20</v>
      </c>
      <c r="K2248" s="0" t="n">
        <f aca="false">F2248-I2248</f>
        <v>0</v>
      </c>
      <c r="L2248" s="0" t="n">
        <f aca="false">G2248-J2248</f>
        <v>0</v>
      </c>
      <c r="M2248" s="0" t="n">
        <v>1</v>
      </c>
    </row>
    <row r="2249" customFormat="false" ht="15.8" hidden="false" customHeight="false" outlineLevel="0" collapsed="false">
      <c r="A2249" s="0" t="str">
        <f aca="false">MID(C2249,1,2)</f>
        <v>07</v>
      </c>
      <c r="B2249" s="0" t="str">
        <f aca="false">VLOOKUP(A2249,Nomenclature!$E$1:$F$9,2,0)</f>
        <v>Sport Loisir Culture</v>
      </c>
      <c r="C2249" s="5" t="s">
        <v>389</v>
      </c>
      <c r="D2249" s="4" t="s">
        <v>155</v>
      </c>
      <c r="E2249" s="4" t="s">
        <v>732</v>
      </c>
      <c r="F2249" s="4" t="n">
        <v>0.566403498535601</v>
      </c>
      <c r="G2249" s="4" t="n">
        <v>232.85714282</v>
      </c>
      <c r="H2249" s="4" t="n">
        <v>2587.946428</v>
      </c>
      <c r="I2249" s="4" t="n">
        <f aca="false">SUMIFS(bibli_modele_init!$D$1:$D$4467,bibli_modele_init!$A$1:$A$4467,$C2249,bibli_modele_init!$C$1:$C$4467,$E2249)</f>
        <v>0.583768333831106</v>
      </c>
      <c r="J2249" s="0" t="n">
        <f aca="false">SUMIFS(bibli_modele_init!$E$1:$E$4467,bibli_modele_init!$A$1:$A$4467,$C2249,bibli_modele_init!$C$1:$C$4467,$E2249)</f>
        <v>308.85714282</v>
      </c>
      <c r="K2249" s="0" t="n">
        <f aca="false">F2249-I2249</f>
        <v>-0.017364835295505</v>
      </c>
      <c r="L2249" s="0" t="n">
        <f aca="false">G2249-J2249</f>
        <v>-76</v>
      </c>
      <c r="M2249" s="0" t="n">
        <v>1</v>
      </c>
    </row>
    <row r="2250" customFormat="false" ht="15.8" hidden="false" customHeight="false" outlineLevel="0" collapsed="false">
      <c r="A2250" s="0" t="str">
        <f aca="false">MID(C2250,1,2)</f>
        <v>07</v>
      </c>
      <c r="B2250" s="0" t="str">
        <f aca="false">VLOOKUP(A2250,Nomenclature!$E$1:$F$9,2,0)</f>
        <v>Sport Loisir Culture</v>
      </c>
      <c r="C2250" s="5" t="s">
        <v>389</v>
      </c>
      <c r="D2250" s="4" t="s">
        <v>239</v>
      </c>
      <c r="E2250" s="4" t="s">
        <v>733</v>
      </c>
      <c r="F2250" s="4" t="n">
        <v>0</v>
      </c>
      <c r="G2250" s="4" t="n">
        <v>0</v>
      </c>
      <c r="H2250" s="4" t="n">
        <v>0</v>
      </c>
      <c r="I2250" s="4" t="n">
        <f aca="false">SUMIFS(bibli_modele_init!$D$1:$D$4467,bibli_modele_init!$A$1:$A$4467,$C2250,bibli_modele_init!$C$1:$C$4467,$E2250)</f>
        <v>0.177459364724526</v>
      </c>
      <c r="J2250" s="0" t="n">
        <f aca="false">SUMIFS(bibli_modele_init!$E$1:$E$4467,bibli_modele_init!$A$1:$A$4467,$C2250,bibli_modele_init!$C$1:$C$4467,$E2250)</f>
        <v>145.71428568</v>
      </c>
      <c r="K2250" s="0" t="n">
        <f aca="false">F2250-I2250</f>
        <v>-0.177459364724526</v>
      </c>
      <c r="L2250" s="0" t="n">
        <f aca="false">G2250-J2250</f>
        <v>-145.71428568</v>
      </c>
      <c r="M2250" s="0" t="n">
        <v>1</v>
      </c>
    </row>
    <row r="2251" customFormat="false" ht="15.8" hidden="false" customHeight="false" outlineLevel="0" collapsed="false">
      <c r="A2251" s="0" t="str">
        <f aca="false">MID(C2251,1,2)</f>
        <v>07</v>
      </c>
      <c r="B2251" s="0" t="str">
        <f aca="false">VLOOKUP(A2251,Nomenclature!$E$1:$F$9,2,0)</f>
        <v>Sport Loisir Culture</v>
      </c>
      <c r="C2251" s="5" t="s">
        <v>389</v>
      </c>
      <c r="D2251" s="4" t="s">
        <v>155</v>
      </c>
      <c r="E2251" s="4" t="s">
        <v>734</v>
      </c>
      <c r="F2251" s="4" t="n">
        <v>0</v>
      </c>
      <c r="G2251" s="4" t="n">
        <v>0</v>
      </c>
      <c r="H2251" s="4" t="n">
        <v>0</v>
      </c>
      <c r="I2251" s="4" t="n">
        <f aca="false">SUMIFS(bibli_modele_init!$D$1:$D$4467,bibli_modele_init!$A$1:$A$4467,$C2251,bibli_modele_init!$C$1:$C$4467,$E2251)</f>
        <v>0</v>
      </c>
      <c r="J2251" s="0" t="n">
        <f aca="false">SUMIFS(bibli_modele_init!$E$1:$E$4467,bibli_modele_init!$A$1:$A$4467,$C2251,bibli_modele_init!$C$1:$C$4467,$E2251)</f>
        <v>0</v>
      </c>
      <c r="K2251" s="0" t="n">
        <f aca="false">F2251-I2251</f>
        <v>0</v>
      </c>
      <c r="L2251" s="0" t="n">
        <f aca="false">G2251-J2251</f>
        <v>0</v>
      </c>
      <c r="M2251" s="0" t="n">
        <v>1</v>
      </c>
    </row>
    <row r="2252" customFormat="false" ht="15.8" hidden="false" customHeight="false" outlineLevel="0" collapsed="false">
      <c r="A2252" s="0" t="str">
        <f aca="false">MID(C2252,1,2)</f>
        <v>07</v>
      </c>
      <c r="B2252" s="0" t="str">
        <f aca="false">VLOOKUP(A2252,Nomenclature!$E$1:$F$9,2,0)</f>
        <v>Sport Loisir Culture</v>
      </c>
      <c r="C2252" s="5" t="s">
        <v>389</v>
      </c>
      <c r="D2252" s="4" t="s">
        <v>239</v>
      </c>
      <c r="E2252" s="4" t="s">
        <v>735</v>
      </c>
      <c r="F2252" s="4" t="n">
        <v>0</v>
      </c>
      <c r="G2252" s="4" t="n">
        <v>0</v>
      </c>
      <c r="H2252" s="4" t="n">
        <v>0</v>
      </c>
      <c r="I2252" s="4" t="n">
        <f aca="false">SUMIFS(bibli_modele_init!$D$1:$D$4467,bibli_modele_init!$A$1:$A$4467,$C2252,bibli_modele_init!$C$1:$C$4467,$E2252)</f>
        <v>0</v>
      </c>
      <c r="J2252" s="0" t="n">
        <f aca="false">SUMIFS(bibli_modele_init!$E$1:$E$4467,bibli_modele_init!$A$1:$A$4467,$C2252,bibli_modele_init!$C$1:$C$4467,$E2252)</f>
        <v>0</v>
      </c>
      <c r="K2252" s="0" t="n">
        <f aca="false">F2252-I2252</f>
        <v>0</v>
      </c>
      <c r="L2252" s="0" t="n">
        <f aca="false">G2252-J2252</f>
        <v>0</v>
      </c>
      <c r="M2252" s="0" t="n">
        <v>1</v>
      </c>
    </row>
    <row r="2253" customFormat="false" ht="15.8" hidden="false" customHeight="false" outlineLevel="0" collapsed="false">
      <c r="A2253" s="0" t="str">
        <f aca="false">MID(C2253,1,2)</f>
        <v>07</v>
      </c>
      <c r="B2253" s="0" t="str">
        <f aca="false">VLOOKUP(A2253,Nomenclature!$E$1:$F$9,2,0)</f>
        <v>Sport Loisir Culture</v>
      </c>
      <c r="C2253" s="5" t="s">
        <v>389</v>
      </c>
      <c r="D2253" s="4" t="s">
        <v>155</v>
      </c>
      <c r="E2253" s="4" t="s">
        <v>736</v>
      </c>
      <c r="F2253" s="4" t="n">
        <v>0.0736324548096281</v>
      </c>
      <c r="G2253" s="4" t="n">
        <v>157.85714282</v>
      </c>
      <c r="H2253" s="4" t="n">
        <v>2587.946428</v>
      </c>
      <c r="I2253" s="4" t="n">
        <f aca="false">SUMIFS(bibli_modele_init!$D$1:$D$4467,bibli_modele_init!$A$1:$A$4467,$C2253,bibli_modele_init!$C$1:$C$4467,$E2253)</f>
        <v>0.131347875111999</v>
      </c>
      <c r="J2253" s="0" t="n">
        <f aca="false">SUMIFS(bibli_modele_init!$E$1:$E$4467,bibli_modele_init!$A$1:$A$4467,$C2253,bibli_modele_init!$C$1:$C$4467,$E2253)</f>
        <v>157.85714282</v>
      </c>
      <c r="K2253" s="0" t="n">
        <f aca="false">F2253-I2253</f>
        <v>-0.0577154203023709</v>
      </c>
      <c r="L2253" s="0" t="n">
        <f aca="false">G2253-J2253</f>
        <v>0</v>
      </c>
      <c r="M2253" s="0" t="n">
        <v>1</v>
      </c>
    </row>
    <row r="2254" customFormat="false" ht="15.8" hidden="false" customHeight="false" outlineLevel="0" collapsed="false">
      <c r="A2254" s="0" t="str">
        <f aca="false">MID(C2254,1,2)</f>
        <v>07</v>
      </c>
      <c r="B2254" s="0" t="str">
        <f aca="false">VLOOKUP(A2254,Nomenclature!$E$1:$F$9,2,0)</f>
        <v>Sport Loisir Culture</v>
      </c>
      <c r="C2254" s="5" t="s">
        <v>389</v>
      </c>
      <c r="D2254" s="4" t="s">
        <v>239</v>
      </c>
      <c r="E2254" s="4" t="s">
        <v>737</v>
      </c>
      <c r="F2254" s="4" t="n">
        <v>0.181183449190573</v>
      </c>
      <c r="G2254" s="4" t="n">
        <v>145.71428568</v>
      </c>
      <c r="H2254" s="4" t="n">
        <v>0</v>
      </c>
      <c r="I2254" s="4" t="n">
        <f aca="false">SUMIFS(bibli_modele_init!$D$1:$D$4467,bibli_modele_init!$A$1:$A$4467,$C2254,bibli_modele_init!$C$1:$C$4467,$E2254)</f>
        <v>0.0443648411811316</v>
      </c>
      <c r="J2254" s="0" t="n">
        <f aca="false">SUMIFS(bibli_modele_init!$E$1:$E$4467,bibli_modele_init!$A$1:$A$4467,$C2254,bibli_modele_init!$C$1:$C$4467,$E2254)</f>
        <v>145.71428568</v>
      </c>
      <c r="K2254" s="0" t="n">
        <f aca="false">F2254-I2254</f>
        <v>0.136818608009441</v>
      </c>
      <c r="L2254" s="0" t="n">
        <f aca="false">G2254-J2254</f>
        <v>0</v>
      </c>
      <c r="M2254" s="0" t="n">
        <v>1</v>
      </c>
    </row>
    <row r="2255" customFormat="false" ht="15.8" hidden="false" customHeight="false" outlineLevel="0" collapsed="false">
      <c r="A2255" s="0" t="str">
        <f aca="false">MID(C2255,1,2)</f>
        <v>07</v>
      </c>
      <c r="B2255" s="0" t="str">
        <f aca="false">VLOOKUP(A2255,Nomenclature!$E$1:$F$9,2,0)</f>
        <v>Sport Loisir Culture</v>
      </c>
      <c r="C2255" s="5" t="s">
        <v>389</v>
      </c>
      <c r="D2255" s="4" t="s">
        <v>738</v>
      </c>
      <c r="E2255" s="4" t="s">
        <v>738</v>
      </c>
      <c r="F2255" s="4" t="n">
        <v>0.15</v>
      </c>
      <c r="G2255" s="4" t="n">
        <v>20</v>
      </c>
      <c r="H2255" s="4" t="n">
        <v>0</v>
      </c>
      <c r="I2255" s="4" t="n">
        <f aca="false">SUMIFS(bibli_modele_init!$D$1:$D$4467,bibli_modele_init!$A$1:$A$4467,$C2255,bibli_modele_init!$C$1:$C$4467,$E2255)</f>
        <v>0.15</v>
      </c>
      <c r="J2255" s="0" t="n">
        <f aca="false">SUMIFS(bibli_modele_init!$E$1:$E$4467,bibli_modele_init!$A$1:$A$4467,$C2255,bibli_modele_init!$C$1:$C$4467,$E2255)</f>
        <v>20</v>
      </c>
      <c r="K2255" s="0" t="n">
        <f aca="false">F2255-I2255</f>
        <v>0</v>
      </c>
      <c r="L2255" s="0" t="n">
        <f aca="false">G2255-J2255</f>
        <v>0</v>
      </c>
      <c r="M2255" s="0" t="n">
        <v>1</v>
      </c>
    </row>
    <row r="2256" customFormat="false" ht="15.8" hidden="false" customHeight="false" outlineLevel="0" collapsed="false">
      <c r="A2256" s="0" t="str">
        <f aca="false">MID(C2256,1,2)</f>
        <v>07</v>
      </c>
      <c r="B2256" s="0" t="str">
        <f aca="false">VLOOKUP(A2256,Nomenclature!$E$1:$F$9,2,0)</f>
        <v>Sport Loisir Culture</v>
      </c>
      <c r="C2256" s="5" t="s">
        <v>541</v>
      </c>
      <c r="D2256" s="4" t="s">
        <v>155</v>
      </c>
      <c r="E2256" s="4" t="s">
        <v>732</v>
      </c>
      <c r="F2256" s="4" t="n">
        <v>0.492414389590323</v>
      </c>
      <c r="G2256" s="4" t="n">
        <v>232.85714282</v>
      </c>
      <c r="H2256" s="4" t="n">
        <v>2587.946428</v>
      </c>
      <c r="I2256" s="4" t="n">
        <f aca="false">SUMIFS(bibli_modele_init!$D$1:$D$4467,bibli_modele_init!$A$1:$A$4467,$C2256,bibli_modele_init!$C$1:$C$4467,$E2256)</f>
        <v>0.517046636580513</v>
      </c>
      <c r="J2256" s="0" t="n">
        <f aca="false">SUMIFS(bibli_modele_init!$E$1:$E$4467,bibli_modele_init!$A$1:$A$4467,$C2256,bibli_modele_init!$C$1:$C$4467,$E2256)</f>
        <v>308.85714282</v>
      </c>
      <c r="K2256" s="0" t="n">
        <f aca="false">F2256-I2256</f>
        <v>-0.0246322469901901</v>
      </c>
      <c r="L2256" s="0" t="n">
        <f aca="false">G2256-J2256</f>
        <v>-76</v>
      </c>
      <c r="M2256" s="0" t="n">
        <v>1</v>
      </c>
    </row>
    <row r="2257" customFormat="false" ht="15.8" hidden="false" customHeight="false" outlineLevel="0" collapsed="false">
      <c r="A2257" s="0" t="str">
        <f aca="false">MID(C2257,1,2)</f>
        <v>07</v>
      </c>
      <c r="B2257" s="0" t="str">
        <f aca="false">VLOOKUP(A2257,Nomenclature!$E$1:$F$9,2,0)</f>
        <v>Sport Loisir Culture</v>
      </c>
      <c r="C2257" s="5" t="s">
        <v>541</v>
      </c>
      <c r="D2257" s="4" t="s">
        <v>239</v>
      </c>
      <c r="E2257" s="4" t="s">
        <v>733</v>
      </c>
      <c r="F2257" s="4" t="n">
        <v>0</v>
      </c>
      <c r="G2257" s="4" t="n">
        <v>0</v>
      </c>
      <c r="H2257" s="4" t="n">
        <v>0</v>
      </c>
      <c r="I2257" s="4" t="n">
        <f aca="false">SUMIFS(bibli_modele_init!$D$1:$D$4467,bibli_modele_init!$A$1:$A$4467,$C2257,bibli_modele_init!$C$1:$C$4467,$E2257)</f>
        <v>0</v>
      </c>
      <c r="J2257" s="0" t="n">
        <f aca="false">SUMIFS(bibli_modele_init!$E$1:$E$4467,bibli_modele_init!$A$1:$A$4467,$C2257,bibli_modele_init!$C$1:$C$4467,$E2257)</f>
        <v>0</v>
      </c>
      <c r="K2257" s="0" t="n">
        <f aca="false">F2257-I2257</f>
        <v>0</v>
      </c>
      <c r="L2257" s="0" t="n">
        <f aca="false">G2257-J2257</f>
        <v>0</v>
      </c>
      <c r="M2257" s="0" t="n">
        <v>1</v>
      </c>
    </row>
    <row r="2258" customFormat="false" ht="15.8" hidden="false" customHeight="false" outlineLevel="0" collapsed="false">
      <c r="A2258" s="0" t="str">
        <f aca="false">MID(C2258,1,2)</f>
        <v>07</v>
      </c>
      <c r="B2258" s="0" t="str">
        <f aca="false">VLOOKUP(A2258,Nomenclature!$E$1:$F$9,2,0)</f>
        <v>Sport Loisir Culture</v>
      </c>
      <c r="C2258" s="5" t="s">
        <v>541</v>
      </c>
      <c r="D2258" s="4" t="s">
        <v>155</v>
      </c>
      <c r="E2258" s="4" t="s">
        <v>734</v>
      </c>
      <c r="F2258" s="4" t="n">
        <v>0</v>
      </c>
      <c r="G2258" s="4" t="n">
        <v>0</v>
      </c>
      <c r="H2258" s="4" t="n">
        <v>0</v>
      </c>
      <c r="I2258" s="4" t="n">
        <f aca="false">SUMIFS(bibli_modele_init!$D$1:$D$4467,bibli_modele_init!$A$1:$A$4467,$C2258,bibli_modele_init!$C$1:$C$4467,$E2258)</f>
        <v>0</v>
      </c>
      <c r="J2258" s="0" t="n">
        <f aca="false">SUMIFS(bibli_modele_init!$E$1:$E$4467,bibli_modele_init!$A$1:$A$4467,$C2258,bibli_modele_init!$C$1:$C$4467,$E2258)</f>
        <v>0</v>
      </c>
      <c r="K2258" s="0" t="n">
        <f aca="false">F2258-I2258</f>
        <v>0</v>
      </c>
      <c r="L2258" s="0" t="n">
        <f aca="false">G2258-J2258</f>
        <v>0</v>
      </c>
      <c r="M2258" s="0" t="n">
        <v>1</v>
      </c>
    </row>
    <row r="2259" customFormat="false" ht="15.8" hidden="false" customHeight="false" outlineLevel="0" collapsed="false">
      <c r="A2259" s="0" t="str">
        <f aca="false">MID(C2259,1,2)</f>
        <v>07</v>
      </c>
      <c r="B2259" s="0" t="str">
        <f aca="false">VLOOKUP(A2259,Nomenclature!$E$1:$F$9,2,0)</f>
        <v>Sport Loisir Culture</v>
      </c>
      <c r="C2259" s="5" t="s">
        <v>541</v>
      </c>
      <c r="D2259" s="4" t="s">
        <v>239</v>
      </c>
      <c r="E2259" s="4" t="s">
        <v>735</v>
      </c>
      <c r="F2259" s="4" t="n">
        <v>0</v>
      </c>
      <c r="G2259" s="4" t="n">
        <v>0</v>
      </c>
      <c r="H2259" s="4" t="n">
        <v>0</v>
      </c>
      <c r="I2259" s="4" t="n">
        <f aca="false">SUMIFS(bibli_modele_init!$D$1:$D$4467,bibli_modele_init!$A$1:$A$4467,$C2259,bibli_modele_init!$C$1:$C$4467,$E2259)</f>
        <v>0</v>
      </c>
      <c r="J2259" s="0" t="n">
        <f aca="false">SUMIFS(bibli_modele_init!$E$1:$E$4467,bibli_modele_init!$A$1:$A$4467,$C2259,bibli_modele_init!$C$1:$C$4467,$E2259)</f>
        <v>0</v>
      </c>
      <c r="K2259" s="0" t="n">
        <f aca="false">F2259-I2259</f>
        <v>0</v>
      </c>
      <c r="L2259" s="0" t="n">
        <f aca="false">G2259-J2259</f>
        <v>0</v>
      </c>
      <c r="M2259" s="0" t="n">
        <v>1</v>
      </c>
    </row>
    <row r="2260" customFormat="false" ht="15.8" hidden="false" customHeight="false" outlineLevel="0" collapsed="false">
      <c r="A2260" s="0" t="str">
        <f aca="false">MID(C2260,1,2)</f>
        <v>07</v>
      </c>
      <c r="B2260" s="0" t="str">
        <f aca="false">VLOOKUP(A2260,Nomenclature!$E$1:$F$9,2,0)</f>
        <v>Sport Loisir Culture</v>
      </c>
      <c r="C2260" s="5" t="s">
        <v>541</v>
      </c>
      <c r="D2260" s="4" t="s">
        <v>155</v>
      </c>
      <c r="E2260" s="4" t="s">
        <v>736</v>
      </c>
      <c r="F2260" s="4" t="n">
        <v>0.064013870646742</v>
      </c>
      <c r="G2260" s="4" t="n">
        <v>157.85714282</v>
      </c>
      <c r="H2260" s="4" t="n">
        <v>2587.946428</v>
      </c>
      <c r="I2260" s="4" t="n">
        <f aca="false">SUMIFS(bibli_modele_init!$D$1:$D$4467,bibli_modele_init!$A$1:$A$4467,$C2260,bibli_modele_init!$C$1:$C$4467,$E2260)</f>
        <v>0.116335493230615</v>
      </c>
      <c r="J2260" s="0" t="n">
        <f aca="false">SUMIFS(bibli_modele_init!$E$1:$E$4467,bibli_modele_init!$A$1:$A$4467,$C2260,bibli_modele_init!$C$1:$C$4467,$E2260)</f>
        <v>157.85714282</v>
      </c>
      <c r="K2260" s="0" t="n">
        <f aca="false">F2260-I2260</f>
        <v>-0.052321622583873</v>
      </c>
      <c r="L2260" s="0" t="n">
        <f aca="false">G2260-J2260</f>
        <v>0</v>
      </c>
      <c r="M2260" s="0" t="n">
        <v>1</v>
      </c>
    </row>
    <row r="2261" customFormat="false" ht="15.8" hidden="false" customHeight="false" outlineLevel="0" collapsed="false">
      <c r="A2261" s="0" t="str">
        <f aca="false">MID(C2261,1,2)</f>
        <v>07</v>
      </c>
      <c r="B2261" s="0" t="str">
        <f aca="false">VLOOKUP(A2261,Nomenclature!$E$1:$F$9,2,0)</f>
        <v>Sport Loisir Culture</v>
      </c>
      <c r="C2261" s="5" t="s">
        <v>541</v>
      </c>
      <c r="D2261" s="4" t="s">
        <v>239</v>
      </c>
      <c r="E2261" s="4" t="s">
        <v>737</v>
      </c>
      <c r="F2261" s="4" t="n">
        <v>0</v>
      </c>
      <c r="G2261" s="4" t="n">
        <v>0</v>
      </c>
      <c r="H2261" s="4" t="n">
        <v>0</v>
      </c>
      <c r="I2261" s="4" t="n">
        <f aca="false">SUMIFS(bibli_modele_init!$D$1:$D$4467,bibli_modele_init!$A$1:$A$4467,$C2261,bibli_modele_init!$C$1:$C$4467,$E2261)</f>
        <v>0</v>
      </c>
      <c r="J2261" s="0" t="n">
        <f aca="false">SUMIFS(bibli_modele_init!$E$1:$E$4467,bibli_modele_init!$A$1:$A$4467,$C2261,bibli_modele_init!$C$1:$C$4467,$E2261)</f>
        <v>0</v>
      </c>
      <c r="K2261" s="0" t="n">
        <f aca="false">F2261-I2261</f>
        <v>0</v>
      </c>
      <c r="L2261" s="0" t="n">
        <f aca="false">G2261-J2261</f>
        <v>0</v>
      </c>
      <c r="M2261" s="0" t="n">
        <v>1</v>
      </c>
    </row>
    <row r="2262" customFormat="false" ht="15.8" hidden="false" customHeight="false" outlineLevel="0" collapsed="false">
      <c r="A2262" s="0" t="str">
        <f aca="false">MID(C2262,1,2)</f>
        <v>07</v>
      </c>
      <c r="B2262" s="0" t="str">
        <f aca="false">VLOOKUP(A2262,Nomenclature!$E$1:$F$9,2,0)</f>
        <v>Sport Loisir Culture</v>
      </c>
      <c r="C2262" s="5" t="s">
        <v>541</v>
      </c>
      <c r="D2262" s="4" t="s">
        <v>738</v>
      </c>
      <c r="E2262" s="4" t="s">
        <v>738</v>
      </c>
      <c r="F2262" s="4" t="n">
        <v>0.15</v>
      </c>
      <c r="G2262" s="4" t="n">
        <v>20</v>
      </c>
      <c r="H2262" s="4" t="n">
        <v>0</v>
      </c>
      <c r="I2262" s="4" t="n">
        <f aca="false">SUMIFS(bibli_modele_init!$D$1:$D$4467,bibli_modele_init!$A$1:$A$4467,$C2262,bibli_modele_init!$C$1:$C$4467,$E2262)</f>
        <v>0.15</v>
      </c>
      <c r="J2262" s="0" t="n">
        <f aca="false">SUMIFS(bibli_modele_init!$E$1:$E$4467,bibli_modele_init!$A$1:$A$4467,$C2262,bibli_modele_init!$C$1:$C$4467,$E2262)</f>
        <v>20</v>
      </c>
      <c r="K2262" s="0" t="n">
        <f aca="false">F2262-I2262</f>
        <v>0</v>
      </c>
      <c r="L2262" s="0" t="n">
        <f aca="false">G2262-J2262</f>
        <v>0</v>
      </c>
      <c r="M2262" s="0" t="n">
        <v>1</v>
      </c>
    </row>
    <row r="2263" customFormat="false" ht="15.8" hidden="false" customHeight="false" outlineLevel="0" collapsed="false">
      <c r="A2263" s="0" t="str">
        <f aca="false">MID(C2263,1,2)</f>
        <v>07</v>
      </c>
      <c r="B2263" s="0" t="str">
        <f aca="false">VLOOKUP(A2263,Nomenclature!$E$1:$F$9,2,0)</f>
        <v>Sport Loisir Culture</v>
      </c>
      <c r="C2263" s="5" t="s">
        <v>688</v>
      </c>
      <c r="D2263" s="4" t="s">
        <v>155</v>
      </c>
      <c r="E2263" s="4" t="s">
        <v>732</v>
      </c>
      <c r="F2263" s="4" t="n">
        <v>0.618258977926361</v>
      </c>
      <c r="G2263" s="4" t="n">
        <v>232.85714282</v>
      </c>
      <c r="H2263" s="4" t="n">
        <v>2587.946428</v>
      </c>
      <c r="I2263" s="4" t="n">
        <f aca="false">SUMIFS(bibli_modele_init!$D$1:$D$4467,bibli_modele_init!$A$1:$A$4467,$C2263,bibli_modele_init!$C$1:$C$4467,$E2263)</f>
        <v>0.623554925632505</v>
      </c>
      <c r="J2263" s="0" t="n">
        <f aca="false">SUMIFS(bibli_modele_init!$E$1:$E$4467,bibli_modele_init!$A$1:$A$4467,$C2263,bibli_modele_init!$C$1:$C$4467,$E2263)</f>
        <v>308.85714282</v>
      </c>
      <c r="K2263" s="0" t="n">
        <f aca="false">F2263-I2263</f>
        <v>-0.00529594770614394</v>
      </c>
      <c r="L2263" s="0" t="n">
        <f aca="false">G2263-J2263</f>
        <v>-76</v>
      </c>
      <c r="M2263" s="0" t="n">
        <v>1</v>
      </c>
    </row>
    <row r="2264" customFormat="false" ht="15.8" hidden="false" customHeight="false" outlineLevel="0" collapsed="false">
      <c r="A2264" s="0" t="str">
        <f aca="false">MID(C2264,1,2)</f>
        <v>07</v>
      </c>
      <c r="B2264" s="0" t="str">
        <f aca="false">VLOOKUP(A2264,Nomenclature!$E$1:$F$9,2,0)</f>
        <v>Sport Loisir Culture</v>
      </c>
      <c r="C2264" s="5" t="s">
        <v>688</v>
      </c>
      <c r="D2264" s="4" t="s">
        <v>239</v>
      </c>
      <c r="E2264" s="4" t="s">
        <v>733</v>
      </c>
      <c r="F2264" s="4" t="n">
        <v>0.408188861570561</v>
      </c>
      <c r="G2264" s="4" t="n">
        <v>210.71428568</v>
      </c>
      <c r="H2264" s="4" t="n">
        <v>0</v>
      </c>
      <c r="I2264" s="4" t="n">
        <f aca="false">SUMIFS(bibli_modele_init!$D$1:$D$4467,bibli_modele_init!$A$1:$A$4467,$C2264,bibli_modele_init!$C$1:$C$4467,$E2264)</f>
        <v>0.402488089377032</v>
      </c>
      <c r="J2264" s="0" t="n">
        <f aca="false">SUMIFS(bibli_modele_init!$E$1:$E$4467,bibli_modele_init!$A$1:$A$4467,$C2264,bibli_modele_init!$C$1:$C$4467,$E2264)</f>
        <v>210.71428568</v>
      </c>
      <c r="K2264" s="0" t="n">
        <f aca="false">F2264-I2264</f>
        <v>0.00570077219352905</v>
      </c>
      <c r="L2264" s="0" t="n">
        <f aca="false">G2264-J2264</f>
        <v>0</v>
      </c>
      <c r="M2264" s="0" t="n">
        <v>1</v>
      </c>
    </row>
    <row r="2265" customFormat="false" ht="15.8" hidden="false" customHeight="false" outlineLevel="0" collapsed="false">
      <c r="A2265" s="0" t="str">
        <f aca="false">MID(C2265,1,2)</f>
        <v>07</v>
      </c>
      <c r="B2265" s="0" t="str">
        <f aca="false">VLOOKUP(A2265,Nomenclature!$E$1:$F$9,2,0)</f>
        <v>Sport Loisir Culture</v>
      </c>
      <c r="C2265" s="5" t="s">
        <v>688</v>
      </c>
      <c r="D2265" s="4" t="s">
        <v>155</v>
      </c>
      <c r="E2265" s="4" t="s">
        <v>734</v>
      </c>
      <c r="F2265" s="4" t="n">
        <v>0</v>
      </c>
      <c r="G2265" s="4" t="n">
        <v>0</v>
      </c>
      <c r="H2265" s="4" t="n">
        <v>0</v>
      </c>
      <c r="I2265" s="4" t="n">
        <f aca="false">SUMIFS(bibli_modele_init!$D$1:$D$4467,bibli_modele_init!$A$1:$A$4467,$C2265,bibli_modele_init!$C$1:$C$4467,$E2265)</f>
        <v>0</v>
      </c>
      <c r="J2265" s="0" t="n">
        <f aca="false">SUMIFS(bibli_modele_init!$E$1:$E$4467,bibli_modele_init!$A$1:$A$4467,$C2265,bibli_modele_init!$C$1:$C$4467,$E2265)</f>
        <v>0</v>
      </c>
      <c r="K2265" s="0" t="n">
        <f aca="false">F2265-I2265</f>
        <v>0</v>
      </c>
      <c r="L2265" s="0" t="n">
        <f aca="false">G2265-J2265</f>
        <v>0</v>
      </c>
      <c r="M2265" s="0" t="n">
        <v>1</v>
      </c>
    </row>
    <row r="2266" customFormat="false" ht="15.8" hidden="false" customHeight="false" outlineLevel="0" collapsed="false">
      <c r="A2266" s="0" t="str">
        <f aca="false">MID(C2266,1,2)</f>
        <v>07</v>
      </c>
      <c r="B2266" s="0" t="str">
        <f aca="false">VLOOKUP(A2266,Nomenclature!$E$1:$F$9,2,0)</f>
        <v>Sport Loisir Culture</v>
      </c>
      <c r="C2266" s="5" t="s">
        <v>688</v>
      </c>
      <c r="D2266" s="4" t="s">
        <v>239</v>
      </c>
      <c r="E2266" s="4" t="s">
        <v>735</v>
      </c>
      <c r="F2266" s="4" t="n">
        <v>0</v>
      </c>
      <c r="G2266" s="4" t="n">
        <v>0</v>
      </c>
      <c r="H2266" s="4" t="n">
        <v>0</v>
      </c>
      <c r="I2266" s="4" t="n">
        <f aca="false">SUMIFS(bibli_modele_init!$D$1:$D$4467,bibli_modele_init!$A$1:$A$4467,$C2266,bibli_modele_init!$C$1:$C$4467,$E2266)</f>
        <v>0</v>
      </c>
      <c r="J2266" s="0" t="n">
        <f aca="false">SUMIFS(bibli_modele_init!$E$1:$E$4467,bibli_modele_init!$A$1:$A$4467,$C2266,bibli_modele_init!$C$1:$C$4467,$E2266)</f>
        <v>0</v>
      </c>
      <c r="K2266" s="0" t="n">
        <f aca="false">F2266-I2266</f>
        <v>0</v>
      </c>
      <c r="L2266" s="0" t="n">
        <f aca="false">G2266-J2266</f>
        <v>0</v>
      </c>
      <c r="M2266" s="0" t="n">
        <v>1</v>
      </c>
    </row>
    <row r="2267" customFormat="false" ht="15.8" hidden="false" customHeight="false" outlineLevel="0" collapsed="false">
      <c r="A2267" s="0" t="str">
        <f aca="false">MID(C2267,1,2)</f>
        <v>07</v>
      </c>
      <c r="B2267" s="0" t="str">
        <f aca="false">VLOOKUP(A2267,Nomenclature!$E$1:$F$9,2,0)</f>
        <v>Sport Loisir Culture</v>
      </c>
      <c r="C2267" s="5" t="s">
        <v>688</v>
      </c>
      <c r="D2267" s="4" t="s">
        <v>155</v>
      </c>
      <c r="E2267" s="4" t="s">
        <v>736</v>
      </c>
      <c r="F2267" s="4" t="n">
        <v>0.080373667130427</v>
      </c>
      <c r="G2267" s="4" t="n">
        <v>157.85714282</v>
      </c>
      <c r="H2267" s="4" t="n">
        <v>2587.946428</v>
      </c>
      <c r="I2267" s="4" t="n">
        <f aca="false">SUMIFS(bibli_modele_init!$D$1:$D$4467,bibli_modele_init!$A$1:$A$4467,$C2267,bibli_modele_init!$C$1:$C$4467,$E2267)</f>
        <v>0.140299858267314</v>
      </c>
      <c r="J2267" s="0" t="n">
        <f aca="false">SUMIFS(bibli_modele_init!$E$1:$E$4467,bibli_modele_init!$A$1:$A$4467,$C2267,bibli_modele_init!$C$1:$C$4467,$E2267)</f>
        <v>157.85714282</v>
      </c>
      <c r="K2267" s="0" t="n">
        <f aca="false">F2267-I2267</f>
        <v>-0.059926191136887</v>
      </c>
      <c r="L2267" s="0" t="n">
        <f aca="false">G2267-J2267</f>
        <v>0</v>
      </c>
      <c r="M2267" s="0" t="n">
        <v>1</v>
      </c>
    </row>
    <row r="2268" customFormat="false" ht="15.8" hidden="false" customHeight="false" outlineLevel="0" collapsed="false">
      <c r="A2268" s="0" t="str">
        <f aca="false">MID(C2268,1,2)</f>
        <v>07</v>
      </c>
      <c r="B2268" s="0" t="str">
        <f aca="false">VLOOKUP(A2268,Nomenclature!$E$1:$F$9,2,0)</f>
        <v>Sport Loisir Culture</v>
      </c>
      <c r="C2268" s="5" t="s">
        <v>688</v>
      </c>
      <c r="D2268" s="4" t="s">
        <v>239</v>
      </c>
      <c r="E2268" s="4" t="s">
        <v>737</v>
      </c>
      <c r="F2268" s="4" t="n">
        <v>0.0530645520041729</v>
      </c>
      <c r="G2268" s="4" t="n">
        <v>145.71428568</v>
      </c>
      <c r="H2268" s="4" t="n">
        <v>0</v>
      </c>
      <c r="I2268" s="4" t="n">
        <f aca="false">SUMIFS(bibli_modele_init!$D$1:$D$4467,bibli_modele_init!$A$1:$A$4467,$C2268,bibli_modele_init!$C$1:$C$4467,$E2268)</f>
        <v>0.100622022344258</v>
      </c>
      <c r="J2268" s="0" t="n">
        <f aca="false">SUMIFS(bibli_modele_init!$E$1:$E$4467,bibli_modele_init!$A$1:$A$4467,$C2268,bibli_modele_init!$C$1:$C$4467,$E2268)</f>
        <v>145.71428568</v>
      </c>
      <c r="K2268" s="0" t="n">
        <f aca="false">F2268-I2268</f>
        <v>-0.0475574703400851</v>
      </c>
      <c r="L2268" s="0" t="n">
        <f aca="false">G2268-J2268</f>
        <v>0</v>
      </c>
      <c r="M2268" s="0" t="n">
        <v>1</v>
      </c>
    </row>
    <row r="2269" customFormat="false" ht="15.8" hidden="false" customHeight="false" outlineLevel="0" collapsed="false">
      <c r="A2269" s="0" t="str">
        <f aca="false">MID(C2269,1,2)</f>
        <v>07</v>
      </c>
      <c r="B2269" s="0" t="str">
        <f aca="false">VLOOKUP(A2269,Nomenclature!$E$1:$F$9,2,0)</f>
        <v>Sport Loisir Culture</v>
      </c>
      <c r="C2269" s="5" t="s">
        <v>688</v>
      </c>
      <c r="D2269" s="4" t="s">
        <v>738</v>
      </c>
      <c r="E2269" s="4" t="s">
        <v>738</v>
      </c>
      <c r="F2269" s="4" t="n">
        <v>0.15</v>
      </c>
      <c r="G2269" s="4" t="n">
        <v>20</v>
      </c>
      <c r="H2269" s="4" t="n">
        <v>0</v>
      </c>
      <c r="I2269" s="4" t="n">
        <f aca="false">SUMIFS(bibli_modele_init!$D$1:$D$4467,bibli_modele_init!$A$1:$A$4467,$C2269,bibli_modele_init!$C$1:$C$4467,$E2269)</f>
        <v>0.15</v>
      </c>
      <c r="J2269" s="0" t="n">
        <f aca="false">SUMIFS(bibli_modele_init!$E$1:$E$4467,bibli_modele_init!$A$1:$A$4467,$C2269,bibli_modele_init!$C$1:$C$4467,$E2269)</f>
        <v>20</v>
      </c>
      <c r="K2269" s="0" t="n">
        <f aca="false">F2269-I2269</f>
        <v>0</v>
      </c>
      <c r="L2269" s="0" t="n">
        <f aca="false">G2269-J2269</f>
        <v>0</v>
      </c>
      <c r="M2269" s="0" t="n">
        <v>1</v>
      </c>
    </row>
    <row r="2270" customFormat="false" ht="15.8" hidden="false" customHeight="false" outlineLevel="0" collapsed="false">
      <c r="A2270" s="0" t="str">
        <f aca="false">MID(C2270,1,2)</f>
        <v>08</v>
      </c>
      <c r="B2270" s="0" t="str">
        <f aca="false">VLOOKUP(A2270,Nomenclature!$E$1:$F$9,2,0)</f>
        <v>Transport</v>
      </c>
      <c r="C2270" s="5" t="s">
        <v>403</v>
      </c>
      <c r="D2270" s="4" t="s">
        <v>155</v>
      </c>
      <c r="E2270" s="4" t="s">
        <v>732</v>
      </c>
      <c r="F2270" s="4" t="n">
        <v>0.496679072</v>
      </c>
      <c r="G2270" s="4" t="n">
        <v>201.8031194</v>
      </c>
      <c r="H2270" s="4" t="n">
        <v>2232.096897</v>
      </c>
      <c r="I2270" s="4" t="n">
        <f aca="false">SUMIFS(bibli_modele_init!$D$1:$D$4467,bibli_modele_init!$A$1:$A$4467,$C2270,bibli_modele_init!$C$1:$C$4467,$E2270)</f>
        <v>0.496679072137709</v>
      </c>
      <c r="J2270" s="0" t="n">
        <f aca="false">SUMIFS(bibli_modele_init!$E$1:$E$4467,bibli_modele_init!$A$1:$A$4467,$C2270,bibli_modele_init!$C$1:$C$4467,$E2270)</f>
        <v>201.803119428689</v>
      </c>
      <c r="K2270" s="0" t="n">
        <f aca="false">F2270-I2270</f>
        <v>-1.37709010861187E-010</v>
      </c>
      <c r="L2270" s="0" t="n">
        <f aca="false">G2270-J2270</f>
        <v>-2.86889871858875E-008</v>
      </c>
      <c r="M2270" s="0" t="n">
        <v>1</v>
      </c>
    </row>
    <row r="2271" customFormat="false" ht="15.8" hidden="false" customHeight="false" outlineLevel="0" collapsed="false">
      <c r="A2271" s="0" t="str">
        <f aca="false">MID(C2271,1,2)</f>
        <v>08</v>
      </c>
      <c r="B2271" s="0" t="str">
        <f aca="false">VLOOKUP(A2271,Nomenclature!$E$1:$F$9,2,0)</f>
        <v>Transport</v>
      </c>
      <c r="C2271" s="5" t="s">
        <v>403</v>
      </c>
      <c r="D2271" s="4" t="s">
        <v>239</v>
      </c>
      <c r="E2271" s="4" t="s">
        <v>733</v>
      </c>
      <c r="F2271" s="4" t="n">
        <v>0.341776229</v>
      </c>
      <c r="G2271" s="4" t="n">
        <v>119.6037909</v>
      </c>
      <c r="H2271" s="4" t="n">
        <v>682.6832182</v>
      </c>
      <c r="I2271" s="4" t="n">
        <f aca="false">SUMIFS(bibli_modele_init!$D$1:$D$4467,bibli_modele_init!$A$1:$A$4467,$C2271,bibli_modele_init!$C$1:$C$4467,$E2271)</f>
        <v>0.341776229330308</v>
      </c>
      <c r="J2271" s="0" t="n">
        <f aca="false">SUMIFS(bibli_modele_init!$E$1:$E$4467,bibli_modele_init!$A$1:$A$4467,$C2271,bibli_modele_init!$C$1:$C$4467,$E2271)</f>
        <v>119.603790914504</v>
      </c>
      <c r="K2271" s="0" t="n">
        <f aca="false">F2271-I2271</f>
        <v>-3.30308003171353E-010</v>
      </c>
      <c r="L2271" s="0" t="n">
        <f aca="false">G2271-J2271</f>
        <v>-1.45039962262672E-008</v>
      </c>
      <c r="M2271" s="0" t="n">
        <v>1</v>
      </c>
    </row>
    <row r="2272" customFormat="false" ht="15.8" hidden="false" customHeight="false" outlineLevel="0" collapsed="false">
      <c r="A2272" s="0" t="str">
        <f aca="false">MID(C2272,1,2)</f>
        <v>08</v>
      </c>
      <c r="B2272" s="0" t="str">
        <f aca="false">VLOOKUP(A2272,Nomenclature!$E$1:$F$9,2,0)</f>
        <v>Transport</v>
      </c>
      <c r="C2272" s="5" t="s">
        <v>403</v>
      </c>
      <c r="D2272" s="4" t="s">
        <v>155</v>
      </c>
      <c r="E2272" s="4" t="s">
        <v>734</v>
      </c>
      <c r="F2272" s="4" t="n">
        <v>0.083725065</v>
      </c>
      <c r="G2272" s="4" t="n">
        <v>74.91371736</v>
      </c>
      <c r="H2272" s="4" t="n">
        <v>365.2291982</v>
      </c>
      <c r="I2272" s="4" t="n">
        <f aca="false">SUMIFS(bibli_modele_init!$D$1:$D$4467,bibli_modele_init!$A$1:$A$4467,$C2272,bibli_modele_init!$C$1:$C$4467,$E2272)</f>
        <v>0.0837250649831619</v>
      </c>
      <c r="J2272" s="0" t="n">
        <f aca="false">SUMIFS(bibli_modele_init!$E$1:$E$4467,bibli_modele_init!$A$1:$A$4467,$C2272,bibli_modele_init!$C$1:$C$4467,$E2272)</f>
        <v>74.913717355456</v>
      </c>
      <c r="K2272" s="0" t="n">
        <f aca="false">F2272-I2272</f>
        <v>1.68381003584628E-011</v>
      </c>
      <c r="L2272" s="0" t="n">
        <f aca="false">G2272-J2272</f>
        <v>4.54400606031413E-009</v>
      </c>
      <c r="M2272" s="0" t="n">
        <v>1</v>
      </c>
    </row>
    <row r="2273" customFormat="false" ht="15.8" hidden="false" customHeight="false" outlineLevel="0" collapsed="false">
      <c r="A2273" s="0" t="str">
        <f aca="false">MID(C2273,1,2)</f>
        <v>08</v>
      </c>
      <c r="B2273" s="0" t="str">
        <f aca="false">VLOOKUP(A2273,Nomenclature!$E$1:$F$9,2,0)</f>
        <v>Transport</v>
      </c>
      <c r="C2273" s="5" t="s">
        <v>403</v>
      </c>
      <c r="D2273" s="4" t="s">
        <v>239</v>
      </c>
      <c r="E2273" s="4" t="s">
        <v>735</v>
      </c>
      <c r="F2273" s="4" t="n">
        <v>0.050370433</v>
      </c>
      <c r="G2273" s="4" t="n">
        <v>83.08085725</v>
      </c>
      <c r="H2273" s="4" t="n">
        <v>323.2488407</v>
      </c>
      <c r="I2273" s="4" t="n">
        <f aca="false">SUMIFS(bibli_modele_init!$D$1:$D$4467,bibli_modele_init!$A$1:$A$4467,$C2273,bibli_modele_init!$C$1:$C$4467,$E2273)</f>
        <v>0.0503704334557675</v>
      </c>
      <c r="J2273" s="0" t="n">
        <f aca="false">SUMIFS(bibli_modele_init!$E$1:$E$4467,bibli_modele_init!$A$1:$A$4467,$C2273,bibli_modele_init!$C$1:$C$4467,$E2273)</f>
        <v>83.0808572521276</v>
      </c>
      <c r="K2273" s="0" t="n">
        <f aca="false">F2273-I2273</f>
        <v>-4.55767493190429E-010</v>
      </c>
      <c r="L2273" s="0" t="n">
        <f aca="false">G2273-J2273</f>
        <v>-2.1276065353959E-009</v>
      </c>
      <c r="M2273" s="0" t="n">
        <v>1</v>
      </c>
    </row>
    <row r="2274" customFormat="false" ht="15.8" hidden="false" customHeight="false" outlineLevel="0" collapsed="false">
      <c r="A2274" s="0" t="str">
        <f aca="false">MID(C2274,1,2)</f>
        <v>08</v>
      </c>
      <c r="B2274" s="0" t="str">
        <f aca="false">VLOOKUP(A2274,Nomenclature!$E$1:$F$9,2,0)</f>
        <v>Transport</v>
      </c>
      <c r="C2274" s="5" t="s">
        <v>403</v>
      </c>
      <c r="D2274" s="4" t="s">
        <v>155</v>
      </c>
      <c r="E2274" s="4" t="s">
        <v>736</v>
      </c>
      <c r="F2274" s="4" t="n">
        <v>0.141761275</v>
      </c>
      <c r="G2274" s="4" t="n">
        <v>99.72449489</v>
      </c>
      <c r="H2274" s="4" t="n">
        <v>976.6161479</v>
      </c>
      <c r="I2274" s="4" t="n">
        <f aca="false">SUMIFS(bibli_modele_init!$D$1:$D$4467,bibli_modele_init!$A$1:$A$4467,$C2274,bibli_modele_init!$C$1:$C$4467,$E2274)</f>
        <v>0.141761275249573</v>
      </c>
      <c r="J2274" s="0" t="n">
        <f aca="false">SUMIFS(bibli_modele_init!$E$1:$E$4467,bibli_modele_init!$A$1:$A$4467,$C2274,bibli_modele_init!$C$1:$C$4467,$E2274)</f>
        <v>99.7244948869191</v>
      </c>
      <c r="K2274" s="0" t="n">
        <f aca="false">F2274-I2274</f>
        <v>-2.49573001154246E-010</v>
      </c>
      <c r="L2274" s="0" t="n">
        <f aca="false">G2274-J2274</f>
        <v>3.08089909140108E-009</v>
      </c>
      <c r="M2274" s="0" t="n">
        <v>1</v>
      </c>
    </row>
    <row r="2275" customFormat="false" ht="15.8" hidden="false" customHeight="false" outlineLevel="0" collapsed="false">
      <c r="A2275" s="0" t="str">
        <f aca="false">MID(C2275,1,2)</f>
        <v>08</v>
      </c>
      <c r="B2275" s="0" t="str">
        <f aca="false">VLOOKUP(A2275,Nomenclature!$E$1:$F$9,2,0)</f>
        <v>Transport</v>
      </c>
      <c r="C2275" s="5" t="s">
        <v>403</v>
      </c>
      <c r="D2275" s="4" t="s">
        <v>239</v>
      </c>
      <c r="E2275" s="4" t="s">
        <v>737</v>
      </c>
      <c r="F2275" s="4" t="n">
        <v>0.093070654</v>
      </c>
      <c r="G2275" s="4" t="n">
        <v>96.12313833</v>
      </c>
      <c r="H2275" s="4" t="n">
        <v>332.0640534</v>
      </c>
      <c r="I2275" s="4" t="n">
        <f aca="false">SUMIFS(bibli_modele_init!$D$1:$D$4467,bibli_modele_init!$A$1:$A$4467,$C2275,bibli_modele_init!$C$1:$C$4467,$E2275)</f>
        <v>0.093070653975029</v>
      </c>
      <c r="J2275" s="0" t="n">
        <f aca="false">SUMIFS(bibli_modele_init!$E$1:$E$4467,bibli_modele_init!$A$1:$A$4467,$C2275,bibli_modele_init!$C$1:$C$4467,$E2275)</f>
        <v>96.1231383256027</v>
      </c>
      <c r="K2275" s="0" t="n">
        <f aca="false">F2275-I2275</f>
        <v>2.49709974919909E-011</v>
      </c>
      <c r="L2275" s="0" t="n">
        <f aca="false">G2275-J2275</f>
        <v>4.3973074070891E-009</v>
      </c>
      <c r="M2275" s="0" t="n">
        <v>1</v>
      </c>
    </row>
    <row r="2276" customFormat="false" ht="15.8" hidden="false" customHeight="false" outlineLevel="0" collapsed="false">
      <c r="A2276" s="0" t="str">
        <f aca="false">MID(C2276,1,2)</f>
        <v>08</v>
      </c>
      <c r="B2276" s="0" t="str">
        <f aca="false">VLOOKUP(A2276,Nomenclature!$E$1:$F$9,2,0)</f>
        <v>Transport</v>
      </c>
      <c r="C2276" s="5" t="s">
        <v>403</v>
      </c>
      <c r="D2276" s="4" t="s">
        <v>738</v>
      </c>
      <c r="E2276" s="4" t="s">
        <v>738</v>
      </c>
      <c r="F2276" s="4" t="n">
        <v>0.15</v>
      </c>
      <c r="G2276" s="4" t="n">
        <v>20</v>
      </c>
      <c r="H2276" s="4" t="n">
        <v>0</v>
      </c>
      <c r="I2276" s="4" t="n">
        <f aca="false">SUMIFS(bibli_modele_init!$D$1:$D$4467,bibli_modele_init!$A$1:$A$4467,$C2276,bibli_modele_init!$C$1:$C$4467,$E2276)</f>
        <v>0.150000000000002</v>
      </c>
      <c r="J2276" s="0" t="n">
        <f aca="false">SUMIFS(bibli_modele_init!$E$1:$E$4467,bibli_modele_init!$A$1:$A$4467,$C2276,bibli_modele_init!$C$1:$C$4467,$E2276)</f>
        <v>20</v>
      </c>
      <c r="K2276" s="0" t="n">
        <f aca="false">F2276-I2276</f>
        <v>-2.02615701994091E-015</v>
      </c>
      <c r="L2276" s="0" t="n">
        <f aca="false">G2276-J2276</f>
        <v>0</v>
      </c>
      <c r="M2276" s="0" t="n">
        <v>1</v>
      </c>
    </row>
    <row r="2277" customFormat="false" ht="15.8" hidden="false" customHeight="false" outlineLevel="0" collapsed="false">
      <c r="A2277" s="0" t="str">
        <f aca="false">MID(C2277,1,2)</f>
        <v>08</v>
      </c>
      <c r="B2277" s="0" t="str">
        <f aca="false">VLOOKUP(A2277,Nomenclature!$E$1:$F$9,2,0)</f>
        <v>Transport</v>
      </c>
      <c r="C2277" s="5" t="s">
        <v>548</v>
      </c>
      <c r="D2277" s="4" t="s">
        <v>155</v>
      </c>
      <c r="E2277" s="4" t="s">
        <v>732</v>
      </c>
      <c r="F2277" s="4" t="n">
        <v>0.496679072</v>
      </c>
      <c r="G2277" s="4" t="n">
        <v>201.8031194</v>
      </c>
      <c r="H2277" s="4" t="n">
        <v>2232.096897</v>
      </c>
      <c r="I2277" s="4" t="n">
        <f aca="false">SUMIFS(bibli_modele_init!$D$1:$D$4467,bibli_modele_init!$A$1:$A$4467,$C2277,bibli_modele_init!$C$1:$C$4467,$E2277)</f>
        <v>0.496679072137709</v>
      </c>
      <c r="J2277" s="0" t="n">
        <f aca="false">SUMIFS(bibli_modele_init!$E$1:$E$4467,bibli_modele_init!$A$1:$A$4467,$C2277,bibli_modele_init!$C$1:$C$4467,$E2277)</f>
        <v>201.803119428689</v>
      </c>
      <c r="K2277" s="0" t="n">
        <f aca="false">F2277-I2277</f>
        <v>-1.37709010861187E-010</v>
      </c>
      <c r="L2277" s="0" t="n">
        <f aca="false">G2277-J2277</f>
        <v>-2.86889871858875E-008</v>
      </c>
      <c r="M2277" s="0" t="n">
        <v>1</v>
      </c>
    </row>
    <row r="2278" customFormat="false" ht="15.8" hidden="false" customHeight="false" outlineLevel="0" collapsed="false">
      <c r="A2278" s="0" t="str">
        <f aca="false">MID(C2278,1,2)</f>
        <v>08</v>
      </c>
      <c r="B2278" s="0" t="str">
        <f aca="false">VLOOKUP(A2278,Nomenclature!$E$1:$F$9,2,0)</f>
        <v>Transport</v>
      </c>
      <c r="C2278" s="5" t="s">
        <v>548</v>
      </c>
      <c r="D2278" s="4" t="s">
        <v>239</v>
      </c>
      <c r="E2278" s="4" t="s">
        <v>733</v>
      </c>
      <c r="F2278" s="4" t="n">
        <v>0.341776229</v>
      </c>
      <c r="G2278" s="4" t="n">
        <v>119.6037909</v>
      </c>
      <c r="H2278" s="4" t="n">
        <v>682.6832182</v>
      </c>
      <c r="I2278" s="4" t="n">
        <f aca="false">SUMIFS(bibli_modele_init!$D$1:$D$4467,bibli_modele_init!$A$1:$A$4467,$C2278,bibli_modele_init!$C$1:$C$4467,$E2278)</f>
        <v>0.341776229330308</v>
      </c>
      <c r="J2278" s="0" t="n">
        <f aca="false">SUMIFS(bibli_modele_init!$E$1:$E$4467,bibli_modele_init!$A$1:$A$4467,$C2278,bibli_modele_init!$C$1:$C$4467,$E2278)</f>
        <v>119.603790914504</v>
      </c>
      <c r="K2278" s="0" t="n">
        <f aca="false">F2278-I2278</f>
        <v>-3.30308003171353E-010</v>
      </c>
      <c r="L2278" s="0" t="n">
        <f aca="false">G2278-J2278</f>
        <v>-1.45039962262672E-008</v>
      </c>
      <c r="M2278" s="0" t="n">
        <v>1</v>
      </c>
    </row>
    <row r="2279" customFormat="false" ht="15.8" hidden="false" customHeight="false" outlineLevel="0" collapsed="false">
      <c r="A2279" s="0" t="str">
        <f aca="false">MID(C2279,1,2)</f>
        <v>08</v>
      </c>
      <c r="B2279" s="0" t="str">
        <f aca="false">VLOOKUP(A2279,Nomenclature!$E$1:$F$9,2,0)</f>
        <v>Transport</v>
      </c>
      <c r="C2279" s="5" t="s">
        <v>548</v>
      </c>
      <c r="D2279" s="4" t="s">
        <v>155</v>
      </c>
      <c r="E2279" s="4" t="s">
        <v>734</v>
      </c>
      <c r="F2279" s="4" t="n">
        <v>0.083725065</v>
      </c>
      <c r="G2279" s="4" t="n">
        <v>74.91371736</v>
      </c>
      <c r="H2279" s="4" t="n">
        <v>365.2291982</v>
      </c>
      <c r="I2279" s="4" t="n">
        <f aca="false">SUMIFS(bibli_modele_init!$D$1:$D$4467,bibli_modele_init!$A$1:$A$4467,$C2279,bibli_modele_init!$C$1:$C$4467,$E2279)</f>
        <v>0.0837250649831619</v>
      </c>
      <c r="J2279" s="0" t="n">
        <f aca="false">SUMIFS(bibli_modele_init!$E$1:$E$4467,bibli_modele_init!$A$1:$A$4467,$C2279,bibli_modele_init!$C$1:$C$4467,$E2279)</f>
        <v>74.913717355456</v>
      </c>
      <c r="K2279" s="0" t="n">
        <f aca="false">F2279-I2279</f>
        <v>1.68381003584628E-011</v>
      </c>
      <c r="L2279" s="0" t="n">
        <f aca="false">G2279-J2279</f>
        <v>4.54400606031413E-009</v>
      </c>
      <c r="M2279" s="0" t="n">
        <v>1</v>
      </c>
    </row>
    <row r="2280" customFormat="false" ht="15.8" hidden="false" customHeight="false" outlineLevel="0" collapsed="false">
      <c r="A2280" s="0" t="str">
        <f aca="false">MID(C2280,1,2)</f>
        <v>08</v>
      </c>
      <c r="B2280" s="0" t="str">
        <f aca="false">VLOOKUP(A2280,Nomenclature!$E$1:$F$9,2,0)</f>
        <v>Transport</v>
      </c>
      <c r="C2280" s="5" t="s">
        <v>548</v>
      </c>
      <c r="D2280" s="4" t="s">
        <v>239</v>
      </c>
      <c r="E2280" s="4" t="s">
        <v>735</v>
      </c>
      <c r="F2280" s="4" t="n">
        <v>0.050370433</v>
      </c>
      <c r="G2280" s="4" t="n">
        <v>83.08085725</v>
      </c>
      <c r="H2280" s="4" t="n">
        <v>323.2488407</v>
      </c>
      <c r="I2280" s="4" t="n">
        <f aca="false">SUMIFS(bibli_modele_init!$D$1:$D$4467,bibli_modele_init!$A$1:$A$4467,$C2280,bibli_modele_init!$C$1:$C$4467,$E2280)</f>
        <v>0.0503704334557675</v>
      </c>
      <c r="J2280" s="0" t="n">
        <f aca="false">SUMIFS(bibli_modele_init!$E$1:$E$4467,bibli_modele_init!$A$1:$A$4467,$C2280,bibli_modele_init!$C$1:$C$4467,$E2280)</f>
        <v>83.0808572521276</v>
      </c>
      <c r="K2280" s="0" t="n">
        <f aca="false">F2280-I2280</f>
        <v>-4.55767493190429E-010</v>
      </c>
      <c r="L2280" s="0" t="n">
        <f aca="false">G2280-J2280</f>
        <v>-2.1276065353959E-009</v>
      </c>
      <c r="M2280" s="0" t="n">
        <v>1</v>
      </c>
    </row>
    <row r="2281" customFormat="false" ht="15.8" hidden="false" customHeight="false" outlineLevel="0" collapsed="false">
      <c r="A2281" s="0" t="str">
        <f aca="false">MID(C2281,1,2)</f>
        <v>08</v>
      </c>
      <c r="B2281" s="0" t="str">
        <f aca="false">VLOOKUP(A2281,Nomenclature!$E$1:$F$9,2,0)</f>
        <v>Transport</v>
      </c>
      <c r="C2281" s="5" t="s">
        <v>548</v>
      </c>
      <c r="D2281" s="4" t="s">
        <v>155</v>
      </c>
      <c r="E2281" s="4" t="s">
        <v>736</v>
      </c>
      <c r="F2281" s="4" t="n">
        <v>0.141761275</v>
      </c>
      <c r="G2281" s="4" t="n">
        <v>99.72449489</v>
      </c>
      <c r="H2281" s="4" t="n">
        <v>976.6161479</v>
      </c>
      <c r="I2281" s="4" t="n">
        <f aca="false">SUMIFS(bibli_modele_init!$D$1:$D$4467,bibli_modele_init!$A$1:$A$4467,$C2281,bibli_modele_init!$C$1:$C$4467,$E2281)</f>
        <v>0.141761275249573</v>
      </c>
      <c r="J2281" s="0" t="n">
        <f aca="false">SUMIFS(bibli_modele_init!$E$1:$E$4467,bibli_modele_init!$A$1:$A$4467,$C2281,bibli_modele_init!$C$1:$C$4467,$E2281)</f>
        <v>99.7244948869191</v>
      </c>
      <c r="K2281" s="0" t="n">
        <f aca="false">F2281-I2281</f>
        <v>-2.49573001154246E-010</v>
      </c>
      <c r="L2281" s="0" t="n">
        <f aca="false">G2281-J2281</f>
        <v>3.08089909140108E-009</v>
      </c>
      <c r="M2281" s="0" t="n">
        <v>1</v>
      </c>
    </row>
    <row r="2282" customFormat="false" ht="15.8" hidden="false" customHeight="false" outlineLevel="0" collapsed="false">
      <c r="A2282" s="0" t="str">
        <f aca="false">MID(C2282,1,2)</f>
        <v>08</v>
      </c>
      <c r="B2282" s="0" t="str">
        <f aca="false">VLOOKUP(A2282,Nomenclature!$E$1:$F$9,2,0)</f>
        <v>Transport</v>
      </c>
      <c r="C2282" s="5" t="s">
        <v>548</v>
      </c>
      <c r="D2282" s="4" t="s">
        <v>239</v>
      </c>
      <c r="E2282" s="4" t="s">
        <v>737</v>
      </c>
      <c r="F2282" s="4" t="n">
        <v>0.093070654</v>
      </c>
      <c r="G2282" s="4" t="n">
        <v>96.12313833</v>
      </c>
      <c r="H2282" s="4" t="n">
        <v>332.0640534</v>
      </c>
      <c r="I2282" s="4" t="n">
        <f aca="false">SUMIFS(bibli_modele_init!$D$1:$D$4467,bibli_modele_init!$A$1:$A$4467,$C2282,bibli_modele_init!$C$1:$C$4467,$E2282)</f>
        <v>0.093070653975029</v>
      </c>
      <c r="J2282" s="0" t="n">
        <f aca="false">SUMIFS(bibli_modele_init!$E$1:$E$4467,bibli_modele_init!$A$1:$A$4467,$C2282,bibli_modele_init!$C$1:$C$4467,$E2282)</f>
        <v>96.1231383256027</v>
      </c>
      <c r="K2282" s="0" t="n">
        <f aca="false">F2282-I2282</f>
        <v>2.49709974919909E-011</v>
      </c>
      <c r="L2282" s="0" t="n">
        <f aca="false">G2282-J2282</f>
        <v>4.3973074070891E-009</v>
      </c>
      <c r="M2282" s="0" t="n">
        <v>1</v>
      </c>
    </row>
    <row r="2283" customFormat="false" ht="15.8" hidden="false" customHeight="false" outlineLevel="0" collapsed="false">
      <c r="A2283" s="0" t="str">
        <f aca="false">MID(C2283,1,2)</f>
        <v>08</v>
      </c>
      <c r="B2283" s="0" t="str">
        <f aca="false">VLOOKUP(A2283,Nomenclature!$E$1:$F$9,2,0)</f>
        <v>Transport</v>
      </c>
      <c r="C2283" s="5" t="s">
        <v>548</v>
      </c>
      <c r="D2283" s="4" t="s">
        <v>738</v>
      </c>
      <c r="E2283" s="4" t="s">
        <v>738</v>
      </c>
      <c r="F2283" s="4" t="n">
        <v>0.15</v>
      </c>
      <c r="G2283" s="4" t="n">
        <v>20</v>
      </c>
      <c r="H2283" s="4" t="n">
        <v>0</v>
      </c>
      <c r="I2283" s="4" t="n">
        <f aca="false">SUMIFS(bibli_modele_init!$D$1:$D$4467,bibli_modele_init!$A$1:$A$4467,$C2283,bibli_modele_init!$C$1:$C$4467,$E2283)</f>
        <v>0.150000000000002</v>
      </c>
      <c r="J2283" s="0" t="n">
        <f aca="false">SUMIFS(bibli_modele_init!$E$1:$E$4467,bibli_modele_init!$A$1:$A$4467,$C2283,bibli_modele_init!$C$1:$C$4467,$E2283)</f>
        <v>20</v>
      </c>
      <c r="K2283" s="0" t="n">
        <f aca="false">F2283-I2283</f>
        <v>-2.02615701994091E-015</v>
      </c>
      <c r="L2283" s="0" t="n">
        <f aca="false">G2283-J2283</f>
        <v>0</v>
      </c>
      <c r="M2283" s="0" t="n">
        <v>1</v>
      </c>
    </row>
    <row r="2284" customFormat="false" ht="15.8" hidden="false" customHeight="false" outlineLevel="0" collapsed="false">
      <c r="A2284" s="0" t="str">
        <f aca="false">MID(C2284,1,2)</f>
        <v>08</v>
      </c>
      <c r="B2284" s="0" t="str">
        <f aca="false">VLOOKUP(A2284,Nomenclature!$E$1:$F$9,2,0)</f>
        <v>Transport</v>
      </c>
      <c r="C2284" s="5" t="s">
        <v>695</v>
      </c>
      <c r="D2284" s="4" t="s">
        <v>155</v>
      </c>
      <c r="E2284" s="4" t="s">
        <v>732</v>
      </c>
      <c r="F2284" s="4" t="n">
        <v>0.496679072</v>
      </c>
      <c r="G2284" s="4" t="n">
        <v>201.8031194</v>
      </c>
      <c r="H2284" s="4" t="n">
        <v>2232.096897</v>
      </c>
      <c r="I2284" s="4" t="n">
        <f aca="false">SUMIFS(bibli_modele_init!$D$1:$D$4467,bibli_modele_init!$A$1:$A$4467,$C2284,bibli_modele_init!$C$1:$C$4467,$E2284)</f>
        <v>0.496679072137709</v>
      </c>
      <c r="J2284" s="0" t="n">
        <f aca="false">SUMIFS(bibli_modele_init!$E$1:$E$4467,bibli_modele_init!$A$1:$A$4467,$C2284,bibli_modele_init!$C$1:$C$4467,$E2284)</f>
        <v>201.803119428689</v>
      </c>
      <c r="K2284" s="0" t="n">
        <f aca="false">F2284-I2284</f>
        <v>-1.37709010861187E-010</v>
      </c>
      <c r="L2284" s="0" t="n">
        <f aca="false">G2284-J2284</f>
        <v>-2.86889871858875E-008</v>
      </c>
      <c r="M2284" s="0" t="n">
        <v>1</v>
      </c>
    </row>
    <row r="2285" customFormat="false" ht="15.8" hidden="false" customHeight="false" outlineLevel="0" collapsed="false">
      <c r="A2285" s="0" t="str">
        <f aca="false">MID(C2285,1,2)</f>
        <v>08</v>
      </c>
      <c r="B2285" s="0" t="str">
        <f aca="false">VLOOKUP(A2285,Nomenclature!$E$1:$F$9,2,0)</f>
        <v>Transport</v>
      </c>
      <c r="C2285" s="5" t="s">
        <v>695</v>
      </c>
      <c r="D2285" s="4" t="s">
        <v>239</v>
      </c>
      <c r="E2285" s="4" t="s">
        <v>733</v>
      </c>
      <c r="F2285" s="4" t="n">
        <v>0.341776229</v>
      </c>
      <c r="G2285" s="4" t="n">
        <v>119.6037909</v>
      </c>
      <c r="H2285" s="4" t="n">
        <v>682.6832182</v>
      </c>
      <c r="I2285" s="4" t="n">
        <f aca="false">SUMIFS(bibli_modele_init!$D$1:$D$4467,bibli_modele_init!$A$1:$A$4467,$C2285,bibli_modele_init!$C$1:$C$4467,$E2285)</f>
        <v>0.341776229330308</v>
      </c>
      <c r="J2285" s="0" t="n">
        <f aca="false">SUMIFS(bibli_modele_init!$E$1:$E$4467,bibli_modele_init!$A$1:$A$4467,$C2285,bibli_modele_init!$C$1:$C$4467,$E2285)</f>
        <v>119.603790914504</v>
      </c>
      <c r="K2285" s="0" t="n">
        <f aca="false">F2285-I2285</f>
        <v>-3.30308003171353E-010</v>
      </c>
      <c r="L2285" s="0" t="n">
        <f aca="false">G2285-J2285</f>
        <v>-1.45039962262672E-008</v>
      </c>
      <c r="M2285" s="0" t="n">
        <v>1</v>
      </c>
    </row>
    <row r="2286" customFormat="false" ht="15.8" hidden="false" customHeight="false" outlineLevel="0" collapsed="false">
      <c r="A2286" s="0" t="str">
        <f aca="false">MID(C2286,1,2)</f>
        <v>08</v>
      </c>
      <c r="B2286" s="0" t="str">
        <f aca="false">VLOOKUP(A2286,Nomenclature!$E$1:$F$9,2,0)</f>
        <v>Transport</v>
      </c>
      <c r="C2286" s="5" t="s">
        <v>695</v>
      </c>
      <c r="D2286" s="4" t="s">
        <v>155</v>
      </c>
      <c r="E2286" s="4" t="s">
        <v>734</v>
      </c>
      <c r="F2286" s="4" t="n">
        <v>0.083725065</v>
      </c>
      <c r="G2286" s="4" t="n">
        <v>74.91371736</v>
      </c>
      <c r="H2286" s="4" t="n">
        <v>365.2291982</v>
      </c>
      <c r="I2286" s="4" t="n">
        <f aca="false">SUMIFS(bibli_modele_init!$D$1:$D$4467,bibli_modele_init!$A$1:$A$4467,$C2286,bibli_modele_init!$C$1:$C$4467,$E2286)</f>
        <v>0.0837250649831619</v>
      </c>
      <c r="J2286" s="0" t="n">
        <f aca="false">SUMIFS(bibli_modele_init!$E$1:$E$4467,bibli_modele_init!$A$1:$A$4467,$C2286,bibli_modele_init!$C$1:$C$4467,$E2286)</f>
        <v>74.913717355456</v>
      </c>
      <c r="K2286" s="0" t="n">
        <f aca="false">F2286-I2286</f>
        <v>1.68381003584628E-011</v>
      </c>
      <c r="L2286" s="0" t="n">
        <f aca="false">G2286-J2286</f>
        <v>4.54400606031413E-009</v>
      </c>
      <c r="M2286" s="0" t="n">
        <v>1</v>
      </c>
    </row>
    <row r="2287" customFormat="false" ht="15.8" hidden="false" customHeight="false" outlineLevel="0" collapsed="false">
      <c r="A2287" s="0" t="str">
        <f aca="false">MID(C2287,1,2)</f>
        <v>08</v>
      </c>
      <c r="B2287" s="0" t="str">
        <f aca="false">VLOOKUP(A2287,Nomenclature!$E$1:$F$9,2,0)</f>
        <v>Transport</v>
      </c>
      <c r="C2287" s="5" t="s">
        <v>695</v>
      </c>
      <c r="D2287" s="4" t="s">
        <v>239</v>
      </c>
      <c r="E2287" s="4" t="s">
        <v>735</v>
      </c>
      <c r="F2287" s="4" t="n">
        <v>0.050370433</v>
      </c>
      <c r="G2287" s="4" t="n">
        <v>83.08085725</v>
      </c>
      <c r="H2287" s="4" t="n">
        <v>323.2488407</v>
      </c>
      <c r="I2287" s="4" t="n">
        <f aca="false">SUMIFS(bibli_modele_init!$D$1:$D$4467,bibli_modele_init!$A$1:$A$4467,$C2287,bibli_modele_init!$C$1:$C$4467,$E2287)</f>
        <v>0.0503704334557675</v>
      </c>
      <c r="J2287" s="0" t="n">
        <f aca="false">SUMIFS(bibli_modele_init!$E$1:$E$4467,bibli_modele_init!$A$1:$A$4467,$C2287,bibli_modele_init!$C$1:$C$4467,$E2287)</f>
        <v>83.0808572521276</v>
      </c>
      <c r="K2287" s="0" t="n">
        <f aca="false">F2287-I2287</f>
        <v>-4.55767493190429E-010</v>
      </c>
      <c r="L2287" s="0" t="n">
        <f aca="false">G2287-J2287</f>
        <v>-2.1276065353959E-009</v>
      </c>
      <c r="M2287" s="0" t="n">
        <v>1</v>
      </c>
    </row>
    <row r="2288" customFormat="false" ht="15.8" hidden="false" customHeight="false" outlineLevel="0" collapsed="false">
      <c r="A2288" s="0" t="str">
        <f aca="false">MID(C2288,1,2)</f>
        <v>08</v>
      </c>
      <c r="B2288" s="0" t="str">
        <f aca="false">VLOOKUP(A2288,Nomenclature!$E$1:$F$9,2,0)</f>
        <v>Transport</v>
      </c>
      <c r="C2288" s="5" t="s">
        <v>695</v>
      </c>
      <c r="D2288" s="4" t="s">
        <v>155</v>
      </c>
      <c r="E2288" s="4" t="s">
        <v>736</v>
      </c>
      <c r="F2288" s="4" t="n">
        <v>0.141761275</v>
      </c>
      <c r="G2288" s="4" t="n">
        <v>99.72449489</v>
      </c>
      <c r="H2288" s="4" t="n">
        <v>976.6161479</v>
      </c>
      <c r="I2288" s="4" t="n">
        <f aca="false">SUMIFS(bibli_modele_init!$D$1:$D$4467,bibli_modele_init!$A$1:$A$4467,$C2288,bibli_modele_init!$C$1:$C$4467,$E2288)</f>
        <v>0.141761275249573</v>
      </c>
      <c r="J2288" s="0" t="n">
        <f aca="false">SUMIFS(bibli_modele_init!$E$1:$E$4467,bibli_modele_init!$A$1:$A$4467,$C2288,bibli_modele_init!$C$1:$C$4467,$E2288)</f>
        <v>99.7244948869191</v>
      </c>
      <c r="K2288" s="0" t="n">
        <f aca="false">F2288-I2288</f>
        <v>-2.49573001154246E-010</v>
      </c>
      <c r="L2288" s="0" t="n">
        <f aca="false">G2288-J2288</f>
        <v>3.08089909140108E-009</v>
      </c>
      <c r="M2288" s="0" t="n">
        <v>1</v>
      </c>
    </row>
    <row r="2289" customFormat="false" ht="15.8" hidden="false" customHeight="false" outlineLevel="0" collapsed="false">
      <c r="A2289" s="0" t="str">
        <f aca="false">MID(C2289,1,2)</f>
        <v>08</v>
      </c>
      <c r="B2289" s="0" t="str">
        <f aca="false">VLOOKUP(A2289,Nomenclature!$E$1:$F$9,2,0)</f>
        <v>Transport</v>
      </c>
      <c r="C2289" s="5" t="s">
        <v>695</v>
      </c>
      <c r="D2289" s="4" t="s">
        <v>239</v>
      </c>
      <c r="E2289" s="4" t="s">
        <v>737</v>
      </c>
      <c r="F2289" s="4" t="n">
        <v>0.093070654</v>
      </c>
      <c r="G2289" s="4" t="n">
        <v>96.12313833</v>
      </c>
      <c r="H2289" s="4" t="n">
        <v>332.0640534</v>
      </c>
      <c r="I2289" s="4" t="n">
        <f aca="false">SUMIFS(bibli_modele_init!$D$1:$D$4467,bibli_modele_init!$A$1:$A$4467,$C2289,bibli_modele_init!$C$1:$C$4467,$E2289)</f>
        <v>0.093070653975029</v>
      </c>
      <c r="J2289" s="0" t="n">
        <f aca="false">SUMIFS(bibli_modele_init!$E$1:$E$4467,bibli_modele_init!$A$1:$A$4467,$C2289,bibli_modele_init!$C$1:$C$4467,$E2289)</f>
        <v>96.1231383256027</v>
      </c>
      <c r="K2289" s="0" t="n">
        <f aca="false">F2289-I2289</f>
        <v>2.49709974919909E-011</v>
      </c>
      <c r="L2289" s="0" t="n">
        <f aca="false">G2289-J2289</f>
        <v>4.3973074070891E-009</v>
      </c>
      <c r="M2289" s="0" t="n">
        <v>1</v>
      </c>
    </row>
    <row r="2290" customFormat="false" ht="15.8" hidden="false" customHeight="false" outlineLevel="0" collapsed="false">
      <c r="A2290" s="0" t="str">
        <f aca="false">MID(C2290,1,2)</f>
        <v>08</v>
      </c>
      <c r="B2290" s="0" t="str">
        <f aca="false">VLOOKUP(A2290,Nomenclature!$E$1:$F$9,2,0)</f>
        <v>Transport</v>
      </c>
      <c r="C2290" s="5" t="s">
        <v>695</v>
      </c>
      <c r="D2290" s="4" t="s">
        <v>738</v>
      </c>
      <c r="E2290" s="4" t="s">
        <v>738</v>
      </c>
      <c r="F2290" s="4" t="n">
        <v>0.15</v>
      </c>
      <c r="G2290" s="4" t="n">
        <v>20</v>
      </c>
      <c r="H2290" s="4" t="n">
        <v>0</v>
      </c>
      <c r="I2290" s="4" t="n">
        <f aca="false">SUMIFS(bibli_modele_init!$D$1:$D$4467,bibli_modele_init!$A$1:$A$4467,$C2290,bibli_modele_init!$C$1:$C$4467,$E2290)</f>
        <v>0.150000000000002</v>
      </c>
      <c r="J2290" s="0" t="n">
        <f aca="false">SUMIFS(bibli_modele_init!$E$1:$E$4467,bibli_modele_init!$A$1:$A$4467,$C2290,bibli_modele_init!$C$1:$C$4467,$E2290)</f>
        <v>20</v>
      </c>
      <c r="K2290" s="0" t="n">
        <f aca="false">F2290-I2290</f>
        <v>-2.02615701994091E-015</v>
      </c>
      <c r="L2290" s="0" t="n">
        <f aca="false">G2290-J2290</f>
        <v>0</v>
      </c>
      <c r="M2290" s="0" t="n">
        <v>1</v>
      </c>
    </row>
    <row r="2291" customFormat="false" ht="15.8" hidden="false" customHeight="false" outlineLevel="0" collapsed="false">
      <c r="A2291" s="0" t="str">
        <f aca="false">MID(C2291,1,2)</f>
        <v>08</v>
      </c>
      <c r="B2291" s="0" t="str">
        <f aca="false">VLOOKUP(A2291,Nomenclature!$E$1:$F$9,2,0)</f>
        <v>Transport</v>
      </c>
      <c r="C2291" s="5" t="s">
        <v>406</v>
      </c>
      <c r="D2291" s="4" t="s">
        <v>155</v>
      </c>
      <c r="E2291" s="4" t="s">
        <v>732</v>
      </c>
      <c r="F2291" s="4" t="n">
        <v>0.496679072</v>
      </c>
      <c r="G2291" s="4" t="n">
        <v>201.8031194</v>
      </c>
      <c r="H2291" s="4" t="n">
        <v>2232.096897</v>
      </c>
      <c r="I2291" s="4" t="n">
        <f aca="false">SUMIFS(bibli_modele_init!$D$1:$D$4467,bibli_modele_init!$A$1:$A$4467,$C2291,bibli_modele_init!$C$1:$C$4467,$E2291)</f>
        <v>0.496679072137709</v>
      </c>
      <c r="J2291" s="0" t="n">
        <f aca="false">SUMIFS(bibli_modele_init!$E$1:$E$4467,bibli_modele_init!$A$1:$A$4467,$C2291,bibli_modele_init!$C$1:$C$4467,$E2291)</f>
        <v>201.803119428689</v>
      </c>
      <c r="K2291" s="0" t="n">
        <f aca="false">F2291-I2291</f>
        <v>-1.37709010861187E-010</v>
      </c>
      <c r="L2291" s="0" t="n">
        <f aca="false">G2291-J2291</f>
        <v>-2.86889871858875E-008</v>
      </c>
      <c r="M2291" s="0" t="n">
        <v>1</v>
      </c>
    </row>
    <row r="2292" customFormat="false" ht="15.8" hidden="false" customHeight="false" outlineLevel="0" collapsed="false">
      <c r="A2292" s="0" t="str">
        <f aca="false">MID(C2292,1,2)</f>
        <v>08</v>
      </c>
      <c r="B2292" s="0" t="str">
        <f aca="false">VLOOKUP(A2292,Nomenclature!$E$1:$F$9,2,0)</f>
        <v>Transport</v>
      </c>
      <c r="C2292" s="5" t="s">
        <v>406</v>
      </c>
      <c r="D2292" s="4" t="s">
        <v>239</v>
      </c>
      <c r="E2292" s="4" t="s">
        <v>733</v>
      </c>
      <c r="F2292" s="4" t="n">
        <v>0.341776229</v>
      </c>
      <c r="G2292" s="4" t="n">
        <v>119.6037909</v>
      </c>
      <c r="H2292" s="4" t="n">
        <v>682.6832182</v>
      </c>
      <c r="I2292" s="4" t="n">
        <f aca="false">SUMIFS(bibli_modele_init!$D$1:$D$4467,bibli_modele_init!$A$1:$A$4467,$C2292,bibli_modele_init!$C$1:$C$4467,$E2292)</f>
        <v>0.341776229330308</v>
      </c>
      <c r="J2292" s="0" t="n">
        <f aca="false">SUMIFS(bibli_modele_init!$E$1:$E$4467,bibli_modele_init!$A$1:$A$4467,$C2292,bibli_modele_init!$C$1:$C$4467,$E2292)</f>
        <v>119.603790914504</v>
      </c>
      <c r="K2292" s="0" t="n">
        <f aca="false">F2292-I2292</f>
        <v>-3.30308003171353E-010</v>
      </c>
      <c r="L2292" s="0" t="n">
        <f aca="false">G2292-J2292</f>
        <v>-1.45039962262672E-008</v>
      </c>
      <c r="M2292" s="0" t="n">
        <v>1</v>
      </c>
    </row>
    <row r="2293" customFormat="false" ht="15.8" hidden="false" customHeight="false" outlineLevel="0" collapsed="false">
      <c r="A2293" s="0" t="str">
        <f aca="false">MID(C2293,1,2)</f>
        <v>08</v>
      </c>
      <c r="B2293" s="0" t="str">
        <f aca="false">VLOOKUP(A2293,Nomenclature!$E$1:$F$9,2,0)</f>
        <v>Transport</v>
      </c>
      <c r="C2293" s="5" t="s">
        <v>406</v>
      </c>
      <c r="D2293" s="4" t="s">
        <v>155</v>
      </c>
      <c r="E2293" s="4" t="s">
        <v>734</v>
      </c>
      <c r="F2293" s="4" t="n">
        <v>0.083725065</v>
      </c>
      <c r="G2293" s="4" t="n">
        <v>74.91371736</v>
      </c>
      <c r="H2293" s="4" t="n">
        <v>365.2291982</v>
      </c>
      <c r="I2293" s="4" t="n">
        <f aca="false">SUMIFS(bibli_modele_init!$D$1:$D$4467,bibli_modele_init!$A$1:$A$4467,$C2293,bibli_modele_init!$C$1:$C$4467,$E2293)</f>
        <v>0.0837250649831619</v>
      </c>
      <c r="J2293" s="0" t="n">
        <f aca="false">SUMIFS(bibli_modele_init!$E$1:$E$4467,bibli_modele_init!$A$1:$A$4467,$C2293,bibli_modele_init!$C$1:$C$4467,$E2293)</f>
        <v>74.913717355456</v>
      </c>
      <c r="K2293" s="0" t="n">
        <f aca="false">F2293-I2293</f>
        <v>1.68381003584628E-011</v>
      </c>
      <c r="L2293" s="0" t="n">
        <f aca="false">G2293-J2293</f>
        <v>4.54400606031413E-009</v>
      </c>
      <c r="M2293" s="0" t="n">
        <v>1</v>
      </c>
    </row>
    <row r="2294" customFormat="false" ht="15.8" hidden="false" customHeight="false" outlineLevel="0" collapsed="false">
      <c r="A2294" s="0" t="str">
        <f aca="false">MID(C2294,1,2)</f>
        <v>08</v>
      </c>
      <c r="B2294" s="0" t="str">
        <f aca="false">VLOOKUP(A2294,Nomenclature!$E$1:$F$9,2,0)</f>
        <v>Transport</v>
      </c>
      <c r="C2294" s="5" t="s">
        <v>406</v>
      </c>
      <c r="D2294" s="4" t="s">
        <v>239</v>
      </c>
      <c r="E2294" s="4" t="s">
        <v>735</v>
      </c>
      <c r="F2294" s="4" t="n">
        <v>0.050370433</v>
      </c>
      <c r="G2294" s="4" t="n">
        <v>83.08085725</v>
      </c>
      <c r="H2294" s="4" t="n">
        <v>323.2488407</v>
      </c>
      <c r="I2294" s="4" t="n">
        <f aca="false">SUMIFS(bibli_modele_init!$D$1:$D$4467,bibli_modele_init!$A$1:$A$4467,$C2294,bibli_modele_init!$C$1:$C$4467,$E2294)</f>
        <v>0.0503704334557675</v>
      </c>
      <c r="J2294" s="0" t="n">
        <f aca="false">SUMIFS(bibli_modele_init!$E$1:$E$4467,bibli_modele_init!$A$1:$A$4467,$C2294,bibli_modele_init!$C$1:$C$4467,$E2294)</f>
        <v>83.0808572521276</v>
      </c>
      <c r="K2294" s="0" t="n">
        <f aca="false">F2294-I2294</f>
        <v>-4.55767493190429E-010</v>
      </c>
      <c r="L2294" s="0" t="n">
        <f aca="false">G2294-J2294</f>
        <v>-2.1276065353959E-009</v>
      </c>
      <c r="M2294" s="0" t="n">
        <v>1</v>
      </c>
    </row>
    <row r="2295" customFormat="false" ht="15.8" hidden="false" customHeight="false" outlineLevel="0" collapsed="false">
      <c r="A2295" s="0" t="str">
        <f aca="false">MID(C2295,1,2)</f>
        <v>08</v>
      </c>
      <c r="B2295" s="0" t="str">
        <f aca="false">VLOOKUP(A2295,Nomenclature!$E$1:$F$9,2,0)</f>
        <v>Transport</v>
      </c>
      <c r="C2295" s="5" t="s">
        <v>406</v>
      </c>
      <c r="D2295" s="4" t="s">
        <v>155</v>
      </c>
      <c r="E2295" s="4" t="s">
        <v>736</v>
      </c>
      <c r="F2295" s="4" t="n">
        <v>0.141761275</v>
      </c>
      <c r="G2295" s="4" t="n">
        <v>99.72449489</v>
      </c>
      <c r="H2295" s="4" t="n">
        <v>976.6161479</v>
      </c>
      <c r="I2295" s="4" t="n">
        <f aca="false">SUMIFS(bibli_modele_init!$D$1:$D$4467,bibli_modele_init!$A$1:$A$4467,$C2295,bibli_modele_init!$C$1:$C$4467,$E2295)</f>
        <v>0.141761275249573</v>
      </c>
      <c r="J2295" s="0" t="n">
        <f aca="false">SUMIFS(bibli_modele_init!$E$1:$E$4467,bibli_modele_init!$A$1:$A$4467,$C2295,bibli_modele_init!$C$1:$C$4467,$E2295)</f>
        <v>99.7244948869191</v>
      </c>
      <c r="K2295" s="0" t="n">
        <f aca="false">F2295-I2295</f>
        <v>-2.49573001154246E-010</v>
      </c>
      <c r="L2295" s="0" t="n">
        <f aca="false">G2295-J2295</f>
        <v>3.08089909140108E-009</v>
      </c>
      <c r="M2295" s="0" t="n">
        <v>1</v>
      </c>
    </row>
    <row r="2296" customFormat="false" ht="15.8" hidden="false" customHeight="false" outlineLevel="0" collapsed="false">
      <c r="A2296" s="0" t="str">
        <f aca="false">MID(C2296,1,2)</f>
        <v>08</v>
      </c>
      <c r="B2296" s="0" t="str">
        <f aca="false">VLOOKUP(A2296,Nomenclature!$E$1:$F$9,2,0)</f>
        <v>Transport</v>
      </c>
      <c r="C2296" s="5" t="s">
        <v>406</v>
      </c>
      <c r="D2296" s="4" t="s">
        <v>239</v>
      </c>
      <c r="E2296" s="4" t="s">
        <v>737</v>
      </c>
      <c r="F2296" s="4" t="n">
        <v>0.093070654</v>
      </c>
      <c r="G2296" s="4" t="n">
        <v>96.12313833</v>
      </c>
      <c r="H2296" s="4" t="n">
        <v>332.0640534</v>
      </c>
      <c r="I2296" s="4" t="n">
        <f aca="false">SUMIFS(bibli_modele_init!$D$1:$D$4467,bibli_modele_init!$A$1:$A$4467,$C2296,bibli_modele_init!$C$1:$C$4467,$E2296)</f>
        <v>0.093070653975029</v>
      </c>
      <c r="J2296" s="0" t="n">
        <f aca="false">SUMIFS(bibli_modele_init!$E$1:$E$4467,bibli_modele_init!$A$1:$A$4467,$C2296,bibli_modele_init!$C$1:$C$4467,$E2296)</f>
        <v>96.1231383256027</v>
      </c>
      <c r="K2296" s="0" t="n">
        <f aca="false">F2296-I2296</f>
        <v>2.49709974919909E-011</v>
      </c>
      <c r="L2296" s="0" t="n">
        <f aca="false">G2296-J2296</f>
        <v>4.3973074070891E-009</v>
      </c>
      <c r="M2296" s="0" t="n">
        <v>1</v>
      </c>
    </row>
    <row r="2297" customFormat="false" ht="15.8" hidden="false" customHeight="false" outlineLevel="0" collapsed="false">
      <c r="A2297" s="0" t="str">
        <f aca="false">MID(C2297,1,2)</f>
        <v>08</v>
      </c>
      <c r="B2297" s="0" t="str">
        <f aca="false">VLOOKUP(A2297,Nomenclature!$E$1:$F$9,2,0)</f>
        <v>Transport</v>
      </c>
      <c r="C2297" s="5" t="s">
        <v>406</v>
      </c>
      <c r="D2297" s="4" t="s">
        <v>738</v>
      </c>
      <c r="E2297" s="4" t="s">
        <v>738</v>
      </c>
      <c r="F2297" s="4" t="n">
        <v>0.15</v>
      </c>
      <c r="G2297" s="4" t="n">
        <v>20</v>
      </c>
      <c r="H2297" s="4" t="n">
        <v>0</v>
      </c>
      <c r="I2297" s="4" t="n">
        <f aca="false">SUMIFS(bibli_modele_init!$D$1:$D$4467,bibli_modele_init!$A$1:$A$4467,$C2297,bibli_modele_init!$C$1:$C$4467,$E2297)</f>
        <v>0.150000000000002</v>
      </c>
      <c r="J2297" s="0" t="n">
        <f aca="false">SUMIFS(bibli_modele_init!$E$1:$E$4467,bibli_modele_init!$A$1:$A$4467,$C2297,bibli_modele_init!$C$1:$C$4467,$E2297)</f>
        <v>20</v>
      </c>
      <c r="K2297" s="0" t="n">
        <f aca="false">F2297-I2297</f>
        <v>-2.02615701994091E-015</v>
      </c>
      <c r="L2297" s="0" t="n">
        <f aca="false">G2297-J2297</f>
        <v>0</v>
      </c>
      <c r="M2297" s="0" t="n">
        <v>1</v>
      </c>
    </row>
    <row r="2298" customFormat="false" ht="15.8" hidden="false" customHeight="false" outlineLevel="0" collapsed="false">
      <c r="A2298" s="0" t="str">
        <f aca="false">MID(C2298,1,2)</f>
        <v>08</v>
      </c>
      <c r="B2298" s="0" t="str">
        <f aca="false">VLOOKUP(A2298,Nomenclature!$E$1:$F$9,2,0)</f>
        <v>Transport</v>
      </c>
      <c r="C2298" s="5" t="s">
        <v>550</v>
      </c>
      <c r="D2298" s="4" t="s">
        <v>155</v>
      </c>
      <c r="E2298" s="4" t="s">
        <v>732</v>
      </c>
      <c r="F2298" s="4" t="n">
        <v>0.496679072</v>
      </c>
      <c r="G2298" s="4" t="n">
        <v>201.8031194</v>
      </c>
      <c r="H2298" s="4" t="n">
        <v>2232.096897</v>
      </c>
      <c r="I2298" s="4" t="n">
        <f aca="false">SUMIFS(bibli_modele_init!$D$1:$D$4467,bibli_modele_init!$A$1:$A$4467,$C2298,bibli_modele_init!$C$1:$C$4467,$E2298)</f>
        <v>0.496679072137709</v>
      </c>
      <c r="J2298" s="0" t="n">
        <f aca="false">SUMIFS(bibli_modele_init!$E$1:$E$4467,bibli_modele_init!$A$1:$A$4467,$C2298,bibli_modele_init!$C$1:$C$4467,$E2298)</f>
        <v>201.803119428689</v>
      </c>
      <c r="K2298" s="0" t="n">
        <f aca="false">F2298-I2298</f>
        <v>-1.37709010861187E-010</v>
      </c>
      <c r="L2298" s="0" t="n">
        <f aca="false">G2298-J2298</f>
        <v>-2.86889871858875E-008</v>
      </c>
      <c r="M2298" s="0" t="n">
        <v>1</v>
      </c>
    </row>
    <row r="2299" customFormat="false" ht="15.8" hidden="false" customHeight="false" outlineLevel="0" collapsed="false">
      <c r="A2299" s="0" t="str">
        <f aca="false">MID(C2299,1,2)</f>
        <v>08</v>
      </c>
      <c r="B2299" s="0" t="str">
        <f aca="false">VLOOKUP(A2299,Nomenclature!$E$1:$F$9,2,0)</f>
        <v>Transport</v>
      </c>
      <c r="C2299" s="5" t="s">
        <v>550</v>
      </c>
      <c r="D2299" s="4" t="s">
        <v>239</v>
      </c>
      <c r="E2299" s="4" t="s">
        <v>733</v>
      </c>
      <c r="F2299" s="4" t="n">
        <v>0.341776229</v>
      </c>
      <c r="G2299" s="4" t="n">
        <v>119.6037909</v>
      </c>
      <c r="H2299" s="4" t="n">
        <v>682.6832182</v>
      </c>
      <c r="I2299" s="4" t="n">
        <f aca="false">SUMIFS(bibli_modele_init!$D$1:$D$4467,bibli_modele_init!$A$1:$A$4467,$C2299,bibli_modele_init!$C$1:$C$4467,$E2299)</f>
        <v>0.341776229330308</v>
      </c>
      <c r="J2299" s="0" t="n">
        <f aca="false">SUMIFS(bibli_modele_init!$E$1:$E$4467,bibli_modele_init!$A$1:$A$4467,$C2299,bibli_modele_init!$C$1:$C$4467,$E2299)</f>
        <v>119.603790914504</v>
      </c>
      <c r="K2299" s="0" t="n">
        <f aca="false">F2299-I2299</f>
        <v>-3.30308003171353E-010</v>
      </c>
      <c r="L2299" s="0" t="n">
        <f aca="false">G2299-J2299</f>
        <v>-1.45039962262672E-008</v>
      </c>
      <c r="M2299" s="0" t="n">
        <v>1</v>
      </c>
    </row>
    <row r="2300" customFormat="false" ht="15.8" hidden="false" customHeight="false" outlineLevel="0" collapsed="false">
      <c r="A2300" s="0" t="str">
        <f aca="false">MID(C2300,1,2)</f>
        <v>08</v>
      </c>
      <c r="B2300" s="0" t="str">
        <f aca="false">VLOOKUP(A2300,Nomenclature!$E$1:$F$9,2,0)</f>
        <v>Transport</v>
      </c>
      <c r="C2300" s="5" t="s">
        <v>550</v>
      </c>
      <c r="D2300" s="4" t="s">
        <v>155</v>
      </c>
      <c r="E2300" s="4" t="s">
        <v>734</v>
      </c>
      <c r="F2300" s="4" t="n">
        <v>0.083725065</v>
      </c>
      <c r="G2300" s="4" t="n">
        <v>74.91371736</v>
      </c>
      <c r="H2300" s="4" t="n">
        <v>365.2291982</v>
      </c>
      <c r="I2300" s="4" t="n">
        <f aca="false">SUMIFS(bibli_modele_init!$D$1:$D$4467,bibli_modele_init!$A$1:$A$4467,$C2300,bibli_modele_init!$C$1:$C$4467,$E2300)</f>
        <v>0.0837250649831619</v>
      </c>
      <c r="J2300" s="0" t="n">
        <f aca="false">SUMIFS(bibli_modele_init!$E$1:$E$4467,bibli_modele_init!$A$1:$A$4467,$C2300,bibli_modele_init!$C$1:$C$4467,$E2300)</f>
        <v>74.913717355456</v>
      </c>
      <c r="K2300" s="0" t="n">
        <f aca="false">F2300-I2300</f>
        <v>1.68381003584628E-011</v>
      </c>
      <c r="L2300" s="0" t="n">
        <f aca="false">G2300-J2300</f>
        <v>4.54400606031413E-009</v>
      </c>
      <c r="M2300" s="0" t="n">
        <v>1</v>
      </c>
    </row>
    <row r="2301" customFormat="false" ht="15.8" hidden="false" customHeight="false" outlineLevel="0" collapsed="false">
      <c r="A2301" s="0" t="str">
        <f aca="false">MID(C2301,1,2)</f>
        <v>08</v>
      </c>
      <c r="B2301" s="0" t="str">
        <f aca="false">VLOOKUP(A2301,Nomenclature!$E$1:$F$9,2,0)</f>
        <v>Transport</v>
      </c>
      <c r="C2301" s="5" t="s">
        <v>550</v>
      </c>
      <c r="D2301" s="4" t="s">
        <v>239</v>
      </c>
      <c r="E2301" s="4" t="s">
        <v>735</v>
      </c>
      <c r="F2301" s="4" t="n">
        <v>0.050370433</v>
      </c>
      <c r="G2301" s="4" t="n">
        <v>83.08085725</v>
      </c>
      <c r="H2301" s="4" t="n">
        <v>323.2488407</v>
      </c>
      <c r="I2301" s="4" t="n">
        <f aca="false">SUMIFS(bibli_modele_init!$D$1:$D$4467,bibli_modele_init!$A$1:$A$4467,$C2301,bibli_modele_init!$C$1:$C$4467,$E2301)</f>
        <v>0.0503704334557675</v>
      </c>
      <c r="J2301" s="0" t="n">
        <f aca="false">SUMIFS(bibli_modele_init!$E$1:$E$4467,bibli_modele_init!$A$1:$A$4467,$C2301,bibli_modele_init!$C$1:$C$4467,$E2301)</f>
        <v>83.0808572521276</v>
      </c>
      <c r="K2301" s="0" t="n">
        <f aca="false">F2301-I2301</f>
        <v>-4.55767493190429E-010</v>
      </c>
      <c r="L2301" s="0" t="n">
        <f aca="false">G2301-J2301</f>
        <v>-2.1276065353959E-009</v>
      </c>
      <c r="M2301" s="0" t="n">
        <v>1</v>
      </c>
    </row>
    <row r="2302" customFormat="false" ht="15.8" hidden="false" customHeight="false" outlineLevel="0" collapsed="false">
      <c r="A2302" s="0" t="str">
        <f aca="false">MID(C2302,1,2)</f>
        <v>08</v>
      </c>
      <c r="B2302" s="0" t="str">
        <f aca="false">VLOOKUP(A2302,Nomenclature!$E$1:$F$9,2,0)</f>
        <v>Transport</v>
      </c>
      <c r="C2302" s="5" t="s">
        <v>550</v>
      </c>
      <c r="D2302" s="4" t="s">
        <v>155</v>
      </c>
      <c r="E2302" s="4" t="s">
        <v>736</v>
      </c>
      <c r="F2302" s="4" t="n">
        <v>0.141761275</v>
      </c>
      <c r="G2302" s="4" t="n">
        <v>99.72449489</v>
      </c>
      <c r="H2302" s="4" t="n">
        <v>976.6161479</v>
      </c>
      <c r="I2302" s="4" t="n">
        <f aca="false">SUMIFS(bibli_modele_init!$D$1:$D$4467,bibli_modele_init!$A$1:$A$4467,$C2302,bibli_modele_init!$C$1:$C$4467,$E2302)</f>
        <v>0.141761275249573</v>
      </c>
      <c r="J2302" s="0" t="n">
        <f aca="false">SUMIFS(bibli_modele_init!$E$1:$E$4467,bibli_modele_init!$A$1:$A$4467,$C2302,bibli_modele_init!$C$1:$C$4467,$E2302)</f>
        <v>99.7244948869191</v>
      </c>
      <c r="K2302" s="0" t="n">
        <f aca="false">F2302-I2302</f>
        <v>-2.49573001154246E-010</v>
      </c>
      <c r="L2302" s="0" t="n">
        <f aca="false">G2302-J2302</f>
        <v>3.08089909140108E-009</v>
      </c>
      <c r="M2302" s="0" t="n">
        <v>1</v>
      </c>
    </row>
    <row r="2303" customFormat="false" ht="15.8" hidden="false" customHeight="false" outlineLevel="0" collapsed="false">
      <c r="A2303" s="0" t="str">
        <f aca="false">MID(C2303,1,2)</f>
        <v>08</v>
      </c>
      <c r="B2303" s="0" t="str">
        <f aca="false">VLOOKUP(A2303,Nomenclature!$E$1:$F$9,2,0)</f>
        <v>Transport</v>
      </c>
      <c r="C2303" s="5" t="s">
        <v>550</v>
      </c>
      <c r="D2303" s="4" t="s">
        <v>239</v>
      </c>
      <c r="E2303" s="4" t="s">
        <v>737</v>
      </c>
      <c r="F2303" s="4" t="n">
        <v>0.093070654</v>
      </c>
      <c r="G2303" s="4" t="n">
        <v>96.12313833</v>
      </c>
      <c r="H2303" s="4" t="n">
        <v>332.0640534</v>
      </c>
      <c r="I2303" s="4" t="n">
        <f aca="false">SUMIFS(bibli_modele_init!$D$1:$D$4467,bibli_modele_init!$A$1:$A$4467,$C2303,bibli_modele_init!$C$1:$C$4467,$E2303)</f>
        <v>0.093070653975029</v>
      </c>
      <c r="J2303" s="0" t="n">
        <f aca="false">SUMIFS(bibli_modele_init!$E$1:$E$4467,bibli_modele_init!$A$1:$A$4467,$C2303,bibli_modele_init!$C$1:$C$4467,$E2303)</f>
        <v>96.1231383256027</v>
      </c>
      <c r="K2303" s="0" t="n">
        <f aca="false">F2303-I2303</f>
        <v>2.49709974919909E-011</v>
      </c>
      <c r="L2303" s="0" t="n">
        <f aca="false">G2303-J2303</f>
        <v>4.3973074070891E-009</v>
      </c>
      <c r="M2303" s="0" t="n">
        <v>1</v>
      </c>
    </row>
    <row r="2304" customFormat="false" ht="15.8" hidden="false" customHeight="false" outlineLevel="0" collapsed="false">
      <c r="A2304" s="0" t="str">
        <f aca="false">MID(C2304,1,2)</f>
        <v>08</v>
      </c>
      <c r="B2304" s="0" t="str">
        <f aca="false">VLOOKUP(A2304,Nomenclature!$E$1:$F$9,2,0)</f>
        <v>Transport</v>
      </c>
      <c r="C2304" s="5" t="s">
        <v>550</v>
      </c>
      <c r="D2304" s="4" t="s">
        <v>738</v>
      </c>
      <c r="E2304" s="4" t="s">
        <v>738</v>
      </c>
      <c r="F2304" s="4" t="n">
        <v>0.15</v>
      </c>
      <c r="G2304" s="4" t="n">
        <v>20</v>
      </c>
      <c r="H2304" s="4" t="n">
        <v>0</v>
      </c>
      <c r="I2304" s="4" t="n">
        <f aca="false">SUMIFS(bibli_modele_init!$D$1:$D$4467,bibli_modele_init!$A$1:$A$4467,$C2304,bibli_modele_init!$C$1:$C$4467,$E2304)</f>
        <v>0.150000000000002</v>
      </c>
      <c r="J2304" s="0" t="n">
        <f aca="false">SUMIFS(bibli_modele_init!$E$1:$E$4467,bibli_modele_init!$A$1:$A$4467,$C2304,bibli_modele_init!$C$1:$C$4467,$E2304)</f>
        <v>20</v>
      </c>
      <c r="K2304" s="0" t="n">
        <f aca="false">F2304-I2304</f>
        <v>-2.02615701994091E-015</v>
      </c>
      <c r="L2304" s="0" t="n">
        <f aca="false">G2304-J2304</f>
        <v>0</v>
      </c>
      <c r="M2304" s="0" t="n">
        <v>1</v>
      </c>
    </row>
    <row r="2305" customFormat="false" ht="15.8" hidden="false" customHeight="false" outlineLevel="0" collapsed="false">
      <c r="A2305" s="0" t="str">
        <f aca="false">MID(C2305,1,2)</f>
        <v>08</v>
      </c>
      <c r="B2305" s="0" t="str">
        <f aca="false">VLOOKUP(A2305,Nomenclature!$E$1:$F$9,2,0)</f>
        <v>Transport</v>
      </c>
      <c r="C2305" s="5" t="s">
        <v>697</v>
      </c>
      <c r="D2305" s="4" t="s">
        <v>155</v>
      </c>
      <c r="E2305" s="4" t="s">
        <v>732</v>
      </c>
      <c r="F2305" s="4" t="n">
        <v>0.496679072</v>
      </c>
      <c r="G2305" s="4" t="n">
        <v>201.8031194</v>
      </c>
      <c r="H2305" s="4" t="n">
        <v>2232.096897</v>
      </c>
      <c r="I2305" s="4" t="n">
        <f aca="false">SUMIFS(bibli_modele_init!$D$1:$D$4467,bibli_modele_init!$A$1:$A$4467,$C2305,bibli_modele_init!$C$1:$C$4467,$E2305)</f>
        <v>0.496679072137709</v>
      </c>
      <c r="J2305" s="0" t="n">
        <f aca="false">SUMIFS(bibli_modele_init!$E$1:$E$4467,bibli_modele_init!$A$1:$A$4467,$C2305,bibli_modele_init!$C$1:$C$4467,$E2305)</f>
        <v>201.803119428689</v>
      </c>
      <c r="K2305" s="0" t="n">
        <f aca="false">F2305-I2305</f>
        <v>-1.37709010861187E-010</v>
      </c>
      <c r="L2305" s="0" t="n">
        <f aca="false">G2305-J2305</f>
        <v>-2.86889871858875E-008</v>
      </c>
      <c r="M2305" s="0" t="n">
        <v>1</v>
      </c>
    </row>
    <row r="2306" customFormat="false" ht="15.8" hidden="false" customHeight="false" outlineLevel="0" collapsed="false">
      <c r="A2306" s="0" t="str">
        <f aca="false">MID(C2306,1,2)</f>
        <v>08</v>
      </c>
      <c r="B2306" s="0" t="str">
        <f aca="false">VLOOKUP(A2306,Nomenclature!$E$1:$F$9,2,0)</f>
        <v>Transport</v>
      </c>
      <c r="C2306" s="5" t="s">
        <v>697</v>
      </c>
      <c r="D2306" s="4" t="s">
        <v>239</v>
      </c>
      <c r="E2306" s="4" t="s">
        <v>733</v>
      </c>
      <c r="F2306" s="4" t="n">
        <v>0.341776229</v>
      </c>
      <c r="G2306" s="4" t="n">
        <v>119.6037909</v>
      </c>
      <c r="H2306" s="4" t="n">
        <v>682.6832182</v>
      </c>
      <c r="I2306" s="4" t="n">
        <f aca="false">SUMIFS(bibli_modele_init!$D$1:$D$4467,bibli_modele_init!$A$1:$A$4467,$C2306,bibli_modele_init!$C$1:$C$4467,$E2306)</f>
        <v>0.341776229330308</v>
      </c>
      <c r="J2306" s="0" t="n">
        <f aca="false">SUMIFS(bibli_modele_init!$E$1:$E$4467,bibli_modele_init!$A$1:$A$4467,$C2306,bibli_modele_init!$C$1:$C$4467,$E2306)</f>
        <v>119.603790914504</v>
      </c>
      <c r="K2306" s="0" t="n">
        <f aca="false">F2306-I2306</f>
        <v>-3.30308003171353E-010</v>
      </c>
      <c r="L2306" s="0" t="n">
        <f aca="false">G2306-J2306</f>
        <v>-1.45039962262672E-008</v>
      </c>
      <c r="M2306" s="0" t="n">
        <v>1</v>
      </c>
    </row>
    <row r="2307" customFormat="false" ht="15.8" hidden="false" customHeight="false" outlineLevel="0" collapsed="false">
      <c r="A2307" s="0" t="str">
        <f aca="false">MID(C2307,1,2)</f>
        <v>08</v>
      </c>
      <c r="B2307" s="0" t="str">
        <f aca="false">VLOOKUP(A2307,Nomenclature!$E$1:$F$9,2,0)</f>
        <v>Transport</v>
      </c>
      <c r="C2307" s="5" t="s">
        <v>697</v>
      </c>
      <c r="D2307" s="4" t="s">
        <v>155</v>
      </c>
      <c r="E2307" s="4" t="s">
        <v>734</v>
      </c>
      <c r="F2307" s="4" t="n">
        <v>0.083725065</v>
      </c>
      <c r="G2307" s="4" t="n">
        <v>74.91371736</v>
      </c>
      <c r="H2307" s="4" t="n">
        <v>365.2291982</v>
      </c>
      <c r="I2307" s="4" t="n">
        <f aca="false">SUMIFS(bibli_modele_init!$D$1:$D$4467,bibli_modele_init!$A$1:$A$4467,$C2307,bibli_modele_init!$C$1:$C$4467,$E2307)</f>
        <v>0.0837250649831619</v>
      </c>
      <c r="J2307" s="0" t="n">
        <f aca="false">SUMIFS(bibli_modele_init!$E$1:$E$4467,bibli_modele_init!$A$1:$A$4467,$C2307,bibli_modele_init!$C$1:$C$4467,$E2307)</f>
        <v>74.913717355456</v>
      </c>
      <c r="K2307" s="0" t="n">
        <f aca="false">F2307-I2307</f>
        <v>1.68381003584628E-011</v>
      </c>
      <c r="L2307" s="0" t="n">
        <f aca="false">G2307-J2307</f>
        <v>4.54400606031413E-009</v>
      </c>
      <c r="M2307" s="0" t="n">
        <v>1</v>
      </c>
    </row>
    <row r="2308" customFormat="false" ht="15.8" hidden="false" customHeight="false" outlineLevel="0" collapsed="false">
      <c r="A2308" s="0" t="str">
        <f aca="false">MID(C2308,1,2)</f>
        <v>08</v>
      </c>
      <c r="B2308" s="0" t="str">
        <f aca="false">VLOOKUP(A2308,Nomenclature!$E$1:$F$9,2,0)</f>
        <v>Transport</v>
      </c>
      <c r="C2308" s="5" t="s">
        <v>697</v>
      </c>
      <c r="D2308" s="4" t="s">
        <v>239</v>
      </c>
      <c r="E2308" s="4" t="s">
        <v>735</v>
      </c>
      <c r="F2308" s="4" t="n">
        <v>0.050370433</v>
      </c>
      <c r="G2308" s="4" t="n">
        <v>83.08085725</v>
      </c>
      <c r="H2308" s="4" t="n">
        <v>323.2488407</v>
      </c>
      <c r="I2308" s="4" t="n">
        <f aca="false">SUMIFS(bibli_modele_init!$D$1:$D$4467,bibli_modele_init!$A$1:$A$4467,$C2308,bibli_modele_init!$C$1:$C$4467,$E2308)</f>
        <v>0.0503704334557675</v>
      </c>
      <c r="J2308" s="0" t="n">
        <f aca="false">SUMIFS(bibli_modele_init!$E$1:$E$4467,bibli_modele_init!$A$1:$A$4467,$C2308,bibli_modele_init!$C$1:$C$4467,$E2308)</f>
        <v>83.0808572521276</v>
      </c>
      <c r="K2308" s="0" t="n">
        <f aca="false">F2308-I2308</f>
        <v>-4.55767493190429E-010</v>
      </c>
      <c r="L2308" s="0" t="n">
        <f aca="false">G2308-J2308</f>
        <v>-2.1276065353959E-009</v>
      </c>
      <c r="M2308" s="0" t="n">
        <v>1</v>
      </c>
    </row>
    <row r="2309" customFormat="false" ht="15.8" hidden="false" customHeight="false" outlineLevel="0" collapsed="false">
      <c r="A2309" s="0" t="str">
        <f aca="false">MID(C2309,1,2)</f>
        <v>08</v>
      </c>
      <c r="B2309" s="0" t="str">
        <f aca="false">VLOOKUP(A2309,Nomenclature!$E$1:$F$9,2,0)</f>
        <v>Transport</v>
      </c>
      <c r="C2309" s="5" t="s">
        <v>697</v>
      </c>
      <c r="D2309" s="4" t="s">
        <v>155</v>
      </c>
      <c r="E2309" s="4" t="s">
        <v>736</v>
      </c>
      <c r="F2309" s="4" t="n">
        <v>0.141761275</v>
      </c>
      <c r="G2309" s="4" t="n">
        <v>99.72449489</v>
      </c>
      <c r="H2309" s="4" t="n">
        <v>976.6161479</v>
      </c>
      <c r="I2309" s="4" t="n">
        <f aca="false">SUMIFS(bibli_modele_init!$D$1:$D$4467,bibli_modele_init!$A$1:$A$4467,$C2309,bibli_modele_init!$C$1:$C$4467,$E2309)</f>
        <v>0.141761275249573</v>
      </c>
      <c r="J2309" s="0" t="n">
        <f aca="false">SUMIFS(bibli_modele_init!$E$1:$E$4467,bibli_modele_init!$A$1:$A$4467,$C2309,bibli_modele_init!$C$1:$C$4467,$E2309)</f>
        <v>99.7244948869191</v>
      </c>
      <c r="K2309" s="0" t="n">
        <f aca="false">F2309-I2309</f>
        <v>-2.49573001154246E-010</v>
      </c>
      <c r="L2309" s="0" t="n">
        <f aca="false">G2309-J2309</f>
        <v>3.08089909140108E-009</v>
      </c>
      <c r="M2309" s="0" t="n">
        <v>1</v>
      </c>
    </row>
    <row r="2310" customFormat="false" ht="15.8" hidden="false" customHeight="false" outlineLevel="0" collapsed="false">
      <c r="A2310" s="0" t="str">
        <f aca="false">MID(C2310,1,2)</f>
        <v>08</v>
      </c>
      <c r="B2310" s="0" t="str">
        <f aca="false">VLOOKUP(A2310,Nomenclature!$E$1:$F$9,2,0)</f>
        <v>Transport</v>
      </c>
      <c r="C2310" s="5" t="s">
        <v>697</v>
      </c>
      <c r="D2310" s="4" t="s">
        <v>239</v>
      </c>
      <c r="E2310" s="4" t="s">
        <v>737</v>
      </c>
      <c r="F2310" s="4" t="n">
        <v>0.093070654</v>
      </c>
      <c r="G2310" s="4" t="n">
        <v>96.12313833</v>
      </c>
      <c r="H2310" s="4" t="n">
        <v>332.0640534</v>
      </c>
      <c r="I2310" s="4" t="n">
        <f aca="false">SUMIFS(bibli_modele_init!$D$1:$D$4467,bibli_modele_init!$A$1:$A$4467,$C2310,bibli_modele_init!$C$1:$C$4467,$E2310)</f>
        <v>0.093070653975029</v>
      </c>
      <c r="J2310" s="0" t="n">
        <f aca="false">SUMIFS(bibli_modele_init!$E$1:$E$4467,bibli_modele_init!$A$1:$A$4467,$C2310,bibli_modele_init!$C$1:$C$4467,$E2310)</f>
        <v>96.1231383256027</v>
      </c>
      <c r="K2310" s="0" t="n">
        <f aca="false">F2310-I2310</f>
        <v>2.49709974919909E-011</v>
      </c>
      <c r="L2310" s="0" t="n">
        <f aca="false">G2310-J2310</f>
        <v>4.3973074070891E-009</v>
      </c>
      <c r="M2310" s="0" t="n">
        <v>1</v>
      </c>
    </row>
    <row r="2311" customFormat="false" ht="15.8" hidden="false" customHeight="false" outlineLevel="0" collapsed="false">
      <c r="A2311" s="0" t="str">
        <f aca="false">MID(C2311,1,2)</f>
        <v>08</v>
      </c>
      <c r="B2311" s="0" t="str">
        <f aca="false">VLOOKUP(A2311,Nomenclature!$E$1:$F$9,2,0)</f>
        <v>Transport</v>
      </c>
      <c r="C2311" s="5" t="s">
        <v>697</v>
      </c>
      <c r="D2311" s="4" t="s">
        <v>738</v>
      </c>
      <c r="E2311" s="4" t="s">
        <v>738</v>
      </c>
      <c r="F2311" s="4" t="n">
        <v>0.15</v>
      </c>
      <c r="G2311" s="4" t="n">
        <v>20</v>
      </c>
      <c r="H2311" s="4" t="n">
        <v>0</v>
      </c>
      <c r="I2311" s="4" t="n">
        <f aca="false">SUMIFS(bibli_modele_init!$D$1:$D$4467,bibli_modele_init!$A$1:$A$4467,$C2311,bibli_modele_init!$C$1:$C$4467,$E2311)</f>
        <v>0.150000000000002</v>
      </c>
      <c r="J2311" s="0" t="n">
        <f aca="false">SUMIFS(bibli_modele_init!$E$1:$E$4467,bibli_modele_init!$A$1:$A$4467,$C2311,bibli_modele_init!$C$1:$C$4467,$E2311)</f>
        <v>20</v>
      </c>
      <c r="K2311" s="0" t="n">
        <f aca="false">F2311-I2311</f>
        <v>-2.02615701994091E-015</v>
      </c>
      <c r="L2311" s="0" t="n">
        <f aca="false">G2311-J2311</f>
        <v>0</v>
      </c>
      <c r="M2311" s="0" t="n">
        <v>1</v>
      </c>
    </row>
    <row r="2312" customFormat="false" ht="15.8" hidden="false" customHeight="false" outlineLevel="0" collapsed="false">
      <c r="A2312" s="0" t="str">
        <f aca="false">MID(C2312,1,2)</f>
        <v>08</v>
      </c>
      <c r="B2312" s="0" t="str">
        <f aca="false">VLOOKUP(A2312,Nomenclature!$E$1:$F$9,2,0)</f>
        <v>Transport</v>
      </c>
      <c r="C2312" s="5" t="s">
        <v>404</v>
      </c>
      <c r="D2312" s="4" t="s">
        <v>155</v>
      </c>
      <c r="E2312" s="4" t="s">
        <v>732</v>
      </c>
      <c r="F2312" s="4" t="n">
        <v>0.496679072</v>
      </c>
      <c r="G2312" s="4" t="n">
        <v>201.8031194</v>
      </c>
      <c r="H2312" s="4" t="n">
        <v>2232.096897</v>
      </c>
      <c r="I2312" s="4" t="n">
        <f aca="false">SUMIFS(bibli_modele_init!$D$1:$D$4467,bibli_modele_init!$A$1:$A$4467,$C2312,bibli_modele_init!$C$1:$C$4467,$E2312)</f>
        <v>0.496679072137709</v>
      </c>
      <c r="J2312" s="0" t="n">
        <f aca="false">SUMIFS(bibli_modele_init!$E$1:$E$4467,bibli_modele_init!$A$1:$A$4467,$C2312,bibli_modele_init!$C$1:$C$4467,$E2312)</f>
        <v>201.803119428689</v>
      </c>
      <c r="K2312" s="0" t="n">
        <f aca="false">F2312-I2312</f>
        <v>-1.37709010861187E-010</v>
      </c>
      <c r="L2312" s="0" t="n">
        <f aca="false">G2312-J2312</f>
        <v>-2.86889871858875E-008</v>
      </c>
      <c r="M2312" s="0" t="n">
        <v>1</v>
      </c>
    </row>
    <row r="2313" customFormat="false" ht="15.8" hidden="false" customHeight="false" outlineLevel="0" collapsed="false">
      <c r="A2313" s="0" t="str">
        <f aca="false">MID(C2313,1,2)</f>
        <v>08</v>
      </c>
      <c r="B2313" s="0" t="str">
        <f aca="false">VLOOKUP(A2313,Nomenclature!$E$1:$F$9,2,0)</f>
        <v>Transport</v>
      </c>
      <c r="C2313" s="5" t="s">
        <v>404</v>
      </c>
      <c r="D2313" s="4" t="s">
        <v>239</v>
      </c>
      <c r="E2313" s="4" t="s">
        <v>733</v>
      </c>
      <c r="F2313" s="4" t="n">
        <v>0.341776229</v>
      </c>
      <c r="G2313" s="4" t="n">
        <v>119.6037909</v>
      </c>
      <c r="H2313" s="4" t="n">
        <v>682.6832182</v>
      </c>
      <c r="I2313" s="4" t="n">
        <f aca="false">SUMIFS(bibli_modele_init!$D$1:$D$4467,bibli_modele_init!$A$1:$A$4467,$C2313,bibli_modele_init!$C$1:$C$4467,$E2313)</f>
        <v>0.341776229330308</v>
      </c>
      <c r="J2313" s="0" t="n">
        <f aca="false">SUMIFS(bibli_modele_init!$E$1:$E$4467,bibli_modele_init!$A$1:$A$4467,$C2313,bibli_modele_init!$C$1:$C$4467,$E2313)</f>
        <v>119.603790914504</v>
      </c>
      <c r="K2313" s="0" t="n">
        <f aca="false">F2313-I2313</f>
        <v>-3.30308003171353E-010</v>
      </c>
      <c r="L2313" s="0" t="n">
        <f aca="false">G2313-J2313</f>
        <v>-1.45039962262672E-008</v>
      </c>
      <c r="M2313" s="0" t="n">
        <v>1</v>
      </c>
    </row>
    <row r="2314" customFormat="false" ht="15.8" hidden="false" customHeight="false" outlineLevel="0" collapsed="false">
      <c r="A2314" s="0" t="str">
        <f aca="false">MID(C2314,1,2)</f>
        <v>08</v>
      </c>
      <c r="B2314" s="0" t="str">
        <f aca="false">VLOOKUP(A2314,Nomenclature!$E$1:$F$9,2,0)</f>
        <v>Transport</v>
      </c>
      <c r="C2314" s="5" t="s">
        <v>404</v>
      </c>
      <c r="D2314" s="4" t="s">
        <v>155</v>
      </c>
      <c r="E2314" s="4" t="s">
        <v>734</v>
      </c>
      <c r="F2314" s="4" t="n">
        <v>0.083725065</v>
      </c>
      <c r="G2314" s="4" t="n">
        <v>74.91371736</v>
      </c>
      <c r="H2314" s="4" t="n">
        <v>365.2291982</v>
      </c>
      <c r="I2314" s="4" t="n">
        <f aca="false">SUMIFS(bibli_modele_init!$D$1:$D$4467,bibli_modele_init!$A$1:$A$4467,$C2314,bibli_modele_init!$C$1:$C$4467,$E2314)</f>
        <v>0.0837250649831619</v>
      </c>
      <c r="J2314" s="0" t="n">
        <f aca="false">SUMIFS(bibli_modele_init!$E$1:$E$4467,bibli_modele_init!$A$1:$A$4467,$C2314,bibli_modele_init!$C$1:$C$4467,$E2314)</f>
        <v>74.913717355456</v>
      </c>
      <c r="K2314" s="0" t="n">
        <f aca="false">F2314-I2314</f>
        <v>1.68381003584628E-011</v>
      </c>
      <c r="L2314" s="0" t="n">
        <f aca="false">G2314-J2314</f>
        <v>4.54400606031413E-009</v>
      </c>
      <c r="M2314" s="0" t="n">
        <v>1</v>
      </c>
    </row>
    <row r="2315" customFormat="false" ht="15.8" hidden="false" customHeight="false" outlineLevel="0" collapsed="false">
      <c r="A2315" s="0" t="str">
        <f aca="false">MID(C2315,1,2)</f>
        <v>08</v>
      </c>
      <c r="B2315" s="0" t="str">
        <f aca="false">VLOOKUP(A2315,Nomenclature!$E$1:$F$9,2,0)</f>
        <v>Transport</v>
      </c>
      <c r="C2315" s="5" t="s">
        <v>404</v>
      </c>
      <c r="D2315" s="4" t="s">
        <v>239</v>
      </c>
      <c r="E2315" s="4" t="s">
        <v>735</v>
      </c>
      <c r="F2315" s="4" t="n">
        <v>0.050370433</v>
      </c>
      <c r="G2315" s="4" t="n">
        <v>83.08085725</v>
      </c>
      <c r="H2315" s="4" t="n">
        <v>323.2488407</v>
      </c>
      <c r="I2315" s="4" t="n">
        <f aca="false">SUMIFS(bibli_modele_init!$D$1:$D$4467,bibli_modele_init!$A$1:$A$4467,$C2315,bibli_modele_init!$C$1:$C$4467,$E2315)</f>
        <v>0.0503704334557675</v>
      </c>
      <c r="J2315" s="0" t="n">
        <f aca="false">SUMIFS(bibli_modele_init!$E$1:$E$4467,bibli_modele_init!$A$1:$A$4467,$C2315,bibli_modele_init!$C$1:$C$4467,$E2315)</f>
        <v>83.0808572521276</v>
      </c>
      <c r="K2315" s="0" t="n">
        <f aca="false">F2315-I2315</f>
        <v>-4.55767493190429E-010</v>
      </c>
      <c r="L2315" s="0" t="n">
        <f aca="false">G2315-J2315</f>
        <v>-2.1276065353959E-009</v>
      </c>
      <c r="M2315" s="0" t="n">
        <v>1</v>
      </c>
    </row>
    <row r="2316" customFormat="false" ht="15.8" hidden="false" customHeight="false" outlineLevel="0" collapsed="false">
      <c r="A2316" s="0" t="str">
        <f aca="false">MID(C2316,1,2)</f>
        <v>08</v>
      </c>
      <c r="B2316" s="0" t="str">
        <f aca="false">VLOOKUP(A2316,Nomenclature!$E$1:$F$9,2,0)</f>
        <v>Transport</v>
      </c>
      <c r="C2316" s="5" t="s">
        <v>404</v>
      </c>
      <c r="D2316" s="4" t="s">
        <v>155</v>
      </c>
      <c r="E2316" s="4" t="s">
        <v>736</v>
      </c>
      <c r="F2316" s="4" t="n">
        <v>0.141761275</v>
      </c>
      <c r="G2316" s="4" t="n">
        <v>99.72449489</v>
      </c>
      <c r="H2316" s="4" t="n">
        <v>976.6161479</v>
      </c>
      <c r="I2316" s="4" t="n">
        <f aca="false">SUMIFS(bibli_modele_init!$D$1:$D$4467,bibli_modele_init!$A$1:$A$4467,$C2316,bibli_modele_init!$C$1:$C$4467,$E2316)</f>
        <v>0.141761275249573</v>
      </c>
      <c r="J2316" s="0" t="n">
        <f aca="false">SUMIFS(bibli_modele_init!$E$1:$E$4467,bibli_modele_init!$A$1:$A$4467,$C2316,bibli_modele_init!$C$1:$C$4467,$E2316)</f>
        <v>99.7244948869191</v>
      </c>
      <c r="K2316" s="0" t="n">
        <f aca="false">F2316-I2316</f>
        <v>-2.49573001154246E-010</v>
      </c>
      <c r="L2316" s="0" t="n">
        <f aca="false">G2316-J2316</f>
        <v>3.08089909140108E-009</v>
      </c>
      <c r="M2316" s="0" t="n">
        <v>1</v>
      </c>
    </row>
    <row r="2317" customFormat="false" ht="15.8" hidden="false" customHeight="false" outlineLevel="0" collapsed="false">
      <c r="A2317" s="0" t="str">
        <f aca="false">MID(C2317,1,2)</f>
        <v>08</v>
      </c>
      <c r="B2317" s="0" t="str">
        <f aca="false">VLOOKUP(A2317,Nomenclature!$E$1:$F$9,2,0)</f>
        <v>Transport</v>
      </c>
      <c r="C2317" s="5" t="s">
        <v>404</v>
      </c>
      <c r="D2317" s="4" t="s">
        <v>239</v>
      </c>
      <c r="E2317" s="4" t="s">
        <v>737</v>
      </c>
      <c r="F2317" s="4" t="n">
        <v>0.093070654</v>
      </c>
      <c r="G2317" s="4" t="n">
        <v>96.12313833</v>
      </c>
      <c r="H2317" s="4" t="n">
        <v>332.0640534</v>
      </c>
      <c r="I2317" s="4" t="n">
        <f aca="false">SUMIFS(bibli_modele_init!$D$1:$D$4467,bibli_modele_init!$A$1:$A$4467,$C2317,bibli_modele_init!$C$1:$C$4467,$E2317)</f>
        <v>0.093070653975029</v>
      </c>
      <c r="J2317" s="0" t="n">
        <f aca="false">SUMIFS(bibli_modele_init!$E$1:$E$4467,bibli_modele_init!$A$1:$A$4467,$C2317,bibli_modele_init!$C$1:$C$4467,$E2317)</f>
        <v>96.1231383256027</v>
      </c>
      <c r="K2317" s="0" t="n">
        <f aca="false">F2317-I2317</f>
        <v>2.49709974919909E-011</v>
      </c>
      <c r="L2317" s="0" t="n">
        <f aca="false">G2317-J2317</f>
        <v>4.3973074070891E-009</v>
      </c>
      <c r="M2317" s="0" t="n">
        <v>1</v>
      </c>
    </row>
    <row r="2318" customFormat="false" ht="15.8" hidden="false" customHeight="false" outlineLevel="0" collapsed="false">
      <c r="A2318" s="0" t="str">
        <f aca="false">MID(C2318,1,2)</f>
        <v>08</v>
      </c>
      <c r="B2318" s="0" t="str">
        <f aca="false">VLOOKUP(A2318,Nomenclature!$E$1:$F$9,2,0)</f>
        <v>Transport</v>
      </c>
      <c r="C2318" s="5" t="s">
        <v>404</v>
      </c>
      <c r="D2318" s="4" t="s">
        <v>738</v>
      </c>
      <c r="E2318" s="4" t="s">
        <v>738</v>
      </c>
      <c r="F2318" s="4" t="n">
        <v>0.15</v>
      </c>
      <c r="G2318" s="4" t="n">
        <v>20</v>
      </c>
      <c r="H2318" s="4" t="n">
        <v>0</v>
      </c>
      <c r="I2318" s="4" t="n">
        <f aca="false">SUMIFS(bibli_modele_init!$D$1:$D$4467,bibli_modele_init!$A$1:$A$4467,$C2318,bibli_modele_init!$C$1:$C$4467,$E2318)</f>
        <v>0.150000000000002</v>
      </c>
      <c r="J2318" s="0" t="n">
        <f aca="false">SUMIFS(bibli_modele_init!$E$1:$E$4467,bibli_modele_init!$A$1:$A$4467,$C2318,bibli_modele_init!$C$1:$C$4467,$E2318)</f>
        <v>20</v>
      </c>
      <c r="K2318" s="0" t="n">
        <f aca="false">F2318-I2318</f>
        <v>-2.02615701994091E-015</v>
      </c>
      <c r="L2318" s="0" t="n">
        <f aca="false">G2318-J2318</f>
        <v>0</v>
      </c>
      <c r="M2318" s="0" t="n">
        <v>1</v>
      </c>
    </row>
    <row r="2319" customFormat="false" ht="15.8" hidden="false" customHeight="false" outlineLevel="0" collapsed="false">
      <c r="A2319" s="0" t="str">
        <f aca="false">MID(C2319,1,2)</f>
        <v>08</v>
      </c>
      <c r="B2319" s="0" t="str">
        <f aca="false">VLOOKUP(A2319,Nomenclature!$E$1:$F$9,2,0)</f>
        <v>Transport</v>
      </c>
      <c r="C2319" s="5" t="s">
        <v>549</v>
      </c>
      <c r="D2319" s="4" t="s">
        <v>155</v>
      </c>
      <c r="E2319" s="4" t="s">
        <v>732</v>
      </c>
      <c r="F2319" s="4" t="n">
        <v>0.496679072</v>
      </c>
      <c r="G2319" s="4" t="n">
        <v>201.8031194</v>
      </c>
      <c r="H2319" s="4" t="n">
        <v>2232.096897</v>
      </c>
      <c r="I2319" s="4" t="n">
        <f aca="false">SUMIFS(bibli_modele_init!$D$1:$D$4467,bibli_modele_init!$A$1:$A$4467,$C2319,bibli_modele_init!$C$1:$C$4467,$E2319)</f>
        <v>0.496679072137709</v>
      </c>
      <c r="J2319" s="0" t="n">
        <f aca="false">SUMIFS(bibli_modele_init!$E$1:$E$4467,bibli_modele_init!$A$1:$A$4467,$C2319,bibli_modele_init!$C$1:$C$4467,$E2319)</f>
        <v>201.803119428689</v>
      </c>
      <c r="K2319" s="0" t="n">
        <f aca="false">F2319-I2319</f>
        <v>-1.37709010861187E-010</v>
      </c>
      <c r="L2319" s="0" t="n">
        <f aca="false">G2319-J2319</f>
        <v>-2.86889871858875E-008</v>
      </c>
      <c r="M2319" s="0" t="n">
        <v>1</v>
      </c>
    </row>
    <row r="2320" customFormat="false" ht="15.8" hidden="false" customHeight="false" outlineLevel="0" collapsed="false">
      <c r="A2320" s="0" t="str">
        <f aca="false">MID(C2320,1,2)</f>
        <v>08</v>
      </c>
      <c r="B2320" s="0" t="str">
        <f aca="false">VLOOKUP(A2320,Nomenclature!$E$1:$F$9,2,0)</f>
        <v>Transport</v>
      </c>
      <c r="C2320" s="5" t="s">
        <v>549</v>
      </c>
      <c r="D2320" s="4" t="s">
        <v>239</v>
      </c>
      <c r="E2320" s="4" t="s">
        <v>733</v>
      </c>
      <c r="F2320" s="4" t="n">
        <v>0.341776229</v>
      </c>
      <c r="G2320" s="4" t="n">
        <v>119.6037909</v>
      </c>
      <c r="H2320" s="4" t="n">
        <v>682.6832182</v>
      </c>
      <c r="I2320" s="4" t="n">
        <f aca="false">SUMIFS(bibli_modele_init!$D$1:$D$4467,bibli_modele_init!$A$1:$A$4467,$C2320,bibli_modele_init!$C$1:$C$4467,$E2320)</f>
        <v>0.341776229330308</v>
      </c>
      <c r="J2320" s="0" t="n">
        <f aca="false">SUMIFS(bibli_modele_init!$E$1:$E$4467,bibli_modele_init!$A$1:$A$4467,$C2320,bibli_modele_init!$C$1:$C$4467,$E2320)</f>
        <v>119.603790914504</v>
      </c>
      <c r="K2320" s="0" t="n">
        <f aca="false">F2320-I2320</f>
        <v>-3.30308003171353E-010</v>
      </c>
      <c r="L2320" s="0" t="n">
        <f aca="false">G2320-J2320</f>
        <v>-1.45039962262672E-008</v>
      </c>
      <c r="M2320" s="0" t="n">
        <v>1</v>
      </c>
    </row>
    <row r="2321" customFormat="false" ht="15.8" hidden="false" customHeight="false" outlineLevel="0" collapsed="false">
      <c r="A2321" s="0" t="str">
        <f aca="false">MID(C2321,1,2)</f>
        <v>08</v>
      </c>
      <c r="B2321" s="0" t="str">
        <f aca="false">VLOOKUP(A2321,Nomenclature!$E$1:$F$9,2,0)</f>
        <v>Transport</v>
      </c>
      <c r="C2321" s="5" t="s">
        <v>549</v>
      </c>
      <c r="D2321" s="4" t="s">
        <v>155</v>
      </c>
      <c r="E2321" s="4" t="s">
        <v>734</v>
      </c>
      <c r="F2321" s="4" t="n">
        <v>0.083725065</v>
      </c>
      <c r="G2321" s="4" t="n">
        <v>74.91371736</v>
      </c>
      <c r="H2321" s="4" t="n">
        <v>365.2291982</v>
      </c>
      <c r="I2321" s="4" t="n">
        <f aca="false">SUMIFS(bibli_modele_init!$D$1:$D$4467,bibli_modele_init!$A$1:$A$4467,$C2321,bibli_modele_init!$C$1:$C$4467,$E2321)</f>
        <v>0.0837250649831619</v>
      </c>
      <c r="J2321" s="0" t="n">
        <f aca="false">SUMIFS(bibli_modele_init!$E$1:$E$4467,bibli_modele_init!$A$1:$A$4467,$C2321,bibli_modele_init!$C$1:$C$4467,$E2321)</f>
        <v>74.913717355456</v>
      </c>
      <c r="K2321" s="0" t="n">
        <f aca="false">F2321-I2321</f>
        <v>1.68381003584628E-011</v>
      </c>
      <c r="L2321" s="0" t="n">
        <f aca="false">G2321-J2321</f>
        <v>4.54400606031413E-009</v>
      </c>
      <c r="M2321" s="0" t="n">
        <v>1</v>
      </c>
    </row>
    <row r="2322" customFormat="false" ht="15.8" hidden="false" customHeight="false" outlineLevel="0" collapsed="false">
      <c r="A2322" s="0" t="str">
        <f aca="false">MID(C2322,1,2)</f>
        <v>08</v>
      </c>
      <c r="B2322" s="0" t="str">
        <f aca="false">VLOOKUP(A2322,Nomenclature!$E$1:$F$9,2,0)</f>
        <v>Transport</v>
      </c>
      <c r="C2322" s="5" t="s">
        <v>549</v>
      </c>
      <c r="D2322" s="4" t="s">
        <v>239</v>
      </c>
      <c r="E2322" s="4" t="s">
        <v>735</v>
      </c>
      <c r="F2322" s="4" t="n">
        <v>0.050370433</v>
      </c>
      <c r="G2322" s="4" t="n">
        <v>83.08085725</v>
      </c>
      <c r="H2322" s="4" t="n">
        <v>323.2488407</v>
      </c>
      <c r="I2322" s="4" t="n">
        <f aca="false">SUMIFS(bibli_modele_init!$D$1:$D$4467,bibli_modele_init!$A$1:$A$4467,$C2322,bibli_modele_init!$C$1:$C$4467,$E2322)</f>
        <v>0.0503704334557675</v>
      </c>
      <c r="J2322" s="0" t="n">
        <f aca="false">SUMIFS(bibli_modele_init!$E$1:$E$4467,bibli_modele_init!$A$1:$A$4467,$C2322,bibli_modele_init!$C$1:$C$4467,$E2322)</f>
        <v>83.0808572521276</v>
      </c>
      <c r="K2322" s="0" t="n">
        <f aca="false">F2322-I2322</f>
        <v>-4.55767493190429E-010</v>
      </c>
      <c r="L2322" s="0" t="n">
        <f aca="false">G2322-J2322</f>
        <v>-2.1276065353959E-009</v>
      </c>
      <c r="M2322" s="0" t="n">
        <v>1</v>
      </c>
    </row>
    <row r="2323" customFormat="false" ht="15.8" hidden="false" customHeight="false" outlineLevel="0" collapsed="false">
      <c r="A2323" s="0" t="str">
        <f aca="false">MID(C2323,1,2)</f>
        <v>08</v>
      </c>
      <c r="B2323" s="0" t="str">
        <f aca="false">VLOOKUP(A2323,Nomenclature!$E$1:$F$9,2,0)</f>
        <v>Transport</v>
      </c>
      <c r="C2323" s="5" t="s">
        <v>549</v>
      </c>
      <c r="D2323" s="4" t="s">
        <v>155</v>
      </c>
      <c r="E2323" s="4" t="s">
        <v>736</v>
      </c>
      <c r="F2323" s="4" t="n">
        <v>0.141761275</v>
      </c>
      <c r="G2323" s="4" t="n">
        <v>99.72449489</v>
      </c>
      <c r="H2323" s="4" t="n">
        <v>976.6161479</v>
      </c>
      <c r="I2323" s="4" t="n">
        <f aca="false">SUMIFS(bibli_modele_init!$D$1:$D$4467,bibli_modele_init!$A$1:$A$4467,$C2323,bibli_modele_init!$C$1:$C$4467,$E2323)</f>
        <v>0.141761275249573</v>
      </c>
      <c r="J2323" s="0" t="n">
        <f aca="false">SUMIFS(bibli_modele_init!$E$1:$E$4467,bibli_modele_init!$A$1:$A$4467,$C2323,bibli_modele_init!$C$1:$C$4467,$E2323)</f>
        <v>99.7244948869191</v>
      </c>
      <c r="K2323" s="0" t="n">
        <f aca="false">F2323-I2323</f>
        <v>-2.49573001154246E-010</v>
      </c>
      <c r="L2323" s="0" t="n">
        <f aca="false">G2323-J2323</f>
        <v>3.08089909140108E-009</v>
      </c>
      <c r="M2323" s="0" t="n">
        <v>1</v>
      </c>
    </row>
    <row r="2324" customFormat="false" ht="15.8" hidden="false" customHeight="false" outlineLevel="0" collapsed="false">
      <c r="A2324" s="0" t="str">
        <f aca="false">MID(C2324,1,2)</f>
        <v>08</v>
      </c>
      <c r="B2324" s="0" t="str">
        <f aca="false">VLOOKUP(A2324,Nomenclature!$E$1:$F$9,2,0)</f>
        <v>Transport</v>
      </c>
      <c r="C2324" s="5" t="s">
        <v>549</v>
      </c>
      <c r="D2324" s="4" t="s">
        <v>239</v>
      </c>
      <c r="E2324" s="4" t="s">
        <v>737</v>
      </c>
      <c r="F2324" s="4" t="n">
        <v>0.093070654</v>
      </c>
      <c r="G2324" s="4" t="n">
        <v>96.12313833</v>
      </c>
      <c r="H2324" s="4" t="n">
        <v>332.0640534</v>
      </c>
      <c r="I2324" s="4" t="n">
        <f aca="false">SUMIFS(bibli_modele_init!$D$1:$D$4467,bibli_modele_init!$A$1:$A$4467,$C2324,bibli_modele_init!$C$1:$C$4467,$E2324)</f>
        <v>0.093070653975029</v>
      </c>
      <c r="J2324" s="0" t="n">
        <f aca="false">SUMIFS(bibli_modele_init!$E$1:$E$4467,bibli_modele_init!$A$1:$A$4467,$C2324,bibli_modele_init!$C$1:$C$4467,$E2324)</f>
        <v>96.1231383256027</v>
      </c>
      <c r="K2324" s="0" t="n">
        <f aca="false">F2324-I2324</f>
        <v>2.49709974919909E-011</v>
      </c>
      <c r="L2324" s="0" t="n">
        <f aca="false">G2324-J2324</f>
        <v>4.3973074070891E-009</v>
      </c>
      <c r="M2324" s="0" t="n">
        <v>1</v>
      </c>
    </row>
    <row r="2325" customFormat="false" ht="15.8" hidden="false" customHeight="false" outlineLevel="0" collapsed="false">
      <c r="A2325" s="0" t="str">
        <f aca="false">MID(C2325,1,2)</f>
        <v>08</v>
      </c>
      <c r="B2325" s="0" t="str">
        <f aca="false">VLOOKUP(A2325,Nomenclature!$E$1:$F$9,2,0)</f>
        <v>Transport</v>
      </c>
      <c r="C2325" s="5" t="s">
        <v>549</v>
      </c>
      <c r="D2325" s="4" t="s">
        <v>738</v>
      </c>
      <c r="E2325" s="4" t="s">
        <v>738</v>
      </c>
      <c r="F2325" s="4" t="n">
        <v>0.15</v>
      </c>
      <c r="G2325" s="4" t="n">
        <v>20</v>
      </c>
      <c r="H2325" s="4" t="n">
        <v>0</v>
      </c>
      <c r="I2325" s="4" t="n">
        <f aca="false">SUMIFS(bibli_modele_init!$D$1:$D$4467,bibli_modele_init!$A$1:$A$4467,$C2325,bibli_modele_init!$C$1:$C$4467,$E2325)</f>
        <v>0.150000000000002</v>
      </c>
      <c r="J2325" s="0" t="n">
        <f aca="false">SUMIFS(bibli_modele_init!$E$1:$E$4467,bibli_modele_init!$A$1:$A$4467,$C2325,bibli_modele_init!$C$1:$C$4467,$E2325)</f>
        <v>20</v>
      </c>
      <c r="K2325" s="0" t="n">
        <f aca="false">F2325-I2325</f>
        <v>-2.02615701994091E-015</v>
      </c>
      <c r="L2325" s="0" t="n">
        <f aca="false">G2325-J2325</f>
        <v>0</v>
      </c>
      <c r="M2325" s="0" t="n">
        <v>1</v>
      </c>
    </row>
    <row r="2326" customFormat="false" ht="15.8" hidden="false" customHeight="false" outlineLevel="0" collapsed="false">
      <c r="A2326" s="0" t="str">
        <f aca="false">MID(C2326,1,2)</f>
        <v>08</v>
      </c>
      <c r="B2326" s="0" t="str">
        <f aca="false">VLOOKUP(A2326,Nomenclature!$E$1:$F$9,2,0)</f>
        <v>Transport</v>
      </c>
      <c r="C2326" s="5" t="s">
        <v>696</v>
      </c>
      <c r="D2326" s="4" t="s">
        <v>155</v>
      </c>
      <c r="E2326" s="4" t="s">
        <v>732</v>
      </c>
      <c r="F2326" s="4" t="n">
        <v>0.496679072</v>
      </c>
      <c r="G2326" s="4" t="n">
        <v>201.8031194</v>
      </c>
      <c r="H2326" s="4" t="n">
        <v>2232.096897</v>
      </c>
      <c r="I2326" s="4" t="n">
        <f aca="false">SUMIFS(bibli_modele_init!$D$1:$D$4467,bibli_modele_init!$A$1:$A$4467,$C2326,bibli_modele_init!$C$1:$C$4467,$E2326)</f>
        <v>0.496679072137709</v>
      </c>
      <c r="J2326" s="0" t="n">
        <f aca="false">SUMIFS(bibli_modele_init!$E$1:$E$4467,bibli_modele_init!$A$1:$A$4467,$C2326,bibli_modele_init!$C$1:$C$4467,$E2326)</f>
        <v>201.803119428689</v>
      </c>
      <c r="K2326" s="0" t="n">
        <f aca="false">F2326-I2326</f>
        <v>-1.37709010861187E-010</v>
      </c>
      <c r="L2326" s="0" t="n">
        <f aca="false">G2326-J2326</f>
        <v>-2.86889871858875E-008</v>
      </c>
      <c r="M2326" s="0" t="n">
        <v>1</v>
      </c>
    </row>
    <row r="2327" customFormat="false" ht="15.8" hidden="false" customHeight="false" outlineLevel="0" collapsed="false">
      <c r="A2327" s="0" t="str">
        <f aca="false">MID(C2327,1,2)</f>
        <v>08</v>
      </c>
      <c r="B2327" s="0" t="str">
        <f aca="false">VLOOKUP(A2327,Nomenclature!$E$1:$F$9,2,0)</f>
        <v>Transport</v>
      </c>
      <c r="C2327" s="5" t="s">
        <v>696</v>
      </c>
      <c r="D2327" s="4" t="s">
        <v>239</v>
      </c>
      <c r="E2327" s="4" t="s">
        <v>733</v>
      </c>
      <c r="F2327" s="4" t="n">
        <v>0.341776229</v>
      </c>
      <c r="G2327" s="4" t="n">
        <v>119.6037909</v>
      </c>
      <c r="H2327" s="4" t="n">
        <v>682.6832182</v>
      </c>
      <c r="I2327" s="4" t="n">
        <f aca="false">SUMIFS(bibli_modele_init!$D$1:$D$4467,bibli_modele_init!$A$1:$A$4467,$C2327,bibli_modele_init!$C$1:$C$4467,$E2327)</f>
        <v>0.341776229330308</v>
      </c>
      <c r="J2327" s="0" t="n">
        <f aca="false">SUMIFS(bibli_modele_init!$E$1:$E$4467,bibli_modele_init!$A$1:$A$4467,$C2327,bibli_modele_init!$C$1:$C$4467,$E2327)</f>
        <v>119.603790914504</v>
      </c>
      <c r="K2327" s="0" t="n">
        <f aca="false">F2327-I2327</f>
        <v>-3.30308003171353E-010</v>
      </c>
      <c r="L2327" s="0" t="n">
        <f aca="false">G2327-J2327</f>
        <v>-1.45039962262672E-008</v>
      </c>
      <c r="M2327" s="0" t="n">
        <v>1</v>
      </c>
    </row>
    <row r="2328" customFormat="false" ht="15.8" hidden="false" customHeight="false" outlineLevel="0" collapsed="false">
      <c r="A2328" s="0" t="str">
        <f aca="false">MID(C2328,1,2)</f>
        <v>08</v>
      </c>
      <c r="B2328" s="0" t="str">
        <f aca="false">VLOOKUP(A2328,Nomenclature!$E$1:$F$9,2,0)</f>
        <v>Transport</v>
      </c>
      <c r="C2328" s="5" t="s">
        <v>696</v>
      </c>
      <c r="D2328" s="4" t="s">
        <v>155</v>
      </c>
      <c r="E2328" s="4" t="s">
        <v>734</v>
      </c>
      <c r="F2328" s="4" t="n">
        <v>0.083725065</v>
      </c>
      <c r="G2328" s="4" t="n">
        <v>74.91371736</v>
      </c>
      <c r="H2328" s="4" t="n">
        <v>365.2291982</v>
      </c>
      <c r="I2328" s="4" t="n">
        <f aca="false">SUMIFS(bibli_modele_init!$D$1:$D$4467,bibli_modele_init!$A$1:$A$4467,$C2328,bibli_modele_init!$C$1:$C$4467,$E2328)</f>
        <v>0.0837250649831619</v>
      </c>
      <c r="J2328" s="0" t="n">
        <f aca="false">SUMIFS(bibli_modele_init!$E$1:$E$4467,bibli_modele_init!$A$1:$A$4467,$C2328,bibli_modele_init!$C$1:$C$4467,$E2328)</f>
        <v>74.913717355456</v>
      </c>
      <c r="K2328" s="0" t="n">
        <f aca="false">F2328-I2328</f>
        <v>1.68381003584628E-011</v>
      </c>
      <c r="L2328" s="0" t="n">
        <f aca="false">G2328-J2328</f>
        <v>4.54400606031413E-009</v>
      </c>
      <c r="M2328" s="0" t="n">
        <v>1</v>
      </c>
    </row>
    <row r="2329" customFormat="false" ht="15.8" hidden="false" customHeight="false" outlineLevel="0" collapsed="false">
      <c r="A2329" s="0" t="str">
        <f aca="false">MID(C2329,1,2)</f>
        <v>08</v>
      </c>
      <c r="B2329" s="0" t="str">
        <f aca="false">VLOOKUP(A2329,Nomenclature!$E$1:$F$9,2,0)</f>
        <v>Transport</v>
      </c>
      <c r="C2329" s="5" t="s">
        <v>696</v>
      </c>
      <c r="D2329" s="4" t="s">
        <v>239</v>
      </c>
      <c r="E2329" s="4" t="s">
        <v>735</v>
      </c>
      <c r="F2329" s="4" t="n">
        <v>0.050370433</v>
      </c>
      <c r="G2329" s="4" t="n">
        <v>83.08085725</v>
      </c>
      <c r="H2329" s="4" t="n">
        <v>323.2488407</v>
      </c>
      <c r="I2329" s="4" t="n">
        <f aca="false">SUMIFS(bibli_modele_init!$D$1:$D$4467,bibli_modele_init!$A$1:$A$4467,$C2329,bibli_modele_init!$C$1:$C$4467,$E2329)</f>
        <v>0.0503704334557675</v>
      </c>
      <c r="J2329" s="0" t="n">
        <f aca="false">SUMIFS(bibli_modele_init!$E$1:$E$4467,bibli_modele_init!$A$1:$A$4467,$C2329,bibli_modele_init!$C$1:$C$4467,$E2329)</f>
        <v>83.0808572521276</v>
      </c>
      <c r="K2329" s="0" t="n">
        <f aca="false">F2329-I2329</f>
        <v>-4.55767493190429E-010</v>
      </c>
      <c r="L2329" s="0" t="n">
        <f aca="false">G2329-J2329</f>
        <v>-2.1276065353959E-009</v>
      </c>
      <c r="M2329" s="0" t="n">
        <v>1</v>
      </c>
    </row>
    <row r="2330" customFormat="false" ht="15.8" hidden="false" customHeight="false" outlineLevel="0" collapsed="false">
      <c r="A2330" s="0" t="str">
        <f aca="false">MID(C2330,1,2)</f>
        <v>08</v>
      </c>
      <c r="B2330" s="0" t="str">
        <f aca="false">VLOOKUP(A2330,Nomenclature!$E$1:$F$9,2,0)</f>
        <v>Transport</v>
      </c>
      <c r="C2330" s="5" t="s">
        <v>696</v>
      </c>
      <c r="D2330" s="4" t="s">
        <v>155</v>
      </c>
      <c r="E2330" s="4" t="s">
        <v>736</v>
      </c>
      <c r="F2330" s="4" t="n">
        <v>0.141761275</v>
      </c>
      <c r="G2330" s="4" t="n">
        <v>99.72449489</v>
      </c>
      <c r="H2330" s="4" t="n">
        <v>976.6161479</v>
      </c>
      <c r="I2330" s="4" t="n">
        <f aca="false">SUMIFS(bibli_modele_init!$D$1:$D$4467,bibli_modele_init!$A$1:$A$4467,$C2330,bibli_modele_init!$C$1:$C$4467,$E2330)</f>
        <v>0.141761275249573</v>
      </c>
      <c r="J2330" s="0" t="n">
        <f aca="false">SUMIFS(bibli_modele_init!$E$1:$E$4467,bibli_modele_init!$A$1:$A$4467,$C2330,bibli_modele_init!$C$1:$C$4467,$E2330)</f>
        <v>99.7244948869191</v>
      </c>
      <c r="K2330" s="0" t="n">
        <f aca="false">F2330-I2330</f>
        <v>-2.49573001154246E-010</v>
      </c>
      <c r="L2330" s="0" t="n">
        <f aca="false">G2330-J2330</f>
        <v>3.08089909140108E-009</v>
      </c>
      <c r="M2330" s="0" t="n">
        <v>1</v>
      </c>
    </row>
    <row r="2331" customFormat="false" ht="15.8" hidden="false" customHeight="false" outlineLevel="0" collapsed="false">
      <c r="A2331" s="0" t="str">
        <f aca="false">MID(C2331,1,2)</f>
        <v>08</v>
      </c>
      <c r="B2331" s="0" t="str">
        <f aca="false">VLOOKUP(A2331,Nomenclature!$E$1:$F$9,2,0)</f>
        <v>Transport</v>
      </c>
      <c r="C2331" s="5" t="s">
        <v>696</v>
      </c>
      <c r="D2331" s="4" t="s">
        <v>239</v>
      </c>
      <c r="E2331" s="4" t="s">
        <v>737</v>
      </c>
      <c r="F2331" s="4" t="n">
        <v>0.093070654</v>
      </c>
      <c r="G2331" s="4" t="n">
        <v>96.12313833</v>
      </c>
      <c r="H2331" s="4" t="n">
        <v>332.0640534</v>
      </c>
      <c r="I2331" s="4" t="n">
        <f aca="false">SUMIFS(bibli_modele_init!$D$1:$D$4467,bibli_modele_init!$A$1:$A$4467,$C2331,bibli_modele_init!$C$1:$C$4467,$E2331)</f>
        <v>0.093070653975029</v>
      </c>
      <c r="J2331" s="0" t="n">
        <f aca="false">SUMIFS(bibli_modele_init!$E$1:$E$4467,bibli_modele_init!$A$1:$A$4467,$C2331,bibli_modele_init!$C$1:$C$4467,$E2331)</f>
        <v>96.1231383256027</v>
      </c>
      <c r="K2331" s="0" t="n">
        <f aca="false">F2331-I2331</f>
        <v>2.49709974919909E-011</v>
      </c>
      <c r="L2331" s="0" t="n">
        <f aca="false">G2331-J2331</f>
        <v>4.3973074070891E-009</v>
      </c>
      <c r="M2331" s="0" t="n">
        <v>1</v>
      </c>
    </row>
    <row r="2332" customFormat="false" ht="15.8" hidden="false" customHeight="false" outlineLevel="0" collapsed="false">
      <c r="A2332" s="0" t="str">
        <f aca="false">MID(C2332,1,2)</f>
        <v>08</v>
      </c>
      <c r="B2332" s="0" t="str">
        <f aca="false">VLOOKUP(A2332,Nomenclature!$E$1:$F$9,2,0)</f>
        <v>Transport</v>
      </c>
      <c r="C2332" s="5" t="s">
        <v>696</v>
      </c>
      <c r="D2332" s="4" t="s">
        <v>738</v>
      </c>
      <c r="E2332" s="4" t="s">
        <v>738</v>
      </c>
      <c r="F2332" s="4" t="n">
        <v>0.15</v>
      </c>
      <c r="G2332" s="4" t="n">
        <v>20</v>
      </c>
      <c r="H2332" s="4" t="n">
        <v>0</v>
      </c>
      <c r="I2332" s="4" t="n">
        <f aca="false">SUMIFS(bibli_modele_init!$D$1:$D$4467,bibli_modele_init!$A$1:$A$4467,$C2332,bibli_modele_init!$C$1:$C$4467,$E2332)</f>
        <v>0.150000000000002</v>
      </c>
      <c r="J2332" s="0" t="n">
        <f aca="false">SUMIFS(bibli_modele_init!$E$1:$E$4467,bibli_modele_init!$A$1:$A$4467,$C2332,bibli_modele_init!$C$1:$C$4467,$E2332)</f>
        <v>20</v>
      </c>
      <c r="K2332" s="0" t="n">
        <f aca="false">F2332-I2332</f>
        <v>-2.02615701994091E-015</v>
      </c>
      <c r="L2332" s="0" t="n">
        <f aca="false">G2332-J2332</f>
        <v>0</v>
      </c>
      <c r="M2332" s="0" t="n">
        <v>1</v>
      </c>
    </row>
    <row r="2333" customFormat="false" ht="15.8" hidden="false" customHeight="false" outlineLevel="0" collapsed="false">
      <c r="A2333" s="0" t="str">
        <f aca="false">MID(C2333,1,2)</f>
        <v>08</v>
      </c>
      <c r="B2333" s="0" t="str">
        <f aca="false">VLOOKUP(A2333,Nomenclature!$E$1:$F$9,2,0)</f>
        <v>Transport</v>
      </c>
      <c r="C2333" s="5" t="s">
        <v>407</v>
      </c>
      <c r="D2333" s="4" t="s">
        <v>155</v>
      </c>
      <c r="E2333" s="4" t="s">
        <v>732</v>
      </c>
      <c r="F2333" s="4" t="n">
        <v>0.496679072</v>
      </c>
      <c r="G2333" s="4" t="n">
        <v>201.8031194</v>
      </c>
      <c r="H2333" s="4" t="n">
        <v>2232.096897</v>
      </c>
      <c r="I2333" s="4" t="n">
        <f aca="false">SUMIFS(bibli_modele_init!$D$1:$D$4467,bibli_modele_init!$A$1:$A$4467,$C2333,bibli_modele_init!$C$1:$C$4467,$E2333)</f>
        <v>0.496679072137709</v>
      </c>
      <c r="J2333" s="0" t="n">
        <f aca="false">SUMIFS(bibli_modele_init!$E$1:$E$4467,bibli_modele_init!$A$1:$A$4467,$C2333,bibli_modele_init!$C$1:$C$4467,$E2333)</f>
        <v>201.803119428689</v>
      </c>
      <c r="K2333" s="0" t="n">
        <f aca="false">F2333-I2333</f>
        <v>-1.37709010861187E-010</v>
      </c>
      <c r="L2333" s="0" t="n">
        <f aca="false">G2333-J2333</f>
        <v>-2.86889871858875E-008</v>
      </c>
      <c r="M2333" s="0" t="n">
        <v>1</v>
      </c>
    </row>
    <row r="2334" customFormat="false" ht="15.8" hidden="false" customHeight="false" outlineLevel="0" collapsed="false">
      <c r="A2334" s="0" t="str">
        <f aca="false">MID(C2334,1,2)</f>
        <v>08</v>
      </c>
      <c r="B2334" s="0" t="str">
        <f aca="false">VLOOKUP(A2334,Nomenclature!$E$1:$F$9,2,0)</f>
        <v>Transport</v>
      </c>
      <c r="C2334" s="5" t="s">
        <v>407</v>
      </c>
      <c r="D2334" s="4" t="s">
        <v>239</v>
      </c>
      <c r="E2334" s="4" t="s">
        <v>733</v>
      </c>
      <c r="F2334" s="4" t="n">
        <v>0.341776229</v>
      </c>
      <c r="G2334" s="4" t="n">
        <v>119.6037909</v>
      </c>
      <c r="H2334" s="4" t="n">
        <v>682.6832182</v>
      </c>
      <c r="I2334" s="4" t="n">
        <f aca="false">SUMIFS(bibli_modele_init!$D$1:$D$4467,bibli_modele_init!$A$1:$A$4467,$C2334,bibli_modele_init!$C$1:$C$4467,$E2334)</f>
        <v>0.341776229330308</v>
      </c>
      <c r="J2334" s="0" t="n">
        <f aca="false">SUMIFS(bibli_modele_init!$E$1:$E$4467,bibli_modele_init!$A$1:$A$4467,$C2334,bibli_modele_init!$C$1:$C$4467,$E2334)</f>
        <v>119.603790914504</v>
      </c>
      <c r="K2334" s="0" t="n">
        <f aca="false">F2334-I2334</f>
        <v>-3.30308003171353E-010</v>
      </c>
      <c r="L2334" s="0" t="n">
        <f aca="false">G2334-J2334</f>
        <v>-1.45039962262672E-008</v>
      </c>
      <c r="M2334" s="0" t="n">
        <v>1</v>
      </c>
    </row>
    <row r="2335" customFormat="false" ht="15.8" hidden="false" customHeight="false" outlineLevel="0" collapsed="false">
      <c r="A2335" s="0" t="str">
        <f aca="false">MID(C2335,1,2)</f>
        <v>08</v>
      </c>
      <c r="B2335" s="0" t="str">
        <f aca="false">VLOOKUP(A2335,Nomenclature!$E$1:$F$9,2,0)</f>
        <v>Transport</v>
      </c>
      <c r="C2335" s="5" t="s">
        <v>407</v>
      </c>
      <c r="D2335" s="4" t="s">
        <v>155</v>
      </c>
      <c r="E2335" s="4" t="s">
        <v>734</v>
      </c>
      <c r="F2335" s="4" t="n">
        <v>0.083725065</v>
      </c>
      <c r="G2335" s="4" t="n">
        <v>74.91371736</v>
      </c>
      <c r="H2335" s="4" t="n">
        <v>365.2291982</v>
      </c>
      <c r="I2335" s="4" t="n">
        <f aca="false">SUMIFS(bibli_modele_init!$D$1:$D$4467,bibli_modele_init!$A$1:$A$4467,$C2335,bibli_modele_init!$C$1:$C$4467,$E2335)</f>
        <v>0.0837250649831619</v>
      </c>
      <c r="J2335" s="0" t="n">
        <f aca="false">SUMIFS(bibli_modele_init!$E$1:$E$4467,bibli_modele_init!$A$1:$A$4467,$C2335,bibli_modele_init!$C$1:$C$4467,$E2335)</f>
        <v>74.913717355456</v>
      </c>
      <c r="K2335" s="0" t="n">
        <f aca="false">F2335-I2335</f>
        <v>1.68381003584628E-011</v>
      </c>
      <c r="L2335" s="0" t="n">
        <f aca="false">G2335-J2335</f>
        <v>4.54400606031413E-009</v>
      </c>
      <c r="M2335" s="0" t="n">
        <v>1</v>
      </c>
    </row>
    <row r="2336" customFormat="false" ht="15.8" hidden="false" customHeight="false" outlineLevel="0" collapsed="false">
      <c r="A2336" s="0" t="str">
        <f aca="false">MID(C2336,1,2)</f>
        <v>08</v>
      </c>
      <c r="B2336" s="0" t="str">
        <f aca="false">VLOOKUP(A2336,Nomenclature!$E$1:$F$9,2,0)</f>
        <v>Transport</v>
      </c>
      <c r="C2336" s="5" t="s">
        <v>407</v>
      </c>
      <c r="D2336" s="4" t="s">
        <v>239</v>
      </c>
      <c r="E2336" s="4" t="s">
        <v>735</v>
      </c>
      <c r="F2336" s="4" t="n">
        <v>0.050370433</v>
      </c>
      <c r="G2336" s="4" t="n">
        <v>83.08085725</v>
      </c>
      <c r="H2336" s="4" t="n">
        <v>323.2488407</v>
      </c>
      <c r="I2336" s="4" t="n">
        <f aca="false">SUMIFS(bibli_modele_init!$D$1:$D$4467,bibli_modele_init!$A$1:$A$4467,$C2336,bibli_modele_init!$C$1:$C$4467,$E2336)</f>
        <v>0.0503704334557675</v>
      </c>
      <c r="J2336" s="0" t="n">
        <f aca="false">SUMIFS(bibli_modele_init!$E$1:$E$4467,bibli_modele_init!$A$1:$A$4467,$C2336,bibli_modele_init!$C$1:$C$4467,$E2336)</f>
        <v>83.0808572521276</v>
      </c>
      <c r="K2336" s="0" t="n">
        <f aca="false">F2336-I2336</f>
        <v>-4.55767493190429E-010</v>
      </c>
      <c r="L2336" s="0" t="n">
        <f aca="false">G2336-J2336</f>
        <v>-2.1276065353959E-009</v>
      </c>
      <c r="M2336" s="0" t="n">
        <v>1</v>
      </c>
    </row>
    <row r="2337" customFormat="false" ht="15.8" hidden="false" customHeight="false" outlineLevel="0" collapsed="false">
      <c r="A2337" s="0" t="str">
        <f aca="false">MID(C2337,1,2)</f>
        <v>08</v>
      </c>
      <c r="B2337" s="0" t="str">
        <f aca="false">VLOOKUP(A2337,Nomenclature!$E$1:$F$9,2,0)</f>
        <v>Transport</v>
      </c>
      <c r="C2337" s="5" t="s">
        <v>407</v>
      </c>
      <c r="D2337" s="4" t="s">
        <v>155</v>
      </c>
      <c r="E2337" s="4" t="s">
        <v>736</v>
      </c>
      <c r="F2337" s="4" t="n">
        <v>0.141761275</v>
      </c>
      <c r="G2337" s="4" t="n">
        <v>99.72449489</v>
      </c>
      <c r="H2337" s="4" t="n">
        <v>976.6161479</v>
      </c>
      <c r="I2337" s="4" t="n">
        <f aca="false">SUMIFS(bibli_modele_init!$D$1:$D$4467,bibli_modele_init!$A$1:$A$4467,$C2337,bibli_modele_init!$C$1:$C$4467,$E2337)</f>
        <v>0.141761275249573</v>
      </c>
      <c r="J2337" s="0" t="n">
        <f aca="false">SUMIFS(bibli_modele_init!$E$1:$E$4467,bibli_modele_init!$A$1:$A$4467,$C2337,bibli_modele_init!$C$1:$C$4467,$E2337)</f>
        <v>99.7244948869191</v>
      </c>
      <c r="K2337" s="0" t="n">
        <f aca="false">F2337-I2337</f>
        <v>-2.49573001154246E-010</v>
      </c>
      <c r="L2337" s="0" t="n">
        <f aca="false">G2337-J2337</f>
        <v>3.08089909140108E-009</v>
      </c>
      <c r="M2337" s="0" t="n">
        <v>1</v>
      </c>
    </row>
    <row r="2338" customFormat="false" ht="15.8" hidden="false" customHeight="false" outlineLevel="0" collapsed="false">
      <c r="A2338" s="0" t="str">
        <f aca="false">MID(C2338,1,2)</f>
        <v>08</v>
      </c>
      <c r="B2338" s="0" t="str">
        <f aca="false">VLOOKUP(A2338,Nomenclature!$E$1:$F$9,2,0)</f>
        <v>Transport</v>
      </c>
      <c r="C2338" s="5" t="s">
        <v>407</v>
      </c>
      <c r="D2338" s="4" t="s">
        <v>239</v>
      </c>
      <c r="E2338" s="4" t="s">
        <v>737</v>
      </c>
      <c r="F2338" s="4" t="n">
        <v>0.093070654</v>
      </c>
      <c r="G2338" s="4" t="n">
        <v>96.12313833</v>
      </c>
      <c r="H2338" s="4" t="n">
        <v>332.0640534</v>
      </c>
      <c r="I2338" s="4" t="n">
        <f aca="false">SUMIFS(bibli_modele_init!$D$1:$D$4467,bibli_modele_init!$A$1:$A$4467,$C2338,bibli_modele_init!$C$1:$C$4467,$E2338)</f>
        <v>0.093070653975029</v>
      </c>
      <c r="J2338" s="0" t="n">
        <f aca="false">SUMIFS(bibli_modele_init!$E$1:$E$4467,bibli_modele_init!$A$1:$A$4467,$C2338,bibli_modele_init!$C$1:$C$4467,$E2338)</f>
        <v>96.1231383256027</v>
      </c>
      <c r="K2338" s="0" t="n">
        <f aca="false">F2338-I2338</f>
        <v>2.49709974919909E-011</v>
      </c>
      <c r="L2338" s="0" t="n">
        <f aca="false">G2338-J2338</f>
        <v>4.3973074070891E-009</v>
      </c>
      <c r="M2338" s="0" t="n">
        <v>1</v>
      </c>
    </row>
    <row r="2339" customFormat="false" ht="15.8" hidden="false" customHeight="false" outlineLevel="0" collapsed="false">
      <c r="A2339" s="0" t="str">
        <f aca="false">MID(C2339,1,2)</f>
        <v>08</v>
      </c>
      <c r="B2339" s="0" t="str">
        <f aca="false">VLOOKUP(A2339,Nomenclature!$E$1:$F$9,2,0)</f>
        <v>Transport</v>
      </c>
      <c r="C2339" s="5" t="s">
        <v>407</v>
      </c>
      <c r="D2339" s="4" t="s">
        <v>738</v>
      </c>
      <c r="E2339" s="4" t="s">
        <v>738</v>
      </c>
      <c r="F2339" s="4" t="n">
        <v>0.15</v>
      </c>
      <c r="G2339" s="4" t="n">
        <v>20</v>
      </c>
      <c r="H2339" s="4" t="n">
        <v>0</v>
      </c>
      <c r="I2339" s="4" t="n">
        <f aca="false">SUMIFS(bibli_modele_init!$D$1:$D$4467,bibli_modele_init!$A$1:$A$4467,$C2339,bibli_modele_init!$C$1:$C$4467,$E2339)</f>
        <v>0.150000000000002</v>
      </c>
      <c r="J2339" s="0" t="n">
        <f aca="false">SUMIFS(bibli_modele_init!$E$1:$E$4467,bibli_modele_init!$A$1:$A$4467,$C2339,bibli_modele_init!$C$1:$C$4467,$E2339)</f>
        <v>20</v>
      </c>
      <c r="K2339" s="0" t="n">
        <f aca="false">F2339-I2339</f>
        <v>-2.02615701994091E-015</v>
      </c>
      <c r="L2339" s="0" t="n">
        <f aca="false">G2339-J2339</f>
        <v>0</v>
      </c>
      <c r="M2339" s="0" t="n">
        <v>1</v>
      </c>
    </row>
    <row r="2340" customFormat="false" ht="15.8" hidden="false" customHeight="false" outlineLevel="0" collapsed="false">
      <c r="A2340" s="0" t="str">
        <f aca="false">MID(C2340,1,2)</f>
        <v>08</v>
      </c>
      <c r="B2340" s="0" t="str">
        <f aca="false">VLOOKUP(A2340,Nomenclature!$E$1:$F$9,2,0)</f>
        <v>Transport</v>
      </c>
      <c r="C2340" s="5" t="s">
        <v>551</v>
      </c>
      <c r="D2340" s="4" t="s">
        <v>155</v>
      </c>
      <c r="E2340" s="4" t="s">
        <v>732</v>
      </c>
      <c r="F2340" s="4" t="n">
        <v>0.496679072</v>
      </c>
      <c r="G2340" s="4" t="n">
        <v>201.8031194</v>
      </c>
      <c r="H2340" s="4" t="n">
        <v>2232.096897</v>
      </c>
      <c r="I2340" s="4" t="n">
        <f aca="false">SUMIFS(bibli_modele_init!$D$1:$D$4467,bibli_modele_init!$A$1:$A$4467,$C2340,bibli_modele_init!$C$1:$C$4467,$E2340)</f>
        <v>0.496679072137709</v>
      </c>
      <c r="J2340" s="0" t="n">
        <f aca="false">SUMIFS(bibli_modele_init!$E$1:$E$4467,bibli_modele_init!$A$1:$A$4467,$C2340,bibli_modele_init!$C$1:$C$4467,$E2340)</f>
        <v>201.803119428689</v>
      </c>
      <c r="K2340" s="0" t="n">
        <f aca="false">F2340-I2340</f>
        <v>-1.37709010861187E-010</v>
      </c>
      <c r="L2340" s="0" t="n">
        <f aca="false">G2340-J2340</f>
        <v>-2.86889871858875E-008</v>
      </c>
      <c r="M2340" s="0" t="n">
        <v>1</v>
      </c>
    </row>
    <row r="2341" customFormat="false" ht="15.8" hidden="false" customHeight="false" outlineLevel="0" collapsed="false">
      <c r="A2341" s="0" t="str">
        <f aca="false">MID(C2341,1,2)</f>
        <v>08</v>
      </c>
      <c r="B2341" s="0" t="str">
        <f aca="false">VLOOKUP(A2341,Nomenclature!$E$1:$F$9,2,0)</f>
        <v>Transport</v>
      </c>
      <c r="C2341" s="5" t="s">
        <v>551</v>
      </c>
      <c r="D2341" s="4" t="s">
        <v>239</v>
      </c>
      <c r="E2341" s="4" t="s">
        <v>733</v>
      </c>
      <c r="F2341" s="4" t="n">
        <v>0.341776229</v>
      </c>
      <c r="G2341" s="4" t="n">
        <v>119.6037909</v>
      </c>
      <c r="H2341" s="4" t="n">
        <v>682.6832182</v>
      </c>
      <c r="I2341" s="4" t="n">
        <f aca="false">SUMIFS(bibli_modele_init!$D$1:$D$4467,bibli_modele_init!$A$1:$A$4467,$C2341,bibli_modele_init!$C$1:$C$4467,$E2341)</f>
        <v>0.341776229330308</v>
      </c>
      <c r="J2341" s="0" t="n">
        <f aca="false">SUMIFS(bibli_modele_init!$E$1:$E$4467,bibli_modele_init!$A$1:$A$4467,$C2341,bibli_modele_init!$C$1:$C$4467,$E2341)</f>
        <v>119.603790914504</v>
      </c>
      <c r="K2341" s="0" t="n">
        <f aca="false">F2341-I2341</f>
        <v>-3.30308003171353E-010</v>
      </c>
      <c r="L2341" s="0" t="n">
        <f aca="false">G2341-J2341</f>
        <v>-1.45039962262672E-008</v>
      </c>
      <c r="M2341" s="0" t="n">
        <v>1</v>
      </c>
    </row>
    <row r="2342" customFormat="false" ht="15.8" hidden="false" customHeight="false" outlineLevel="0" collapsed="false">
      <c r="A2342" s="0" t="str">
        <f aca="false">MID(C2342,1,2)</f>
        <v>08</v>
      </c>
      <c r="B2342" s="0" t="str">
        <f aca="false">VLOOKUP(A2342,Nomenclature!$E$1:$F$9,2,0)</f>
        <v>Transport</v>
      </c>
      <c r="C2342" s="5" t="s">
        <v>551</v>
      </c>
      <c r="D2342" s="4" t="s">
        <v>155</v>
      </c>
      <c r="E2342" s="4" t="s">
        <v>734</v>
      </c>
      <c r="F2342" s="4" t="n">
        <v>0.083725065</v>
      </c>
      <c r="G2342" s="4" t="n">
        <v>74.91371736</v>
      </c>
      <c r="H2342" s="4" t="n">
        <v>365.2291982</v>
      </c>
      <c r="I2342" s="4" t="n">
        <f aca="false">SUMIFS(bibli_modele_init!$D$1:$D$4467,bibli_modele_init!$A$1:$A$4467,$C2342,bibli_modele_init!$C$1:$C$4467,$E2342)</f>
        <v>0.0837250649831619</v>
      </c>
      <c r="J2342" s="0" t="n">
        <f aca="false">SUMIFS(bibli_modele_init!$E$1:$E$4467,bibli_modele_init!$A$1:$A$4467,$C2342,bibli_modele_init!$C$1:$C$4467,$E2342)</f>
        <v>74.913717355456</v>
      </c>
      <c r="K2342" s="0" t="n">
        <f aca="false">F2342-I2342</f>
        <v>1.68381003584628E-011</v>
      </c>
      <c r="L2342" s="0" t="n">
        <f aca="false">G2342-J2342</f>
        <v>4.54400606031413E-009</v>
      </c>
      <c r="M2342" s="0" t="n">
        <v>1</v>
      </c>
    </row>
    <row r="2343" customFormat="false" ht="15.8" hidden="false" customHeight="false" outlineLevel="0" collapsed="false">
      <c r="A2343" s="0" t="str">
        <f aca="false">MID(C2343,1,2)</f>
        <v>08</v>
      </c>
      <c r="B2343" s="0" t="str">
        <f aca="false">VLOOKUP(A2343,Nomenclature!$E$1:$F$9,2,0)</f>
        <v>Transport</v>
      </c>
      <c r="C2343" s="5" t="s">
        <v>551</v>
      </c>
      <c r="D2343" s="4" t="s">
        <v>239</v>
      </c>
      <c r="E2343" s="4" t="s">
        <v>735</v>
      </c>
      <c r="F2343" s="4" t="n">
        <v>0.050370433</v>
      </c>
      <c r="G2343" s="4" t="n">
        <v>83.08085725</v>
      </c>
      <c r="H2343" s="4" t="n">
        <v>323.2488407</v>
      </c>
      <c r="I2343" s="4" t="n">
        <f aca="false">SUMIFS(bibli_modele_init!$D$1:$D$4467,bibli_modele_init!$A$1:$A$4467,$C2343,bibli_modele_init!$C$1:$C$4467,$E2343)</f>
        <v>0.0503704334557675</v>
      </c>
      <c r="J2343" s="0" t="n">
        <f aca="false">SUMIFS(bibli_modele_init!$E$1:$E$4467,bibli_modele_init!$A$1:$A$4467,$C2343,bibli_modele_init!$C$1:$C$4467,$E2343)</f>
        <v>83.0808572521276</v>
      </c>
      <c r="K2343" s="0" t="n">
        <f aca="false">F2343-I2343</f>
        <v>-4.55767493190429E-010</v>
      </c>
      <c r="L2343" s="0" t="n">
        <f aca="false">G2343-J2343</f>
        <v>-2.1276065353959E-009</v>
      </c>
      <c r="M2343" s="0" t="n">
        <v>1</v>
      </c>
    </row>
    <row r="2344" customFormat="false" ht="15.8" hidden="false" customHeight="false" outlineLevel="0" collapsed="false">
      <c r="A2344" s="0" t="str">
        <f aca="false">MID(C2344,1,2)</f>
        <v>08</v>
      </c>
      <c r="B2344" s="0" t="str">
        <f aca="false">VLOOKUP(A2344,Nomenclature!$E$1:$F$9,2,0)</f>
        <v>Transport</v>
      </c>
      <c r="C2344" s="5" t="s">
        <v>551</v>
      </c>
      <c r="D2344" s="4" t="s">
        <v>155</v>
      </c>
      <c r="E2344" s="4" t="s">
        <v>736</v>
      </c>
      <c r="F2344" s="4" t="n">
        <v>0.141761275</v>
      </c>
      <c r="G2344" s="4" t="n">
        <v>99.72449489</v>
      </c>
      <c r="H2344" s="4" t="n">
        <v>976.6161479</v>
      </c>
      <c r="I2344" s="4" t="n">
        <f aca="false">SUMIFS(bibli_modele_init!$D$1:$D$4467,bibli_modele_init!$A$1:$A$4467,$C2344,bibli_modele_init!$C$1:$C$4467,$E2344)</f>
        <v>0.141761275249573</v>
      </c>
      <c r="J2344" s="0" t="n">
        <f aca="false">SUMIFS(bibli_modele_init!$E$1:$E$4467,bibli_modele_init!$A$1:$A$4467,$C2344,bibli_modele_init!$C$1:$C$4467,$E2344)</f>
        <v>99.7244948869191</v>
      </c>
      <c r="K2344" s="0" t="n">
        <f aca="false">F2344-I2344</f>
        <v>-2.49573001154246E-010</v>
      </c>
      <c r="L2344" s="0" t="n">
        <f aca="false">G2344-J2344</f>
        <v>3.08089909140108E-009</v>
      </c>
      <c r="M2344" s="0" t="n">
        <v>1</v>
      </c>
    </row>
    <row r="2345" customFormat="false" ht="15.8" hidden="false" customHeight="false" outlineLevel="0" collapsed="false">
      <c r="A2345" s="0" t="str">
        <f aca="false">MID(C2345,1,2)</f>
        <v>08</v>
      </c>
      <c r="B2345" s="0" t="str">
        <f aca="false">VLOOKUP(A2345,Nomenclature!$E$1:$F$9,2,0)</f>
        <v>Transport</v>
      </c>
      <c r="C2345" s="5" t="s">
        <v>551</v>
      </c>
      <c r="D2345" s="4" t="s">
        <v>239</v>
      </c>
      <c r="E2345" s="4" t="s">
        <v>737</v>
      </c>
      <c r="F2345" s="4" t="n">
        <v>0.093070654</v>
      </c>
      <c r="G2345" s="4" t="n">
        <v>96.12313833</v>
      </c>
      <c r="H2345" s="4" t="n">
        <v>332.0640534</v>
      </c>
      <c r="I2345" s="4" t="n">
        <f aca="false">SUMIFS(bibli_modele_init!$D$1:$D$4467,bibli_modele_init!$A$1:$A$4467,$C2345,bibli_modele_init!$C$1:$C$4467,$E2345)</f>
        <v>0.093070653975029</v>
      </c>
      <c r="J2345" s="0" t="n">
        <f aca="false">SUMIFS(bibli_modele_init!$E$1:$E$4467,bibli_modele_init!$A$1:$A$4467,$C2345,bibli_modele_init!$C$1:$C$4467,$E2345)</f>
        <v>96.1231383256027</v>
      </c>
      <c r="K2345" s="0" t="n">
        <f aca="false">F2345-I2345</f>
        <v>2.49709974919909E-011</v>
      </c>
      <c r="L2345" s="0" t="n">
        <f aca="false">G2345-J2345</f>
        <v>4.3973074070891E-009</v>
      </c>
      <c r="M2345" s="0" t="n">
        <v>1</v>
      </c>
    </row>
    <row r="2346" customFormat="false" ht="15.8" hidden="false" customHeight="false" outlineLevel="0" collapsed="false">
      <c r="A2346" s="0" t="str">
        <f aca="false">MID(C2346,1,2)</f>
        <v>08</v>
      </c>
      <c r="B2346" s="0" t="str">
        <f aca="false">VLOOKUP(A2346,Nomenclature!$E$1:$F$9,2,0)</f>
        <v>Transport</v>
      </c>
      <c r="C2346" s="5" t="s">
        <v>551</v>
      </c>
      <c r="D2346" s="4" t="s">
        <v>738</v>
      </c>
      <c r="E2346" s="4" t="s">
        <v>738</v>
      </c>
      <c r="F2346" s="4" t="n">
        <v>0.15</v>
      </c>
      <c r="G2346" s="4" t="n">
        <v>20</v>
      </c>
      <c r="H2346" s="4" t="n">
        <v>0</v>
      </c>
      <c r="I2346" s="4" t="n">
        <f aca="false">SUMIFS(bibli_modele_init!$D$1:$D$4467,bibli_modele_init!$A$1:$A$4467,$C2346,bibli_modele_init!$C$1:$C$4467,$E2346)</f>
        <v>0.150000000000002</v>
      </c>
      <c r="J2346" s="0" t="n">
        <f aca="false">SUMIFS(bibli_modele_init!$E$1:$E$4467,bibli_modele_init!$A$1:$A$4467,$C2346,bibli_modele_init!$C$1:$C$4467,$E2346)</f>
        <v>20</v>
      </c>
      <c r="K2346" s="0" t="n">
        <f aca="false">F2346-I2346</f>
        <v>-2.02615701994091E-015</v>
      </c>
      <c r="L2346" s="0" t="n">
        <f aca="false">G2346-J2346</f>
        <v>0</v>
      </c>
      <c r="M2346" s="0" t="n">
        <v>1</v>
      </c>
    </row>
    <row r="2347" customFormat="false" ht="15.8" hidden="false" customHeight="false" outlineLevel="0" collapsed="false">
      <c r="A2347" s="0" t="str">
        <f aca="false">MID(C2347,1,2)</f>
        <v>08</v>
      </c>
      <c r="B2347" s="0" t="str">
        <f aca="false">VLOOKUP(A2347,Nomenclature!$E$1:$F$9,2,0)</f>
        <v>Transport</v>
      </c>
      <c r="C2347" s="5" t="s">
        <v>698</v>
      </c>
      <c r="D2347" s="4" t="s">
        <v>155</v>
      </c>
      <c r="E2347" s="4" t="s">
        <v>732</v>
      </c>
      <c r="F2347" s="4" t="n">
        <v>0.496679072</v>
      </c>
      <c r="G2347" s="4" t="n">
        <v>201.8031194</v>
      </c>
      <c r="H2347" s="4" t="n">
        <v>2232.096897</v>
      </c>
      <c r="I2347" s="4" t="n">
        <f aca="false">SUMIFS(bibli_modele_init!$D$1:$D$4467,bibli_modele_init!$A$1:$A$4467,$C2347,bibli_modele_init!$C$1:$C$4467,$E2347)</f>
        <v>0.496679072137709</v>
      </c>
      <c r="J2347" s="0" t="n">
        <f aca="false">SUMIFS(bibli_modele_init!$E$1:$E$4467,bibli_modele_init!$A$1:$A$4467,$C2347,bibli_modele_init!$C$1:$C$4467,$E2347)</f>
        <v>201.803119428689</v>
      </c>
      <c r="K2347" s="0" t="n">
        <f aca="false">F2347-I2347</f>
        <v>-1.37709010861187E-010</v>
      </c>
      <c r="L2347" s="0" t="n">
        <f aca="false">G2347-J2347</f>
        <v>-2.86889871858875E-008</v>
      </c>
      <c r="M2347" s="0" t="n">
        <v>1</v>
      </c>
    </row>
    <row r="2348" customFormat="false" ht="15.8" hidden="false" customHeight="false" outlineLevel="0" collapsed="false">
      <c r="A2348" s="0" t="str">
        <f aca="false">MID(C2348,1,2)</f>
        <v>08</v>
      </c>
      <c r="B2348" s="0" t="str">
        <f aca="false">VLOOKUP(A2348,Nomenclature!$E$1:$F$9,2,0)</f>
        <v>Transport</v>
      </c>
      <c r="C2348" s="5" t="s">
        <v>698</v>
      </c>
      <c r="D2348" s="4" t="s">
        <v>239</v>
      </c>
      <c r="E2348" s="4" t="s">
        <v>733</v>
      </c>
      <c r="F2348" s="4" t="n">
        <v>0.341776229</v>
      </c>
      <c r="G2348" s="4" t="n">
        <v>119.6037909</v>
      </c>
      <c r="H2348" s="4" t="n">
        <v>682.6832182</v>
      </c>
      <c r="I2348" s="4" t="n">
        <f aca="false">SUMIFS(bibli_modele_init!$D$1:$D$4467,bibli_modele_init!$A$1:$A$4467,$C2348,bibli_modele_init!$C$1:$C$4467,$E2348)</f>
        <v>0.341776229330308</v>
      </c>
      <c r="J2348" s="0" t="n">
        <f aca="false">SUMIFS(bibli_modele_init!$E$1:$E$4467,bibli_modele_init!$A$1:$A$4467,$C2348,bibli_modele_init!$C$1:$C$4467,$E2348)</f>
        <v>119.603790914504</v>
      </c>
      <c r="K2348" s="0" t="n">
        <f aca="false">F2348-I2348</f>
        <v>-3.30308003171353E-010</v>
      </c>
      <c r="L2348" s="0" t="n">
        <f aca="false">G2348-J2348</f>
        <v>-1.45039962262672E-008</v>
      </c>
      <c r="M2348" s="0" t="n">
        <v>1</v>
      </c>
    </row>
    <row r="2349" customFormat="false" ht="15.8" hidden="false" customHeight="false" outlineLevel="0" collapsed="false">
      <c r="A2349" s="0" t="str">
        <f aca="false">MID(C2349,1,2)</f>
        <v>08</v>
      </c>
      <c r="B2349" s="0" t="str">
        <f aca="false">VLOOKUP(A2349,Nomenclature!$E$1:$F$9,2,0)</f>
        <v>Transport</v>
      </c>
      <c r="C2349" s="5" t="s">
        <v>698</v>
      </c>
      <c r="D2349" s="4" t="s">
        <v>155</v>
      </c>
      <c r="E2349" s="4" t="s">
        <v>734</v>
      </c>
      <c r="F2349" s="4" t="n">
        <v>0.083725065</v>
      </c>
      <c r="G2349" s="4" t="n">
        <v>74.91371736</v>
      </c>
      <c r="H2349" s="4" t="n">
        <v>365.2291982</v>
      </c>
      <c r="I2349" s="4" t="n">
        <f aca="false">SUMIFS(bibli_modele_init!$D$1:$D$4467,bibli_modele_init!$A$1:$A$4467,$C2349,bibli_modele_init!$C$1:$C$4467,$E2349)</f>
        <v>0.0837250649831619</v>
      </c>
      <c r="J2349" s="0" t="n">
        <f aca="false">SUMIFS(bibli_modele_init!$E$1:$E$4467,bibli_modele_init!$A$1:$A$4467,$C2349,bibli_modele_init!$C$1:$C$4467,$E2349)</f>
        <v>74.913717355456</v>
      </c>
      <c r="K2349" s="0" t="n">
        <f aca="false">F2349-I2349</f>
        <v>1.68381003584628E-011</v>
      </c>
      <c r="L2349" s="0" t="n">
        <f aca="false">G2349-J2349</f>
        <v>4.54400606031413E-009</v>
      </c>
      <c r="M2349" s="0" t="n">
        <v>1</v>
      </c>
    </row>
    <row r="2350" customFormat="false" ht="15.8" hidden="false" customHeight="false" outlineLevel="0" collapsed="false">
      <c r="A2350" s="0" t="str">
        <f aca="false">MID(C2350,1,2)</f>
        <v>08</v>
      </c>
      <c r="B2350" s="0" t="str">
        <f aca="false">VLOOKUP(A2350,Nomenclature!$E$1:$F$9,2,0)</f>
        <v>Transport</v>
      </c>
      <c r="C2350" s="5" t="s">
        <v>698</v>
      </c>
      <c r="D2350" s="4" t="s">
        <v>239</v>
      </c>
      <c r="E2350" s="4" t="s">
        <v>735</v>
      </c>
      <c r="F2350" s="4" t="n">
        <v>0.050370433</v>
      </c>
      <c r="G2350" s="4" t="n">
        <v>83.08085725</v>
      </c>
      <c r="H2350" s="4" t="n">
        <v>323.2488407</v>
      </c>
      <c r="I2350" s="4" t="n">
        <f aca="false">SUMIFS(bibli_modele_init!$D$1:$D$4467,bibli_modele_init!$A$1:$A$4467,$C2350,bibli_modele_init!$C$1:$C$4467,$E2350)</f>
        <v>0.0503704334557675</v>
      </c>
      <c r="J2350" s="0" t="n">
        <f aca="false">SUMIFS(bibli_modele_init!$E$1:$E$4467,bibli_modele_init!$A$1:$A$4467,$C2350,bibli_modele_init!$C$1:$C$4467,$E2350)</f>
        <v>83.0808572521276</v>
      </c>
      <c r="K2350" s="0" t="n">
        <f aca="false">F2350-I2350</f>
        <v>-4.55767493190429E-010</v>
      </c>
      <c r="L2350" s="0" t="n">
        <f aca="false">G2350-J2350</f>
        <v>-2.1276065353959E-009</v>
      </c>
      <c r="M2350" s="0" t="n">
        <v>1</v>
      </c>
    </row>
    <row r="2351" customFormat="false" ht="15.8" hidden="false" customHeight="false" outlineLevel="0" collapsed="false">
      <c r="A2351" s="0" t="str">
        <f aca="false">MID(C2351,1,2)</f>
        <v>08</v>
      </c>
      <c r="B2351" s="0" t="str">
        <f aca="false">VLOOKUP(A2351,Nomenclature!$E$1:$F$9,2,0)</f>
        <v>Transport</v>
      </c>
      <c r="C2351" s="5" t="s">
        <v>698</v>
      </c>
      <c r="D2351" s="4" t="s">
        <v>155</v>
      </c>
      <c r="E2351" s="4" t="s">
        <v>736</v>
      </c>
      <c r="F2351" s="4" t="n">
        <v>0.141761275</v>
      </c>
      <c r="G2351" s="4" t="n">
        <v>99.72449489</v>
      </c>
      <c r="H2351" s="4" t="n">
        <v>976.6161479</v>
      </c>
      <c r="I2351" s="4" t="n">
        <f aca="false">SUMIFS(bibli_modele_init!$D$1:$D$4467,bibli_modele_init!$A$1:$A$4467,$C2351,bibli_modele_init!$C$1:$C$4467,$E2351)</f>
        <v>0.141761275249573</v>
      </c>
      <c r="J2351" s="0" t="n">
        <f aca="false">SUMIFS(bibli_modele_init!$E$1:$E$4467,bibli_modele_init!$A$1:$A$4467,$C2351,bibli_modele_init!$C$1:$C$4467,$E2351)</f>
        <v>99.7244948869191</v>
      </c>
      <c r="K2351" s="0" t="n">
        <f aca="false">F2351-I2351</f>
        <v>-2.49573001154246E-010</v>
      </c>
      <c r="L2351" s="0" t="n">
        <f aca="false">G2351-J2351</f>
        <v>3.08089909140108E-009</v>
      </c>
      <c r="M2351" s="0" t="n">
        <v>1</v>
      </c>
    </row>
    <row r="2352" customFormat="false" ht="15.8" hidden="false" customHeight="false" outlineLevel="0" collapsed="false">
      <c r="A2352" s="0" t="str">
        <f aca="false">MID(C2352,1,2)</f>
        <v>08</v>
      </c>
      <c r="B2352" s="0" t="str">
        <f aca="false">VLOOKUP(A2352,Nomenclature!$E$1:$F$9,2,0)</f>
        <v>Transport</v>
      </c>
      <c r="C2352" s="5" t="s">
        <v>698</v>
      </c>
      <c r="D2352" s="4" t="s">
        <v>239</v>
      </c>
      <c r="E2352" s="4" t="s">
        <v>737</v>
      </c>
      <c r="F2352" s="4" t="n">
        <v>0.093070654</v>
      </c>
      <c r="G2352" s="4" t="n">
        <v>96.12313833</v>
      </c>
      <c r="H2352" s="4" t="n">
        <v>332.0640534</v>
      </c>
      <c r="I2352" s="4" t="n">
        <f aca="false">SUMIFS(bibli_modele_init!$D$1:$D$4467,bibli_modele_init!$A$1:$A$4467,$C2352,bibli_modele_init!$C$1:$C$4467,$E2352)</f>
        <v>0.093070653975029</v>
      </c>
      <c r="J2352" s="0" t="n">
        <f aca="false">SUMIFS(bibli_modele_init!$E$1:$E$4467,bibli_modele_init!$A$1:$A$4467,$C2352,bibli_modele_init!$C$1:$C$4467,$E2352)</f>
        <v>96.1231383256027</v>
      </c>
      <c r="K2352" s="0" t="n">
        <f aca="false">F2352-I2352</f>
        <v>2.49709974919909E-011</v>
      </c>
      <c r="L2352" s="0" t="n">
        <f aca="false">G2352-J2352</f>
        <v>4.3973074070891E-009</v>
      </c>
      <c r="M2352" s="0" t="n">
        <v>1</v>
      </c>
    </row>
    <row r="2353" customFormat="false" ht="15.8" hidden="false" customHeight="false" outlineLevel="0" collapsed="false">
      <c r="A2353" s="0" t="str">
        <f aca="false">MID(C2353,1,2)</f>
        <v>08</v>
      </c>
      <c r="B2353" s="0" t="str">
        <f aca="false">VLOOKUP(A2353,Nomenclature!$E$1:$F$9,2,0)</f>
        <v>Transport</v>
      </c>
      <c r="C2353" s="5" t="s">
        <v>698</v>
      </c>
      <c r="D2353" s="4" t="s">
        <v>738</v>
      </c>
      <c r="E2353" s="4" t="s">
        <v>738</v>
      </c>
      <c r="F2353" s="4" t="n">
        <v>0.15</v>
      </c>
      <c r="G2353" s="4" t="n">
        <v>20</v>
      </c>
      <c r="H2353" s="4" t="n">
        <v>0</v>
      </c>
      <c r="I2353" s="4" t="n">
        <f aca="false">SUMIFS(bibli_modele_init!$D$1:$D$4467,bibli_modele_init!$A$1:$A$4467,$C2353,bibli_modele_init!$C$1:$C$4467,$E2353)</f>
        <v>0.150000000000002</v>
      </c>
      <c r="J2353" s="0" t="n">
        <f aca="false">SUMIFS(bibli_modele_init!$E$1:$E$4467,bibli_modele_init!$A$1:$A$4467,$C2353,bibli_modele_init!$C$1:$C$4467,$E2353)</f>
        <v>20</v>
      </c>
      <c r="K2353" s="0" t="n">
        <f aca="false">F2353-I2353</f>
        <v>-2.02615701994091E-015</v>
      </c>
      <c r="L2353" s="0" t="n">
        <f aca="false">G2353-J2353</f>
        <v>0</v>
      </c>
      <c r="M2353" s="0" t="n">
        <v>1</v>
      </c>
    </row>
    <row r="2354" customFormat="false" ht="15.8" hidden="false" customHeight="false" outlineLevel="0" collapsed="false">
      <c r="A2354" s="0" t="str">
        <f aca="false">MID(C2354,1,2)</f>
        <v>08</v>
      </c>
      <c r="B2354" s="0" t="str">
        <f aca="false">VLOOKUP(A2354,Nomenclature!$E$1:$F$9,2,0)</f>
        <v>Transport</v>
      </c>
      <c r="C2354" s="5" t="s">
        <v>408</v>
      </c>
      <c r="D2354" s="4" t="s">
        <v>155</v>
      </c>
      <c r="E2354" s="4" t="s">
        <v>732</v>
      </c>
      <c r="F2354" s="4" t="n">
        <v>0.496679072</v>
      </c>
      <c r="G2354" s="4" t="n">
        <v>201.8031194</v>
      </c>
      <c r="H2354" s="4" t="n">
        <v>2232.096897</v>
      </c>
      <c r="I2354" s="4" t="n">
        <f aca="false">SUMIFS(bibli_modele_init!$D$1:$D$4467,bibli_modele_init!$A$1:$A$4467,$C2354,bibli_modele_init!$C$1:$C$4467,$E2354)</f>
        <v>0.496679072137709</v>
      </c>
      <c r="J2354" s="0" t="n">
        <f aca="false">SUMIFS(bibli_modele_init!$E$1:$E$4467,bibli_modele_init!$A$1:$A$4467,$C2354,bibli_modele_init!$C$1:$C$4467,$E2354)</f>
        <v>201.803119428689</v>
      </c>
      <c r="K2354" s="0" t="n">
        <f aca="false">F2354-I2354</f>
        <v>-1.37709010861187E-010</v>
      </c>
      <c r="L2354" s="0" t="n">
        <f aca="false">G2354-J2354</f>
        <v>-2.86889871858875E-008</v>
      </c>
      <c r="M2354" s="0" t="n">
        <v>1</v>
      </c>
    </row>
    <row r="2355" customFormat="false" ht="15.8" hidden="false" customHeight="false" outlineLevel="0" collapsed="false">
      <c r="A2355" s="0" t="str">
        <f aca="false">MID(C2355,1,2)</f>
        <v>08</v>
      </c>
      <c r="B2355" s="0" t="str">
        <f aca="false">VLOOKUP(A2355,Nomenclature!$E$1:$F$9,2,0)</f>
        <v>Transport</v>
      </c>
      <c r="C2355" s="5" t="s">
        <v>408</v>
      </c>
      <c r="D2355" s="4" t="s">
        <v>239</v>
      </c>
      <c r="E2355" s="4" t="s">
        <v>733</v>
      </c>
      <c r="F2355" s="4" t="n">
        <v>0.341776229</v>
      </c>
      <c r="G2355" s="4" t="n">
        <v>119.6037909</v>
      </c>
      <c r="H2355" s="4" t="n">
        <v>682.6832182</v>
      </c>
      <c r="I2355" s="4" t="n">
        <f aca="false">SUMIFS(bibli_modele_init!$D$1:$D$4467,bibli_modele_init!$A$1:$A$4467,$C2355,bibli_modele_init!$C$1:$C$4467,$E2355)</f>
        <v>0.341776229330308</v>
      </c>
      <c r="J2355" s="0" t="n">
        <f aca="false">SUMIFS(bibli_modele_init!$E$1:$E$4467,bibli_modele_init!$A$1:$A$4467,$C2355,bibli_modele_init!$C$1:$C$4467,$E2355)</f>
        <v>119.603790914504</v>
      </c>
      <c r="K2355" s="0" t="n">
        <f aca="false">F2355-I2355</f>
        <v>-3.30308003171353E-010</v>
      </c>
      <c r="L2355" s="0" t="n">
        <f aca="false">G2355-J2355</f>
        <v>-1.45039962262672E-008</v>
      </c>
      <c r="M2355" s="0" t="n">
        <v>1</v>
      </c>
    </row>
    <row r="2356" customFormat="false" ht="15.8" hidden="false" customHeight="false" outlineLevel="0" collapsed="false">
      <c r="A2356" s="0" t="str">
        <f aca="false">MID(C2356,1,2)</f>
        <v>08</v>
      </c>
      <c r="B2356" s="0" t="str">
        <f aca="false">VLOOKUP(A2356,Nomenclature!$E$1:$F$9,2,0)</f>
        <v>Transport</v>
      </c>
      <c r="C2356" s="5" t="s">
        <v>408</v>
      </c>
      <c r="D2356" s="4" t="s">
        <v>155</v>
      </c>
      <c r="E2356" s="4" t="s">
        <v>734</v>
      </c>
      <c r="F2356" s="4" t="n">
        <v>0.083725065</v>
      </c>
      <c r="G2356" s="4" t="n">
        <v>74.91371736</v>
      </c>
      <c r="H2356" s="4" t="n">
        <v>365.2291982</v>
      </c>
      <c r="I2356" s="4" t="n">
        <f aca="false">SUMIFS(bibli_modele_init!$D$1:$D$4467,bibli_modele_init!$A$1:$A$4467,$C2356,bibli_modele_init!$C$1:$C$4467,$E2356)</f>
        <v>0.0837250649831619</v>
      </c>
      <c r="J2356" s="0" t="n">
        <f aca="false">SUMIFS(bibli_modele_init!$E$1:$E$4467,bibli_modele_init!$A$1:$A$4467,$C2356,bibli_modele_init!$C$1:$C$4467,$E2356)</f>
        <v>74.913717355456</v>
      </c>
      <c r="K2356" s="0" t="n">
        <f aca="false">F2356-I2356</f>
        <v>1.68381003584628E-011</v>
      </c>
      <c r="L2356" s="0" t="n">
        <f aca="false">G2356-J2356</f>
        <v>4.54400606031413E-009</v>
      </c>
      <c r="M2356" s="0" t="n">
        <v>1</v>
      </c>
    </row>
    <row r="2357" customFormat="false" ht="15.8" hidden="false" customHeight="false" outlineLevel="0" collapsed="false">
      <c r="A2357" s="0" t="str">
        <f aca="false">MID(C2357,1,2)</f>
        <v>08</v>
      </c>
      <c r="B2357" s="0" t="str">
        <f aca="false">VLOOKUP(A2357,Nomenclature!$E$1:$F$9,2,0)</f>
        <v>Transport</v>
      </c>
      <c r="C2357" s="5" t="s">
        <v>408</v>
      </c>
      <c r="D2357" s="4" t="s">
        <v>239</v>
      </c>
      <c r="E2357" s="4" t="s">
        <v>735</v>
      </c>
      <c r="F2357" s="4" t="n">
        <v>0.050370433</v>
      </c>
      <c r="G2357" s="4" t="n">
        <v>83.08085725</v>
      </c>
      <c r="H2357" s="4" t="n">
        <v>323.2488407</v>
      </c>
      <c r="I2357" s="4" t="n">
        <f aca="false">SUMIFS(bibli_modele_init!$D$1:$D$4467,bibli_modele_init!$A$1:$A$4467,$C2357,bibli_modele_init!$C$1:$C$4467,$E2357)</f>
        <v>0.0503704334557675</v>
      </c>
      <c r="J2357" s="0" t="n">
        <f aca="false">SUMIFS(bibli_modele_init!$E$1:$E$4467,bibli_modele_init!$A$1:$A$4467,$C2357,bibli_modele_init!$C$1:$C$4467,$E2357)</f>
        <v>83.0808572521276</v>
      </c>
      <c r="K2357" s="0" t="n">
        <f aca="false">F2357-I2357</f>
        <v>-4.55767493190429E-010</v>
      </c>
      <c r="L2357" s="0" t="n">
        <f aca="false">G2357-J2357</f>
        <v>-2.1276065353959E-009</v>
      </c>
      <c r="M2357" s="0" t="n">
        <v>1</v>
      </c>
    </row>
    <row r="2358" customFormat="false" ht="15.8" hidden="false" customHeight="false" outlineLevel="0" collapsed="false">
      <c r="A2358" s="0" t="str">
        <f aca="false">MID(C2358,1,2)</f>
        <v>08</v>
      </c>
      <c r="B2358" s="0" t="str">
        <f aca="false">VLOOKUP(A2358,Nomenclature!$E$1:$F$9,2,0)</f>
        <v>Transport</v>
      </c>
      <c r="C2358" s="5" t="s">
        <v>408</v>
      </c>
      <c r="D2358" s="4" t="s">
        <v>155</v>
      </c>
      <c r="E2358" s="4" t="s">
        <v>736</v>
      </c>
      <c r="F2358" s="4" t="n">
        <v>0.141761275</v>
      </c>
      <c r="G2358" s="4" t="n">
        <v>99.72449489</v>
      </c>
      <c r="H2358" s="4" t="n">
        <v>976.6161479</v>
      </c>
      <c r="I2358" s="4" t="n">
        <f aca="false">SUMIFS(bibli_modele_init!$D$1:$D$4467,bibli_modele_init!$A$1:$A$4467,$C2358,bibli_modele_init!$C$1:$C$4467,$E2358)</f>
        <v>0.141761275249573</v>
      </c>
      <c r="J2358" s="0" t="n">
        <f aca="false">SUMIFS(bibli_modele_init!$E$1:$E$4467,bibli_modele_init!$A$1:$A$4467,$C2358,bibli_modele_init!$C$1:$C$4467,$E2358)</f>
        <v>99.7244948869191</v>
      </c>
      <c r="K2358" s="0" t="n">
        <f aca="false">F2358-I2358</f>
        <v>-2.49573001154246E-010</v>
      </c>
      <c r="L2358" s="0" t="n">
        <f aca="false">G2358-J2358</f>
        <v>3.08089909140108E-009</v>
      </c>
      <c r="M2358" s="0" t="n">
        <v>1</v>
      </c>
    </row>
    <row r="2359" customFormat="false" ht="15.8" hidden="false" customHeight="false" outlineLevel="0" collapsed="false">
      <c r="A2359" s="0" t="str">
        <f aca="false">MID(C2359,1,2)</f>
        <v>08</v>
      </c>
      <c r="B2359" s="0" t="str">
        <f aca="false">VLOOKUP(A2359,Nomenclature!$E$1:$F$9,2,0)</f>
        <v>Transport</v>
      </c>
      <c r="C2359" s="5" t="s">
        <v>408</v>
      </c>
      <c r="D2359" s="4" t="s">
        <v>239</v>
      </c>
      <c r="E2359" s="4" t="s">
        <v>737</v>
      </c>
      <c r="F2359" s="4" t="n">
        <v>0.093070654</v>
      </c>
      <c r="G2359" s="4" t="n">
        <v>96.12313833</v>
      </c>
      <c r="H2359" s="4" t="n">
        <v>332.0640534</v>
      </c>
      <c r="I2359" s="4" t="n">
        <f aca="false">SUMIFS(bibli_modele_init!$D$1:$D$4467,bibli_modele_init!$A$1:$A$4467,$C2359,bibli_modele_init!$C$1:$C$4467,$E2359)</f>
        <v>0.093070653975029</v>
      </c>
      <c r="J2359" s="0" t="n">
        <f aca="false">SUMIFS(bibli_modele_init!$E$1:$E$4467,bibli_modele_init!$A$1:$A$4467,$C2359,bibli_modele_init!$C$1:$C$4467,$E2359)</f>
        <v>96.1231383256027</v>
      </c>
      <c r="K2359" s="0" t="n">
        <f aca="false">F2359-I2359</f>
        <v>2.49709974919909E-011</v>
      </c>
      <c r="L2359" s="0" t="n">
        <f aca="false">G2359-J2359</f>
        <v>4.3973074070891E-009</v>
      </c>
      <c r="M2359" s="0" t="n">
        <v>1</v>
      </c>
    </row>
    <row r="2360" customFormat="false" ht="15.8" hidden="false" customHeight="false" outlineLevel="0" collapsed="false">
      <c r="A2360" s="0" t="str">
        <f aca="false">MID(C2360,1,2)</f>
        <v>08</v>
      </c>
      <c r="B2360" s="0" t="str">
        <f aca="false">VLOOKUP(A2360,Nomenclature!$E$1:$F$9,2,0)</f>
        <v>Transport</v>
      </c>
      <c r="C2360" s="5" t="s">
        <v>408</v>
      </c>
      <c r="D2360" s="4" t="s">
        <v>738</v>
      </c>
      <c r="E2360" s="4" t="s">
        <v>738</v>
      </c>
      <c r="F2360" s="4" t="n">
        <v>0.15</v>
      </c>
      <c r="G2360" s="4" t="n">
        <v>20</v>
      </c>
      <c r="H2360" s="4" t="n">
        <v>0</v>
      </c>
      <c r="I2360" s="4" t="n">
        <f aca="false">SUMIFS(bibli_modele_init!$D$1:$D$4467,bibli_modele_init!$A$1:$A$4467,$C2360,bibli_modele_init!$C$1:$C$4467,$E2360)</f>
        <v>0.150000000000002</v>
      </c>
      <c r="J2360" s="0" t="n">
        <f aca="false">SUMIFS(bibli_modele_init!$E$1:$E$4467,bibli_modele_init!$A$1:$A$4467,$C2360,bibli_modele_init!$C$1:$C$4467,$E2360)</f>
        <v>20</v>
      </c>
      <c r="K2360" s="0" t="n">
        <f aca="false">F2360-I2360</f>
        <v>-2.02615701994091E-015</v>
      </c>
      <c r="L2360" s="0" t="n">
        <f aca="false">G2360-J2360</f>
        <v>0</v>
      </c>
      <c r="M2360" s="0" t="n">
        <v>1</v>
      </c>
    </row>
    <row r="2361" customFormat="false" ht="15.8" hidden="false" customHeight="false" outlineLevel="0" collapsed="false">
      <c r="A2361" s="0" t="str">
        <f aca="false">MID(C2361,1,2)</f>
        <v>08</v>
      </c>
      <c r="B2361" s="0" t="str">
        <f aca="false">VLOOKUP(A2361,Nomenclature!$E$1:$F$9,2,0)</f>
        <v>Transport</v>
      </c>
      <c r="C2361" s="5" t="s">
        <v>552</v>
      </c>
      <c r="D2361" s="4" t="s">
        <v>155</v>
      </c>
      <c r="E2361" s="4" t="s">
        <v>732</v>
      </c>
      <c r="F2361" s="4" t="n">
        <v>0.496679072</v>
      </c>
      <c r="G2361" s="4" t="n">
        <v>201.8031194</v>
      </c>
      <c r="H2361" s="4" t="n">
        <v>2232.096897</v>
      </c>
      <c r="I2361" s="4" t="n">
        <f aca="false">SUMIFS(bibli_modele_init!$D$1:$D$4467,bibli_modele_init!$A$1:$A$4467,$C2361,bibli_modele_init!$C$1:$C$4467,$E2361)</f>
        <v>0.496679072137709</v>
      </c>
      <c r="J2361" s="0" t="n">
        <f aca="false">SUMIFS(bibli_modele_init!$E$1:$E$4467,bibli_modele_init!$A$1:$A$4467,$C2361,bibli_modele_init!$C$1:$C$4467,$E2361)</f>
        <v>201.803119428689</v>
      </c>
      <c r="K2361" s="0" t="n">
        <f aca="false">F2361-I2361</f>
        <v>-1.37709010861187E-010</v>
      </c>
      <c r="L2361" s="0" t="n">
        <f aca="false">G2361-J2361</f>
        <v>-2.86889871858875E-008</v>
      </c>
      <c r="M2361" s="0" t="n">
        <v>1</v>
      </c>
    </row>
    <row r="2362" customFormat="false" ht="15.8" hidden="false" customHeight="false" outlineLevel="0" collapsed="false">
      <c r="A2362" s="0" t="str">
        <f aca="false">MID(C2362,1,2)</f>
        <v>08</v>
      </c>
      <c r="B2362" s="0" t="str">
        <f aca="false">VLOOKUP(A2362,Nomenclature!$E$1:$F$9,2,0)</f>
        <v>Transport</v>
      </c>
      <c r="C2362" s="5" t="s">
        <v>552</v>
      </c>
      <c r="D2362" s="4" t="s">
        <v>239</v>
      </c>
      <c r="E2362" s="4" t="s">
        <v>733</v>
      </c>
      <c r="F2362" s="4" t="n">
        <v>0.341776229</v>
      </c>
      <c r="G2362" s="4" t="n">
        <v>119.6037909</v>
      </c>
      <c r="H2362" s="4" t="n">
        <v>682.6832182</v>
      </c>
      <c r="I2362" s="4" t="n">
        <f aca="false">SUMIFS(bibli_modele_init!$D$1:$D$4467,bibli_modele_init!$A$1:$A$4467,$C2362,bibli_modele_init!$C$1:$C$4467,$E2362)</f>
        <v>0.341776229330308</v>
      </c>
      <c r="J2362" s="0" t="n">
        <f aca="false">SUMIFS(bibli_modele_init!$E$1:$E$4467,bibli_modele_init!$A$1:$A$4467,$C2362,bibli_modele_init!$C$1:$C$4467,$E2362)</f>
        <v>119.603790914504</v>
      </c>
      <c r="K2362" s="0" t="n">
        <f aca="false">F2362-I2362</f>
        <v>-3.30308003171353E-010</v>
      </c>
      <c r="L2362" s="0" t="n">
        <f aca="false">G2362-J2362</f>
        <v>-1.45039962262672E-008</v>
      </c>
      <c r="M2362" s="0" t="n">
        <v>1</v>
      </c>
    </row>
    <row r="2363" customFormat="false" ht="15.8" hidden="false" customHeight="false" outlineLevel="0" collapsed="false">
      <c r="A2363" s="0" t="str">
        <f aca="false">MID(C2363,1,2)</f>
        <v>08</v>
      </c>
      <c r="B2363" s="0" t="str">
        <f aca="false">VLOOKUP(A2363,Nomenclature!$E$1:$F$9,2,0)</f>
        <v>Transport</v>
      </c>
      <c r="C2363" s="5" t="s">
        <v>552</v>
      </c>
      <c r="D2363" s="4" t="s">
        <v>155</v>
      </c>
      <c r="E2363" s="4" t="s">
        <v>734</v>
      </c>
      <c r="F2363" s="4" t="n">
        <v>0.083725065</v>
      </c>
      <c r="G2363" s="4" t="n">
        <v>74.91371736</v>
      </c>
      <c r="H2363" s="4" t="n">
        <v>365.2291982</v>
      </c>
      <c r="I2363" s="4" t="n">
        <f aca="false">SUMIFS(bibli_modele_init!$D$1:$D$4467,bibli_modele_init!$A$1:$A$4467,$C2363,bibli_modele_init!$C$1:$C$4467,$E2363)</f>
        <v>0.0837250649831619</v>
      </c>
      <c r="J2363" s="0" t="n">
        <f aca="false">SUMIFS(bibli_modele_init!$E$1:$E$4467,bibli_modele_init!$A$1:$A$4467,$C2363,bibli_modele_init!$C$1:$C$4467,$E2363)</f>
        <v>74.913717355456</v>
      </c>
      <c r="K2363" s="0" t="n">
        <f aca="false">F2363-I2363</f>
        <v>1.68381003584628E-011</v>
      </c>
      <c r="L2363" s="0" t="n">
        <f aca="false">G2363-J2363</f>
        <v>4.54400606031413E-009</v>
      </c>
      <c r="M2363" s="0" t="n">
        <v>1</v>
      </c>
    </row>
    <row r="2364" customFormat="false" ht="15.8" hidden="false" customHeight="false" outlineLevel="0" collapsed="false">
      <c r="A2364" s="0" t="str">
        <f aca="false">MID(C2364,1,2)</f>
        <v>08</v>
      </c>
      <c r="B2364" s="0" t="str">
        <f aca="false">VLOOKUP(A2364,Nomenclature!$E$1:$F$9,2,0)</f>
        <v>Transport</v>
      </c>
      <c r="C2364" s="5" t="s">
        <v>552</v>
      </c>
      <c r="D2364" s="4" t="s">
        <v>239</v>
      </c>
      <c r="E2364" s="4" t="s">
        <v>735</v>
      </c>
      <c r="F2364" s="4" t="n">
        <v>0.050370433</v>
      </c>
      <c r="G2364" s="4" t="n">
        <v>83.08085725</v>
      </c>
      <c r="H2364" s="4" t="n">
        <v>323.2488407</v>
      </c>
      <c r="I2364" s="4" t="n">
        <f aca="false">SUMIFS(bibli_modele_init!$D$1:$D$4467,bibli_modele_init!$A$1:$A$4467,$C2364,bibli_modele_init!$C$1:$C$4467,$E2364)</f>
        <v>0.0503704334557675</v>
      </c>
      <c r="J2364" s="0" t="n">
        <f aca="false">SUMIFS(bibli_modele_init!$E$1:$E$4467,bibli_modele_init!$A$1:$A$4467,$C2364,bibli_modele_init!$C$1:$C$4467,$E2364)</f>
        <v>83.0808572521276</v>
      </c>
      <c r="K2364" s="0" t="n">
        <f aca="false">F2364-I2364</f>
        <v>-4.55767493190429E-010</v>
      </c>
      <c r="L2364" s="0" t="n">
        <f aca="false">G2364-J2364</f>
        <v>-2.1276065353959E-009</v>
      </c>
      <c r="M2364" s="0" t="n">
        <v>1</v>
      </c>
    </row>
    <row r="2365" customFormat="false" ht="15.8" hidden="false" customHeight="false" outlineLevel="0" collapsed="false">
      <c r="A2365" s="0" t="str">
        <f aca="false">MID(C2365,1,2)</f>
        <v>08</v>
      </c>
      <c r="B2365" s="0" t="str">
        <f aca="false">VLOOKUP(A2365,Nomenclature!$E$1:$F$9,2,0)</f>
        <v>Transport</v>
      </c>
      <c r="C2365" s="5" t="s">
        <v>552</v>
      </c>
      <c r="D2365" s="4" t="s">
        <v>155</v>
      </c>
      <c r="E2365" s="4" t="s">
        <v>736</v>
      </c>
      <c r="F2365" s="4" t="n">
        <v>0.141761275</v>
      </c>
      <c r="G2365" s="4" t="n">
        <v>99.72449489</v>
      </c>
      <c r="H2365" s="4" t="n">
        <v>976.6161479</v>
      </c>
      <c r="I2365" s="4" t="n">
        <f aca="false">SUMIFS(bibli_modele_init!$D$1:$D$4467,bibli_modele_init!$A$1:$A$4467,$C2365,bibli_modele_init!$C$1:$C$4467,$E2365)</f>
        <v>0.141761275249573</v>
      </c>
      <c r="J2365" s="0" t="n">
        <f aca="false">SUMIFS(bibli_modele_init!$E$1:$E$4467,bibli_modele_init!$A$1:$A$4467,$C2365,bibli_modele_init!$C$1:$C$4467,$E2365)</f>
        <v>99.7244948869191</v>
      </c>
      <c r="K2365" s="0" t="n">
        <f aca="false">F2365-I2365</f>
        <v>-2.49573001154246E-010</v>
      </c>
      <c r="L2365" s="0" t="n">
        <f aca="false">G2365-J2365</f>
        <v>3.08089909140108E-009</v>
      </c>
      <c r="M2365" s="0" t="n">
        <v>1</v>
      </c>
    </row>
    <row r="2366" customFormat="false" ht="15.8" hidden="false" customHeight="false" outlineLevel="0" collapsed="false">
      <c r="A2366" s="0" t="str">
        <f aca="false">MID(C2366,1,2)</f>
        <v>08</v>
      </c>
      <c r="B2366" s="0" t="str">
        <f aca="false">VLOOKUP(A2366,Nomenclature!$E$1:$F$9,2,0)</f>
        <v>Transport</v>
      </c>
      <c r="C2366" s="5" t="s">
        <v>552</v>
      </c>
      <c r="D2366" s="4" t="s">
        <v>239</v>
      </c>
      <c r="E2366" s="4" t="s">
        <v>737</v>
      </c>
      <c r="F2366" s="4" t="n">
        <v>0.093070654</v>
      </c>
      <c r="G2366" s="4" t="n">
        <v>96.12313833</v>
      </c>
      <c r="H2366" s="4" t="n">
        <v>332.0640534</v>
      </c>
      <c r="I2366" s="4" t="n">
        <f aca="false">SUMIFS(bibli_modele_init!$D$1:$D$4467,bibli_modele_init!$A$1:$A$4467,$C2366,bibli_modele_init!$C$1:$C$4467,$E2366)</f>
        <v>0.093070653975029</v>
      </c>
      <c r="J2366" s="0" t="n">
        <f aca="false">SUMIFS(bibli_modele_init!$E$1:$E$4467,bibli_modele_init!$A$1:$A$4467,$C2366,bibli_modele_init!$C$1:$C$4467,$E2366)</f>
        <v>96.1231383256027</v>
      </c>
      <c r="K2366" s="0" t="n">
        <f aca="false">F2366-I2366</f>
        <v>2.49709974919909E-011</v>
      </c>
      <c r="L2366" s="0" t="n">
        <f aca="false">G2366-J2366</f>
        <v>4.3973074070891E-009</v>
      </c>
      <c r="M2366" s="0" t="n">
        <v>1</v>
      </c>
    </row>
    <row r="2367" customFormat="false" ht="15.8" hidden="false" customHeight="false" outlineLevel="0" collapsed="false">
      <c r="A2367" s="0" t="str">
        <f aca="false">MID(C2367,1,2)</f>
        <v>08</v>
      </c>
      <c r="B2367" s="0" t="str">
        <f aca="false">VLOOKUP(A2367,Nomenclature!$E$1:$F$9,2,0)</f>
        <v>Transport</v>
      </c>
      <c r="C2367" s="5" t="s">
        <v>552</v>
      </c>
      <c r="D2367" s="4" t="s">
        <v>738</v>
      </c>
      <c r="E2367" s="4" t="s">
        <v>738</v>
      </c>
      <c r="F2367" s="4" t="n">
        <v>0.15</v>
      </c>
      <c r="G2367" s="4" t="n">
        <v>20</v>
      </c>
      <c r="H2367" s="4" t="n">
        <v>0</v>
      </c>
      <c r="I2367" s="4" t="n">
        <f aca="false">SUMIFS(bibli_modele_init!$D$1:$D$4467,bibli_modele_init!$A$1:$A$4467,$C2367,bibli_modele_init!$C$1:$C$4467,$E2367)</f>
        <v>0.150000000000002</v>
      </c>
      <c r="J2367" s="0" t="n">
        <f aca="false">SUMIFS(bibli_modele_init!$E$1:$E$4467,bibli_modele_init!$A$1:$A$4467,$C2367,bibli_modele_init!$C$1:$C$4467,$E2367)</f>
        <v>20</v>
      </c>
      <c r="K2367" s="0" t="n">
        <f aca="false">F2367-I2367</f>
        <v>-2.02615701994091E-015</v>
      </c>
      <c r="L2367" s="0" t="n">
        <f aca="false">G2367-J2367</f>
        <v>0</v>
      </c>
      <c r="M2367" s="0" t="n">
        <v>1</v>
      </c>
    </row>
    <row r="2368" customFormat="false" ht="15.8" hidden="false" customHeight="false" outlineLevel="0" collapsed="false">
      <c r="A2368" s="0" t="str">
        <f aca="false">MID(C2368,1,2)</f>
        <v>08</v>
      </c>
      <c r="B2368" s="0" t="str">
        <f aca="false">VLOOKUP(A2368,Nomenclature!$E$1:$F$9,2,0)</f>
        <v>Transport</v>
      </c>
      <c r="C2368" s="5" t="s">
        <v>699</v>
      </c>
      <c r="D2368" s="4" t="s">
        <v>155</v>
      </c>
      <c r="E2368" s="4" t="s">
        <v>732</v>
      </c>
      <c r="F2368" s="4" t="n">
        <v>0.496679072</v>
      </c>
      <c r="G2368" s="4" t="n">
        <v>201.8031194</v>
      </c>
      <c r="H2368" s="4" t="n">
        <v>2232.096897</v>
      </c>
      <c r="I2368" s="4" t="n">
        <f aca="false">SUMIFS(bibli_modele_init!$D$1:$D$4467,bibli_modele_init!$A$1:$A$4467,$C2368,bibli_modele_init!$C$1:$C$4467,$E2368)</f>
        <v>0.496679072137709</v>
      </c>
      <c r="J2368" s="0" t="n">
        <f aca="false">SUMIFS(bibli_modele_init!$E$1:$E$4467,bibli_modele_init!$A$1:$A$4467,$C2368,bibli_modele_init!$C$1:$C$4467,$E2368)</f>
        <v>201.803119428689</v>
      </c>
      <c r="K2368" s="0" t="n">
        <f aca="false">F2368-I2368</f>
        <v>-1.37709010861187E-010</v>
      </c>
      <c r="L2368" s="0" t="n">
        <f aca="false">G2368-J2368</f>
        <v>-2.86889871858875E-008</v>
      </c>
      <c r="M2368" s="0" t="n">
        <v>1</v>
      </c>
    </row>
    <row r="2369" customFormat="false" ht="15.8" hidden="false" customHeight="false" outlineLevel="0" collapsed="false">
      <c r="A2369" s="0" t="str">
        <f aca="false">MID(C2369,1,2)</f>
        <v>08</v>
      </c>
      <c r="B2369" s="0" t="str">
        <f aca="false">VLOOKUP(A2369,Nomenclature!$E$1:$F$9,2,0)</f>
        <v>Transport</v>
      </c>
      <c r="C2369" s="5" t="s">
        <v>699</v>
      </c>
      <c r="D2369" s="4" t="s">
        <v>239</v>
      </c>
      <c r="E2369" s="4" t="s">
        <v>733</v>
      </c>
      <c r="F2369" s="4" t="n">
        <v>0.341776229</v>
      </c>
      <c r="G2369" s="4" t="n">
        <v>119.6037909</v>
      </c>
      <c r="H2369" s="4" t="n">
        <v>682.6832182</v>
      </c>
      <c r="I2369" s="4" t="n">
        <f aca="false">SUMIFS(bibli_modele_init!$D$1:$D$4467,bibli_modele_init!$A$1:$A$4467,$C2369,bibli_modele_init!$C$1:$C$4467,$E2369)</f>
        <v>0.341776229330308</v>
      </c>
      <c r="J2369" s="0" t="n">
        <f aca="false">SUMIFS(bibli_modele_init!$E$1:$E$4467,bibli_modele_init!$A$1:$A$4467,$C2369,bibli_modele_init!$C$1:$C$4467,$E2369)</f>
        <v>119.603790914504</v>
      </c>
      <c r="K2369" s="0" t="n">
        <f aca="false">F2369-I2369</f>
        <v>-3.30308003171353E-010</v>
      </c>
      <c r="L2369" s="0" t="n">
        <f aca="false">G2369-J2369</f>
        <v>-1.45039962262672E-008</v>
      </c>
      <c r="M2369" s="0" t="n">
        <v>1</v>
      </c>
    </row>
    <row r="2370" customFormat="false" ht="15.8" hidden="false" customHeight="false" outlineLevel="0" collapsed="false">
      <c r="A2370" s="0" t="str">
        <f aca="false">MID(C2370,1,2)</f>
        <v>08</v>
      </c>
      <c r="B2370" s="0" t="str">
        <f aca="false">VLOOKUP(A2370,Nomenclature!$E$1:$F$9,2,0)</f>
        <v>Transport</v>
      </c>
      <c r="C2370" s="5" t="s">
        <v>699</v>
      </c>
      <c r="D2370" s="4" t="s">
        <v>155</v>
      </c>
      <c r="E2370" s="4" t="s">
        <v>734</v>
      </c>
      <c r="F2370" s="4" t="n">
        <v>0.083725065</v>
      </c>
      <c r="G2370" s="4" t="n">
        <v>74.91371736</v>
      </c>
      <c r="H2370" s="4" t="n">
        <v>365.2291982</v>
      </c>
      <c r="I2370" s="4" t="n">
        <f aca="false">SUMIFS(bibli_modele_init!$D$1:$D$4467,bibli_modele_init!$A$1:$A$4467,$C2370,bibli_modele_init!$C$1:$C$4467,$E2370)</f>
        <v>0.0837250649831619</v>
      </c>
      <c r="J2370" s="0" t="n">
        <f aca="false">SUMIFS(bibli_modele_init!$E$1:$E$4467,bibli_modele_init!$A$1:$A$4467,$C2370,bibli_modele_init!$C$1:$C$4467,$E2370)</f>
        <v>74.913717355456</v>
      </c>
      <c r="K2370" s="0" t="n">
        <f aca="false">F2370-I2370</f>
        <v>1.68381003584628E-011</v>
      </c>
      <c r="L2370" s="0" t="n">
        <f aca="false">G2370-J2370</f>
        <v>4.54400606031413E-009</v>
      </c>
      <c r="M2370" s="0" t="n">
        <v>1</v>
      </c>
    </row>
    <row r="2371" customFormat="false" ht="15.8" hidden="false" customHeight="false" outlineLevel="0" collapsed="false">
      <c r="A2371" s="0" t="str">
        <f aca="false">MID(C2371,1,2)</f>
        <v>08</v>
      </c>
      <c r="B2371" s="0" t="str">
        <f aca="false">VLOOKUP(A2371,Nomenclature!$E$1:$F$9,2,0)</f>
        <v>Transport</v>
      </c>
      <c r="C2371" s="5" t="s">
        <v>699</v>
      </c>
      <c r="D2371" s="4" t="s">
        <v>239</v>
      </c>
      <c r="E2371" s="4" t="s">
        <v>735</v>
      </c>
      <c r="F2371" s="4" t="n">
        <v>0.050370433</v>
      </c>
      <c r="G2371" s="4" t="n">
        <v>83.08085725</v>
      </c>
      <c r="H2371" s="4" t="n">
        <v>323.2488407</v>
      </c>
      <c r="I2371" s="4" t="n">
        <f aca="false">SUMIFS(bibli_modele_init!$D$1:$D$4467,bibli_modele_init!$A$1:$A$4467,$C2371,bibli_modele_init!$C$1:$C$4467,$E2371)</f>
        <v>0.0503704334557675</v>
      </c>
      <c r="J2371" s="0" t="n">
        <f aca="false">SUMIFS(bibli_modele_init!$E$1:$E$4467,bibli_modele_init!$A$1:$A$4467,$C2371,bibli_modele_init!$C$1:$C$4467,$E2371)</f>
        <v>83.0808572521276</v>
      </c>
      <c r="K2371" s="0" t="n">
        <f aca="false">F2371-I2371</f>
        <v>-4.55767493190429E-010</v>
      </c>
      <c r="L2371" s="0" t="n">
        <f aca="false">G2371-J2371</f>
        <v>-2.1276065353959E-009</v>
      </c>
      <c r="M2371" s="0" t="n">
        <v>1</v>
      </c>
    </row>
    <row r="2372" customFormat="false" ht="15.8" hidden="false" customHeight="false" outlineLevel="0" collapsed="false">
      <c r="A2372" s="0" t="str">
        <f aca="false">MID(C2372,1,2)</f>
        <v>08</v>
      </c>
      <c r="B2372" s="0" t="str">
        <f aca="false">VLOOKUP(A2372,Nomenclature!$E$1:$F$9,2,0)</f>
        <v>Transport</v>
      </c>
      <c r="C2372" s="5" t="s">
        <v>699</v>
      </c>
      <c r="D2372" s="4" t="s">
        <v>155</v>
      </c>
      <c r="E2372" s="4" t="s">
        <v>736</v>
      </c>
      <c r="F2372" s="4" t="n">
        <v>0.141761275</v>
      </c>
      <c r="G2372" s="4" t="n">
        <v>99.72449489</v>
      </c>
      <c r="H2372" s="4" t="n">
        <v>976.6161479</v>
      </c>
      <c r="I2372" s="4" t="n">
        <f aca="false">SUMIFS(bibli_modele_init!$D$1:$D$4467,bibli_modele_init!$A$1:$A$4467,$C2372,bibli_modele_init!$C$1:$C$4467,$E2372)</f>
        <v>0.141761275249573</v>
      </c>
      <c r="J2372" s="0" t="n">
        <f aca="false">SUMIFS(bibli_modele_init!$E$1:$E$4467,bibli_modele_init!$A$1:$A$4467,$C2372,bibli_modele_init!$C$1:$C$4467,$E2372)</f>
        <v>99.7244948869191</v>
      </c>
      <c r="K2372" s="0" t="n">
        <f aca="false">F2372-I2372</f>
        <v>-2.49573001154246E-010</v>
      </c>
      <c r="L2372" s="0" t="n">
        <f aca="false">G2372-J2372</f>
        <v>3.08089909140108E-009</v>
      </c>
      <c r="M2372" s="0" t="n">
        <v>1</v>
      </c>
    </row>
    <row r="2373" customFormat="false" ht="15.8" hidden="false" customHeight="false" outlineLevel="0" collapsed="false">
      <c r="A2373" s="0" t="str">
        <f aca="false">MID(C2373,1,2)</f>
        <v>08</v>
      </c>
      <c r="B2373" s="0" t="str">
        <f aca="false">VLOOKUP(A2373,Nomenclature!$E$1:$F$9,2,0)</f>
        <v>Transport</v>
      </c>
      <c r="C2373" s="5" t="s">
        <v>699</v>
      </c>
      <c r="D2373" s="4" t="s">
        <v>239</v>
      </c>
      <c r="E2373" s="4" t="s">
        <v>737</v>
      </c>
      <c r="F2373" s="4" t="n">
        <v>0.093070654</v>
      </c>
      <c r="G2373" s="4" t="n">
        <v>96.12313833</v>
      </c>
      <c r="H2373" s="4" t="n">
        <v>332.0640534</v>
      </c>
      <c r="I2373" s="4" t="n">
        <f aca="false">SUMIFS(bibli_modele_init!$D$1:$D$4467,bibli_modele_init!$A$1:$A$4467,$C2373,bibli_modele_init!$C$1:$C$4467,$E2373)</f>
        <v>0.093070653975029</v>
      </c>
      <c r="J2373" s="0" t="n">
        <f aca="false">SUMIFS(bibli_modele_init!$E$1:$E$4467,bibli_modele_init!$A$1:$A$4467,$C2373,bibli_modele_init!$C$1:$C$4467,$E2373)</f>
        <v>96.1231383256027</v>
      </c>
      <c r="K2373" s="0" t="n">
        <f aca="false">F2373-I2373</f>
        <v>2.49709974919909E-011</v>
      </c>
      <c r="L2373" s="0" t="n">
        <f aca="false">G2373-J2373</f>
        <v>4.3973074070891E-009</v>
      </c>
      <c r="M2373" s="0" t="n">
        <v>1</v>
      </c>
    </row>
    <row r="2374" customFormat="false" ht="15.8" hidden="false" customHeight="false" outlineLevel="0" collapsed="false">
      <c r="A2374" s="0" t="str">
        <f aca="false">MID(C2374,1,2)</f>
        <v>08</v>
      </c>
      <c r="B2374" s="0" t="str">
        <f aca="false">VLOOKUP(A2374,Nomenclature!$E$1:$F$9,2,0)</f>
        <v>Transport</v>
      </c>
      <c r="C2374" s="5" t="s">
        <v>699</v>
      </c>
      <c r="D2374" s="4" t="s">
        <v>738</v>
      </c>
      <c r="E2374" s="4" t="s">
        <v>738</v>
      </c>
      <c r="F2374" s="4" t="n">
        <v>0.15</v>
      </c>
      <c r="G2374" s="4" t="n">
        <v>20</v>
      </c>
      <c r="H2374" s="4" t="n">
        <v>0</v>
      </c>
      <c r="I2374" s="4" t="n">
        <f aca="false">SUMIFS(bibli_modele_init!$D$1:$D$4467,bibli_modele_init!$A$1:$A$4467,$C2374,bibli_modele_init!$C$1:$C$4467,$E2374)</f>
        <v>0.150000000000002</v>
      </c>
      <c r="J2374" s="0" t="n">
        <f aca="false">SUMIFS(bibli_modele_init!$E$1:$E$4467,bibli_modele_init!$A$1:$A$4467,$C2374,bibli_modele_init!$C$1:$C$4467,$E2374)</f>
        <v>20</v>
      </c>
      <c r="K2374" s="0" t="n">
        <f aca="false">F2374-I2374</f>
        <v>-2.02615701994091E-015</v>
      </c>
      <c r="L2374" s="0" t="n">
        <f aca="false">G2374-J2374</f>
        <v>0</v>
      </c>
      <c r="M2374" s="0" t="n">
        <v>1</v>
      </c>
    </row>
    <row r="2375" customFormat="false" ht="15.8" hidden="false" customHeight="false" outlineLevel="0" collapsed="false">
      <c r="A2375" s="0" t="str">
        <f aca="false">MID(C2375,1,2)</f>
        <v>08</v>
      </c>
      <c r="B2375" s="0" t="str">
        <f aca="false">VLOOKUP(A2375,Nomenclature!$E$1:$F$9,2,0)</f>
        <v>Transport</v>
      </c>
      <c r="C2375" s="5" t="s">
        <v>410</v>
      </c>
      <c r="D2375" s="4" t="s">
        <v>155</v>
      </c>
      <c r="E2375" s="4" t="s">
        <v>732</v>
      </c>
      <c r="F2375" s="4" t="n">
        <v>0.496679072</v>
      </c>
      <c r="G2375" s="4" t="n">
        <v>201.8031194</v>
      </c>
      <c r="H2375" s="4" t="n">
        <v>2232.096897</v>
      </c>
      <c r="I2375" s="4" t="n">
        <f aca="false">SUMIFS(bibli_modele_init!$D$1:$D$4467,bibli_modele_init!$A$1:$A$4467,$C2375,bibli_modele_init!$C$1:$C$4467,$E2375)</f>
        <v>0.496679072137709</v>
      </c>
      <c r="J2375" s="0" t="n">
        <f aca="false">SUMIFS(bibli_modele_init!$E$1:$E$4467,bibli_modele_init!$A$1:$A$4467,$C2375,bibli_modele_init!$C$1:$C$4467,$E2375)</f>
        <v>201.803119428689</v>
      </c>
      <c r="K2375" s="0" t="n">
        <f aca="false">F2375-I2375</f>
        <v>-1.37709010861187E-010</v>
      </c>
      <c r="L2375" s="0" t="n">
        <f aca="false">G2375-J2375</f>
        <v>-2.86889871858875E-008</v>
      </c>
      <c r="M2375" s="0" t="n">
        <v>1</v>
      </c>
    </row>
    <row r="2376" customFormat="false" ht="15.8" hidden="false" customHeight="false" outlineLevel="0" collapsed="false">
      <c r="A2376" s="0" t="str">
        <f aca="false">MID(C2376,1,2)</f>
        <v>08</v>
      </c>
      <c r="B2376" s="0" t="str">
        <f aca="false">VLOOKUP(A2376,Nomenclature!$E$1:$F$9,2,0)</f>
        <v>Transport</v>
      </c>
      <c r="C2376" s="5" t="s">
        <v>410</v>
      </c>
      <c r="D2376" s="4" t="s">
        <v>239</v>
      </c>
      <c r="E2376" s="4" t="s">
        <v>733</v>
      </c>
      <c r="F2376" s="4" t="n">
        <v>0.341776229</v>
      </c>
      <c r="G2376" s="4" t="n">
        <v>119.6037909</v>
      </c>
      <c r="H2376" s="4" t="n">
        <v>682.6832182</v>
      </c>
      <c r="I2376" s="4" t="n">
        <f aca="false">SUMIFS(bibli_modele_init!$D$1:$D$4467,bibli_modele_init!$A$1:$A$4467,$C2376,bibli_modele_init!$C$1:$C$4467,$E2376)</f>
        <v>0.341776229330308</v>
      </c>
      <c r="J2376" s="0" t="n">
        <f aca="false">SUMIFS(bibli_modele_init!$E$1:$E$4467,bibli_modele_init!$A$1:$A$4467,$C2376,bibli_modele_init!$C$1:$C$4467,$E2376)</f>
        <v>119.603790914504</v>
      </c>
      <c r="K2376" s="0" t="n">
        <f aca="false">F2376-I2376</f>
        <v>-3.30308003171353E-010</v>
      </c>
      <c r="L2376" s="0" t="n">
        <f aca="false">G2376-J2376</f>
        <v>-1.45039962262672E-008</v>
      </c>
      <c r="M2376" s="0" t="n">
        <v>1</v>
      </c>
    </row>
    <row r="2377" customFormat="false" ht="15.8" hidden="false" customHeight="false" outlineLevel="0" collapsed="false">
      <c r="A2377" s="0" t="str">
        <f aca="false">MID(C2377,1,2)</f>
        <v>08</v>
      </c>
      <c r="B2377" s="0" t="str">
        <f aca="false">VLOOKUP(A2377,Nomenclature!$E$1:$F$9,2,0)</f>
        <v>Transport</v>
      </c>
      <c r="C2377" s="5" t="s">
        <v>410</v>
      </c>
      <c r="D2377" s="4" t="s">
        <v>155</v>
      </c>
      <c r="E2377" s="4" t="s">
        <v>734</v>
      </c>
      <c r="F2377" s="4" t="n">
        <v>0.083725065</v>
      </c>
      <c r="G2377" s="4" t="n">
        <v>74.91371736</v>
      </c>
      <c r="H2377" s="4" t="n">
        <v>365.2291982</v>
      </c>
      <c r="I2377" s="4" t="n">
        <f aca="false">SUMIFS(bibli_modele_init!$D$1:$D$4467,bibli_modele_init!$A$1:$A$4467,$C2377,bibli_modele_init!$C$1:$C$4467,$E2377)</f>
        <v>0.0837250649831619</v>
      </c>
      <c r="J2377" s="0" t="n">
        <f aca="false">SUMIFS(bibli_modele_init!$E$1:$E$4467,bibli_modele_init!$A$1:$A$4467,$C2377,bibli_modele_init!$C$1:$C$4467,$E2377)</f>
        <v>74.913717355456</v>
      </c>
      <c r="K2377" s="0" t="n">
        <f aca="false">F2377-I2377</f>
        <v>1.68381003584628E-011</v>
      </c>
      <c r="L2377" s="0" t="n">
        <f aca="false">G2377-J2377</f>
        <v>4.54400606031413E-009</v>
      </c>
      <c r="M2377" s="0" t="n">
        <v>1</v>
      </c>
    </row>
    <row r="2378" customFormat="false" ht="15.8" hidden="false" customHeight="false" outlineLevel="0" collapsed="false">
      <c r="A2378" s="0" t="str">
        <f aca="false">MID(C2378,1,2)</f>
        <v>08</v>
      </c>
      <c r="B2378" s="0" t="str">
        <f aca="false">VLOOKUP(A2378,Nomenclature!$E$1:$F$9,2,0)</f>
        <v>Transport</v>
      </c>
      <c r="C2378" s="5" t="s">
        <v>410</v>
      </c>
      <c r="D2378" s="4" t="s">
        <v>239</v>
      </c>
      <c r="E2378" s="4" t="s">
        <v>735</v>
      </c>
      <c r="F2378" s="4" t="n">
        <v>0.050370433</v>
      </c>
      <c r="G2378" s="4" t="n">
        <v>83.08085725</v>
      </c>
      <c r="H2378" s="4" t="n">
        <v>323.2488407</v>
      </c>
      <c r="I2378" s="4" t="n">
        <f aca="false">SUMIFS(bibli_modele_init!$D$1:$D$4467,bibli_modele_init!$A$1:$A$4467,$C2378,bibli_modele_init!$C$1:$C$4467,$E2378)</f>
        <v>0.0503704334557675</v>
      </c>
      <c r="J2378" s="0" t="n">
        <f aca="false">SUMIFS(bibli_modele_init!$E$1:$E$4467,bibli_modele_init!$A$1:$A$4467,$C2378,bibli_modele_init!$C$1:$C$4467,$E2378)</f>
        <v>83.0808572521276</v>
      </c>
      <c r="K2378" s="0" t="n">
        <f aca="false">F2378-I2378</f>
        <v>-4.55767493190429E-010</v>
      </c>
      <c r="L2378" s="0" t="n">
        <f aca="false">G2378-J2378</f>
        <v>-2.1276065353959E-009</v>
      </c>
      <c r="M2378" s="0" t="n">
        <v>1</v>
      </c>
    </row>
    <row r="2379" customFormat="false" ht="15.8" hidden="false" customHeight="false" outlineLevel="0" collapsed="false">
      <c r="A2379" s="0" t="str">
        <f aca="false">MID(C2379,1,2)</f>
        <v>08</v>
      </c>
      <c r="B2379" s="0" t="str">
        <f aca="false">VLOOKUP(A2379,Nomenclature!$E$1:$F$9,2,0)</f>
        <v>Transport</v>
      </c>
      <c r="C2379" s="5" t="s">
        <v>410</v>
      </c>
      <c r="D2379" s="4" t="s">
        <v>155</v>
      </c>
      <c r="E2379" s="4" t="s">
        <v>736</v>
      </c>
      <c r="F2379" s="4" t="n">
        <v>0.141761275</v>
      </c>
      <c r="G2379" s="4" t="n">
        <v>99.72449489</v>
      </c>
      <c r="H2379" s="4" t="n">
        <v>976.6161479</v>
      </c>
      <c r="I2379" s="4" t="n">
        <f aca="false">SUMIFS(bibli_modele_init!$D$1:$D$4467,bibli_modele_init!$A$1:$A$4467,$C2379,bibli_modele_init!$C$1:$C$4467,$E2379)</f>
        <v>0.141761275249573</v>
      </c>
      <c r="J2379" s="0" t="n">
        <f aca="false">SUMIFS(bibli_modele_init!$E$1:$E$4467,bibli_modele_init!$A$1:$A$4467,$C2379,bibli_modele_init!$C$1:$C$4467,$E2379)</f>
        <v>99.7244948869191</v>
      </c>
      <c r="K2379" s="0" t="n">
        <f aca="false">F2379-I2379</f>
        <v>-2.49573001154246E-010</v>
      </c>
      <c r="L2379" s="0" t="n">
        <f aca="false">G2379-J2379</f>
        <v>3.08089909140108E-009</v>
      </c>
      <c r="M2379" s="0" t="n">
        <v>1</v>
      </c>
    </row>
    <row r="2380" customFormat="false" ht="15.8" hidden="false" customHeight="false" outlineLevel="0" collapsed="false">
      <c r="A2380" s="0" t="str">
        <f aca="false">MID(C2380,1,2)</f>
        <v>08</v>
      </c>
      <c r="B2380" s="0" t="str">
        <f aca="false">VLOOKUP(A2380,Nomenclature!$E$1:$F$9,2,0)</f>
        <v>Transport</v>
      </c>
      <c r="C2380" s="5" t="s">
        <v>410</v>
      </c>
      <c r="D2380" s="4" t="s">
        <v>239</v>
      </c>
      <c r="E2380" s="4" t="s">
        <v>737</v>
      </c>
      <c r="F2380" s="4" t="n">
        <v>0.093070654</v>
      </c>
      <c r="G2380" s="4" t="n">
        <v>96.12313833</v>
      </c>
      <c r="H2380" s="4" t="n">
        <v>332.0640534</v>
      </c>
      <c r="I2380" s="4" t="n">
        <f aca="false">SUMIFS(bibli_modele_init!$D$1:$D$4467,bibli_modele_init!$A$1:$A$4467,$C2380,bibli_modele_init!$C$1:$C$4467,$E2380)</f>
        <v>0.093070653975029</v>
      </c>
      <c r="J2380" s="0" t="n">
        <f aca="false">SUMIFS(bibli_modele_init!$E$1:$E$4467,bibli_modele_init!$A$1:$A$4467,$C2380,bibli_modele_init!$C$1:$C$4467,$E2380)</f>
        <v>96.1231383256027</v>
      </c>
      <c r="K2380" s="0" t="n">
        <f aca="false">F2380-I2380</f>
        <v>2.49709974919909E-011</v>
      </c>
      <c r="L2380" s="0" t="n">
        <f aca="false">G2380-J2380</f>
        <v>4.3973074070891E-009</v>
      </c>
      <c r="M2380" s="0" t="n">
        <v>1</v>
      </c>
    </row>
    <row r="2381" customFormat="false" ht="15.8" hidden="false" customHeight="false" outlineLevel="0" collapsed="false">
      <c r="A2381" s="0" t="str">
        <f aca="false">MID(C2381,1,2)</f>
        <v>08</v>
      </c>
      <c r="B2381" s="0" t="str">
        <f aca="false">VLOOKUP(A2381,Nomenclature!$E$1:$F$9,2,0)</f>
        <v>Transport</v>
      </c>
      <c r="C2381" s="5" t="s">
        <v>410</v>
      </c>
      <c r="D2381" s="4" t="s">
        <v>738</v>
      </c>
      <c r="E2381" s="4" t="s">
        <v>738</v>
      </c>
      <c r="F2381" s="4" t="n">
        <v>0.15</v>
      </c>
      <c r="G2381" s="4" t="n">
        <v>20</v>
      </c>
      <c r="H2381" s="4" t="n">
        <v>0</v>
      </c>
      <c r="I2381" s="4" t="n">
        <f aca="false">SUMIFS(bibli_modele_init!$D$1:$D$4467,bibli_modele_init!$A$1:$A$4467,$C2381,bibli_modele_init!$C$1:$C$4467,$E2381)</f>
        <v>0.150000000000002</v>
      </c>
      <c r="J2381" s="0" t="n">
        <f aca="false">SUMIFS(bibli_modele_init!$E$1:$E$4467,bibli_modele_init!$A$1:$A$4467,$C2381,bibli_modele_init!$C$1:$C$4467,$E2381)</f>
        <v>20</v>
      </c>
      <c r="K2381" s="0" t="n">
        <f aca="false">F2381-I2381</f>
        <v>-2.02615701994091E-015</v>
      </c>
      <c r="L2381" s="0" t="n">
        <f aca="false">G2381-J2381</f>
        <v>0</v>
      </c>
      <c r="M2381" s="0" t="n">
        <v>1</v>
      </c>
    </row>
    <row r="2382" customFormat="false" ht="15.8" hidden="false" customHeight="false" outlineLevel="0" collapsed="false">
      <c r="A2382" s="0" t="str">
        <f aca="false">MID(C2382,1,2)</f>
        <v>08</v>
      </c>
      <c r="B2382" s="0" t="str">
        <f aca="false">VLOOKUP(A2382,Nomenclature!$E$1:$F$9,2,0)</f>
        <v>Transport</v>
      </c>
      <c r="C2382" s="5" t="s">
        <v>553</v>
      </c>
      <c r="D2382" s="4" t="s">
        <v>155</v>
      </c>
      <c r="E2382" s="4" t="s">
        <v>732</v>
      </c>
      <c r="F2382" s="4" t="n">
        <v>0.496679072</v>
      </c>
      <c r="G2382" s="4" t="n">
        <v>201.8031194</v>
      </c>
      <c r="H2382" s="4" t="n">
        <v>2232.096897</v>
      </c>
      <c r="I2382" s="4" t="n">
        <f aca="false">SUMIFS(bibli_modele_init!$D$1:$D$4467,bibli_modele_init!$A$1:$A$4467,$C2382,bibli_modele_init!$C$1:$C$4467,$E2382)</f>
        <v>0.496679072137709</v>
      </c>
      <c r="J2382" s="0" t="n">
        <f aca="false">SUMIFS(bibli_modele_init!$E$1:$E$4467,bibli_modele_init!$A$1:$A$4467,$C2382,bibli_modele_init!$C$1:$C$4467,$E2382)</f>
        <v>201.803119428689</v>
      </c>
      <c r="K2382" s="0" t="n">
        <f aca="false">F2382-I2382</f>
        <v>-1.37709010861187E-010</v>
      </c>
      <c r="L2382" s="0" t="n">
        <f aca="false">G2382-J2382</f>
        <v>-2.86889871858875E-008</v>
      </c>
      <c r="M2382" s="0" t="n">
        <v>1</v>
      </c>
    </row>
    <row r="2383" customFormat="false" ht="15.8" hidden="false" customHeight="false" outlineLevel="0" collapsed="false">
      <c r="A2383" s="0" t="str">
        <f aca="false">MID(C2383,1,2)</f>
        <v>08</v>
      </c>
      <c r="B2383" s="0" t="str">
        <f aca="false">VLOOKUP(A2383,Nomenclature!$E$1:$F$9,2,0)</f>
        <v>Transport</v>
      </c>
      <c r="C2383" s="5" t="s">
        <v>553</v>
      </c>
      <c r="D2383" s="4" t="s">
        <v>239</v>
      </c>
      <c r="E2383" s="4" t="s">
        <v>733</v>
      </c>
      <c r="F2383" s="4" t="n">
        <v>0.341776229</v>
      </c>
      <c r="G2383" s="4" t="n">
        <v>119.6037909</v>
      </c>
      <c r="H2383" s="4" t="n">
        <v>682.6832182</v>
      </c>
      <c r="I2383" s="4" t="n">
        <f aca="false">SUMIFS(bibli_modele_init!$D$1:$D$4467,bibli_modele_init!$A$1:$A$4467,$C2383,bibli_modele_init!$C$1:$C$4467,$E2383)</f>
        <v>0.341776229330308</v>
      </c>
      <c r="J2383" s="0" t="n">
        <f aca="false">SUMIFS(bibli_modele_init!$E$1:$E$4467,bibli_modele_init!$A$1:$A$4467,$C2383,bibli_modele_init!$C$1:$C$4467,$E2383)</f>
        <v>119.603790914504</v>
      </c>
      <c r="K2383" s="0" t="n">
        <f aca="false">F2383-I2383</f>
        <v>-3.30308003171353E-010</v>
      </c>
      <c r="L2383" s="0" t="n">
        <f aca="false">G2383-J2383</f>
        <v>-1.45039962262672E-008</v>
      </c>
      <c r="M2383" s="0" t="n">
        <v>1</v>
      </c>
    </row>
    <row r="2384" customFormat="false" ht="15.8" hidden="false" customHeight="false" outlineLevel="0" collapsed="false">
      <c r="A2384" s="0" t="str">
        <f aca="false">MID(C2384,1,2)</f>
        <v>08</v>
      </c>
      <c r="B2384" s="0" t="str">
        <f aca="false">VLOOKUP(A2384,Nomenclature!$E$1:$F$9,2,0)</f>
        <v>Transport</v>
      </c>
      <c r="C2384" s="5" t="s">
        <v>553</v>
      </c>
      <c r="D2384" s="4" t="s">
        <v>155</v>
      </c>
      <c r="E2384" s="4" t="s">
        <v>734</v>
      </c>
      <c r="F2384" s="4" t="n">
        <v>0.083725065</v>
      </c>
      <c r="G2384" s="4" t="n">
        <v>74.91371736</v>
      </c>
      <c r="H2384" s="4" t="n">
        <v>365.2291982</v>
      </c>
      <c r="I2384" s="4" t="n">
        <f aca="false">SUMIFS(bibli_modele_init!$D$1:$D$4467,bibli_modele_init!$A$1:$A$4467,$C2384,bibli_modele_init!$C$1:$C$4467,$E2384)</f>
        <v>0.0837250649831619</v>
      </c>
      <c r="J2384" s="0" t="n">
        <f aca="false">SUMIFS(bibli_modele_init!$E$1:$E$4467,bibli_modele_init!$A$1:$A$4467,$C2384,bibli_modele_init!$C$1:$C$4467,$E2384)</f>
        <v>74.913717355456</v>
      </c>
      <c r="K2384" s="0" t="n">
        <f aca="false">F2384-I2384</f>
        <v>1.68381003584628E-011</v>
      </c>
      <c r="L2384" s="0" t="n">
        <f aca="false">G2384-J2384</f>
        <v>4.54400606031413E-009</v>
      </c>
      <c r="M2384" s="0" t="n">
        <v>1</v>
      </c>
    </row>
    <row r="2385" customFormat="false" ht="15.8" hidden="false" customHeight="false" outlineLevel="0" collapsed="false">
      <c r="A2385" s="0" t="str">
        <f aca="false">MID(C2385,1,2)</f>
        <v>08</v>
      </c>
      <c r="B2385" s="0" t="str">
        <f aca="false">VLOOKUP(A2385,Nomenclature!$E$1:$F$9,2,0)</f>
        <v>Transport</v>
      </c>
      <c r="C2385" s="5" t="s">
        <v>553</v>
      </c>
      <c r="D2385" s="4" t="s">
        <v>239</v>
      </c>
      <c r="E2385" s="4" t="s">
        <v>735</v>
      </c>
      <c r="F2385" s="4" t="n">
        <v>0.050370433</v>
      </c>
      <c r="G2385" s="4" t="n">
        <v>83.08085725</v>
      </c>
      <c r="H2385" s="4" t="n">
        <v>323.2488407</v>
      </c>
      <c r="I2385" s="4" t="n">
        <f aca="false">SUMIFS(bibli_modele_init!$D$1:$D$4467,bibli_modele_init!$A$1:$A$4467,$C2385,bibli_modele_init!$C$1:$C$4467,$E2385)</f>
        <v>0.0503704334557675</v>
      </c>
      <c r="J2385" s="0" t="n">
        <f aca="false">SUMIFS(bibli_modele_init!$E$1:$E$4467,bibli_modele_init!$A$1:$A$4467,$C2385,bibli_modele_init!$C$1:$C$4467,$E2385)</f>
        <v>83.0808572521276</v>
      </c>
      <c r="K2385" s="0" t="n">
        <f aca="false">F2385-I2385</f>
        <v>-4.55767493190429E-010</v>
      </c>
      <c r="L2385" s="0" t="n">
        <f aca="false">G2385-J2385</f>
        <v>-2.1276065353959E-009</v>
      </c>
      <c r="M2385" s="0" t="n">
        <v>1</v>
      </c>
    </row>
    <row r="2386" customFormat="false" ht="15.8" hidden="false" customHeight="false" outlineLevel="0" collapsed="false">
      <c r="A2386" s="0" t="str">
        <f aca="false">MID(C2386,1,2)</f>
        <v>08</v>
      </c>
      <c r="B2386" s="0" t="str">
        <f aca="false">VLOOKUP(A2386,Nomenclature!$E$1:$F$9,2,0)</f>
        <v>Transport</v>
      </c>
      <c r="C2386" s="5" t="s">
        <v>553</v>
      </c>
      <c r="D2386" s="4" t="s">
        <v>155</v>
      </c>
      <c r="E2386" s="4" t="s">
        <v>736</v>
      </c>
      <c r="F2386" s="4" t="n">
        <v>0.141761275</v>
      </c>
      <c r="G2386" s="4" t="n">
        <v>99.72449489</v>
      </c>
      <c r="H2386" s="4" t="n">
        <v>976.6161479</v>
      </c>
      <c r="I2386" s="4" t="n">
        <f aca="false">SUMIFS(bibli_modele_init!$D$1:$D$4467,bibli_modele_init!$A$1:$A$4467,$C2386,bibli_modele_init!$C$1:$C$4467,$E2386)</f>
        <v>0.141761275249573</v>
      </c>
      <c r="J2386" s="0" t="n">
        <f aca="false">SUMIFS(bibli_modele_init!$E$1:$E$4467,bibli_modele_init!$A$1:$A$4467,$C2386,bibli_modele_init!$C$1:$C$4467,$E2386)</f>
        <v>99.7244948869191</v>
      </c>
      <c r="K2386" s="0" t="n">
        <f aca="false">F2386-I2386</f>
        <v>-2.49573001154246E-010</v>
      </c>
      <c r="L2386" s="0" t="n">
        <f aca="false">G2386-J2386</f>
        <v>3.08089909140108E-009</v>
      </c>
      <c r="M2386" s="0" t="n">
        <v>1</v>
      </c>
    </row>
    <row r="2387" customFormat="false" ht="15.8" hidden="false" customHeight="false" outlineLevel="0" collapsed="false">
      <c r="A2387" s="0" t="str">
        <f aca="false">MID(C2387,1,2)</f>
        <v>08</v>
      </c>
      <c r="B2387" s="0" t="str">
        <f aca="false">VLOOKUP(A2387,Nomenclature!$E$1:$F$9,2,0)</f>
        <v>Transport</v>
      </c>
      <c r="C2387" s="5" t="s">
        <v>553</v>
      </c>
      <c r="D2387" s="4" t="s">
        <v>239</v>
      </c>
      <c r="E2387" s="4" t="s">
        <v>737</v>
      </c>
      <c r="F2387" s="4" t="n">
        <v>0.093070654</v>
      </c>
      <c r="G2387" s="4" t="n">
        <v>96.12313833</v>
      </c>
      <c r="H2387" s="4" t="n">
        <v>332.0640534</v>
      </c>
      <c r="I2387" s="4" t="n">
        <f aca="false">SUMIFS(bibli_modele_init!$D$1:$D$4467,bibli_modele_init!$A$1:$A$4467,$C2387,bibli_modele_init!$C$1:$C$4467,$E2387)</f>
        <v>0.093070653975029</v>
      </c>
      <c r="J2387" s="0" t="n">
        <f aca="false">SUMIFS(bibli_modele_init!$E$1:$E$4467,bibli_modele_init!$A$1:$A$4467,$C2387,bibli_modele_init!$C$1:$C$4467,$E2387)</f>
        <v>96.1231383256027</v>
      </c>
      <c r="K2387" s="0" t="n">
        <f aca="false">F2387-I2387</f>
        <v>2.49709974919909E-011</v>
      </c>
      <c r="L2387" s="0" t="n">
        <f aca="false">G2387-J2387</f>
        <v>4.3973074070891E-009</v>
      </c>
      <c r="M2387" s="0" t="n">
        <v>1</v>
      </c>
    </row>
    <row r="2388" customFormat="false" ht="15.8" hidden="false" customHeight="false" outlineLevel="0" collapsed="false">
      <c r="A2388" s="0" t="str">
        <f aca="false">MID(C2388,1,2)</f>
        <v>08</v>
      </c>
      <c r="B2388" s="0" t="str">
        <f aca="false">VLOOKUP(A2388,Nomenclature!$E$1:$F$9,2,0)</f>
        <v>Transport</v>
      </c>
      <c r="C2388" s="5" t="s">
        <v>553</v>
      </c>
      <c r="D2388" s="4" t="s">
        <v>738</v>
      </c>
      <c r="E2388" s="4" t="s">
        <v>738</v>
      </c>
      <c r="F2388" s="4" t="n">
        <v>0.15</v>
      </c>
      <c r="G2388" s="4" t="n">
        <v>20</v>
      </c>
      <c r="H2388" s="4" t="n">
        <v>0</v>
      </c>
      <c r="I2388" s="4" t="n">
        <f aca="false">SUMIFS(bibli_modele_init!$D$1:$D$4467,bibli_modele_init!$A$1:$A$4467,$C2388,bibli_modele_init!$C$1:$C$4467,$E2388)</f>
        <v>0.150000000000002</v>
      </c>
      <c r="J2388" s="0" t="n">
        <f aca="false">SUMIFS(bibli_modele_init!$E$1:$E$4467,bibli_modele_init!$A$1:$A$4467,$C2388,bibli_modele_init!$C$1:$C$4467,$E2388)</f>
        <v>20</v>
      </c>
      <c r="K2388" s="0" t="n">
        <f aca="false">F2388-I2388</f>
        <v>-2.02615701994091E-015</v>
      </c>
      <c r="L2388" s="0" t="n">
        <f aca="false">G2388-J2388</f>
        <v>0</v>
      </c>
      <c r="M2388" s="0" t="n">
        <v>1</v>
      </c>
    </row>
    <row r="2389" customFormat="false" ht="15.8" hidden="false" customHeight="false" outlineLevel="0" collapsed="false">
      <c r="A2389" s="0" t="str">
        <f aca="false">MID(C2389,1,2)</f>
        <v>08</v>
      </c>
      <c r="B2389" s="0" t="str">
        <f aca="false">VLOOKUP(A2389,Nomenclature!$E$1:$F$9,2,0)</f>
        <v>Transport</v>
      </c>
      <c r="C2389" s="5" t="s">
        <v>700</v>
      </c>
      <c r="D2389" s="4" t="s">
        <v>155</v>
      </c>
      <c r="E2389" s="4" t="s">
        <v>732</v>
      </c>
      <c r="F2389" s="4" t="n">
        <v>0.496679072</v>
      </c>
      <c r="G2389" s="4" t="n">
        <v>201.8031194</v>
      </c>
      <c r="H2389" s="4" t="n">
        <v>2232.096897</v>
      </c>
      <c r="I2389" s="4" t="n">
        <f aca="false">SUMIFS(bibli_modele_init!$D$1:$D$4467,bibli_modele_init!$A$1:$A$4467,$C2389,bibli_modele_init!$C$1:$C$4467,$E2389)</f>
        <v>0.496679072137709</v>
      </c>
      <c r="J2389" s="0" t="n">
        <f aca="false">SUMIFS(bibli_modele_init!$E$1:$E$4467,bibli_modele_init!$A$1:$A$4467,$C2389,bibli_modele_init!$C$1:$C$4467,$E2389)</f>
        <v>201.803119428689</v>
      </c>
      <c r="K2389" s="0" t="n">
        <f aca="false">F2389-I2389</f>
        <v>-1.37709010861187E-010</v>
      </c>
      <c r="L2389" s="0" t="n">
        <f aca="false">G2389-J2389</f>
        <v>-2.86889871858875E-008</v>
      </c>
      <c r="M2389" s="0" t="n">
        <v>1</v>
      </c>
    </row>
    <row r="2390" customFormat="false" ht="15.8" hidden="false" customHeight="false" outlineLevel="0" collapsed="false">
      <c r="A2390" s="0" t="str">
        <f aca="false">MID(C2390,1,2)</f>
        <v>08</v>
      </c>
      <c r="B2390" s="0" t="str">
        <f aca="false">VLOOKUP(A2390,Nomenclature!$E$1:$F$9,2,0)</f>
        <v>Transport</v>
      </c>
      <c r="C2390" s="5" t="s">
        <v>700</v>
      </c>
      <c r="D2390" s="4" t="s">
        <v>239</v>
      </c>
      <c r="E2390" s="4" t="s">
        <v>733</v>
      </c>
      <c r="F2390" s="4" t="n">
        <v>0.341776229</v>
      </c>
      <c r="G2390" s="4" t="n">
        <v>119.6037909</v>
      </c>
      <c r="H2390" s="4" t="n">
        <v>682.6832182</v>
      </c>
      <c r="I2390" s="4" t="n">
        <f aca="false">SUMIFS(bibli_modele_init!$D$1:$D$4467,bibli_modele_init!$A$1:$A$4467,$C2390,bibli_modele_init!$C$1:$C$4467,$E2390)</f>
        <v>0.341776229330308</v>
      </c>
      <c r="J2390" s="0" t="n">
        <f aca="false">SUMIFS(bibli_modele_init!$E$1:$E$4467,bibli_modele_init!$A$1:$A$4467,$C2390,bibli_modele_init!$C$1:$C$4467,$E2390)</f>
        <v>119.603790914504</v>
      </c>
      <c r="K2390" s="0" t="n">
        <f aca="false">F2390-I2390</f>
        <v>-3.30308003171353E-010</v>
      </c>
      <c r="L2390" s="0" t="n">
        <f aca="false">G2390-J2390</f>
        <v>-1.45039962262672E-008</v>
      </c>
      <c r="M2390" s="0" t="n">
        <v>1</v>
      </c>
    </row>
    <row r="2391" customFormat="false" ht="15.8" hidden="false" customHeight="false" outlineLevel="0" collapsed="false">
      <c r="A2391" s="0" t="str">
        <f aca="false">MID(C2391,1,2)</f>
        <v>08</v>
      </c>
      <c r="B2391" s="0" t="str">
        <f aca="false">VLOOKUP(A2391,Nomenclature!$E$1:$F$9,2,0)</f>
        <v>Transport</v>
      </c>
      <c r="C2391" s="5" t="s">
        <v>700</v>
      </c>
      <c r="D2391" s="4" t="s">
        <v>155</v>
      </c>
      <c r="E2391" s="4" t="s">
        <v>734</v>
      </c>
      <c r="F2391" s="4" t="n">
        <v>0.083725065</v>
      </c>
      <c r="G2391" s="4" t="n">
        <v>74.91371736</v>
      </c>
      <c r="H2391" s="4" t="n">
        <v>365.2291982</v>
      </c>
      <c r="I2391" s="4" t="n">
        <f aca="false">SUMIFS(bibli_modele_init!$D$1:$D$4467,bibli_modele_init!$A$1:$A$4467,$C2391,bibli_modele_init!$C$1:$C$4467,$E2391)</f>
        <v>0.0837250649831619</v>
      </c>
      <c r="J2391" s="0" t="n">
        <f aca="false">SUMIFS(bibli_modele_init!$E$1:$E$4467,bibli_modele_init!$A$1:$A$4467,$C2391,bibli_modele_init!$C$1:$C$4467,$E2391)</f>
        <v>74.913717355456</v>
      </c>
      <c r="K2391" s="0" t="n">
        <f aca="false">F2391-I2391</f>
        <v>1.68381003584628E-011</v>
      </c>
      <c r="L2391" s="0" t="n">
        <f aca="false">G2391-J2391</f>
        <v>4.54400606031413E-009</v>
      </c>
      <c r="M2391" s="0" t="n">
        <v>1</v>
      </c>
    </row>
    <row r="2392" customFormat="false" ht="15.8" hidden="false" customHeight="false" outlineLevel="0" collapsed="false">
      <c r="A2392" s="0" t="str">
        <f aca="false">MID(C2392,1,2)</f>
        <v>08</v>
      </c>
      <c r="B2392" s="0" t="str">
        <f aca="false">VLOOKUP(A2392,Nomenclature!$E$1:$F$9,2,0)</f>
        <v>Transport</v>
      </c>
      <c r="C2392" s="5" t="s">
        <v>700</v>
      </c>
      <c r="D2392" s="4" t="s">
        <v>239</v>
      </c>
      <c r="E2392" s="4" t="s">
        <v>735</v>
      </c>
      <c r="F2392" s="4" t="n">
        <v>0.050370433</v>
      </c>
      <c r="G2392" s="4" t="n">
        <v>83.08085725</v>
      </c>
      <c r="H2392" s="4" t="n">
        <v>323.2488407</v>
      </c>
      <c r="I2392" s="4" t="n">
        <f aca="false">SUMIFS(bibli_modele_init!$D$1:$D$4467,bibli_modele_init!$A$1:$A$4467,$C2392,bibli_modele_init!$C$1:$C$4467,$E2392)</f>
        <v>0.0503704334557675</v>
      </c>
      <c r="J2392" s="0" t="n">
        <f aca="false">SUMIFS(bibli_modele_init!$E$1:$E$4467,bibli_modele_init!$A$1:$A$4467,$C2392,bibli_modele_init!$C$1:$C$4467,$E2392)</f>
        <v>83.0808572521276</v>
      </c>
      <c r="K2392" s="0" t="n">
        <f aca="false">F2392-I2392</f>
        <v>-4.55767493190429E-010</v>
      </c>
      <c r="L2392" s="0" t="n">
        <f aca="false">G2392-J2392</f>
        <v>-2.1276065353959E-009</v>
      </c>
      <c r="M2392" s="0" t="n">
        <v>1</v>
      </c>
    </row>
    <row r="2393" customFormat="false" ht="15.8" hidden="false" customHeight="false" outlineLevel="0" collapsed="false">
      <c r="A2393" s="0" t="str">
        <f aca="false">MID(C2393,1,2)</f>
        <v>08</v>
      </c>
      <c r="B2393" s="0" t="str">
        <f aca="false">VLOOKUP(A2393,Nomenclature!$E$1:$F$9,2,0)</f>
        <v>Transport</v>
      </c>
      <c r="C2393" s="5" t="s">
        <v>700</v>
      </c>
      <c r="D2393" s="4" t="s">
        <v>155</v>
      </c>
      <c r="E2393" s="4" t="s">
        <v>736</v>
      </c>
      <c r="F2393" s="4" t="n">
        <v>0.141761275</v>
      </c>
      <c r="G2393" s="4" t="n">
        <v>99.72449489</v>
      </c>
      <c r="H2393" s="4" t="n">
        <v>976.6161479</v>
      </c>
      <c r="I2393" s="4" t="n">
        <f aca="false">SUMIFS(bibli_modele_init!$D$1:$D$4467,bibli_modele_init!$A$1:$A$4467,$C2393,bibli_modele_init!$C$1:$C$4467,$E2393)</f>
        <v>0.141761275249573</v>
      </c>
      <c r="J2393" s="0" t="n">
        <f aca="false">SUMIFS(bibli_modele_init!$E$1:$E$4467,bibli_modele_init!$A$1:$A$4467,$C2393,bibli_modele_init!$C$1:$C$4467,$E2393)</f>
        <v>99.7244948869191</v>
      </c>
      <c r="K2393" s="0" t="n">
        <f aca="false">F2393-I2393</f>
        <v>-2.49573001154246E-010</v>
      </c>
      <c r="L2393" s="0" t="n">
        <f aca="false">G2393-J2393</f>
        <v>3.08089909140108E-009</v>
      </c>
      <c r="M2393" s="0" t="n">
        <v>1</v>
      </c>
    </row>
    <row r="2394" customFormat="false" ht="15.8" hidden="false" customHeight="false" outlineLevel="0" collapsed="false">
      <c r="A2394" s="0" t="str">
        <f aca="false">MID(C2394,1,2)</f>
        <v>08</v>
      </c>
      <c r="B2394" s="0" t="str">
        <f aca="false">VLOOKUP(A2394,Nomenclature!$E$1:$F$9,2,0)</f>
        <v>Transport</v>
      </c>
      <c r="C2394" s="5" t="s">
        <v>700</v>
      </c>
      <c r="D2394" s="4" t="s">
        <v>239</v>
      </c>
      <c r="E2394" s="4" t="s">
        <v>737</v>
      </c>
      <c r="F2394" s="4" t="n">
        <v>0.093070654</v>
      </c>
      <c r="G2394" s="4" t="n">
        <v>96.12313833</v>
      </c>
      <c r="H2394" s="4" t="n">
        <v>332.0640534</v>
      </c>
      <c r="I2394" s="4" t="n">
        <f aca="false">SUMIFS(bibli_modele_init!$D$1:$D$4467,bibli_modele_init!$A$1:$A$4467,$C2394,bibli_modele_init!$C$1:$C$4467,$E2394)</f>
        <v>0.093070653975029</v>
      </c>
      <c r="J2394" s="0" t="n">
        <f aca="false">SUMIFS(bibli_modele_init!$E$1:$E$4467,bibli_modele_init!$A$1:$A$4467,$C2394,bibli_modele_init!$C$1:$C$4467,$E2394)</f>
        <v>96.1231383256027</v>
      </c>
      <c r="K2394" s="0" t="n">
        <f aca="false">F2394-I2394</f>
        <v>2.49709974919909E-011</v>
      </c>
      <c r="L2394" s="0" t="n">
        <f aca="false">G2394-J2394</f>
        <v>4.3973074070891E-009</v>
      </c>
      <c r="M2394" s="0" t="n">
        <v>1</v>
      </c>
    </row>
    <row r="2395" customFormat="false" ht="15.8" hidden="false" customHeight="false" outlineLevel="0" collapsed="false">
      <c r="A2395" s="0" t="str">
        <f aca="false">MID(C2395,1,2)</f>
        <v>08</v>
      </c>
      <c r="B2395" s="0" t="str">
        <f aca="false">VLOOKUP(A2395,Nomenclature!$E$1:$F$9,2,0)</f>
        <v>Transport</v>
      </c>
      <c r="C2395" s="5" t="s">
        <v>700</v>
      </c>
      <c r="D2395" s="4" t="s">
        <v>738</v>
      </c>
      <c r="E2395" s="4" t="s">
        <v>738</v>
      </c>
      <c r="F2395" s="4" t="n">
        <v>0.15</v>
      </c>
      <c r="G2395" s="4" t="n">
        <v>20</v>
      </c>
      <c r="H2395" s="4" t="n">
        <v>0</v>
      </c>
      <c r="I2395" s="4" t="n">
        <f aca="false">SUMIFS(bibli_modele_init!$D$1:$D$4467,bibli_modele_init!$A$1:$A$4467,$C2395,bibli_modele_init!$C$1:$C$4467,$E2395)</f>
        <v>0.150000000000002</v>
      </c>
      <c r="J2395" s="0" t="n">
        <f aca="false">SUMIFS(bibli_modele_init!$E$1:$E$4467,bibli_modele_init!$A$1:$A$4467,$C2395,bibli_modele_init!$C$1:$C$4467,$E2395)</f>
        <v>20</v>
      </c>
      <c r="K2395" s="0" t="n">
        <f aca="false">F2395-I2395</f>
        <v>-2.02615701994091E-015</v>
      </c>
      <c r="L2395" s="0" t="n">
        <f aca="false">G2395-J2395</f>
        <v>0</v>
      </c>
      <c r="M2395" s="0" t="n">
        <v>1</v>
      </c>
    </row>
    <row r="2396" customFormat="false" ht="15.8" hidden="false" customHeight="false" outlineLevel="0" collapsed="false">
      <c r="A2396" s="0" t="str">
        <f aca="false">MID(C2396,1,2)</f>
        <v>08</v>
      </c>
      <c r="B2396" s="0" t="str">
        <f aca="false">VLOOKUP(A2396,Nomenclature!$E$1:$F$9,2,0)</f>
        <v>Transport</v>
      </c>
      <c r="C2396" s="5" t="s">
        <v>411</v>
      </c>
      <c r="D2396" s="4" t="s">
        <v>155</v>
      </c>
      <c r="E2396" s="4" t="s">
        <v>732</v>
      </c>
      <c r="F2396" s="4" t="n">
        <v>0.496679072</v>
      </c>
      <c r="G2396" s="4" t="n">
        <v>201.8031194</v>
      </c>
      <c r="H2396" s="4" t="n">
        <v>2232.096897</v>
      </c>
      <c r="I2396" s="4" t="n">
        <f aca="false">SUMIFS(bibli_modele_init!$D$1:$D$4467,bibli_modele_init!$A$1:$A$4467,$C2396,bibli_modele_init!$C$1:$C$4467,$E2396)</f>
        <v>0.496679072137709</v>
      </c>
      <c r="J2396" s="0" t="n">
        <f aca="false">SUMIFS(bibli_modele_init!$E$1:$E$4467,bibli_modele_init!$A$1:$A$4467,$C2396,bibli_modele_init!$C$1:$C$4467,$E2396)</f>
        <v>201.803119428689</v>
      </c>
      <c r="K2396" s="0" t="n">
        <f aca="false">F2396-I2396</f>
        <v>-1.37709010861187E-010</v>
      </c>
      <c r="L2396" s="0" t="n">
        <f aca="false">G2396-J2396</f>
        <v>-2.86889871858875E-008</v>
      </c>
      <c r="M2396" s="0" t="n">
        <v>1</v>
      </c>
    </row>
    <row r="2397" customFormat="false" ht="15.8" hidden="false" customHeight="false" outlineLevel="0" collapsed="false">
      <c r="A2397" s="0" t="str">
        <f aca="false">MID(C2397,1,2)</f>
        <v>08</v>
      </c>
      <c r="B2397" s="0" t="str">
        <f aca="false">VLOOKUP(A2397,Nomenclature!$E$1:$F$9,2,0)</f>
        <v>Transport</v>
      </c>
      <c r="C2397" s="5" t="s">
        <v>411</v>
      </c>
      <c r="D2397" s="4" t="s">
        <v>239</v>
      </c>
      <c r="E2397" s="4" t="s">
        <v>733</v>
      </c>
      <c r="F2397" s="4" t="n">
        <v>0.341776229</v>
      </c>
      <c r="G2397" s="4" t="n">
        <v>119.6037909</v>
      </c>
      <c r="H2397" s="4" t="n">
        <v>682.6832182</v>
      </c>
      <c r="I2397" s="4" t="n">
        <f aca="false">SUMIFS(bibli_modele_init!$D$1:$D$4467,bibli_modele_init!$A$1:$A$4467,$C2397,bibli_modele_init!$C$1:$C$4467,$E2397)</f>
        <v>0.341776229330308</v>
      </c>
      <c r="J2397" s="0" t="n">
        <f aca="false">SUMIFS(bibli_modele_init!$E$1:$E$4467,bibli_modele_init!$A$1:$A$4467,$C2397,bibli_modele_init!$C$1:$C$4467,$E2397)</f>
        <v>119.603790914504</v>
      </c>
      <c r="K2397" s="0" t="n">
        <f aca="false">F2397-I2397</f>
        <v>-3.30308003171353E-010</v>
      </c>
      <c r="L2397" s="0" t="n">
        <f aca="false">G2397-J2397</f>
        <v>-1.45039962262672E-008</v>
      </c>
      <c r="M2397" s="0" t="n">
        <v>1</v>
      </c>
    </row>
    <row r="2398" customFormat="false" ht="15.8" hidden="false" customHeight="false" outlineLevel="0" collapsed="false">
      <c r="A2398" s="0" t="str">
        <f aca="false">MID(C2398,1,2)</f>
        <v>08</v>
      </c>
      <c r="B2398" s="0" t="str">
        <f aca="false">VLOOKUP(A2398,Nomenclature!$E$1:$F$9,2,0)</f>
        <v>Transport</v>
      </c>
      <c r="C2398" s="5" t="s">
        <v>411</v>
      </c>
      <c r="D2398" s="4" t="s">
        <v>155</v>
      </c>
      <c r="E2398" s="4" t="s">
        <v>734</v>
      </c>
      <c r="F2398" s="4" t="n">
        <v>0.083725065</v>
      </c>
      <c r="G2398" s="4" t="n">
        <v>74.91371736</v>
      </c>
      <c r="H2398" s="4" t="n">
        <v>365.2291982</v>
      </c>
      <c r="I2398" s="4" t="n">
        <f aca="false">SUMIFS(bibli_modele_init!$D$1:$D$4467,bibli_modele_init!$A$1:$A$4467,$C2398,bibli_modele_init!$C$1:$C$4467,$E2398)</f>
        <v>0.0837250649831619</v>
      </c>
      <c r="J2398" s="0" t="n">
        <f aca="false">SUMIFS(bibli_modele_init!$E$1:$E$4467,bibli_modele_init!$A$1:$A$4467,$C2398,bibli_modele_init!$C$1:$C$4467,$E2398)</f>
        <v>74.913717355456</v>
      </c>
      <c r="K2398" s="0" t="n">
        <f aca="false">F2398-I2398</f>
        <v>1.68381003584628E-011</v>
      </c>
      <c r="L2398" s="0" t="n">
        <f aca="false">G2398-J2398</f>
        <v>4.54400606031413E-009</v>
      </c>
      <c r="M2398" s="0" t="n">
        <v>1</v>
      </c>
    </row>
    <row r="2399" customFormat="false" ht="15.8" hidden="false" customHeight="false" outlineLevel="0" collapsed="false">
      <c r="A2399" s="0" t="str">
        <f aca="false">MID(C2399,1,2)</f>
        <v>08</v>
      </c>
      <c r="B2399" s="0" t="str">
        <f aca="false">VLOOKUP(A2399,Nomenclature!$E$1:$F$9,2,0)</f>
        <v>Transport</v>
      </c>
      <c r="C2399" s="5" t="s">
        <v>411</v>
      </c>
      <c r="D2399" s="4" t="s">
        <v>239</v>
      </c>
      <c r="E2399" s="4" t="s">
        <v>735</v>
      </c>
      <c r="F2399" s="4" t="n">
        <v>0.050370433</v>
      </c>
      <c r="G2399" s="4" t="n">
        <v>83.08085725</v>
      </c>
      <c r="H2399" s="4" t="n">
        <v>323.2488407</v>
      </c>
      <c r="I2399" s="4" t="n">
        <f aca="false">SUMIFS(bibli_modele_init!$D$1:$D$4467,bibli_modele_init!$A$1:$A$4467,$C2399,bibli_modele_init!$C$1:$C$4467,$E2399)</f>
        <v>0.0503704334557675</v>
      </c>
      <c r="J2399" s="0" t="n">
        <f aca="false">SUMIFS(bibli_modele_init!$E$1:$E$4467,bibli_modele_init!$A$1:$A$4467,$C2399,bibli_modele_init!$C$1:$C$4467,$E2399)</f>
        <v>83.0808572521276</v>
      </c>
      <c r="K2399" s="0" t="n">
        <f aca="false">F2399-I2399</f>
        <v>-4.55767493190429E-010</v>
      </c>
      <c r="L2399" s="0" t="n">
        <f aca="false">G2399-J2399</f>
        <v>-2.1276065353959E-009</v>
      </c>
      <c r="M2399" s="0" t="n">
        <v>1</v>
      </c>
    </row>
    <row r="2400" customFormat="false" ht="15.8" hidden="false" customHeight="false" outlineLevel="0" collapsed="false">
      <c r="A2400" s="0" t="str">
        <f aca="false">MID(C2400,1,2)</f>
        <v>08</v>
      </c>
      <c r="B2400" s="0" t="str">
        <f aca="false">VLOOKUP(A2400,Nomenclature!$E$1:$F$9,2,0)</f>
        <v>Transport</v>
      </c>
      <c r="C2400" s="5" t="s">
        <v>411</v>
      </c>
      <c r="D2400" s="4" t="s">
        <v>155</v>
      </c>
      <c r="E2400" s="4" t="s">
        <v>736</v>
      </c>
      <c r="F2400" s="4" t="n">
        <v>0.141761275</v>
      </c>
      <c r="G2400" s="4" t="n">
        <v>99.72449489</v>
      </c>
      <c r="H2400" s="4" t="n">
        <v>976.6161479</v>
      </c>
      <c r="I2400" s="4" t="n">
        <f aca="false">SUMIFS(bibli_modele_init!$D$1:$D$4467,bibli_modele_init!$A$1:$A$4467,$C2400,bibli_modele_init!$C$1:$C$4467,$E2400)</f>
        <v>0.141761275249573</v>
      </c>
      <c r="J2400" s="0" t="n">
        <f aca="false">SUMIFS(bibli_modele_init!$E$1:$E$4467,bibli_modele_init!$A$1:$A$4467,$C2400,bibli_modele_init!$C$1:$C$4467,$E2400)</f>
        <v>99.7244948869191</v>
      </c>
      <c r="K2400" s="0" t="n">
        <f aca="false">F2400-I2400</f>
        <v>-2.49573001154246E-010</v>
      </c>
      <c r="L2400" s="0" t="n">
        <f aca="false">G2400-J2400</f>
        <v>3.08089909140108E-009</v>
      </c>
      <c r="M2400" s="0" t="n">
        <v>1</v>
      </c>
    </row>
    <row r="2401" customFormat="false" ht="15.8" hidden="false" customHeight="false" outlineLevel="0" collapsed="false">
      <c r="A2401" s="0" t="str">
        <f aca="false">MID(C2401,1,2)</f>
        <v>08</v>
      </c>
      <c r="B2401" s="0" t="str">
        <f aca="false">VLOOKUP(A2401,Nomenclature!$E$1:$F$9,2,0)</f>
        <v>Transport</v>
      </c>
      <c r="C2401" s="5" t="s">
        <v>411</v>
      </c>
      <c r="D2401" s="4" t="s">
        <v>239</v>
      </c>
      <c r="E2401" s="4" t="s">
        <v>737</v>
      </c>
      <c r="F2401" s="4" t="n">
        <v>0.093070654</v>
      </c>
      <c r="G2401" s="4" t="n">
        <v>96.12313833</v>
      </c>
      <c r="H2401" s="4" t="n">
        <v>332.0640534</v>
      </c>
      <c r="I2401" s="4" t="n">
        <f aca="false">SUMIFS(bibli_modele_init!$D$1:$D$4467,bibli_modele_init!$A$1:$A$4467,$C2401,bibli_modele_init!$C$1:$C$4467,$E2401)</f>
        <v>0.093070653975029</v>
      </c>
      <c r="J2401" s="0" t="n">
        <f aca="false">SUMIFS(bibli_modele_init!$E$1:$E$4467,bibli_modele_init!$A$1:$A$4467,$C2401,bibli_modele_init!$C$1:$C$4467,$E2401)</f>
        <v>96.1231383256027</v>
      </c>
      <c r="K2401" s="0" t="n">
        <f aca="false">F2401-I2401</f>
        <v>2.49709974919909E-011</v>
      </c>
      <c r="L2401" s="0" t="n">
        <f aca="false">G2401-J2401</f>
        <v>4.3973074070891E-009</v>
      </c>
      <c r="M2401" s="0" t="n">
        <v>1</v>
      </c>
    </row>
    <row r="2402" customFormat="false" ht="15.8" hidden="false" customHeight="false" outlineLevel="0" collapsed="false">
      <c r="A2402" s="0" t="str">
        <f aca="false">MID(C2402,1,2)</f>
        <v>08</v>
      </c>
      <c r="B2402" s="0" t="str">
        <f aca="false">VLOOKUP(A2402,Nomenclature!$E$1:$F$9,2,0)</f>
        <v>Transport</v>
      </c>
      <c r="C2402" s="5" t="s">
        <v>411</v>
      </c>
      <c r="D2402" s="4" t="s">
        <v>738</v>
      </c>
      <c r="E2402" s="4" t="s">
        <v>738</v>
      </c>
      <c r="F2402" s="4" t="n">
        <v>0.15</v>
      </c>
      <c r="G2402" s="4" t="n">
        <v>20</v>
      </c>
      <c r="H2402" s="4" t="n">
        <v>0</v>
      </c>
      <c r="I2402" s="4" t="n">
        <f aca="false">SUMIFS(bibli_modele_init!$D$1:$D$4467,bibli_modele_init!$A$1:$A$4467,$C2402,bibli_modele_init!$C$1:$C$4467,$E2402)</f>
        <v>0.150000000000002</v>
      </c>
      <c r="J2402" s="0" t="n">
        <f aca="false">SUMIFS(bibli_modele_init!$E$1:$E$4467,bibli_modele_init!$A$1:$A$4467,$C2402,bibli_modele_init!$C$1:$C$4467,$E2402)</f>
        <v>20</v>
      </c>
      <c r="K2402" s="0" t="n">
        <f aca="false">F2402-I2402</f>
        <v>-2.02615701994091E-015</v>
      </c>
      <c r="L2402" s="0" t="n">
        <f aca="false">G2402-J2402</f>
        <v>0</v>
      </c>
      <c r="M2402" s="0" t="n">
        <v>1</v>
      </c>
    </row>
    <row r="2403" customFormat="false" ht="15.8" hidden="false" customHeight="false" outlineLevel="0" collapsed="false">
      <c r="A2403" s="0" t="str">
        <f aca="false">MID(C2403,1,2)</f>
        <v>08</v>
      </c>
      <c r="B2403" s="0" t="str">
        <f aca="false">VLOOKUP(A2403,Nomenclature!$E$1:$F$9,2,0)</f>
        <v>Transport</v>
      </c>
      <c r="C2403" s="5" t="s">
        <v>554</v>
      </c>
      <c r="D2403" s="4" t="s">
        <v>155</v>
      </c>
      <c r="E2403" s="4" t="s">
        <v>732</v>
      </c>
      <c r="F2403" s="4" t="n">
        <v>0.496679072</v>
      </c>
      <c r="G2403" s="4" t="n">
        <v>201.8031194</v>
      </c>
      <c r="H2403" s="4" t="n">
        <v>2232.096897</v>
      </c>
      <c r="I2403" s="4" t="n">
        <f aca="false">SUMIFS(bibli_modele_init!$D$1:$D$4467,bibli_modele_init!$A$1:$A$4467,$C2403,bibli_modele_init!$C$1:$C$4467,$E2403)</f>
        <v>0.496679072137709</v>
      </c>
      <c r="J2403" s="0" t="n">
        <f aca="false">SUMIFS(bibli_modele_init!$E$1:$E$4467,bibli_modele_init!$A$1:$A$4467,$C2403,bibli_modele_init!$C$1:$C$4467,$E2403)</f>
        <v>201.803119428689</v>
      </c>
      <c r="K2403" s="0" t="n">
        <f aca="false">F2403-I2403</f>
        <v>-1.37709010861187E-010</v>
      </c>
      <c r="L2403" s="0" t="n">
        <f aca="false">G2403-J2403</f>
        <v>-2.86889871858875E-008</v>
      </c>
      <c r="M2403" s="0" t="n">
        <v>1</v>
      </c>
    </row>
    <row r="2404" customFormat="false" ht="15.8" hidden="false" customHeight="false" outlineLevel="0" collapsed="false">
      <c r="A2404" s="0" t="str">
        <f aca="false">MID(C2404,1,2)</f>
        <v>08</v>
      </c>
      <c r="B2404" s="0" t="str">
        <f aca="false">VLOOKUP(A2404,Nomenclature!$E$1:$F$9,2,0)</f>
        <v>Transport</v>
      </c>
      <c r="C2404" s="5" t="s">
        <v>554</v>
      </c>
      <c r="D2404" s="4" t="s">
        <v>239</v>
      </c>
      <c r="E2404" s="4" t="s">
        <v>733</v>
      </c>
      <c r="F2404" s="4" t="n">
        <v>0.341776229</v>
      </c>
      <c r="G2404" s="4" t="n">
        <v>119.6037909</v>
      </c>
      <c r="H2404" s="4" t="n">
        <v>682.6832182</v>
      </c>
      <c r="I2404" s="4" t="n">
        <f aca="false">SUMIFS(bibli_modele_init!$D$1:$D$4467,bibli_modele_init!$A$1:$A$4467,$C2404,bibli_modele_init!$C$1:$C$4467,$E2404)</f>
        <v>0.341776229330308</v>
      </c>
      <c r="J2404" s="0" t="n">
        <f aca="false">SUMIFS(bibli_modele_init!$E$1:$E$4467,bibli_modele_init!$A$1:$A$4467,$C2404,bibli_modele_init!$C$1:$C$4467,$E2404)</f>
        <v>119.603790914504</v>
      </c>
      <c r="K2404" s="0" t="n">
        <f aca="false">F2404-I2404</f>
        <v>-3.30308003171353E-010</v>
      </c>
      <c r="L2404" s="0" t="n">
        <f aca="false">G2404-J2404</f>
        <v>-1.45039962262672E-008</v>
      </c>
      <c r="M2404" s="0" t="n">
        <v>1</v>
      </c>
    </row>
    <row r="2405" customFormat="false" ht="15.8" hidden="false" customHeight="false" outlineLevel="0" collapsed="false">
      <c r="A2405" s="0" t="str">
        <f aca="false">MID(C2405,1,2)</f>
        <v>08</v>
      </c>
      <c r="B2405" s="0" t="str">
        <f aca="false">VLOOKUP(A2405,Nomenclature!$E$1:$F$9,2,0)</f>
        <v>Transport</v>
      </c>
      <c r="C2405" s="5" t="s">
        <v>554</v>
      </c>
      <c r="D2405" s="4" t="s">
        <v>155</v>
      </c>
      <c r="E2405" s="4" t="s">
        <v>734</v>
      </c>
      <c r="F2405" s="4" t="n">
        <v>0.083725065</v>
      </c>
      <c r="G2405" s="4" t="n">
        <v>74.91371736</v>
      </c>
      <c r="H2405" s="4" t="n">
        <v>365.2291982</v>
      </c>
      <c r="I2405" s="4" t="n">
        <f aca="false">SUMIFS(bibli_modele_init!$D$1:$D$4467,bibli_modele_init!$A$1:$A$4467,$C2405,bibli_modele_init!$C$1:$C$4467,$E2405)</f>
        <v>0.0837250649831619</v>
      </c>
      <c r="J2405" s="0" t="n">
        <f aca="false">SUMIFS(bibli_modele_init!$E$1:$E$4467,bibli_modele_init!$A$1:$A$4467,$C2405,bibli_modele_init!$C$1:$C$4467,$E2405)</f>
        <v>74.913717355456</v>
      </c>
      <c r="K2405" s="0" t="n">
        <f aca="false">F2405-I2405</f>
        <v>1.68381003584628E-011</v>
      </c>
      <c r="L2405" s="0" t="n">
        <f aca="false">G2405-J2405</f>
        <v>4.54400606031413E-009</v>
      </c>
      <c r="M2405" s="0" t="n">
        <v>1</v>
      </c>
    </row>
    <row r="2406" customFormat="false" ht="15.8" hidden="false" customHeight="false" outlineLevel="0" collapsed="false">
      <c r="A2406" s="0" t="str">
        <f aca="false">MID(C2406,1,2)</f>
        <v>08</v>
      </c>
      <c r="B2406" s="0" t="str">
        <f aca="false">VLOOKUP(A2406,Nomenclature!$E$1:$F$9,2,0)</f>
        <v>Transport</v>
      </c>
      <c r="C2406" s="5" t="s">
        <v>554</v>
      </c>
      <c r="D2406" s="4" t="s">
        <v>239</v>
      </c>
      <c r="E2406" s="4" t="s">
        <v>735</v>
      </c>
      <c r="F2406" s="4" t="n">
        <v>0.050370433</v>
      </c>
      <c r="G2406" s="4" t="n">
        <v>83.08085725</v>
      </c>
      <c r="H2406" s="4" t="n">
        <v>323.2488407</v>
      </c>
      <c r="I2406" s="4" t="n">
        <f aca="false">SUMIFS(bibli_modele_init!$D$1:$D$4467,bibli_modele_init!$A$1:$A$4467,$C2406,bibli_modele_init!$C$1:$C$4467,$E2406)</f>
        <v>0.0503704334557675</v>
      </c>
      <c r="J2406" s="0" t="n">
        <f aca="false">SUMIFS(bibli_modele_init!$E$1:$E$4467,bibli_modele_init!$A$1:$A$4467,$C2406,bibli_modele_init!$C$1:$C$4467,$E2406)</f>
        <v>83.0808572521276</v>
      </c>
      <c r="K2406" s="0" t="n">
        <f aca="false">F2406-I2406</f>
        <v>-4.55767493190429E-010</v>
      </c>
      <c r="L2406" s="0" t="n">
        <f aca="false">G2406-J2406</f>
        <v>-2.1276065353959E-009</v>
      </c>
      <c r="M2406" s="0" t="n">
        <v>1</v>
      </c>
    </row>
    <row r="2407" customFormat="false" ht="15.8" hidden="false" customHeight="false" outlineLevel="0" collapsed="false">
      <c r="A2407" s="0" t="str">
        <f aca="false">MID(C2407,1,2)</f>
        <v>08</v>
      </c>
      <c r="B2407" s="0" t="str">
        <f aca="false">VLOOKUP(A2407,Nomenclature!$E$1:$F$9,2,0)</f>
        <v>Transport</v>
      </c>
      <c r="C2407" s="5" t="s">
        <v>554</v>
      </c>
      <c r="D2407" s="4" t="s">
        <v>155</v>
      </c>
      <c r="E2407" s="4" t="s">
        <v>736</v>
      </c>
      <c r="F2407" s="4" t="n">
        <v>0.141761275</v>
      </c>
      <c r="G2407" s="4" t="n">
        <v>99.72449489</v>
      </c>
      <c r="H2407" s="4" t="n">
        <v>976.6161479</v>
      </c>
      <c r="I2407" s="4" t="n">
        <f aca="false">SUMIFS(bibli_modele_init!$D$1:$D$4467,bibli_modele_init!$A$1:$A$4467,$C2407,bibli_modele_init!$C$1:$C$4467,$E2407)</f>
        <v>0.141761275249573</v>
      </c>
      <c r="J2407" s="0" t="n">
        <f aca="false">SUMIFS(bibli_modele_init!$E$1:$E$4467,bibli_modele_init!$A$1:$A$4467,$C2407,bibli_modele_init!$C$1:$C$4467,$E2407)</f>
        <v>99.7244948869191</v>
      </c>
      <c r="K2407" s="0" t="n">
        <f aca="false">F2407-I2407</f>
        <v>-2.49573001154246E-010</v>
      </c>
      <c r="L2407" s="0" t="n">
        <f aca="false">G2407-J2407</f>
        <v>3.08089909140108E-009</v>
      </c>
      <c r="M2407" s="0" t="n">
        <v>1</v>
      </c>
    </row>
    <row r="2408" customFormat="false" ht="15.8" hidden="false" customHeight="false" outlineLevel="0" collapsed="false">
      <c r="A2408" s="0" t="str">
        <f aca="false">MID(C2408,1,2)</f>
        <v>08</v>
      </c>
      <c r="B2408" s="0" t="str">
        <f aca="false">VLOOKUP(A2408,Nomenclature!$E$1:$F$9,2,0)</f>
        <v>Transport</v>
      </c>
      <c r="C2408" s="5" t="s">
        <v>554</v>
      </c>
      <c r="D2408" s="4" t="s">
        <v>239</v>
      </c>
      <c r="E2408" s="4" t="s">
        <v>737</v>
      </c>
      <c r="F2408" s="4" t="n">
        <v>0.093070654</v>
      </c>
      <c r="G2408" s="4" t="n">
        <v>96.12313833</v>
      </c>
      <c r="H2408" s="4" t="n">
        <v>332.0640534</v>
      </c>
      <c r="I2408" s="4" t="n">
        <f aca="false">SUMIFS(bibli_modele_init!$D$1:$D$4467,bibli_modele_init!$A$1:$A$4467,$C2408,bibli_modele_init!$C$1:$C$4467,$E2408)</f>
        <v>0.093070653975029</v>
      </c>
      <c r="J2408" s="0" t="n">
        <f aca="false">SUMIFS(bibli_modele_init!$E$1:$E$4467,bibli_modele_init!$A$1:$A$4467,$C2408,bibli_modele_init!$C$1:$C$4467,$E2408)</f>
        <v>96.1231383256027</v>
      </c>
      <c r="K2408" s="0" t="n">
        <f aca="false">F2408-I2408</f>
        <v>2.49709974919909E-011</v>
      </c>
      <c r="L2408" s="0" t="n">
        <f aca="false">G2408-J2408</f>
        <v>4.3973074070891E-009</v>
      </c>
      <c r="M2408" s="0" t="n">
        <v>1</v>
      </c>
    </row>
    <row r="2409" customFormat="false" ht="15.8" hidden="false" customHeight="false" outlineLevel="0" collapsed="false">
      <c r="A2409" s="0" t="str">
        <f aca="false">MID(C2409,1,2)</f>
        <v>08</v>
      </c>
      <c r="B2409" s="0" t="str">
        <f aca="false">VLOOKUP(A2409,Nomenclature!$E$1:$F$9,2,0)</f>
        <v>Transport</v>
      </c>
      <c r="C2409" s="5" t="s">
        <v>554</v>
      </c>
      <c r="D2409" s="4" t="s">
        <v>738</v>
      </c>
      <c r="E2409" s="4" t="s">
        <v>738</v>
      </c>
      <c r="F2409" s="4" t="n">
        <v>0.15</v>
      </c>
      <c r="G2409" s="4" t="n">
        <v>20</v>
      </c>
      <c r="H2409" s="4" t="n">
        <v>0</v>
      </c>
      <c r="I2409" s="4" t="n">
        <f aca="false">SUMIFS(bibli_modele_init!$D$1:$D$4467,bibli_modele_init!$A$1:$A$4467,$C2409,bibli_modele_init!$C$1:$C$4467,$E2409)</f>
        <v>0.150000000000002</v>
      </c>
      <c r="J2409" s="0" t="n">
        <f aca="false">SUMIFS(bibli_modele_init!$E$1:$E$4467,bibli_modele_init!$A$1:$A$4467,$C2409,bibli_modele_init!$C$1:$C$4467,$E2409)</f>
        <v>20</v>
      </c>
      <c r="K2409" s="0" t="n">
        <f aca="false">F2409-I2409</f>
        <v>-2.02615701994091E-015</v>
      </c>
      <c r="L2409" s="0" t="n">
        <f aca="false">G2409-J2409</f>
        <v>0</v>
      </c>
      <c r="M2409" s="0" t="n">
        <v>1</v>
      </c>
    </row>
    <row r="2410" customFormat="false" ht="15.8" hidden="false" customHeight="false" outlineLevel="0" collapsed="false">
      <c r="A2410" s="0" t="str">
        <f aca="false">MID(C2410,1,2)</f>
        <v>08</v>
      </c>
      <c r="B2410" s="0" t="str">
        <f aca="false">VLOOKUP(A2410,Nomenclature!$E$1:$F$9,2,0)</f>
        <v>Transport</v>
      </c>
      <c r="C2410" s="5" t="s">
        <v>701</v>
      </c>
      <c r="D2410" s="4" t="s">
        <v>155</v>
      </c>
      <c r="E2410" s="4" t="s">
        <v>732</v>
      </c>
      <c r="F2410" s="4" t="n">
        <v>0.496679072</v>
      </c>
      <c r="G2410" s="4" t="n">
        <v>201.8031194</v>
      </c>
      <c r="H2410" s="4" t="n">
        <v>2232.096897</v>
      </c>
      <c r="I2410" s="4" t="n">
        <f aca="false">SUMIFS(bibli_modele_init!$D$1:$D$4467,bibli_modele_init!$A$1:$A$4467,$C2410,bibli_modele_init!$C$1:$C$4467,$E2410)</f>
        <v>0.496679072137709</v>
      </c>
      <c r="J2410" s="0" t="n">
        <f aca="false">SUMIFS(bibli_modele_init!$E$1:$E$4467,bibli_modele_init!$A$1:$A$4467,$C2410,bibli_modele_init!$C$1:$C$4467,$E2410)</f>
        <v>201.803119428689</v>
      </c>
      <c r="K2410" s="0" t="n">
        <f aca="false">F2410-I2410</f>
        <v>-1.37709010861187E-010</v>
      </c>
      <c r="L2410" s="0" t="n">
        <f aca="false">G2410-J2410</f>
        <v>-2.86889871858875E-008</v>
      </c>
      <c r="M2410" s="0" t="n">
        <v>1</v>
      </c>
    </row>
    <row r="2411" customFormat="false" ht="15.8" hidden="false" customHeight="false" outlineLevel="0" collapsed="false">
      <c r="A2411" s="0" t="str">
        <f aca="false">MID(C2411,1,2)</f>
        <v>08</v>
      </c>
      <c r="B2411" s="0" t="str">
        <f aca="false">VLOOKUP(A2411,Nomenclature!$E$1:$F$9,2,0)</f>
        <v>Transport</v>
      </c>
      <c r="C2411" s="5" t="s">
        <v>701</v>
      </c>
      <c r="D2411" s="4" t="s">
        <v>239</v>
      </c>
      <c r="E2411" s="4" t="s">
        <v>733</v>
      </c>
      <c r="F2411" s="4" t="n">
        <v>0.341776229</v>
      </c>
      <c r="G2411" s="4" t="n">
        <v>119.6037909</v>
      </c>
      <c r="H2411" s="4" t="n">
        <v>682.6832182</v>
      </c>
      <c r="I2411" s="4" t="n">
        <f aca="false">SUMIFS(bibli_modele_init!$D$1:$D$4467,bibli_modele_init!$A$1:$A$4467,$C2411,bibli_modele_init!$C$1:$C$4467,$E2411)</f>
        <v>0.341776229330308</v>
      </c>
      <c r="J2411" s="0" t="n">
        <f aca="false">SUMIFS(bibli_modele_init!$E$1:$E$4467,bibli_modele_init!$A$1:$A$4467,$C2411,bibli_modele_init!$C$1:$C$4467,$E2411)</f>
        <v>119.603790914504</v>
      </c>
      <c r="K2411" s="0" t="n">
        <f aca="false">F2411-I2411</f>
        <v>-3.30308003171353E-010</v>
      </c>
      <c r="L2411" s="0" t="n">
        <f aca="false">G2411-J2411</f>
        <v>-1.45039962262672E-008</v>
      </c>
      <c r="M2411" s="0" t="n">
        <v>1</v>
      </c>
    </row>
    <row r="2412" customFormat="false" ht="15.8" hidden="false" customHeight="false" outlineLevel="0" collapsed="false">
      <c r="A2412" s="0" t="str">
        <f aca="false">MID(C2412,1,2)</f>
        <v>08</v>
      </c>
      <c r="B2412" s="0" t="str">
        <f aca="false">VLOOKUP(A2412,Nomenclature!$E$1:$F$9,2,0)</f>
        <v>Transport</v>
      </c>
      <c r="C2412" s="5" t="s">
        <v>701</v>
      </c>
      <c r="D2412" s="4" t="s">
        <v>155</v>
      </c>
      <c r="E2412" s="4" t="s">
        <v>734</v>
      </c>
      <c r="F2412" s="4" t="n">
        <v>0.083725065</v>
      </c>
      <c r="G2412" s="4" t="n">
        <v>74.91371736</v>
      </c>
      <c r="H2412" s="4" t="n">
        <v>365.2291982</v>
      </c>
      <c r="I2412" s="4" t="n">
        <f aca="false">SUMIFS(bibli_modele_init!$D$1:$D$4467,bibli_modele_init!$A$1:$A$4467,$C2412,bibli_modele_init!$C$1:$C$4467,$E2412)</f>
        <v>0.0837250649831619</v>
      </c>
      <c r="J2412" s="0" t="n">
        <f aca="false">SUMIFS(bibli_modele_init!$E$1:$E$4467,bibli_modele_init!$A$1:$A$4467,$C2412,bibli_modele_init!$C$1:$C$4467,$E2412)</f>
        <v>74.913717355456</v>
      </c>
      <c r="K2412" s="0" t="n">
        <f aca="false">F2412-I2412</f>
        <v>1.68381003584628E-011</v>
      </c>
      <c r="L2412" s="0" t="n">
        <f aca="false">G2412-J2412</f>
        <v>4.54400606031413E-009</v>
      </c>
      <c r="M2412" s="0" t="n">
        <v>1</v>
      </c>
    </row>
    <row r="2413" customFormat="false" ht="15.8" hidden="false" customHeight="false" outlineLevel="0" collapsed="false">
      <c r="A2413" s="0" t="str">
        <f aca="false">MID(C2413,1,2)</f>
        <v>08</v>
      </c>
      <c r="B2413" s="0" t="str">
        <f aca="false">VLOOKUP(A2413,Nomenclature!$E$1:$F$9,2,0)</f>
        <v>Transport</v>
      </c>
      <c r="C2413" s="5" t="s">
        <v>701</v>
      </c>
      <c r="D2413" s="4" t="s">
        <v>239</v>
      </c>
      <c r="E2413" s="4" t="s">
        <v>735</v>
      </c>
      <c r="F2413" s="4" t="n">
        <v>0.050370433</v>
      </c>
      <c r="G2413" s="4" t="n">
        <v>83.08085725</v>
      </c>
      <c r="H2413" s="4" t="n">
        <v>323.2488407</v>
      </c>
      <c r="I2413" s="4" t="n">
        <f aca="false">SUMIFS(bibli_modele_init!$D$1:$D$4467,bibli_modele_init!$A$1:$A$4467,$C2413,bibli_modele_init!$C$1:$C$4467,$E2413)</f>
        <v>0.0503704334557675</v>
      </c>
      <c r="J2413" s="0" t="n">
        <f aca="false">SUMIFS(bibli_modele_init!$E$1:$E$4467,bibli_modele_init!$A$1:$A$4467,$C2413,bibli_modele_init!$C$1:$C$4467,$E2413)</f>
        <v>83.0808572521276</v>
      </c>
      <c r="K2413" s="0" t="n">
        <f aca="false">F2413-I2413</f>
        <v>-4.55767493190429E-010</v>
      </c>
      <c r="L2413" s="0" t="n">
        <f aca="false">G2413-J2413</f>
        <v>-2.1276065353959E-009</v>
      </c>
      <c r="M2413" s="0" t="n">
        <v>1</v>
      </c>
    </row>
    <row r="2414" customFormat="false" ht="15.8" hidden="false" customHeight="false" outlineLevel="0" collapsed="false">
      <c r="A2414" s="0" t="str">
        <f aca="false">MID(C2414,1,2)</f>
        <v>08</v>
      </c>
      <c r="B2414" s="0" t="str">
        <f aca="false">VLOOKUP(A2414,Nomenclature!$E$1:$F$9,2,0)</f>
        <v>Transport</v>
      </c>
      <c r="C2414" s="5" t="s">
        <v>701</v>
      </c>
      <c r="D2414" s="4" t="s">
        <v>155</v>
      </c>
      <c r="E2414" s="4" t="s">
        <v>736</v>
      </c>
      <c r="F2414" s="4" t="n">
        <v>0.141761275</v>
      </c>
      <c r="G2414" s="4" t="n">
        <v>99.72449489</v>
      </c>
      <c r="H2414" s="4" t="n">
        <v>976.6161479</v>
      </c>
      <c r="I2414" s="4" t="n">
        <f aca="false">SUMIFS(bibli_modele_init!$D$1:$D$4467,bibli_modele_init!$A$1:$A$4467,$C2414,bibli_modele_init!$C$1:$C$4467,$E2414)</f>
        <v>0.141761275249573</v>
      </c>
      <c r="J2414" s="0" t="n">
        <f aca="false">SUMIFS(bibli_modele_init!$E$1:$E$4467,bibli_modele_init!$A$1:$A$4467,$C2414,bibli_modele_init!$C$1:$C$4467,$E2414)</f>
        <v>99.7244948869191</v>
      </c>
      <c r="K2414" s="0" t="n">
        <f aca="false">F2414-I2414</f>
        <v>-2.49573001154246E-010</v>
      </c>
      <c r="L2414" s="0" t="n">
        <f aca="false">G2414-J2414</f>
        <v>3.08089909140108E-009</v>
      </c>
      <c r="M2414" s="0" t="n">
        <v>1</v>
      </c>
    </row>
    <row r="2415" customFormat="false" ht="15.8" hidden="false" customHeight="false" outlineLevel="0" collapsed="false">
      <c r="A2415" s="0" t="str">
        <f aca="false">MID(C2415,1,2)</f>
        <v>08</v>
      </c>
      <c r="B2415" s="0" t="str">
        <f aca="false">VLOOKUP(A2415,Nomenclature!$E$1:$F$9,2,0)</f>
        <v>Transport</v>
      </c>
      <c r="C2415" s="5" t="s">
        <v>701</v>
      </c>
      <c r="D2415" s="4" t="s">
        <v>239</v>
      </c>
      <c r="E2415" s="4" t="s">
        <v>737</v>
      </c>
      <c r="F2415" s="4" t="n">
        <v>0.093070654</v>
      </c>
      <c r="G2415" s="4" t="n">
        <v>96.12313833</v>
      </c>
      <c r="H2415" s="4" t="n">
        <v>332.0640534</v>
      </c>
      <c r="I2415" s="4" t="n">
        <f aca="false">SUMIFS(bibli_modele_init!$D$1:$D$4467,bibli_modele_init!$A$1:$A$4467,$C2415,bibli_modele_init!$C$1:$C$4467,$E2415)</f>
        <v>0.093070653975029</v>
      </c>
      <c r="J2415" s="0" t="n">
        <f aca="false">SUMIFS(bibli_modele_init!$E$1:$E$4467,bibli_modele_init!$A$1:$A$4467,$C2415,bibli_modele_init!$C$1:$C$4467,$E2415)</f>
        <v>96.1231383256027</v>
      </c>
      <c r="K2415" s="0" t="n">
        <f aca="false">F2415-I2415</f>
        <v>2.49709974919909E-011</v>
      </c>
      <c r="L2415" s="0" t="n">
        <f aca="false">G2415-J2415</f>
        <v>4.3973074070891E-009</v>
      </c>
      <c r="M2415" s="0" t="n">
        <v>1</v>
      </c>
    </row>
    <row r="2416" customFormat="false" ht="15.8" hidden="false" customHeight="false" outlineLevel="0" collapsed="false">
      <c r="A2416" s="0" t="str">
        <f aca="false">MID(C2416,1,2)</f>
        <v>08</v>
      </c>
      <c r="B2416" s="0" t="str">
        <f aca="false">VLOOKUP(A2416,Nomenclature!$E$1:$F$9,2,0)</f>
        <v>Transport</v>
      </c>
      <c r="C2416" s="5" t="s">
        <v>701</v>
      </c>
      <c r="D2416" s="4" t="s">
        <v>738</v>
      </c>
      <c r="E2416" s="4" t="s">
        <v>738</v>
      </c>
      <c r="F2416" s="4" t="n">
        <v>0.15</v>
      </c>
      <c r="G2416" s="4" t="n">
        <v>20</v>
      </c>
      <c r="H2416" s="4" t="n">
        <v>0</v>
      </c>
      <c r="I2416" s="4" t="n">
        <f aca="false">SUMIFS(bibli_modele_init!$D$1:$D$4467,bibli_modele_init!$A$1:$A$4467,$C2416,bibli_modele_init!$C$1:$C$4467,$E2416)</f>
        <v>0.150000000000002</v>
      </c>
      <c r="J2416" s="0" t="n">
        <f aca="false">SUMIFS(bibli_modele_init!$E$1:$E$4467,bibli_modele_init!$A$1:$A$4467,$C2416,bibli_modele_init!$C$1:$C$4467,$E2416)</f>
        <v>20</v>
      </c>
      <c r="K2416" s="0" t="n">
        <f aca="false">F2416-I2416</f>
        <v>-2.02615701994091E-015</v>
      </c>
      <c r="L2416" s="0" t="n">
        <f aca="false">G2416-J2416</f>
        <v>0</v>
      </c>
      <c r="M2416" s="0" t="n">
        <v>1</v>
      </c>
    </row>
  </sheetData>
  <autoFilter ref="C1:L707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467"/>
  <sheetViews>
    <sheetView windowProtection="false" showFormulas="false" showGridLines="true" showRowColHeaders="true" showZeros="true" rightToLeft="false" tabSelected="false" showOutlineSymbols="true" defaultGridColor="true" view="normal" topLeftCell="A2064" colorId="64" zoomScale="75" zoomScaleNormal="75" zoomScalePageLayoutView="100" workbookViewId="0">
      <selection pane="topLeft" activeCell="D2" activeCellId="0" sqref="D2"/>
    </sheetView>
  </sheetViews>
  <sheetFormatPr defaultRowHeight="15.8"/>
  <cols>
    <col collapsed="false" hidden="false" max="1" min="1" style="0" width="14.5860465116279"/>
    <col collapsed="false" hidden="false" max="2" min="2" style="0" width="28.6511627906977"/>
    <col collapsed="false" hidden="false" max="3" min="3" style="0" width="13.3720930232558"/>
    <col collapsed="false" hidden="false" max="4" min="4" style="0" width="16.9674418604651"/>
    <col collapsed="false" hidden="false" max="5" min="5" style="0" width="24.6883720930233"/>
    <col collapsed="false" hidden="false" max="6" min="6" style="0" width="11.6558139534884"/>
    <col collapsed="false" hidden="false" max="1025" min="7" style="0" width="10.5023255813953"/>
  </cols>
  <sheetData>
    <row r="1" customFormat="false" ht="15.8" hidden="false" customHeight="false" outlineLevel="0" collapsed="false">
      <c r="A1" s="4" t="s">
        <v>227</v>
      </c>
      <c r="B1" s="4" t="s">
        <v>228</v>
      </c>
      <c r="C1" s="4" t="s">
        <v>203</v>
      </c>
      <c r="D1" s="4" t="s">
        <v>724</v>
      </c>
      <c r="E1" s="4" t="s">
        <v>725</v>
      </c>
      <c r="F1" s="4" t="s">
        <v>726</v>
      </c>
    </row>
    <row r="2" customFormat="false" ht="13.8" hidden="false" customHeight="false" outlineLevel="0" collapsed="false">
      <c r="A2" s="0" t="s">
        <v>393</v>
      </c>
      <c r="B2" s="0" t="s">
        <v>155</v>
      </c>
      <c r="C2" s="0" t="s">
        <v>734</v>
      </c>
      <c r="D2" s="0" t="n">
        <v>0.127909167658629</v>
      </c>
      <c r="E2" s="7" t="n">
        <v>102.8571426</v>
      </c>
      <c r="F2" s="7" t="n">
        <v>375.535713346875</v>
      </c>
    </row>
    <row r="3" customFormat="false" ht="15.8" hidden="false" customHeight="false" outlineLevel="0" collapsed="false">
      <c r="A3" s="0" t="s">
        <v>393</v>
      </c>
      <c r="B3" s="0" t="s">
        <v>239</v>
      </c>
      <c r="C3" s="0" t="s">
        <v>735</v>
      </c>
      <c r="D3" s="0" t="n">
        <v>0.0824292223579522</v>
      </c>
      <c r="E3" s="7" t="n">
        <v>102.8571426</v>
      </c>
      <c r="F3" s="7" t="n">
        <v>375.535713346875</v>
      </c>
    </row>
    <row r="4" customFormat="false" ht="15.8" hidden="false" customHeight="false" outlineLevel="0" collapsed="false">
      <c r="A4" s="0" t="s">
        <v>393</v>
      </c>
      <c r="B4" s="0" t="s">
        <v>155</v>
      </c>
      <c r="C4" s="0" t="s">
        <v>736</v>
      </c>
      <c r="D4" s="0" t="n">
        <v>0.179072834722081</v>
      </c>
      <c r="E4" s="7" t="n">
        <v>136.28571401</v>
      </c>
      <c r="F4" s="7" t="n">
        <v>923.571427328125</v>
      </c>
    </row>
    <row r="5" customFormat="false" ht="15.8" hidden="false" customHeight="false" outlineLevel="0" collapsed="false">
      <c r="A5" s="0" t="s">
        <v>393</v>
      </c>
      <c r="B5" s="0" t="s">
        <v>239</v>
      </c>
      <c r="C5" s="0" t="s">
        <v>737</v>
      </c>
      <c r="D5" s="0" t="n">
        <v>0.115400911301133</v>
      </c>
      <c r="E5" s="7" t="n">
        <v>102.8571426</v>
      </c>
      <c r="F5" s="7" t="n">
        <v>375.535713346875</v>
      </c>
    </row>
    <row r="6" customFormat="false" ht="15.8" hidden="false" customHeight="false" outlineLevel="0" collapsed="false">
      <c r="A6" s="0" t="s">
        <v>393</v>
      </c>
      <c r="B6" s="0" t="s">
        <v>155</v>
      </c>
      <c r="C6" s="0" t="s">
        <v>732</v>
      </c>
      <c r="D6" s="0" t="n">
        <v>0.846680069607949</v>
      </c>
      <c r="E6" s="7" t="n">
        <v>239.850748095748</v>
      </c>
      <c r="F6" s="7" t="n">
        <v>923.571427328125</v>
      </c>
    </row>
    <row r="7" customFormat="false" ht="15.8" hidden="false" customHeight="false" outlineLevel="0" collapsed="false">
      <c r="A7" s="0" t="s">
        <v>393</v>
      </c>
      <c r="B7" s="0" t="s">
        <v>239</v>
      </c>
      <c r="C7" s="0" t="s">
        <v>733</v>
      </c>
      <c r="D7" s="0" t="n">
        <v>0.491067707664396</v>
      </c>
      <c r="E7" s="7" t="n">
        <v>102.8571426</v>
      </c>
      <c r="F7" s="7" t="n">
        <v>375.535713346875</v>
      </c>
    </row>
    <row r="8" customFormat="false" ht="15.8" hidden="false" customHeight="false" outlineLevel="0" collapsed="false">
      <c r="A8" s="0" t="s">
        <v>393</v>
      </c>
      <c r="B8" s="0" t="s">
        <v>738</v>
      </c>
      <c r="C8" s="0" t="s">
        <v>738</v>
      </c>
      <c r="D8" s="0" t="n">
        <v>0.15</v>
      </c>
      <c r="E8" s="7" t="n">
        <v>20</v>
      </c>
      <c r="F8" s="7" t="n">
        <v>0</v>
      </c>
    </row>
    <row r="9" customFormat="false" ht="15.8" hidden="false" customHeight="false" outlineLevel="0" collapsed="false">
      <c r="A9" s="0" t="s">
        <v>543</v>
      </c>
      <c r="B9" s="0" t="s">
        <v>155</v>
      </c>
      <c r="C9" s="0" t="s">
        <v>734</v>
      </c>
      <c r="D9" s="0" t="n">
        <v>0.100780867169229</v>
      </c>
      <c r="E9" s="7" t="n">
        <v>102.8571426</v>
      </c>
      <c r="F9" s="7" t="n">
        <v>375.535713346875</v>
      </c>
    </row>
    <row r="10" customFormat="false" ht="15.8" hidden="false" customHeight="false" outlineLevel="0" collapsed="false">
      <c r="A10" s="0" t="s">
        <v>543</v>
      </c>
      <c r="B10" s="0" t="s">
        <v>239</v>
      </c>
      <c r="C10" s="0" t="s">
        <v>735</v>
      </c>
      <c r="D10" s="0" t="n">
        <v>0</v>
      </c>
      <c r="E10" s="7" t="n">
        <v>0</v>
      </c>
      <c r="F10" s="7" t="n">
        <v>0</v>
      </c>
    </row>
    <row r="11" customFormat="false" ht="15.8" hidden="false" customHeight="false" outlineLevel="0" collapsed="false">
      <c r="A11" s="0" t="s">
        <v>543</v>
      </c>
      <c r="B11" s="0" t="s">
        <v>155</v>
      </c>
      <c r="C11" s="0" t="s">
        <v>736</v>
      </c>
      <c r="D11" s="0" t="n">
        <v>0.182546476381999</v>
      </c>
      <c r="E11" s="7" t="n">
        <v>137.571428295</v>
      </c>
      <c r="F11" s="7" t="n">
        <v>923.571427328125</v>
      </c>
    </row>
    <row r="12" customFormat="false" ht="15.8" hidden="false" customHeight="false" outlineLevel="0" collapsed="false">
      <c r="A12" s="0" t="s">
        <v>543</v>
      </c>
      <c r="B12" s="0" t="s">
        <v>239</v>
      </c>
      <c r="C12" s="0" t="s">
        <v>737</v>
      </c>
      <c r="D12" s="0" t="n">
        <v>0</v>
      </c>
      <c r="E12" s="7" t="n">
        <v>0</v>
      </c>
      <c r="F12" s="7" t="n">
        <v>0</v>
      </c>
    </row>
    <row r="13" customFormat="false" ht="15.8" hidden="false" customHeight="false" outlineLevel="0" collapsed="false">
      <c r="A13" s="0" t="s">
        <v>543</v>
      </c>
      <c r="B13" s="0" t="s">
        <v>155</v>
      </c>
      <c r="C13" s="0" t="s">
        <v>732</v>
      </c>
      <c r="D13" s="0" t="n">
        <v>0.755215918838058</v>
      </c>
      <c r="E13" s="7" t="n">
        <v>213.571428295</v>
      </c>
      <c r="F13" s="7" t="n">
        <v>923.571427328125</v>
      </c>
    </row>
    <row r="14" customFormat="false" ht="15.8" hidden="false" customHeight="false" outlineLevel="0" collapsed="false">
      <c r="A14" s="0" t="s">
        <v>543</v>
      </c>
      <c r="B14" s="0" t="s">
        <v>239</v>
      </c>
      <c r="C14" s="0" t="s">
        <v>733</v>
      </c>
      <c r="D14" s="0" t="n">
        <v>0</v>
      </c>
      <c r="E14" s="7" t="n">
        <v>0</v>
      </c>
      <c r="F14" s="7" t="n">
        <v>0</v>
      </c>
    </row>
    <row r="15" customFormat="false" ht="15.8" hidden="false" customHeight="false" outlineLevel="0" collapsed="false">
      <c r="A15" s="0" t="s">
        <v>543</v>
      </c>
      <c r="B15" s="0" t="s">
        <v>738</v>
      </c>
      <c r="C15" s="0" t="s">
        <v>738</v>
      </c>
      <c r="D15" s="0" t="n">
        <v>0.15</v>
      </c>
      <c r="E15" s="7" t="n">
        <v>20</v>
      </c>
      <c r="F15" s="7" t="n">
        <v>0</v>
      </c>
    </row>
    <row r="16" customFormat="false" ht="15.8" hidden="false" customHeight="false" outlineLevel="0" collapsed="false">
      <c r="A16" s="0" t="s">
        <v>690</v>
      </c>
      <c r="B16" s="0" t="s">
        <v>155</v>
      </c>
      <c r="C16" s="0" t="s">
        <v>734</v>
      </c>
      <c r="D16" s="0" t="n">
        <v>0.135069679419056</v>
      </c>
      <c r="E16" s="7" t="n">
        <v>85.7142854999999</v>
      </c>
      <c r="F16" s="7" t="n">
        <v>375.535713346875</v>
      </c>
    </row>
    <row r="17" customFormat="false" ht="15.8" hidden="false" customHeight="false" outlineLevel="0" collapsed="false">
      <c r="A17" s="0" t="s">
        <v>690</v>
      </c>
      <c r="B17" s="0" t="s">
        <v>239</v>
      </c>
      <c r="C17" s="0" t="s">
        <v>735</v>
      </c>
      <c r="D17" s="0" t="n">
        <v>0.133330062149059</v>
      </c>
      <c r="E17" s="7" t="n">
        <v>85.7142854999999</v>
      </c>
      <c r="F17" s="7" t="n">
        <v>375.535713346875</v>
      </c>
    </row>
    <row r="18" customFormat="false" ht="15.8" hidden="false" customHeight="false" outlineLevel="0" collapsed="false">
      <c r="A18" s="0" t="s">
        <v>690</v>
      </c>
      <c r="B18" s="0" t="s">
        <v>155</v>
      </c>
      <c r="C18" s="0" t="s">
        <v>736</v>
      </c>
      <c r="D18" s="0" t="n">
        <v>0.189097551186679</v>
      </c>
      <c r="E18" s="7" t="n">
        <v>119.14285691</v>
      </c>
      <c r="F18" s="7" t="n">
        <v>923.571427328125</v>
      </c>
    </row>
    <row r="19" customFormat="false" ht="15.8" hidden="false" customHeight="false" outlineLevel="0" collapsed="false">
      <c r="A19" s="0" t="s">
        <v>690</v>
      </c>
      <c r="B19" s="0" t="s">
        <v>239</v>
      </c>
      <c r="C19" s="0" t="s">
        <v>737</v>
      </c>
      <c r="D19" s="0" t="n">
        <v>0.186662087008682</v>
      </c>
      <c r="E19" s="7" t="n">
        <v>116.57142834</v>
      </c>
      <c r="F19" s="7" t="n">
        <v>375.535713346875</v>
      </c>
    </row>
    <row r="20" customFormat="false" ht="15.8" hidden="false" customHeight="false" outlineLevel="0" collapsed="false">
      <c r="A20" s="0" t="s">
        <v>690</v>
      </c>
      <c r="B20" s="0" t="s">
        <v>155</v>
      </c>
      <c r="C20" s="0" t="s">
        <v>732</v>
      </c>
      <c r="D20" s="0" t="n">
        <v>0.894078256201791</v>
      </c>
      <c r="E20" s="7" t="n">
        <v>205.925379631637</v>
      </c>
      <c r="F20" s="7" t="n">
        <v>2182.94642732813</v>
      </c>
    </row>
    <row r="21" customFormat="false" ht="15.8" hidden="false" customHeight="false" outlineLevel="0" collapsed="false">
      <c r="A21" s="0" t="s">
        <v>690</v>
      </c>
      <c r="B21" s="0" t="s">
        <v>239</v>
      </c>
      <c r="C21" s="0" t="s">
        <v>733</v>
      </c>
      <c r="D21" s="0" t="n">
        <v>0.794306753228436</v>
      </c>
      <c r="E21" s="7" t="n">
        <v>125.556863941364</v>
      </c>
      <c r="F21" s="7" t="n">
        <v>1634.91071334688</v>
      </c>
    </row>
    <row r="22" customFormat="false" ht="15.8" hidden="false" customHeight="false" outlineLevel="0" collapsed="false">
      <c r="A22" s="0" t="s">
        <v>690</v>
      </c>
      <c r="B22" s="0" t="s">
        <v>738</v>
      </c>
      <c r="C22" s="0" t="s">
        <v>738</v>
      </c>
      <c r="D22" s="0" t="n">
        <v>0.15</v>
      </c>
      <c r="E22" s="7" t="n">
        <v>20</v>
      </c>
      <c r="F22" s="7" t="n">
        <v>0</v>
      </c>
    </row>
    <row r="23" customFormat="false" ht="15.8" hidden="false" customHeight="false" outlineLevel="0" collapsed="false">
      <c r="A23" s="0" t="s">
        <v>739</v>
      </c>
      <c r="B23" s="0" t="s">
        <v>155</v>
      </c>
      <c r="C23" s="0" t="s">
        <v>732</v>
      </c>
      <c r="D23" s="0" t="n">
        <v>0.380351815041427</v>
      </c>
      <c r="E23" s="7" t="n">
        <v>159.54139751229</v>
      </c>
      <c r="F23" s="7" t="n">
        <v>923.571427328125</v>
      </c>
    </row>
    <row r="24" customFormat="false" ht="15.8" hidden="false" customHeight="false" outlineLevel="0" collapsed="false">
      <c r="A24" s="0" t="s">
        <v>739</v>
      </c>
      <c r="B24" s="0" t="s">
        <v>155</v>
      </c>
      <c r="C24" s="0" t="s">
        <v>734</v>
      </c>
      <c r="D24" s="0" t="n">
        <v>0.124609553423817</v>
      </c>
      <c r="E24" s="7" t="n">
        <v>50.8349930796296</v>
      </c>
      <c r="F24" s="7" t="n">
        <v>375.535713346875</v>
      </c>
    </row>
    <row r="25" customFormat="false" ht="15.8" hidden="false" customHeight="false" outlineLevel="0" collapsed="false">
      <c r="A25" s="0" t="s">
        <v>739</v>
      </c>
      <c r="B25" s="0" t="s">
        <v>155</v>
      </c>
      <c r="C25" s="0" t="s">
        <v>736</v>
      </c>
      <c r="D25" s="0" t="n">
        <v>0.192166457577722</v>
      </c>
      <c r="E25" s="7" t="n">
        <v>78.2356955646294</v>
      </c>
      <c r="F25" s="7" t="n">
        <v>923.571427328125</v>
      </c>
    </row>
    <row r="26" customFormat="false" ht="15.8" hidden="false" customHeight="false" outlineLevel="0" collapsed="false">
      <c r="A26" s="0" t="s">
        <v>739</v>
      </c>
      <c r="B26" s="0" t="s">
        <v>738</v>
      </c>
      <c r="C26" s="0" t="s">
        <v>738</v>
      </c>
      <c r="D26" s="0" t="n">
        <v>0.15</v>
      </c>
      <c r="E26" s="7" t="n">
        <v>20</v>
      </c>
      <c r="F26" s="7" t="n">
        <v>0</v>
      </c>
    </row>
    <row r="27" customFormat="false" ht="15.8" hidden="false" customHeight="false" outlineLevel="0" collapsed="false">
      <c r="A27" s="0" t="s">
        <v>740</v>
      </c>
      <c r="B27" s="0" t="s">
        <v>155</v>
      </c>
      <c r="C27" s="0" t="s">
        <v>732</v>
      </c>
      <c r="D27" s="0" t="n">
        <v>0.380351815041427</v>
      </c>
      <c r="E27" s="7" t="n">
        <v>159.54139751229</v>
      </c>
      <c r="F27" s="7" t="n">
        <v>923.571427328125</v>
      </c>
    </row>
    <row r="28" customFormat="false" ht="15.8" hidden="false" customHeight="false" outlineLevel="0" collapsed="false">
      <c r="A28" s="0" t="s">
        <v>740</v>
      </c>
      <c r="B28" s="0" t="s">
        <v>155</v>
      </c>
      <c r="C28" s="0" t="s">
        <v>734</v>
      </c>
      <c r="D28" s="0" t="n">
        <v>0.124609553423817</v>
      </c>
      <c r="E28" s="7" t="n">
        <v>50.8349930796296</v>
      </c>
      <c r="F28" s="7" t="n">
        <v>375.535713346875</v>
      </c>
    </row>
    <row r="29" customFormat="false" ht="15.8" hidden="false" customHeight="false" outlineLevel="0" collapsed="false">
      <c r="A29" s="0" t="s">
        <v>740</v>
      </c>
      <c r="B29" s="0" t="s">
        <v>155</v>
      </c>
      <c r="C29" s="0" t="s">
        <v>736</v>
      </c>
      <c r="D29" s="0" t="n">
        <v>0.192166457577722</v>
      </c>
      <c r="E29" s="7" t="n">
        <v>78.2356955646294</v>
      </c>
      <c r="F29" s="7" t="n">
        <v>923.571427328125</v>
      </c>
    </row>
    <row r="30" customFormat="false" ht="15.8" hidden="false" customHeight="false" outlineLevel="0" collapsed="false">
      <c r="A30" s="0" t="s">
        <v>740</v>
      </c>
      <c r="B30" s="0" t="s">
        <v>738</v>
      </c>
      <c r="C30" s="0" t="s">
        <v>738</v>
      </c>
      <c r="D30" s="0" t="n">
        <v>0.15</v>
      </c>
      <c r="E30" s="7" t="n">
        <v>20</v>
      </c>
      <c r="F30" s="7" t="n">
        <v>0</v>
      </c>
    </row>
    <row r="31" customFormat="false" ht="15.8" hidden="false" customHeight="false" outlineLevel="0" collapsed="false">
      <c r="A31" s="0" t="s">
        <v>741</v>
      </c>
      <c r="B31" s="0" t="s">
        <v>155</v>
      </c>
      <c r="C31" s="0" t="s">
        <v>732</v>
      </c>
      <c r="D31" s="0" t="n">
        <v>0.380351815041427</v>
      </c>
      <c r="E31" s="7" t="n">
        <v>159.54139751229</v>
      </c>
      <c r="F31" s="7" t="n">
        <v>923.571427328125</v>
      </c>
    </row>
    <row r="32" customFormat="false" ht="15.8" hidden="false" customHeight="false" outlineLevel="0" collapsed="false">
      <c r="A32" s="0" t="s">
        <v>741</v>
      </c>
      <c r="B32" s="0" t="s">
        <v>155</v>
      </c>
      <c r="C32" s="0" t="s">
        <v>734</v>
      </c>
      <c r="D32" s="0" t="n">
        <v>0.124609553423817</v>
      </c>
      <c r="E32" s="7" t="n">
        <v>50.8349930796296</v>
      </c>
      <c r="F32" s="7" t="n">
        <v>375.535713346875</v>
      </c>
    </row>
    <row r="33" customFormat="false" ht="15.8" hidden="false" customHeight="false" outlineLevel="0" collapsed="false">
      <c r="A33" s="0" t="s">
        <v>741</v>
      </c>
      <c r="B33" s="0" t="s">
        <v>155</v>
      </c>
      <c r="C33" s="0" t="s">
        <v>736</v>
      </c>
      <c r="D33" s="0" t="n">
        <v>0.192166457577722</v>
      </c>
      <c r="E33" s="7" t="n">
        <v>78.2356955646294</v>
      </c>
      <c r="F33" s="7" t="n">
        <v>923.571427328125</v>
      </c>
    </row>
    <row r="34" customFormat="false" ht="15.8" hidden="false" customHeight="false" outlineLevel="0" collapsed="false">
      <c r="A34" s="0" t="s">
        <v>741</v>
      </c>
      <c r="B34" s="0" t="s">
        <v>738</v>
      </c>
      <c r="C34" s="0" t="s">
        <v>738</v>
      </c>
      <c r="D34" s="0" t="n">
        <v>0.15</v>
      </c>
      <c r="E34" s="7" t="n">
        <v>20</v>
      </c>
      <c r="F34" s="7" t="n">
        <v>0</v>
      </c>
    </row>
    <row r="35" customFormat="false" ht="15.8" hidden="false" customHeight="false" outlineLevel="0" collapsed="false">
      <c r="A35" s="0" t="s">
        <v>742</v>
      </c>
      <c r="B35" s="0" t="s">
        <v>155</v>
      </c>
      <c r="C35" s="0" t="s">
        <v>732</v>
      </c>
      <c r="D35" s="0" t="n">
        <v>0.380351815041427</v>
      </c>
      <c r="E35" s="7" t="n">
        <v>159.54139751229</v>
      </c>
      <c r="F35" s="7" t="n">
        <v>923.571427328125</v>
      </c>
    </row>
    <row r="36" customFormat="false" ht="15.8" hidden="false" customHeight="false" outlineLevel="0" collapsed="false">
      <c r="A36" s="0" t="s">
        <v>742</v>
      </c>
      <c r="B36" s="0" t="s">
        <v>155</v>
      </c>
      <c r="C36" s="0" t="s">
        <v>734</v>
      </c>
      <c r="D36" s="0" t="n">
        <v>0.124609553423817</v>
      </c>
      <c r="E36" s="7" t="n">
        <v>50.8349930796296</v>
      </c>
      <c r="F36" s="7" t="n">
        <v>375.535713346875</v>
      </c>
    </row>
    <row r="37" customFormat="false" ht="15.8" hidden="false" customHeight="false" outlineLevel="0" collapsed="false">
      <c r="A37" s="0" t="s">
        <v>742</v>
      </c>
      <c r="B37" s="0" t="s">
        <v>155</v>
      </c>
      <c r="C37" s="0" t="s">
        <v>736</v>
      </c>
      <c r="D37" s="0" t="n">
        <v>0.192166457577722</v>
      </c>
      <c r="E37" s="7" t="n">
        <v>78.2356955646294</v>
      </c>
      <c r="F37" s="7" t="n">
        <v>923.571427328125</v>
      </c>
    </row>
    <row r="38" customFormat="false" ht="15.8" hidden="false" customHeight="false" outlineLevel="0" collapsed="false">
      <c r="A38" s="0" t="s">
        <v>742</v>
      </c>
      <c r="B38" s="0" t="s">
        <v>738</v>
      </c>
      <c r="C38" s="0" t="s">
        <v>738</v>
      </c>
      <c r="D38" s="0" t="n">
        <v>0.15</v>
      </c>
      <c r="E38" s="7" t="n">
        <v>20</v>
      </c>
      <c r="F38" s="7" t="n">
        <v>0</v>
      </c>
    </row>
    <row r="39" customFormat="false" ht="15.8" hidden="false" customHeight="false" outlineLevel="0" collapsed="false">
      <c r="A39" s="0" t="s">
        <v>743</v>
      </c>
      <c r="B39" s="0" t="s">
        <v>155</v>
      </c>
      <c r="C39" s="0" t="s">
        <v>732</v>
      </c>
      <c r="D39" s="0" t="n">
        <v>0.380351815041427</v>
      </c>
      <c r="E39" s="7" t="n">
        <v>159.54139751229</v>
      </c>
      <c r="F39" s="7" t="n">
        <v>923.571427328125</v>
      </c>
    </row>
    <row r="40" customFormat="false" ht="15.8" hidden="false" customHeight="false" outlineLevel="0" collapsed="false">
      <c r="A40" s="0" t="s">
        <v>743</v>
      </c>
      <c r="B40" s="0" t="s">
        <v>155</v>
      </c>
      <c r="C40" s="0" t="s">
        <v>734</v>
      </c>
      <c r="D40" s="0" t="n">
        <v>0.124609553423817</v>
      </c>
      <c r="E40" s="7" t="n">
        <v>50.8349930796296</v>
      </c>
      <c r="F40" s="7" t="n">
        <v>375.535713346875</v>
      </c>
    </row>
    <row r="41" customFormat="false" ht="15.8" hidden="false" customHeight="false" outlineLevel="0" collapsed="false">
      <c r="A41" s="0" t="s">
        <v>743</v>
      </c>
      <c r="B41" s="0" t="s">
        <v>155</v>
      </c>
      <c r="C41" s="0" t="s">
        <v>736</v>
      </c>
      <c r="D41" s="0" t="n">
        <v>0.192166457577722</v>
      </c>
      <c r="E41" s="7" t="n">
        <v>78.2356955646294</v>
      </c>
      <c r="F41" s="7" t="n">
        <v>923.571427328125</v>
      </c>
    </row>
    <row r="42" customFormat="false" ht="15.8" hidden="false" customHeight="false" outlineLevel="0" collapsed="false">
      <c r="A42" s="0" t="s">
        <v>743</v>
      </c>
      <c r="B42" s="0" t="s">
        <v>738</v>
      </c>
      <c r="C42" s="0" t="s">
        <v>738</v>
      </c>
      <c r="D42" s="0" t="n">
        <v>0.15</v>
      </c>
      <c r="E42" s="7" t="n">
        <v>20</v>
      </c>
      <c r="F42" s="7" t="n">
        <v>0</v>
      </c>
    </row>
    <row r="43" customFormat="false" ht="15.8" hidden="false" customHeight="false" outlineLevel="0" collapsed="false">
      <c r="A43" s="0" t="s">
        <v>397</v>
      </c>
      <c r="B43" s="0" t="s">
        <v>155</v>
      </c>
      <c r="C43" s="0" t="s">
        <v>734</v>
      </c>
      <c r="D43" s="0" t="n">
        <v>0.173756475091894</v>
      </c>
      <c r="E43" s="7" t="n">
        <v>45</v>
      </c>
      <c r="F43" s="7" t="n">
        <v>197.15625</v>
      </c>
    </row>
    <row r="44" customFormat="false" ht="15.8" hidden="false" customHeight="false" outlineLevel="0" collapsed="false">
      <c r="A44" s="0" t="s">
        <v>397</v>
      </c>
      <c r="B44" s="0" t="s">
        <v>239</v>
      </c>
      <c r="C44" s="0" t="s">
        <v>735</v>
      </c>
      <c r="D44" s="0" t="n">
        <v>0.133206760395151</v>
      </c>
      <c r="E44" s="7" t="n">
        <v>45</v>
      </c>
      <c r="F44" s="7" t="n">
        <v>197.15625</v>
      </c>
    </row>
    <row r="45" customFormat="false" ht="15.8" hidden="false" customHeight="false" outlineLevel="0" collapsed="false">
      <c r="A45" s="0" t="s">
        <v>397</v>
      </c>
      <c r="B45" s="0" t="s">
        <v>155</v>
      </c>
      <c r="C45" s="0" t="s">
        <v>736</v>
      </c>
      <c r="D45" s="0" t="n">
        <v>0.296328872249741</v>
      </c>
      <c r="E45" s="7" t="n">
        <v>55.8</v>
      </c>
      <c r="F45" s="7" t="n">
        <v>708.65625</v>
      </c>
    </row>
    <row r="46" customFormat="false" ht="15.8" hidden="false" customHeight="false" outlineLevel="0" collapsed="false">
      <c r="A46" s="0" t="s">
        <v>397</v>
      </c>
      <c r="B46" s="0" t="s">
        <v>239</v>
      </c>
      <c r="C46" s="0" t="s">
        <v>737</v>
      </c>
      <c r="D46" s="0" t="n">
        <v>0.227174320053746</v>
      </c>
      <c r="E46" s="7" t="n">
        <v>54.6</v>
      </c>
      <c r="F46" s="7" t="n">
        <v>197.15625</v>
      </c>
    </row>
    <row r="47" customFormat="false" ht="15.8" hidden="false" customHeight="false" outlineLevel="0" collapsed="false">
      <c r="A47" s="0" t="s">
        <v>397</v>
      </c>
      <c r="B47" s="0" t="s">
        <v>155</v>
      </c>
      <c r="C47" s="0" t="s">
        <v>732</v>
      </c>
      <c r="D47" s="0" t="n">
        <v>0.748305232953892</v>
      </c>
      <c r="E47" s="7" t="n">
        <v>136.644062360555</v>
      </c>
      <c r="F47" s="7" t="n">
        <v>2033.65625</v>
      </c>
    </row>
    <row r="48" customFormat="false" ht="15.8" hidden="false" customHeight="false" outlineLevel="0" collapsed="false">
      <c r="A48" s="0" t="s">
        <v>397</v>
      </c>
      <c r="B48" s="0" t="s">
        <v>239</v>
      </c>
      <c r="C48" s="0" t="s">
        <v>733</v>
      </c>
      <c r="D48" s="0" t="n">
        <v>0.516305272849422</v>
      </c>
      <c r="E48" s="7" t="n">
        <v>58.2330467704159</v>
      </c>
      <c r="F48" s="7" t="n">
        <v>1522.15625</v>
      </c>
    </row>
    <row r="49" customFormat="false" ht="15.8" hidden="false" customHeight="false" outlineLevel="0" collapsed="false">
      <c r="A49" s="0" t="s">
        <v>397</v>
      </c>
      <c r="B49" s="0" t="s">
        <v>738</v>
      </c>
      <c r="C49" s="0" t="s">
        <v>738</v>
      </c>
      <c r="D49" s="0" t="n">
        <v>0.15</v>
      </c>
      <c r="E49" s="7" t="n">
        <v>20</v>
      </c>
      <c r="F49" s="7" t="n">
        <v>0</v>
      </c>
    </row>
    <row r="50" customFormat="false" ht="15.8" hidden="false" customHeight="false" outlineLevel="0" collapsed="false">
      <c r="A50" s="0" t="s">
        <v>545</v>
      </c>
      <c r="B50" s="0" t="s">
        <v>155</v>
      </c>
      <c r="C50" s="0" t="s">
        <v>734</v>
      </c>
      <c r="D50" s="0" t="n">
        <v>0</v>
      </c>
      <c r="E50" s="7" t="n">
        <v>0</v>
      </c>
      <c r="F50" s="7" t="n">
        <v>0</v>
      </c>
    </row>
    <row r="51" customFormat="false" ht="15.8" hidden="false" customHeight="false" outlineLevel="0" collapsed="false">
      <c r="A51" s="0" t="s">
        <v>545</v>
      </c>
      <c r="B51" s="0" t="s">
        <v>239</v>
      </c>
      <c r="C51" s="0" t="s">
        <v>735</v>
      </c>
      <c r="D51" s="0" t="n">
        <v>0</v>
      </c>
      <c r="E51" s="7" t="n">
        <v>0</v>
      </c>
      <c r="F51" s="7" t="n">
        <v>0</v>
      </c>
    </row>
    <row r="52" customFormat="false" ht="15.8" hidden="false" customHeight="false" outlineLevel="0" collapsed="false">
      <c r="A52" s="0" t="s">
        <v>545</v>
      </c>
      <c r="B52" s="0" t="s">
        <v>155</v>
      </c>
      <c r="C52" s="0" t="s">
        <v>736</v>
      </c>
      <c r="D52" s="0" t="n">
        <v>0.334626449951965</v>
      </c>
      <c r="E52" s="7" t="n">
        <v>31.2</v>
      </c>
      <c r="F52" s="7" t="n">
        <v>511.5</v>
      </c>
    </row>
    <row r="53" customFormat="false" ht="15.8" hidden="false" customHeight="false" outlineLevel="0" collapsed="false">
      <c r="A53" s="0" t="s">
        <v>545</v>
      </c>
      <c r="B53" s="0" t="s">
        <v>239</v>
      </c>
      <c r="C53" s="0" t="s">
        <v>737</v>
      </c>
      <c r="D53" s="0" t="n">
        <v>0</v>
      </c>
      <c r="E53" s="7" t="n">
        <v>0</v>
      </c>
      <c r="F53" s="7" t="n">
        <v>0</v>
      </c>
    </row>
    <row r="54" customFormat="false" ht="15.8" hidden="false" customHeight="false" outlineLevel="0" collapsed="false">
      <c r="A54" s="0" t="s">
        <v>545</v>
      </c>
      <c r="B54" s="0" t="s">
        <v>155</v>
      </c>
      <c r="C54" s="0" t="s">
        <v>732</v>
      </c>
      <c r="D54" s="0" t="n">
        <v>0.744806022863171</v>
      </c>
      <c r="E54" s="7" t="n">
        <v>125.591726206312</v>
      </c>
      <c r="F54" s="7" t="n">
        <v>511.5</v>
      </c>
    </row>
    <row r="55" customFormat="false" ht="15.8" hidden="false" customHeight="false" outlineLevel="0" collapsed="false">
      <c r="A55" s="0" t="s">
        <v>545</v>
      </c>
      <c r="B55" s="0" t="s">
        <v>239</v>
      </c>
      <c r="C55" s="0" t="s">
        <v>733</v>
      </c>
      <c r="D55" s="0" t="n">
        <v>0</v>
      </c>
      <c r="E55" s="7" t="n">
        <v>0</v>
      </c>
      <c r="F55" s="7" t="n">
        <v>0</v>
      </c>
    </row>
    <row r="56" customFormat="false" ht="15.8" hidden="false" customHeight="false" outlineLevel="0" collapsed="false">
      <c r="A56" s="0" t="s">
        <v>545</v>
      </c>
      <c r="B56" s="0" t="s">
        <v>738</v>
      </c>
      <c r="C56" s="0" t="s">
        <v>738</v>
      </c>
      <c r="D56" s="0" t="n">
        <v>0.15</v>
      </c>
      <c r="E56" s="7" t="n">
        <v>20</v>
      </c>
      <c r="F56" s="7" t="n">
        <v>0</v>
      </c>
    </row>
    <row r="57" customFormat="false" ht="15.8" hidden="false" customHeight="false" outlineLevel="0" collapsed="false">
      <c r="A57" s="0" t="s">
        <v>692</v>
      </c>
      <c r="B57" s="0" t="s">
        <v>155</v>
      </c>
      <c r="C57" s="0" t="s">
        <v>734</v>
      </c>
      <c r="D57" s="0" t="n">
        <v>0.220017852205647</v>
      </c>
      <c r="E57" s="7" t="n">
        <v>45</v>
      </c>
      <c r="F57" s="7" t="n">
        <v>197.15625</v>
      </c>
    </row>
    <row r="58" customFormat="false" ht="15.8" hidden="false" customHeight="false" outlineLevel="0" collapsed="false">
      <c r="A58" s="0" t="s">
        <v>692</v>
      </c>
      <c r="B58" s="0" t="s">
        <v>239</v>
      </c>
      <c r="C58" s="0" t="s">
        <v>735</v>
      </c>
      <c r="D58" s="0" t="n">
        <v>0.221194503952412</v>
      </c>
      <c r="E58" s="7" t="n">
        <v>45</v>
      </c>
      <c r="F58" s="7" t="n">
        <v>197.15625</v>
      </c>
    </row>
    <row r="59" customFormat="false" ht="15.8" hidden="false" customHeight="false" outlineLevel="0" collapsed="false">
      <c r="A59" s="0" t="s">
        <v>692</v>
      </c>
      <c r="B59" s="0" t="s">
        <v>155</v>
      </c>
      <c r="C59" s="0" t="s">
        <v>736</v>
      </c>
      <c r="D59" s="0" t="n">
        <v>0.375224244071645</v>
      </c>
      <c r="E59" s="7" t="n">
        <v>55.8</v>
      </c>
      <c r="F59" s="7" t="n">
        <v>708.65625</v>
      </c>
    </row>
    <row r="60" customFormat="false" ht="15.8" hidden="false" customHeight="false" outlineLevel="0" collapsed="false">
      <c r="A60" s="0" t="s">
        <v>692</v>
      </c>
      <c r="B60" s="0" t="s">
        <v>239</v>
      </c>
      <c r="C60" s="0" t="s">
        <v>737</v>
      </c>
      <c r="D60" s="0" t="n">
        <v>0.377230936973106</v>
      </c>
      <c r="E60" s="7" t="n">
        <v>54.6</v>
      </c>
      <c r="F60" s="7" t="n">
        <v>197.15625</v>
      </c>
    </row>
    <row r="61" customFormat="false" ht="15.8" hidden="false" customHeight="false" outlineLevel="0" collapsed="false">
      <c r="A61" s="0" t="s">
        <v>692</v>
      </c>
      <c r="B61" s="0" t="s">
        <v>155</v>
      </c>
      <c r="C61" s="0" t="s">
        <v>732</v>
      </c>
      <c r="D61" s="0" t="n">
        <v>0.947535969877893</v>
      </c>
      <c r="E61" s="7" t="n">
        <v>152.213710751768</v>
      </c>
      <c r="F61" s="7" t="n">
        <v>4677.40625</v>
      </c>
    </row>
    <row r="62" customFormat="false" ht="15.8" hidden="false" customHeight="false" outlineLevel="0" collapsed="false">
      <c r="A62" s="0" t="s">
        <v>692</v>
      </c>
      <c r="B62" s="0" t="s">
        <v>239</v>
      </c>
      <c r="C62" s="0" t="s">
        <v>733</v>
      </c>
      <c r="D62" s="0" t="n">
        <v>0.85734303857524</v>
      </c>
      <c r="E62" s="7" t="n">
        <v>73.8129042369577</v>
      </c>
      <c r="F62" s="7" t="n">
        <v>2840.90625</v>
      </c>
    </row>
    <row r="63" customFormat="false" ht="15.8" hidden="false" customHeight="false" outlineLevel="0" collapsed="false">
      <c r="A63" s="0" t="s">
        <v>692</v>
      </c>
      <c r="B63" s="0" t="s">
        <v>738</v>
      </c>
      <c r="C63" s="0" t="s">
        <v>738</v>
      </c>
      <c r="D63" s="0" t="n">
        <v>0.15</v>
      </c>
      <c r="E63" s="7" t="n">
        <v>20</v>
      </c>
      <c r="F63" s="7" t="n">
        <v>0</v>
      </c>
    </row>
    <row r="64" customFormat="false" ht="15.8" hidden="false" customHeight="false" outlineLevel="0" collapsed="false">
      <c r="A64" s="0" t="s">
        <v>744</v>
      </c>
      <c r="B64" s="0" t="s">
        <v>155</v>
      </c>
      <c r="C64" s="0" t="s">
        <v>732</v>
      </c>
      <c r="D64" s="0" t="n">
        <v>0.380351815041427</v>
      </c>
      <c r="E64" s="7" t="n">
        <v>159.54139751229</v>
      </c>
      <c r="F64" s="7" t="n">
        <v>511.5</v>
      </c>
    </row>
    <row r="65" customFormat="false" ht="15.8" hidden="false" customHeight="false" outlineLevel="0" collapsed="false">
      <c r="A65" s="0" t="s">
        <v>744</v>
      </c>
      <c r="B65" s="0" t="s">
        <v>155</v>
      </c>
      <c r="C65" s="0" t="s">
        <v>734</v>
      </c>
      <c r="D65" s="0" t="n">
        <v>0.124609553423817</v>
      </c>
      <c r="E65" s="7" t="n">
        <v>50.8349930796296</v>
      </c>
      <c r="F65" s="7" t="n">
        <v>0</v>
      </c>
    </row>
    <row r="66" customFormat="false" ht="15.8" hidden="false" customHeight="false" outlineLevel="0" collapsed="false">
      <c r="A66" s="0" t="s">
        <v>744</v>
      </c>
      <c r="B66" s="0" t="s">
        <v>155</v>
      </c>
      <c r="C66" s="0" t="s">
        <v>736</v>
      </c>
      <c r="D66" s="0" t="n">
        <v>0.192166457577722</v>
      </c>
      <c r="E66" s="7" t="n">
        <v>78.2356955646294</v>
      </c>
      <c r="F66" s="7" t="n">
        <v>511.5</v>
      </c>
    </row>
    <row r="67" customFormat="false" ht="15.8" hidden="false" customHeight="false" outlineLevel="0" collapsed="false">
      <c r="A67" s="0" t="s">
        <v>744</v>
      </c>
      <c r="B67" s="0" t="s">
        <v>738</v>
      </c>
      <c r="C67" s="0" t="s">
        <v>738</v>
      </c>
      <c r="D67" s="0" t="n">
        <v>0.15</v>
      </c>
      <c r="E67" s="7" t="n">
        <v>20</v>
      </c>
      <c r="F67" s="7" t="n">
        <v>0</v>
      </c>
    </row>
    <row r="68" customFormat="false" ht="15.8" hidden="false" customHeight="false" outlineLevel="0" collapsed="false">
      <c r="A68" s="0" t="s">
        <v>745</v>
      </c>
      <c r="B68" s="0" t="s">
        <v>155</v>
      </c>
      <c r="C68" s="0" t="s">
        <v>732</v>
      </c>
      <c r="D68" s="0" t="n">
        <v>0.380351815041427</v>
      </c>
      <c r="E68" s="7" t="n">
        <v>159.54139751229</v>
      </c>
      <c r="F68" s="7" t="n">
        <v>511.5</v>
      </c>
    </row>
    <row r="69" customFormat="false" ht="15.8" hidden="false" customHeight="false" outlineLevel="0" collapsed="false">
      <c r="A69" s="0" t="s">
        <v>745</v>
      </c>
      <c r="B69" s="0" t="s">
        <v>155</v>
      </c>
      <c r="C69" s="0" t="s">
        <v>734</v>
      </c>
      <c r="D69" s="0" t="n">
        <v>0.124609553423817</v>
      </c>
      <c r="E69" s="7" t="n">
        <v>50.8349930796296</v>
      </c>
      <c r="F69" s="7" t="n">
        <v>0</v>
      </c>
    </row>
    <row r="70" customFormat="false" ht="15.8" hidden="false" customHeight="false" outlineLevel="0" collapsed="false">
      <c r="A70" s="0" t="s">
        <v>745</v>
      </c>
      <c r="B70" s="0" t="s">
        <v>155</v>
      </c>
      <c r="C70" s="0" t="s">
        <v>736</v>
      </c>
      <c r="D70" s="0" t="n">
        <v>0.192166457577722</v>
      </c>
      <c r="E70" s="7" t="n">
        <v>78.2356955646294</v>
      </c>
      <c r="F70" s="7" t="n">
        <v>511.5</v>
      </c>
    </row>
    <row r="71" customFormat="false" ht="15.8" hidden="false" customHeight="false" outlineLevel="0" collapsed="false">
      <c r="A71" s="0" t="s">
        <v>745</v>
      </c>
      <c r="B71" s="0" t="s">
        <v>738</v>
      </c>
      <c r="C71" s="0" t="s">
        <v>738</v>
      </c>
      <c r="D71" s="0" t="n">
        <v>0.15</v>
      </c>
      <c r="E71" s="7" t="n">
        <v>20</v>
      </c>
      <c r="F71" s="7" t="n">
        <v>0</v>
      </c>
    </row>
    <row r="72" customFormat="false" ht="15.8" hidden="false" customHeight="false" outlineLevel="0" collapsed="false">
      <c r="A72" s="0" t="s">
        <v>746</v>
      </c>
      <c r="B72" s="0" t="s">
        <v>155</v>
      </c>
      <c r="C72" s="0" t="s">
        <v>732</v>
      </c>
      <c r="D72" s="0" t="n">
        <v>0.380351815041427</v>
      </c>
      <c r="E72" s="7" t="n">
        <v>159.54139751229</v>
      </c>
      <c r="F72" s="7" t="n">
        <v>511.5</v>
      </c>
    </row>
    <row r="73" customFormat="false" ht="15.8" hidden="false" customHeight="false" outlineLevel="0" collapsed="false">
      <c r="A73" s="0" t="s">
        <v>746</v>
      </c>
      <c r="B73" s="0" t="s">
        <v>155</v>
      </c>
      <c r="C73" s="0" t="s">
        <v>734</v>
      </c>
      <c r="D73" s="0" t="n">
        <v>0.124609553423817</v>
      </c>
      <c r="E73" s="7" t="n">
        <v>50.8349930796296</v>
      </c>
      <c r="F73" s="7" t="n">
        <v>0</v>
      </c>
    </row>
    <row r="74" customFormat="false" ht="15.8" hidden="false" customHeight="false" outlineLevel="0" collapsed="false">
      <c r="A74" s="0" t="s">
        <v>746</v>
      </c>
      <c r="B74" s="0" t="s">
        <v>155</v>
      </c>
      <c r="C74" s="0" t="s">
        <v>736</v>
      </c>
      <c r="D74" s="0" t="n">
        <v>0.192166457577722</v>
      </c>
      <c r="E74" s="7" t="n">
        <v>78.2356955646294</v>
      </c>
      <c r="F74" s="7" t="n">
        <v>511.5</v>
      </c>
    </row>
    <row r="75" customFormat="false" ht="15.8" hidden="false" customHeight="false" outlineLevel="0" collapsed="false">
      <c r="A75" s="0" t="s">
        <v>746</v>
      </c>
      <c r="B75" s="0" t="s">
        <v>738</v>
      </c>
      <c r="C75" s="0" t="s">
        <v>738</v>
      </c>
      <c r="D75" s="0" t="n">
        <v>0.15</v>
      </c>
      <c r="E75" s="7" t="n">
        <v>20</v>
      </c>
      <c r="F75" s="7" t="n">
        <v>0</v>
      </c>
    </row>
    <row r="76" customFormat="false" ht="15.8" hidden="false" customHeight="false" outlineLevel="0" collapsed="false">
      <c r="A76" s="0" t="s">
        <v>747</v>
      </c>
      <c r="B76" s="0" t="s">
        <v>155</v>
      </c>
      <c r="C76" s="0" t="s">
        <v>732</v>
      </c>
      <c r="D76" s="0" t="n">
        <v>0.380351815041427</v>
      </c>
      <c r="E76" s="7" t="n">
        <v>159.54139751229</v>
      </c>
      <c r="F76" s="7" t="n">
        <v>511.5</v>
      </c>
    </row>
    <row r="77" customFormat="false" ht="15.8" hidden="false" customHeight="false" outlineLevel="0" collapsed="false">
      <c r="A77" s="0" t="s">
        <v>747</v>
      </c>
      <c r="B77" s="0" t="s">
        <v>155</v>
      </c>
      <c r="C77" s="0" t="s">
        <v>734</v>
      </c>
      <c r="D77" s="0" t="n">
        <v>0.124609553423817</v>
      </c>
      <c r="E77" s="7" t="n">
        <v>50.8349930796296</v>
      </c>
      <c r="F77" s="7" t="n">
        <v>0</v>
      </c>
    </row>
    <row r="78" customFormat="false" ht="15.8" hidden="false" customHeight="false" outlineLevel="0" collapsed="false">
      <c r="A78" s="0" t="s">
        <v>747</v>
      </c>
      <c r="B78" s="0" t="s">
        <v>155</v>
      </c>
      <c r="C78" s="0" t="s">
        <v>736</v>
      </c>
      <c r="D78" s="0" t="n">
        <v>0.192166457577722</v>
      </c>
      <c r="E78" s="7" t="n">
        <v>78.2356955646294</v>
      </c>
      <c r="F78" s="7" t="n">
        <v>511.5</v>
      </c>
    </row>
    <row r="79" customFormat="false" ht="15.8" hidden="false" customHeight="false" outlineLevel="0" collapsed="false">
      <c r="A79" s="0" t="s">
        <v>747</v>
      </c>
      <c r="B79" s="0" t="s">
        <v>738</v>
      </c>
      <c r="C79" s="0" t="s">
        <v>738</v>
      </c>
      <c r="D79" s="0" t="n">
        <v>0.15</v>
      </c>
      <c r="E79" s="7" t="n">
        <v>20</v>
      </c>
      <c r="F79" s="7" t="n">
        <v>0</v>
      </c>
    </row>
    <row r="80" customFormat="false" ht="15.8" hidden="false" customHeight="false" outlineLevel="0" collapsed="false">
      <c r="A80" s="0" t="s">
        <v>748</v>
      </c>
      <c r="B80" s="0" t="s">
        <v>155</v>
      </c>
      <c r="C80" s="0" t="s">
        <v>732</v>
      </c>
      <c r="D80" s="0" t="n">
        <v>0.380351815041427</v>
      </c>
      <c r="E80" s="7" t="n">
        <v>159.54139751229</v>
      </c>
      <c r="F80" s="7" t="n">
        <v>511.5</v>
      </c>
    </row>
    <row r="81" customFormat="false" ht="15.8" hidden="false" customHeight="false" outlineLevel="0" collapsed="false">
      <c r="A81" s="0" t="s">
        <v>748</v>
      </c>
      <c r="B81" s="0" t="s">
        <v>155</v>
      </c>
      <c r="C81" s="0" t="s">
        <v>734</v>
      </c>
      <c r="D81" s="0" t="n">
        <v>0.124609553423817</v>
      </c>
      <c r="E81" s="7" t="n">
        <v>50.8349930796296</v>
      </c>
      <c r="F81" s="7" t="n">
        <v>0</v>
      </c>
    </row>
    <row r="82" customFormat="false" ht="15.8" hidden="false" customHeight="false" outlineLevel="0" collapsed="false">
      <c r="A82" s="0" t="s">
        <v>748</v>
      </c>
      <c r="B82" s="0" t="s">
        <v>155</v>
      </c>
      <c r="C82" s="0" t="s">
        <v>736</v>
      </c>
      <c r="D82" s="0" t="n">
        <v>0.192166457577722</v>
      </c>
      <c r="E82" s="7" t="n">
        <v>78.2356955646294</v>
      </c>
      <c r="F82" s="7" t="n">
        <v>511.5</v>
      </c>
    </row>
    <row r="83" customFormat="false" ht="15.8" hidden="false" customHeight="false" outlineLevel="0" collapsed="false">
      <c r="A83" s="0" t="s">
        <v>748</v>
      </c>
      <c r="B83" s="0" t="s">
        <v>738</v>
      </c>
      <c r="C83" s="0" t="s">
        <v>738</v>
      </c>
      <c r="D83" s="0" t="n">
        <v>0.15</v>
      </c>
      <c r="E83" s="7" t="n">
        <v>20</v>
      </c>
      <c r="F83" s="7" t="n">
        <v>0</v>
      </c>
    </row>
    <row r="84" customFormat="false" ht="15.8" hidden="false" customHeight="false" outlineLevel="0" collapsed="false">
      <c r="A84" s="0" t="s">
        <v>418</v>
      </c>
      <c r="B84" s="0" t="s">
        <v>155</v>
      </c>
      <c r="C84" s="0" t="s">
        <v>734</v>
      </c>
      <c r="D84" s="0" t="n">
        <v>0.489957933274336</v>
      </c>
      <c r="E84" s="7" t="n">
        <v>125.9136</v>
      </c>
      <c r="F84" s="7" t="n">
        <v>459.7158</v>
      </c>
    </row>
    <row r="85" customFormat="false" ht="15.8" hidden="false" customHeight="false" outlineLevel="0" collapsed="false">
      <c r="A85" s="0" t="s">
        <v>418</v>
      </c>
      <c r="B85" s="0" t="s">
        <v>239</v>
      </c>
      <c r="C85" s="0" t="s">
        <v>735</v>
      </c>
      <c r="D85" s="0" t="n">
        <v>0</v>
      </c>
      <c r="E85" s="7" t="n">
        <v>0</v>
      </c>
      <c r="F85" s="7" t="n">
        <v>0</v>
      </c>
    </row>
    <row r="86" customFormat="false" ht="15.8" hidden="false" customHeight="false" outlineLevel="0" collapsed="false">
      <c r="A86" s="0" t="s">
        <v>418</v>
      </c>
      <c r="B86" s="0" t="s">
        <v>155</v>
      </c>
      <c r="C86" s="0" t="s">
        <v>736</v>
      </c>
      <c r="D86" s="0" t="n">
        <v>0.685941106584071</v>
      </c>
      <c r="E86" s="7" t="n">
        <v>153.19488</v>
      </c>
      <c r="F86" s="7" t="n">
        <v>906.9714</v>
      </c>
    </row>
    <row r="87" customFormat="false" ht="15.8" hidden="false" customHeight="false" outlineLevel="0" collapsed="false">
      <c r="A87" s="0" t="s">
        <v>418</v>
      </c>
      <c r="B87" s="0" t="s">
        <v>239</v>
      </c>
      <c r="C87" s="0" t="s">
        <v>737</v>
      </c>
      <c r="D87" s="0" t="n">
        <v>0</v>
      </c>
      <c r="E87" s="7" t="n">
        <v>0</v>
      </c>
      <c r="F87" s="7" t="n">
        <v>0</v>
      </c>
    </row>
    <row r="88" customFormat="false" ht="15.8" hidden="false" customHeight="false" outlineLevel="0" collapsed="false">
      <c r="A88" s="0" t="s">
        <v>418</v>
      </c>
      <c r="B88" s="0" t="s">
        <v>155</v>
      </c>
      <c r="C88" s="0" t="s">
        <v>732</v>
      </c>
      <c r="D88" s="0" t="n">
        <v>0.907329506063586</v>
      </c>
      <c r="E88" s="7" t="n">
        <v>240.982607025442</v>
      </c>
      <c r="F88" s="7" t="n">
        <v>4875.7214</v>
      </c>
    </row>
    <row r="89" customFormat="false" ht="15.8" hidden="false" customHeight="false" outlineLevel="0" collapsed="false">
      <c r="A89" s="0" t="s">
        <v>418</v>
      </c>
      <c r="B89" s="0" t="s">
        <v>239</v>
      </c>
      <c r="C89" s="0" t="s">
        <v>733</v>
      </c>
      <c r="D89" s="0" t="n">
        <v>0</v>
      </c>
      <c r="E89" s="7" t="n">
        <v>0</v>
      </c>
      <c r="F89" s="7" t="n">
        <v>0</v>
      </c>
    </row>
    <row r="90" customFormat="false" ht="15.8" hidden="false" customHeight="false" outlineLevel="0" collapsed="false">
      <c r="A90" s="0" t="s">
        <v>418</v>
      </c>
      <c r="B90" s="0" t="s">
        <v>738</v>
      </c>
      <c r="C90" s="0" t="s">
        <v>738</v>
      </c>
      <c r="D90" s="0" t="n">
        <v>0.15</v>
      </c>
      <c r="E90" s="7" t="n">
        <v>20</v>
      </c>
      <c r="F90" s="7" t="n">
        <v>0</v>
      </c>
    </row>
    <row r="91" customFormat="false" ht="15.8" hidden="false" customHeight="false" outlineLevel="0" collapsed="false">
      <c r="A91" s="0" t="s">
        <v>557</v>
      </c>
      <c r="B91" s="0" t="s">
        <v>155</v>
      </c>
      <c r="C91" s="0" t="s">
        <v>734</v>
      </c>
      <c r="D91" s="0" t="n">
        <v>0.376904327267062</v>
      </c>
      <c r="E91" s="7" t="n">
        <v>220.3488</v>
      </c>
      <c r="F91" s="7" t="n">
        <v>459.7158</v>
      </c>
    </row>
    <row r="92" customFormat="false" ht="15.8" hidden="false" customHeight="false" outlineLevel="0" collapsed="false">
      <c r="A92" s="0" t="s">
        <v>557</v>
      </c>
      <c r="B92" s="0" t="s">
        <v>239</v>
      </c>
      <c r="C92" s="0" t="s">
        <v>735</v>
      </c>
      <c r="D92" s="0" t="n">
        <v>0</v>
      </c>
      <c r="E92" s="7" t="n">
        <v>0</v>
      </c>
      <c r="F92" s="7" t="n">
        <v>0</v>
      </c>
    </row>
    <row r="93" customFormat="false" ht="15.8" hidden="false" customHeight="false" outlineLevel="0" collapsed="false">
      <c r="A93" s="0" t="s">
        <v>557</v>
      </c>
      <c r="B93" s="0" t="s">
        <v>155</v>
      </c>
      <c r="C93" s="0" t="s">
        <v>736</v>
      </c>
      <c r="D93" s="0" t="n">
        <v>0.682694630521472</v>
      </c>
      <c r="E93" s="7" t="n">
        <v>440.6976</v>
      </c>
      <c r="F93" s="7" t="n">
        <v>459.7158</v>
      </c>
    </row>
    <row r="94" customFormat="false" ht="15.8" hidden="false" customHeight="false" outlineLevel="0" collapsed="false">
      <c r="A94" s="0" t="s">
        <v>557</v>
      </c>
      <c r="B94" s="0" t="s">
        <v>239</v>
      </c>
      <c r="C94" s="0" t="s">
        <v>737</v>
      </c>
      <c r="D94" s="0" t="n">
        <v>0</v>
      </c>
      <c r="E94" s="7" t="n">
        <v>0</v>
      </c>
      <c r="F94" s="7" t="n">
        <v>0</v>
      </c>
    </row>
    <row r="95" customFormat="false" ht="15.8" hidden="false" customHeight="false" outlineLevel="0" collapsed="false">
      <c r="A95" s="0" t="s">
        <v>557</v>
      </c>
      <c r="B95" s="0" t="s">
        <v>155</v>
      </c>
      <c r="C95" s="0" t="s">
        <v>732</v>
      </c>
      <c r="D95" s="0" t="n">
        <v>0.790155822362814</v>
      </c>
      <c r="E95" s="7" t="n">
        <v>524.204249451696</v>
      </c>
      <c r="F95" s="7" t="n">
        <v>459.7158</v>
      </c>
    </row>
    <row r="96" customFormat="false" ht="15.8" hidden="false" customHeight="false" outlineLevel="0" collapsed="false">
      <c r="A96" s="0" t="s">
        <v>557</v>
      </c>
      <c r="B96" s="0" t="s">
        <v>239</v>
      </c>
      <c r="C96" s="0" t="s">
        <v>733</v>
      </c>
      <c r="D96" s="0" t="n">
        <v>0</v>
      </c>
      <c r="E96" s="7" t="n">
        <v>0</v>
      </c>
      <c r="F96" s="7" t="n">
        <v>0</v>
      </c>
    </row>
    <row r="97" customFormat="false" ht="15.8" hidden="false" customHeight="false" outlineLevel="0" collapsed="false">
      <c r="A97" s="0" t="s">
        <v>557</v>
      </c>
      <c r="B97" s="0" t="s">
        <v>738</v>
      </c>
      <c r="C97" s="0" t="s">
        <v>738</v>
      </c>
      <c r="D97" s="0" t="n">
        <v>0.15</v>
      </c>
      <c r="E97" s="7" t="n">
        <v>20</v>
      </c>
      <c r="F97" s="7" t="n">
        <v>0</v>
      </c>
    </row>
    <row r="98" customFormat="false" ht="15.8" hidden="false" customHeight="false" outlineLevel="0" collapsed="false">
      <c r="A98" s="0" t="s">
        <v>703</v>
      </c>
      <c r="B98" s="0" t="s">
        <v>155</v>
      </c>
      <c r="C98" s="0" t="s">
        <v>734</v>
      </c>
      <c r="D98" s="0" t="n">
        <v>0.510190616045832</v>
      </c>
      <c r="E98" s="7" t="n">
        <v>125.9136</v>
      </c>
      <c r="F98" s="7" t="n">
        <v>459.7158</v>
      </c>
    </row>
    <row r="99" customFormat="false" ht="15.8" hidden="false" customHeight="false" outlineLevel="0" collapsed="false">
      <c r="A99" s="0" t="s">
        <v>703</v>
      </c>
      <c r="B99" s="0" t="s">
        <v>239</v>
      </c>
      <c r="C99" s="0" t="s">
        <v>735</v>
      </c>
      <c r="D99" s="0" t="n">
        <v>0</v>
      </c>
      <c r="E99" s="7" t="n">
        <v>0</v>
      </c>
      <c r="F99" s="7" t="n">
        <v>0</v>
      </c>
    </row>
    <row r="100" customFormat="false" ht="15.8" hidden="false" customHeight="false" outlineLevel="0" collapsed="false">
      <c r="A100" s="0" t="s">
        <v>703</v>
      </c>
      <c r="B100" s="0" t="s">
        <v>155</v>
      </c>
      <c r="C100" s="0" t="s">
        <v>736</v>
      </c>
      <c r="D100" s="0" t="n">
        <v>0.714266862464164</v>
      </c>
      <c r="E100" s="7" t="n">
        <v>153.19488</v>
      </c>
      <c r="F100" s="7" t="n">
        <v>906.9714</v>
      </c>
    </row>
    <row r="101" customFormat="false" ht="15.8" hidden="false" customHeight="false" outlineLevel="0" collapsed="false">
      <c r="A101" s="0" t="s">
        <v>703</v>
      </c>
      <c r="B101" s="0" t="s">
        <v>239</v>
      </c>
      <c r="C101" s="0" t="s">
        <v>737</v>
      </c>
      <c r="D101" s="0" t="n">
        <v>0.507199384437608</v>
      </c>
      <c r="E101" s="7" t="n">
        <v>25.18272</v>
      </c>
      <c r="F101" s="7" t="n">
        <v>0</v>
      </c>
    </row>
    <row r="102" customFormat="false" ht="15.8" hidden="false" customHeight="false" outlineLevel="0" collapsed="false">
      <c r="A102" s="0" t="s">
        <v>703</v>
      </c>
      <c r="B102" s="0" t="s">
        <v>155</v>
      </c>
      <c r="C102" s="0" t="s">
        <v>732</v>
      </c>
      <c r="D102" s="0" t="n">
        <v>0.944797437121911</v>
      </c>
      <c r="E102" s="7" t="n">
        <v>240.919531226406</v>
      </c>
      <c r="F102" s="7" t="n">
        <v>3550.7214</v>
      </c>
    </row>
    <row r="103" customFormat="false" ht="15.8" hidden="false" customHeight="false" outlineLevel="0" collapsed="false">
      <c r="A103" s="0" t="s">
        <v>703</v>
      </c>
      <c r="B103" s="0" t="s">
        <v>239</v>
      </c>
      <c r="C103" s="0" t="s">
        <v>733</v>
      </c>
      <c r="D103" s="0" t="n">
        <v>0.603808790997153</v>
      </c>
      <c r="E103" s="7" t="n">
        <v>35.3780688925274</v>
      </c>
      <c r="F103" s="7" t="n">
        <v>0</v>
      </c>
    </row>
    <row r="104" customFormat="false" ht="15.8" hidden="false" customHeight="false" outlineLevel="0" collapsed="false">
      <c r="A104" s="0" t="s">
        <v>703</v>
      </c>
      <c r="B104" s="0" t="s">
        <v>738</v>
      </c>
      <c r="C104" s="0" t="s">
        <v>738</v>
      </c>
      <c r="D104" s="0" t="n">
        <v>0.15</v>
      </c>
      <c r="E104" s="7" t="n">
        <v>20</v>
      </c>
      <c r="F104" s="7" t="n">
        <v>0</v>
      </c>
    </row>
    <row r="105" customFormat="false" ht="15.8" hidden="false" customHeight="false" outlineLevel="0" collapsed="false">
      <c r="A105" s="0" t="s">
        <v>749</v>
      </c>
      <c r="B105" s="0" t="s">
        <v>155</v>
      </c>
      <c r="C105" s="0" t="s">
        <v>732</v>
      </c>
      <c r="D105" s="0" t="n">
        <v>0.380351815041427</v>
      </c>
      <c r="E105" s="7" t="n">
        <v>159.54139751229</v>
      </c>
      <c r="F105" s="7" t="n">
        <v>459.7158</v>
      </c>
    </row>
    <row r="106" customFormat="false" ht="15.8" hidden="false" customHeight="false" outlineLevel="0" collapsed="false">
      <c r="A106" s="0" t="s">
        <v>749</v>
      </c>
      <c r="B106" s="0" t="s">
        <v>155</v>
      </c>
      <c r="C106" s="0" t="s">
        <v>734</v>
      </c>
      <c r="D106" s="0" t="n">
        <v>0.124609553423817</v>
      </c>
      <c r="E106" s="7" t="n">
        <v>50.8349930796296</v>
      </c>
      <c r="F106" s="7" t="n">
        <v>459.7158</v>
      </c>
    </row>
    <row r="107" customFormat="false" ht="15.8" hidden="false" customHeight="false" outlineLevel="0" collapsed="false">
      <c r="A107" s="0" t="s">
        <v>749</v>
      </c>
      <c r="B107" s="0" t="s">
        <v>155</v>
      </c>
      <c r="C107" s="0" t="s">
        <v>736</v>
      </c>
      <c r="D107" s="0" t="n">
        <v>0.192166457577722</v>
      </c>
      <c r="E107" s="7" t="n">
        <v>78.2356955646294</v>
      </c>
      <c r="F107" s="7" t="n">
        <v>459.7158</v>
      </c>
    </row>
    <row r="108" customFormat="false" ht="15.8" hidden="false" customHeight="false" outlineLevel="0" collapsed="false">
      <c r="A108" s="0" t="s">
        <v>749</v>
      </c>
      <c r="B108" s="0" t="s">
        <v>738</v>
      </c>
      <c r="C108" s="0" t="s">
        <v>738</v>
      </c>
      <c r="D108" s="0" t="n">
        <v>0.15</v>
      </c>
      <c r="E108" s="7" t="n">
        <v>20</v>
      </c>
      <c r="F108" s="7" t="n">
        <v>0</v>
      </c>
    </row>
    <row r="109" customFormat="false" ht="15.8" hidden="false" customHeight="false" outlineLevel="0" collapsed="false">
      <c r="A109" s="0" t="s">
        <v>750</v>
      </c>
      <c r="B109" s="0" t="s">
        <v>155</v>
      </c>
      <c r="C109" s="0" t="s">
        <v>732</v>
      </c>
      <c r="D109" s="0" t="n">
        <v>0.380351815041427</v>
      </c>
      <c r="E109" s="7" t="n">
        <v>159.54139751229</v>
      </c>
      <c r="F109" s="7" t="n">
        <v>459.7158</v>
      </c>
    </row>
    <row r="110" customFormat="false" ht="15.8" hidden="false" customHeight="false" outlineLevel="0" collapsed="false">
      <c r="A110" s="0" t="s">
        <v>750</v>
      </c>
      <c r="B110" s="0" t="s">
        <v>155</v>
      </c>
      <c r="C110" s="0" t="s">
        <v>734</v>
      </c>
      <c r="D110" s="0" t="n">
        <v>0.124609553423817</v>
      </c>
      <c r="E110" s="7" t="n">
        <v>50.8349930796296</v>
      </c>
      <c r="F110" s="7" t="n">
        <v>459.7158</v>
      </c>
    </row>
    <row r="111" customFormat="false" ht="15.8" hidden="false" customHeight="false" outlineLevel="0" collapsed="false">
      <c r="A111" s="0" t="s">
        <v>750</v>
      </c>
      <c r="B111" s="0" t="s">
        <v>155</v>
      </c>
      <c r="C111" s="0" t="s">
        <v>736</v>
      </c>
      <c r="D111" s="0" t="n">
        <v>0.192166457577722</v>
      </c>
      <c r="E111" s="7" t="n">
        <v>78.2356955646294</v>
      </c>
      <c r="F111" s="7" t="n">
        <v>459.7158</v>
      </c>
    </row>
    <row r="112" customFormat="false" ht="15.8" hidden="false" customHeight="false" outlineLevel="0" collapsed="false">
      <c r="A112" s="0" t="s">
        <v>750</v>
      </c>
      <c r="B112" s="0" t="s">
        <v>738</v>
      </c>
      <c r="C112" s="0" t="s">
        <v>738</v>
      </c>
      <c r="D112" s="0" t="n">
        <v>0.15</v>
      </c>
      <c r="E112" s="7" t="n">
        <v>20</v>
      </c>
      <c r="F112" s="7" t="n">
        <v>0</v>
      </c>
    </row>
    <row r="113" customFormat="false" ht="15.8" hidden="false" customHeight="false" outlineLevel="0" collapsed="false">
      <c r="A113" s="0" t="s">
        <v>751</v>
      </c>
      <c r="B113" s="0" t="s">
        <v>155</v>
      </c>
      <c r="C113" s="0" t="s">
        <v>732</v>
      </c>
      <c r="D113" s="0" t="n">
        <v>0.380351815041427</v>
      </c>
      <c r="E113" s="7" t="n">
        <v>159.54139751229</v>
      </c>
      <c r="F113" s="7" t="n">
        <v>459.7158</v>
      </c>
    </row>
    <row r="114" customFormat="false" ht="15.8" hidden="false" customHeight="false" outlineLevel="0" collapsed="false">
      <c r="A114" s="0" t="s">
        <v>751</v>
      </c>
      <c r="B114" s="0" t="s">
        <v>155</v>
      </c>
      <c r="C114" s="0" t="s">
        <v>734</v>
      </c>
      <c r="D114" s="0" t="n">
        <v>0.124609553423817</v>
      </c>
      <c r="E114" s="7" t="n">
        <v>50.8349930796296</v>
      </c>
      <c r="F114" s="7" t="n">
        <v>459.7158</v>
      </c>
    </row>
    <row r="115" customFormat="false" ht="15.8" hidden="false" customHeight="false" outlineLevel="0" collapsed="false">
      <c r="A115" s="0" t="s">
        <v>751</v>
      </c>
      <c r="B115" s="0" t="s">
        <v>155</v>
      </c>
      <c r="C115" s="0" t="s">
        <v>736</v>
      </c>
      <c r="D115" s="0" t="n">
        <v>0.192166457577722</v>
      </c>
      <c r="E115" s="7" t="n">
        <v>78.2356955646294</v>
      </c>
      <c r="F115" s="7" t="n">
        <v>459.7158</v>
      </c>
    </row>
    <row r="116" customFormat="false" ht="15.8" hidden="false" customHeight="false" outlineLevel="0" collapsed="false">
      <c r="A116" s="0" t="s">
        <v>751</v>
      </c>
      <c r="B116" s="0" t="s">
        <v>738</v>
      </c>
      <c r="C116" s="0" t="s">
        <v>738</v>
      </c>
      <c r="D116" s="0" t="n">
        <v>0.15</v>
      </c>
      <c r="E116" s="7" t="n">
        <v>20</v>
      </c>
      <c r="F116" s="7" t="n">
        <v>0</v>
      </c>
    </row>
    <row r="117" customFormat="false" ht="15.8" hidden="false" customHeight="false" outlineLevel="0" collapsed="false">
      <c r="A117" s="0" t="s">
        <v>752</v>
      </c>
      <c r="B117" s="0" t="s">
        <v>155</v>
      </c>
      <c r="C117" s="0" t="s">
        <v>732</v>
      </c>
      <c r="D117" s="0" t="n">
        <v>0.380351815041427</v>
      </c>
      <c r="E117" s="7" t="n">
        <v>159.54139751229</v>
      </c>
      <c r="F117" s="7" t="n">
        <v>459.7158</v>
      </c>
    </row>
    <row r="118" customFormat="false" ht="15.8" hidden="false" customHeight="false" outlineLevel="0" collapsed="false">
      <c r="A118" s="0" t="s">
        <v>752</v>
      </c>
      <c r="B118" s="0" t="s">
        <v>155</v>
      </c>
      <c r="C118" s="0" t="s">
        <v>734</v>
      </c>
      <c r="D118" s="0" t="n">
        <v>0.124609553423817</v>
      </c>
      <c r="E118" s="7" t="n">
        <v>50.8349930796296</v>
      </c>
      <c r="F118" s="7" t="n">
        <v>459.7158</v>
      </c>
    </row>
    <row r="119" customFormat="false" ht="15.8" hidden="false" customHeight="false" outlineLevel="0" collapsed="false">
      <c r="A119" s="0" t="s">
        <v>752</v>
      </c>
      <c r="B119" s="0" t="s">
        <v>155</v>
      </c>
      <c r="C119" s="0" t="s">
        <v>736</v>
      </c>
      <c r="D119" s="0" t="n">
        <v>0.192166457577722</v>
      </c>
      <c r="E119" s="7" t="n">
        <v>78.2356955646294</v>
      </c>
      <c r="F119" s="7" t="n">
        <v>459.7158</v>
      </c>
    </row>
    <row r="120" customFormat="false" ht="15.8" hidden="false" customHeight="false" outlineLevel="0" collapsed="false">
      <c r="A120" s="0" t="s">
        <v>752</v>
      </c>
      <c r="B120" s="0" t="s">
        <v>738</v>
      </c>
      <c r="C120" s="0" t="s">
        <v>738</v>
      </c>
      <c r="D120" s="0" t="n">
        <v>0.15</v>
      </c>
      <c r="E120" s="7" t="n">
        <v>20</v>
      </c>
      <c r="F120" s="7" t="n">
        <v>0</v>
      </c>
    </row>
    <row r="121" customFormat="false" ht="15.8" hidden="false" customHeight="false" outlineLevel="0" collapsed="false">
      <c r="A121" s="0" t="s">
        <v>753</v>
      </c>
      <c r="B121" s="0" t="s">
        <v>155</v>
      </c>
      <c r="C121" s="0" t="s">
        <v>732</v>
      </c>
      <c r="D121" s="0" t="n">
        <v>0.380351815041427</v>
      </c>
      <c r="E121" s="7" t="n">
        <v>159.54139751229</v>
      </c>
      <c r="F121" s="7" t="n">
        <v>459.7158</v>
      </c>
    </row>
    <row r="122" customFormat="false" ht="15.8" hidden="false" customHeight="false" outlineLevel="0" collapsed="false">
      <c r="A122" s="0" t="s">
        <v>753</v>
      </c>
      <c r="B122" s="0" t="s">
        <v>155</v>
      </c>
      <c r="C122" s="0" t="s">
        <v>734</v>
      </c>
      <c r="D122" s="0" t="n">
        <v>0.124609553423817</v>
      </c>
      <c r="E122" s="7" t="n">
        <v>50.8349930796296</v>
      </c>
      <c r="F122" s="7" t="n">
        <v>459.7158</v>
      </c>
    </row>
    <row r="123" customFormat="false" ht="15.8" hidden="false" customHeight="false" outlineLevel="0" collapsed="false">
      <c r="A123" s="0" t="s">
        <v>753</v>
      </c>
      <c r="B123" s="0" t="s">
        <v>155</v>
      </c>
      <c r="C123" s="0" t="s">
        <v>736</v>
      </c>
      <c r="D123" s="0" t="n">
        <v>0.192166457577722</v>
      </c>
      <c r="E123" s="7" t="n">
        <v>78.2356955646294</v>
      </c>
      <c r="F123" s="7" t="n">
        <v>459.7158</v>
      </c>
    </row>
    <row r="124" customFormat="false" ht="15.8" hidden="false" customHeight="false" outlineLevel="0" collapsed="false">
      <c r="A124" s="0" t="s">
        <v>753</v>
      </c>
      <c r="B124" s="0" t="s">
        <v>738</v>
      </c>
      <c r="C124" s="0" t="s">
        <v>738</v>
      </c>
      <c r="D124" s="0" t="n">
        <v>0.15</v>
      </c>
      <c r="E124" s="7" t="n">
        <v>20</v>
      </c>
      <c r="F124" s="7" t="n">
        <v>0</v>
      </c>
    </row>
    <row r="125" customFormat="false" ht="15.8" hidden="false" customHeight="false" outlineLevel="0" collapsed="false">
      <c r="A125" s="0" t="s">
        <v>394</v>
      </c>
      <c r="B125" s="0" t="s">
        <v>155</v>
      </c>
      <c r="C125" s="0" t="s">
        <v>734</v>
      </c>
      <c r="D125" s="0" t="n">
        <v>0.127609353151362</v>
      </c>
      <c r="E125" s="7" t="n">
        <v>102.8571426</v>
      </c>
      <c r="F125" s="7" t="n">
        <v>375.535713346875</v>
      </c>
    </row>
    <row r="126" customFormat="false" ht="15.8" hidden="false" customHeight="false" outlineLevel="0" collapsed="false">
      <c r="A126" s="0" t="s">
        <v>394</v>
      </c>
      <c r="B126" s="0" t="s">
        <v>239</v>
      </c>
      <c r="C126" s="0" t="s">
        <v>735</v>
      </c>
      <c r="D126" s="0" t="n">
        <v>0.0821311491475976</v>
      </c>
      <c r="E126" s="7" t="n">
        <v>102.8571426</v>
      </c>
      <c r="F126" s="7" t="n">
        <v>375.535713346875</v>
      </c>
    </row>
    <row r="127" customFormat="false" ht="15.8" hidden="false" customHeight="false" outlineLevel="0" collapsed="false">
      <c r="A127" s="0" t="s">
        <v>394</v>
      </c>
      <c r="B127" s="0" t="s">
        <v>155</v>
      </c>
      <c r="C127" s="0" t="s">
        <v>736</v>
      </c>
      <c r="D127" s="0" t="n">
        <v>0.178653094411907</v>
      </c>
      <c r="E127" s="7" t="n">
        <v>136.28571401</v>
      </c>
      <c r="F127" s="7" t="n">
        <v>923.571427328125</v>
      </c>
    </row>
    <row r="128" customFormat="false" ht="15.8" hidden="false" customHeight="false" outlineLevel="0" collapsed="false">
      <c r="A128" s="0" t="s">
        <v>394</v>
      </c>
      <c r="B128" s="0" t="s">
        <v>239</v>
      </c>
      <c r="C128" s="0" t="s">
        <v>737</v>
      </c>
      <c r="D128" s="0" t="n">
        <v>0.114983608806637</v>
      </c>
      <c r="E128" s="7" t="n">
        <v>102.8571426</v>
      </c>
      <c r="F128" s="7" t="n">
        <v>375.535713346875</v>
      </c>
    </row>
    <row r="129" customFormat="false" ht="15.8" hidden="false" customHeight="false" outlineLevel="0" collapsed="false">
      <c r="A129" s="0" t="s">
        <v>394</v>
      </c>
      <c r="B129" s="0" t="s">
        <v>155</v>
      </c>
      <c r="C129" s="0" t="s">
        <v>732</v>
      </c>
      <c r="D129" s="0" t="n">
        <v>0.844695481852988</v>
      </c>
      <c r="E129" s="7" t="n">
        <v>240.928973706626</v>
      </c>
      <c r="F129" s="7" t="n">
        <v>923.571427328125</v>
      </c>
    </row>
    <row r="130" customFormat="false" ht="15.8" hidden="false" customHeight="false" outlineLevel="0" collapsed="false">
      <c r="A130" s="0" t="s">
        <v>394</v>
      </c>
      <c r="B130" s="0" t="s">
        <v>239</v>
      </c>
      <c r="C130" s="0" t="s">
        <v>733</v>
      </c>
      <c r="D130" s="0" t="n">
        <v>0.489291952368667</v>
      </c>
      <c r="E130" s="7" t="n">
        <v>102.8571426</v>
      </c>
      <c r="F130" s="7" t="n">
        <v>375.535713346875</v>
      </c>
    </row>
    <row r="131" customFormat="false" ht="15.8" hidden="false" customHeight="false" outlineLevel="0" collapsed="false">
      <c r="A131" s="0" t="s">
        <v>394</v>
      </c>
      <c r="B131" s="0" t="s">
        <v>738</v>
      </c>
      <c r="C131" s="0" t="s">
        <v>738</v>
      </c>
      <c r="D131" s="0" t="n">
        <v>0.15</v>
      </c>
      <c r="E131" s="7" t="n">
        <v>20</v>
      </c>
      <c r="F131" s="7" t="n">
        <v>0</v>
      </c>
    </row>
    <row r="132" customFormat="false" ht="15.8" hidden="false" customHeight="false" outlineLevel="0" collapsed="false">
      <c r="A132" s="0" t="s">
        <v>544</v>
      </c>
      <c r="B132" s="0" t="s">
        <v>155</v>
      </c>
      <c r="C132" s="0" t="s">
        <v>734</v>
      </c>
      <c r="D132" s="0" t="n">
        <v>0.100264659269364</v>
      </c>
      <c r="E132" s="7" t="n">
        <v>102.8571426</v>
      </c>
      <c r="F132" s="7" t="n">
        <v>375.535713346875</v>
      </c>
    </row>
    <row r="133" customFormat="false" ht="15.8" hidden="false" customHeight="false" outlineLevel="0" collapsed="false">
      <c r="A133" s="0" t="s">
        <v>544</v>
      </c>
      <c r="B133" s="0" t="s">
        <v>239</v>
      </c>
      <c r="C133" s="0" t="s">
        <v>735</v>
      </c>
      <c r="D133" s="0" t="n">
        <v>0</v>
      </c>
      <c r="E133" s="7" t="n">
        <v>0</v>
      </c>
      <c r="F133" s="7" t="n">
        <v>0</v>
      </c>
    </row>
    <row r="134" customFormat="false" ht="15.8" hidden="false" customHeight="false" outlineLevel="0" collapsed="false">
      <c r="A134" s="0" t="s">
        <v>544</v>
      </c>
      <c r="B134" s="0" t="s">
        <v>155</v>
      </c>
      <c r="C134" s="0" t="s">
        <v>736</v>
      </c>
      <c r="D134" s="0" t="n">
        <v>0.181611458299225</v>
      </c>
      <c r="E134" s="7" t="n">
        <v>137.571428295</v>
      </c>
      <c r="F134" s="7" t="n">
        <v>923.571427328125</v>
      </c>
    </row>
    <row r="135" customFormat="false" ht="15.8" hidden="false" customHeight="false" outlineLevel="0" collapsed="false">
      <c r="A135" s="0" t="s">
        <v>544</v>
      </c>
      <c r="B135" s="0" t="s">
        <v>239</v>
      </c>
      <c r="C135" s="0" t="s">
        <v>737</v>
      </c>
      <c r="D135" s="0" t="n">
        <v>0</v>
      </c>
      <c r="E135" s="7" t="n">
        <v>0</v>
      </c>
      <c r="F135" s="7" t="n">
        <v>0</v>
      </c>
    </row>
    <row r="136" customFormat="false" ht="15.8" hidden="false" customHeight="false" outlineLevel="0" collapsed="false">
      <c r="A136" s="0" t="s">
        <v>544</v>
      </c>
      <c r="B136" s="0" t="s">
        <v>155</v>
      </c>
      <c r="C136" s="0" t="s">
        <v>732</v>
      </c>
      <c r="D136" s="0" t="n">
        <v>0.751347640717833</v>
      </c>
      <c r="E136" s="7" t="n">
        <v>213.571428295</v>
      </c>
      <c r="F136" s="7" t="n">
        <v>923.571427328125</v>
      </c>
    </row>
    <row r="137" customFormat="false" ht="15.8" hidden="false" customHeight="false" outlineLevel="0" collapsed="false">
      <c r="A137" s="0" t="s">
        <v>544</v>
      </c>
      <c r="B137" s="0" t="s">
        <v>239</v>
      </c>
      <c r="C137" s="0" t="s">
        <v>733</v>
      </c>
      <c r="D137" s="0" t="n">
        <v>0</v>
      </c>
      <c r="E137" s="7" t="n">
        <v>0</v>
      </c>
      <c r="F137" s="7" t="n">
        <v>0</v>
      </c>
    </row>
    <row r="138" customFormat="false" ht="15.8" hidden="false" customHeight="false" outlineLevel="0" collapsed="false">
      <c r="A138" s="0" t="s">
        <v>544</v>
      </c>
      <c r="B138" s="0" t="s">
        <v>738</v>
      </c>
      <c r="C138" s="0" t="s">
        <v>738</v>
      </c>
      <c r="D138" s="0" t="n">
        <v>0.15</v>
      </c>
      <c r="E138" s="7" t="n">
        <v>20</v>
      </c>
      <c r="F138" s="7" t="n">
        <v>0</v>
      </c>
    </row>
    <row r="139" customFormat="false" ht="15.8" hidden="false" customHeight="false" outlineLevel="0" collapsed="false">
      <c r="A139" s="0" t="s">
        <v>691</v>
      </c>
      <c r="B139" s="0" t="s">
        <v>155</v>
      </c>
      <c r="C139" s="0" t="s">
        <v>734</v>
      </c>
      <c r="D139" s="0" t="n">
        <v>0.13488998949266</v>
      </c>
      <c r="E139" s="7" t="n">
        <v>85.7142855</v>
      </c>
      <c r="F139" s="7" t="n">
        <v>375.535713346875</v>
      </c>
    </row>
    <row r="140" customFormat="false" ht="15.8" hidden="false" customHeight="false" outlineLevel="0" collapsed="false">
      <c r="A140" s="0" t="s">
        <v>691</v>
      </c>
      <c r="B140" s="0" t="s">
        <v>239</v>
      </c>
      <c r="C140" s="0" t="s">
        <v>735</v>
      </c>
      <c r="D140" s="0" t="n">
        <v>0.13333552647305</v>
      </c>
      <c r="E140" s="7" t="n">
        <v>85.7142855</v>
      </c>
      <c r="F140" s="7" t="n">
        <v>375.535713346875</v>
      </c>
    </row>
    <row r="141" customFormat="false" ht="15.8" hidden="false" customHeight="false" outlineLevel="0" collapsed="false">
      <c r="A141" s="0" t="s">
        <v>691</v>
      </c>
      <c r="B141" s="0" t="s">
        <v>155</v>
      </c>
      <c r="C141" s="0" t="s">
        <v>736</v>
      </c>
      <c r="D141" s="0" t="n">
        <v>0.188845985289724</v>
      </c>
      <c r="E141" s="7" t="n">
        <v>119.14285691</v>
      </c>
      <c r="F141" s="7" t="n">
        <v>923.571427328125</v>
      </c>
    </row>
    <row r="142" customFormat="false" ht="15.8" hidden="false" customHeight="false" outlineLevel="0" collapsed="false">
      <c r="A142" s="0" t="s">
        <v>691</v>
      </c>
      <c r="B142" s="0" t="s">
        <v>239</v>
      </c>
      <c r="C142" s="0" t="s">
        <v>737</v>
      </c>
      <c r="D142" s="0" t="n">
        <v>0.18666973706227</v>
      </c>
      <c r="E142" s="7" t="n">
        <v>116.57142834</v>
      </c>
      <c r="F142" s="7" t="n">
        <v>375.535713346875</v>
      </c>
    </row>
    <row r="143" customFormat="false" ht="15.8" hidden="false" customHeight="false" outlineLevel="0" collapsed="false">
      <c r="A143" s="0" t="s">
        <v>691</v>
      </c>
      <c r="B143" s="0" t="s">
        <v>155</v>
      </c>
      <c r="C143" s="0" t="s">
        <v>732</v>
      </c>
      <c r="D143" s="0" t="n">
        <v>0.892888819336758</v>
      </c>
      <c r="E143" s="7" t="n">
        <v>206.316008098014</v>
      </c>
      <c r="F143" s="7" t="n">
        <v>2182.94642732813</v>
      </c>
    </row>
    <row r="144" customFormat="false" ht="15.8" hidden="false" customHeight="false" outlineLevel="0" collapsed="false">
      <c r="A144" s="0" t="s">
        <v>691</v>
      </c>
      <c r="B144" s="0" t="s">
        <v>239</v>
      </c>
      <c r="C144" s="0" t="s">
        <v>733</v>
      </c>
      <c r="D144" s="0" t="n">
        <v>0.794339306647956</v>
      </c>
      <c r="E144" s="7" t="n">
        <v>125.882387663345</v>
      </c>
      <c r="F144" s="7" t="n">
        <v>1634.91071334688</v>
      </c>
    </row>
    <row r="145" customFormat="false" ht="15.8" hidden="false" customHeight="false" outlineLevel="0" collapsed="false">
      <c r="A145" s="0" t="s">
        <v>691</v>
      </c>
      <c r="B145" s="0" t="s">
        <v>738</v>
      </c>
      <c r="C145" s="0" t="s">
        <v>738</v>
      </c>
      <c r="D145" s="0" t="n">
        <v>0.15</v>
      </c>
      <c r="E145" s="7" t="n">
        <v>20</v>
      </c>
      <c r="F145" s="7" t="n">
        <v>0</v>
      </c>
    </row>
    <row r="146" customFormat="false" ht="15.8" hidden="false" customHeight="false" outlineLevel="0" collapsed="false">
      <c r="A146" s="0" t="s">
        <v>754</v>
      </c>
      <c r="B146" s="0" t="s">
        <v>155</v>
      </c>
      <c r="C146" s="0" t="s">
        <v>732</v>
      </c>
      <c r="D146" s="0" t="n">
        <v>0.380351815041427</v>
      </c>
      <c r="E146" s="7" t="n">
        <v>159.54139751229</v>
      </c>
      <c r="F146" s="7" t="n">
        <v>923.571427328125</v>
      </c>
    </row>
    <row r="147" customFormat="false" ht="15.8" hidden="false" customHeight="false" outlineLevel="0" collapsed="false">
      <c r="A147" s="0" t="s">
        <v>754</v>
      </c>
      <c r="B147" s="0" t="s">
        <v>155</v>
      </c>
      <c r="C147" s="0" t="s">
        <v>734</v>
      </c>
      <c r="D147" s="0" t="n">
        <v>0.124609553423817</v>
      </c>
      <c r="E147" s="7" t="n">
        <v>50.8349930796296</v>
      </c>
      <c r="F147" s="7" t="n">
        <v>375.535713346875</v>
      </c>
    </row>
    <row r="148" customFormat="false" ht="15.8" hidden="false" customHeight="false" outlineLevel="0" collapsed="false">
      <c r="A148" s="0" t="s">
        <v>754</v>
      </c>
      <c r="B148" s="0" t="s">
        <v>155</v>
      </c>
      <c r="C148" s="0" t="s">
        <v>736</v>
      </c>
      <c r="D148" s="0" t="n">
        <v>0.192166457577722</v>
      </c>
      <c r="E148" s="7" t="n">
        <v>78.2356955646294</v>
      </c>
      <c r="F148" s="7" t="n">
        <v>923.571427328125</v>
      </c>
    </row>
    <row r="149" customFormat="false" ht="15.8" hidden="false" customHeight="false" outlineLevel="0" collapsed="false">
      <c r="A149" s="0" t="s">
        <v>754</v>
      </c>
      <c r="B149" s="0" t="s">
        <v>738</v>
      </c>
      <c r="C149" s="0" t="s">
        <v>738</v>
      </c>
      <c r="D149" s="0" t="n">
        <v>0.15</v>
      </c>
      <c r="E149" s="7" t="n">
        <v>20</v>
      </c>
      <c r="F149" s="7" t="n">
        <v>0</v>
      </c>
    </row>
    <row r="150" customFormat="false" ht="15.8" hidden="false" customHeight="false" outlineLevel="0" collapsed="false">
      <c r="A150" s="0" t="s">
        <v>755</v>
      </c>
      <c r="B150" s="0" t="s">
        <v>155</v>
      </c>
      <c r="C150" s="0" t="s">
        <v>732</v>
      </c>
      <c r="D150" s="0" t="n">
        <v>0.380351815041427</v>
      </c>
      <c r="E150" s="7" t="n">
        <v>159.54139751229</v>
      </c>
      <c r="F150" s="7" t="n">
        <v>923.571427328125</v>
      </c>
    </row>
    <row r="151" customFormat="false" ht="15.8" hidden="false" customHeight="false" outlineLevel="0" collapsed="false">
      <c r="A151" s="0" t="s">
        <v>755</v>
      </c>
      <c r="B151" s="0" t="s">
        <v>155</v>
      </c>
      <c r="C151" s="0" t="s">
        <v>734</v>
      </c>
      <c r="D151" s="0" t="n">
        <v>0.124609553423817</v>
      </c>
      <c r="E151" s="7" t="n">
        <v>50.8349930796296</v>
      </c>
      <c r="F151" s="7" t="n">
        <v>375.535713346875</v>
      </c>
    </row>
    <row r="152" customFormat="false" ht="15.8" hidden="false" customHeight="false" outlineLevel="0" collapsed="false">
      <c r="A152" s="0" t="s">
        <v>755</v>
      </c>
      <c r="B152" s="0" t="s">
        <v>155</v>
      </c>
      <c r="C152" s="0" t="s">
        <v>736</v>
      </c>
      <c r="D152" s="0" t="n">
        <v>0.192166457577722</v>
      </c>
      <c r="E152" s="7" t="n">
        <v>78.2356955646294</v>
      </c>
      <c r="F152" s="7" t="n">
        <v>923.571427328125</v>
      </c>
    </row>
    <row r="153" customFormat="false" ht="15.8" hidden="false" customHeight="false" outlineLevel="0" collapsed="false">
      <c r="A153" s="0" t="s">
        <v>755</v>
      </c>
      <c r="B153" s="0" t="s">
        <v>738</v>
      </c>
      <c r="C153" s="0" t="s">
        <v>738</v>
      </c>
      <c r="D153" s="0" t="n">
        <v>0.15</v>
      </c>
      <c r="E153" s="7" t="n">
        <v>20</v>
      </c>
      <c r="F153" s="7" t="n">
        <v>0</v>
      </c>
    </row>
    <row r="154" customFormat="false" ht="15.8" hidden="false" customHeight="false" outlineLevel="0" collapsed="false">
      <c r="A154" s="0" t="s">
        <v>756</v>
      </c>
      <c r="B154" s="0" t="s">
        <v>155</v>
      </c>
      <c r="C154" s="0" t="s">
        <v>732</v>
      </c>
      <c r="D154" s="0" t="n">
        <v>0.380351815041427</v>
      </c>
      <c r="E154" s="7" t="n">
        <v>159.54139751229</v>
      </c>
      <c r="F154" s="7" t="n">
        <v>923.571427328125</v>
      </c>
    </row>
    <row r="155" customFormat="false" ht="15.8" hidden="false" customHeight="false" outlineLevel="0" collapsed="false">
      <c r="A155" s="0" t="s">
        <v>756</v>
      </c>
      <c r="B155" s="0" t="s">
        <v>155</v>
      </c>
      <c r="C155" s="0" t="s">
        <v>734</v>
      </c>
      <c r="D155" s="0" t="n">
        <v>0.124609553423817</v>
      </c>
      <c r="E155" s="7" t="n">
        <v>50.8349930796296</v>
      </c>
      <c r="F155" s="7" t="n">
        <v>375.535713346875</v>
      </c>
    </row>
    <row r="156" customFormat="false" ht="15.8" hidden="false" customHeight="false" outlineLevel="0" collapsed="false">
      <c r="A156" s="0" t="s">
        <v>756</v>
      </c>
      <c r="B156" s="0" t="s">
        <v>155</v>
      </c>
      <c r="C156" s="0" t="s">
        <v>736</v>
      </c>
      <c r="D156" s="0" t="n">
        <v>0.192166457577722</v>
      </c>
      <c r="E156" s="7" t="n">
        <v>78.2356955646294</v>
      </c>
      <c r="F156" s="7" t="n">
        <v>923.571427328125</v>
      </c>
    </row>
    <row r="157" customFormat="false" ht="15.8" hidden="false" customHeight="false" outlineLevel="0" collapsed="false">
      <c r="A157" s="0" t="s">
        <v>756</v>
      </c>
      <c r="B157" s="0" t="s">
        <v>738</v>
      </c>
      <c r="C157" s="0" t="s">
        <v>738</v>
      </c>
      <c r="D157" s="0" t="n">
        <v>0.15</v>
      </c>
      <c r="E157" s="7" t="n">
        <v>20</v>
      </c>
      <c r="F157" s="7" t="n">
        <v>0</v>
      </c>
    </row>
    <row r="158" customFormat="false" ht="15.8" hidden="false" customHeight="false" outlineLevel="0" collapsed="false">
      <c r="A158" s="0" t="s">
        <v>757</v>
      </c>
      <c r="B158" s="0" t="s">
        <v>155</v>
      </c>
      <c r="C158" s="0" t="s">
        <v>732</v>
      </c>
      <c r="D158" s="0" t="n">
        <v>0.380351815041427</v>
      </c>
      <c r="E158" s="7" t="n">
        <v>159.54139751229</v>
      </c>
      <c r="F158" s="7" t="n">
        <v>923.571427328125</v>
      </c>
    </row>
    <row r="159" customFormat="false" ht="15.8" hidden="false" customHeight="false" outlineLevel="0" collapsed="false">
      <c r="A159" s="0" t="s">
        <v>757</v>
      </c>
      <c r="B159" s="0" t="s">
        <v>155</v>
      </c>
      <c r="C159" s="0" t="s">
        <v>734</v>
      </c>
      <c r="D159" s="0" t="n">
        <v>0.124609553423817</v>
      </c>
      <c r="E159" s="7" t="n">
        <v>50.8349930796296</v>
      </c>
      <c r="F159" s="7" t="n">
        <v>375.535713346875</v>
      </c>
    </row>
    <row r="160" customFormat="false" ht="15.8" hidden="false" customHeight="false" outlineLevel="0" collapsed="false">
      <c r="A160" s="0" t="s">
        <v>757</v>
      </c>
      <c r="B160" s="0" t="s">
        <v>155</v>
      </c>
      <c r="C160" s="0" t="s">
        <v>736</v>
      </c>
      <c r="D160" s="0" t="n">
        <v>0.192166457577722</v>
      </c>
      <c r="E160" s="7" t="n">
        <v>78.2356955646294</v>
      </c>
      <c r="F160" s="7" t="n">
        <v>923.571427328125</v>
      </c>
    </row>
    <row r="161" customFormat="false" ht="15.8" hidden="false" customHeight="false" outlineLevel="0" collapsed="false">
      <c r="A161" s="0" t="s">
        <v>757</v>
      </c>
      <c r="B161" s="0" t="s">
        <v>738</v>
      </c>
      <c r="C161" s="0" t="s">
        <v>738</v>
      </c>
      <c r="D161" s="0" t="n">
        <v>0.15</v>
      </c>
      <c r="E161" s="7" t="n">
        <v>20</v>
      </c>
      <c r="F161" s="7" t="n">
        <v>0</v>
      </c>
    </row>
    <row r="162" customFormat="false" ht="15.8" hidden="false" customHeight="false" outlineLevel="0" collapsed="false">
      <c r="A162" s="0" t="s">
        <v>758</v>
      </c>
      <c r="B162" s="0" t="s">
        <v>155</v>
      </c>
      <c r="C162" s="0" t="s">
        <v>732</v>
      </c>
      <c r="D162" s="0" t="n">
        <v>0.380351815041427</v>
      </c>
      <c r="E162" s="7" t="n">
        <v>159.54139751229</v>
      </c>
      <c r="F162" s="7" t="n">
        <v>923.571427328125</v>
      </c>
    </row>
    <row r="163" customFormat="false" ht="15.8" hidden="false" customHeight="false" outlineLevel="0" collapsed="false">
      <c r="A163" s="0" t="s">
        <v>758</v>
      </c>
      <c r="B163" s="0" t="s">
        <v>155</v>
      </c>
      <c r="C163" s="0" t="s">
        <v>734</v>
      </c>
      <c r="D163" s="0" t="n">
        <v>0.124609553423817</v>
      </c>
      <c r="E163" s="7" t="n">
        <v>50.8349930796296</v>
      </c>
      <c r="F163" s="7" t="n">
        <v>375.535713346875</v>
      </c>
    </row>
    <row r="164" customFormat="false" ht="15.8" hidden="false" customHeight="false" outlineLevel="0" collapsed="false">
      <c r="A164" s="0" t="s">
        <v>758</v>
      </c>
      <c r="B164" s="0" t="s">
        <v>155</v>
      </c>
      <c r="C164" s="0" t="s">
        <v>736</v>
      </c>
      <c r="D164" s="0" t="n">
        <v>0.192166457577722</v>
      </c>
      <c r="E164" s="7" t="n">
        <v>78.2356955646294</v>
      </c>
      <c r="F164" s="7" t="n">
        <v>923.571427328125</v>
      </c>
    </row>
    <row r="165" customFormat="false" ht="15.8" hidden="false" customHeight="false" outlineLevel="0" collapsed="false">
      <c r="A165" s="0" t="s">
        <v>758</v>
      </c>
      <c r="B165" s="0" t="s">
        <v>738</v>
      </c>
      <c r="C165" s="0" t="s">
        <v>738</v>
      </c>
      <c r="D165" s="0" t="n">
        <v>0.15</v>
      </c>
      <c r="E165" s="7" t="n">
        <v>20</v>
      </c>
      <c r="F165" s="7" t="n">
        <v>0</v>
      </c>
    </row>
    <row r="166" customFormat="false" ht="15.8" hidden="false" customHeight="false" outlineLevel="0" collapsed="false">
      <c r="A166" s="0" t="s">
        <v>398</v>
      </c>
      <c r="B166" s="0" t="s">
        <v>155</v>
      </c>
      <c r="C166" s="0" t="s">
        <v>734</v>
      </c>
      <c r="D166" s="0" t="n">
        <v>0.173464532723547</v>
      </c>
      <c r="E166" s="7" t="n">
        <v>45</v>
      </c>
      <c r="F166" s="7" t="n">
        <v>197.15625</v>
      </c>
    </row>
    <row r="167" customFormat="false" ht="15.8" hidden="false" customHeight="false" outlineLevel="0" collapsed="false">
      <c r="A167" s="0" t="s">
        <v>398</v>
      </c>
      <c r="B167" s="0" t="s">
        <v>239</v>
      </c>
      <c r="C167" s="0" t="s">
        <v>735</v>
      </c>
      <c r="D167" s="0" t="n">
        <v>0.133280707886296</v>
      </c>
      <c r="E167" s="7" t="n">
        <v>45</v>
      </c>
      <c r="F167" s="7" t="n">
        <v>197.15625</v>
      </c>
    </row>
    <row r="168" customFormat="false" ht="15.8" hidden="false" customHeight="false" outlineLevel="0" collapsed="false">
      <c r="A168" s="0" t="s">
        <v>398</v>
      </c>
      <c r="B168" s="0" t="s">
        <v>155</v>
      </c>
      <c r="C168" s="0" t="s">
        <v>736</v>
      </c>
      <c r="D168" s="0" t="n">
        <v>0.295830986040158</v>
      </c>
      <c r="E168" s="7" t="n">
        <v>55.8</v>
      </c>
      <c r="F168" s="7" t="n">
        <v>708.65625</v>
      </c>
    </row>
    <row r="169" customFormat="false" ht="15.8" hidden="false" customHeight="false" outlineLevel="0" collapsed="false">
      <c r="A169" s="0" t="s">
        <v>398</v>
      </c>
      <c r="B169" s="0" t="s">
        <v>239</v>
      </c>
      <c r="C169" s="0" t="s">
        <v>737</v>
      </c>
      <c r="D169" s="0" t="n">
        <v>0.227300432054149</v>
      </c>
      <c r="E169" s="7" t="n">
        <v>54.6</v>
      </c>
      <c r="F169" s="7" t="n">
        <v>197.15625</v>
      </c>
    </row>
    <row r="170" customFormat="false" ht="15.8" hidden="false" customHeight="false" outlineLevel="0" collapsed="false">
      <c r="A170" s="0" t="s">
        <v>398</v>
      </c>
      <c r="B170" s="0" t="s">
        <v>155</v>
      </c>
      <c r="C170" s="0" t="s">
        <v>732</v>
      </c>
      <c r="D170" s="0" t="n">
        <v>0.747047944545853</v>
      </c>
      <c r="E170" s="7" t="n">
        <v>136.719341042437</v>
      </c>
      <c r="F170" s="7" t="n">
        <v>2033.65625</v>
      </c>
    </row>
    <row r="171" customFormat="false" ht="15.8" hidden="false" customHeight="false" outlineLevel="0" collapsed="false">
      <c r="A171" s="0" t="s">
        <v>398</v>
      </c>
      <c r="B171" s="0" t="s">
        <v>239</v>
      </c>
      <c r="C171" s="0" t="s">
        <v>733</v>
      </c>
      <c r="D171" s="0" t="n">
        <v>0.516591891032157</v>
      </c>
      <c r="E171" s="7" t="n">
        <v>58.2895057818276</v>
      </c>
      <c r="F171" s="7" t="n">
        <v>1522.15625</v>
      </c>
    </row>
    <row r="172" customFormat="false" ht="15.8" hidden="false" customHeight="false" outlineLevel="0" collapsed="false">
      <c r="A172" s="0" t="s">
        <v>398</v>
      </c>
      <c r="B172" s="0" t="s">
        <v>738</v>
      </c>
      <c r="C172" s="0" t="s">
        <v>738</v>
      </c>
      <c r="D172" s="0" t="n">
        <v>0.15</v>
      </c>
      <c r="E172" s="7" t="n">
        <v>20</v>
      </c>
      <c r="F172" s="7" t="n">
        <v>0</v>
      </c>
    </row>
    <row r="173" customFormat="false" ht="15.8" hidden="false" customHeight="false" outlineLevel="0" collapsed="false">
      <c r="A173" s="0" t="s">
        <v>546</v>
      </c>
      <c r="B173" s="0" t="s">
        <v>155</v>
      </c>
      <c r="C173" s="0" t="s">
        <v>734</v>
      </c>
      <c r="D173" s="0" t="n">
        <v>0</v>
      </c>
      <c r="E173" s="7" t="n">
        <v>0</v>
      </c>
      <c r="F173" s="7" t="n">
        <v>0</v>
      </c>
    </row>
    <row r="174" customFormat="false" ht="15.8" hidden="false" customHeight="false" outlineLevel="0" collapsed="false">
      <c r="A174" s="0" t="s">
        <v>546</v>
      </c>
      <c r="B174" s="0" t="s">
        <v>239</v>
      </c>
      <c r="C174" s="0" t="s">
        <v>735</v>
      </c>
      <c r="D174" s="0" t="n">
        <v>0</v>
      </c>
      <c r="E174" s="7" t="n">
        <v>0</v>
      </c>
      <c r="F174" s="7" t="n">
        <v>0</v>
      </c>
    </row>
    <row r="175" customFormat="false" ht="15.8" hidden="false" customHeight="false" outlineLevel="0" collapsed="false">
      <c r="A175" s="0" t="s">
        <v>546</v>
      </c>
      <c r="B175" s="0" t="s">
        <v>155</v>
      </c>
      <c r="C175" s="0" t="s">
        <v>736</v>
      </c>
      <c r="D175" s="0" t="n">
        <v>0.334017920458983</v>
      </c>
      <c r="E175" s="7" t="n">
        <v>31.2</v>
      </c>
      <c r="F175" s="7" t="n">
        <v>511.5</v>
      </c>
    </row>
    <row r="176" customFormat="false" ht="15.8" hidden="false" customHeight="false" outlineLevel="0" collapsed="false">
      <c r="A176" s="0" t="s">
        <v>546</v>
      </c>
      <c r="B176" s="0" t="s">
        <v>239</v>
      </c>
      <c r="C176" s="0" t="s">
        <v>737</v>
      </c>
      <c r="D176" s="0" t="n">
        <v>0</v>
      </c>
      <c r="E176" s="7" t="n">
        <v>0</v>
      </c>
      <c r="F176" s="7" t="n">
        <v>0</v>
      </c>
    </row>
    <row r="177" customFormat="false" ht="15.8" hidden="false" customHeight="false" outlineLevel="0" collapsed="false">
      <c r="A177" s="0" t="s">
        <v>546</v>
      </c>
      <c r="B177" s="0" t="s">
        <v>155</v>
      </c>
      <c r="C177" s="0" t="s">
        <v>732</v>
      </c>
      <c r="D177" s="0" t="n">
        <v>0.743451567973165</v>
      </c>
      <c r="E177" s="7" t="n">
        <v>125.839988925158</v>
      </c>
      <c r="F177" s="7" t="n">
        <v>511.5</v>
      </c>
    </row>
    <row r="178" customFormat="false" ht="15.8" hidden="false" customHeight="false" outlineLevel="0" collapsed="false">
      <c r="A178" s="0" t="s">
        <v>546</v>
      </c>
      <c r="B178" s="0" t="s">
        <v>239</v>
      </c>
      <c r="C178" s="0" t="s">
        <v>733</v>
      </c>
      <c r="D178" s="0" t="n">
        <v>0</v>
      </c>
      <c r="E178" s="7" t="n">
        <v>0</v>
      </c>
      <c r="F178" s="7" t="n">
        <v>0</v>
      </c>
    </row>
    <row r="179" customFormat="false" ht="15.8" hidden="false" customHeight="false" outlineLevel="0" collapsed="false">
      <c r="A179" s="0" t="s">
        <v>546</v>
      </c>
      <c r="B179" s="0" t="s">
        <v>738</v>
      </c>
      <c r="C179" s="0" t="s">
        <v>738</v>
      </c>
      <c r="D179" s="0" t="n">
        <v>0.15</v>
      </c>
      <c r="E179" s="7" t="n">
        <v>20</v>
      </c>
      <c r="F179" s="7" t="n">
        <v>0</v>
      </c>
    </row>
    <row r="180" customFormat="false" ht="15.8" hidden="false" customHeight="false" outlineLevel="0" collapsed="false">
      <c r="A180" s="0" t="s">
        <v>693</v>
      </c>
      <c r="B180" s="0" t="s">
        <v>155</v>
      </c>
      <c r="C180" s="0" t="s">
        <v>734</v>
      </c>
      <c r="D180" s="0" t="n">
        <v>0.219991353842893</v>
      </c>
      <c r="E180" s="7" t="n">
        <v>45</v>
      </c>
      <c r="F180" s="7" t="n">
        <v>197.15625</v>
      </c>
    </row>
    <row r="181" customFormat="false" ht="15.8" hidden="false" customHeight="false" outlineLevel="0" collapsed="false">
      <c r="A181" s="0" t="s">
        <v>693</v>
      </c>
      <c r="B181" s="0" t="s">
        <v>239</v>
      </c>
      <c r="C181" s="0" t="s">
        <v>735</v>
      </c>
      <c r="D181" s="0" t="n">
        <v>0.221322631178746</v>
      </c>
      <c r="E181" s="7" t="n">
        <v>45</v>
      </c>
      <c r="F181" s="7" t="n">
        <v>197.15625</v>
      </c>
    </row>
    <row r="182" customFormat="false" ht="15.8" hidden="false" customHeight="false" outlineLevel="0" collapsed="false">
      <c r="A182" s="0" t="s">
        <v>693</v>
      </c>
      <c r="B182" s="0" t="s">
        <v>155</v>
      </c>
      <c r="C182" s="0" t="s">
        <v>736</v>
      </c>
      <c r="D182" s="0" t="n">
        <v>0.375179053065399</v>
      </c>
      <c r="E182" s="7" t="n">
        <v>55.8</v>
      </c>
      <c r="F182" s="7" t="n">
        <v>708.65625</v>
      </c>
    </row>
    <row r="183" customFormat="false" ht="15.8" hidden="false" customHeight="false" outlineLevel="0" collapsed="false">
      <c r="A183" s="0" t="s">
        <v>693</v>
      </c>
      <c r="B183" s="0" t="s">
        <v>239</v>
      </c>
      <c r="C183" s="0" t="s">
        <v>737</v>
      </c>
      <c r="D183" s="0" t="n">
        <v>0.377449448521893</v>
      </c>
      <c r="E183" s="7" t="n">
        <v>54.6</v>
      </c>
      <c r="F183" s="7" t="n">
        <v>197.15625</v>
      </c>
    </row>
    <row r="184" customFormat="false" ht="15.8" hidden="false" customHeight="false" outlineLevel="0" collapsed="false">
      <c r="A184" s="0" t="s">
        <v>693</v>
      </c>
      <c r="B184" s="0" t="s">
        <v>155</v>
      </c>
      <c r="C184" s="0" t="s">
        <v>732</v>
      </c>
      <c r="D184" s="0" t="n">
        <v>0.947421851175251</v>
      </c>
      <c r="E184" s="7" t="n">
        <v>152.383209809113</v>
      </c>
      <c r="F184" s="7" t="n">
        <v>4677.40625</v>
      </c>
    </row>
    <row r="185" customFormat="false" ht="15.8" hidden="false" customHeight="false" outlineLevel="0" collapsed="false">
      <c r="A185" s="0" t="s">
        <v>693</v>
      </c>
      <c r="B185" s="0" t="s">
        <v>239</v>
      </c>
      <c r="C185" s="0" t="s">
        <v>733</v>
      </c>
      <c r="D185" s="0" t="n">
        <v>0.857839655731575</v>
      </c>
      <c r="E185" s="7" t="n">
        <v>73.9724327615182</v>
      </c>
      <c r="F185" s="7" t="n">
        <v>2840.90625</v>
      </c>
    </row>
    <row r="186" customFormat="false" ht="15.8" hidden="false" customHeight="false" outlineLevel="0" collapsed="false">
      <c r="A186" s="0" t="s">
        <v>693</v>
      </c>
      <c r="B186" s="0" t="s">
        <v>738</v>
      </c>
      <c r="C186" s="0" t="s">
        <v>738</v>
      </c>
      <c r="D186" s="0" t="n">
        <v>0.15</v>
      </c>
      <c r="E186" s="7" t="n">
        <v>20</v>
      </c>
      <c r="F186" s="7" t="n">
        <v>0</v>
      </c>
    </row>
    <row r="187" customFormat="false" ht="15.8" hidden="false" customHeight="false" outlineLevel="0" collapsed="false">
      <c r="A187" s="0" t="s">
        <v>759</v>
      </c>
      <c r="B187" s="0" t="s">
        <v>155</v>
      </c>
      <c r="C187" s="0" t="s">
        <v>732</v>
      </c>
      <c r="D187" s="0" t="n">
        <v>0.380351815041427</v>
      </c>
      <c r="E187" s="7" t="n">
        <v>159.54139751229</v>
      </c>
      <c r="F187" s="7" t="n">
        <v>511.5</v>
      </c>
    </row>
    <row r="188" customFormat="false" ht="15.8" hidden="false" customHeight="false" outlineLevel="0" collapsed="false">
      <c r="A188" s="0" t="s">
        <v>759</v>
      </c>
      <c r="B188" s="0" t="s">
        <v>155</v>
      </c>
      <c r="C188" s="0" t="s">
        <v>734</v>
      </c>
      <c r="D188" s="0" t="n">
        <v>0.124609553423817</v>
      </c>
      <c r="E188" s="7" t="n">
        <v>50.8349930796296</v>
      </c>
      <c r="F188" s="7" t="n">
        <v>0</v>
      </c>
    </row>
    <row r="189" customFormat="false" ht="15.8" hidden="false" customHeight="false" outlineLevel="0" collapsed="false">
      <c r="A189" s="0" t="s">
        <v>759</v>
      </c>
      <c r="B189" s="0" t="s">
        <v>155</v>
      </c>
      <c r="C189" s="0" t="s">
        <v>736</v>
      </c>
      <c r="D189" s="0" t="n">
        <v>0.192166457577722</v>
      </c>
      <c r="E189" s="7" t="n">
        <v>78.2356955646294</v>
      </c>
      <c r="F189" s="7" t="n">
        <v>511.5</v>
      </c>
    </row>
    <row r="190" customFormat="false" ht="15.8" hidden="false" customHeight="false" outlineLevel="0" collapsed="false">
      <c r="A190" s="0" t="s">
        <v>759</v>
      </c>
      <c r="B190" s="0" t="s">
        <v>738</v>
      </c>
      <c r="C190" s="0" t="s">
        <v>738</v>
      </c>
      <c r="D190" s="0" t="n">
        <v>0.15</v>
      </c>
      <c r="E190" s="7" t="n">
        <v>20</v>
      </c>
      <c r="F190" s="7" t="n">
        <v>0</v>
      </c>
    </row>
    <row r="191" customFormat="false" ht="15.8" hidden="false" customHeight="false" outlineLevel="0" collapsed="false">
      <c r="A191" s="0" t="s">
        <v>760</v>
      </c>
      <c r="B191" s="0" t="s">
        <v>155</v>
      </c>
      <c r="C191" s="0" t="s">
        <v>732</v>
      </c>
      <c r="D191" s="0" t="n">
        <v>0.380351815041427</v>
      </c>
      <c r="E191" s="7" t="n">
        <v>159.54139751229</v>
      </c>
      <c r="F191" s="7" t="n">
        <v>511.5</v>
      </c>
    </row>
    <row r="192" customFormat="false" ht="15.8" hidden="false" customHeight="false" outlineLevel="0" collapsed="false">
      <c r="A192" s="0" t="s">
        <v>760</v>
      </c>
      <c r="B192" s="0" t="s">
        <v>155</v>
      </c>
      <c r="C192" s="0" t="s">
        <v>734</v>
      </c>
      <c r="D192" s="0" t="n">
        <v>0.124609553423817</v>
      </c>
      <c r="E192" s="7" t="n">
        <v>50.8349930796296</v>
      </c>
      <c r="F192" s="7" t="n">
        <v>0</v>
      </c>
    </row>
    <row r="193" customFormat="false" ht="15.8" hidden="false" customHeight="false" outlineLevel="0" collapsed="false">
      <c r="A193" s="0" t="s">
        <v>760</v>
      </c>
      <c r="B193" s="0" t="s">
        <v>155</v>
      </c>
      <c r="C193" s="0" t="s">
        <v>736</v>
      </c>
      <c r="D193" s="0" t="n">
        <v>0.192166457577722</v>
      </c>
      <c r="E193" s="7" t="n">
        <v>78.2356955646294</v>
      </c>
      <c r="F193" s="7" t="n">
        <v>511.5</v>
      </c>
    </row>
    <row r="194" customFormat="false" ht="15.8" hidden="false" customHeight="false" outlineLevel="0" collapsed="false">
      <c r="A194" s="0" t="s">
        <v>760</v>
      </c>
      <c r="B194" s="0" t="s">
        <v>738</v>
      </c>
      <c r="C194" s="0" t="s">
        <v>738</v>
      </c>
      <c r="D194" s="0" t="n">
        <v>0.15</v>
      </c>
      <c r="E194" s="7" t="n">
        <v>20</v>
      </c>
      <c r="F194" s="7" t="n">
        <v>0</v>
      </c>
    </row>
    <row r="195" customFormat="false" ht="15.8" hidden="false" customHeight="false" outlineLevel="0" collapsed="false">
      <c r="A195" s="0" t="s">
        <v>761</v>
      </c>
      <c r="B195" s="0" t="s">
        <v>155</v>
      </c>
      <c r="C195" s="0" t="s">
        <v>732</v>
      </c>
      <c r="D195" s="0" t="n">
        <v>0.380351815041427</v>
      </c>
      <c r="E195" s="7" t="n">
        <v>159.54139751229</v>
      </c>
      <c r="F195" s="7" t="n">
        <v>511.5</v>
      </c>
    </row>
    <row r="196" customFormat="false" ht="15.8" hidden="false" customHeight="false" outlineLevel="0" collapsed="false">
      <c r="A196" s="0" t="s">
        <v>761</v>
      </c>
      <c r="B196" s="0" t="s">
        <v>155</v>
      </c>
      <c r="C196" s="0" t="s">
        <v>734</v>
      </c>
      <c r="D196" s="0" t="n">
        <v>0.124609553423817</v>
      </c>
      <c r="E196" s="7" t="n">
        <v>50.8349930796296</v>
      </c>
      <c r="F196" s="7" t="n">
        <v>0</v>
      </c>
    </row>
    <row r="197" customFormat="false" ht="15.8" hidden="false" customHeight="false" outlineLevel="0" collapsed="false">
      <c r="A197" s="0" t="s">
        <v>761</v>
      </c>
      <c r="B197" s="0" t="s">
        <v>155</v>
      </c>
      <c r="C197" s="0" t="s">
        <v>736</v>
      </c>
      <c r="D197" s="0" t="n">
        <v>0.192166457577722</v>
      </c>
      <c r="E197" s="7" t="n">
        <v>78.2356955646294</v>
      </c>
      <c r="F197" s="7" t="n">
        <v>511.5</v>
      </c>
    </row>
    <row r="198" customFormat="false" ht="15.8" hidden="false" customHeight="false" outlineLevel="0" collapsed="false">
      <c r="A198" s="0" t="s">
        <v>761</v>
      </c>
      <c r="B198" s="0" t="s">
        <v>738</v>
      </c>
      <c r="C198" s="0" t="s">
        <v>738</v>
      </c>
      <c r="D198" s="0" t="n">
        <v>0.15</v>
      </c>
      <c r="E198" s="7" t="n">
        <v>20</v>
      </c>
      <c r="F198" s="7" t="n">
        <v>0</v>
      </c>
    </row>
    <row r="199" customFormat="false" ht="15.8" hidden="false" customHeight="false" outlineLevel="0" collapsed="false">
      <c r="A199" s="0" t="s">
        <v>762</v>
      </c>
      <c r="B199" s="0" t="s">
        <v>155</v>
      </c>
      <c r="C199" s="0" t="s">
        <v>732</v>
      </c>
      <c r="D199" s="0" t="n">
        <v>0.380351815041427</v>
      </c>
      <c r="E199" s="7" t="n">
        <v>159.54139751229</v>
      </c>
      <c r="F199" s="7" t="n">
        <v>511.5</v>
      </c>
    </row>
    <row r="200" customFormat="false" ht="15.8" hidden="false" customHeight="false" outlineLevel="0" collapsed="false">
      <c r="A200" s="0" t="s">
        <v>762</v>
      </c>
      <c r="B200" s="0" t="s">
        <v>155</v>
      </c>
      <c r="C200" s="0" t="s">
        <v>734</v>
      </c>
      <c r="D200" s="0" t="n">
        <v>0.124609553423817</v>
      </c>
      <c r="E200" s="7" t="n">
        <v>50.8349930796296</v>
      </c>
      <c r="F200" s="7" t="n">
        <v>0</v>
      </c>
    </row>
    <row r="201" customFormat="false" ht="15.8" hidden="false" customHeight="false" outlineLevel="0" collapsed="false">
      <c r="A201" s="0" t="s">
        <v>762</v>
      </c>
      <c r="B201" s="0" t="s">
        <v>155</v>
      </c>
      <c r="C201" s="0" t="s">
        <v>736</v>
      </c>
      <c r="D201" s="0" t="n">
        <v>0.192166457577722</v>
      </c>
      <c r="E201" s="7" t="n">
        <v>78.2356955646294</v>
      </c>
      <c r="F201" s="7" t="n">
        <v>511.5</v>
      </c>
    </row>
    <row r="202" customFormat="false" ht="15.8" hidden="false" customHeight="false" outlineLevel="0" collapsed="false">
      <c r="A202" s="0" t="s">
        <v>762</v>
      </c>
      <c r="B202" s="0" t="s">
        <v>738</v>
      </c>
      <c r="C202" s="0" t="s">
        <v>738</v>
      </c>
      <c r="D202" s="0" t="n">
        <v>0.15</v>
      </c>
      <c r="E202" s="7" t="n">
        <v>20</v>
      </c>
      <c r="F202" s="7" t="n">
        <v>0</v>
      </c>
    </row>
    <row r="203" customFormat="false" ht="15.8" hidden="false" customHeight="false" outlineLevel="0" collapsed="false">
      <c r="A203" s="0" t="s">
        <v>763</v>
      </c>
      <c r="B203" s="0" t="s">
        <v>155</v>
      </c>
      <c r="C203" s="0" t="s">
        <v>732</v>
      </c>
      <c r="D203" s="0" t="n">
        <v>0.380351815041427</v>
      </c>
      <c r="E203" s="7" t="n">
        <v>159.54139751229</v>
      </c>
      <c r="F203" s="7" t="n">
        <v>511.5</v>
      </c>
    </row>
    <row r="204" customFormat="false" ht="15.8" hidden="false" customHeight="false" outlineLevel="0" collapsed="false">
      <c r="A204" s="0" t="s">
        <v>763</v>
      </c>
      <c r="B204" s="0" t="s">
        <v>155</v>
      </c>
      <c r="C204" s="0" t="s">
        <v>734</v>
      </c>
      <c r="D204" s="0" t="n">
        <v>0.124609553423817</v>
      </c>
      <c r="E204" s="7" t="n">
        <v>50.8349930796296</v>
      </c>
      <c r="F204" s="7" t="n">
        <v>0</v>
      </c>
    </row>
    <row r="205" customFormat="false" ht="15.8" hidden="false" customHeight="false" outlineLevel="0" collapsed="false">
      <c r="A205" s="0" t="s">
        <v>763</v>
      </c>
      <c r="B205" s="0" t="s">
        <v>155</v>
      </c>
      <c r="C205" s="0" t="s">
        <v>736</v>
      </c>
      <c r="D205" s="0" t="n">
        <v>0.192166457577722</v>
      </c>
      <c r="E205" s="7" t="n">
        <v>78.2356955646294</v>
      </c>
      <c r="F205" s="7" t="n">
        <v>511.5</v>
      </c>
    </row>
    <row r="206" customFormat="false" ht="15.8" hidden="false" customHeight="false" outlineLevel="0" collapsed="false">
      <c r="A206" s="0" t="s">
        <v>763</v>
      </c>
      <c r="B206" s="0" t="s">
        <v>738</v>
      </c>
      <c r="C206" s="0" t="s">
        <v>738</v>
      </c>
      <c r="D206" s="0" t="n">
        <v>0.15</v>
      </c>
      <c r="E206" s="7" t="n">
        <v>20</v>
      </c>
      <c r="F206" s="7" t="n">
        <v>0</v>
      </c>
    </row>
    <row r="207" customFormat="false" ht="15.8" hidden="false" customHeight="false" outlineLevel="0" collapsed="false">
      <c r="A207" s="0" t="s">
        <v>401</v>
      </c>
      <c r="B207" s="0" t="s">
        <v>155</v>
      </c>
      <c r="C207" s="0" t="s">
        <v>734</v>
      </c>
      <c r="D207" s="0" t="n">
        <v>0</v>
      </c>
      <c r="E207" s="7" t="n">
        <v>0</v>
      </c>
      <c r="F207" s="7" t="n">
        <v>0</v>
      </c>
    </row>
    <row r="208" customFormat="false" ht="15.8" hidden="false" customHeight="false" outlineLevel="0" collapsed="false">
      <c r="A208" s="0" t="s">
        <v>401</v>
      </c>
      <c r="B208" s="0" t="s">
        <v>239</v>
      </c>
      <c r="C208" s="0" t="s">
        <v>735</v>
      </c>
      <c r="D208" s="0" t="n">
        <v>0</v>
      </c>
      <c r="E208" s="7" t="n">
        <v>0</v>
      </c>
      <c r="F208" s="7" t="n">
        <v>0</v>
      </c>
    </row>
    <row r="209" customFormat="false" ht="15.8" hidden="false" customHeight="false" outlineLevel="0" collapsed="false">
      <c r="A209" s="0" t="s">
        <v>401</v>
      </c>
      <c r="B209" s="0" t="s">
        <v>155</v>
      </c>
      <c r="C209" s="0" t="s">
        <v>736</v>
      </c>
      <c r="D209" s="0" t="n">
        <v>0</v>
      </c>
      <c r="E209" s="7" t="n">
        <v>0</v>
      </c>
      <c r="F209" s="7" t="n">
        <v>0</v>
      </c>
    </row>
    <row r="210" customFormat="false" ht="15.8" hidden="false" customHeight="false" outlineLevel="0" collapsed="false">
      <c r="A210" s="0" t="s">
        <v>401</v>
      </c>
      <c r="B210" s="0" t="s">
        <v>239</v>
      </c>
      <c r="C210" s="0" t="s">
        <v>737</v>
      </c>
      <c r="D210" s="0" t="n">
        <v>0</v>
      </c>
      <c r="E210" s="7" t="n">
        <v>0</v>
      </c>
      <c r="F210" s="7" t="n">
        <v>0</v>
      </c>
    </row>
    <row r="211" customFormat="false" ht="15.8" hidden="false" customHeight="false" outlineLevel="0" collapsed="false">
      <c r="A211" s="0" t="s">
        <v>401</v>
      </c>
      <c r="B211" s="0" t="s">
        <v>155</v>
      </c>
      <c r="C211" s="0" t="s">
        <v>732</v>
      </c>
      <c r="D211" s="0" t="n">
        <v>0</v>
      </c>
      <c r="E211" s="7" t="n">
        <v>0</v>
      </c>
      <c r="F211" s="7" t="n">
        <v>0</v>
      </c>
    </row>
    <row r="212" customFormat="false" ht="15.8" hidden="false" customHeight="false" outlineLevel="0" collapsed="false">
      <c r="A212" s="0" t="s">
        <v>401</v>
      </c>
      <c r="B212" s="0" t="s">
        <v>239</v>
      </c>
      <c r="C212" s="0" t="s">
        <v>733</v>
      </c>
      <c r="D212" s="0" t="n">
        <v>0</v>
      </c>
      <c r="E212" s="7" t="n">
        <v>0</v>
      </c>
      <c r="F212" s="7" t="n">
        <v>0</v>
      </c>
    </row>
    <row r="213" customFormat="false" ht="15.8" hidden="false" customHeight="false" outlineLevel="0" collapsed="false">
      <c r="A213" s="0" t="s">
        <v>401</v>
      </c>
      <c r="B213" s="0" t="s">
        <v>738</v>
      </c>
      <c r="C213" s="0" t="s">
        <v>738</v>
      </c>
      <c r="D213" s="0" t="n">
        <v>0.15</v>
      </c>
      <c r="E213" s="7" t="n">
        <v>20</v>
      </c>
      <c r="F213" s="7" t="n">
        <v>0</v>
      </c>
    </row>
    <row r="214" customFormat="false" ht="15.8" hidden="false" customHeight="false" outlineLevel="0" collapsed="false">
      <c r="A214" s="0" t="s">
        <v>547</v>
      </c>
      <c r="B214" s="0" t="s">
        <v>155</v>
      </c>
      <c r="C214" s="0" t="s">
        <v>734</v>
      </c>
      <c r="D214" s="0" t="n">
        <v>0</v>
      </c>
      <c r="E214" s="7" t="n">
        <v>0</v>
      </c>
      <c r="F214" s="7" t="n">
        <v>0</v>
      </c>
    </row>
    <row r="215" customFormat="false" ht="15.8" hidden="false" customHeight="false" outlineLevel="0" collapsed="false">
      <c r="A215" s="0" t="s">
        <v>547</v>
      </c>
      <c r="B215" s="0" t="s">
        <v>239</v>
      </c>
      <c r="C215" s="0" t="s">
        <v>735</v>
      </c>
      <c r="D215" s="0" t="n">
        <v>0</v>
      </c>
      <c r="E215" s="7" t="n">
        <v>0</v>
      </c>
      <c r="F215" s="7" t="n">
        <v>0</v>
      </c>
    </row>
    <row r="216" customFormat="false" ht="15.8" hidden="false" customHeight="false" outlineLevel="0" collapsed="false">
      <c r="A216" s="0" t="s">
        <v>547</v>
      </c>
      <c r="B216" s="0" t="s">
        <v>155</v>
      </c>
      <c r="C216" s="0" t="s">
        <v>736</v>
      </c>
      <c r="D216" s="0" t="n">
        <v>0</v>
      </c>
      <c r="E216" s="7" t="n">
        <v>0</v>
      </c>
      <c r="F216" s="7" t="n">
        <v>0</v>
      </c>
    </row>
    <row r="217" customFormat="false" ht="15.8" hidden="false" customHeight="false" outlineLevel="0" collapsed="false">
      <c r="A217" s="0" t="s">
        <v>547</v>
      </c>
      <c r="B217" s="0" t="s">
        <v>239</v>
      </c>
      <c r="C217" s="0" t="s">
        <v>737</v>
      </c>
      <c r="D217" s="0" t="n">
        <v>0</v>
      </c>
      <c r="E217" s="7" t="n">
        <v>0</v>
      </c>
      <c r="F217" s="7" t="n">
        <v>0</v>
      </c>
    </row>
    <row r="218" customFormat="false" ht="15.8" hidden="false" customHeight="false" outlineLevel="0" collapsed="false">
      <c r="A218" s="0" t="s">
        <v>547</v>
      </c>
      <c r="B218" s="0" t="s">
        <v>155</v>
      </c>
      <c r="C218" s="0" t="s">
        <v>732</v>
      </c>
      <c r="D218" s="0" t="n">
        <v>0</v>
      </c>
      <c r="E218" s="7" t="n">
        <v>0</v>
      </c>
      <c r="F218" s="7" t="n">
        <v>0</v>
      </c>
    </row>
    <row r="219" customFormat="false" ht="15.8" hidden="false" customHeight="false" outlineLevel="0" collapsed="false">
      <c r="A219" s="0" t="s">
        <v>547</v>
      </c>
      <c r="B219" s="0" t="s">
        <v>239</v>
      </c>
      <c r="C219" s="0" t="s">
        <v>733</v>
      </c>
      <c r="D219" s="0" t="n">
        <v>0</v>
      </c>
      <c r="E219" s="7" t="n">
        <v>0</v>
      </c>
      <c r="F219" s="7" t="n">
        <v>0</v>
      </c>
    </row>
    <row r="220" customFormat="false" ht="15.8" hidden="false" customHeight="false" outlineLevel="0" collapsed="false">
      <c r="A220" s="0" t="s">
        <v>547</v>
      </c>
      <c r="B220" s="0" t="s">
        <v>738</v>
      </c>
      <c r="C220" s="0" t="s">
        <v>738</v>
      </c>
      <c r="D220" s="0" t="n">
        <v>0.15</v>
      </c>
      <c r="E220" s="7" t="n">
        <v>20</v>
      </c>
      <c r="F220" s="7" t="n">
        <v>0</v>
      </c>
    </row>
    <row r="221" customFormat="false" ht="15.8" hidden="false" customHeight="false" outlineLevel="0" collapsed="false">
      <c r="A221" s="0" t="s">
        <v>694</v>
      </c>
      <c r="B221" s="0" t="s">
        <v>155</v>
      </c>
      <c r="C221" s="0" t="s">
        <v>734</v>
      </c>
      <c r="D221" s="0" t="n">
        <v>0</v>
      </c>
      <c r="E221" s="7" t="n">
        <v>0</v>
      </c>
      <c r="F221" s="7" t="n">
        <v>0</v>
      </c>
    </row>
    <row r="222" customFormat="false" ht="15.8" hidden="false" customHeight="false" outlineLevel="0" collapsed="false">
      <c r="A222" s="0" t="s">
        <v>694</v>
      </c>
      <c r="B222" s="0" t="s">
        <v>239</v>
      </c>
      <c r="C222" s="0" t="s">
        <v>735</v>
      </c>
      <c r="D222" s="0" t="n">
        <v>0</v>
      </c>
      <c r="E222" s="7" t="n">
        <v>0</v>
      </c>
      <c r="F222" s="7" t="n">
        <v>0</v>
      </c>
    </row>
    <row r="223" customFormat="false" ht="15.8" hidden="false" customHeight="false" outlineLevel="0" collapsed="false">
      <c r="A223" s="0" t="s">
        <v>694</v>
      </c>
      <c r="B223" s="0" t="s">
        <v>155</v>
      </c>
      <c r="C223" s="0" t="s">
        <v>736</v>
      </c>
      <c r="D223" s="0" t="n">
        <v>0</v>
      </c>
      <c r="E223" s="7" t="n">
        <v>0</v>
      </c>
      <c r="F223" s="7" t="n">
        <v>0</v>
      </c>
    </row>
    <row r="224" customFormat="false" ht="15.8" hidden="false" customHeight="false" outlineLevel="0" collapsed="false">
      <c r="A224" s="0" t="s">
        <v>694</v>
      </c>
      <c r="B224" s="0" t="s">
        <v>239</v>
      </c>
      <c r="C224" s="0" t="s">
        <v>737</v>
      </c>
      <c r="D224" s="0" t="n">
        <v>0</v>
      </c>
      <c r="E224" s="7" t="n">
        <v>0</v>
      </c>
      <c r="F224" s="7" t="n">
        <v>0</v>
      </c>
    </row>
    <row r="225" customFormat="false" ht="15.8" hidden="false" customHeight="false" outlineLevel="0" collapsed="false">
      <c r="A225" s="0" t="s">
        <v>694</v>
      </c>
      <c r="B225" s="0" t="s">
        <v>155</v>
      </c>
      <c r="C225" s="0" t="s">
        <v>732</v>
      </c>
      <c r="D225" s="0" t="n">
        <v>0</v>
      </c>
      <c r="E225" s="7" t="n">
        <v>0</v>
      </c>
      <c r="F225" s="7" t="n">
        <v>0</v>
      </c>
    </row>
    <row r="226" customFormat="false" ht="15.8" hidden="false" customHeight="false" outlineLevel="0" collapsed="false">
      <c r="A226" s="0" t="s">
        <v>694</v>
      </c>
      <c r="B226" s="0" t="s">
        <v>239</v>
      </c>
      <c r="C226" s="0" t="s">
        <v>733</v>
      </c>
      <c r="D226" s="0" t="n">
        <v>0</v>
      </c>
      <c r="E226" s="7" t="n">
        <v>0</v>
      </c>
      <c r="F226" s="7" t="n">
        <v>0</v>
      </c>
    </row>
    <row r="227" customFormat="false" ht="15.8" hidden="false" customHeight="false" outlineLevel="0" collapsed="false">
      <c r="A227" s="0" t="s">
        <v>694</v>
      </c>
      <c r="B227" s="0" t="s">
        <v>738</v>
      </c>
      <c r="C227" s="0" t="s">
        <v>738</v>
      </c>
      <c r="D227" s="0" t="n">
        <v>0.15</v>
      </c>
      <c r="E227" s="7" t="n">
        <v>20</v>
      </c>
      <c r="F227" s="7" t="n">
        <v>0</v>
      </c>
    </row>
    <row r="228" customFormat="false" ht="15.8" hidden="false" customHeight="false" outlineLevel="0" collapsed="false">
      <c r="A228" s="0" t="s">
        <v>764</v>
      </c>
      <c r="B228" s="0" t="s">
        <v>155</v>
      </c>
      <c r="C228" s="0" t="s">
        <v>732</v>
      </c>
      <c r="D228" s="0" t="n">
        <v>0.380351815041427</v>
      </c>
      <c r="E228" s="7" t="n">
        <v>159.54139751229</v>
      </c>
      <c r="F228" s="7" t="n">
        <v>0</v>
      </c>
    </row>
    <row r="229" customFormat="false" ht="15.8" hidden="false" customHeight="false" outlineLevel="0" collapsed="false">
      <c r="A229" s="0" t="s">
        <v>764</v>
      </c>
      <c r="B229" s="0" t="s">
        <v>155</v>
      </c>
      <c r="C229" s="0" t="s">
        <v>734</v>
      </c>
      <c r="D229" s="0" t="n">
        <v>0.124609553423817</v>
      </c>
      <c r="E229" s="7" t="n">
        <v>50.8349930796296</v>
      </c>
      <c r="F229" s="7" t="n">
        <v>0</v>
      </c>
    </row>
    <row r="230" customFormat="false" ht="15.8" hidden="false" customHeight="false" outlineLevel="0" collapsed="false">
      <c r="A230" s="0" t="s">
        <v>764</v>
      </c>
      <c r="B230" s="0" t="s">
        <v>155</v>
      </c>
      <c r="C230" s="0" t="s">
        <v>736</v>
      </c>
      <c r="D230" s="0" t="n">
        <v>0.192166457577722</v>
      </c>
      <c r="E230" s="7" t="n">
        <v>78.2356955646294</v>
      </c>
      <c r="F230" s="7" t="n">
        <v>0</v>
      </c>
    </row>
    <row r="231" customFormat="false" ht="15.8" hidden="false" customHeight="false" outlineLevel="0" collapsed="false">
      <c r="A231" s="0" t="s">
        <v>764</v>
      </c>
      <c r="B231" s="0" t="s">
        <v>738</v>
      </c>
      <c r="C231" s="0" t="s">
        <v>738</v>
      </c>
      <c r="D231" s="0" t="n">
        <v>0.15</v>
      </c>
      <c r="E231" s="7" t="n">
        <v>20</v>
      </c>
      <c r="F231" s="7" t="n">
        <v>0</v>
      </c>
    </row>
    <row r="232" customFormat="false" ht="15.8" hidden="false" customHeight="false" outlineLevel="0" collapsed="false">
      <c r="A232" s="0" t="s">
        <v>765</v>
      </c>
      <c r="B232" s="0" t="s">
        <v>155</v>
      </c>
      <c r="C232" s="0" t="s">
        <v>732</v>
      </c>
      <c r="D232" s="0" t="n">
        <v>0.380351815041427</v>
      </c>
      <c r="E232" s="7" t="n">
        <v>159.54139751229</v>
      </c>
      <c r="F232" s="7" t="n">
        <v>0</v>
      </c>
    </row>
    <row r="233" customFormat="false" ht="15.8" hidden="false" customHeight="false" outlineLevel="0" collapsed="false">
      <c r="A233" s="0" t="s">
        <v>765</v>
      </c>
      <c r="B233" s="0" t="s">
        <v>155</v>
      </c>
      <c r="C233" s="0" t="s">
        <v>734</v>
      </c>
      <c r="D233" s="0" t="n">
        <v>0.124609553423817</v>
      </c>
      <c r="E233" s="7" t="n">
        <v>50.8349930796296</v>
      </c>
      <c r="F233" s="7" t="n">
        <v>0</v>
      </c>
    </row>
    <row r="234" customFormat="false" ht="15.8" hidden="false" customHeight="false" outlineLevel="0" collapsed="false">
      <c r="A234" s="0" t="s">
        <v>765</v>
      </c>
      <c r="B234" s="0" t="s">
        <v>155</v>
      </c>
      <c r="C234" s="0" t="s">
        <v>736</v>
      </c>
      <c r="D234" s="0" t="n">
        <v>0.192166457577722</v>
      </c>
      <c r="E234" s="7" t="n">
        <v>78.2356955646294</v>
      </c>
      <c r="F234" s="7" t="n">
        <v>0</v>
      </c>
    </row>
    <row r="235" customFormat="false" ht="15.8" hidden="false" customHeight="false" outlineLevel="0" collapsed="false">
      <c r="A235" s="0" t="s">
        <v>765</v>
      </c>
      <c r="B235" s="0" t="s">
        <v>738</v>
      </c>
      <c r="C235" s="0" t="s">
        <v>738</v>
      </c>
      <c r="D235" s="0" t="n">
        <v>0.15</v>
      </c>
      <c r="E235" s="7" t="n">
        <v>20</v>
      </c>
      <c r="F235" s="7" t="n">
        <v>0</v>
      </c>
    </row>
    <row r="236" customFormat="false" ht="15.8" hidden="false" customHeight="false" outlineLevel="0" collapsed="false">
      <c r="A236" s="0" t="s">
        <v>766</v>
      </c>
      <c r="B236" s="0" t="s">
        <v>155</v>
      </c>
      <c r="C236" s="0" t="s">
        <v>732</v>
      </c>
      <c r="D236" s="0" t="n">
        <v>0.380351815041427</v>
      </c>
      <c r="E236" s="7" t="n">
        <v>159.54139751229</v>
      </c>
      <c r="F236" s="7" t="n">
        <v>0</v>
      </c>
    </row>
    <row r="237" customFormat="false" ht="15.8" hidden="false" customHeight="false" outlineLevel="0" collapsed="false">
      <c r="A237" s="0" t="s">
        <v>766</v>
      </c>
      <c r="B237" s="0" t="s">
        <v>155</v>
      </c>
      <c r="C237" s="0" t="s">
        <v>734</v>
      </c>
      <c r="D237" s="0" t="n">
        <v>0.124609553423817</v>
      </c>
      <c r="E237" s="7" t="n">
        <v>50.8349930796296</v>
      </c>
      <c r="F237" s="7" t="n">
        <v>0</v>
      </c>
    </row>
    <row r="238" customFormat="false" ht="15.8" hidden="false" customHeight="false" outlineLevel="0" collapsed="false">
      <c r="A238" s="0" t="s">
        <v>766</v>
      </c>
      <c r="B238" s="0" t="s">
        <v>155</v>
      </c>
      <c r="C238" s="0" t="s">
        <v>736</v>
      </c>
      <c r="D238" s="0" t="n">
        <v>0.192166457577722</v>
      </c>
      <c r="E238" s="7" t="n">
        <v>78.2356955646294</v>
      </c>
      <c r="F238" s="7" t="n">
        <v>0</v>
      </c>
    </row>
    <row r="239" customFormat="false" ht="15.8" hidden="false" customHeight="false" outlineLevel="0" collapsed="false">
      <c r="A239" s="0" t="s">
        <v>766</v>
      </c>
      <c r="B239" s="0" t="s">
        <v>738</v>
      </c>
      <c r="C239" s="0" t="s">
        <v>738</v>
      </c>
      <c r="D239" s="0" t="n">
        <v>0.15</v>
      </c>
      <c r="E239" s="7" t="n">
        <v>20</v>
      </c>
      <c r="F239" s="7" t="n">
        <v>0</v>
      </c>
    </row>
    <row r="240" customFormat="false" ht="15.8" hidden="false" customHeight="false" outlineLevel="0" collapsed="false">
      <c r="A240" s="0" t="s">
        <v>767</v>
      </c>
      <c r="B240" s="0" t="s">
        <v>155</v>
      </c>
      <c r="C240" s="0" t="s">
        <v>732</v>
      </c>
      <c r="D240" s="0" t="n">
        <v>0.380351815041427</v>
      </c>
      <c r="E240" s="7" t="n">
        <v>159.54139751229</v>
      </c>
      <c r="F240" s="7" t="n">
        <v>0</v>
      </c>
    </row>
    <row r="241" customFormat="false" ht="15.8" hidden="false" customHeight="false" outlineLevel="0" collapsed="false">
      <c r="A241" s="0" t="s">
        <v>767</v>
      </c>
      <c r="B241" s="0" t="s">
        <v>155</v>
      </c>
      <c r="C241" s="0" t="s">
        <v>734</v>
      </c>
      <c r="D241" s="0" t="n">
        <v>0.124609553423817</v>
      </c>
      <c r="E241" s="7" t="n">
        <v>50.8349930796296</v>
      </c>
      <c r="F241" s="7" t="n">
        <v>0</v>
      </c>
    </row>
    <row r="242" customFormat="false" ht="15.8" hidden="false" customHeight="false" outlineLevel="0" collapsed="false">
      <c r="A242" s="0" t="s">
        <v>767</v>
      </c>
      <c r="B242" s="0" t="s">
        <v>155</v>
      </c>
      <c r="C242" s="0" t="s">
        <v>736</v>
      </c>
      <c r="D242" s="0" t="n">
        <v>0.192166457577722</v>
      </c>
      <c r="E242" s="7" t="n">
        <v>78.2356955646294</v>
      </c>
      <c r="F242" s="7" t="n">
        <v>0</v>
      </c>
    </row>
    <row r="243" customFormat="false" ht="15.8" hidden="false" customHeight="false" outlineLevel="0" collapsed="false">
      <c r="A243" s="0" t="s">
        <v>767</v>
      </c>
      <c r="B243" s="0" t="s">
        <v>738</v>
      </c>
      <c r="C243" s="0" t="s">
        <v>738</v>
      </c>
      <c r="D243" s="0" t="n">
        <v>0.15</v>
      </c>
      <c r="E243" s="7" t="n">
        <v>20</v>
      </c>
      <c r="F243" s="7" t="n">
        <v>0</v>
      </c>
    </row>
    <row r="244" customFormat="false" ht="15.8" hidden="false" customHeight="false" outlineLevel="0" collapsed="false">
      <c r="A244" s="0" t="s">
        <v>768</v>
      </c>
      <c r="B244" s="0" t="s">
        <v>155</v>
      </c>
      <c r="C244" s="0" t="s">
        <v>732</v>
      </c>
      <c r="D244" s="0" t="n">
        <v>0.380351815041427</v>
      </c>
      <c r="E244" s="7" t="n">
        <v>159.54139751229</v>
      </c>
      <c r="F244" s="7" t="n">
        <v>0</v>
      </c>
    </row>
    <row r="245" customFormat="false" ht="15.8" hidden="false" customHeight="false" outlineLevel="0" collapsed="false">
      <c r="A245" s="0" t="s">
        <v>768</v>
      </c>
      <c r="B245" s="0" t="s">
        <v>155</v>
      </c>
      <c r="C245" s="0" t="s">
        <v>734</v>
      </c>
      <c r="D245" s="0" t="n">
        <v>0.124609553423817</v>
      </c>
      <c r="E245" s="7" t="n">
        <v>50.8349930796296</v>
      </c>
      <c r="F245" s="7" t="n">
        <v>0</v>
      </c>
    </row>
    <row r="246" customFormat="false" ht="15.8" hidden="false" customHeight="false" outlineLevel="0" collapsed="false">
      <c r="A246" s="0" t="s">
        <v>768</v>
      </c>
      <c r="B246" s="0" t="s">
        <v>155</v>
      </c>
      <c r="C246" s="0" t="s">
        <v>736</v>
      </c>
      <c r="D246" s="0" t="n">
        <v>0.192166457577722</v>
      </c>
      <c r="E246" s="7" t="n">
        <v>78.2356955646294</v>
      </c>
      <c r="F246" s="7" t="n">
        <v>0</v>
      </c>
    </row>
    <row r="247" customFormat="false" ht="15.8" hidden="false" customHeight="false" outlineLevel="0" collapsed="false">
      <c r="A247" s="0" t="s">
        <v>768</v>
      </c>
      <c r="B247" s="0" t="s">
        <v>738</v>
      </c>
      <c r="C247" s="0" t="s">
        <v>738</v>
      </c>
      <c r="D247" s="0" t="n">
        <v>0.15</v>
      </c>
      <c r="E247" s="7" t="n">
        <v>20</v>
      </c>
      <c r="F247" s="7" t="n">
        <v>0</v>
      </c>
    </row>
    <row r="248" customFormat="false" ht="15.8" hidden="false" customHeight="false" outlineLevel="0" collapsed="false">
      <c r="A248" s="0" t="s">
        <v>415</v>
      </c>
      <c r="B248" s="0" t="s">
        <v>155</v>
      </c>
      <c r="C248" s="0" t="s">
        <v>734</v>
      </c>
      <c r="D248" s="0" t="n">
        <v>0.507409097107823</v>
      </c>
      <c r="E248" s="7" t="n">
        <v>111.379545</v>
      </c>
      <c r="F248" s="7" t="n">
        <v>406.651359609375</v>
      </c>
    </row>
    <row r="249" customFormat="false" ht="15.8" hidden="false" customHeight="false" outlineLevel="0" collapsed="false">
      <c r="A249" s="0" t="s">
        <v>415</v>
      </c>
      <c r="B249" s="0" t="s">
        <v>239</v>
      </c>
      <c r="C249" s="0" t="s">
        <v>735</v>
      </c>
      <c r="D249" s="0" t="n">
        <v>0</v>
      </c>
      <c r="E249" s="7" t="n">
        <v>0</v>
      </c>
      <c r="F249" s="7" t="n">
        <v>0</v>
      </c>
    </row>
    <row r="250" customFormat="false" ht="15.8" hidden="false" customHeight="false" outlineLevel="0" collapsed="false">
      <c r="A250" s="0" t="s">
        <v>415</v>
      </c>
      <c r="B250" s="0" t="s">
        <v>155</v>
      </c>
      <c r="C250" s="0" t="s">
        <v>736</v>
      </c>
      <c r="D250" s="0" t="n">
        <v>0.710372735950951</v>
      </c>
      <c r="E250" s="7" t="n">
        <v>135.51177975</v>
      </c>
      <c r="F250" s="7" t="n">
        <v>802.280785078125</v>
      </c>
    </row>
    <row r="251" customFormat="false" ht="15.8" hidden="false" customHeight="false" outlineLevel="0" collapsed="false">
      <c r="A251" s="0" t="s">
        <v>415</v>
      </c>
      <c r="B251" s="0" t="s">
        <v>239</v>
      </c>
      <c r="C251" s="0" t="s">
        <v>737</v>
      </c>
      <c r="D251" s="0" t="n">
        <v>0</v>
      </c>
      <c r="E251" s="7" t="n">
        <v>0</v>
      </c>
      <c r="F251" s="7" t="n">
        <v>0</v>
      </c>
    </row>
    <row r="252" customFormat="false" ht="15.8" hidden="false" customHeight="false" outlineLevel="0" collapsed="false">
      <c r="A252" s="0" t="s">
        <v>415</v>
      </c>
      <c r="B252" s="0" t="s">
        <v>155</v>
      </c>
      <c r="C252" s="0" t="s">
        <v>732</v>
      </c>
      <c r="D252" s="0" t="n">
        <v>0.939646476125597</v>
      </c>
      <c r="E252" s="7" t="n">
        <v>223.549658072726</v>
      </c>
      <c r="F252" s="7" t="n">
        <v>4771.03078507813</v>
      </c>
    </row>
    <row r="253" customFormat="false" ht="15.8" hidden="false" customHeight="false" outlineLevel="0" collapsed="false">
      <c r="A253" s="0" t="s">
        <v>415</v>
      </c>
      <c r="B253" s="0" t="s">
        <v>239</v>
      </c>
      <c r="C253" s="0" t="s">
        <v>733</v>
      </c>
      <c r="D253" s="0" t="n">
        <v>0</v>
      </c>
      <c r="E253" s="7" t="n">
        <v>0</v>
      </c>
      <c r="F253" s="7" t="n">
        <v>0</v>
      </c>
    </row>
    <row r="254" customFormat="false" ht="15.8" hidden="false" customHeight="false" outlineLevel="0" collapsed="false">
      <c r="A254" s="0" t="s">
        <v>415</v>
      </c>
      <c r="B254" s="0" t="s">
        <v>738</v>
      </c>
      <c r="C254" s="0" t="s">
        <v>738</v>
      </c>
      <c r="D254" s="0" t="n">
        <v>0.15</v>
      </c>
      <c r="E254" s="7" t="n">
        <v>20</v>
      </c>
      <c r="F254" s="7" t="n">
        <v>0</v>
      </c>
    </row>
    <row r="255" customFormat="false" ht="15.8" hidden="false" customHeight="false" outlineLevel="0" collapsed="false">
      <c r="A255" s="0" t="s">
        <v>556</v>
      </c>
      <c r="B255" s="0" t="s">
        <v>155</v>
      </c>
      <c r="C255" s="0" t="s">
        <v>734</v>
      </c>
      <c r="D255" s="0" t="n">
        <v>0.409898332803784</v>
      </c>
      <c r="E255" s="7" t="n">
        <v>194.91420375</v>
      </c>
      <c r="F255" s="7" t="n">
        <v>406.651359609375</v>
      </c>
    </row>
    <row r="256" customFormat="false" ht="15.8" hidden="false" customHeight="false" outlineLevel="0" collapsed="false">
      <c r="A256" s="0" t="s">
        <v>556</v>
      </c>
      <c r="B256" s="0" t="s">
        <v>239</v>
      </c>
      <c r="C256" s="0" t="s">
        <v>735</v>
      </c>
      <c r="D256" s="0" t="n">
        <v>0</v>
      </c>
      <c r="E256" s="7" t="n">
        <v>0</v>
      </c>
      <c r="F256" s="7" t="n">
        <v>0</v>
      </c>
    </row>
    <row r="257" customFormat="false" ht="15.8" hidden="false" customHeight="false" outlineLevel="0" collapsed="false">
      <c r="A257" s="0" t="s">
        <v>556</v>
      </c>
      <c r="B257" s="0" t="s">
        <v>155</v>
      </c>
      <c r="C257" s="0" t="s">
        <v>736</v>
      </c>
      <c r="D257" s="0" t="n">
        <v>0.742457357531383</v>
      </c>
      <c r="E257" s="7" t="n">
        <v>389.8284075</v>
      </c>
      <c r="F257" s="7" t="n">
        <v>406.651359609375</v>
      </c>
    </row>
    <row r="258" customFormat="false" ht="15.8" hidden="false" customHeight="false" outlineLevel="0" collapsed="false">
      <c r="A258" s="0" t="s">
        <v>556</v>
      </c>
      <c r="B258" s="0" t="s">
        <v>239</v>
      </c>
      <c r="C258" s="0" t="s">
        <v>737</v>
      </c>
      <c r="D258" s="0" t="n">
        <v>0</v>
      </c>
      <c r="E258" s="7" t="n">
        <v>0</v>
      </c>
      <c r="F258" s="7" t="n">
        <v>0</v>
      </c>
    </row>
    <row r="259" customFormat="false" ht="15.8" hidden="false" customHeight="false" outlineLevel="0" collapsed="false">
      <c r="A259" s="0" t="s">
        <v>556</v>
      </c>
      <c r="B259" s="0" t="s">
        <v>155</v>
      </c>
      <c r="C259" s="0" t="s">
        <v>732</v>
      </c>
      <c r="D259" s="0" t="n">
        <v>0.859325645290953</v>
      </c>
      <c r="E259" s="7" t="n">
        <v>473.26828646047</v>
      </c>
      <c r="F259" s="7" t="n">
        <v>406.651359609375</v>
      </c>
    </row>
    <row r="260" customFormat="false" ht="15.8" hidden="false" customHeight="false" outlineLevel="0" collapsed="false">
      <c r="A260" s="0" t="s">
        <v>556</v>
      </c>
      <c r="B260" s="0" t="s">
        <v>239</v>
      </c>
      <c r="C260" s="0" t="s">
        <v>733</v>
      </c>
      <c r="D260" s="0" t="n">
        <v>0</v>
      </c>
      <c r="E260" s="7" t="n">
        <v>0</v>
      </c>
      <c r="F260" s="7" t="n">
        <v>0</v>
      </c>
    </row>
    <row r="261" customFormat="false" ht="15.8" hidden="false" customHeight="false" outlineLevel="0" collapsed="false">
      <c r="A261" s="0" t="s">
        <v>556</v>
      </c>
      <c r="B261" s="0" t="s">
        <v>738</v>
      </c>
      <c r="C261" s="0" t="s">
        <v>738</v>
      </c>
      <c r="D261" s="0" t="n">
        <v>0.15</v>
      </c>
      <c r="E261" s="7" t="n">
        <v>20</v>
      </c>
      <c r="F261" s="7" t="n">
        <v>0</v>
      </c>
    </row>
    <row r="262" customFormat="false" ht="15.8" hidden="false" customHeight="false" outlineLevel="0" collapsed="false">
      <c r="A262" s="0" t="s">
        <v>702</v>
      </c>
      <c r="B262" s="0" t="s">
        <v>155</v>
      </c>
      <c r="C262" s="0" t="s">
        <v>734</v>
      </c>
      <c r="D262" s="0" t="n">
        <v>0.522145204242517</v>
      </c>
      <c r="E262" s="7" t="n">
        <v>111.379545</v>
      </c>
      <c r="F262" s="7" t="n">
        <v>406.651359609375</v>
      </c>
    </row>
    <row r="263" customFormat="false" ht="15.8" hidden="false" customHeight="false" outlineLevel="0" collapsed="false">
      <c r="A263" s="0" t="s">
        <v>702</v>
      </c>
      <c r="B263" s="0" t="s">
        <v>239</v>
      </c>
      <c r="C263" s="0" t="s">
        <v>735</v>
      </c>
      <c r="D263" s="0" t="n">
        <v>0</v>
      </c>
      <c r="E263" s="7" t="n">
        <v>0</v>
      </c>
      <c r="F263" s="7" t="n">
        <v>0</v>
      </c>
    </row>
    <row r="264" customFormat="false" ht="15.8" hidden="false" customHeight="false" outlineLevel="0" collapsed="false">
      <c r="A264" s="0" t="s">
        <v>702</v>
      </c>
      <c r="B264" s="0" t="s">
        <v>155</v>
      </c>
      <c r="C264" s="0" t="s">
        <v>736</v>
      </c>
      <c r="D264" s="0" t="n">
        <v>0.731003285939523</v>
      </c>
      <c r="E264" s="7" t="n">
        <v>135.51177975</v>
      </c>
      <c r="F264" s="7" t="n">
        <v>802.280785078125</v>
      </c>
    </row>
    <row r="265" customFormat="false" ht="15.8" hidden="false" customHeight="false" outlineLevel="0" collapsed="false">
      <c r="A265" s="0" t="s">
        <v>702</v>
      </c>
      <c r="B265" s="0" t="s">
        <v>239</v>
      </c>
      <c r="C265" s="0" t="s">
        <v>737</v>
      </c>
      <c r="D265" s="0" t="n">
        <v>0.5509567519604</v>
      </c>
      <c r="E265" s="7" t="n">
        <v>22.275909</v>
      </c>
      <c r="F265" s="7" t="n">
        <v>0</v>
      </c>
    </row>
    <row r="266" customFormat="false" ht="15.8" hidden="false" customHeight="false" outlineLevel="0" collapsed="false">
      <c r="A266" s="0" t="s">
        <v>702</v>
      </c>
      <c r="B266" s="0" t="s">
        <v>155</v>
      </c>
      <c r="C266" s="0" t="s">
        <v>732</v>
      </c>
      <c r="D266" s="0" t="n">
        <v>0.966935563412068</v>
      </c>
      <c r="E266" s="7" t="n">
        <v>223.270058130558</v>
      </c>
      <c r="F266" s="7" t="n">
        <v>3446.03078507812</v>
      </c>
    </row>
    <row r="267" customFormat="false" ht="15.8" hidden="false" customHeight="false" outlineLevel="0" collapsed="false">
      <c r="A267" s="0" t="s">
        <v>702</v>
      </c>
      <c r="B267" s="0" t="s">
        <v>239</v>
      </c>
      <c r="C267" s="0" t="s">
        <v>733</v>
      </c>
      <c r="D267" s="0" t="n">
        <v>0.655900895190953</v>
      </c>
      <c r="E267" s="7" t="n">
        <v>32.5004988961374</v>
      </c>
      <c r="F267" s="7" t="n">
        <v>0</v>
      </c>
    </row>
    <row r="268" customFormat="false" ht="15.8" hidden="false" customHeight="false" outlineLevel="0" collapsed="false">
      <c r="A268" s="0" t="s">
        <v>702</v>
      </c>
      <c r="B268" s="0" t="s">
        <v>738</v>
      </c>
      <c r="C268" s="0" t="s">
        <v>738</v>
      </c>
      <c r="D268" s="0" t="n">
        <v>0.15</v>
      </c>
      <c r="E268" s="7" t="n">
        <v>20</v>
      </c>
      <c r="F268" s="7" t="n">
        <v>0</v>
      </c>
    </row>
    <row r="269" customFormat="false" ht="15.8" hidden="false" customHeight="false" outlineLevel="0" collapsed="false">
      <c r="A269" s="0" t="s">
        <v>769</v>
      </c>
      <c r="B269" s="0" t="s">
        <v>155</v>
      </c>
      <c r="C269" s="0" t="s">
        <v>732</v>
      </c>
      <c r="D269" s="0" t="n">
        <v>0.380351815041427</v>
      </c>
      <c r="E269" s="7" t="n">
        <v>159.54139751229</v>
      </c>
      <c r="F269" s="7" t="n">
        <v>406.651359609375</v>
      </c>
    </row>
    <row r="270" customFormat="false" ht="15.8" hidden="false" customHeight="false" outlineLevel="0" collapsed="false">
      <c r="A270" s="0" t="s">
        <v>769</v>
      </c>
      <c r="B270" s="0" t="s">
        <v>155</v>
      </c>
      <c r="C270" s="0" t="s">
        <v>734</v>
      </c>
      <c r="D270" s="0" t="n">
        <v>0.124609553423817</v>
      </c>
      <c r="E270" s="7" t="n">
        <v>50.8349930796296</v>
      </c>
      <c r="F270" s="7" t="n">
        <v>406.651359609375</v>
      </c>
    </row>
    <row r="271" customFormat="false" ht="15.8" hidden="false" customHeight="false" outlineLevel="0" collapsed="false">
      <c r="A271" s="0" t="s">
        <v>769</v>
      </c>
      <c r="B271" s="0" t="s">
        <v>155</v>
      </c>
      <c r="C271" s="0" t="s">
        <v>736</v>
      </c>
      <c r="D271" s="0" t="n">
        <v>0.192166457577722</v>
      </c>
      <c r="E271" s="7" t="n">
        <v>78.2356955646294</v>
      </c>
      <c r="F271" s="7" t="n">
        <v>406.651359609375</v>
      </c>
    </row>
    <row r="272" customFormat="false" ht="15.8" hidden="false" customHeight="false" outlineLevel="0" collapsed="false">
      <c r="A272" s="0" t="s">
        <v>769</v>
      </c>
      <c r="B272" s="0" t="s">
        <v>738</v>
      </c>
      <c r="C272" s="0" t="s">
        <v>738</v>
      </c>
      <c r="D272" s="0" t="n">
        <v>0.15</v>
      </c>
      <c r="E272" s="7" t="n">
        <v>20</v>
      </c>
      <c r="F272" s="7" t="n">
        <v>0</v>
      </c>
    </row>
    <row r="273" customFormat="false" ht="15.8" hidden="false" customHeight="false" outlineLevel="0" collapsed="false">
      <c r="A273" s="0" t="s">
        <v>770</v>
      </c>
      <c r="B273" s="0" t="s">
        <v>155</v>
      </c>
      <c r="C273" s="0" t="s">
        <v>732</v>
      </c>
      <c r="D273" s="0" t="n">
        <v>0.380351815041427</v>
      </c>
      <c r="E273" s="7" t="n">
        <v>159.54139751229</v>
      </c>
      <c r="F273" s="7" t="n">
        <v>406.651359609375</v>
      </c>
    </row>
    <row r="274" customFormat="false" ht="15.8" hidden="false" customHeight="false" outlineLevel="0" collapsed="false">
      <c r="A274" s="0" t="s">
        <v>770</v>
      </c>
      <c r="B274" s="0" t="s">
        <v>155</v>
      </c>
      <c r="C274" s="0" t="s">
        <v>734</v>
      </c>
      <c r="D274" s="0" t="n">
        <v>0.124609553423817</v>
      </c>
      <c r="E274" s="7" t="n">
        <v>50.8349930796296</v>
      </c>
      <c r="F274" s="7" t="n">
        <v>406.651359609375</v>
      </c>
    </row>
    <row r="275" customFormat="false" ht="15.8" hidden="false" customHeight="false" outlineLevel="0" collapsed="false">
      <c r="A275" s="0" t="s">
        <v>770</v>
      </c>
      <c r="B275" s="0" t="s">
        <v>155</v>
      </c>
      <c r="C275" s="0" t="s">
        <v>736</v>
      </c>
      <c r="D275" s="0" t="n">
        <v>0.192166457577722</v>
      </c>
      <c r="E275" s="7" t="n">
        <v>78.2356955646294</v>
      </c>
      <c r="F275" s="7" t="n">
        <v>406.651359609375</v>
      </c>
    </row>
    <row r="276" customFormat="false" ht="15.8" hidden="false" customHeight="false" outlineLevel="0" collapsed="false">
      <c r="A276" s="0" t="s">
        <v>770</v>
      </c>
      <c r="B276" s="0" t="s">
        <v>738</v>
      </c>
      <c r="C276" s="0" t="s">
        <v>738</v>
      </c>
      <c r="D276" s="0" t="n">
        <v>0.15</v>
      </c>
      <c r="E276" s="7" t="n">
        <v>20</v>
      </c>
      <c r="F276" s="7" t="n">
        <v>0</v>
      </c>
    </row>
    <row r="277" customFormat="false" ht="15.8" hidden="false" customHeight="false" outlineLevel="0" collapsed="false">
      <c r="A277" s="0" t="s">
        <v>771</v>
      </c>
      <c r="B277" s="0" t="s">
        <v>155</v>
      </c>
      <c r="C277" s="0" t="s">
        <v>732</v>
      </c>
      <c r="D277" s="0" t="n">
        <v>0.380351815041427</v>
      </c>
      <c r="E277" s="7" t="n">
        <v>159.54139751229</v>
      </c>
      <c r="F277" s="7" t="n">
        <v>406.651359609375</v>
      </c>
    </row>
    <row r="278" customFormat="false" ht="15.8" hidden="false" customHeight="false" outlineLevel="0" collapsed="false">
      <c r="A278" s="0" t="s">
        <v>771</v>
      </c>
      <c r="B278" s="0" t="s">
        <v>155</v>
      </c>
      <c r="C278" s="0" t="s">
        <v>734</v>
      </c>
      <c r="D278" s="0" t="n">
        <v>0.124609553423817</v>
      </c>
      <c r="E278" s="7" t="n">
        <v>50.8349930796296</v>
      </c>
      <c r="F278" s="7" t="n">
        <v>406.651359609375</v>
      </c>
    </row>
    <row r="279" customFormat="false" ht="15.8" hidden="false" customHeight="false" outlineLevel="0" collapsed="false">
      <c r="A279" s="0" t="s">
        <v>771</v>
      </c>
      <c r="B279" s="0" t="s">
        <v>155</v>
      </c>
      <c r="C279" s="0" t="s">
        <v>736</v>
      </c>
      <c r="D279" s="0" t="n">
        <v>0.192166457577722</v>
      </c>
      <c r="E279" s="7" t="n">
        <v>78.2356955646294</v>
      </c>
      <c r="F279" s="7" t="n">
        <v>406.651359609375</v>
      </c>
    </row>
    <row r="280" customFormat="false" ht="15.8" hidden="false" customHeight="false" outlineLevel="0" collapsed="false">
      <c r="A280" s="0" t="s">
        <v>771</v>
      </c>
      <c r="B280" s="0" t="s">
        <v>738</v>
      </c>
      <c r="C280" s="0" t="s">
        <v>738</v>
      </c>
      <c r="D280" s="0" t="n">
        <v>0.15</v>
      </c>
      <c r="E280" s="7" t="n">
        <v>20</v>
      </c>
      <c r="F280" s="7" t="n">
        <v>0</v>
      </c>
    </row>
    <row r="281" customFormat="false" ht="15.8" hidden="false" customHeight="false" outlineLevel="0" collapsed="false">
      <c r="A281" s="0" t="s">
        <v>772</v>
      </c>
      <c r="B281" s="0" t="s">
        <v>155</v>
      </c>
      <c r="C281" s="0" t="s">
        <v>732</v>
      </c>
      <c r="D281" s="0" t="n">
        <v>0.380351815041427</v>
      </c>
      <c r="E281" s="7" t="n">
        <v>159.54139751229</v>
      </c>
      <c r="F281" s="7" t="n">
        <v>406.651359609375</v>
      </c>
    </row>
    <row r="282" customFormat="false" ht="15.8" hidden="false" customHeight="false" outlineLevel="0" collapsed="false">
      <c r="A282" s="0" t="s">
        <v>772</v>
      </c>
      <c r="B282" s="0" t="s">
        <v>155</v>
      </c>
      <c r="C282" s="0" t="s">
        <v>734</v>
      </c>
      <c r="D282" s="0" t="n">
        <v>0.124609553423817</v>
      </c>
      <c r="E282" s="7" t="n">
        <v>50.8349930796296</v>
      </c>
      <c r="F282" s="7" t="n">
        <v>406.651359609375</v>
      </c>
    </row>
    <row r="283" customFormat="false" ht="15.8" hidden="false" customHeight="false" outlineLevel="0" collapsed="false">
      <c r="A283" s="0" t="s">
        <v>772</v>
      </c>
      <c r="B283" s="0" t="s">
        <v>155</v>
      </c>
      <c r="C283" s="0" t="s">
        <v>736</v>
      </c>
      <c r="D283" s="0" t="n">
        <v>0.192166457577722</v>
      </c>
      <c r="E283" s="7" t="n">
        <v>78.2356955646294</v>
      </c>
      <c r="F283" s="7" t="n">
        <v>406.651359609375</v>
      </c>
    </row>
    <row r="284" customFormat="false" ht="15.8" hidden="false" customHeight="false" outlineLevel="0" collapsed="false">
      <c r="A284" s="0" t="s">
        <v>772</v>
      </c>
      <c r="B284" s="0" t="s">
        <v>738</v>
      </c>
      <c r="C284" s="0" t="s">
        <v>738</v>
      </c>
      <c r="D284" s="0" t="n">
        <v>0.15</v>
      </c>
      <c r="E284" s="7" t="n">
        <v>20</v>
      </c>
      <c r="F284" s="7" t="n">
        <v>0</v>
      </c>
    </row>
    <row r="285" customFormat="false" ht="15.8" hidden="false" customHeight="false" outlineLevel="0" collapsed="false">
      <c r="A285" s="0" t="s">
        <v>773</v>
      </c>
      <c r="B285" s="0" t="s">
        <v>155</v>
      </c>
      <c r="C285" s="0" t="s">
        <v>732</v>
      </c>
      <c r="D285" s="0" t="n">
        <v>0.380351815041427</v>
      </c>
      <c r="E285" s="7" t="n">
        <v>159.54139751229</v>
      </c>
      <c r="F285" s="7" t="n">
        <v>406.651359609375</v>
      </c>
    </row>
    <row r="286" customFormat="false" ht="15.8" hidden="false" customHeight="false" outlineLevel="0" collapsed="false">
      <c r="A286" s="0" t="s">
        <v>773</v>
      </c>
      <c r="B286" s="0" t="s">
        <v>155</v>
      </c>
      <c r="C286" s="0" t="s">
        <v>734</v>
      </c>
      <c r="D286" s="0" t="n">
        <v>0.124609553423817</v>
      </c>
      <c r="E286" s="7" t="n">
        <v>50.8349930796296</v>
      </c>
      <c r="F286" s="7" t="n">
        <v>406.651359609375</v>
      </c>
    </row>
    <row r="287" customFormat="false" ht="15.8" hidden="false" customHeight="false" outlineLevel="0" collapsed="false">
      <c r="A287" s="0" t="s">
        <v>773</v>
      </c>
      <c r="B287" s="0" t="s">
        <v>155</v>
      </c>
      <c r="C287" s="0" t="s">
        <v>736</v>
      </c>
      <c r="D287" s="0" t="n">
        <v>0.192166457577722</v>
      </c>
      <c r="E287" s="7" t="n">
        <v>78.2356955646294</v>
      </c>
      <c r="F287" s="7" t="n">
        <v>406.651359609375</v>
      </c>
    </row>
    <row r="288" customFormat="false" ht="15.8" hidden="false" customHeight="false" outlineLevel="0" collapsed="false">
      <c r="A288" s="0" t="s">
        <v>773</v>
      </c>
      <c r="B288" s="0" t="s">
        <v>738</v>
      </c>
      <c r="C288" s="0" t="s">
        <v>738</v>
      </c>
      <c r="D288" s="0" t="n">
        <v>0.15</v>
      </c>
      <c r="E288" s="7" t="n">
        <v>20</v>
      </c>
      <c r="F288" s="7" t="n">
        <v>0</v>
      </c>
    </row>
    <row r="289" customFormat="false" ht="15.8" hidden="false" customHeight="false" outlineLevel="0" collapsed="false">
      <c r="A289" s="0" t="s">
        <v>419</v>
      </c>
      <c r="B289" s="0" t="s">
        <v>155</v>
      </c>
      <c r="C289" s="0" t="s">
        <v>734</v>
      </c>
      <c r="D289" s="0" t="n">
        <v>0.490077504053689</v>
      </c>
      <c r="E289" s="7" t="n">
        <v>125.9136</v>
      </c>
      <c r="F289" s="7" t="n">
        <v>459.7158</v>
      </c>
    </row>
    <row r="290" customFormat="false" ht="15.8" hidden="false" customHeight="false" outlineLevel="0" collapsed="false">
      <c r="A290" s="0" t="s">
        <v>419</v>
      </c>
      <c r="B290" s="0" t="s">
        <v>239</v>
      </c>
      <c r="C290" s="0" t="s">
        <v>735</v>
      </c>
      <c r="D290" s="0" t="n">
        <v>0</v>
      </c>
      <c r="E290" s="7" t="n">
        <v>0</v>
      </c>
      <c r="F290" s="7" t="n">
        <v>0</v>
      </c>
    </row>
    <row r="291" customFormat="false" ht="15.8" hidden="false" customHeight="false" outlineLevel="0" collapsed="false">
      <c r="A291" s="0" t="s">
        <v>419</v>
      </c>
      <c r="B291" s="0" t="s">
        <v>155</v>
      </c>
      <c r="C291" s="0" t="s">
        <v>736</v>
      </c>
      <c r="D291" s="0" t="n">
        <v>0.686108505675164</v>
      </c>
      <c r="E291" s="7" t="n">
        <v>153.19488</v>
      </c>
      <c r="F291" s="7" t="n">
        <v>906.9714</v>
      </c>
    </row>
    <row r="292" customFormat="false" ht="15.8" hidden="false" customHeight="false" outlineLevel="0" collapsed="false">
      <c r="A292" s="0" t="s">
        <v>419</v>
      </c>
      <c r="B292" s="0" t="s">
        <v>239</v>
      </c>
      <c r="C292" s="0" t="s">
        <v>737</v>
      </c>
      <c r="D292" s="0" t="n">
        <v>0</v>
      </c>
      <c r="E292" s="7" t="n">
        <v>0</v>
      </c>
      <c r="F292" s="7" t="n">
        <v>0</v>
      </c>
    </row>
    <row r="293" customFormat="false" ht="15.8" hidden="false" customHeight="false" outlineLevel="0" collapsed="false">
      <c r="A293" s="0" t="s">
        <v>419</v>
      </c>
      <c r="B293" s="0" t="s">
        <v>155</v>
      </c>
      <c r="C293" s="0" t="s">
        <v>732</v>
      </c>
      <c r="D293" s="0" t="n">
        <v>0.907550933432757</v>
      </c>
      <c r="E293" s="7" t="n">
        <v>240.948847036245</v>
      </c>
      <c r="F293" s="7" t="n">
        <v>4875.7214</v>
      </c>
    </row>
    <row r="294" customFormat="false" ht="15.8" hidden="false" customHeight="false" outlineLevel="0" collapsed="false">
      <c r="A294" s="0" t="s">
        <v>419</v>
      </c>
      <c r="B294" s="0" t="s">
        <v>239</v>
      </c>
      <c r="C294" s="0" t="s">
        <v>733</v>
      </c>
      <c r="D294" s="0" t="n">
        <v>0</v>
      </c>
      <c r="E294" s="7" t="n">
        <v>0</v>
      </c>
      <c r="F294" s="7" t="n">
        <v>0</v>
      </c>
    </row>
    <row r="295" customFormat="false" ht="15.8" hidden="false" customHeight="false" outlineLevel="0" collapsed="false">
      <c r="A295" s="0" t="s">
        <v>419</v>
      </c>
      <c r="B295" s="0" t="s">
        <v>738</v>
      </c>
      <c r="C295" s="0" t="s">
        <v>738</v>
      </c>
      <c r="D295" s="0" t="n">
        <v>0.15</v>
      </c>
      <c r="E295" s="7" t="n">
        <v>20</v>
      </c>
      <c r="F295" s="7" t="n">
        <v>0</v>
      </c>
    </row>
    <row r="296" customFormat="false" ht="15.8" hidden="false" customHeight="false" outlineLevel="0" collapsed="false">
      <c r="A296" s="0" t="s">
        <v>558</v>
      </c>
      <c r="B296" s="0" t="s">
        <v>155</v>
      </c>
      <c r="C296" s="0" t="s">
        <v>734</v>
      </c>
      <c r="D296" s="0" t="n">
        <v>0.376262131903225</v>
      </c>
      <c r="E296" s="7" t="n">
        <v>220.3488</v>
      </c>
      <c r="F296" s="7" t="n">
        <v>459.7158</v>
      </c>
    </row>
    <row r="297" customFormat="false" ht="15.8" hidden="false" customHeight="false" outlineLevel="0" collapsed="false">
      <c r="A297" s="0" t="s">
        <v>558</v>
      </c>
      <c r="B297" s="0" t="s">
        <v>239</v>
      </c>
      <c r="C297" s="0" t="s">
        <v>735</v>
      </c>
      <c r="D297" s="0" t="n">
        <v>0</v>
      </c>
      <c r="E297" s="7" t="n">
        <v>0</v>
      </c>
      <c r="F297" s="7" t="n">
        <v>0</v>
      </c>
    </row>
    <row r="298" customFormat="false" ht="15.8" hidden="false" customHeight="false" outlineLevel="0" collapsed="false">
      <c r="A298" s="0" t="s">
        <v>558</v>
      </c>
      <c r="B298" s="0" t="s">
        <v>155</v>
      </c>
      <c r="C298" s="0" t="s">
        <v>736</v>
      </c>
      <c r="D298" s="0" t="n">
        <v>0.68153140873037</v>
      </c>
      <c r="E298" s="7" t="n">
        <v>440.6976</v>
      </c>
      <c r="F298" s="7" t="n">
        <v>459.7158</v>
      </c>
    </row>
    <row r="299" customFormat="false" ht="15.8" hidden="false" customHeight="false" outlineLevel="0" collapsed="false">
      <c r="A299" s="0" t="s">
        <v>558</v>
      </c>
      <c r="B299" s="0" t="s">
        <v>239</v>
      </c>
      <c r="C299" s="0" t="s">
        <v>737</v>
      </c>
      <c r="D299" s="0" t="n">
        <v>0</v>
      </c>
      <c r="E299" s="7" t="n">
        <v>0</v>
      </c>
      <c r="F299" s="7" t="n">
        <v>0</v>
      </c>
    </row>
    <row r="300" customFormat="false" ht="15.8" hidden="false" customHeight="false" outlineLevel="0" collapsed="false">
      <c r="A300" s="0" t="s">
        <v>558</v>
      </c>
      <c r="B300" s="0" t="s">
        <v>155</v>
      </c>
      <c r="C300" s="0" t="s">
        <v>732</v>
      </c>
      <c r="D300" s="0" t="n">
        <v>0.788809500845335</v>
      </c>
      <c r="E300" s="7" t="n">
        <v>524.468237087593</v>
      </c>
      <c r="F300" s="7" t="n">
        <v>459.7158</v>
      </c>
    </row>
    <row r="301" customFormat="false" ht="15.8" hidden="false" customHeight="false" outlineLevel="0" collapsed="false">
      <c r="A301" s="0" t="s">
        <v>558</v>
      </c>
      <c r="B301" s="0" t="s">
        <v>239</v>
      </c>
      <c r="C301" s="0" t="s">
        <v>733</v>
      </c>
      <c r="D301" s="0" t="n">
        <v>0</v>
      </c>
      <c r="E301" s="7" t="n">
        <v>0</v>
      </c>
      <c r="F301" s="7" t="n">
        <v>0</v>
      </c>
    </row>
    <row r="302" customFormat="false" ht="15.8" hidden="false" customHeight="false" outlineLevel="0" collapsed="false">
      <c r="A302" s="0" t="s">
        <v>558</v>
      </c>
      <c r="B302" s="0" t="s">
        <v>738</v>
      </c>
      <c r="C302" s="0" t="s">
        <v>738</v>
      </c>
      <c r="D302" s="0" t="n">
        <v>0.15</v>
      </c>
      <c r="E302" s="7" t="n">
        <v>20</v>
      </c>
      <c r="F302" s="7" t="n">
        <v>0</v>
      </c>
    </row>
    <row r="303" customFormat="false" ht="15.8" hidden="false" customHeight="false" outlineLevel="0" collapsed="false">
      <c r="A303" s="0" t="s">
        <v>704</v>
      </c>
      <c r="B303" s="0" t="s">
        <v>155</v>
      </c>
      <c r="C303" s="0" t="s">
        <v>734</v>
      </c>
      <c r="D303" s="0" t="n">
        <v>0.510149736812209</v>
      </c>
      <c r="E303" s="7" t="n">
        <v>125.9136</v>
      </c>
      <c r="F303" s="7" t="n">
        <v>459.7158</v>
      </c>
    </row>
    <row r="304" customFormat="false" ht="15.8" hidden="false" customHeight="false" outlineLevel="0" collapsed="false">
      <c r="A304" s="0" t="s">
        <v>704</v>
      </c>
      <c r="B304" s="0" t="s">
        <v>239</v>
      </c>
      <c r="C304" s="0" t="s">
        <v>735</v>
      </c>
      <c r="D304" s="0" t="n">
        <v>0</v>
      </c>
      <c r="E304" s="7" t="n">
        <v>0</v>
      </c>
      <c r="F304" s="7" t="n">
        <v>0</v>
      </c>
    </row>
    <row r="305" customFormat="false" ht="15.8" hidden="false" customHeight="false" outlineLevel="0" collapsed="false">
      <c r="A305" s="0" t="s">
        <v>704</v>
      </c>
      <c r="B305" s="0" t="s">
        <v>155</v>
      </c>
      <c r="C305" s="0" t="s">
        <v>736</v>
      </c>
      <c r="D305" s="0" t="n">
        <v>0.714209631537092</v>
      </c>
      <c r="E305" s="7" t="n">
        <v>153.19488</v>
      </c>
      <c r="F305" s="7" t="n">
        <v>906.9714</v>
      </c>
    </row>
    <row r="306" customFormat="false" ht="15.8" hidden="false" customHeight="false" outlineLevel="0" collapsed="false">
      <c r="A306" s="0" t="s">
        <v>704</v>
      </c>
      <c r="B306" s="0" t="s">
        <v>239</v>
      </c>
      <c r="C306" s="0" t="s">
        <v>737</v>
      </c>
      <c r="D306" s="0" t="n">
        <v>0.507326920073843</v>
      </c>
      <c r="E306" s="7" t="n">
        <v>25.18272</v>
      </c>
      <c r="F306" s="7" t="n">
        <v>0</v>
      </c>
    </row>
    <row r="307" customFormat="false" ht="15.8" hidden="false" customHeight="false" outlineLevel="0" collapsed="false">
      <c r="A307" s="0" t="s">
        <v>704</v>
      </c>
      <c r="B307" s="0" t="s">
        <v>155</v>
      </c>
      <c r="C307" s="0" t="s">
        <v>732</v>
      </c>
      <c r="D307" s="0" t="n">
        <v>0.944721734837423</v>
      </c>
      <c r="E307" s="7" t="n">
        <v>240.966805159062</v>
      </c>
      <c r="F307" s="7" t="n">
        <v>3550.7214</v>
      </c>
    </row>
    <row r="308" customFormat="false" ht="15.8" hidden="false" customHeight="false" outlineLevel="0" collapsed="false">
      <c r="A308" s="0" t="s">
        <v>704</v>
      </c>
      <c r="B308" s="0" t="s">
        <v>239</v>
      </c>
      <c r="C308" s="0" t="s">
        <v>733</v>
      </c>
      <c r="D308" s="0" t="n">
        <v>0.603960619135528</v>
      </c>
      <c r="E308" s="7" t="n">
        <v>35.4191766600535</v>
      </c>
      <c r="F308" s="7" t="n">
        <v>0</v>
      </c>
    </row>
    <row r="309" customFormat="false" ht="15.8" hidden="false" customHeight="false" outlineLevel="0" collapsed="false">
      <c r="A309" s="0" t="s">
        <v>704</v>
      </c>
      <c r="B309" s="0" t="s">
        <v>738</v>
      </c>
      <c r="C309" s="0" t="s">
        <v>738</v>
      </c>
      <c r="D309" s="0" t="n">
        <v>0.15</v>
      </c>
      <c r="E309" s="7" t="n">
        <v>20</v>
      </c>
      <c r="F309" s="7" t="n">
        <v>0</v>
      </c>
    </row>
    <row r="310" customFormat="false" ht="15.8" hidden="false" customHeight="false" outlineLevel="0" collapsed="false">
      <c r="A310" s="0" t="s">
        <v>774</v>
      </c>
      <c r="B310" s="0" t="s">
        <v>155</v>
      </c>
      <c r="C310" s="0" t="s">
        <v>732</v>
      </c>
      <c r="D310" s="0" t="n">
        <v>0.380351815041427</v>
      </c>
      <c r="E310" s="7" t="n">
        <v>159.54139751229</v>
      </c>
      <c r="F310" s="7" t="n">
        <v>459.7158</v>
      </c>
    </row>
    <row r="311" customFormat="false" ht="15.8" hidden="false" customHeight="false" outlineLevel="0" collapsed="false">
      <c r="A311" s="0" t="s">
        <v>774</v>
      </c>
      <c r="B311" s="0" t="s">
        <v>155</v>
      </c>
      <c r="C311" s="0" t="s">
        <v>734</v>
      </c>
      <c r="D311" s="0" t="n">
        <v>0.124609553423817</v>
      </c>
      <c r="E311" s="7" t="n">
        <v>50.8349930796296</v>
      </c>
      <c r="F311" s="7" t="n">
        <v>459.7158</v>
      </c>
    </row>
    <row r="312" customFormat="false" ht="15.8" hidden="false" customHeight="false" outlineLevel="0" collapsed="false">
      <c r="A312" s="0" t="s">
        <v>774</v>
      </c>
      <c r="B312" s="0" t="s">
        <v>155</v>
      </c>
      <c r="C312" s="0" t="s">
        <v>736</v>
      </c>
      <c r="D312" s="0" t="n">
        <v>0.192166457577722</v>
      </c>
      <c r="E312" s="7" t="n">
        <v>78.2356955646294</v>
      </c>
      <c r="F312" s="7" t="n">
        <v>459.7158</v>
      </c>
    </row>
    <row r="313" customFormat="false" ht="15.8" hidden="false" customHeight="false" outlineLevel="0" collapsed="false">
      <c r="A313" s="0" t="s">
        <v>774</v>
      </c>
      <c r="B313" s="0" t="s">
        <v>738</v>
      </c>
      <c r="C313" s="0" t="s">
        <v>738</v>
      </c>
      <c r="D313" s="0" t="n">
        <v>0.15</v>
      </c>
      <c r="E313" s="7" t="n">
        <v>20</v>
      </c>
      <c r="F313" s="7" t="n">
        <v>0</v>
      </c>
    </row>
    <row r="314" customFormat="false" ht="15.8" hidden="false" customHeight="false" outlineLevel="0" collapsed="false">
      <c r="A314" s="0" t="s">
        <v>775</v>
      </c>
      <c r="B314" s="0" t="s">
        <v>155</v>
      </c>
      <c r="C314" s="0" t="s">
        <v>732</v>
      </c>
      <c r="D314" s="0" t="n">
        <v>0.380351815041427</v>
      </c>
      <c r="E314" s="7" t="n">
        <v>159.54139751229</v>
      </c>
      <c r="F314" s="7" t="n">
        <v>459.7158</v>
      </c>
    </row>
    <row r="315" customFormat="false" ht="15.8" hidden="false" customHeight="false" outlineLevel="0" collapsed="false">
      <c r="A315" s="0" t="s">
        <v>775</v>
      </c>
      <c r="B315" s="0" t="s">
        <v>155</v>
      </c>
      <c r="C315" s="0" t="s">
        <v>734</v>
      </c>
      <c r="D315" s="0" t="n">
        <v>0.124609553423817</v>
      </c>
      <c r="E315" s="7" t="n">
        <v>50.8349930796296</v>
      </c>
      <c r="F315" s="7" t="n">
        <v>459.7158</v>
      </c>
    </row>
    <row r="316" customFormat="false" ht="15.8" hidden="false" customHeight="false" outlineLevel="0" collapsed="false">
      <c r="A316" s="0" t="s">
        <v>775</v>
      </c>
      <c r="B316" s="0" t="s">
        <v>155</v>
      </c>
      <c r="C316" s="0" t="s">
        <v>736</v>
      </c>
      <c r="D316" s="0" t="n">
        <v>0.192166457577722</v>
      </c>
      <c r="E316" s="7" t="n">
        <v>78.2356955646294</v>
      </c>
      <c r="F316" s="7" t="n">
        <v>459.7158</v>
      </c>
    </row>
    <row r="317" customFormat="false" ht="15.8" hidden="false" customHeight="false" outlineLevel="0" collapsed="false">
      <c r="A317" s="0" t="s">
        <v>775</v>
      </c>
      <c r="B317" s="0" t="s">
        <v>738</v>
      </c>
      <c r="C317" s="0" t="s">
        <v>738</v>
      </c>
      <c r="D317" s="0" t="n">
        <v>0.15</v>
      </c>
      <c r="E317" s="7" t="n">
        <v>20</v>
      </c>
      <c r="F317" s="7" t="n">
        <v>0</v>
      </c>
    </row>
    <row r="318" customFormat="false" ht="15.8" hidden="false" customHeight="false" outlineLevel="0" collapsed="false">
      <c r="A318" s="0" t="s">
        <v>776</v>
      </c>
      <c r="B318" s="0" t="s">
        <v>155</v>
      </c>
      <c r="C318" s="0" t="s">
        <v>732</v>
      </c>
      <c r="D318" s="0" t="n">
        <v>0.380351815041427</v>
      </c>
      <c r="E318" s="7" t="n">
        <v>159.54139751229</v>
      </c>
      <c r="F318" s="7" t="n">
        <v>459.7158</v>
      </c>
    </row>
    <row r="319" customFormat="false" ht="15.8" hidden="false" customHeight="false" outlineLevel="0" collapsed="false">
      <c r="A319" s="0" t="s">
        <v>776</v>
      </c>
      <c r="B319" s="0" t="s">
        <v>155</v>
      </c>
      <c r="C319" s="0" t="s">
        <v>734</v>
      </c>
      <c r="D319" s="0" t="n">
        <v>0.124609553423817</v>
      </c>
      <c r="E319" s="7" t="n">
        <v>50.8349930796296</v>
      </c>
      <c r="F319" s="7" t="n">
        <v>459.7158</v>
      </c>
    </row>
    <row r="320" customFormat="false" ht="15.8" hidden="false" customHeight="false" outlineLevel="0" collapsed="false">
      <c r="A320" s="0" t="s">
        <v>776</v>
      </c>
      <c r="B320" s="0" t="s">
        <v>155</v>
      </c>
      <c r="C320" s="0" t="s">
        <v>736</v>
      </c>
      <c r="D320" s="0" t="n">
        <v>0.192166457577722</v>
      </c>
      <c r="E320" s="7" t="n">
        <v>78.2356955646294</v>
      </c>
      <c r="F320" s="7" t="n">
        <v>459.7158</v>
      </c>
    </row>
    <row r="321" customFormat="false" ht="15.8" hidden="false" customHeight="false" outlineLevel="0" collapsed="false">
      <c r="A321" s="0" t="s">
        <v>776</v>
      </c>
      <c r="B321" s="0" t="s">
        <v>738</v>
      </c>
      <c r="C321" s="0" t="s">
        <v>738</v>
      </c>
      <c r="D321" s="0" t="n">
        <v>0.15</v>
      </c>
      <c r="E321" s="7" t="n">
        <v>20</v>
      </c>
      <c r="F321" s="7" t="n">
        <v>0</v>
      </c>
    </row>
    <row r="322" customFormat="false" ht="15.8" hidden="false" customHeight="false" outlineLevel="0" collapsed="false">
      <c r="A322" s="0" t="s">
        <v>777</v>
      </c>
      <c r="B322" s="0" t="s">
        <v>155</v>
      </c>
      <c r="C322" s="0" t="s">
        <v>732</v>
      </c>
      <c r="D322" s="0" t="n">
        <v>0.380351815041427</v>
      </c>
      <c r="E322" s="7" t="n">
        <v>159.54139751229</v>
      </c>
      <c r="F322" s="7" t="n">
        <v>459.7158</v>
      </c>
    </row>
    <row r="323" customFormat="false" ht="15.8" hidden="false" customHeight="false" outlineLevel="0" collapsed="false">
      <c r="A323" s="0" t="s">
        <v>777</v>
      </c>
      <c r="B323" s="0" t="s">
        <v>155</v>
      </c>
      <c r="C323" s="0" t="s">
        <v>734</v>
      </c>
      <c r="D323" s="0" t="n">
        <v>0.124609553423817</v>
      </c>
      <c r="E323" s="7" t="n">
        <v>50.8349930796296</v>
      </c>
      <c r="F323" s="7" t="n">
        <v>459.7158</v>
      </c>
    </row>
    <row r="324" customFormat="false" ht="15.8" hidden="false" customHeight="false" outlineLevel="0" collapsed="false">
      <c r="A324" s="0" t="s">
        <v>777</v>
      </c>
      <c r="B324" s="0" t="s">
        <v>155</v>
      </c>
      <c r="C324" s="0" t="s">
        <v>736</v>
      </c>
      <c r="D324" s="0" t="n">
        <v>0.192166457577722</v>
      </c>
      <c r="E324" s="7" t="n">
        <v>78.2356955646294</v>
      </c>
      <c r="F324" s="7" t="n">
        <v>459.7158</v>
      </c>
    </row>
    <row r="325" customFormat="false" ht="15.8" hidden="false" customHeight="false" outlineLevel="0" collapsed="false">
      <c r="A325" s="0" t="s">
        <v>777</v>
      </c>
      <c r="B325" s="0" t="s">
        <v>738</v>
      </c>
      <c r="C325" s="0" t="s">
        <v>738</v>
      </c>
      <c r="D325" s="0" t="n">
        <v>0.15</v>
      </c>
      <c r="E325" s="7" t="n">
        <v>20</v>
      </c>
      <c r="F325" s="7" t="n">
        <v>0</v>
      </c>
    </row>
    <row r="326" customFormat="false" ht="15.8" hidden="false" customHeight="false" outlineLevel="0" collapsed="false">
      <c r="A326" s="0" t="s">
        <v>778</v>
      </c>
      <c r="B326" s="0" t="s">
        <v>155</v>
      </c>
      <c r="C326" s="0" t="s">
        <v>732</v>
      </c>
      <c r="D326" s="0" t="n">
        <v>0.380351815041427</v>
      </c>
      <c r="E326" s="7" t="n">
        <v>159.54139751229</v>
      </c>
      <c r="F326" s="7" t="n">
        <v>459.7158</v>
      </c>
    </row>
    <row r="327" customFormat="false" ht="15.8" hidden="false" customHeight="false" outlineLevel="0" collapsed="false">
      <c r="A327" s="0" t="s">
        <v>778</v>
      </c>
      <c r="B327" s="0" t="s">
        <v>155</v>
      </c>
      <c r="C327" s="0" t="s">
        <v>734</v>
      </c>
      <c r="D327" s="0" t="n">
        <v>0.124609553423817</v>
      </c>
      <c r="E327" s="7" t="n">
        <v>50.8349930796296</v>
      </c>
      <c r="F327" s="7" t="n">
        <v>459.7158</v>
      </c>
    </row>
    <row r="328" customFormat="false" ht="15.8" hidden="false" customHeight="false" outlineLevel="0" collapsed="false">
      <c r="A328" s="0" t="s">
        <v>778</v>
      </c>
      <c r="B328" s="0" t="s">
        <v>155</v>
      </c>
      <c r="C328" s="0" t="s">
        <v>736</v>
      </c>
      <c r="D328" s="0" t="n">
        <v>0.192166457577722</v>
      </c>
      <c r="E328" s="7" t="n">
        <v>78.2356955646294</v>
      </c>
      <c r="F328" s="7" t="n">
        <v>459.7158</v>
      </c>
    </row>
    <row r="329" customFormat="false" ht="15.8" hidden="false" customHeight="false" outlineLevel="0" collapsed="false">
      <c r="A329" s="0" t="s">
        <v>778</v>
      </c>
      <c r="B329" s="0" t="s">
        <v>738</v>
      </c>
      <c r="C329" s="0" t="s">
        <v>738</v>
      </c>
      <c r="D329" s="0" t="n">
        <v>0.15</v>
      </c>
      <c r="E329" s="7" t="n">
        <v>20</v>
      </c>
      <c r="F329" s="7" t="n">
        <v>0</v>
      </c>
    </row>
    <row r="330" customFormat="false" ht="15.8" hidden="false" customHeight="false" outlineLevel="0" collapsed="false">
      <c r="A330" s="0" t="s">
        <v>421</v>
      </c>
      <c r="B330" s="0" t="s">
        <v>155</v>
      </c>
      <c r="C330" s="0" t="s">
        <v>734</v>
      </c>
      <c r="D330" s="0" t="n">
        <v>0.483572286741964</v>
      </c>
      <c r="E330" s="7" t="n">
        <v>173.0810766</v>
      </c>
      <c r="F330" s="7" t="n">
        <v>631.926222378125</v>
      </c>
    </row>
    <row r="331" customFormat="false" ht="15.8" hidden="false" customHeight="false" outlineLevel="0" collapsed="false">
      <c r="A331" s="0" t="s">
        <v>421</v>
      </c>
      <c r="B331" s="0" t="s">
        <v>239</v>
      </c>
      <c r="C331" s="0" t="s">
        <v>735</v>
      </c>
      <c r="D331" s="0" t="n">
        <v>0</v>
      </c>
      <c r="E331" s="7" t="n">
        <v>0</v>
      </c>
      <c r="F331" s="7" t="n">
        <v>0</v>
      </c>
    </row>
    <row r="332" customFormat="false" ht="15.8" hidden="false" customHeight="false" outlineLevel="0" collapsed="false">
      <c r="A332" s="0" t="s">
        <v>421</v>
      </c>
      <c r="B332" s="0" t="s">
        <v>155</v>
      </c>
      <c r="C332" s="0" t="s">
        <v>736</v>
      </c>
      <c r="D332" s="0" t="n">
        <v>0.67700120143875</v>
      </c>
      <c r="E332" s="7" t="n">
        <v>210.58197653</v>
      </c>
      <c r="F332" s="7" t="n">
        <v>1246.72462988438</v>
      </c>
    </row>
    <row r="333" customFormat="false" ht="15.8" hidden="false" customHeight="false" outlineLevel="0" collapsed="false">
      <c r="A333" s="0" t="s">
        <v>421</v>
      </c>
      <c r="B333" s="0" t="s">
        <v>239</v>
      </c>
      <c r="C333" s="0" t="s">
        <v>737</v>
      </c>
      <c r="D333" s="0" t="n">
        <v>0</v>
      </c>
      <c r="E333" s="7" t="n">
        <v>0</v>
      </c>
      <c r="F333" s="7" t="n">
        <v>0</v>
      </c>
    </row>
    <row r="334" customFormat="false" ht="15.8" hidden="false" customHeight="false" outlineLevel="0" collapsed="false">
      <c r="A334" s="0" t="s">
        <v>421</v>
      </c>
      <c r="B334" s="0" t="s">
        <v>155</v>
      </c>
      <c r="C334" s="0" t="s">
        <v>732</v>
      </c>
      <c r="D334" s="0" t="n">
        <v>0.895504234707341</v>
      </c>
      <c r="E334" s="7" t="n">
        <v>294.262107015887</v>
      </c>
      <c r="F334" s="7" t="n">
        <v>5215.47462988437</v>
      </c>
    </row>
    <row r="335" customFormat="false" ht="15.8" hidden="false" customHeight="false" outlineLevel="0" collapsed="false">
      <c r="A335" s="0" t="s">
        <v>421</v>
      </c>
      <c r="B335" s="0" t="s">
        <v>239</v>
      </c>
      <c r="C335" s="0" t="s">
        <v>733</v>
      </c>
      <c r="D335" s="0" t="n">
        <v>0</v>
      </c>
      <c r="E335" s="7" t="n">
        <v>0</v>
      </c>
      <c r="F335" s="7" t="n">
        <v>0</v>
      </c>
    </row>
    <row r="336" customFormat="false" ht="15.8" hidden="false" customHeight="false" outlineLevel="0" collapsed="false">
      <c r="A336" s="0" t="s">
        <v>421</v>
      </c>
      <c r="B336" s="0" t="s">
        <v>738</v>
      </c>
      <c r="C336" s="0" t="s">
        <v>738</v>
      </c>
      <c r="D336" s="0" t="n">
        <v>0.15</v>
      </c>
      <c r="E336" s="7" t="n">
        <v>20</v>
      </c>
      <c r="F336" s="7" t="n">
        <v>0</v>
      </c>
    </row>
    <row r="337" customFormat="false" ht="15.8" hidden="false" customHeight="false" outlineLevel="0" collapsed="false">
      <c r="A337" s="0" t="s">
        <v>559</v>
      </c>
      <c r="B337" s="0" t="s">
        <v>155</v>
      </c>
      <c r="C337" s="0" t="s">
        <v>734</v>
      </c>
      <c r="D337" s="0" t="n">
        <v>0.375070123069651</v>
      </c>
      <c r="E337" s="7" t="n">
        <v>302.89188405</v>
      </c>
      <c r="F337" s="7" t="n">
        <v>631.926222378125</v>
      </c>
    </row>
    <row r="338" customFormat="false" ht="15.8" hidden="false" customHeight="false" outlineLevel="0" collapsed="false">
      <c r="A338" s="0" t="s">
        <v>559</v>
      </c>
      <c r="B338" s="0" t="s">
        <v>239</v>
      </c>
      <c r="C338" s="0" t="s">
        <v>735</v>
      </c>
      <c r="D338" s="0" t="n">
        <v>0</v>
      </c>
      <c r="E338" s="7" t="n">
        <v>0</v>
      </c>
      <c r="F338" s="7" t="n">
        <v>0</v>
      </c>
    </row>
    <row r="339" customFormat="false" ht="15.8" hidden="false" customHeight="false" outlineLevel="0" collapsed="false">
      <c r="A339" s="0" t="s">
        <v>559</v>
      </c>
      <c r="B339" s="0" t="s">
        <v>155</v>
      </c>
      <c r="C339" s="0" t="s">
        <v>736</v>
      </c>
      <c r="D339" s="0" t="n">
        <v>0.679372298390311</v>
      </c>
      <c r="E339" s="7" t="n">
        <v>605.7837681</v>
      </c>
      <c r="F339" s="7" t="n">
        <v>631.926222378125</v>
      </c>
    </row>
    <row r="340" customFormat="false" ht="15.8" hidden="false" customHeight="false" outlineLevel="0" collapsed="false">
      <c r="A340" s="0" t="s">
        <v>559</v>
      </c>
      <c r="B340" s="0" t="s">
        <v>239</v>
      </c>
      <c r="C340" s="0" t="s">
        <v>737</v>
      </c>
      <c r="D340" s="0" t="n">
        <v>0</v>
      </c>
      <c r="E340" s="7" t="n">
        <v>0</v>
      </c>
      <c r="F340" s="7" t="n">
        <v>0</v>
      </c>
    </row>
    <row r="341" customFormat="false" ht="15.8" hidden="false" customHeight="false" outlineLevel="0" collapsed="false">
      <c r="A341" s="0" t="s">
        <v>559</v>
      </c>
      <c r="B341" s="0" t="s">
        <v>155</v>
      </c>
      <c r="C341" s="0" t="s">
        <v>732</v>
      </c>
      <c r="D341" s="0" t="n">
        <v>0.786310530544342</v>
      </c>
      <c r="E341" s="7" t="n">
        <v>689.599780230179</v>
      </c>
      <c r="F341" s="7" t="n">
        <v>631.926222378125</v>
      </c>
    </row>
    <row r="342" customFormat="false" ht="15.8" hidden="false" customHeight="false" outlineLevel="0" collapsed="false">
      <c r="A342" s="0" t="s">
        <v>559</v>
      </c>
      <c r="B342" s="0" t="s">
        <v>239</v>
      </c>
      <c r="C342" s="0" t="s">
        <v>733</v>
      </c>
      <c r="D342" s="0" t="n">
        <v>0</v>
      </c>
      <c r="E342" s="7" t="n">
        <v>0</v>
      </c>
      <c r="F342" s="7" t="n">
        <v>0</v>
      </c>
    </row>
    <row r="343" customFormat="false" ht="15.8" hidden="false" customHeight="false" outlineLevel="0" collapsed="false">
      <c r="A343" s="0" t="s">
        <v>559</v>
      </c>
      <c r="B343" s="0" t="s">
        <v>738</v>
      </c>
      <c r="C343" s="0" t="s">
        <v>738</v>
      </c>
      <c r="D343" s="0" t="n">
        <v>0.15</v>
      </c>
      <c r="E343" s="7" t="n">
        <v>20</v>
      </c>
      <c r="F343" s="7" t="n">
        <v>0</v>
      </c>
    </row>
    <row r="344" customFormat="false" ht="15.8" hidden="false" customHeight="false" outlineLevel="0" collapsed="false">
      <c r="A344" s="0" t="s">
        <v>705</v>
      </c>
      <c r="B344" s="0" t="s">
        <v>155</v>
      </c>
      <c r="C344" s="0" t="s">
        <v>734</v>
      </c>
      <c r="D344" s="0" t="n">
        <v>0.509995359836099</v>
      </c>
      <c r="E344" s="7" t="n">
        <v>144.2342305</v>
      </c>
      <c r="F344" s="7" t="n">
        <v>631.926222378125</v>
      </c>
    </row>
    <row r="345" customFormat="false" ht="15.8" hidden="false" customHeight="false" outlineLevel="0" collapsed="false">
      <c r="A345" s="0" t="s">
        <v>705</v>
      </c>
      <c r="B345" s="0" t="s">
        <v>239</v>
      </c>
      <c r="C345" s="0" t="s">
        <v>735</v>
      </c>
      <c r="D345" s="0" t="n">
        <v>0</v>
      </c>
      <c r="E345" s="7" t="n">
        <v>0</v>
      </c>
      <c r="F345" s="7" t="n">
        <v>0</v>
      </c>
    </row>
    <row r="346" customFormat="false" ht="15.8" hidden="false" customHeight="false" outlineLevel="0" collapsed="false">
      <c r="A346" s="0" t="s">
        <v>705</v>
      </c>
      <c r="B346" s="0" t="s">
        <v>155</v>
      </c>
      <c r="C346" s="0" t="s">
        <v>736</v>
      </c>
      <c r="D346" s="0" t="n">
        <v>0.713993503770539</v>
      </c>
      <c r="E346" s="7" t="n">
        <v>181.73513043</v>
      </c>
      <c r="F346" s="7" t="n">
        <v>1246.72462988438</v>
      </c>
    </row>
    <row r="347" customFormat="false" ht="15.8" hidden="false" customHeight="false" outlineLevel="0" collapsed="false">
      <c r="A347" s="0" t="s">
        <v>705</v>
      </c>
      <c r="B347" s="0" t="s">
        <v>239</v>
      </c>
      <c r="C347" s="0" t="s">
        <v>737</v>
      </c>
      <c r="D347" s="0" t="n">
        <v>0.551335643934094</v>
      </c>
      <c r="E347" s="7" t="n">
        <v>34.61621532</v>
      </c>
      <c r="F347" s="7" t="n">
        <v>0</v>
      </c>
    </row>
    <row r="348" customFormat="false" ht="15.8" hidden="false" customHeight="false" outlineLevel="0" collapsed="false">
      <c r="A348" s="0" t="s">
        <v>705</v>
      </c>
      <c r="B348" s="0" t="s">
        <v>155</v>
      </c>
      <c r="C348" s="0" t="s">
        <v>732</v>
      </c>
      <c r="D348" s="0" t="n">
        <v>0.944435851548332</v>
      </c>
      <c r="E348" s="7" t="n">
        <v>269.239293550053</v>
      </c>
      <c r="F348" s="7" t="n">
        <v>3890.47462988437</v>
      </c>
    </row>
    <row r="349" customFormat="false" ht="15.8" hidden="false" customHeight="false" outlineLevel="0" collapsed="false">
      <c r="A349" s="0" t="s">
        <v>705</v>
      </c>
      <c r="B349" s="0" t="s">
        <v>239</v>
      </c>
      <c r="C349" s="0" t="s">
        <v>733</v>
      </c>
      <c r="D349" s="0" t="n">
        <v>0.656351957064398</v>
      </c>
      <c r="E349" s="7" t="n">
        <v>44.6198354243937</v>
      </c>
      <c r="F349" s="7" t="n">
        <v>0</v>
      </c>
    </row>
    <row r="350" customFormat="false" ht="15.8" hidden="false" customHeight="false" outlineLevel="0" collapsed="false">
      <c r="A350" s="0" t="s">
        <v>705</v>
      </c>
      <c r="B350" s="0" t="s">
        <v>738</v>
      </c>
      <c r="C350" s="0" t="s">
        <v>738</v>
      </c>
      <c r="D350" s="0" t="n">
        <v>0.15</v>
      </c>
      <c r="E350" s="7" t="n">
        <v>20</v>
      </c>
      <c r="F350" s="7" t="n">
        <v>0</v>
      </c>
    </row>
    <row r="351" customFormat="false" ht="15.8" hidden="false" customHeight="false" outlineLevel="0" collapsed="false">
      <c r="A351" s="0" t="s">
        <v>779</v>
      </c>
      <c r="B351" s="0" t="s">
        <v>155</v>
      </c>
      <c r="C351" s="0" t="s">
        <v>732</v>
      </c>
      <c r="D351" s="0" t="n">
        <v>0.380351815041427</v>
      </c>
      <c r="E351" s="7" t="n">
        <v>159.54139751229</v>
      </c>
      <c r="F351" s="7" t="n">
        <v>631.926222378125</v>
      </c>
    </row>
    <row r="352" customFormat="false" ht="15.8" hidden="false" customHeight="false" outlineLevel="0" collapsed="false">
      <c r="A352" s="0" t="s">
        <v>779</v>
      </c>
      <c r="B352" s="0" t="s">
        <v>155</v>
      </c>
      <c r="C352" s="0" t="s">
        <v>734</v>
      </c>
      <c r="D352" s="0" t="n">
        <v>0.124609553423817</v>
      </c>
      <c r="E352" s="7" t="n">
        <v>50.8349930796296</v>
      </c>
      <c r="F352" s="7" t="n">
        <v>631.926222378125</v>
      </c>
    </row>
    <row r="353" customFormat="false" ht="15.8" hidden="false" customHeight="false" outlineLevel="0" collapsed="false">
      <c r="A353" s="0" t="s">
        <v>779</v>
      </c>
      <c r="B353" s="0" t="s">
        <v>155</v>
      </c>
      <c r="C353" s="0" t="s">
        <v>736</v>
      </c>
      <c r="D353" s="0" t="n">
        <v>0.192166457577722</v>
      </c>
      <c r="E353" s="7" t="n">
        <v>78.2356955646294</v>
      </c>
      <c r="F353" s="7" t="n">
        <v>631.926222378125</v>
      </c>
    </row>
    <row r="354" customFormat="false" ht="15.8" hidden="false" customHeight="false" outlineLevel="0" collapsed="false">
      <c r="A354" s="0" t="s">
        <v>779</v>
      </c>
      <c r="B354" s="0" t="s">
        <v>738</v>
      </c>
      <c r="C354" s="0" t="s">
        <v>738</v>
      </c>
      <c r="D354" s="0" t="n">
        <v>0.15</v>
      </c>
      <c r="E354" s="7" t="n">
        <v>20</v>
      </c>
      <c r="F354" s="7" t="n">
        <v>0</v>
      </c>
    </row>
    <row r="355" customFormat="false" ht="15.8" hidden="false" customHeight="false" outlineLevel="0" collapsed="false">
      <c r="A355" s="0" t="s">
        <v>780</v>
      </c>
      <c r="B355" s="0" t="s">
        <v>155</v>
      </c>
      <c r="C355" s="0" t="s">
        <v>732</v>
      </c>
      <c r="D355" s="0" t="n">
        <v>0.380351815041427</v>
      </c>
      <c r="E355" s="7" t="n">
        <v>159.54139751229</v>
      </c>
      <c r="F355" s="7" t="n">
        <v>631.926222378125</v>
      </c>
    </row>
    <row r="356" customFormat="false" ht="15.8" hidden="false" customHeight="false" outlineLevel="0" collapsed="false">
      <c r="A356" s="0" t="s">
        <v>780</v>
      </c>
      <c r="B356" s="0" t="s">
        <v>155</v>
      </c>
      <c r="C356" s="0" t="s">
        <v>734</v>
      </c>
      <c r="D356" s="0" t="n">
        <v>0.124609553423817</v>
      </c>
      <c r="E356" s="7" t="n">
        <v>50.8349930796296</v>
      </c>
      <c r="F356" s="7" t="n">
        <v>631.926222378125</v>
      </c>
    </row>
    <row r="357" customFormat="false" ht="15.8" hidden="false" customHeight="false" outlineLevel="0" collapsed="false">
      <c r="A357" s="0" t="s">
        <v>780</v>
      </c>
      <c r="B357" s="0" t="s">
        <v>155</v>
      </c>
      <c r="C357" s="0" t="s">
        <v>736</v>
      </c>
      <c r="D357" s="0" t="n">
        <v>0.192166457577722</v>
      </c>
      <c r="E357" s="7" t="n">
        <v>78.2356955646294</v>
      </c>
      <c r="F357" s="7" t="n">
        <v>631.926222378125</v>
      </c>
    </row>
    <row r="358" customFormat="false" ht="15.8" hidden="false" customHeight="false" outlineLevel="0" collapsed="false">
      <c r="A358" s="0" t="s">
        <v>780</v>
      </c>
      <c r="B358" s="0" t="s">
        <v>738</v>
      </c>
      <c r="C358" s="0" t="s">
        <v>738</v>
      </c>
      <c r="D358" s="0" t="n">
        <v>0.15</v>
      </c>
      <c r="E358" s="7" t="n">
        <v>20</v>
      </c>
      <c r="F358" s="7" t="n">
        <v>0</v>
      </c>
    </row>
    <row r="359" customFormat="false" ht="15.8" hidden="false" customHeight="false" outlineLevel="0" collapsed="false">
      <c r="A359" s="0" t="s">
        <v>781</v>
      </c>
      <c r="B359" s="0" t="s">
        <v>155</v>
      </c>
      <c r="C359" s="0" t="s">
        <v>732</v>
      </c>
      <c r="D359" s="0" t="n">
        <v>0.380351815041427</v>
      </c>
      <c r="E359" s="7" t="n">
        <v>159.54139751229</v>
      </c>
      <c r="F359" s="7" t="n">
        <v>631.926222378125</v>
      </c>
    </row>
    <row r="360" customFormat="false" ht="15.8" hidden="false" customHeight="false" outlineLevel="0" collapsed="false">
      <c r="A360" s="0" t="s">
        <v>781</v>
      </c>
      <c r="B360" s="0" t="s">
        <v>155</v>
      </c>
      <c r="C360" s="0" t="s">
        <v>734</v>
      </c>
      <c r="D360" s="0" t="n">
        <v>0.124609553423817</v>
      </c>
      <c r="E360" s="7" t="n">
        <v>50.8349930796296</v>
      </c>
      <c r="F360" s="7" t="n">
        <v>631.926222378125</v>
      </c>
    </row>
    <row r="361" customFormat="false" ht="15.8" hidden="false" customHeight="false" outlineLevel="0" collapsed="false">
      <c r="A361" s="0" t="s">
        <v>781</v>
      </c>
      <c r="B361" s="0" t="s">
        <v>155</v>
      </c>
      <c r="C361" s="0" t="s">
        <v>736</v>
      </c>
      <c r="D361" s="0" t="n">
        <v>0.192166457577722</v>
      </c>
      <c r="E361" s="7" t="n">
        <v>78.2356955646294</v>
      </c>
      <c r="F361" s="7" t="n">
        <v>631.926222378125</v>
      </c>
    </row>
    <row r="362" customFormat="false" ht="15.8" hidden="false" customHeight="false" outlineLevel="0" collapsed="false">
      <c r="A362" s="0" t="s">
        <v>781</v>
      </c>
      <c r="B362" s="0" t="s">
        <v>738</v>
      </c>
      <c r="C362" s="0" t="s">
        <v>738</v>
      </c>
      <c r="D362" s="0" t="n">
        <v>0.15</v>
      </c>
      <c r="E362" s="7" t="n">
        <v>20</v>
      </c>
      <c r="F362" s="7" t="n">
        <v>0</v>
      </c>
    </row>
    <row r="363" customFormat="false" ht="15.8" hidden="false" customHeight="false" outlineLevel="0" collapsed="false">
      <c r="A363" s="0" t="s">
        <v>782</v>
      </c>
      <c r="B363" s="0" t="s">
        <v>155</v>
      </c>
      <c r="C363" s="0" t="s">
        <v>732</v>
      </c>
      <c r="D363" s="0" t="n">
        <v>0.380351815041427</v>
      </c>
      <c r="E363" s="7" t="n">
        <v>159.54139751229</v>
      </c>
      <c r="F363" s="7" t="n">
        <v>631.926222378125</v>
      </c>
    </row>
    <row r="364" customFormat="false" ht="15.8" hidden="false" customHeight="false" outlineLevel="0" collapsed="false">
      <c r="A364" s="0" t="s">
        <v>782</v>
      </c>
      <c r="B364" s="0" t="s">
        <v>155</v>
      </c>
      <c r="C364" s="0" t="s">
        <v>734</v>
      </c>
      <c r="D364" s="0" t="n">
        <v>0.124609553423817</v>
      </c>
      <c r="E364" s="7" t="n">
        <v>50.8349930796296</v>
      </c>
      <c r="F364" s="7" t="n">
        <v>631.926222378125</v>
      </c>
    </row>
    <row r="365" customFormat="false" ht="15.8" hidden="false" customHeight="false" outlineLevel="0" collapsed="false">
      <c r="A365" s="0" t="s">
        <v>782</v>
      </c>
      <c r="B365" s="0" t="s">
        <v>155</v>
      </c>
      <c r="C365" s="0" t="s">
        <v>736</v>
      </c>
      <c r="D365" s="0" t="n">
        <v>0.192166457577722</v>
      </c>
      <c r="E365" s="7" t="n">
        <v>78.2356955646294</v>
      </c>
      <c r="F365" s="7" t="n">
        <v>631.926222378125</v>
      </c>
    </row>
    <row r="366" customFormat="false" ht="15.8" hidden="false" customHeight="false" outlineLevel="0" collapsed="false">
      <c r="A366" s="0" t="s">
        <v>782</v>
      </c>
      <c r="B366" s="0" t="s">
        <v>738</v>
      </c>
      <c r="C366" s="0" t="s">
        <v>738</v>
      </c>
      <c r="D366" s="0" t="n">
        <v>0.15</v>
      </c>
      <c r="E366" s="7" t="n">
        <v>20</v>
      </c>
      <c r="F366" s="7" t="n">
        <v>0</v>
      </c>
    </row>
    <row r="367" customFormat="false" ht="15.8" hidden="false" customHeight="false" outlineLevel="0" collapsed="false">
      <c r="A367" s="0" t="s">
        <v>783</v>
      </c>
      <c r="B367" s="0" t="s">
        <v>155</v>
      </c>
      <c r="C367" s="0" t="s">
        <v>732</v>
      </c>
      <c r="D367" s="0" t="n">
        <v>0.380351815041427</v>
      </c>
      <c r="E367" s="7" t="n">
        <v>159.54139751229</v>
      </c>
      <c r="F367" s="7" t="n">
        <v>631.926222378125</v>
      </c>
    </row>
    <row r="368" customFormat="false" ht="15.8" hidden="false" customHeight="false" outlineLevel="0" collapsed="false">
      <c r="A368" s="0" t="s">
        <v>783</v>
      </c>
      <c r="B368" s="0" t="s">
        <v>155</v>
      </c>
      <c r="C368" s="0" t="s">
        <v>734</v>
      </c>
      <c r="D368" s="0" t="n">
        <v>0.124609553423817</v>
      </c>
      <c r="E368" s="7" t="n">
        <v>50.8349930796296</v>
      </c>
      <c r="F368" s="7" t="n">
        <v>631.926222378125</v>
      </c>
    </row>
    <row r="369" customFormat="false" ht="15.8" hidden="false" customHeight="false" outlineLevel="0" collapsed="false">
      <c r="A369" s="0" t="s">
        <v>783</v>
      </c>
      <c r="B369" s="0" t="s">
        <v>155</v>
      </c>
      <c r="C369" s="0" t="s">
        <v>736</v>
      </c>
      <c r="D369" s="0" t="n">
        <v>0.192166457577722</v>
      </c>
      <c r="E369" s="7" t="n">
        <v>78.2356955646294</v>
      </c>
      <c r="F369" s="7" t="n">
        <v>631.926222378125</v>
      </c>
    </row>
    <row r="370" customFormat="false" ht="15.8" hidden="false" customHeight="false" outlineLevel="0" collapsed="false">
      <c r="A370" s="0" t="s">
        <v>783</v>
      </c>
      <c r="B370" s="0" t="s">
        <v>738</v>
      </c>
      <c r="C370" s="0" t="s">
        <v>738</v>
      </c>
      <c r="D370" s="0" t="n">
        <v>0.15</v>
      </c>
      <c r="E370" s="7" t="n">
        <v>20</v>
      </c>
      <c r="F370" s="7" t="n">
        <v>0</v>
      </c>
    </row>
    <row r="371" customFormat="false" ht="15.8" hidden="false" customHeight="false" outlineLevel="0" collapsed="false">
      <c r="A371" s="0" t="s">
        <v>282</v>
      </c>
      <c r="B371" s="0" t="s">
        <v>155</v>
      </c>
      <c r="C371" s="0" t="s">
        <v>734</v>
      </c>
      <c r="D371" s="0" t="n">
        <v>0.136372769352527</v>
      </c>
      <c r="E371" s="7" t="n">
        <v>141.75</v>
      </c>
      <c r="F371" s="7" t="n">
        <v>354.88125</v>
      </c>
    </row>
    <row r="372" customFormat="false" ht="15.8" hidden="false" customHeight="false" outlineLevel="0" collapsed="false">
      <c r="A372" s="0" t="s">
        <v>282</v>
      </c>
      <c r="B372" s="0" t="s">
        <v>239</v>
      </c>
      <c r="C372" s="0" t="s">
        <v>735</v>
      </c>
      <c r="D372" s="0" t="n">
        <v>0.0691517365483555</v>
      </c>
      <c r="E372" s="7" t="n">
        <v>141.75</v>
      </c>
      <c r="F372" s="7" t="n">
        <v>354.88125</v>
      </c>
    </row>
    <row r="373" customFormat="false" ht="15.8" hidden="false" customHeight="false" outlineLevel="0" collapsed="false">
      <c r="A373" s="0" t="s">
        <v>282</v>
      </c>
      <c r="B373" s="0" t="s">
        <v>155</v>
      </c>
      <c r="C373" s="0" t="s">
        <v>736</v>
      </c>
      <c r="D373" s="0" t="n">
        <v>0.190921877093538</v>
      </c>
      <c r="E373" s="7" t="n">
        <v>150.525</v>
      </c>
      <c r="F373" s="7" t="n">
        <v>700.14375</v>
      </c>
    </row>
    <row r="374" customFormat="false" ht="15.8" hidden="false" customHeight="false" outlineLevel="0" collapsed="false">
      <c r="A374" s="0" t="s">
        <v>282</v>
      </c>
      <c r="B374" s="0" t="s">
        <v>239</v>
      </c>
      <c r="C374" s="0" t="s">
        <v>737</v>
      </c>
      <c r="D374" s="0" t="n">
        <v>0.0968124311676977</v>
      </c>
      <c r="E374" s="7" t="n">
        <v>141.75</v>
      </c>
      <c r="F374" s="7" t="n">
        <v>354.88125</v>
      </c>
    </row>
    <row r="375" customFormat="false" ht="15.8" hidden="false" customHeight="false" outlineLevel="0" collapsed="false">
      <c r="A375" s="0" t="s">
        <v>282</v>
      </c>
      <c r="B375" s="0" t="s">
        <v>155</v>
      </c>
      <c r="C375" s="0" t="s">
        <v>732</v>
      </c>
      <c r="D375" s="0" t="n">
        <v>0.902703910607744</v>
      </c>
      <c r="E375" s="7" t="n">
        <v>276.525</v>
      </c>
      <c r="F375" s="7" t="n">
        <v>3872.64375</v>
      </c>
    </row>
    <row r="376" customFormat="false" ht="15.8" hidden="false" customHeight="false" outlineLevel="0" collapsed="false">
      <c r="A376" s="0" t="s">
        <v>282</v>
      </c>
      <c r="B376" s="0" t="s">
        <v>239</v>
      </c>
      <c r="C376" s="0" t="s">
        <v>733</v>
      </c>
      <c r="D376" s="0" t="n">
        <v>0.411967792202969</v>
      </c>
      <c r="E376" s="7" t="n">
        <v>186.75</v>
      </c>
      <c r="F376" s="7" t="n">
        <v>354.88125</v>
      </c>
    </row>
    <row r="377" customFormat="false" ht="15.8" hidden="false" customHeight="false" outlineLevel="0" collapsed="false">
      <c r="A377" s="0" t="s">
        <v>282</v>
      </c>
      <c r="B377" s="0" t="s">
        <v>738</v>
      </c>
      <c r="C377" s="0" t="s">
        <v>738</v>
      </c>
      <c r="D377" s="0" t="n">
        <v>0.15</v>
      </c>
      <c r="E377" s="7" t="n">
        <v>20</v>
      </c>
      <c r="F377" s="7" t="n">
        <v>0</v>
      </c>
    </row>
    <row r="378" customFormat="false" ht="15.8" hidden="false" customHeight="false" outlineLevel="0" collapsed="false">
      <c r="A378" s="0" t="s">
        <v>488</v>
      </c>
      <c r="B378" s="0" t="s">
        <v>155</v>
      </c>
      <c r="C378" s="0" t="s">
        <v>734</v>
      </c>
      <c r="D378" s="0" t="n">
        <v>0.120440131562131</v>
      </c>
      <c r="E378" s="7" t="n">
        <v>141.75</v>
      </c>
      <c r="F378" s="7" t="n">
        <v>354.88125</v>
      </c>
    </row>
    <row r="379" customFormat="false" ht="15.8" hidden="false" customHeight="false" outlineLevel="0" collapsed="false">
      <c r="A379" s="0" t="s">
        <v>488</v>
      </c>
      <c r="B379" s="0" t="s">
        <v>239</v>
      </c>
      <c r="C379" s="0" t="s">
        <v>735</v>
      </c>
      <c r="D379" s="0" t="n">
        <v>0.0611808110844403</v>
      </c>
      <c r="E379" s="7" t="n">
        <v>141.75</v>
      </c>
      <c r="F379" s="7" t="n">
        <v>354.88125</v>
      </c>
    </row>
    <row r="380" customFormat="false" ht="15.8" hidden="false" customHeight="false" outlineLevel="0" collapsed="false">
      <c r="A380" s="0" t="s">
        <v>488</v>
      </c>
      <c r="B380" s="0" t="s">
        <v>155</v>
      </c>
      <c r="C380" s="0" t="s">
        <v>736</v>
      </c>
      <c r="D380" s="0" t="n">
        <v>0.218155709999332</v>
      </c>
      <c r="E380" s="7" t="n">
        <v>150.525</v>
      </c>
      <c r="F380" s="7" t="n">
        <v>700.14375</v>
      </c>
    </row>
    <row r="381" customFormat="false" ht="15.8" hidden="false" customHeight="false" outlineLevel="0" collapsed="false">
      <c r="A381" s="0" t="s">
        <v>488</v>
      </c>
      <c r="B381" s="0" t="s">
        <v>239</v>
      </c>
      <c r="C381" s="0" t="s">
        <v>737</v>
      </c>
      <c r="D381" s="0" t="n">
        <v>0.110818072907665</v>
      </c>
      <c r="E381" s="7" t="n">
        <v>141.75</v>
      </c>
      <c r="F381" s="7" t="n">
        <v>354.88125</v>
      </c>
    </row>
    <row r="382" customFormat="false" ht="15.8" hidden="false" customHeight="false" outlineLevel="0" collapsed="false">
      <c r="A382" s="0" t="s">
        <v>488</v>
      </c>
      <c r="B382" s="0" t="s">
        <v>155</v>
      </c>
      <c r="C382" s="0" t="s">
        <v>732</v>
      </c>
      <c r="D382" s="0" t="n">
        <v>0.902535443259648</v>
      </c>
      <c r="E382" s="7" t="n">
        <v>276.525</v>
      </c>
      <c r="F382" s="7" t="n">
        <v>3872.64375</v>
      </c>
    </row>
    <row r="383" customFormat="false" ht="15.8" hidden="false" customHeight="false" outlineLevel="0" collapsed="false">
      <c r="A383" s="0" t="s">
        <v>488</v>
      </c>
      <c r="B383" s="0" t="s">
        <v>239</v>
      </c>
      <c r="C383" s="0" t="s">
        <v>733</v>
      </c>
      <c r="D383" s="0" t="n">
        <v>0.412620484230669</v>
      </c>
      <c r="E383" s="7" t="n">
        <v>186.75</v>
      </c>
      <c r="F383" s="7" t="n">
        <v>354.88125</v>
      </c>
    </row>
    <row r="384" customFormat="false" ht="15.8" hidden="false" customHeight="false" outlineLevel="0" collapsed="false">
      <c r="A384" s="0" t="s">
        <v>488</v>
      </c>
      <c r="B384" s="0" t="s">
        <v>738</v>
      </c>
      <c r="C384" s="0" t="s">
        <v>738</v>
      </c>
      <c r="D384" s="0" t="n">
        <v>0.15</v>
      </c>
      <c r="E384" s="7" t="n">
        <v>20</v>
      </c>
      <c r="F384" s="7" t="n">
        <v>0</v>
      </c>
    </row>
    <row r="385" customFormat="false" ht="15.8" hidden="false" customHeight="false" outlineLevel="0" collapsed="false">
      <c r="A385" s="0" t="s">
        <v>627</v>
      </c>
      <c r="B385" s="0" t="s">
        <v>155</v>
      </c>
      <c r="C385" s="0" t="s">
        <v>734</v>
      </c>
      <c r="D385" s="0" t="n">
        <v>0.136388938256074</v>
      </c>
      <c r="E385" s="7" t="n">
        <v>141.75</v>
      </c>
      <c r="F385" s="7" t="n">
        <v>354.88125</v>
      </c>
    </row>
    <row r="386" customFormat="false" ht="15.8" hidden="false" customHeight="false" outlineLevel="0" collapsed="false">
      <c r="A386" s="0" t="s">
        <v>627</v>
      </c>
      <c r="B386" s="0" t="s">
        <v>239</v>
      </c>
      <c r="C386" s="0" t="s">
        <v>735</v>
      </c>
      <c r="D386" s="0" t="n">
        <v>0.0692565473541024</v>
      </c>
      <c r="E386" s="7" t="n">
        <v>141.75</v>
      </c>
      <c r="F386" s="7" t="n">
        <v>354.88125</v>
      </c>
    </row>
    <row r="387" customFormat="false" ht="15.8" hidden="false" customHeight="false" outlineLevel="0" collapsed="false">
      <c r="A387" s="0" t="s">
        <v>627</v>
      </c>
      <c r="B387" s="0" t="s">
        <v>155</v>
      </c>
      <c r="C387" s="0" t="s">
        <v>736</v>
      </c>
      <c r="D387" s="0" t="n">
        <v>0.190944513558504</v>
      </c>
      <c r="E387" s="7" t="n">
        <v>150.525</v>
      </c>
      <c r="F387" s="7" t="n">
        <v>700.14375</v>
      </c>
    </row>
    <row r="388" customFormat="false" ht="15.8" hidden="false" customHeight="false" outlineLevel="0" collapsed="false">
      <c r="A388" s="0" t="s">
        <v>627</v>
      </c>
      <c r="B388" s="0" t="s">
        <v>239</v>
      </c>
      <c r="C388" s="0" t="s">
        <v>737</v>
      </c>
      <c r="D388" s="0" t="n">
        <v>0.0969591662957434</v>
      </c>
      <c r="E388" s="7" t="n">
        <v>141.75</v>
      </c>
      <c r="F388" s="7" t="n">
        <v>354.88125</v>
      </c>
    </row>
    <row r="389" customFormat="false" ht="15.8" hidden="false" customHeight="false" outlineLevel="0" collapsed="false">
      <c r="A389" s="0" t="s">
        <v>627</v>
      </c>
      <c r="B389" s="0" t="s">
        <v>155</v>
      </c>
      <c r="C389" s="0" t="s">
        <v>732</v>
      </c>
      <c r="D389" s="0" t="n">
        <v>0.902810938810893</v>
      </c>
      <c r="E389" s="7" t="n">
        <v>276.525</v>
      </c>
      <c r="F389" s="7" t="n">
        <v>3872.64375</v>
      </c>
    </row>
    <row r="390" customFormat="false" ht="15.8" hidden="false" customHeight="false" outlineLevel="0" collapsed="false">
      <c r="A390" s="0" t="s">
        <v>627</v>
      </c>
      <c r="B390" s="0" t="s">
        <v>239</v>
      </c>
      <c r="C390" s="0" t="s">
        <v>733</v>
      </c>
      <c r="D390" s="0" t="n">
        <v>0.412592197003163</v>
      </c>
      <c r="E390" s="7" t="n">
        <v>186.75</v>
      </c>
      <c r="F390" s="7" t="n">
        <v>354.88125</v>
      </c>
    </row>
    <row r="391" customFormat="false" ht="15.8" hidden="false" customHeight="false" outlineLevel="0" collapsed="false">
      <c r="A391" s="0" t="s">
        <v>627</v>
      </c>
      <c r="B391" s="0" t="s">
        <v>738</v>
      </c>
      <c r="C391" s="0" t="s">
        <v>738</v>
      </c>
      <c r="D391" s="0" t="n">
        <v>0.15</v>
      </c>
      <c r="E391" s="7" t="n">
        <v>20</v>
      </c>
      <c r="F391" s="7" t="n">
        <v>0</v>
      </c>
    </row>
    <row r="392" customFormat="false" ht="15.8" hidden="false" customHeight="false" outlineLevel="0" collapsed="false">
      <c r="A392" s="0" t="s">
        <v>784</v>
      </c>
      <c r="B392" s="0" t="s">
        <v>155</v>
      </c>
      <c r="C392" s="0" t="s">
        <v>732</v>
      </c>
      <c r="D392" s="0" t="n">
        <v>0.338466069836819</v>
      </c>
      <c r="E392" s="7" t="n">
        <v>195.904314677367</v>
      </c>
      <c r="F392" s="7" t="n">
        <v>3872.64375</v>
      </c>
    </row>
    <row r="393" customFormat="false" ht="15.8" hidden="false" customHeight="false" outlineLevel="0" collapsed="false">
      <c r="A393" s="0" t="s">
        <v>784</v>
      </c>
      <c r="B393" s="0" t="s">
        <v>155</v>
      </c>
      <c r="C393" s="0" t="s">
        <v>734</v>
      </c>
      <c r="D393" s="0" t="n">
        <v>0.0639390890812998</v>
      </c>
      <c r="E393" s="7" t="n">
        <v>90.1218987603058</v>
      </c>
      <c r="F393" s="7" t="n">
        <v>354.88125</v>
      </c>
    </row>
    <row r="394" customFormat="false" ht="15.8" hidden="false" customHeight="false" outlineLevel="0" collapsed="false">
      <c r="A394" s="0" t="s">
        <v>784</v>
      </c>
      <c r="B394" s="0" t="s">
        <v>155</v>
      </c>
      <c r="C394" s="0" t="s">
        <v>736</v>
      </c>
      <c r="D394" s="0" t="n">
        <v>0.10565601104855</v>
      </c>
      <c r="E394" s="7" t="n">
        <v>107.047319644254</v>
      </c>
      <c r="F394" s="7" t="n">
        <v>700.14375</v>
      </c>
    </row>
    <row r="395" customFormat="false" ht="15.8" hidden="false" customHeight="false" outlineLevel="0" collapsed="false">
      <c r="A395" s="0" t="s">
        <v>784</v>
      </c>
      <c r="B395" s="0" t="s">
        <v>738</v>
      </c>
      <c r="C395" s="0" t="s">
        <v>738</v>
      </c>
      <c r="D395" s="0" t="n">
        <v>0.15</v>
      </c>
      <c r="E395" s="7" t="n">
        <v>20</v>
      </c>
      <c r="F395" s="7" t="n">
        <v>0</v>
      </c>
    </row>
    <row r="396" customFormat="false" ht="15.8" hidden="false" customHeight="false" outlineLevel="0" collapsed="false">
      <c r="A396" s="0" t="s">
        <v>785</v>
      </c>
      <c r="B396" s="0" t="s">
        <v>155</v>
      </c>
      <c r="C396" s="0" t="s">
        <v>732</v>
      </c>
      <c r="D396" s="0" t="n">
        <v>0.338466069836819</v>
      </c>
      <c r="E396" s="7" t="n">
        <v>195.904314677367</v>
      </c>
      <c r="F396" s="7" t="n">
        <v>3872.64375</v>
      </c>
    </row>
    <row r="397" customFormat="false" ht="15.8" hidden="false" customHeight="false" outlineLevel="0" collapsed="false">
      <c r="A397" s="0" t="s">
        <v>785</v>
      </c>
      <c r="B397" s="0" t="s">
        <v>155</v>
      </c>
      <c r="C397" s="0" t="s">
        <v>734</v>
      </c>
      <c r="D397" s="0" t="n">
        <v>0.0639390890812998</v>
      </c>
      <c r="E397" s="7" t="n">
        <v>90.1218987603058</v>
      </c>
      <c r="F397" s="7" t="n">
        <v>354.88125</v>
      </c>
    </row>
    <row r="398" customFormat="false" ht="15.8" hidden="false" customHeight="false" outlineLevel="0" collapsed="false">
      <c r="A398" s="0" t="s">
        <v>785</v>
      </c>
      <c r="B398" s="0" t="s">
        <v>155</v>
      </c>
      <c r="C398" s="0" t="s">
        <v>736</v>
      </c>
      <c r="D398" s="0" t="n">
        <v>0.10565601104855</v>
      </c>
      <c r="E398" s="7" t="n">
        <v>107.047319644254</v>
      </c>
      <c r="F398" s="7" t="n">
        <v>700.14375</v>
      </c>
    </row>
    <row r="399" customFormat="false" ht="15.8" hidden="false" customHeight="false" outlineLevel="0" collapsed="false">
      <c r="A399" s="0" t="s">
        <v>785</v>
      </c>
      <c r="B399" s="0" t="s">
        <v>738</v>
      </c>
      <c r="C399" s="0" t="s">
        <v>738</v>
      </c>
      <c r="D399" s="0" t="n">
        <v>0.15</v>
      </c>
      <c r="E399" s="7" t="n">
        <v>20</v>
      </c>
      <c r="F399" s="7" t="n">
        <v>0</v>
      </c>
    </row>
    <row r="400" customFormat="false" ht="15.8" hidden="false" customHeight="false" outlineLevel="0" collapsed="false">
      <c r="A400" s="0" t="s">
        <v>786</v>
      </c>
      <c r="B400" s="0" t="s">
        <v>155</v>
      </c>
      <c r="C400" s="0" t="s">
        <v>732</v>
      </c>
      <c r="D400" s="0" t="n">
        <v>0.338466069836819</v>
      </c>
      <c r="E400" s="7" t="n">
        <v>195.904314677367</v>
      </c>
      <c r="F400" s="7" t="n">
        <v>3872.64375</v>
      </c>
    </row>
    <row r="401" customFormat="false" ht="15.8" hidden="false" customHeight="false" outlineLevel="0" collapsed="false">
      <c r="A401" s="0" t="s">
        <v>786</v>
      </c>
      <c r="B401" s="0" t="s">
        <v>155</v>
      </c>
      <c r="C401" s="0" t="s">
        <v>734</v>
      </c>
      <c r="D401" s="0" t="n">
        <v>0.0639390890812998</v>
      </c>
      <c r="E401" s="7" t="n">
        <v>90.1218987603058</v>
      </c>
      <c r="F401" s="7" t="n">
        <v>354.88125</v>
      </c>
    </row>
    <row r="402" customFormat="false" ht="15.8" hidden="false" customHeight="false" outlineLevel="0" collapsed="false">
      <c r="A402" s="0" t="s">
        <v>786</v>
      </c>
      <c r="B402" s="0" t="s">
        <v>155</v>
      </c>
      <c r="C402" s="0" t="s">
        <v>736</v>
      </c>
      <c r="D402" s="0" t="n">
        <v>0.10565601104855</v>
      </c>
      <c r="E402" s="7" t="n">
        <v>107.047319644254</v>
      </c>
      <c r="F402" s="7" t="n">
        <v>700.14375</v>
      </c>
    </row>
    <row r="403" customFormat="false" ht="15.8" hidden="false" customHeight="false" outlineLevel="0" collapsed="false">
      <c r="A403" s="0" t="s">
        <v>786</v>
      </c>
      <c r="B403" s="0" t="s">
        <v>738</v>
      </c>
      <c r="C403" s="0" t="s">
        <v>738</v>
      </c>
      <c r="D403" s="0" t="n">
        <v>0.15</v>
      </c>
      <c r="E403" s="7" t="n">
        <v>20</v>
      </c>
      <c r="F403" s="7" t="n">
        <v>0</v>
      </c>
    </row>
    <row r="404" customFormat="false" ht="15.8" hidden="false" customHeight="false" outlineLevel="0" collapsed="false">
      <c r="A404" s="0" t="s">
        <v>787</v>
      </c>
      <c r="B404" s="0" t="s">
        <v>155</v>
      </c>
      <c r="C404" s="0" t="s">
        <v>732</v>
      </c>
      <c r="D404" s="0" t="n">
        <v>0.338466069836819</v>
      </c>
      <c r="E404" s="7" t="n">
        <v>195.904314677367</v>
      </c>
      <c r="F404" s="7" t="n">
        <v>3872.64375</v>
      </c>
    </row>
    <row r="405" customFormat="false" ht="15.8" hidden="false" customHeight="false" outlineLevel="0" collapsed="false">
      <c r="A405" s="0" t="s">
        <v>787</v>
      </c>
      <c r="B405" s="0" t="s">
        <v>155</v>
      </c>
      <c r="C405" s="0" t="s">
        <v>734</v>
      </c>
      <c r="D405" s="0" t="n">
        <v>0.0639390890812998</v>
      </c>
      <c r="E405" s="7" t="n">
        <v>90.1218987603058</v>
      </c>
      <c r="F405" s="7" t="n">
        <v>354.88125</v>
      </c>
    </row>
    <row r="406" customFormat="false" ht="15.8" hidden="false" customHeight="false" outlineLevel="0" collapsed="false">
      <c r="A406" s="0" t="s">
        <v>787</v>
      </c>
      <c r="B406" s="0" t="s">
        <v>155</v>
      </c>
      <c r="C406" s="0" t="s">
        <v>736</v>
      </c>
      <c r="D406" s="0" t="n">
        <v>0.10565601104855</v>
      </c>
      <c r="E406" s="7" t="n">
        <v>107.047319644254</v>
      </c>
      <c r="F406" s="7" t="n">
        <v>700.14375</v>
      </c>
    </row>
    <row r="407" customFormat="false" ht="15.8" hidden="false" customHeight="false" outlineLevel="0" collapsed="false">
      <c r="A407" s="0" t="s">
        <v>787</v>
      </c>
      <c r="B407" s="0" t="s">
        <v>738</v>
      </c>
      <c r="C407" s="0" t="s">
        <v>738</v>
      </c>
      <c r="D407" s="0" t="n">
        <v>0.15</v>
      </c>
      <c r="E407" s="7" t="n">
        <v>20</v>
      </c>
      <c r="F407" s="7" t="n">
        <v>0</v>
      </c>
    </row>
    <row r="408" customFormat="false" ht="15.8" hidden="false" customHeight="false" outlineLevel="0" collapsed="false">
      <c r="A408" s="0" t="s">
        <v>788</v>
      </c>
      <c r="B408" s="0" t="s">
        <v>155</v>
      </c>
      <c r="C408" s="0" t="s">
        <v>732</v>
      </c>
      <c r="D408" s="0" t="n">
        <v>0.338466069836819</v>
      </c>
      <c r="E408" s="7" t="n">
        <v>195.904314677367</v>
      </c>
      <c r="F408" s="7" t="n">
        <v>3872.64375</v>
      </c>
    </row>
    <row r="409" customFormat="false" ht="15.8" hidden="false" customHeight="false" outlineLevel="0" collapsed="false">
      <c r="A409" s="0" t="s">
        <v>788</v>
      </c>
      <c r="B409" s="0" t="s">
        <v>155</v>
      </c>
      <c r="C409" s="0" t="s">
        <v>734</v>
      </c>
      <c r="D409" s="0" t="n">
        <v>0.0639390890812998</v>
      </c>
      <c r="E409" s="7" t="n">
        <v>90.1218987603058</v>
      </c>
      <c r="F409" s="7" t="n">
        <v>354.88125</v>
      </c>
    </row>
    <row r="410" customFormat="false" ht="15.8" hidden="false" customHeight="false" outlineLevel="0" collapsed="false">
      <c r="A410" s="0" t="s">
        <v>788</v>
      </c>
      <c r="B410" s="0" t="s">
        <v>155</v>
      </c>
      <c r="C410" s="0" t="s">
        <v>736</v>
      </c>
      <c r="D410" s="0" t="n">
        <v>0.10565601104855</v>
      </c>
      <c r="E410" s="7" t="n">
        <v>107.047319644254</v>
      </c>
      <c r="F410" s="7" t="n">
        <v>700.14375</v>
      </c>
    </row>
    <row r="411" customFormat="false" ht="15.8" hidden="false" customHeight="false" outlineLevel="0" collapsed="false">
      <c r="A411" s="0" t="s">
        <v>788</v>
      </c>
      <c r="B411" s="0" t="s">
        <v>738</v>
      </c>
      <c r="C411" s="0" t="s">
        <v>738</v>
      </c>
      <c r="D411" s="0" t="n">
        <v>0.15</v>
      </c>
      <c r="E411" s="7" t="n">
        <v>20</v>
      </c>
      <c r="F411" s="7" t="n">
        <v>0</v>
      </c>
    </row>
    <row r="412" customFormat="false" ht="15.8" hidden="false" customHeight="false" outlineLevel="0" collapsed="false">
      <c r="A412" s="0" t="s">
        <v>300</v>
      </c>
      <c r="B412" s="0" t="s">
        <v>155</v>
      </c>
      <c r="C412" s="0" t="s">
        <v>734</v>
      </c>
      <c r="D412" s="0" t="n">
        <v>0.0698859360140307</v>
      </c>
      <c r="E412" s="7" t="n">
        <v>69</v>
      </c>
      <c r="F412" s="7" t="n">
        <v>362.7675</v>
      </c>
    </row>
    <row r="413" customFormat="false" ht="15.8" hidden="false" customHeight="false" outlineLevel="0" collapsed="false">
      <c r="A413" s="0" t="s">
        <v>300</v>
      </c>
      <c r="B413" s="0" t="s">
        <v>239</v>
      </c>
      <c r="C413" s="0" t="s">
        <v>735</v>
      </c>
      <c r="D413" s="0" t="n">
        <v>0.0177057764642868</v>
      </c>
      <c r="E413" s="7" t="n">
        <v>69</v>
      </c>
      <c r="F413" s="7" t="n">
        <v>362.7675</v>
      </c>
    </row>
    <row r="414" customFormat="false" ht="15.8" hidden="false" customHeight="false" outlineLevel="0" collapsed="false">
      <c r="A414" s="0" t="s">
        <v>300</v>
      </c>
      <c r="B414" s="0" t="s">
        <v>155</v>
      </c>
      <c r="C414" s="0" t="s">
        <v>736</v>
      </c>
      <c r="D414" s="0" t="n">
        <v>0.0978403104196429</v>
      </c>
      <c r="E414" s="7" t="n">
        <v>76.29</v>
      </c>
      <c r="F414" s="7" t="n">
        <v>777.0825</v>
      </c>
    </row>
    <row r="415" customFormat="false" ht="15.8" hidden="false" customHeight="false" outlineLevel="0" collapsed="false">
      <c r="A415" s="0" t="s">
        <v>300</v>
      </c>
      <c r="B415" s="0" t="s">
        <v>239</v>
      </c>
      <c r="C415" s="0" t="s">
        <v>737</v>
      </c>
      <c r="D415" s="0" t="n">
        <v>0.0247880870500016</v>
      </c>
      <c r="E415" s="7" t="n">
        <v>75.48</v>
      </c>
      <c r="F415" s="7" t="n">
        <v>777.0825</v>
      </c>
    </row>
    <row r="416" customFormat="false" ht="15.8" hidden="false" customHeight="false" outlineLevel="0" collapsed="false">
      <c r="A416" s="0" t="s">
        <v>300</v>
      </c>
      <c r="B416" s="0" t="s">
        <v>155</v>
      </c>
      <c r="C416" s="0" t="s">
        <v>732</v>
      </c>
      <c r="D416" s="0" t="n">
        <v>0.462601940518406</v>
      </c>
      <c r="E416" s="7" t="n">
        <v>152.29</v>
      </c>
      <c r="F416" s="7" t="n">
        <v>3949.5825</v>
      </c>
    </row>
    <row r="417" customFormat="false" ht="15.8" hidden="false" customHeight="false" outlineLevel="0" collapsed="false">
      <c r="A417" s="0" t="s">
        <v>300</v>
      </c>
      <c r="B417" s="0" t="s">
        <v>239</v>
      </c>
      <c r="C417" s="0" t="s">
        <v>733</v>
      </c>
      <c r="D417" s="0" t="n">
        <v>0.105481221489368</v>
      </c>
      <c r="E417" s="7" t="n">
        <v>75.48</v>
      </c>
      <c r="F417" s="7" t="n">
        <v>777.0825</v>
      </c>
    </row>
    <row r="418" customFormat="false" ht="15.8" hidden="false" customHeight="false" outlineLevel="0" collapsed="false">
      <c r="A418" s="0" t="s">
        <v>300</v>
      </c>
      <c r="B418" s="0" t="s">
        <v>738</v>
      </c>
      <c r="C418" s="0" t="s">
        <v>738</v>
      </c>
      <c r="D418" s="0" t="n">
        <v>0.15</v>
      </c>
      <c r="E418" s="7" t="n">
        <v>20</v>
      </c>
      <c r="F418" s="7" t="n">
        <v>0</v>
      </c>
    </row>
    <row r="419" customFormat="false" ht="15.8" hidden="false" customHeight="false" outlineLevel="0" collapsed="false">
      <c r="A419" s="0" t="s">
        <v>499</v>
      </c>
      <c r="B419" s="0" t="s">
        <v>155</v>
      </c>
      <c r="C419" s="0" t="s">
        <v>734</v>
      </c>
      <c r="D419" s="0" t="n">
        <v>0.0619318574763575</v>
      </c>
      <c r="E419" s="7" t="n">
        <v>69</v>
      </c>
      <c r="F419" s="7" t="n">
        <v>362.7675</v>
      </c>
    </row>
    <row r="420" customFormat="false" ht="15.8" hidden="false" customHeight="false" outlineLevel="0" collapsed="false">
      <c r="A420" s="0" t="s">
        <v>499</v>
      </c>
      <c r="B420" s="0" t="s">
        <v>239</v>
      </c>
      <c r="C420" s="0" t="s">
        <v>735</v>
      </c>
      <c r="D420" s="0" t="n">
        <v>0.0157090242225964</v>
      </c>
      <c r="E420" s="7" t="n">
        <v>69</v>
      </c>
      <c r="F420" s="7" t="n">
        <v>362.7675</v>
      </c>
    </row>
    <row r="421" customFormat="false" ht="15.8" hidden="false" customHeight="false" outlineLevel="0" collapsed="false">
      <c r="A421" s="0" t="s">
        <v>499</v>
      </c>
      <c r="B421" s="0" t="s">
        <v>155</v>
      </c>
      <c r="C421" s="0" t="s">
        <v>736</v>
      </c>
      <c r="D421" s="0" t="n">
        <v>0.1121784588251</v>
      </c>
      <c r="E421" s="7" t="n">
        <v>76.29</v>
      </c>
      <c r="F421" s="7" t="n">
        <v>777.0825</v>
      </c>
    </row>
    <row r="422" customFormat="false" ht="15.8" hidden="false" customHeight="false" outlineLevel="0" collapsed="false">
      <c r="A422" s="0" t="s">
        <v>499</v>
      </c>
      <c r="B422" s="0" t="s">
        <v>239</v>
      </c>
      <c r="C422" s="0" t="s">
        <v>737</v>
      </c>
      <c r="D422" s="0" t="n">
        <v>0.0284540816107406</v>
      </c>
      <c r="E422" s="7" t="n">
        <v>75.48</v>
      </c>
      <c r="F422" s="7" t="n">
        <v>777.0825</v>
      </c>
    </row>
    <row r="423" customFormat="false" ht="15.8" hidden="false" customHeight="false" outlineLevel="0" collapsed="false">
      <c r="A423" s="0" t="s">
        <v>499</v>
      </c>
      <c r="B423" s="0" t="s">
        <v>155</v>
      </c>
      <c r="C423" s="0" t="s">
        <v>732</v>
      </c>
      <c r="D423" s="0" t="n">
        <v>0.464095278827247</v>
      </c>
      <c r="E423" s="7" t="n">
        <v>152.29</v>
      </c>
      <c r="F423" s="7" t="n">
        <v>3949.5825</v>
      </c>
    </row>
    <row r="424" customFormat="false" ht="15.8" hidden="false" customHeight="false" outlineLevel="0" collapsed="false">
      <c r="A424" s="0" t="s">
        <v>499</v>
      </c>
      <c r="B424" s="0" t="s">
        <v>239</v>
      </c>
      <c r="C424" s="0" t="s">
        <v>733</v>
      </c>
      <c r="D424" s="0" t="n">
        <v>0.10594604855063</v>
      </c>
      <c r="E424" s="7" t="n">
        <v>75.48</v>
      </c>
      <c r="F424" s="7" t="n">
        <v>777.0825</v>
      </c>
    </row>
    <row r="425" customFormat="false" ht="15.8" hidden="false" customHeight="false" outlineLevel="0" collapsed="false">
      <c r="A425" s="0" t="s">
        <v>499</v>
      </c>
      <c r="B425" s="0" t="s">
        <v>738</v>
      </c>
      <c r="C425" s="0" t="s">
        <v>738</v>
      </c>
      <c r="D425" s="0" t="n">
        <v>0.15</v>
      </c>
      <c r="E425" s="7" t="n">
        <v>20</v>
      </c>
      <c r="F425" s="7" t="n">
        <v>0</v>
      </c>
    </row>
    <row r="426" customFormat="false" ht="15.8" hidden="false" customHeight="false" outlineLevel="0" collapsed="false">
      <c r="A426" s="0" t="s">
        <v>638</v>
      </c>
      <c r="B426" s="0" t="s">
        <v>155</v>
      </c>
      <c r="C426" s="0" t="s">
        <v>734</v>
      </c>
      <c r="D426" s="0" t="n">
        <v>0.0699867410528819</v>
      </c>
      <c r="E426" s="7" t="n">
        <v>69</v>
      </c>
      <c r="F426" s="7" t="n">
        <v>362.7675</v>
      </c>
    </row>
    <row r="427" customFormat="false" ht="15.8" hidden="false" customHeight="false" outlineLevel="0" collapsed="false">
      <c r="A427" s="0" t="s">
        <v>638</v>
      </c>
      <c r="B427" s="0" t="s">
        <v>239</v>
      </c>
      <c r="C427" s="0" t="s">
        <v>735</v>
      </c>
      <c r="D427" s="0" t="n">
        <v>0.0177155459775974</v>
      </c>
      <c r="E427" s="7" t="n">
        <v>69</v>
      </c>
      <c r="F427" s="7" t="n">
        <v>362.7675</v>
      </c>
    </row>
    <row r="428" customFormat="false" ht="15.8" hidden="false" customHeight="false" outlineLevel="0" collapsed="false">
      <c r="A428" s="0" t="s">
        <v>638</v>
      </c>
      <c r="B428" s="0" t="s">
        <v>155</v>
      </c>
      <c r="C428" s="0" t="s">
        <v>736</v>
      </c>
      <c r="D428" s="0" t="n">
        <v>0.0979814374740346</v>
      </c>
      <c r="E428" s="7" t="n">
        <v>76.29</v>
      </c>
      <c r="F428" s="7" t="n">
        <v>777.0825</v>
      </c>
    </row>
    <row r="429" customFormat="false" ht="15.8" hidden="false" customHeight="false" outlineLevel="0" collapsed="false">
      <c r="A429" s="0" t="s">
        <v>638</v>
      </c>
      <c r="B429" s="0" t="s">
        <v>239</v>
      </c>
      <c r="C429" s="0" t="s">
        <v>737</v>
      </c>
      <c r="D429" s="0" t="n">
        <v>0.0248017643686363</v>
      </c>
      <c r="E429" s="7" t="n">
        <v>75.48</v>
      </c>
      <c r="F429" s="7" t="n">
        <v>777.0825</v>
      </c>
    </row>
    <row r="430" customFormat="false" ht="15.8" hidden="false" customHeight="false" outlineLevel="0" collapsed="false">
      <c r="A430" s="0" t="s">
        <v>638</v>
      </c>
      <c r="B430" s="0" t="s">
        <v>155</v>
      </c>
      <c r="C430" s="0" t="s">
        <v>732</v>
      </c>
      <c r="D430" s="0" t="n">
        <v>0.463269207915057</v>
      </c>
      <c r="E430" s="7" t="n">
        <v>152.29</v>
      </c>
      <c r="F430" s="7" t="n">
        <v>3949.5825</v>
      </c>
    </row>
    <row r="431" customFormat="false" ht="15.8" hidden="false" customHeight="false" outlineLevel="0" collapsed="false">
      <c r="A431" s="0" t="s">
        <v>638</v>
      </c>
      <c r="B431" s="0" t="s">
        <v>239</v>
      </c>
      <c r="C431" s="0" t="s">
        <v>733</v>
      </c>
      <c r="D431" s="0" t="n">
        <v>0.105539422845261</v>
      </c>
      <c r="E431" s="7" t="n">
        <v>75.48</v>
      </c>
      <c r="F431" s="7" t="n">
        <v>777.0825</v>
      </c>
    </row>
    <row r="432" customFormat="false" ht="15.8" hidden="false" customHeight="false" outlineLevel="0" collapsed="false">
      <c r="A432" s="0" t="s">
        <v>638</v>
      </c>
      <c r="B432" s="0" t="s">
        <v>738</v>
      </c>
      <c r="C432" s="0" t="s">
        <v>738</v>
      </c>
      <c r="D432" s="0" t="n">
        <v>0.15</v>
      </c>
      <c r="E432" s="7" t="n">
        <v>20</v>
      </c>
      <c r="F432" s="7" t="n">
        <v>0</v>
      </c>
    </row>
    <row r="433" customFormat="false" ht="15.8" hidden="false" customHeight="false" outlineLevel="0" collapsed="false">
      <c r="A433" s="0" t="s">
        <v>789</v>
      </c>
      <c r="B433" s="0" t="s">
        <v>155</v>
      </c>
      <c r="C433" s="0" t="s">
        <v>732</v>
      </c>
      <c r="D433" s="0" t="n">
        <v>0.338466069836819</v>
      </c>
      <c r="E433" s="7" t="n">
        <v>195.904314677367</v>
      </c>
      <c r="F433" s="7" t="n">
        <v>3949.5825</v>
      </c>
    </row>
    <row r="434" customFormat="false" ht="15.8" hidden="false" customHeight="false" outlineLevel="0" collapsed="false">
      <c r="A434" s="0" t="s">
        <v>789</v>
      </c>
      <c r="B434" s="0" t="s">
        <v>155</v>
      </c>
      <c r="C434" s="0" t="s">
        <v>734</v>
      </c>
      <c r="D434" s="0" t="n">
        <v>0.0639390890812998</v>
      </c>
      <c r="E434" s="7" t="n">
        <v>90.1218987603058</v>
      </c>
      <c r="F434" s="7" t="n">
        <v>362.7675</v>
      </c>
    </row>
    <row r="435" customFormat="false" ht="15.8" hidden="false" customHeight="false" outlineLevel="0" collapsed="false">
      <c r="A435" s="0" t="s">
        <v>789</v>
      </c>
      <c r="B435" s="0" t="s">
        <v>155</v>
      </c>
      <c r="C435" s="0" t="s">
        <v>736</v>
      </c>
      <c r="D435" s="0" t="n">
        <v>0.10565601104855</v>
      </c>
      <c r="E435" s="7" t="n">
        <v>107.047319644254</v>
      </c>
      <c r="F435" s="7" t="n">
        <v>777.0825</v>
      </c>
    </row>
    <row r="436" customFormat="false" ht="15.8" hidden="false" customHeight="false" outlineLevel="0" collapsed="false">
      <c r="A436" s="0" t="s">
        <v>789</v>
      </c>
      <c r="B436" s="0" t="s">
        <v>738</v>
      </c>
      <c r="C436" s="0" t="s">
        <v>738</v>
      </c>
      <c r="D436" s="0" t="n">
        <v>0.15</v>
      </c>
      <c r="E436" s="7" t="n">
        <v>20</v>
      </c>
      <c r="F436" s="7" t="n">
        <v>0</v>
      </c>
    </row>
    <row r="437" customFormat="false" ht="15.8" hidden="false" customHeight="false" outlineLevel="0" collapsed="false">
      <c r="A437" s="0" t="s">
        <v>790</v>
      </c>
      <c r="B437" s="0" t="s">
        <v>155</v>
      </c>
      <c r="C437" s="0" t="s">
        <v>732</v>
      </c>
      <c r="D437" s="0" t="n">
        <v>0.338466069836819</v>
      </c>
      <c r="E437" s="7" t="n">
        <v>195.904314677367</v>
      </c>
      <c r="F437" s="7" t="n">
        <v>3949.5825</v>
      </c>
    </row>
    <row r="438" customFormat="false" ht="15.8" hidden="false" customHeight="false" outlineLevel="0" collapsed="false">
      <c r="A438" s="0" t="s">
        <v>790</v>
      </c>
      <c r="B438" s="0" t="s">
        <v>155</v>
      </c>
      <c r="C438" s="0" t="s">
        <v>734</v>
      </c>
      <c r="D438" s="0" t="n">
        <v>0.0639390890812998</v>
      </c>
      <c r="E438" s="7" t="n">
        <v>90.1218987603058</v>
      </c>
      <c r="F438" s="7" t="n">
        <v>362.7675</v>
      </c>
    </row>
    <row r="439" customFormat="false" ht="15.8" hidden="false" customHeight="false" outlineLevel="0" collapsed="false">
      <c r="A439" s="0" t="s">
        <v>790</v>
      </c>
      <c r="B439" s="0" t="s">
        <v>155</v>
      </c>
      <c r="C439" s="0" t="s">
        <v>736</v>
      </c>
      <c r="D439" s="0" t="n">
        <v>0.10565601104855</v>
      </c>
      <c r="E439" s="7" t="n">
        <v>107.047319644254</v>
      </c>
      <c r="F439" s="7" t="n">
        <v>777.0825</v>
      </c>
    </row>
    <row r="440" customFormat="false" ht="15.8" hidden="false" customHeight="false" outlineLevel="0" collapsed="false">
      <c r="A440" s="0" t="s">
        <v>790</v>
      </c>
      <c r="B440" s="0" t="s">
        <v>738</v>
      </c>
      <c r="C440" s="0" t="s">
        <v>738</v>
      </c>
      <c r="D440" s="0" t="n">
        <v>0.15</v>
      </c>
      <c r="E440" s="7" t="n">
        <v>20</v>
      </c>
      <c r="F440" s="7" t="n">
        <v>0</v>
      </c>
    </row>
    <row r="441" customFormat="false" ht="15.8" hidden="false" customHeight="false" outlineLevel="0" collapsed="false">
      <c r="A441" s="0" t="s">
        <v>791</v>
      </c>
      <c r="B441" s="0" t="s">
        <v>155</v>
      </c>
      <c r="C441" s="0" t="s">
        <v>732</v>
      </c>
      <c r="D441" s="0" t="n">
        <v>0.338466069836819</v>
      </c>
      <c r="E441" s="7" t="n">
        <v>195.904314677367</v>
      </c>
      <c r="F441" s="7" t="n">
        <v>3949.5825</v>
      </c>
    </row>
    <row r="442" customFormat="false" ht="15.8" hidden="false" customHeight="false" outlineLevel="0" collapsed="false">
      <c r="A442" s="0" t="s">
        <v>791</v>
      </c>
      <c r="B442" s="0" t="s">
        <v>155</v>
      </c>
      <c r="C442" s="0" t="s">
        <v>734</v>
      </c>
      <c r="D442" s="0" t="n">
        <v>0.0639390890812998</v>
      </c>
      <c r="E442" s="7" t="n">
        <v>90.1218987603058</v>
      </c>
      <c r="F442" s="7" t="n">
        <v>362.7675</v>
      </c>
    </row>
    <row r="443" customFormat="false" ht="15.8" hidden="false" customHeight="false" outlineLevel="0" collapsed="false">
      <c r="A443" s="0" t="s">
        <v>791</v>
      </c>
      <c r="B443" s="0" t="s">
        <v>155</v>
      </c>
      <c r="C443" s="0" t="s">
        <v>736</v>
      </c>
      <c r="D443" s="0" t="n">
        <v>0.10565601104855</v>
      </c>
      <c r="E443" s="7" t="n">
        <v>107.047319644254</v>
      </c>
      <c r="F443" s="7" t="n">
        <v>777.0825</v>
      </c>
    </row>
    <row r="444" customFormat="false" ht="15.8" hidden="false" customHeight="false" outlineLevel="0" collapsed="false">
      <c r="A444" s="0" t="s">
        <v>791</v>
      </c>
      <c r="B444" s="0" t="s">
        <v>738</v>
      </c>
      <c r="C444" s="0" t="s">
        <v>738</v>
      </c>
      <c r="D444" s="0" t="n">
        <v>0.15</v>
      </c>
      <c r="E444" s="7" t="n">
        <v>20</v>
      </c>
      <c r="F444" s="7" t="n">
        <v>0</v>
      </c>
    </row>
    <row r="445" customFormat="false" ht="15.8" hidden="false" customHeight="false" outlineLevel="0" collapsed="false">
      <c r="A445" s="0" t="s">
        <v>792</v>
      </c>
      <c r="B445" s="0" t="s">
        <v>155</v>
      </c>
      <c r="C445" s="0" t="s">
        <v>732</v>
      </c>
      <c r="D445" s="0" t="n">
        <v>0.338466069836819</v>
      </c>
      <c r="E445" s="7" t="n">
        <v>195.904314677367</v>
      </c>
      <c r="F445" s="7" t="n">
        <v>3949.5825</v>
      </c>
    </row>
    <row r="446" customFormat="false" ht="15.8" hidden="false" customHeight="false" outlineLevel="0" collapsed="false">
      <c r="A446" s="0" t="s">
        <v>792</v>
      </c>
      <c r="B446" s="0" t="s">
        <v>155</v>
      </c>
      <c r="C446" s="0" t="s">
        <v>734</v>
      </c>
      <c r="D446" s="0" t="n">
        <v>0.0639390890812998</v>
      </c>
      <c r="E446" s="7" t="n">
        <v>90.1218987603058</v>
      </c>
      <c r="F446" s="7" t="n">
        <v>362.7675</v>
      </c>
    </row>
    <row r="447" customFormat="false" ht="15.8" hidden="false" customHeight="false" outlineLevel="0" collapsed="false">
      <c r="A447" s="0" t="s">
        <v>792</v>
      </c>
      <c r="B447" s="0" t="s">
        <v>155</v>
      </c>
      <c r="C447" s="0" t="s">
        <v>736</v>
      </c>
      <c r="D447" s="0" t="n">
        <v>0.10565601104855</v>
      </c>
      <c r="E447" s="7" t="n">
        <v>107.047319644254</v>
      </c>
      <c r="F447" s="7" t="n">
        <v>777.0825</v>
      </c>
    </row>
    <row r="448" customFormat="false" ht="15.8" hidden="false" customHeight="false" outlineLevel="0" collapsed="false">
      <c r="A448" s="0" t="s">
        <v>792</v>
      </c>
      <c r="B448" s="0" t="s">
        <v>738</v>
      </c>
      <c r="C448" s="0" t="s">
        <v>738</v>
      </c>
      <c r="D448" s="0" t="n">
        <v>0.15</v>
      </c>
      <c r="E448" s="7" t="n">
        <v>20</v>
      </c>
      <c r="F448" s="7" t="n">
        <v>0</v>
      </c>
    </row>
    <row r="449" customFormat="false" ht="15.8" hidden="false" customHeight="false" outlineLevel="0" collapsed="false">
      <c r="A449" s="0" t="s">
        <v>793</v>
      </c>
      <c r="B449" s="0" t="s">
        <v>155</v>
      </c>
      <c r="C449" s="0" t="s">
        <v>732</v>
      </c>
      <c r="D449" s="0" t="n">
        <v>0.338466069836819</v>
      </c>
      <c r="E449" s="7" t="n">
        <v>195.904314677367</v>
      </c>
      <c r="F449" s="7" t="n">
        <v>3949.5825</v>
      </c>
    </row>
    <row r="450" customFormat="false" ht="15.8" hidden="false" customHeight="false" outlineLevel="0" collapsed="false">
      <c r="A450" s="0" t="s">
        <v>793</v>
      </c>
      <c r="B450" s="0" t="s">
        <v>155</v>
      </c>
      <c r="C450" s="0" t="s">
        <v>734</v>
      </c>
      <c r="D450" s="0" t="n">
        <v>0.0639390890812998</v>
      </c>
      <c r="E450" s="7" t="n">
        <v>90.1218987603058</v>
      </c>
      <c r="F450" s="7" t="n">
        <v>362.7675</v>
      </c>
    </row>
    <row r="451" customFormat="false" ht="15.8" hidden="false" customHeight="false" outlineLevel="0" collapsed="false">
      <c r="A451" s="0" t="s">
        <v>793</v>
      </c>
      <c r="B451" s="0" t="s">
        <v>155</v>
      </c>
      <c r="C451" s="0" t="s">
        <v>736</v>
      </c>
      <c r="D451" s="0" t="n">
        <v>0.10565601104855</v>
      </c>
      <c r="E451" s="7" t="n">
        <v>107.047319644254</v>
      </c>
      <c r="F451" s="7" t="n">
        <v>777.0825</v>
      </c>
    </row>
    <row r="452" customFormat="false" ht="15.8" hidden="false" customHeight="false" outlineLevel="0" collapsed="false">
      <c r="A452" s="0" t="s">
        <v>793</v>
      </c>
      <c r="B452" s="0" t="s">
        <v>738</v>
      </c>
      <c r="C452" s="0" t="s">
        <v>738</v>
      </c>
      <c r="D452" s="0" t="n">
        <v>0.15</v>
      </c>
      <c r="E452" s="7" t="n">
        <v>20</v>
      </c>
      <c r="F452" s="7" t="n">
        <v>0</v>
      </c>
    </row>
    <row r="453" customFormat="false" ht="15.8" hidden="false" customHeight="false" outlineLevel="0" collapsed="false">
      <c r="A453" s="0" t="s">
        <v>343</v>
      </c>
      <c r="B453" s="0" t="s">
        <v>155</v>
      </c>
      <c r="C453" s="0" t="s">
        <v>734</v>
      </c>
      <c r="D453" s="0" t="n">
        <v>0.137322610156377</v>
      </c>
      <c r="E453" s="7" t="n">
        <v>354.375</v>
      </c>
      <c r="F453" s="7" t="n">
        <v>887.203125</v>
      </c>
    </row>
    <row r="454" customFormat="false" ht="15.8" hidden="false" customHeight="false" outlineLevel="0" collapsed="false">
      <c r="A454" s="0" t="s">
        <v>343</v>
      </c>
      <c r="B454" s="0" t="s">
        <v>239</v>
      </c>
      <c r="C454" s="0" t="s">
        <v>735</v>
      </c>
      <c r="D454" s="0" t="n">
        <v>0.0780801989796692</v>
      </c>
      <c r="E454" s="7" t="n">
        <v>354.375</v>
      </c>
      <c r="F454" s="7" t="n">
        <v>887.203125</v>
      </c>
    </row>
    <row r="455" customFormat="false" ht="15.8" hidden="false" customHeight="false" outlineLevel="0" collapsed="false">
      <c r="A455" s="0" t="s">
        <v>343</v>
      </c>
      <c r="B455" s="0" t="s">
        <v>155</v>
      </c>
      <c r="C455" s="0" t="s">
        <v>736</v>
      </c>
      <c r="D455" s="0" t="n">
        <v>0.192251654218928</v>
      </c>
      <c r="E455" s="7" t="n">
        <v>376.3125</v>
      </c>
      <c r="F455" s="7" t="n">
        <v>1750.359375</v>
      </c>
    </row>
    <row r="456" customFormat="false" ht="15.8" hidden="false" customHeight="false" outlineLevel="0" collapsed="false">
      <c r="A456" s="0" t="s">
        <v>343</v>
      </c>
      <c r="B456" s="0" t="s">
        <v>239</v>
      </c>
      <c r="C456" s="0" t="s">
        <v>737</v>
      </c>
      <c r="D456" s="0" t="n">
        <v>0.109312278571537</v>
      </c>
      <c r="E456" s="7" t="n">
        <v>354.375</v>
      </c>
      <c r="F456" s="7" t="n">
        <v>887.203125</v>
      </c>
    </row>
    <row r="457" customFormat="false" ht="15.8" hidden="false" customHeight="false" outlineLevel="0" collapsed="false">
      <c r="A457" s="0" t="s">
        <v>343</v>
      </c>
      <c r="B457" s="0" t="s">
        <v>155</v>
      </c>
      <c r="C457" s="0" t="s">
        <v>732</v>
      </c>
      <c r="D457" s="0" t="n">
        <v>0.908991272902732</v>
      </c>
      <c r="E457" s="7" t="n">
        <v>502.3125</v>
      </c>
      <c r="F457" s="7" t="n">
        <v>4922.859375</v>
      </c>
    </row>
    <row r="458" customFormat="false" ht="15.8" hidden="false" customHeight="false" outlineLevel="0" collapsed="false">
      <c r="A458" s="0" t="s">
        <v>343</v>
      </c>
      <c r="B458" s="0" t="s">
        <v>239</v>
      </c>
      <c r="C458" s="0" t="s">
        <v>733</v>
      </c>
      <c r="D458" s="0" t="n">
        <v>0.465158632219306</v>
      </c>
      <c r="E458" s="7" t="n">
        <v>399.375</v>
      </c>
      <c r="F458" s="7" t="n">
        <v>887.203125</v>
      </c>
    </row>
    <row r="459" customFormat="false" ht="15.8" hidden="false" customHeight="false" outlineLevel="0" collapsed="false">
      <c r="A459" s="0" t="s">
        <v>343</v>
      </c>
      <c r="B459" s="0" t="s">
        <v>738</v>
      </c>
      <c r="C459" s="0" t="s">
        <v>738</v>
      </c>
      <c r="D459" s="0" t="n">
        <v>0.15</v>
      </c>
      <c r="E459" s="7" t="n">
        <v>20</v>
      </c>
      <c r="F459" s="7" t="n">
        <v>0</v>
      </c>
    </row>
    <row r="460" customFormat="false" ht="15.8" hidden="false" customHeight="false" outlineLevel="0" collapsed="false">
      <c r="A460" s="0" t="s">
        <v>519</v>
      </c>
      <c r="B460" s="0" t="s">
        <v>155</v>
      </c>
      <c r="C460" s="0" t="s">
        <v>734</v>
      </c>
      <c r="D460" s="0" t="n">
        <v>0.12131443264072</v>
      </c>
      <c r="E460" s="7" t="n">
        <v>354.375</v>
      </c>
      <c r="F460" s="7" t="n">
        <v>887.203125</v>
      </c>
    </row>
    <row r="461" customFormat="false" ht="15.8" hidden="false" customHeight="false" outlineLevel="0" collapsed="false">
      <c r="A461" s="0" t="s">
        <v>519</v>
      </c>
      <c r="B461" s="0" t="s">
        <v>239</v>
      </c>
      <c r="C461" s="0" t="s">
        <v>735</v>
      </c>
      <c r="D461" s="0" t="n">
        <v>0.0689757617854986</v>
      </c>
      <c r="E461" s="7" t="n">
        <v>354.375</v>
      </c>
      <c r="F461" s="7" t="n">
        <v>887.203125</v>
      </c>
    </row>
    <row r="462" customFormat="false" ht="15.8" hidden="false" customHeight="false" outlineLevel="0" collapsed="false">
      <c r="A462" s="0" t="s">
        <v>519</v>
      </c>
      <c r="B462" s="0" t="s">
        <v>155</v>
      </c>
      <c r="C462" s="0" t="s">
        <v>736</v>
      </c>
      <c r="D462" s="0" t="n">
        <v>0.219739349688852</v>
      </c>
      <c r="E462" s="7" t="n">
        <v>376.3125</v>
      </c>
      <c r="F462" s="7" t="n">
        <v>1750.359375</v>
      </c>
    </row>
    <row r="463" customFormat="false" ht="15.8" hidden="false" customHeight="false" outlineLevel="0" collapsed="false">
      <c r="A463" s="0" t="s">
        <v>519</v>
      </c>
      <c r="B463" s="0" t="s">
        <v>239</v>
      </c>
      <c r="C463" s="0" t="s">
        <v>737</v>
      </c>
      <c r="D463" s="0" t="n">
        <v>0.124937228894488</v>
      </c>
      <c r="E463" s="7" t="n">
        <v>354.375</v>
      </c>
      <c r="F463" s="7" t="n">
        <v>887.203125</v>
      </c>
    </row>
    <row r="464" customFormat="false" ht="15.8" hidden="false" customHeight="false" outlineLevel="0" collapsed="false">
      <c r="A464" s="0" t="s">
        <v>519</v>
      </c>
      <c r="B464" s="0" t="s">
        <v>155</v>
      </c>
      <c r="C464" s="0" t="s">
        <v>732</v>
      </c>
      <c r="D464" s="0" t="n">
        <v>0.909087144102814</v>
      </c>
      <c r="E464" s="7" t="n">
        <v>502.3125</v>
      </c>
      <c r="F464" s="7" t="n">
        <v>4922.859375</v>
      </c>
    </row>
    <row r="465" customFormat="false" ht="15.8" hidden="false" customHeight="false" outlineLevel="0" collapsed="false">
      <c r="A465" s="0" t="s">
        <v>519</v>
      </c>
      <c r="B465" s="0" t="s">
        <v>239</v>
      </c>
      <c r="C465" s="0" t="s">
        <v>733</v>
      </c>
      <c r="D465" s="0" t="n">
        <v>0.465191809713519</v>
      </c>
      <c r="E465" s="7" t="n">
        <v>399.375</v>
      </c>
      <c r="F465" s="7" t="n">
        <v>887.203125</v>
      </c>
    </row>
    <row r="466" customFormat="false" ht="15.8" hidden="false" customHeight="false" outlineLevel="0" collapsed="false">
      <c r="A466" s="0" t="s">
        <v>519</v>
      </c>
      <c r="B466" s="0" t="s">
        <v>738</v>
      </c>
      <c r="C466" s="0" t="s">
        <v>738</v>
      </c>
      <c r="D466" s="0" t="n">
        <v>0.15</v>
      </c>
      <c r="E466" s="7" t="n">
        <v>20</v>
      </c>
      <c r="F466" s="7" t="n">
        <v>0</v>
      </c>
    </row>
    <row r="467" customFormat="false" ht="15.8" hidden="false" customHeight="false" outlineLevel="0" collapsed="false">
      <c r="A467" s="0" t="s">
        <v>666</v>
      </c>
      <c r="B467" s="0" t="s">
        <v>155</v>
      </c>
      <c r="C467" s="0" t="s">
        <v>734</v>
      </c>
      <c r="D467" s="0" t="n">
        <v>0.13735363973848</v>
      </c>
      <c r="E467" s="7" t="n">
        <v>354.375</v>
      </c>
      <c r="F467" s="7" t="n">
        <v>887.203125</v>
      </c>
    </row>
    <row r="468" customFormat="false" ht="15.8" hidden="false" customHeight="false" outlineLevel="0" collapsed="false">
      <c r="A468" s="0" t="s">
        <v>666</v>
      </c>
      <c r="B468" s="0" t="s">
        <v>239</v>
      </c>
      <c r="C468" s="0" t="s">
        <v>735</v>
      </c>
      <c r="D468" s="0" t="n">
        <v>0.0781159650831118</v>
      </c>
      <c r="E468" s="7" t="n">
        <v>354.375</v>
      </c>
      <c r="F468" s="7" t="n">
        <v>887.203125</v>
      </c>
    </row>
    <row r="469" customFormat="false" ht="15.8" hidden="false" customHeight="false" outlineLevel="0" collapsed="false">
      <c r="A469" s="0" t="s">
        <v>666</v>
      </c>
      <c r="B469" s="0" t="s">
        <v>155</v>
      </c>
      <c r="C469" s="0" t="s">
        <v>736</v>
      </c>
      <c r="D469" s="0" t="n">
        <v>0.192295095633872</v>
      </c>
      <c r="E469" s="7" t="n">
        <v>376.3125</v>
      </c>
      <c r="F469" s="7" t="n">
        <v>1750.359375</v>
      </c>
    </row>
    <row r="470" customFormat="false" ht="15.8" hidden="false" customHeight="false" outlineLevel="0" collapsed="false">
      <c r="A470" s="0" t="s">
        <v>666</v>
      </c>
      <c r="B470" s="0" t="s">
        <v>239</v>
      </c>
      <c r="C470" s="0" t="s">
        <v>737</v>
      </c>
      <c r="D470" s="0" t="n">
        <v>0.109362351116357</v>
      </c>
      <c r="E470" s="7" t="n">
        <v>354.375</v>
      </c>
      <c r="F470" s="7" t="n">
        <v>887.203125</v>
      </c>
    </row>
    <row r="471" customFormat="false" ht="15.8" hidden="false" customHeight="false" outlineLevel="0" collapsed="false">
      <c r="A471" s="0" t="s">
        <v>666</v>
      </c>
      <c r="B471" s="0" t="s">
        <v>155</v>
      </c>
      <c r="C471" s="0" t="s">
        <v>732</v>
      </c>
      <c r="D471" s="0" t="n">
        <v>0.909196669663696</v>
      </c>
      <c r="E471" s="7" t="n">
        <v>502.3125</v>
      </c>
      <c r="F471" s="7" t="n">
        <v>4922.859375</v>
      </c>
    </row>
    <row r="472" customFormat="false" ht="15.8" hidden="false" customHeight="false" outlineLevel="0" collapsed="false">
      <c r="A472" s="0" t="s">
        <v>666</v>
      </c>
      <c r="B472" s="0" t="s">
        <v>239</v>
      </c>
      <c r="C472" s="0" t="s">
        <v>733</v>
      </c>
      <c r="D472" s="0" t="n">
        <v>0.465371706878113</v>
      </c>
      <c r="E472" s="7" t="n">
        <v>399.375</v>
      </c>
      <c r="F472" s="7" t="n">
        <v>887.203125</v>
      </c>
    </row>
    <row r="473" customFormat="false" ht="15.8" hidden="false" customHeight="false" outlineLevel="0" collapsed="false">
      <c r="A473" s="0" t="s">
        <v>666</v>
      </c>
      <c r="B473" s="0" t="s">
        <v>738</v>
      </c>
      <c r="C473" s="0" t="s">
        <v>738</v>
      </c>
      <c r="D473" s="0" t="n">
        <v>0.15</v>
      </c>
      <c r="E473" s="7" t="n">
        <v>20</v>
      </c>
      <c r="F473" s="7" t="n">
        <v>0</v>
      </c>
    </row>
    <row r="474" customFormat="false" ht="15.8" hidden="false" customHeight="false" outlineLevel="0" collapsed="false">
      <c r="A474" s="0" t="s">
        <v>794</v>
      </c>
      <c r="B474" s="0" t="s">
        <v>155</v>
      </c>
      <c r="C474" s="0" t="s">
        <v>732</v>
      </c>
      <c r="D474" s="0" t="n">
        <v>0.338466069836819</v>
      </c>
      <c r="E474" s="7" t="n">
        <v>195.904314677367</v>
      </c>
      <c r="F474" s="7" t="n">
        <v>4922.859375</v>
      </c>
    </row>
    <row r="475" customFormat="false" ht="15.8" hidden="false" customHeight="false" outlineLevel="0" collapsed="false">
      <c r="A475" s="0" t="s">
        <v>794</v>
      </c>
      <c r="B475" s="0" t="s">
        <v>155</v>
      </c>
      <c r="C475" s="0" t="s">
        <v>734</v>
      </c>
      <c r="D475" s="0" t="n">
        <v>0.0639390890812998</v>
      </c>
      <c r="E475" s="7" t="n">
        <v>90.1218987603058</v>
      </c>
      <c r="F475" s="7" t="n">
        <v>887.203125</v>
      </c>
    </row>
    <row r="476" customFormat="false" ht="15.8" hidden="false" customHeight="false" outlineLevel="0" collapsed="false">
      <c r="A476" s="0" t="s">
        <v>794</v>
      </c>
      <c r="B476" s="0" t="s">
        <v>155</v>
      </c>
      <c r="C476" s="0" t="s">
        <v>736</v>
      </c>
      <c r="D476" s="0" t="n">
        <v>0.10565601104855</v>
      </c>
      <c r="E476" s="7" t="n">
        <v>107.047319644254</v>
      </c>
      <c r="F476" s="7" t="n">
        <v>1750.359375</v>
      </c>
    </row>
    <row r="477" customFormat="false" ht="15.8" hidden="false" customHeight="false" outlineLevel="0" collapsed="false">
      <c r="A477" s="0" t="s">
        <v>794</v>
      </c>
      <c r="B477" s="0" t="s">
        <v>738</v>
      </c>
      <c r="C477" s="0" t="s">
        <v>738</v>
      </c>
      <c r="D477" s="0" t="n">
        <v>0.15</v>
      </c>
      <c r="E477" s="7" t="n">
        <v>20</v>
      </c>
      <c r="F477" s="7" t="n">
        <v>0</v>
      </c>
    </row>
    <row r="478" customFormat="false" ht="15.8" hidden="false" customHeight="false" outlineLevel="0" collapsed="false">
      <c r="A478" s="0" t="s">
        <v>795</v>
      </c>
      <c r="B478" s="0" t="s">
        <v>155</v>
      </c>
      <c r="C478" s="0" t="s">
        <v>732</v>
      </c>
      <c r="D478" s="0" t="n">
        <v>0.338466069836819</v>
      </c>
      <c r="E478" s="7" t="n">
        <v>195.904314677367</v>
      </c>
      <c r="F478" s="7" t="n">
        <v>4922.859375</v>
      </c>
    </row>
    <row r="479" customFormat="false" ht="15.8" hidden="false" customHeight="false" outlineLevel="0" collapsed="false">
      <c r="A479" s="0" t="s">
        <v>795</v>
      </c>
      <c r="B479" s="0" t="s">
        <v>155</v>
      </c>
      <c r="C479" s="0" t="s">
        <v>734</v>
      </c>
      <c r="D479" s="0" t="n">
        <v>0.0639390890812998</v>
      </c>
      <c r="E479" s="7" t="n">
        <v>90.1218987603058</v>
      </c>
      <c r="F479" s="7" t="n">
        <v>887.203125</v>
      </c>
    </row>
    <row r="480" customFormat="false" ht="15.8" hidden="false" customHeight="false" outlineLevel="0" collapsed="false">
      <c r="A480" s="0" t="s">
        <v>795</v>
      </c>
      <c r="B480" s="0" t="s">
        <v>155</v>
      </c>
      <c r="C480" s="0" t="s">
        <v>736</v>
      </c>
      <c r="D480" s="0" t="n">
        <v>0.10565601104855</v>
      </c>
      <c r="E480" s="7" t="n">
        <v>107.047319644254</v>
      </c>
      <c r="F480" s="7" t="n">
        <v>1750.359375</v>
      </c>
    </row>
    <row r="481" customFormat="false" ht="15.8" hidden="false" customHeight="false" outlineLevel="0" collapsed="false">
      <c r="A481" s="0" t="s">
        <v>795</v>
      </c>
      <c r="B481" s="0" t="s">
        <v>738</v>
      </c>
      <c r="C481" s="0" t="s">
        <v>738</v>
      </c>
      <c r="D481" s="0" t="n">
        <v>0.15</v>
      </c>
      <c r="E481" s="7" t="n">
        <v>20</v>
      </c>
      <c r="F481" s="7" t="n">
        <v>0</v>
      </c>
    </row>
    <row r="482" customFormat="false" ht="15.8" hidden="false" customHeight="false" outlineLevel="0" collapsed="false">
      <c r="A482" s="0" t="s">
        <v>796</v>
      </c>
      <c r="B482" s="0" t="s">
        <v>155</v>
      </c>
      <c r="C482" s="0" t="s">
        <v>732</v>
      </c>
      <c r="D482" s="0" t="n">
        <v>0.338466069836819</v>
      </c>
      <c r="E482" s="7" t="n">
        <v>195.904314677367</v>
      </c>
      <c r="F482" s="7" t="n">
        <v>4922.859375</v>
      </c>
    </row>
    <row r="483" customFormat="false" ht="15.8" hidden="false" customHeight="false" outlineLevel="0" collapsed="false">
      <c r="A483" s="0" t="s">
        <v>796</v>
      </c>
      <c r="B483" s="0" t="s">
        <v>155</v>
      </c>
      <c r="C483" s="0" t="s">
        <v>734</v>
      </c>
      <c r="D483" s="0" t="n">
        <v>0.0639390890812998</v>
      </c>
      <c r="E483" s="7" t="n">
        <v>90.1218987603058</v>
      </c>
      <c r="F483" s="7" t="n">
        <v>887.203125</v>
      </c>
    </row>
    <row r="484" customFormat="false" ht="15.8" hidden="false" customHeight="false" outlineLevel="0" collapsed="false">
      <c r="A484" s="0" t="s">
        <v>796</v>
      </c>
      <c r="B484" s="0" t="s">
        <v>155</v>
      </c>
      <c r="C484" s="0" t="s">
        <v>736</v>
      </c>
      <c r="D484" s="0" t="n">
        <v>0.10565601104855</v>
      </c>
      <c r="E484" s="7" t="n">
        <v>107.047319644254</v>
      </c>
      <c r="F484" s="7" t="n">
        <v>1750.359375</v>
      </c>
    </row>
    <row r="485" customFormat="false" ht="15.8" hidden="false" customHeight="false" outlineLevel="0" collapsed="false">
      <c r="A485" s="0" t="s">
        <v>796</v>
      </c>
      <c r="B485" s="0" t="s">
        <v>738</v>
      </c>
      <c r="C485" s="0" t="s">
        <v>738</v>
      </c>
      <c r="D485" s="0" t="n">
        <v>0.15</v>
      </c>
      <c r="E485" s="7" t="n">
        <v>20</v>
      </c>
      <c r="F485" s="7" t="n">
        <v>0</v>
      </c>
    </row>
    <row r="486" customFormat="false" ht="15.8" hidden="false" customHeight="false" outlineLevel="0" collapsed="false">
      <c r="A486" s="0" t="s">
        <v>797</v>
      </c>
      <c r="B486" s="0" t="s">
        <v>155</v>
      </c>
      <c r="C486" s="0" t="s">
        <v>732</v>
      </c>
      <c r="D486" s="0" t="n">
        <v>0.338466069836819</v>
      </c>
      <c r="E486" s="7" t="n">
        <v>195.904314677367</v>
      </c>
      <c r="F486" s="7" t="n">
        <v>4922.859375</v>
      </c>
    </row>
    <row r="487" customFormat="false" ht="15.8" hidden="false" customHeight="false" outlineLevel="0" collapsed="false">
      <c r="A487" s="0" t="s">
        <v>797</v>
      </c>
      <c r="B487" s="0" t="s">
        <v>155</v>
      </c>
      <c r="C487" s="0" t="s">
        <v>734</v>
      </c>
      <c r="D487" s="0" t="n">
        <v>0.0639390890812998</v>
      </c>
      <c r="E487" s="7" t="n">
        <v>90.1218987603058</v>
      </c>
      <c r="F487" s="7" t="n">
        <v>887.203125</v>
      </c>
    </row>
    <row r="488" customFormat="false" ht="15.8" hidden="false" customHeight="false" outlineLevel="0" collapsed="false">
      <c r="A488" s="0" t="s">
        <v>797</v>
      </c>
      <c r="B488" s="0" t="s">
        <v>155</v>
      </c>
      <c r="C488" s="0" t="s">
        <v>736</v>
      </c>
      <c r="D488" s="0" t="n">
        <v>0.10565601104855</v>
      </c>
      <c r="E488" s="7" t="n">
        <v>107.047319644254</v>
      </c>
      <c r="F488" s="7" t="n">
        <v>1750.359375</v>
      </c>
    </row>
    <row r="489" customFormat="false" ht="15.8" hidden="false" customHeight="false" outlineLevel="0" collapsed="false">
      <c r="A489" s="0" t="s">
        <v>797</v>
      </c>
      <c r="B489" s="0" t="s">
        <v>738</v>
      </c>
      <c r="C489" s="0" t="s">
        <v>738</v>
      </c>
      <c r="D489" s="0" t="n">
        <v>0.15</v>
      </c>
      <c r="E489" s="7" t="n">
        <v>20</v>
      </c>
      <c r="F489" s="7" t="n">
        <v>0</v>
      </c>
    </row>
    <row r="490" customFormat="false" ht="15.8" hidden="false" customHeight="false" outlineLevel="0" collapsed="false">
      <c r="A490" s="0" t="s">
        <v>798</v>
      </c>
      <c r="B490" s="0" t="s">
        <v>155</v>
      </c>
      <c r="C490" s="0" t="s">
        <v>732</v>
      </c>
      <c r="D490" s="0" t="n">
        <v>0.338466069836819</v>
      </c>
      <c r="E490" s="7" t="n">
        <v>195.904314677367</v>
      </c>
      <c r="F490" s="7" t="n">
        <v>4922.859375</v>
      </c>
    </row>
    <row r="491" customFormat="false" ht="15.8" hidden="false" customHeight="false" outlineLevel="0" collapsed="false">
      <c r="A491" s="0" t="s">
        <v>798</v>
      </c>
      <c r="B491" s="0" t="s">
        <v>155</v>
      </c>
      <c r="C491" s="0" t="s">
        <v>734</v>
      </c>
      <c r="D491" s="0" t="n">
        <v>0.0639390890812998</v>
      </c>
      <c r="E491" s="7" t="n">
        <v>90.1218987603058</v>
      </c>
      <c r="F491" s="7" t="n">
        <v>887.203125</v>
      </c>
    </row>
    <row r="492" customFormat="false" ht="15.8" hidden="false" customHeight="false" outlineLevel="0" collapsed="false">
      <c r="A492" s="0" t="s">
        <v>798</v>
      </c>
      <c r="B492" s="0" t="s">
        <v>155</v>
      </c>
      <c r="C492" s="0" t="s">
        <v>736</v>
      </c>
      <c r="D492" s="0" t="n">
        <v>0.10565601104855</v>
      </c>
      <c r="E492" s="7" t="n">
        <v>107.047319644254</v>
      </c>
      <c r="F492" s="7" t="n">
        <v>1750.359375</v>
      </c>
    </row>
    <row r="493" customFormat="false" ht="15.8" hidden="false" customHeight="false" outlineLevel="0" collapsed="false">
      <c r="A493" s="0" t="s">
        <v>798</v>
      </c>
      <c r="B493" s="0" t="s">
        <v>738</v>
      </c>
      <c r="C493" s="0" t="s">
        <v>738</v>
      </c>
      <c r="D493" s="0" t="n">
        <v>0.15</v>
      </c>
      <c r="E493" s="7" t="n">
        <v>20</v>
      </c>
      <c r="F493" s="7" t="n">
        <v>0</v>
      </c>
    </row>
    <row r="494" customFormat="false" ht="15.8" hidden="false" customHeight="false" outlineLevel="0" collapsed="false">
      <c r="A494" s="0" t="s">
        <v>367</v>
      </c>
      <c r="B494" s="0" t="s">
        <v>155</v>
      </c>
      <c r="C494" s="0" t="s">
        <v>734</v>
      </c>
      <c r="D494" s="0" t="n">
        <v>0.119052163734233</v>
      </c>
      <c r="E494" s="7" t="n">
        <v>196.875</v>
      </c>
      <c r="F494" s="7" t="n">
        <v>492.890625</v>
      </c>
    </row>
    <row r="495" customFormat="false" ht="15.8" hidden="false" customHeight="false" outlineLevel="0" collapsed="false">
      <c r="A495" s="0" t="s">
        <v>367</v>
      </c>
      <c r="B495" s="0" t="s">
        <v>239</v>
      </c>
      <c r="C495" s="0" t="s">
        <v>735</v>
      </c>
      <c r="D495" s="0" t="n">
        <v>0.0551449555703328</v>
      </c>
      <c r="E495" s="7" t="n">
        <v>196.875</v>
      </c>
      <c r="F495" s="7" t="n">
        <v>492.890625</v>
      </c>
    </row>
    <row r="496" customFormat="false" ht="15.8" hidden="false" customHeight="false" outlineLevel="0" collapsed="false">
      <c r="A496" s="0" t="s">
        <v>367</v>
      </c>
      <c r="B496" s="0" t="s">
        <v>155</v>
      </c>
      <c r="C496" s="0" t="s">
        <v>736</v>
      </c>
      <c r="D496" s="0" t="n">
        <v>0.166673029227926</v>
      </c>
      <c r="E496" s="7" t="n">
        <v>209.0625</v>
      </c>
      <c r="F496" s="7" t="n">
        <v>972.421875</v>
      </c>
    </row>
    <row r="497" customFormat="false" ht="15.8" hidden="false" customHeight="false" outlineLevel="0" collapsed="false">
      <c r="A497" s="0" t="s">
        <v>367</v>
      </c>
      <c r="B497" s="0" t="s">
        <v>239</v>
      </c>
      <c r="C497" s="0" t="s">
        <v>737</v>
      </c>
      <c r="D497" s="0" t="n">
        <v>0.0772029377984659</v>
      </c>
      <c r="E497" s="7" t="n">
        <v>196.875</v>
      </c>
      <c r="F497" s="7" t="n">
        <v>492.890625</v>
      </c>
    </row>
    <row r="498" customFormat="false" ht="15.8" hidden="false" customHeight="false" outlineLevel="0" collapsed="false">
      <c r="A498" s="0" t="s">
        <v>367</v>
      </c>
      <c r="B498" s="0" t="s">
        <v>155</v>
      </c>
      <c r="C498" s="0" t="s">
        <v>732</v>
      </c>
      <c r="D498" s="0" t="n">
        <v>0.788052147649769</v>
      </c>
      <c r="E498" s="7" t="n">
        <v>335.0625</v>
      </c>
      <c r="F498" s="7" t="n">
        <v>4144.921875</v>
      </c>
    </row>
    <row r="499" customFormat="false" ht="15.8" hidden="false" customHeight="false" outlineLevel="0" collapsed="false">
      <c r="A499" s="0" t="s">
        <v>367</v>
      </c>
      <c r="B499" s="0" t="s">
        <v>239</v>
      </c>
      <c r="C499" s="0" t="s">
        <v>733</v>
      </c>
      <c r="D499" s="0" t="n">
        <v>0.32852313956794</v>
      </c>
      <c r="E499" s="7" t="n">
        <v>241.875</v>
      </c>
      <c r="F499" s="7" t="n">
        <v>492.890625</v>
      </c>
    </row>
    <row r="500" customFormat="false" ht="15.8" hidden="false" customHeight="false" outlineLevel="0" collapsed="false">
      <c r="A500" s="0" t="s">
        <v>367</v>
      </c>
      <c r="B500" s="0" t="s">
        <v>738</v>
      </c>
      <c r="C500" s="0" t="s">
        <v>738</v>
      </c>
      <c r="D500" s="0" t="n">
        <v>0.15</v>
      </c>
      <c r="E500" s="7" t="n">
        <v>20</v>
      </c>
      <c r="F500" s="7" t="n">
        <v>0</v>
      </c>
    </row>
    <row r="501" customFormat="false" ht="15.8" hidden="false" customHeight="false" outlineLevel="0" collapsed="false">
      <c r="A501" s="0" t="s">
        <v>531</v>
      </c>
      <c r="B501" s="0" t="s">
        <v>155</v>
      </c>
      <c r="C501" s="0" t="s">
        <v>734</v>
      </c>
      <c r="D501" s="0" t="n">
        <v>0.105222108853407</v>
      </c>
      <c r="E501" s="7" t="n">
        <v>196.875</v>
      </c>
      <c r="F501" s="7" t="n">
        <v>492.890625</v>
      </c>
    </row>
    <row r="502" customFormat="false" ht="15.8" hidden="false" customHeight="false" outlineLevel="0" collapsed="false">
      <c r="A502" s="0" t="s">
        <v>531</v>
      </c>
      <c r="B502" s="0" t="s">
        <v>239</v>
      </c>
      <c r="C502" s="0" t="s">
        <v>735</v>
      </c>
      <c r="D502" s="0" t="n">
        <v>0.0487905546052709</v>
      </c>
      <c r="E502" s="7" t="n">
        <v>196.875</v>
      </c>
      <c r="F502" s="7" t="n">
        <v>492.890625</v>
      </c>
    </row>
    <row r="503" customFormat="false" ht="15.8" hidden="false" customHeight="false" outlineLevel="0" collapsed="false">
      <c r="A503" s="0" t="s">
        <v>531</v>
      </c>
      <c r="B503" s="0" t="s">
        <v>155</v>
      </c>
      <c r="C503" s="0" t="s">
        <v>736</v>
      </c>
      <c r="D503" s="0" t="n">
        <v>0.190590989621266</v>
      </c>
      <c r="E503" s="7" t="n">
        <v>209.0625</v>
      </c>
      <c r="F503" s="7" t="n">
        <v>972.421875</v>
      </c>
    </row>
    <row r="504" customFormat="false" ht="15.8" hidden="false" customHeight="false" outlineLevel="0" collapsed="false">
      <c r="A504" s="0" t="s">
        <v>531</v>
      </c>
      <c r="B504" s="0" t="s">
        <v>239</v>
      </c>
      <c r="C504" s="0" t="s">
        <v>737</v>
      </c>
      <c r="D504" s="0" t="n">
        <v>0.0883753441906794</v>
      </c>
      <c r="E504" s="7" t="n">
        <v>196.875</v>
      </c>
      <c r="F504" s="7" t="n">
        <v>492.890625</v>
      </c>
    </row>
    <row r="505" customFormat="false" ht="15.8" hidden="false" customHeight="false" outlineLevel="0" collapsed="false">
      <c r="A505" s="0" t="s">
        <v>531</v>
      </c>
      <c r="B505" s="0" t="s">
        <v>155</v>
      </c>
      <c r="C505" s="0" t="s">
        <v>732</v>
      </c>
      <c r="D505" s="0" t="n">
        <v>0.788497001979233</v>
      </c>
      <c r="E505" s="7" t="n">
        <v>335.0625</v>
      </c>
      <c r="F505" s="7" t="n">
        <v>4144.921875</v>
      </c>
    </row>
    <row r="506" customFormat="false" ht="15.8" hidden="false" customHeight="false" outlineLevel="0" collapsed="false">
      <c r="A506" s="0" t="s">
        <v>531</v>
      </c>
      <c r="B506" s="0" t="s">
        <v>239</v>
      </c>
      <c r="C506" s="0" t="s">
        <v>733</v>
      </c>
      <c r="D506" s="0" t="n">
        <v>0.32905713262487</v>
      </c>
      <c r="E506" s="7" t="n">
        <v>241.875</v>
      </c>
      <c r="F506" s="7" t="n">
        <v>492.890625</v>
      </c>
    </row>
    <row r="507" customFormat="false" ht="15.8" hidden="false" customHeight="false" outlineLevel="0" collapsed="false">
      <c r="A507" s="0" t="s">
        <v>531</v>
      </c>
      <c r="B507" s="0" t="s">
        <v>738</v>
      </c>
      <c r="C507" s="0" t="s">
        <v>738</v>
      </c>
      <c r="D507" s="0" t="n">
        <v>0.15</v>
      </c>
      <c r="E507" s="7" t="n">
        <v>20</v>
      </c>
      <c r="F507" s="7" t="n">
        <v>0</v>
      </c>
    </row>
    <row r="508" customFormat="false" ht="15.8" hidden="false" customHeight="false" outlineLevel="0" collapsed="false">
      <c r="A508" s="0" t="s">
        <v>678</v>
      </c>
      <c r="B508" s="0" t="s">
        <v>155</v>
      </c>
      <c r="C508" s="0" t="s">
        <v>734</v>
      </c>
      <c r="D508" s="0" t="n">
        <v>0.119011068048323</v>
      </c>
      <c r="E508" s="7" t="n">
        <v>196.875</v>
      </c>
      <c r="F508" s="7" t="n">
        <v>492.890625</v>
      </c>
    </row>
    <row r="509" customFormat="false" ht="15.8" hidden="false" customHeight="false" outlineLevel="0" collapsed="false">
      <c r="A509" s="0" t="s">
        <v>678</v>
      </c>
      <c r="B509" s="0" t="s">
        <v>239</v>
      </c>
      <c r="C509" s="0" t="s">
        <v>735</v>
      </c>
      <c r="D509" s="0" t="n">
        <v>0.0551272898226174</v>
      </c>
      <c r="E509" s="7" t="n">
        <v>196.875</v>
      </c>
      <c r="F509" s="7" t="n">
        <v>492.890625</v>
      </c>
    </row>
    <row r="510" customFormat="false" ht="15.8" hidden="false" customHeight="false" outlineLevel="0" collapsed="false">
      <c r="A510" s="0" t="s">
        <v>678</v>
      </c>
      <c r="B510" s="0" t="s">
        <v>155</v>
      </c>
      <c r="C510" s="0" t="s">
        <v>736</v>
      </c>
      <c r="D510" s="0" t="n">
        <v>0.166615495267652</v>
      </c>
      <c r="E510" s="7" t="n">
        <v>209.0625</v>
      </c>
      <c r="F510" s="7" t="n">
        <v>972.421875</v>
      </c>
    </row>
    <row r="511" customFormat="false" ht="15.8" hidden="false" customHeight="false" outlineLevel="0" collapsed="false">
      <c r="A511" s="0" t="s">
        <v>678</v>
      </c>
      <c r="B511" s="0" t="s">
        <v>239</v>
      </c>
      <c r="C511" s="0" t="s">
        <v>737</v>
      </c>
      <c r="D511" s="0" t="n">
        <v>0.0771782057516643</v>
      </c>
      <c r="E511" s="7" t="n">
        <v>196.875</v>
      </c>
      <c r="F511" s="7" t="n">
        <v>492.890625</v>
      </c>
    </row>
    <row r="512" customFormat="false" ht="15.8" hidden="false" customHeight="false" outlineLevel="0" collapsed="false">
      <c r="A512" s="0" t="s">
        <v>678</v>
      </c>
      <c r="B512" s="0" t="s">
        <v>155</v>
      </c>
      <c r="C512" s="0" t="s">
        <v>732</v>
      </c>
      <c r="D512" s="0" t="n">
        <v>0.787780119468805</v>
      </c>
      <c r="E512" s="7" t="n">
        <v>335.0625</v>
      </c>
      <c r="F512" s="7" t="n">
        <v>4144.921875</v>
      </c>
    </row>
    <row r="513" customFormat="false" ht="15.8" hidden="false" customHeight="false" outlineLevel="0" collapsed="false">
      <c r="A513" s="0" t="s">
        <v>678</v>
      </c>
      <c r="B513" s="0" t="s">
        <v>239</v>
      </c>
      <c r="C513" s="0" t="s">
        <v>733</v>
      </c>
      <c r="D513" s="0" t="n">
        <v>0.328417896815593</v>
      </c>
      <c r="E513" s="7" t="n">
        <v>241.875</v>
      </c>
      <c r="F513" s="7" t="n">
        <v>492.890625</v>
      </c>
    </row>
    <row r="514" customFormat="false" ht="15.8" hidden="false" customHeight="false" outlineLevel="0" collapsed="false">
      <c r="A514" s="0" t="s">
        <v>678</v>
      </c>
      <c r="B514" s="0" t="s">
        <v>738</v>
      </c>
      <c r="C514" s="0" t="s">
        <v>738</v>
      </c>
      <c r="D514" s="0" t="n">
        <v>0.15</v>
      </c>
      <c r="E514" s="7" t="n">
        <v>20</v>
      </c>
      <c r="F514" s="7" t="n">
        <v>0</v>
      </c>
    </row>
    <row r="515" customFormat="false" ht="15.8" hidden="false" customHeight="false" outlineLevel="0" collapsed="false">
      <c r="A515" s="0" t="s">
        <v>799</v>
      </c>
      <c r="B515" s="0" t="s">
        <v>155</v>
      </c>
      <c r="C515" s="0" t="s">
        <v>732</v>
      </c>
      <c r="D515" s="0" t="n">
        <v>0.338466069836819</v>
      </c>
      <c r="E515" s="7" t="n">
        <v>195.904314677367</v>
      </c>
      <c r="F515" s="7" t="n">
        <v>4144.921875</v>
      </c>
    </row>
    <row r="516" customFormat="false" ht="15.8" hidden="false" customHeight="false" outlineLevel="0" collapsed="false">
      <c r="A516" s="0" t="s">
        <v>799</v>
      </c>
      <c r="B516" s="0" t="s">
        <v>155</v>
      </c>
      <c r="C516" s="0" t="s">
        <v>734</v>
      </c>
      <c r="D516" s="0" t="n">
        <v>0.0639390890812998</v>
      </c>
      <c r="E516" s="7" t="n">
        <v>90.1218987603058</v>
      </c>
      <c r="F516" s="7" t="n">
        <v>492.890625</v>
      </c>
    </row>
    <row r="517" customFormat="false" ht="15.8" hidden="false" customHeight="false" outlineLevel="0" collapsed="false">
      <c r="A517" s="0" t="s">
        <v>799</v>
      </c>
      <c r="B517" s="0" t="s">
        <v>155</v>
      </c>
      <c r="C517" s="0" t="s">
        <v>736</v>
      </c>
      <c r="D517" s="0" t="n">
        <v>0.10565601104855</v>
      </c>
      <c r="E517" s="7" t="n">
        <v>107.047319644254</v>
      </c>
      <c r="F517" s="7" t="n">
        <v>972.421875</v>
      </c>
    </row>
    <row r="518" customFormat="false" ht="15.8" hidden="false" customHeight="false" outlineLevel="0" collapsed="false">
      <c r="A518" s="0" t="s">
        <v>799</v>
      </c>
      <c r="B518" s="0" t="s">
        <v>738</v>
      </c>
      <c r="C518" s="0" t="s">
        <v>738</v>
      </c>
      <c r="D518" s="0" t="n">
        <v>0.15</v>
      </c>
      <c r="E518" s="7" t="n">
        <v>20</v>
      </c>
      <c r="F518" s="7" t="n">
        <v>0</v>
      </c>
    </row>
    <row r="519" customFormat="false" ht="15.8" hidden="false" customHeight="false" outlineLevel="0" collapsed="false">
      <c r="A519" s="0" t="s">
        <v>800</v>
      </c>
      <c r="B519" s="0" t="s">
        <v>155</v>
      </c>
      <c r="C519" s="0" t="s">
        <v>732</v>
      </c>
      <c r="D519" s="0" t="n">
        <v>0.338466069836819</v>
      </c>
      <c r="E519" s="7" t="n">
        <v>195.904314677367</v>
      </c>
      <c r="F519" s="7" t="n">
        <v>4144.921875</v>
      </c>
    </row>
    <row r="520" customFormat="false" ht="15.8" hidden="false" customHeight="false" outlineLevel="0" collapsed="false">
      <c r="A520" s="0" t="s">
        <v>800</v>
      </c>
      <c r="B520" s="0" t="s">
        <v>155</v>
      </c>
      <c r="C520" s="0" t="s">
        <v>734</v>
      </c>
      <c r="D520" s="0" t="n">
        <v>0.0639390890812998</v>
      </c>
      <c r="E520" s="7" t="n">
        <v>90.1218987603058</v>
      </c>
      <c r="F520" s="7" t="n">
        <v>492.890625</v>
      </c>
    </row>
    <row r="521" customFormat="false" ht="15.8" hidden="false" customHeight="false" outlineLevel="0" collapsed="false">
      <c r="A521" s="0" t="s">
        <v>800</v>
      </c>
      <c r="B521" s="0" t="s">
        <v>155</v>
      </c>
      <c r="C521" s="0" t="s">
        <v>736</v>
      </c>
      <c r="D521" s="0" t="n">
        <v>0.10565601104855</v>
      </c>
      <c r="E521" s="7" t="n">
        <v>107.047319644254</v>
      </c>
      <c r="F521" s="7" t="n">
        <v>972.421875</v>
      </c>
    </row>
    <row r="522" customFormat="false" ht="15.8" hidden="false" customHeight="false" outlineLevel="0" collapsed="false">
      <c r="A522" s="0" t="s">
        <v>800</v>
      </c>
      <c r="B522" s="0" t="s">
        <v>738</v>
      </c>
      <c r="C522" s="0" t="s">
        <v>738</v>
      </c>
      <c r="D522" s="0" t="n">
        <v>0.15</v>
      </c>
      <c r="E522" s="7" t="n">
        <v>20</v>
      </c>
      <c r="F522" s="7" t="n">
        <v>0</v>
      </c>
    </row>
    <row r="523" customFormat="false" ht="15.8" hidden="false" customHeight="false" outlineLevel="0" collapsed="false">
      <c r="A523" s="0" t="s">
        <v>801</v>
      </c>
      <c r="B523" s="0" t="s">
        <v>155</v>
      </c>
      <c r="C523" s="0" t="s">
        <v>732</v>
      </c>
      <c r="D523" s="0" t="n">
        <v>0.338466069836819</v>
      </c>
      <c r="E523" s="7" t="n">
        <v>195.904314677367</v>
      </c>
      <c r="F523" s="7" t="n">
        <v>4144.921875</v>
      </c>
    </row>
    <row r="524" customFormat="false" ht="15.8" hidden="false" customHeight="false" outlineLevel="0" collapsed="false">
      <c r="A524" s="0" t="s">
        <v>801</v>
      </c>
      <c r="B524" s="0" t="s">
        <v>155</v>
      </c>
      <c r="C524" s="0" t="s">
        <v>734</v>
      </c>
      <c r="D524" s="0" t="n">
        <v>0.0639390890812998</v>
      </c>
      <c r="E524" s="7" t="n">
        <v>90.1218987603058</v>
      </c>
      <c r="F524" s="7" t="n">
        <v>492.890625</v>
      </c>
    </row>
    <row r="525" customFormat="false" ht="15.8" hidden="false" customHeight="false" outlineLevel="0" collapsed="false">
      <c r="A525" s="0" t="s">
        <v>801</v>
      </c>
      <c r="B525" s="0" t="s">
        <v>155</v>
      </c>
      <c r="C525" s="0" t="s">
        <v>736</v>
      </c>
      <c r="D525" s="0" t="n">
        <v>0.10565601104855</v>
      </c>
      <c r="E525" s="7" t="n">
        <v>107.047319644254</v>
      </c>
      <c r="F525" s="7" t="n">
        <v>972.421875</v>
      </c>
    </row>
    <row r="526" customFormat="false" ht="15.8" hidden="false" customHeight="false" outlineLevel="0" collapsed="false">
      <c r="A526" s="0" t="s">
        <v>801</v>
      </c>
      <c r="B526" s="0" t="s">
        <v>738</v>
      </c>
      <c r="C526" s="0" t="s">
        <v>738</v>
      </c>
      <c r="D526" s="0" t="n">
        <v>0.15</v>
      </c>
      <c r="E526" s="7" t="n">
        <v>20</v>
      </c>
      <c r="F526" s="7" t="n">
        <v>0</v>
      </c>
    </row>
    <row r="527" customFormat="false" ht="15.8" hidden="false" customHeight="false" outlineLevel="0" collapsed="false">
      <c r="A527" s="0" t="s">
        <v>802</v>
      </c>
      <c r="B527" s="0" t="s">
        <v>155</v>
      </c>
      <c r="C527" s="0" t="s">
        <v>732</v>
      </c>
      <c r="D527" s="0" t="n">
        <v>0.338466069836819</v>
      </c>
      <c r="E527" s="7" t="n">
        <v>195.904314677367</v>
      </c>
      <c r="F527" s="7" t="n">
        <v>4144.921875</v>
      </c>
    </row>
    <row r="528" customFormat="false" ht="15.8" hidden="false" customHeight="false" outlineLevel="0" collapsed="false">
      <c r="A528" s="0" t="s">
        <v>802</v>
      </c>
      <c r="B528" s="0" t="s">
        <v>155</v>
      </c>
      <c r="C528" s="0" t="s">
        <v>734</v>
      </c>
      <c r="D528" s="0" t="n">
        <v>0.0639390890812998</v>
      </c>
      <c r="E528" s="7" t="n">
        <v>90.1218987603058</v>
      </c>
      <c r="F528" s="7" t="n">
        <v>492.890625</v>
      </c>
    </row>
    <row r="529" customFormat="false" ht="15.8" hidden="false" customHeight="false" outlineLevel="0" collapsed="false">
      <c r="A529" s="0" t="s">
        <v>802</v>
      </c>
      <c r="B529" s="0" t="s">
        <v>155</v>
      </c>
      <c r="C529" s="0" t="s">
        <v>736</v>
      </c>
      <c r="D529" s="0" t="n">
        <v>0.10565601104855</v>
      </c>
      <c r="E529" s="7" t="n">
        <v>107.047319644254</v>
      </c>
      <c r="F529" s="7" t="n">
        <v>972.421875</v>
      </c>
    </row>
    <row r="530" customFormat="false" ht="15.8" hidden="false" customHeight="false" outlineLevel="0" collapsed="false">
      <c r="A530" s="0" t="s">
        <v>802</v>
      </c>
      <c r="B530" s="0" t="s">
        <v>738</v>
      </c>
      <c r="C530" s="0" t="s">
        <v>738</v>
      </c>
      <c r="D530" s="0" t="n">
        <v>0.15</v>
      </c>
      <c r="E530" s="7" t="n">
        <v>20</v>
      </c>
      <c r="F530" s="7" t="n">
        <v>0</v>
      </c>
    </row>
    <row r="531" customFormat="false" ht="15.8" hidden="false" customHeight="false" outlineLevel="0" collapsed="false">
      <c r="A531" s="0" t="s">
        <v>803</v>
      </c>
      <c r="B531" s="0" t="s">
        <v>155</v>
      </c>
      <c r="C531" s="0" t="s">
        <v>732</v>
      </c>
      <c r="D531" s="0" t="n">
        <v>0.338466069836819</v>
      </c>
      <c r="E531" s="7" t="n">
        <v>195.904314677367</v>
      </c>
      <c r="F531" s="7" t="n">
        <v>4144.921875</v>
      </c>
    </row>
    <row r="532" customFormat="false" ht="15.8" hidden="false" customHeight="false" outlineLevel="0" collapsed="false">
      <c r="A532" s="0" t="s">
        <v>803</v>
      </c>
      <c r="B532" s="0" t="s">
        <v>155</v>
      </c>
      <c r="C532" s="0" t="s">
        <v>734</v>
      </c>
      <c r="D532" s="0" t="n">
        <v>0.0639390890812998</v>
      </c>
      <c r="E532" s="7" t="n">
        <v>90.1218987603058</v>
      </c>
      <c r="F532" s="7" t="n">
        <v>492.890625</v>
      </c>
    </row>
    <row r="533" customFormat="false" ht="15.8" hidden="false" customHeight="false" outlineLevel="0" collapsed="false">
      <c r="A533" s="0" t="s">
        <v>803</v>
      </c>
      <c r="B533" s="0" t="s">
        <v>155</v>
      </c>
      <c r="C533" s="0" t="s">
        <v>736</v>
      </c>
      <c r="D533" s="0" t="n">
        <v>0.10565601104855</v>
      </c>
      <c r="E533" s="7" t="n">
        <v>107.047319644254</v>
      </c>
      <c r="F533" s="7" t="n">
        <v>972.421875</v>
      </c>
    </row>
    <row r="534" customFormat="false" ht="15.8" hidden="false" customHeight="false" outlineLevel="0" collapsed="false">
      <c r="A534" s="0" t="s">
        <v>803</v>
      </c>
      <c r="B534" s="0" t="s">
        <v>738</v>
      </c>
      <c r="C534" s="0" t="s">
        <v>738</v>
      </c>
      <c r="D534" s="0" t="n">
        <v>0.15</v>
      </c>
      <c r="E534" s="7" t="n">
        <v>20</v>
      </c>
      <c r="F534" s="7" t="n">
        <v>0</v>
      </c>
    </row>
    <row r="535" customFormat="false" ht="15.8" hidden="false" customHeight="false" outlineLevel="0" collapsed="false">
      <c r="A535" s="0" t="s">
        <v>264</v>
      </c>
      <c r="B535" s="0" t="s">
        <v>155</v>
      </c>
      <c r="C535" s="0" t="s">
        <v>734</v>
      </c>
      <c r="D535" s="0" t="n">
        <v>0.19156761915768</v>
      </c>
      <c r="E535" s="7" t="n">
        <v>187.6975308</v>
      </c>
      <c r="F535" s="7" t="n">
        <v>759.09212937</v>
      </c>
    </row>
    <row r="536" customFormat="false" ht="15.8" hidden="false" customHeight="false" outlineLevel="0" collapsed="false">
      <c r="A536" s="0" t="s">
        <v>264</v>
      </c>
      <c r="B536" s="0" t="s">
        <v>239</v>
      </c>
      <c r="C536" s="0" t="s">
        <v>735</v>
      </c>
      <c r="D536" s="0" t="n">
        <v>0.0763043928714179</v>
      </c>
      <c r="E536" s="7" t="n">
        <v>187.6975308</v>
      </c>
      <c r="F536" s="7" t="n">
        <v>759.09212937</v>
      </c>
    </row>
    <row r="537" customFormat="false" ht="15.8" hidden="false" customHeight="false" outlineLevel="0" collapsed="false">
      <c r="A537" s="0" t="s">
        <v>264</v>
      </c>
      <c r="B537" s="0" t="s">
        <v>155</v>
      </c>
      <c r="C537" s="0" t="s">
        <v>736</v>
      </c>
      <c r="D537" s="0" t="n">
        <v>0.326704466780539</v>
      </c>
      <c r="E537" s="7" t="n">
        <v>240.6728394</v>
      </c>
      <c r="F537" s="7" t="n">
        <v>2113.935646815</v>
      </c>
    </row>
    <row r="538" customFormat="false" ht="15.8" hidden="false" customHeight="false" outlineLevel="0" collapsed="false">
      <c r="A538" s="0" t="s">
        <v>264</v>
      </c>
      <c r="B538" s="0" t="s">
        <v>239</v>
      </c>
      <c r="C538" s="0" t="s">
        <v>737</v>
      </c>
      <c r="D538" s="0" t="n">
        <v>0.130131522726449</v>
      </c>
      <c r="E538" s="7" t="n">
        <v>187.6975308</v>
      </c>
      <c r="F538" s="7" t="n">
        <v>759.09212937</v>
      </c>
    </row>
    <row r="539" customFormat="false" ht="15.8" hidden="false" customHeight="false" outlineLevel="0" collapsed="false">
      <c r="A539" s="0" t="s">
        <v>264</v>
      </c>
      <c r="B539" s="0" t="s">
        <v>155</v>
      </c>
      <c r="C539" s="0" t="s">
        <v>732</v>
      </c>
      <c r="D539" s="0" t="n">
        <v>0.825011279748836</v>
      </c>
      <c r="E539" s="7" t="n">
        <v>337.9228394</v>
      </c>
      <c r="F539" s="7" t="n">
        <v>2113.935646815</v>
      </c>
    </row>
    <row r="540" customFormat="false" ht="15.8" hidden="false" customHeight="false" outlineLevel="0" collapsed="false">
      <c r="A540" s="0" t="s">
        <v>264</v>
      </c>
      <c r="B540" s="0" t="s">
        <v>239</v>
      </c>
      <c r="C540" s="0" t="s">
        <v>733</v>
      </c>
      <c r="D540" s="0" t="n">
        <v>0.29575346074193</v>
      </c>
      <c r="E540" s="7" t="n">
        <v>187.6975308</v>
      </c>
      <c r="F540" s="7" t="n">
        <v>759.09212937</v>
      </c>
    </row>
    <row r="541" customFormat="false" ht="15.8" hidden="false" customHeight="false" outlineLevel="0" collapsed="false">
      <c r="A541" s="0" t="s">
        <v>264</v>
      </c>
      <c r="B541" s="0" t="s">
        <v>738</v>
      </c>
      <c r="C541" s="0" t="s">
        <v>738</v>
      </c>
      <c r="D541" s="0" t="n">
        <v>0.15</v>
      </c>
      <c r="E541" s="7" t="n">
        <v>20</v>
      </c>
      <c r="F541" s="7" t="n">
        <v>0</v>
      </c>
    </row>
    <row r="542" customFormat="false" ht="15.8" hidden="false" customHeight="false" outlineLevel="0" collapsed="false">
      <c r="A542" s="0" t="s">
        <v>480</v>
      </c>
      <c r="B542" s="0" t="s">
        <v>155</v>
      </c>
      <c r="C542" s="0" t="s">
        <v>734</v>
      </c>
      <c r="D542" s="0" t="n">
        <v>0.222240506179765</v>
      </c>
      <c r="E542" s="7" t="n">
        <v>187.6975308</v>
      </c>
      <c r="F542" s="7" t="n">
        <v>759.09212937</v>
      </c>
    </row>
    <row r="543" customFormat="false" ht="15.8" hidden="false" customHeight="false" outlineLevel="0" collapsed="false">
      <c r="A543" s="0" t="s">
        <v>480</v>
      </c>
      <c r="B543" s="0" t="s">
        <v>239</v>
      </c>
      <c r="C543" s="0" t="s">
        <v>735</v>
      </c>
      <c r="D543" s="0" t="n">
        <v>0.0885410218068107</v>
      </c>
      <c r="E543" s="7" t="n">
        <v>187.6975308</v>
      </c>
      <c r="F543" s="7" t="n">
        <v>759.09212937</v>
      </c>
    </row>
    <row r="544" customFormat="false" ht="15.8" hidden="false" customHeight="false" outlineLevel="0" collapsed="false">
      <c r="A544" s="0" t="s">
        <v>480</v>
      </c>
      <c r="B544" s="0" t="s">
        <v>155</v>
      </c>
      <c r="C544" s="0" t="s">
        <v>736</v>
      </c>
      <c r="D544" s="0" t="n">
        <v>0.370400843632941</v>
      </c>
      <c r="E544" s="7" t="n">
        <v>240.6728394</v>
      </c>
      <c r="F544" s="7" t="n">
        <v>2113.935646815</v>
      </c>
    </row>
    <row r="545" customFormat="false" ht="15.8" hidden="false" customHeight="false" outlineLevel="0" collapsed="false">
      <c r="A545" s="0" t="s">
        <v>480</v>
      </c>
      <c r="B545" s="0" t="s">
        <v>239</v>
      </c>
      <c r="C545" s="0" t="s">
        <v>737</v>
      </c>
      <c r="D545" s="0" t="n">
        <v>0.147568369678018</v>
      </c>
      <c r="E545" s="7" t="n">
        <v>187.6975308</v>
      </c>
      <c r="F545" s="7" t="n">
        <v>759.09212937</v>
      </c>
    </row>
    <row r="546" customFormat="false" ht="15.8" hidden="false" customHeight="false" outlineLevel="0" collapsed="false">
      <c r="A546" s="0" t="s">
        <v>480</v>
      </c>
      <c r="B546" s="0" t="s">
        <v>155</v>
      </c>
      <c r="C546" s="0" t="s">
        <v>732</v>
      </c>
      <c r="D546" s="0" t="n">
        <v>0.82443207717446</v>
      </c>
      <c r="E546" s="7" t="n">
        <v>337.9228394</v>
      </c>
      <c r="F546" s="7" t="n">
        <v>2113.935646815</v>
      </c>
    </row>
    <row r="547" customFormat="false" ht="15.8" hidden="false" customHeight="false" outlineLevel="0" collapsed="false">
      <c r="A547" s="0" t="s">
        <v>480</v>
      </c>
      <c r="B547" s="0" t="s">
        <v>239</v>
      </c>
      <c r="C547" s="0" t="s">
        <v>733</v>
      </c>
      <c r="D547" s="0" t="n">
        <v>0.295609714899875</v>
      </c>
      <c r="E547" s="7" t="n">
        <v>187.6975308</v>
      </c>
      <c r="F547" s="7" t="n">
        <v>759.09212937</v>
      </c>
    </row>
    <row r="548" customFormat="false" ht="15.8" hidden="false" customHeight="false" outlineLevel="0" collapsed="false">
      <c r="A548" s="0" t="s">
        <v>480</v>
      </c>
      <c r="B548" s="0" t="s">
        <v>738</v>
      </c>
      <c r="C548" s="0" t="s">
        <v>738</v>
      </c>
      <c r="D548" s="0" t="n">
        <v>0.15</v>
      </c>
      <c r="E548" s="7" t="n">
        <v>20</v>
      </c>
      <c r="F548" s="7" t="n">
        <v>0</v>
      </c>
    </row>
    <row r="549" customFormat="false" ht="15.8" hidden="false" customHeight="false" outlineLevel="0" collapsed="false">
      <c r="A549" s="0" t="s">
        <v>619</v>
      </c>
      <c r="B549" s="0" t="s">
        <v>155</v>
      </c>
      <c r="C549" s="0" t="s">
        <v>734</v>
      </c>
      <c r="D549" s="0" t="n">
        <v>0.191545665077838</v>
      </c>
      <c r="E549" s="7" t="n">
        <v>187.6975308</v>
      </c>
      <c r="F549" s="7" t="n">
        <v>759.09212937</v>
      </c>
    </row>
    <row r="550" customFormat="false" ht="15.8" hidden="false" customHeight="false" outlineLevel="0" collapsed="false">
      <c r="A550" s="0" t="s">
        <v>619</v>
      </c>
      <c r="B550" s="0" t="s">
        <v>239</v>
      </c>
      <c r="C550" s="0" t="s">
        <v>735</v>
      </c>
      <c r="D550" s="0" t="n">
        <v>0.0762468188219828</v>
      </c>
      <c r="E550" s="7" t="n">
        <v>187.6975308</v>
      </c>
      <c r="F550" s="7" t="n">
        <v>759.09212937</v>
      </c>
    </row>
    <row r="551" customFormat="false" ht="15.8" hidden="false" customHeight="false" outlineLevel="0" collapsed="false">
      <c r="A551" s="0" t="s">
        <v>619</v>
      </c>
      <c r="B551" s="0" t="s">
        <v>155</v>
      </c>
      <c r="C551" s="0" t="s">
        <v>736</v>
      </c>
      <c r="D551" s="0" t="n">
        <v>0.326667025714142</v>
      </c>
      <c r="E551" s="7" t="n">
        <v>240.6728394</v>
      </c>
      <c r="F551" s="7" t="n">
        <v>2113.935646815</v>
      </c>
    </row>
    <row r="552" customFormat="false" ht="15.8" hidden="false" customHeight="false" outlineLevel="0" collapsed="false">
      <c r="A552" s="0" t="s">
        <v>619</v>
      </c>
      <c r="B552" s="0" t="s">
        <v>239</v>
      </c>
      <c r="C552" s="0" t="s">
        <v>737</v>
      </c>
      <c r="D552" s="0" t="n">
        <v>0.130033334425087</v>
      </c>
      <c r="E552" s="7" t="n">
        <v>187.6975308</v>
      </c>
      <c r="F552" s="7" t="n">
        <v>759.09212937</v>
      </c>
    </row>
    <row r="553" customFormat="false" ht="15.8" hidden="false" customHeight="false" outlineLevel="0" collapsed="false">
      <c r="A553" s="0" t="s">
        <v>619</v>
      </c>
      <c r="B553" s="0" t="s">
        <v>155</v>
      </c>
      <c r="C553" s="0" t="s">
        <v>732</v>
      </c>
      <c r="D553" s="0" t="n">
        <v>0.824916731601369</v>
      </c>
      <c r="E553" s="7" t="n">
        <v>337.9228394</v>
      </c>
      <c r="F553" s="7" t="n">
        <v>2113.935646815</v>
      </c>
    </row>
    <row r="554" customFormat="false" ht="15.8" hidden="false" customHeight="false" outlineLevel="0" collapsed="false">
      <c r="A554" s="0" t="s">
        <v>619</v>
      </c>
      <c r="B554" s="0" t="s">
        <v>239</v>
      </c>
      <c r="C554" s="0" t="s">
        <v>733</v>
      </c>
      <c r="D554" s="0" t="n">
        <v>0.295530305511561</v>
      </c>
      <c r="E554" s="7" t="n">
        <v>187.6975308</v>
      </c>
      <c r="F554" s="7" t="n">
        <v>759.09212937</v>
      </c>
    </row>
    <row r="555" customFormat="false" ht="15.8" hidden="false" customHeight="false" outlineLevel="0" collapsed="false">
      <c r="A555" s="0" t="s">
        <v>619</v>
      </c>
      <c r="B555" s="0" t="s">
        <v>738</v>
      </c>
      <c r="C555" s="0" t="s">
        <v>738</v>
      </c>
      <c r="D555" s="0" t="n">
        <v>0.15</v>
      </c>
      <c r="E555" s="7" t="n">
        <v>20</v>
      </c>
      <c r="F555" s="7" t="n">
        <v>0</v>
      </c>
    </row>
    <row r="556" customFormat="false" ht="15.8" hidden="false" customHeight="false" outlineLevel="0" collapsed="false">
      <c r="A556" s="0" t="s">
        <v>804</v>
      </c>
      <c r="B556" s="0" t="s">
        <v>155</v>
      </c>
      <c r="C556" s="0" t="s">
        <v>732</v>
      </c>
      <c r="D556" s="0" t="n">
        <v>0.338466069836819</v>
      </c>
      <c r="E556" s="7" t="n">
        <v>195.904314677367</v>
      </c>
      <c r="F556" s="7" t="n">
        <v>2113.935646815</v>
      </c>
    </row>
    <row r="557" customFormat="false" ht="15.8" hidden="false" customHeight="false" outlineLevel="0" collapsed="false">
      <c r="A557" s="0" t="s">
        <v>804</v>
      </c>
      <c r="B557" s="0" t="s">
        <v>155</v>
      </c>
      <c r="C557" s="0" t="s">
        <v>734</v>
      </c>
      <c r="D557" s="0" t="n">
        <v>0.0639390890812998</v>
      </c>
      <c r="E557" s="7" t="n">
        <v>90.1218987603058</v>
      </c>
      <c r="F557" s="7" t="n">
        <v>759.09212937</v>
      </c>
    </row>
    <row r="558" customFormat="false" ht="15.8" hidden="false" customHeight="false" outlineLevel="0" collapsed="false">
      <c r="A558" s="0" t="s">
        <v>804</v>
      </c>
      <c r="B558" s="0" t="s">
        <v>155</v>
      </c>
      <c r="C558" s="0" t="s">
        <v>736</v>
      </c>
      <c r="D558" s="0" t="n">
        <v>0.10565601104855</v>
      </c>
      <c r="E558" s="7" t="n">
        <v>107.047319644254</v>
      </c>
      <c r="F558" s="7" t="n">
        <v>2113.935646815</v>
      </c>
    </row>
    <row r="559" customFormat="false" ht="15.8" hidden="false" customHeight="false" outlineLevel="0" collapsed="false">
      <c r="A559" s="0" t="s">
        <v>804</v>
      </c>
      <c r="B559" s="0" t="s">
        <v>738</v>
      </c>
      <c r="C559" s="0" t="s">
        <v>738</v>
      </c>
      <c r="D559" s="0" t="n">
        <v>0.15</v>
      </c>
      <c r="E559" s="7" t="n">
        <v>20</v>
      </c>
      <c r="F559" s="7" t="n">
        <v>0</v>
      </c>
    </row>
    <row r="560" customFormat="false" ht="15.8" hidden="false" customHeight="false" outlineLevel="0" collapsed="false">
      <c r="A560" s="0" t="s">
        <v>805</v>
      </c>
      <c r="B560" s="0" t="s">
        <v>155</v>
      </c>
      <c r="C560" s="0" t="s">
        <v>732</v>
      </c>
      <c r="D560" s="0" t="n">
        <v>0.338466069836819</v>
      </c>
      <c r="E560" s="7" t="n">
        <v>195.904314677367</v>
      </c>
      <c r="F560" s="7" t="n">
        <v>2113.935646815</v>
      </c>
    </row>
    <row r="561" customFormat="false" ht="15.8" hidden="false" customHeight="false" outlineLevel="0" collapsed="false">
      <c r="A561" s="0" t="s">
        <v>805</v>
      </c>
      <c r="B561" s="0" t="s">
        <v>155</v>
      </c>
      <c r="C561" s="0" t="s">
        <v>734</v>
      </c>
      <c r="D561" s="0" t="n">
        <v>0.0639390890812998</v>
      </c>
      <c r="E561" s="7" t="n">
        <v>90.1218987603058</v>
      </c>
      <c r="F561" s="7" t="n">
        <v>759.09212937</v>
      </c>
    </row>
    <row r="562" customFormat="false" ht="15.8" hidden="false" customHeight="false" outlineLevel="0" collapsed="false">
      <c r="A562" s="0" t="s">
        <v>805</v>
      </c>
      <c r="B562" s="0" t="s">
        <v>155</v>
      </c>
      <c r="C562" s="0" t="s">
        <v>736</v>
      </c>
      <c r="D562" s="0" t="n">
        <v>0.10565601104855</v>
      </c>
      <c r="E562" s="7" t="n">
        <v>107.047319644254</v>
      </c>
      <c r="F562" s="7" t="n">
        <v>2113.935646815</v>
      </c>
    </row>
    <row r="563" customFormat="false" ht="15.8" hidden="false" customHeight="false" outlineLevel="0" collapsed="false">
      <c r="A563" s="0" t="s">
        <v>805</v>
      </c>
      <c r="B563" s="0" t="s">
        <v>738</v>
      </c>
      <c r="C563" s="0" t="s">
        <v>738</v>
      </c>
      <c r="D563" s="0" t="n">
        <v>0.15</v>
      </c>
      <c r="E563" s="7" t="n">
        <v>20</v>
      </c>
      <c r="F563" s="7" t="n">
        <v>0</v>
      </c>
    </row>
    <row r="564" customFormat="false" ht="15.8" hidden="false" customHeight="false" outlineLevel="0" collapsed="false">
      <c r="A564" s="0" t="s">
        <v>806</v>
      </c>
      <c r="B564" s="0" t="s">
        <v>155</v>
      </c>
      <c r="C564" s="0" t="s">
        <v>732</v>
      </c>
      <c r="D564" s="0" t="n">
        <v>0.338466069836819</v>
      </c>
      <c r="E564" s="7" t="n">
        <v>195.904314677367</v>
      </c>
      <c r="F564" s="7" t="n">
        <v>2113.935646815</v>
      </c>
    </row>
    <row r="565" customFormat="false" ht="15.8" hidden="false" customHeight="false" outlineLevel="0" collapsed="false">
      <c r="A565" s="0" t="s">
        <v>806</v>
      </c>
      <c r="B565" s="0" t="s">
        <v>155</v>
      </c>
      <c r="C565" s="0" t="s">
        <v>734</v>
      </c>
      <c r="D565" s="0" t="n">
        <v>0.0639390890812998</v>
      </c>
      <c r="E565" s="7" t="n">
        <v>90.1218987603058</v>
      </c>
      <c r="F565" s="7" t="n">
        <v>759.09212937</v>
      </c>
    </row>
    <row r="566" customFormat="false" ht="15.8" hidden="false" customHeight="false" outlineLevel="0" collapsed="false">
      <c r="A566" s="0" t="s">
        <v>806</v>
      </c>
      <c r="B566" s="0" t="s">
        <v>155</v>
      </c>
      <c r="C566" s="0" t="s">
        <v>736</v>
      </c>
      <c r="D566" s="0" t="n">
        <v>0.10565601104855</v>
      </c>
      <c r="E566" s="7" t="n">
        <v>107.047319644254</v>
      </c>
      <c r="F566" s="7" t="n">
        <v>2113.935646815</v>
      </c>
    </row>
    <row r="567" customFormat="false" ht="15.8" hidden="false" customHeight="false" outlineLevel="0" collapsed="false">
      <c r="A567" s="0" t="s">
        <v>806</v>
      </c>
      <c r="B567" s="0" t="s">
        <v>738</v>
      </c>
      <c r="C567" s="0" t="s">
        <v>738</v>
      </c>
      <c r="D567" s="0" t="n">
        <v>0.15</v>
      </c>
      <c r="E567" s="7" t="n">
        <v>20</v>
      </c>
      <c r="F567" s="7" t="n">
        <v>0</v>
      </c>
    </row>
    <row r="568" customFormat="false" ht="15.8" hidden="false" customHeight="false" outlineLevel="0" collapsed="false">
      <c r="A568" s="0" t="s">
        <v>807</v>
      </c>
      <c r="B568" s="0" t="s">
        <v>155</v>
      </c>
      <c r="C568" s="0" t="s">
        <v>732</v>
      </c>
      <c r="D568" s="0" t="n">
        <v>0.338466069836819</v>
      </c>
      <c r="E568" s="7" t="n">
        <v>195.904314677367</v>
      </c>
      <c r="F568" s="7" t="n">
        <v>2113.935646815</v>
      </c>
    </row>
    <row r="569" customFormat="false" ht="15.8" hidden="false" customHeight="false" outlineLevel="0" collapsed="false">
      <c r="A569" s="0" t="s">
        <v>807</v>
      </c>
      <c r="B569" s="0" t="s">
        <v>155</v>
      </c>
      <c r="C569" s="0" t="s">
        <v>734</v>
      </c>
      <c r="D569" s="0" t="n">
        <v>0.0639390890812998</v>
      </c>
      <c r="E569" s="7" t="n">
        <v>90.1218987603058</v>
      </c>
      <c r="F569" s="7" t="n">
        <v>759.09212937</v>
      </c>
    </row>
    <row r="570" customFormat="false" ht="15.8" hidden="false" customHeight="false" outlineLevel="0" collapsed="false">
      <c r="A570" s="0" t="s">
        <v>807</v>
      </c>
      <c r="B570" s="0" t="s">
        <v>155</v>
      </c>
      <c r="C570" s="0" t="s">
        <v>736</v>
      </c>
      <c r="D570" s="0" t="n">
        <v>0.10565601104855</v>
      </c>
      <c r="E570" s="7" t="n">
        <v>107.047319644254</v>
      </c>
      <c r="F570" s="7" t="n">
        <v>2113.935646815</v>
      </c>
    </row>
    <row r="571" customFormat="false" ht="15.8" hidden="false" customHeight="false" outlineLevel="0" collapsed="false">
      <c r="A571" s="0" t="s">
        <v>807</v>
      </c>
      <c r="B571" s="0" t="s">
        <v>738</v>
      </c>
      <c r="C571" s="0" t="s">
        <v>738</v>
      </c>
      <c r="D571" s="0" t="n">
        <v>0.15</v>
      </c>
      <c r="E571" s="7" t="n">
        <v>20</v>
      </c>
      <c r="F571" s="7" t="n">
        <v>0</v>
      </c>
    </row>
    <row r="572" customFormat="false" ht="15.8" hidden="false" customHeight="false" outlineLevel="0" collapsed="false">
      <c r="A572" s="0" t="s">
        <v>808</v>
      </c>
      <c r="B572" s="0" t="s">
        <v>155</v>
      </c>
      <c r="C572" s="0" t="s">
        <v>732</v>
      </c>
      <c r="D572" s="0" t="n">
        <v>0.338466069836819</v>
      </c>
      <c r="E572" s="7" t="n">
        <v>195.904314677367</v>
      </c>
      <c r="F572" s="7" t="n">
        <v>2113.935646815</v>
      </c>
    </row>
    <row r="573" customFormat="false" ht="15.8" hidden="false" customHeight="false" outlineLevel="0" collapsed="false">
      <c r="A573" s="0" t="s">
        <v>808</v>
      </c>
      <c r="B573" s="0" t="s">
        <v>155</v>
      </c>
      <c r="C573" s="0" t="s">
        <v>734</v>
      </c>
      <c r="D573" s="0" t="n">
        <v>0.0639390890812998</v>
      </c>
      <c r="E573" s="7" t="n">
        <v>90.1218987603058</v>
      </c>
      <c r="F573" s="7" t="n">
        <v>759.09212937</v>
      </c>
    </row>
    <row r="574" customFormat="false" ht="15.8" hidden="false" customHeight="false" outlineLevel="0" collapsed="false">
      <c r="A574" s="0" t="s">
        <v>808</v>
      </c>
      <c r="B574" s="0" t="s">
        <v>155</v>
      </c>
      <c r="C574" s="0" t="s">
        <v>736</v>
      </c>
      <c r="D574" s="0" t="n">
        <v>0.10565601104855</v>
      </c>
      <c r="E574" s="7" t="n">
        <v>107.047319644254</v>
      </c>
      <c r="F574" s="7" t="n">
        <v>2113.935646815</v>
      </c>
    </row>
    <row r="575" customFormat="false" ht="15.8" hidden="false" customHeight="false" outlineLevel="0" collapsed="false">
      <c r="A575" s="0" t="s">
        <v>808</v>
      </c>
      <c r="B575" s="0" t="s">
        <v>738</v>
      </c>
      <c r="C575" s="0" t="s">
        <v>738</v>
      </c>
      <c r="D575" s="0" t="n">
        <v>0.15</v>
      </c>
      <c r="E575" s="7" t="n">
        <v>20</v>
      </c>
      <c r="F575" s="7" t="n">
        <v>0</v>
      </c>
    </row>
    <row r="576" customFormat="false" ht="15.8" hidden="false" customHeight="false" outlineLevel="0" collapsed="false">
      <c r="A576" s="0" t="s">
        <v>266</v>
      </c>
      <c r="B576" s="0" t="s">
        <v>155</v>
      </c>
      <c r="C576" s="0" t="s">
        <v>734</v>
      </c>
      <c r="D576" s="0" t="n">
        <v>0.192899010430844</v>
      </c>
      <c r="E576" s="7" t="n">
        <v>173.1749513</v>
      </c>
      <c r="F576" s="7" t="n">
        <v>700.3594665075</v>
      </c>
    </row>
    <row r="577" customFormat="false" ht="15.8" hidden="false" customHeight="false" outlineLevel="0" collapsed="false">
      <c r="A577" s="0" t="s">
        <v>266</v>
      </c>
      <c r="B577" s="0" t="s">
        <v>239</v>
      </c>
      <c r="C577" s="0" t="s">
        <v>735</v>
      </c>
      <c r="D577" s="0" t="n">
        <v>0.0769636095177499</v>
      </c>
      <c r="E577" s="7" t="n">
        <v>173.1749513</v>
      </c>
      <c r="F577" s="7" t="n">
        <v>700.3594665075</v>
      </c>
    </row>
    <row r="578" customFormat="false" ht="15.8" hidden="false" customHeight="false" outlineLevel="0" collapsed="false">
      <c r="A578" s="0" t="s">
        <v>266</v>
      </c>
      <c r="B578" s="0" t="s">
        <v>155</v>
      </c>
      <c r="C578" s="0" t="s">
        <v>736</v>
      </c>
      <c r="D578" s="0" t="n">
        <v>0.328975056548727</v>
      </c>
      <c r="E578" s="7" t="n">
        <v>221.9225147</v>
      </c>
      <c r="F578" s="7" t="n">
        <v>1947.0784004625</v>
      </c>
    </row>
    <row r="579" customFormat="false" ht="15.8" hidden="false" customHeight="false" outlineLevel="0" collapsed="false">
      <c r="A579" s="0" t="s">
        <v>266</v>
      </c>
      <c r="B579" s="0" t="s">
        <v>239</v>
      </c>
      <c r="C579" s="0" t="s">
        <v>737</v>
      </c>
      <c r="D579" s="0" t="n">
        <v>0.131255768169806</v>
      </c>
      <c r="E579" s="7" t="n">
        <v>173.1749513</v>
      </c>
      <c r="F579" s="7" t="n">
        <v>700.3594665075</v>
      </c>
    </row>
    <row r="580" customFormat="false" ht="15.8" hidden="false" customHeight="false" outlineLevel="0" collapsed="false">
      <c r="A580" s="0" t="s">
        <v>266</v>
      </c>
      <c r="B580" s="0" t="s">
        <v>155</v>
      </c>
      <c r="C580" s="0" t="s">
        <v>732</v>
      </c>
      <c r="D580" s="0" t="n">
        <v>0.830745092294764</v>
      </c>
      <c r="E580" s="7" t="n">
        <v>319.1725147</v>
      </c>
      <c r="F580" s="7" t="n">
        <v>1947.0784004625</v>
      </c>
    </row>
    <row r="581" customFormat="false" ht="15.8" hidden="false" customHeight="false" outlineLevel="0" collapsed="false">
      <c r="A581" s="0" t="s">
        <v>266</v>
      </c>
      <c r="B581" s="0" t="s">
        <v>239</v>
      </c>
      <c r="C581" s="0" t="s">
        <v>733</v>
      </c>
      <c r="D581" s="0" t="n">
        <v>0.298308564022286</v>
      </c>
      <c r="E581" s="7" t="n">
        <v>173.1749513</v>
      </c>
      <c r="F581" s="7" t="n">
        <v>700.3594665075</v>
      </c>
    </row>
    <row r="582" customFormat="false" ht="15.8" hidden="false" customHeight="false" outlineLevel="0" collapsed="false">
      <c r="A582" s="0" t="s">
        <v>266</v>
      </c>
      <c r="B582" s="0" t="s">
        <v>738</v>
      </c>
      <c r="C582" s="0" t="s">
        <v>738</v>
      </c>
      <c r="D582" s="0" t="n">
        <v>0.15</v>
      </c>
      <c r="E582" s="7" t="n">
        <v>20</v>
      </c>
      <c r="F582" s="7" t="n">
        <v>0</v>
      </c>
    </row>
    <row r="583" customFormat="false" ht="15.8" hidden="false" customHeight="false" outlineLevel="0" collapsed="false">
      <c r="A583" s="0" t="s">
        <v>481</v>
      </c>
      <c r="B583" s="0" t="s">
        <v>155</v>
      </c>
      <c r="C583" s="0" t="s">
        <v>734</v>
      </c>
      <c r="D583" s="0" t="n">
        <v>0.221081625438231</v>
      </c>
      <c r="E583" s="7" t="n">
        <v>173.1749513</v>
      </c>
      <c r="F583" s="7" t="n">
        <v>710.01730033</v>
      </c>
    </row>
    <row r="584" customFormat="false" ht="15.8" hidden="false" customHeight="false" outlineLevel="0" collapsed="false">
      <c r="A584" s="0" t="s">
        <v>481</v>
      </c>
      <c r="B584" s="0" t="s">
        <v>239</v>
      </c>
      <c r="C584" s="0" t="s">
        <v>735</v>
      </c>
      <c r="D584" s="0" t="n">
        <v>0.0855444950452561</v>
      </c>
      <c r="E584" s="7" t="n">
        <v>173.1749513</v>
      </c>
      <c r="F584" s="7" t="n">
        <v>710.01730033</v>
      </c>
    </row>
    <row r="585" customFormat="false" ht="15.8" hidden="false" customHeight="false" outlineLevel="0" collapsed="false">
      <c r="A585" s="0" t="s">
        <v>481</v>
      </c>
      <c r="B585" s="0" t="s">
        <v>155</v>
      </c>
      <c r="C585" s="0" t="s">
        <v>736</v>
      </c>
      <c r="D585" s="0" t="n">
        <v>0.368469375730384</v>
      </c>
      <c r="E585" s="7" t="n">
        <v>221.9225147</v>
      </c>
      <c r="F585" s="7" t="n">
        <v>1972.57919239</v>
      </c>
    </row>
    <row r="586" customFormat="false" ht="15.8" hidden="false" customHeight="false" outlineLevel="0" collapsed="false">
      <c r="A586" s="0" t="s">
        <v>481</v>
      </c>
      <c r="B586" s="0" t="s">
        <v>239</v>
      </c>
      <c r="C586" s="0" t="s">
        <v>737</v>
      </c>
      <c r="D586" s="0" t="n">
        <v>0.14257415840876</v>
      </c>
      <c r="E586" s="7" t="n">
        <v>173.1749513</v>
      </c>
      <c r="F586" s="7" t="n">
        <v>710.01730033</v>
      </c>
    </row>
    <row r="587" customFormat="false" ht="15.8" hidden="false" customHeight="false" outlineLevel="0" collapsed="false">
      <c r="A587" s="0" t="s">
        <v>481</v>
      </c>
      <c r="B587" s="0" t="s">
        <v>155</v>
      </c>
      <c r="C587" s="0" t="s">
        <v>732</v>
      </c>
      <c r="D587" s="0" t="n">
        <v>0.820133047832942</v>
      </c>
      <c r="E587" s="7" t="n">
        <v>319.1725147</v>
      </c>
      <c r="F587" s="7" t="n">
        <v>1972.57919239</v>
      </c>
    </row>
    <row r="588" customFormat="false" ht="15.8" hidden="false" customHeight="false" outlineLevel="0" collapsed="false">
      <c r="A588" s="0" t="s">
        <v>481</v>
      </c>
      <c r="B588" s="0" t="s">
        <v>239</v>
      </c>
      <c r="C588" s="0" t="s">
        <v>733</v>
      </c>
      <c r="D588" s="0" t="n">
        <v>0.285605285273959</v>
      </c>
      <c r="E588" s="7" t="n">
        <v>173.1749513</v>
      </c>
      <c r="F588" s="7" t="n">
        <v>710.01730033</v>
      </c>
    </row>
    <row r="589" customFormat="false" ht="15.8" hidden="false" customHeight="false" outlineLevel="0" collapsed="false">
      <c r="A589" s="0" t="s">
        <v>481</v>
      </c>
      <c r="B589" s="0" t="s">
        <v>738</v>
      </c>
      <c r="C589" s="0" t="s">
        <v>738</v>
      </c>
      <c r="D589" s="0" t="n">
        <v>0.15</v>
      </c>
      <c r="E589" s="7" t="n">
        <v>20</v>
      </c>
      <c r="F589" s="7" t="n">
        <v>0</v>
      </c>
    </row>
    <row r="590" customFormat="false" ht="15.8" hidden="false" customHeight="false" outlineLevel="0" collapsed="false">
      <c r="A590" s="0" t="s">
        <v>620</v>
      </c>
      <c r="B590" s="0" t="s">
        <v>155</v>
      </c>
      <c r="C590" s="0" t="s">
        <v>734</v>
      </c>
      <c r="D590" s="0" t="n">
        <v>0.192905558415963</v>
      </c>
      <c r="E590" s="7" t="n">
        <v>173.1749513</v>
      </c>
      <c r="F590" s="7" t="n">
        <v>700.3594665075</v>
      </c>
    </row>
    <row r="591" customFormat="false" ht="15.8" hidden="false" customHeight="false" outlineLevel="0" collapsed="false">
      <c r="A591" s="0" t="s">
        <v>620</v>
      </c>
      <c r="B591" s="0" t="s">
        <v>239</v>
      </c>
      <c r="C591" s="0" t="s">
        <v>735</v>
      </c>
      <c r="D591" s="0" t="n">
        <v>0.076474858251246</v>
      </c>
      <c r="E591" s="7" t="n">
        <v>173.1749513</v>
      </c>
      <c r="F591" s="7" t="n">
        <v>700.3594665075</v>
      </c>
    </row>
    <row r="592" customFormat="false" ht="15.8" hidden="false" customHeight="false" outlineLevel="0" collapsed="false">
      <c r="A592" s="0" t="s">
        <v>620</v>
      </c>
      <c r="B592" s="0" t="s">
        <v>155</v>
      </c>
      <c r="C592" s="0" t="s">
        <v>736</v>
      </c>
      <c r="D592" s="0" t="n">
        <v>0.328986223655131</v>
      </c>
      <c r="E592" s="7" t="n">
        <v>221.9225147</v>
      </c>
      <c r="F592" s="7" t="n">
        <v>1947.0784004625</v>
      </c>
    </row>
    <row r="593" customFormat="false" ht="15.8" hidden="false" customHeight="false" outlineLevel="0" collapsed="false">
      <c r="A593" s="0" t="s">
        <v>620</v>
      </c>
      <c r="B593" s="0" t="s">
        <v>239</v>
      </c>
      <c r="C593" s="0" t="s">
        <v>737</v>
      </c>
      <c r="D593" s="0" t="n">
        <v>0.130422238878094</v>
      </c>
      <c r="E593" s="7" t="n">
        <v>173.1749513</v>
      </c>
      <c r="F593" s="7" t="n">
        <v>700.3594665075</v>
      </c>
    </row>
    <row r="594" customFormat="false" ht="15.8" hidden="false" customHeight="false" outlineLevel="0" collapsed="false">
      <c r="A594" s="0" t="s">
        <v>620</v>
      </c>
      <c r="B594" s="0" t="s">
        <v>155</v>
      </c>
      <c r="C594" s="0" t="s">
        <v>732</v>
      </c>
      <c r="D594" s="0" t="n">
        <v>0.830773292058411</v>
      </c>
      <c r="E594" s="7" t="n">
        <v>319.1725147</v>
      </c>
      <c r="F594" s="7" t="n">
        <v>1947.0784004625</v>
      </c>
    </row>
    <row r="595" customFormat="false" ht="15.8" hidden="false" customHeight="false" outlineLevel="0" collapsed="false">
      <c r="A595" s="0" t="s">
        <v>620</v>
      </c>
      <c r="B595" s="0" t="s">
        <v>239</v>
      </c>
      <c r="C595" s="0" t="s">
        <v>733</v>
      </c>
      <c r="D595" s="0" t="n">
        <v>0.296414179268395</v>
      </c>
      <c r="E595" s="7" t="n">
        <v>173.1749513</v>
      </c>
      <c r="F595" s="7" t="n">
        <v>700.3594665075</v>
      </c>
    </row>
    <row r="596" customFormat="false" ht="15.8" hidden="false" customHeight="false" outlineLevel="0" collapsed="false">
      <c r="A596" s="0" t="s">
        <v>620</v>
      </c>
      <c r="B596" s="0" t="s">
        <v>738</v>
      </c>
      <c r="C596" s="0" t="s">
        <v>738</v>
      </c>
      <c r="D596" s="0" t="n">
        <v>0.15</v>
      </c>
      <c r="E596" s="7" t="n">
        <v>20</v>
      </c>
      <c r="F596" s="7" t="n">
        <v>0</v>
      </c>
    </row>
    <row r="597" customFormat="false" ht="15.8" hidden="false" customHeight="false" outlineLevel="0" collapsed="false">
      <c r="A597" s="0" t="s">
        <v>809</v>
      </c>
      <c r="B597" s="0" t="s">
        <v>155</v>
      </c>
      <c r="C597" s="0" t="s">
        <v>732</v>
      </c>
      <c r="D597" s="0" t="n">
        <v>0.338466069836819</v>
      </c>
      <c r="E597" s="7" t="n">
        <v>195.904314677367</v>
      </c>
      <c r="F597" s="7" t="n">
        <v>1947.0784004625</v>
      </c>
    </row>
    <row r="598" customFormat="false" ht="15.8" hidden="false" customHeight="false" outlineLevel="0" collapsed="false">
      <c r="A598" s="0" t="s">
        <v>809</v>
      </c>
      <c r="B598" s="0" t="s">
        <v>155</v>
      </c>
      <c r="C598" s="0" t="s">
        <v>734</v>
      </c>
      <c r="D598" s="0" t="n">
        <v>0.0639390890812998</v>
      </c>
      <c r="E598" s="7" t="n">
        <v>90.1218987603058</v>
      </c>
      <c r="F598" s="7" t="n">
        <v>700.3594665075</v>
      </c>
    </row>
    <row r="599" customFormat="false" ht="15.8" hidden="false" customHeight="false" outlineLevel="0" collapsed="false">
      <c r="A599" s="0" t="s">
        <v>809</v>
      </c>
      <c r="B599" s="0" t="s">
        <v>155</v>
      </c>
      <c r="C599" s="0" t="s">
        <v>736</v>
      </c>
      <c r="D599" s="0" t="n">
        <v>0.10565601104855</v>
      </c>
      <c r="E599" s="7" t="n">
        <v>107.047319644254</v>
      </c>
      <c r="F599" s="7" t="n">
        <v>1947.0784004625</v>
      </c>
    </row>
    <row r="600" customFormat="false" ht="15.8" hidden="false" customHeight="false" outlineLevel="0" collapsed="false">
      <c r="A600" s="0" t="s">
        <v>809</v>
      </c>
      <c r="B600" s="0" t="s">
        <v>738</v>
      </c>
      <c r="C600" s="0" t="s">
        <v>738</v>
      </c>
      <c r="D600" s="0" t="n">
        <v>0.15</v>
      </c>
      <c r="E600" s="7" t="n">
        <v>20</v>
      </c>
      <c r="F600" s="7" t="n">
        <v>0</v>
      </c>
    </row>
    <row r="601" customFormat="false" ht="15.8" hidden="false" customHeight="false" outlineLevel="0" collapsed="false">
      <c r="A601" s="0" t="s">
        <v>810</v>
      </c>
      <c r="B601" s="0" t="s">
        <v>155</v>
      </c>
      <c r="C601" s="0" t="s">
        <v>732</v>
      </c>
      <c r="D601" s="0" t="n">
        <v>0.338466069836819</v>
      </c>
      <c r="E601" s="7" t="n">
        <v>195.904314677367</v>
      </c>
      <c r="F601" s="7" t="n">
        <v>1947.0784004625</v>
      </c>
    </row>
    <row r="602" customFormat="false" ht="15.8" hidden="false" customHeight="false" outlineLevel="0" collapsed="false">
      <c r="A602" s="0" t="s">
        <v>810</v>
      </c>
      <c r="B602" s="0" t="s">
        <v>155</v>
      </c>
      <c r="C602" s="0" t="s">
        <v>734</v>
      </c>
      <c r="D602" s="0" t="n">
        <v>0.0639390890812998</v>
      </c>
      <c r="E602" s="7" t="n">
        <v>90.1218987603058</v>
      </c>
      <c r="F602" s="7" t="n">
        <v>700.3594665075</v>
      </c>
    </row>
    <row r="603" customFormat="false" ht="15.8" hidden="false" customHeight="false" outlineLevel="0" collapsed="false">
      <c r="A603" s="0" t="s">
        <v>810</v>
      </c>
      <c r="B603" s="0" t="s">
        <v>155</v>
      </c>
      <c r="C603" s="0" t="s">
        <v>736</v>
      </c>
      <c r="D603" s="0" t="n">
        <v>0.10565601104855</v>
      </c>
      <c r="E603" s="7" t="n">
        <v>107.047319644254</v>
      </c>
      <c r="F603" s="7" t="n">
        <v>1947.0784004625</v>
      </c>
    </row>
    <row r="604" customFormat="false" ht="15.8" hidden="false" customHeight="false" outlineLevel="0" collapsed="false">
      <c r="A604" s="0" t="s">
        <v>810</v>
      </c>
      <c r="B604" s="0" t="s">
        <v>738</v>
      </c>
      <c r="C604" s="0" t="s">
        <v>738</v>
      </c>
      <c r="D604" s="0" t="n">
        <v>0.15</v>
      </c>
      <c r="E604" s="7" t="n">
        <v>20</v>
      </c>
      <c r="F604" s="7" t="n">
        <v>0</v>
      </c>
    </row>
    <row r="605" customFormat="false" ht="15.8" hidden="false" customHeight="false" outlineLevel="0" collapsed="false">
      <c r="A605" s="0" t="s">
        <v>811</v>
      </c>
      <c r="B605" s="0" t="s">
        <v>155</v>
      </c>
      <c r="C605" s="0" t="s">
        <v>732</v>
      </c>
      <c r="D605" s="0" t="n">
        <v>0.338466069836819</v>
      </c>
      <c r="E605" s="7" t="n">
        <v>195.904314677367</v>
      </c>
      <c r="F605" s="7" t="n">
        <v>1947.0784004625</v>
      </c>
    </row>
    <row r="606" customFormat="false" ht="15.8" hidden="false" customHeight="false" outlineLevel="0" collapsed="false">
      <c r="A606" s="0" t="s">
        <v>811</v>
      </c>
      <c r="B606" s="0" t="s">
        <v>155</v>
      </c>
      <c r="C606" s="0" t="s">
        <v>734</v>
      </c>
      <c r="D606" s="0" t="n">
        <v>0.0639390890812998</v>
      </c>
      <c r="E606" s="7" t="n">
        <v>90.1218987603058</v>
      </c>
      <c r="F606" s="7" t="n">
        <v>700.3594665075</v>
      </c>
    </row>
    <row r="607" customFormat="false" ht="15.8" hidden="false" customHeight="false" outlineLevel="0" collapsed="false">
      <c r="A607" s="0" t="s">
        <v>811</v>
      </c>
      <c r="B607" s="0" t="s">
        <v>155</v>
      </c>
      <c r="C607" s="0" t="s">
        <v>736</v>
      </c>
      <c r="D607" s="0" t="n">
        <v>0.10565601104855</v>
      </c>
      <c r="E607" s="7" t="n">
        <v>107.047319644254</v>
      </c>
      <c r="F607" s="7" t="n">
        <v>1947.0784004625</v>
      </c>
    </row>
    <row r="608" customFormat="false" ht="15.8" hidden="false" customHeight="false" outlineLevel="0" collapsed="false">
      <c r="A608" s="0" t="s">
        <v>811</v>
      </c>
      <c r="B608" s="0" t="s">
        <v>738</v>
      </c>
      <c r="C608" s="0" t="s">
        <v>738</v>
      </c>
      <c r="D608" s="0" t="n">
        <v>0.15</v>
      </c>
      <c r="E608" s="7" t="n">
        <v>20</v>
      </c>
      <c r="F608" s="7" t="n">
        <v>0</v>
      </c>
    </row>
    <row r="609" customFormat="false" ht="15.8" hidden="false" customHeight="false" outlineLevel="0" collapsed="false">
      <c r="A609" s="0" t="s">
        <v>812</v>
      </c>
      <c r="B609" s="0" t="s">
        <v>155</v>
      </c>
      <c r="C609" s="0" t="s">
        <v>732</v>
      </c>
      <c r="D609" s="0" t="n">
        <v>0.338466069836819</v>
      </c>
      <c r="E609" s="7" t="n">
        <v>195.904314677367</v>
      </c>
      <c r="F609" s="7" t="n">
        <v>1947.0784004625</v>
      </c>
    </row>
    <row r="610" customFormat="false" ht="15.8" hidden="false" customHeight="false" outlineLevel="0" collapsed="false">
      <c r="A610" s="0" t="s">
        <v>812</v>
      </c>
      <c r="B610" s="0" t="s">
        <v>155</v>
      </c>
      <c r="C610" s="0" t="s">
        <v>734</v>
      </c>
      <c r="D610" s="0" t="n">
        <v>0.0639390890812998</v>
      </c>
      <c r="E610" s="7" t="n">
        <v>90.1218987603058</v>
      </c>
      <c r="F610" s="7" t="n">
        <v>700.3594665075</v>
      </c>
    </row>
    <row r="611" customFormat="false" ht="15.8" hidden="false" customHeight="false" outlineLevel="0" collapsed="false">
      <c r="A611" s="0" t="s">
        <v>812</v>
      </c>
      <c r="B611" s="0" t="s">
        <v>155</v>
      </c>
      <c r="C611" s="0" t="s">
        <v>736</v>
      </c>
      <c r="D611" s="0" t="n">
        <v>0.10565601104855</v>
      </c>
      <c r="E611" s="7" t="n">
        <v>107.047319644254</v>
      </c>
      <c r="F611" s="7" t="n">
        <v>1947.0784004625</v>
      </c>
    </row>
    <row r="612" customFormat="false" ht="15.8" hidden="false" customHeight="false" outlineLevel="0" collapsed="false">
      <c r="A612" s="0" t="s">
        <v>812</v>
      </c>
      <c r="B612" s="0" t="s">
        <v>738</v>
      </c>
      <c r="C612" s="0" t="s">
        <v>738</v>
      </c>
      <c r="D612" s="0" t="n">
        <v>0.15</v>
      </c>
      <c r="E612" s="7" t="n">
        <v>20</v>
      </c>
      <c r="F612" s="7" t="n">
        <v>0</v>
      </c>
    </row>
    <row r="613" customFormat="false" ht="15.8" hidden="false" customHeight="false" outlineLevel="0" collapsed="false">
      <c r="A613" s="0" t="s">
        <v>813</v>
      </c>
      <c r="B613" s="0" t="s">
        <v>155</v>
      </c>
      <c r="C613" s="0" t="s">
        <v>732</v>
      </c>
      <c r="D613" s="0" t="n">
        <v>0.338466069836819</v>
      </c>
      <c r="E613" s="7" t="n">
        <v>195.904314677367</v>
      </c>
      <c r="F613" s="7" t="n">
        <v>1947.0784004625</v>
      </c>
    </row>
    <row r="614" customFormat="false" ht="15.8" hidden="false" customHeight="false" outlineLevel="0" collapsed="false">
      <c r="A614" s="0" t="s">
        <v>813</v>
      </c>
      <c r="B614" s="0" t="s">
        <v>155</v>
      </c>
      <c r="C614" s="0" t="s">
        <v>734</v>
      </c>
      <c r="D614" s="0" t="n">
        <v>0.0639390890812998</v>
      </c>
      <c r="E614" s="7" t="n">
        <v>90.1218987603058</v>
      </c>
      <c r="F614" s="7" t="n">
        <v>700.3594665075</v>
      </c>
    </row>
    <row r="615" customFormat="false" ht="15.8" hidden="false" customHeight="false" outlineLevel="0" collapsed="false">
      <c r="A615" s="0" t="s">
        <v>813</v>
      </c>
      <c r="B615" s="0" t="s">
        <v>155</v>
      </c>
      <c r="C615" s="0" t="s">
        <v>736</v>
      </c>
      <c r="D615" s="0" t="n">
        <v>0.10565601104855</v>
      </c>
      <c r="E615" s="7" t="n">
        <v>107.047319644254</v>
      </c>
      <c r="F615" s="7" t="n">
        <v>1947.0784004625</v>
      </c>
    </row>
    <row r="616" customFormat="false" ht="15.8" hidden="false" customHeight="false" outlineLevel="0" collapsed="false">
      <c r="A616" s="0" t="s">
        <v>813</v>
      </c>
      <c r="B616" s="0" t="s">
        <v>738</v>
      </c>
      <c r="C616" s="0" t="s">
        <v>738</v>
      </c>
      <c r="D616" s="0" t="n">
        <v>0.15</v>
      </c>
      <c r="E616" s="7" t="n">
        <v>20</v>
      </c>
      <c r="F616" s="7" t="n">
        <v>0</v>
      </c>
    </row>
    <row r="617" customFormat="false" ht="15.8" hidden="false" customHeight="false" outlineLevel="0" collapsed="false">
      <c r="A617" s="0" t="s">
        <v>268</v>
      </c>
      <c r="B617" s="0" t="s">
        <v>155</v>
      </c>
      <c r="C617" s="0" t="s">
        <v>734</v>
      </c>
      <c r="D617" s="0" t="n">
        <v>0</v>
      </c>
      <c r="E617" s="7" t="n">
        <v>0</v>
      </c>
      <c r="F617" s="7" t="n">
        <v>0</v>
      </c>
    </row>
    <row r="618" customFormat="false" ht="15.8" hidden="false" customHeight="false" outlineLevel="0" collapsed="false">
      <c r="A618" s="0" t="s">
        <v>268</v>
      </c>
      <c r="B618" s="0" t="s">
        <v>239</v>
      </c>
      <c r="C618" s="0" t="s">
        <v>735</v>
      </c>
      <c r="D618" s="0" t="n">
        <v>0</v>
      </c>
      <c r="E618" s="7" t="n">
        <v>0</v>
      </c>
      <c r="F618" s="7" t="n">
        <v>0</v>
      </c>
    </row>
    <row r="619" customFormat="false" ht="15.8" hidden="false" customHeight="false" outlineLevel="0" collapsed="false">
      <c r="A619" s="0" t="s">
        <v>268</v>
      </c>
      <c r="B619" s="0" t="s">
        <v>155</v>
      </c>
      <c r="C619" s="0" t="s">
        <v>736</v>
      </c>
      <c r="D619" s="0" t="n">
        <v>0</v>
      </c>
      <c r="E619" s="7" t="n">
        <v>0</v>
      </c>
      <c r="F619" s="7" t="n">
        <v>0</v>
      </c>
    </row>
    <row r="620" customFormat="false" ht="15.8" hidden="false" customHeight="false" outlineLevel="0" collapsed="false">
      <c r="A620" s="0" t="s">
        <v>268</v>
      </c>
      <c r="B620" s="0" t="s">
        <v>239</v>
      </c>
      <c r="C620" s="0" t="s">
        <v>737</v>
      </c>
      <c r="D620" s="0" t="n">
        <v>0</v>
      </c>
      <c r="E620" s="7" t="n">
        <v>0</v>
      </c>
      <c r="F620" s="7" t="n">
        <v>0</v>
      </c>
    </row>
    <row r="621" customFormat="false" ht="15.8" hidden="false" customHeight="false" outlineLevel="0" collapsed="false">
      <c r="A621" s="0" t="s">
        <v>268</v>
      </c>
      <c r="B621" s="0" t="s">
        <v>155</v>
      </c>
      <c r="C621" s="0" t="s">
        <v>732</v>
      </c>
      <c r="D621" s="0" t="n">
        <v>0</v>
      </c>
      <c r="E621" s="7" t="n">
        <v>0</v>
      </c>
      <c r="F621" s="7" t="n">
        <v>0</v>
      </c>
    </row>
    <row r="622" customFormat="false" ht="15.8" hidden="false" customHeight="false" outlineLevel="0" collapsed="false">
      <c r="A622" s="0" t="s">
        <v>268</v>
      </c>
      <c r="B622" s="0" t="s">
        <v>239</v>
      </c>
      <c r="C622" s="0" t="s">
        <v>733</v>
      </c>
      <c r="D622" s="0" t="n">
        <v>0</v>
      </c>
      <c r="E622" s="7" t="n">
        <v>0</v>
      </c>
      <c r="F622" s="7" t="n">
        <v>0</v>
      </c>
    </row>
    <row r="623" customFormat="false" ht="15.8" hidden="false" customHeight="false" outlineLevel="0" collapsed="false">
      <c r="A623" s="0" t="s">
        <v>268</v>
      </c>
      <c r="B623" s="0" t="s">
        <v>738</v>
      </c>
      <c r="C623" s="0" t="s">
        <v>738</v>
      </c>
      <c r="D623" s="0" t="n">
        <v>0.15</v>
      </c>
      <c r="E623" s="7" t="n">
        <v>20</v>
      </c>
      <c r="F623" s="7" t="n">
        <v>0</v>
      </c>
    </row>
    <row r="624" customFormat="false" ht="15.8" hidden="false" customHeight="false" outlineLevel="0" collapsed="false">
      <c r="A624" s="0" t="s">
        <v>482</v>
      </c>
      <c r="B624" s="0" t="s">
        <v>155</v>
      </c>
      <c r="C624" s="0" t="s">
        <v>734</v>
      </c>
      <c r="D624" s="0" t="n">
        <v>0</v>
      </c>
      <c r="E624" s="7" t="n">
        <v>0</v>
      </c>
      <c r="F624" s="7" t="n">
        <v>0</v>
      </c>
    </row>
    <row r="625" customFormat="false" ht="15.8" hidden="false" customHeight="false" outlineLevel="0" collapsed="false">
      <c r="A625" s="0" t="s">
        <v>482</v>
      </c>
      <c r="B625" s="0" t="s">
        <v>239</v>
      </c>
      <c r="C625" s="0" t="s">
        <v>735</v>
      </c>
      <c r="D625" s="0" t="n">
        <v>0</v>
      </c>
      <c r="E625" s="7" t="n">
        <v>0</v>
      </c>
      <c r="F625" s="7" t="n">
        <v>0</v>
      </c>
    </row>
    <row r="626" customFormat="false" ht="15.8" hidden="false" customHeight="false" outlineLevel="0" collapsed="false">
      <c r="A626" s="0" t="s">
        <v>482</v>
      </c>
      <c r="B626" s="0" t="s">
        <v>155</v>
      </c>
      <c r="C626" s="0" t="s">
        <v>736</v>
      </c>
      <c r="D626" s="0" t="n">
        <v>0</v>
      </c>
      <c r="E626" s="7" t="n">
        <v>0</v>
      </c>
      <c r="F626" s="7" t="n">
        <v>0</v>
      </c>
    </row>
    <row r="627" customFormat="false" ht="15.8" hidden="false" customHeight="false" outlineLevel="0" collapsed="false">
      <c r="A627" s="0" t="s">
        <v>482</v>
      </c>
      <c r="B627" s="0" t="s">
        <v>239</v>
      </c>
      <c r="C627" s="0" t="s">
        <v>737</v>
      </c>
      <c r="D627" s="0" t="n">
        <v>0</v>
      </c>
      <c r="E627" s="7" t="n">
        <v>0</v>
      </c>
      <c r="F627" s="7" t="n">
        <v>0</v>
      </c>
    </row>
    <row r="628" customFormat="false" ht="15.8" hidden="false" customHeight="false" outlineLevel="0" collapsed="false">
      <c r="A628" s="0" t="s">
        <v>482</v>
      </c>
      <c r="B628" s="0" t="s">
        <v>155</v>
      </c>
      <c r="C628" s="0" t="s">
        <v>732</v>
      </c>
      <c r="D628" s="0" t="n">
        <v>0</v>
      </c>
      <c r="E628" s="7" t="n">
        <v>0</v>
      </c>
      <c r="F628" s="7" t="n">
        <v>0</v>
      </c>
    </row>
    <row r="629" customFormat="false" ht="15.8" hidden="false" customHeight="false" outlineLevel="0" collapsed="false">
      <c r="A629" s="0" t="s">
        <v>482</v>
      </c>
      <c r="B629" s="0" t="s">
        <v>239</v>
      </c>
      <c r="C629" s="0" t="s">
        <v>733</v>
      </c>
      <c r="D629" s="0" t="n">
        <v>0</v>
      </c>
      <c r="E629" s="7" t="n">
        <v>0</v>
      </c>
      <c r="F629" s="7" t="n">
        <v>0</v>
      </c>
    </row>
    <row r="630" customFormat="false" ht="15.8" hidden="false" customHeight="false" outlineLevel="0" collapsed="false">
      <c r="A630" s="0" t="s">
        <v>482</v>
      </c>
      <c r="B630" s="0" t="s">
        <v>738</v>
      </c>
      <c r="C630" s="0" t="s">
        <v>738</v>
      </c>
      <c r="D630" s="0" t="n">
        <v>0.15</v>
      </c>
      <c r="E630" s="7" t="n">
        <v>20</v>
      </c>
      <c r="F630" s="7" t="n">
        <v>0</v>
      </c>
    </row>
    <row r="631" customFormat="false" ht="15.8" hidden="false" customHeight="false" outlineLevel="0" collapsed="false">
      <c r="A631" s="0" t="s">
        <v>621</v>
      </c>
      <c r="B631" s="0" t="s">
        <v>155</v>
      </c>
      <c r="C631" s="0" t="s">
        <v>734</v>
      </c>
      <c r="D631" s="0" t="n">
        <v>0</v>
      </c>
      <c r="E631" s="7" t="n">
        <v>0</v>
      </c>
      <c r="F631" s="7" t="n">
        <v>0</v>
      </c>
    </row>
    <row r="632" customFormat="false" ht="15.8" hidden="false" customHeight="false" outlineLevel="0" collapsed="false">
      <c r="A632" s="0" t="s">
        <v>621</v>
      </c>
      <c r="B632" s="0" t="s">
        <v>239</v>
      </c>
      <c r="C632" s="0" t="s">
        <v>735</v>
      </c>
      <c r="D632" s="0" t="n">
        <v>0</v>
      </c>
      <c r="E632" s="7" t="n">
        <v>0</v>
      </c>
      <c r="F632" s="7" t="n">
        <v>0</v>
      </c>
    </row>
    <row r="633" customFormat="false" ht="15.8" hidden="false" customHeight="false" outlineLevel="0" collapsed="false">
      <c r="A633" s="0" t="s">
        <v>621</v>
      </c>
      <c r="B633" s="0" t="s">
        <v>155</v>
      </c>
      <c r="C633" s="0" t="s">
        <v>736</v>
      </c>
      <c r="D633" s="0" t="n">
        <v>0</v>
      </c>
      <c r="E633" s="7" t="n">
        <v>0</v>
      </c>
      <c r="F633" s="7" t="n">
        <v>0</v>
      </c>
    </row>
    <row r="634" customFormat="false" ht="15.8" hidden="false" customHeight="false" outlineLevel="0" collapsed="false">
      <c r="A634" s="0" t="s">
        <v>621</v>
      </c>
      <c r="B634" s="0" t="s">
        <v>239</v>
      </c>
      <c r="C634" s="0" t="s">
        <v>737</v>
      </c>
      <c r="D634" s="0" t="n">
        <v>0</v>
      </c>
      <c r="E634" s="7" t="n">
        <v>0</v>
      </c>
      <c r="F634" s="7" t="n">
        <v>0</v>
      </c>
    </row>
    <row r="635" customFormat="false" ht="15.8" hidden="false" customHeight="false" outlineLevel="0" collapsed="false">
      <c r="A635" s="0" t="s">
        <v>621</v>
      </c>
      <c r="B635" s="0" t="s">
        <v>155</v>
      </c>
      <c r="C635" s="0" t="s">
        <v>732</v>
      </c>
      <c r="D635" s="0" t="n">
        <v>0</v>
      </c>
      <c r="E635" s="7" t="n">
        <v>0</v>
      </c>
      <c r="F635" s="7" t="n">
        <v>0</v>
      </c>
    </row>
    <row r="636" customFormat="false" ht="15.8" hidden="false" customHeight="false" outlineLevel="0" collapsed="false">
      <c r="A636" s="0" t="s">
        <v>621</v>
      </c>
      <c r="B636" s="0" t="s">
        <v>239</v>
      </c>
      <c r="C636" s="0" t="s">
        <v>733</v>
      </c>
      <c r="D636" s="0" t="n">
        <v>0</v>
      </c>
      <c r="E636" s="7" t="n">
        <v>0</v>
      </c>
      <c r="F636" s="7" t="n">
        <v>0</v>
      </c>
    </row>
    <row r="637" customFormat="false" ht="15.8" hidden="false" customHeight="false" outlineLevel="0" collapsed="false">
      <c r="A637" s="0" t="s">
        <v>621</v>
      </c>
      <c r="B637" s="0" t="s">
        <v>738</v>
      </c>
      <c r="C637" s="0" t="s">
        <v>738</v>
      </c>
      <c r="D637" s="0" t="n">
        <v>0.15</v>
      </c>
      <c r="E637" s="7" t="n">
        <v>20</v>
      </c>
      <c r="F637" s="7" t="n">
        <v>0</v>
      </c>
    </row>
    <row r="638" customFormat="false" ht="15.8" hidden="false" customHeight="false" outlineLevel="0" collapsed="false">
      <c r="A638" s="0" t="s">
        <v>814</v>
      </c>
      <c r="B638" s="0" t="s">
        <v>155</v>
      </c>
      <c r="C638" s="0" t="s">
        <v>732</v>
      </c>
      <c r="D638" s="0" t="n">
        <v>0.338466069836819</v>
      </c>
      <c r="E638" s="7" t="n">
        <v>195.904314677367</v>
      </c>
      <c r="F638" s="7" t="n">
        <v>559.21788067875</v>
      </c>
    </row>
    <row r="639" customFormat="false" ht="15.8" hidden="false" customHeight="false" outlineLevel="0" collapsed="false">
      <c r="A639" s="0" t="s">
        <v>814</v>
      </c>
      <c r="B639" s="0" t="s">
        <v>155</v>
      </c>
      <c r="C639" s="0" t="s">
        <v>734</v>
      </c>
      <c r="D639" s="0" t="n">
        <v>0.0639390890812998</v>
      </c>
      <c r="E639" s="7" t="n">
        <v>90.1218987603058</v>
      </c>
      <c r="F639" s="7" t="n">
        <v>559.21788067875</v>
      </c>
    </row>
    <row r="640" customFormat="false" ht="15.8" hidden="false" customHeight="false" outlineLevel="0" collapsed="false">
      <c r="A640" s="0" t="s">
        <v>814</v>
      </c>
      <c r="B640" s="0" t="s">
        <v>155</v>
      </c>
      <c r="C640" s="0" t="s">
        <v>736</v>
      </c>
      <c r="D640" s="0" t="n">
        <v>0.10565601104855</v>
      </c>
      <c r="E640" s="7" t="n">
        <v>107.047319644254</v>
      </c>
      <c r="F640" s="7" t="n">
        <v>559.21788067875</v>
      </c>
    </row>
    <row r="641" customFormat="false" ht="15.8" hidden="false" customHeight="false" outlineLevel="0" collapsed="false">
      <c r="A641" s="0" t="s">
        <v>814</v>
      </c>
      <c r="B641" s="0" t="s">
        <v>738</v>
      </c>
      <c r="C641" s="0" t="s">
        <v>738</v>
      </c>
      <c r="D641" s="0" t="n">
        <v>0.15</v>
      </c>
      <c r="E641" s="7" t="n">
        <v>20</v>
      </c>
      <c r="F641" s="7" t="n">
        <v>0</v>
      </c>
    </row>
    <row r="642" customFormat="false" ht="15.8" hidden="false" customHeight="false" outlineLevel="0" collapsed="false">
      <c r="A642" s="0" t="s">
        <v>815</v>
      </c>
      <c r="B642" s="0" t="s">
        <v>155</v>
      </c>
      <c r="C642" s="0" t="s">
        <v>732</v>
      </c>
      <c r="D642" s="0" t="n">
        <v>0.338466069836819</v>
      </c>
      <c r="E642" s="7" t="n">
        <v>195.904314677367</v>
      </c>
      <c r="F642" s="7" t="n">
        <v>559.21788067875</v>
      </c>
    </row>
    <row r="643" customFormat="false" ht="15.8" hidden="false" customHeight="false" outlineLevel="0" collapsed="false">
      <c r="A643" s="0" t="s">
        <v>815</v>
      </c>
      <c r="B643" s="0" t="s">
        <v>155</v>
      </c>
      <c r="C643" s="0" t="s">
        <v>734</v>
      </c>
      <c r="D643" s="0" t="n">
        <v>0.0639390890812998</v>
      </c>
      <c r="E643" s="7" t="n">
        <v>90.1218987603058</v>
      </c>
      <c r="F643" s="7" t="n">
        <v>559.21788067875</v>
      </c>
    </row>
    <row r="644" customFormat="false" ht="15.8" hidden="false" customHeight="false" outlineLevel="0" collapsed="false">
      <c r="A644" s="0" t="s">
        <v>815</v>
      </c>
      <c r="B644" s="0" t="s">
        <v>155</v>
      </c>
      <c r="C644" s="0" t="s">
        <v>736</v>
      </c>
      <c r="D644" s="0" t="n">
        <v>0.10565601104855</v>
      </c>
      <c r="E644" s="7" t="n">
        <v>107.047319644254</v>
      </c>
      <c r="F644" s="7" t="n">
        <v>559.21788067875</v>
      </c>
    </row>
    <row r="645" customFormat="false" ht="15.8" hidden="false" customHeight="false" outlineLevel="0" collapsed="false">
      <c r="A645" s="0" t="s">
        <v>815</v>
      </c>
      <c r="B645" s="0" t="s">
        <v>738</v>
      </c>
      <c r="C645" s="0" t="s">
        <v>738</v>
      </c>
      <c r="D645" s="0" t="n">
        <v>0.15</v>
      </c>
      <c r="E645" s="7" t="n">
        <v>20</v>
      </c>
      <c r="F645" s="7" t="n">
        <v>0</v>
      </c>
    </row>
    <row r="646" customFormat="false" ht="15.8" hidden="false" customHeight="false" outlineLevel="0" collapsed="false">
      <c r="A646" s="0" t="s">
        <v>816</v>
      </c>
      <c r="B646" s="0" t="s">
        <v>155</v>
      </c>
      <c r="C646" s="0" t="s">
        <v>732</v>
      </c>
      <c r="D646" s="0" t="n">
        <v>0.338466069836819</v>
      </c>
      <c r="E646" s="7" t="n">
        <v>195.904314677367</v>
      </c>
      <c r="F646" s="7" t="n">
        <v>559.21788067875</v>
      </c>
    </row>
    <row r="647" customFormat="false" ht="15.8" hidden="false" customHeight="false" outlineLevel="0" collapsed="false">
      <c r="A647" s="0" t="s">
        <v>816</v>
      </c>
      <c r="B647" s="0" t="s">
        <v>155</v>
      </c>
      <c r="C647" s="0" t="s">
        <v>734</v>
      </c>
      <c r="D647" s="0" t="n">
        <v>0.0639390890812998</v>
      </c>
      <c r="E647" s="7" t="n">
        <v>90.1218987603058</v>
      </c>
      <c r="F647" s="7" t="n">
        <v>559.21788067875</v>
      </c>
    </row>
    <row r="648" customFormat="false" ht="15.8" hidden="false" customHeight="false" outlineLevel="0" collapsed="false">
      <c r="A648" s="0" t="s">
        <v>816</v>
      </c>
      <c r="B648" s="0" t="s">
        <v>155</v>
      </c>
      <c r="C648" s="0" t="s">
        <v>736</v>
      </c>
      <c r="D648" s="0" t="n">
        <v>0.10565601104855</v>
      </c>
      <c r="E648" s="7" t="n">
        <v>107.047319644254</v>
      </c>
      <c r="F648" s="7" t="n">
        <v>559.21788067875</v>
      </c>
    </row>
    <row r="649" customFormat="false" ht="15.8" hidden="false" customHeight="false" outlineLevel="0" collapsed="false">
      <c r="A649" s="0" t="s">
        <v>816</v>
      </c>
      <c r="B649" s="0" t="s">
        <v>738</v>
      </c>
      <c r="C649" s="0" t="s">
        <v>738</v>
      </c>
      <c r="D649" s="0" t="n">
        <v>0.15</v>
      </c>
      <c r="E649" s="7" t="n">
        <v>20</v>
      </c>
      <c r="F649" s="7" t="n">
        <v>0</v>
      </c>
    </row>
    <row r="650" customFormat="false" ht="15.8" hidden="false" customHeight="false" outlineLevel="0" collapsed="false">
      <c r="A650" s="0" t="s">
        <v>817</v>
      </c>
      <c r="B650" s="0" t="s">
        <v>155</v>
      </c>
      <c r="C650" s="0" t="s">
        <v>732</v>
      </c>
      <c r="D650" s="0" t="n">
        <v>0.338466069836819</v>
      </c>
      <c r="E650" s="7" t="n">
        <v>195.904314677367</v>
      </c>
      <c r="F650" s="7" t="n">
        <v>559.21788067875</v>
      </c>
    </row>
    <row r="651" customFormat="false" ht="15.8" hidden="false" customHeight="false" outlineLevel="0" collapsed="false">
      <c r="A651" s="0" t="s">
        <v>817</v>
      </c>
      <c r="B651" s="0" t="s">
        <v>155</v>
      </c>
      <c r="C651" s="0" t="s">
        <v>734</v>
      </c>
      <c r="D651" s="0" t="n">
        <v>0.0639390890812998</v>
      </c>
      <c r="E651" s="7" t="n">
        <v>90.1218987603058</v>
      </c>
      <c r="F651" s="7" t="n">
        <v>559.21788067875</v>
      </c>
    </row>
    <row r="652" customFormat="false" ht="15.8" hidden="false" customHeight="false" outlineLevel="0" collapsed="false">
      <c r="A652" s="0" t="s">
        <v>817</v>
      </c>
      <c r="B652" s="0" t="s">
        <v>155</v>
      </c>
      <c r="C652" s="0" t="s">
        <v>736</v>
      </c>
      <c r="D652" s="0" t="n">
        <v>0.10565601104855</v>
      </c>
      <c r="E652" s="7" t="n">
        <v>107.047319644254</v>
      </c>
      <c r="F652" s="7" t="n">
        <v>559.21788067875</v>
      </c>
    </row>
    <row r="653" customFormat="false" ht="15.8" hidden="false" customHeight="false" outlineLevel="0" collapsed="false">
      <c r="A653" s="0" t="s">
        <v>817</v>
      </c>
      <c r="B653" s="0" t="s">
        <v>738</v>
      </c>
      <c r="C653" s="0" t="s">
        <v>738</v>
      </c>
      <c r="D653" s="0" t="n">
        <v>0.15</v>
      </c>
      <c r="E653" s="7" t="n">
        <v>20</v>
      </c>
      <c r="F653" s="7" t="n">
        <v>0</v>
      </c>
    </row>
    <row r="654" customFormat="false" ht="15.8" hidden="false" customHeight="false" outlineLevel="0" collapsed="false">
      <c r="A654" s="0" t="s">
        <v>818</v>
      </c>
      <c r="B654" s="0" t="s">
        <v>155</v>
      </c>
      <c r="C654" s="0" t="s">
        <v>732</v>
      </c>
      <c r="D654" s="0" t="n">
        <v>0.338466069836819</v>
      </c>
      <c r="E654" s="7" t="n">
        <v>195.904314677367</v>
      </c>
      <c r="F654" s="7" t="n">
        <v>559.21788067875</v>
      </c>
    </row>
    <row r="655" customFormat="false" ht="15.8" hidden="false" customHeight="false" outlineLevel="0" collapsed="false">
      <c r="A655" s="0" t="s">
        <v>818</v>
      </c>
      <c r="B655" s="0" t="s">
        <v>155</v>
      </c>
      <c r="C655" s="0" t="s">
        <v>734</v>
      </c>
      <c r="D655" s="0" t="n">
        <v>0.0639390890812998</v>
      </c>
      <c r="E655" s="7" t="n">
        <v>90.1218987603058</v>
      </c>
      <c r="F655" s="7" t="n">
        <v>559.21788067875</v>
      </c>
    </row>
    <row r="656" customFormat="false" ht="15.8" hidden="false" customHeight="false" outlineLevel="0" collapsed="false">
      <c r="A656" s="0" t="s">
        <v>818</v>
      </c>
      <c r="B656" s="0" t="s">
        <v>155</v>
      </c>
      <c r="C656" s="0" t="s">
        <v>736</v>
      </c>
      <c r="D656" s="0" t="n">
        <v>0.10565601104855</v>
      </c>
      <c r="E656" s="7" t="n">
        <v>107.047319644254</v>
      </c>
      <c r="F656" s="7" t="n">
        <v>559.21788067875</v>
      </c>
    </row>
    <row r="657" customFormat="false" ht="15.8" hidden="false" customHeight="false" outlineLevel="0" collapsed="false">
      <c r="A657" s="0" t="s">
        <v>818</v>
      </c>
      <c r="B657" s="0" t="s">
        <v>738</v>
      </c>
      <c r="C657" s="0" t="s">
        <v>738</v>
      </c>
      <c r="D657" s="0" t="n">
        <v>0.15</v>
      </c>
      <c r="E657" s="7" t="n">
        <v>20</v>
      </c>
      <c r="F657" s="7" t="n">
        <v>0</v>
      </c>
    </row>
    <row r="658" customFormat="false" ht="15.8" hidden="false" customHeight="false" outlineLevel="0" collapsed="false">
      <c r="A658" s="0" t="s">
        <v>642</v>
      </c>
      <c r="B658" s="0" t="s">
        <v>155</v>
      </c>
      <c r="C658" s="0" t="s">
        <v>734</v>
      </c>
      <c r="D658" s="0" t="n">
        <v>0.173468871988766</v>
      </c>
      <c r="E658" s="7" t="n">
        <v>672.854532</v>
      </c>
      <c r="F658" s="7" t="n">
        <v>1726.35248496</v>
      </c>
    </row>
    <row r="659" customFormat="false" ht="15.8" hidden="false" customHeight="false" outlineLevel="0" collapsed="false">
      <c r="A659" s="0" t="s">
        <v>642</v>
      </c>
      <c r="B659" s="0" t="s">
        <v>239</v>
      </c>
      <c r="C659" s="0" t="s">
        <v>735</v>
      </c>
      <c r="D659" s="0" t="n">
        <v>0</v>
      </c>
      <c r="E659" s="7" t="n">
        <v>0</v>
      </c>
      <c r="F659" s="7" t="n">
        <v>0</v>
      </c>
    </row>
    <row r="660" customFormat="false" ht="15.8" hidden="false" customHeight="false" outlineLevel="0" collapsed="false">
      <c r="A660" s="0" t="s">
        <v>642</v>
      </c>
      <c r="B660" s="0" t="s">
        <v>155</v>
      </c>
      <c r="C660" s="0" t="s">
        <v>736</v>
      </c>
      <c r="D660" s="0" t="n">
        <v>0.295838386337431</v>
      </c>
      <c r="E660" s="7" t="n">
        <v>791.59356675</v>
      </c>
      <c r="F660" s="7" t="n">
        <v>2022.18230868</v>
      </c>
    </row>
    <row r="661" customFormat="false" ht="15.8" hidden="false" customHeight="false" outlineLevel="0" collapsed="false">
      <c r="A661" s="0" t="s">
        <v>642</v>
      </c>
      <c r="B661" s="0" t="s">
        <v>239</v>
      </c>
      <c r="C661" s="0" t="s">
        <v>737</v>
      </c>
      <c r="D661" s="0" t="n">
        <v>0</v>
      </c>
      <c r="E661" s="7" t="n">
        <v>0</v>
      </c>
      <c r="F661" s="7" t="n">
        <v>0</v>
      </c>
    </row>
    <row r="662" customFormat="false" ht="15.8" hidden="false" customHeight="false" outlineLevel="0" collapsed="false">
      <c r="A662" s="0" t="s">
        <v>642</v>
      </c>
      <c r="B662" s="0" t="s">
        <v>155</v>
      </c>
      <c r="C662" s="0" t="s">
        <v>732</v>
      </c>
      <c r="D662" s="0" t="n">
        <v>0.747066632165229</v>
      </c>
      <c r="E662" s="7" t="n">
        <v>886.34356675</v>
      </c>
      <c r="F662" s="7" t="n">
        <v>5280.18230868</v>
      </c>
    </row>
    <row r="663" customFormat="false" ht="15.8" hidden="false" customHeight="false" outlineLevel="0" collapsed="false">
      <c r="A663" s="0" t="s">
        <v>642</v>
      </c>
      <c r="B663" s="0" t="s">
        <v>239</v>
      </c>
      <c r="C663" s="0" t="s">
        <v>733</v>
      </c>
      <c r="D663" s="0" t="n">
        <v>0</v>
      </c>
      <c r="E663" s="7" t="n">
        <v>0</v>
      </c>
      <c r="F663" s="7" t="n">
        <v>0</v>
      </c>
    </row>
    <row r="664" customFormat="false" ht="15.8" hidden="false" customHeight="false" outlineLevel="0" collapsed="false">
      <c r="A664" s="0" t="s">
        <v>642</v>
      </c>
      <c r="B664" s="0" t="s">
        <v>738</v>
      </c>
      <c r="C664" s="0" t="s">
        <v>738</v>
      </c>
      <c r="D664" s="0" t="n">
        <v>0.15</v>
      </c>
      <c r="E664" s="7" t="n">
        <v>20</v>
      </c>
      <c r="F664" s="7" t="n">
        <v>0</v>
      </c>
    </row>
    <row r="665" customFormat="false" ht="15.8" hidden="false" customHeight="false" outlineLevel="0" collapsed="false">
      <c r="A665" s="0" t="s">
        <v>819</v>
      </c>
      <c r="B665" s="0" t="s">
        <v>155</v>
      </c>
      <c r="C665" s="0" t="s">
        <v>732</v>
      </c>
      <c r="D665" s="0" t="n">
        <v>0.338466069836819</v>
      </c>
      <c r="E665" s="7" t="n">
        <v>195.904314677367</v>
      </c>
      <c r="F665" s="7" t="n">
        <v>0</v>
      </c>
    </row>
    <row r="666" customFormat="false" ht="15.8" hidden="false" customHeight="false" outlineLevel="0" collapsed="false">
      <c r="A666" s="0" t="s">
        <v>819</v>
      </c>
      <c r="B666" s="0" t="s">
        <v>155</v>
      </c>
      <c r="C666" s="0" t="s">
        <v>734</v>
      </c>
      <c r="D666" s="0" t="n">
        <v>0.0639390890812998</v>
      </c>
      <c r="E666" s="7" t="n">
        <v>90.1218987603058</v>
      </c>
      <c r="F666" s="7" t="n">
        <v>0</v>
      </c>
    </row>
    <row r="667" customFormat="false" ht="15.8" hidden="false" customHeight="false" outlineLevel="0" collapsed="false">
      <c r="A667" s="0" t="s">
        <v>819</v>
      </c>
      <c r="B667" s="0" t="s">
        <v>155</v>
      </c>
      <c r="C667" s="0" t="s">
        <v>736</v>
      </c>
      <c r="D667" s="0" t="n">
        <v>0.10565601104855</v>
      </c>
      <c r="E667" s="7" t="n">
        <v>107.047319644254</v>
      </c>
      <c r="F667" s="7" t="n">
        <v>0</v>
      </c>
    </row>
    <row r="668" customFormat="false" ht="15.8" hidden="false" customHeight="false" outlineLevel="0" collapsed="false">
      <c r="A668" s="0" t="s">
        <v>819</v>
      </c>
      <c r="B668" s="0" t="s">
        <v>738</v>
      </c>
      <c r="C668" s="0" t="s">
        <v>738</v>
      </c>
      <c r="D668" s="0" t="n">
        <v>0.15</v>
      </c>
      <c r="E668" s="7" t="n">
        <v>20</v>
      </c>
      <c r="F668" s="7" t="n">
        <v>0</v>
      </c>
    </row>
    <row r="669" customFormat="false" ht="15.8" hidden="false" customHeight="false" outlineLevel="0" collapsed="false">
      <c r="A669" s="0" t="s">
        <v>820</v>
      </c>
      <c r="B669" s="0" t="s">
        <v>155</v>
      </c>
      <c r="C669" s="0" t="s">
        <v>732</v>
      </c>
      <c r="D669" s="0" t="n">
        <v>0.338466069836819</v>
      </c>
      <c r="E669" s="7" t="n">
        <v>195.904314677367</v>
      </c>
      <c r="F669" s="7" t="n">
        <v>0</v>
      </c>
    </row>
    <row r="670" customFormat="false" ht="15.8" hidden="false" customHeight="false" outlineLevel="0" collapsed="false">
      <c r="A670" s="0" t="s">
        <v>820</v>
      </c>
      <c r="B670" s="0" t="s">
        <v>155</v>
      </c>
      <c r="C670" s="0" t="s">
        <v>734</v>
      </c>
      <c r="D670" s="0" t="n">
        <v>0.0639390890812998</v>
      </c>
      <c r="E670" s="7" t="n">
        <v>90.1218987603058</v>
      </c>
      <c r="F670" s="7" t="n">
        <v>0</v>
      </c>
    </row>
    <row r="671" customFormat="false" ht="15.8" hidden="false" customHeight="false" outlineLevel="0" collapsed="false">
      <c r="A671" s="0" t="s">
        <v>820</v>
      </c>
      <c r="B671" s="0" t="s">
        <v>155</v>
      </c>
      <c r="C671" s="0" t="s">
        <v>736</v>
      </c>
      <c r="D671" s="0" t="n">
        <v>0.10565601104855</v>
      </c>
      <c r="E671" s="7" t="n">
        <v>107.047319644254</v>
      </c>
      <c r="F671" s="7" t="n">
        <v>0</v>
      </c>
    </row>
    <row r="672" customFormat="false" ht="15.8" hidden="false" customHeight="false" outlineLevel="0" collapsed="false">
      <c r="A672" s="0" t="s">
        <v>820</v>
      </c>
      <c r="B672" s="0" t="s">
        <v>738</v>
      </c>
      <c r="C672" s="0" t="s">
        <v>738</v>
      </c>
      <c r="D672" s="0" t="n">
        <v>0.15</v>
      </c>
      <c r="E672" s="7" t="n">
        <v>20</v>
      </c>
      <c r="F672" s="7" t="n">
        <v>0</v>
      </c>
    </row>
    <row r="673" customFormat="false" ht="15.8" hidden="false" customHeight="false" outlineLevel="0" collapsed="false">
      <c r="A673" s="0" t="s">
        <v>821</v>
      </c>
      <c r="B673" s="0" t="s">
        <v>155</v>
      </c>
      <c r="C673" s="0" t="s">
        <v>732</v>
      </c>
      <c r="D673" s="0" t="n">
        <v>0.338466069836819</v>
      </c>
      <c r="E673" s="7" t="n">
        <v>195.904314677367</v>
      </c>
      <c r="F673" s="7" t="n">
        <v>0</v>
      </c>
    </row>
    <row r="674" customFormat="false" ht="15.8" hidden="false" customHeight="false" outlineLevel="0" collapsed="false">
      <c r="A674" s="0" t="s">
        <v>821</v>
      </c>
      <c r="B674" s="0" t="s">
        <v>155</v>
      </c>
      <c r="C674" s="0" t="s">
        <v>734</v>
      </c>
      <c r="D674" s="0" t="n">
        <v>0.0639390890812998</v>
      </c>
      <c r="E674" s="7" t="n">
        <v>90.1218987603058</v>
      </c>
      <c r="F674" s="7" t="n">
        <v>0</v>
      </c>
    </row>
    <row r="675" customFormat="false" ht="15.8" hidden="false" customHeight="false" outlineLevel="0" collapsed="false">
      <c r="A675" s="0" t="s">
        <v>821</v>
      </c>
      <c r="B675" s="0" t="s">
        <v>155</v>
      </c>
      <c r="C675" s="0" t="s">
        <v>736</v>
      </c>
      <c r="D675" s="0" t="n">
        <v>0.10565601104855</v>
      </c>
      <c r="E675" s="7" t="n">
        <v>107.047319644254</v>
      </c>
      <c r="F675" s="7" t="n">
        <v>0</v>
      </c>
    </row>
    <row r="676" customFormat="false" ht="15.8" hidden="false" customHeight="false" outlineLevel="0" collapsed="false">
      <c r="A676" s="0" t="s">
        <v>821</v>
      </c>
      <c r="B676" s="0" t="s">
        <v>738</v>
      </c>
      <c r="C676" s="0" t="s">
        <v>738</v>
      </c>
      <c r="D676" s="0" t="n">
        <v>0.15</v>
      </c>
      <c r="E676" s="7" t="n">
        <v>20</v>
      </c>
      <c r="F676" s="7" t="n">
        <v>0</v>
      </c>
    </row>
    <row r="677" customFormat="false" ht="15.8" hidden="false" customHeight="false" outlineLevel="0" collapsed="false">
      <c r="A677" s="0" t="s">
        <v>822</v>
      </c>
      <c r="B677" s="0" t="s">
        <v>155</v>
      </c>
      <c r="C677" s="0" t="s">
        <v>732</v>
      </c>
      <c r="D677" s="0" t="n">
        <v>0.338466069836819</v>
      </c>
      <c r="E677" s="7" t="n">
        <v>195.904314677367</v>
      </c>
      <c r="F677" s="7" t="n">
        <v>0</v>
      </c>
    </row>
    <row r="678" customFormat="false" ht="15.8" hidden="false" customHeight="false" outlineLevel="0" collapsed="false">
      <c r="A678" s="0" t="s">
        <v>822</v>
      </c>
      <c r="B678" s="0" t="s">
        <v>155</v>
      </c>
      <c r="C678" s="0" t="s">
        <v>734</v>
      </c>
      <c r="D678" s="0" t="n">
        <v>0.0639390890812998</v>
      </c>
      <c r="E678" s="7" t="n">
        <v>90.1218987603058</v>
      </c>
      <c r="F678" s="7" t="n">
        <v>0</v>
      </c>
    </row>
    <row r="679" customFormat="false" ht="15.8" hidden="false" customHeight="false" outlineLevel="0" collapsed="false">
      <c r="A679" s="0" t="s">
        <v>822</v>
      </c>
      <c r="B679" s="0" t="s">
        <v>155</v>
      </c>
      <c r="C679" s="0" t="s">
        <v>736</v>
      </c>
      <c r="D679" s="0" t="n">
        <v>0.10565601104855</v>
      </c>
      <c r="E679" s="7" t="n">
        <v>107.047319644254</v>
      </c>
      <c r="F679" s="7" t="n">
        <v>0</v>
      </c>
    </row>
    <row r="680" customFormat="false" ht="15.8" hidden="false" customHeight="false" outlineLevel="0" collapsed="false">
      <c r="A680" s="0" t="s">
        <v>822</v>
      </c>
      <c r="B680" s="0" t="s">
        <v>738</v>
      </c>
      <c r="C680" s="0" t="s">
        <v>738</v>
      </c>
      <c r="D680" s="0" t="n">
        <v>0.15</v>
      </c>
      <c r="E680" s="7" t="n">
        <v>20</v>
      </c>
      <c r="F680" s="7" t="n">
        <v>0</v>
      </c>
    </row>
    <row r="681" customFormat="false" ht="15.8" hidden="false" customHeight="false" outlineLevel="0" collapsed="false">
      <c r="A681" s="0" t="s">
        <v>823</v>
      </c>
      <c r="B681" s="0" t="s">
        <v>155</v>
      </c>
      <c r="C681" s="0" t="s">
        <v>732</v>
      </c>
      <c r="D681" s="0" t="n">
        <v>0.338466069836819</v>
      </c>
      <c r="E681" s="7" t="n">
        <v>195.904314677367</v>
      </c>
      <c r="F681" s="7" t="n">
        <v>0</v>
      </c>
    </row>
    <row r="682" customFormat="false" ht="15.8" hidden="false" customHeight="false" outlineLevel="0" collapsed="false">
      <c r="A682" s="0" t="s">
        <v>823</v>
      </c>
      <c r="B682" s="0" t="s">
        <v>155</v>
      </c>
      <c r="C682" s="0" t="s">
        <v>734</v>
      </c>
      <c r="D682" s="0" t="n">
        <v>0.0639390890812998</v>
      </c>
      <c r="E682" s="7" t="n">
        <v>90.1218987603058</v>
      </c>
      <c r="F682" s="7" t="n">
        <v>0</v>
      </c>
    </row>
    <row r="683" customFormat="false" ht="15.8" hidden="false" customHeight="false" outlineLevel="0" collapsed="false">
      <c r="A683" s="0" t="s">
        <v>823</v>
      </c>
      <c r="B683" s="0" t="s">
        <v>155</v>
      </c>
      <c r="C683" s="0" t="s">
        <v>736</v>
      </c>
      <c r="D683" s="0" t="n">
        <v>0.10565601104855</v>
      </c>
      <c r="E683" s="7" t="n">
        <v>107.047319644254</v>
      </c>
      <c r="F683" s="7" t="n">
        <v>0</v>
      </c>
    </row>
    <row r="684" customFormat="false" ht="15.8" hidden="false" customHeight="false" outlineLevel="0" collapsed="false">
      <c r="A684" s="0" t="s">
        <v>823</v>
      </c>
      <c r="B684" s="0" t="s">
        <v>738</v>
      </c>
      <c r="C684" s="0" t="s">
        <v>738</v>
      </c>
      <c r="D684" s="0" t="n">
        <v>0.15</v>
      </c>
      <c r="E684" s="7" t="n">
        <v>20</v>
      </c>
      <c r="F684" s="7" t="n">
        <v>0</v>
      </c>
    </row>
    <row r="685" customFormat="false" ht="15.8" hidden="false" customHeight="false" outlineLevel="0" collapsed="false">
      <c r="A685" s="0" t="s">
        <v>306</v>
      </c>
      <c r="B685" s="0" t="s">
        <v>155</v>
      </c>
      <c r="C685" s="0" t="s">
        <v>734</v>
      </c>
      <c r="D685" s="0" t="n">
        <v>0.173883388013693</v>
      </c>
      <c r="E685" s="7" t="n">
        <v>526.82291655</v>
      </c>
      <c r="F685" s="7" t="n">
        <v>1337.126735815</v>
      </c>
    </row>
    <row r="686" customFormat="false" ht="15.8" hidden="false" customHeight="false" outlineLevel="0" collapsed="false">
      <c r="A686" s="0" t="s">
        <v>306</v>
      </c>
      <c r="B686" s="0" t="s">
        <v>239</v>
      </c>
      <c r="C686" s="0" t="s">
        <v>735</v>
      </c>
      <c r="D686" s="0" t="n">
        <v>0</v>
      </c>
      <c r="E686" s="7" t="n">
        <v>0</v>
      </c>
      <c r="F686" s="7" t="n">
        <v>0</v>
      </c>
    </row>
    <row r="687" customFormat="false" ht="15.8" hidden="false" customHeight="false" outlineLevel="0" collapsed="false">
      <c r="A687" s="0" t="s">
        <v>306</v>
      </c>
      <c r="B687" s="0" t="s">
        <v>155</v>
      </c>
      <c r="C687" s="0" t="s">
        <v>736</v>
      </c>
      <c r="D687" s="0" t="n">
        <v>0.29654531289157</v>
      </c>
      <c r="E687" s="7" t="n">
        <v>619.7916669</v>
      </c>
      <c r="F687" s="7" t="n">
        <v>1337.126735815</v>
      </c>
    </row>
    <row r="688" customFormat="false" ht="15.8" hidden="false" customHeight="false" outlineLevel="0" collapsed="false">
      <c r="A688" s="0" t="s">
        <v>306</v>
      </c>
      <c r="B688" s="0" t="s">
        <v>239</v>
      </c>
      <c r="C688" s="0" t="s">
        <v>737</v>
      </c>
      <c r="D688" s="0" t="n">
        <v>0</v>
      </c>
      <c r="E688" s="7" t="n">
        <v>0</v>
      </c>
      <c r="F688" s="7" t="n">
        <v>0</v>
      </c>
    </row>
    <row r="689" customFormat="false" ht="15.8" hidden="false" customHeight="false" outlineLevel="0" collapsed="false">
      <c r="A689" s="0" t="s">
        <v>306</v>
      </c>
      <c r="B689" s="0" t="s">
        <v>155</v>
      </c>
      <c r="C689" s="0" t="s">
        <v>732</v>
      </c>
      <c r="D689" s="0" t="n">
        <v>0.748851800231238</v>
      </c>
      <c r="E689" s="7" t="n">
        <v>714.5416669</v>
      </c>
      <c r="F689" s="7" t="n">
        <v>1337.126735815</v>
      </c>
    </row>
    <row r="690" customFormat="false" ht="15.8" hidden="false" customHeight="false" outlineLevel="0" collapsed="false">
      <c r="A690" s="0" t="s">
        <v>306</v>
      </c>
      <c r="B690" s="0" t="s">
        <v>239</v>
      </c>
      <c r="C690" s="0" t="s">
        <v>733</v>
      </c>
      <c r="D690" s="0" t="n">
        <v>0</v>
      </c>
      <c r="E690" s="7" t="n">
        <v>0</v>
      </c>
      <c r="F690" s="7" t="n">
        <v>0</v>
      </c>
    </row>
    <row r="691" customFormat="false" ht="15.8" hidden="false" customHeight="false" outlineLevel="0" collapsed="false">
      <c r="A691" s="0" t="s">
        <v>306</v>
      </c>
      <c r="B691" s="0" t="s">
        <v>738</v>
      </c>
      <c r="C691" s="0" t="s">
        <v>738</v>
      </c>
      <c r="D691" s="0" t="n">
        <v>0.15</v>
      </c>
      <c r="E691" s="7" t="n">
        <v>20</v>
      </c>
      <c r="F691" s="7" t="n">
        <v>0</v>
      </c>
    </row>
    <row r="692" customFormat="false" ht="15.8" hidden="false" customHeight="false" outlineLevel="0" collapsed="false">
      <c r="A692" s="0" t="s">
        <v>502</v>
      </c>
      <c r="B692" s="0" t="s">
        <v>155</v>
      </c>
      <c r="C692" s="0" t="s">
        <v>734</v>
      </c>
      <c r="D692" s="0" t="n">
        <v>0.20264142392478</v>
      </c>
      <c r="E692" s="7" t="n">
        <v>526.82291655</v>
      </c>
      <c r="F692" s="7" t="n">
        <v>1337.126735815</v>
      </c>
    </row>
    <row r="693" customFormat="false" ht="15.8" hidden="false" customHeight="false" outlineLevel="0" collapsed="false">
      <c r="A693" s="0" t="s">
        <v>502</v>
      </c>
      <c r="B693" s="0" t="s">
        <v>239</v>
      </c>
      <c r="C693" s="0" t="s">
        <v>735</v>
      </c>
      <c r="D693" s="0" t="n">
        <v>0</v>
      </c>
      <c r="E693" s="7" t="n">
        <v>0</v>
      </c>
      <c r="F693" s="7" t="n">
        <v>0</v>
      </c>
    </row>
    <row r="694" customFormat="false" ht="15.8" hidden="false" customHeight="false" outlineLevel="0" collapsed="false">
      <c r="A694" s="0" t="s">
        <v>502</v>
      </c>
      <c r="B694" s="0" t="s">
        <v>155</v>
      </c>
      <c r="C694" s="0" t="s">
        <v>736</v>
      </c>
      <c r="D694" s="0" t="n">
        <v>0.337735706541301</v>
      </c>
      <c r="E694" s="7" t="n">
        <v>619.7916669</v>
      </c>
      <c r="F694" s="7" t="n">
        <v>1337.126735815</v>
      </c>
    </row>
    <row r="695" customFormat="false" ht="15.8" hidden="false" customHeight="false" outlineLevel="0" collapsed="false">
      <c r="A695" s="0" t="s">
        <v>502</v>
      </c>
      <c r="B695" s="0" t="s">
        <v>239</v>
      </c>
      <c r="C695" s="0" t="s">
        <v>737</v>
      </c>
      <c r="D695" s="0" t="n">
        <v>0</v>
      </c>
      <c r="E695" s="7" t="n">
        <v>0</v>
      </c>
      <c r="F695" s="7" t="n">
        <v>0</v>
      </c>
    </row>
    <row r="696" customFormat="false" ht="15.8" hidden="false" customHeight="false" outlineLevel="0" collapsed="false">
      <c r="A696" s="0" t="s">
        <v>502</v>
      </c>
      <c r="B696" s="0" t="s">
        <v>155</v>
      </c>
      <c r="C696" s="0" t="s">
        <v>732</v>
      </c>
      <c r="D696" s="0" t="n">
        <v>0.751726554801684</v>
      </c>
      <c r="E696" s="7" t="n">
        <v>714.5416669</v>
      </c>
      <c r="F696" s="7" t="n">
        <v>1337.126735815</v>
      </c>
    </row>
    <row r="697" customFormat="false" ht="15.8" hidden="false" customHeight="false" outlineLevel="0" collapsed="false">
      <c r="A697" s="0" t="s">
        <v>502</v>
      </c>
      <c r="B697" s="0" t="s">
        <v>239</v>
      </c>
      <c r="C697" s="0" t="s">
        <v>733</v>
      </c>
      <c r="D697" s="0" t="n">
        <v>0</v>
      </c>
      <c r="E697" s="7" t="n">
        <v>0</v>
      </c>
      <c r="F697" s="7" t="n">
        <v>0</v>
      </c>
    </row>
    <row r="698" customFormat="false" ht="15.8" hidden="false" customHeight="false" outlineLevel="0" collapsed="false">
      <c r="A698" s="0" t="s">
        <v>502</v>
      </c>
      <c r="B698" s="0" t="s">
        <v>738</v>
      </c>
      <c r="C698" s="0" t="s">
        <v>738</v>
      </c>
      <c r="D698" s="0" t="n">
        <v>0.15</v>
      </c>
      <c r="E698" s="7" t="n">
        <v>20</v>
      </c>
      <c r="F698" s="7" t="n">
        <v>0</v>
      </c>
    </row>
    <row r="699" customFormat="false" ht="15.8" hidden="false" customHeight="false" outlineLevel="0" collapsed="false">
      <c r="A699" s="0" t="s">
        <v>643</v>
      </c>
      <c r="B699" s="0" t="s">
        <v>155</v>
      </c>
      <c r="C699" s="0" t="s">
        <v>734</v>
      </c>
      <c r="D699" s="0" t="n">
        <v>0.177501078306093</v>
      </c>
      <c r="E699" s="7" t="n">
        <v>526.82291655</v>
      </c>
      <c r="F699" s="7" t="n">
        <v>1318.93880179125</v>
      </c>
    </row>
    <row r="700" customFormat="false" ht="15.8" hidden="false" customHeight="false" outlineLevel="0" collapsed="false">
      <c r="A700" s="0" t="s">
        <v>643</v>
      </c>
      <c r="B700" s="0" t="s">
        <v>239</v>
      </c>
      <c r="C700" s="0" t="s">
        <v>735</v>
      </c>
      <c r="D700" s="0" t="n">
        <v>0</v>
      </c>
      <c r="E700" s="7" t="n">
        <v>0</v>
      </c>
      <c r="F700" s="7" t="n">
        <v>0</v>
      </c>
    </row>
    <row r="701" customFormat="false" ht="15.8" hidden="false" customHeight="false" outlineLevel="0" collapsed="false">
      <c r="A701" s="0" t="s">
        <v>643</v>
      </c>
      <c r="B701" s="0" t="s">
        <v>155</v>
      </c>
      <c r="C701" s="0" t="s">
        <v>736</v>
      </c>
      <c r="D701" s="0" t="n">
        <v>0.302715017266205</v>
      </c>
      <c r="E701" s="7" t="n">
        <v>619.7916669</v>
      </c>
      <c r="F701" s="7" t="n">
        <v>1318.93880179125</v>
      </c>
    </row>
    <row r="702" customFormat="false" ht="15.8" hidden="false" customHeight="false" outlineLevel="0" collapsed="false">
      <c r="A702" s="0" t="s">
        <v>643</v>
      </c>
      <c r="B702" s="0" t="s">
        <v>239</v>
      </c>
      <c r="C702" s="0" t="s">
        <v>737</v>
      </c>
      <c r="D702" s="0" t="n">
        <v>0</v>
      </c>
      <c r="E702" s="7" t="n">
        <v>0</v>
      </c>
      <c r="F702" s="7" t="n">
        <v>0</v>
      </c>
    </row>
    <row r="703" customFormat="false" ht="15.8" hidden="false" customHeight="false" outlineLevel="0" collapsed="false">
      <c r="A703" s="0" t="s">
        <v>643</v>
      </c>
      <c r="B703" s="0" t="s">
        <v>155</v>
      </c>
      <c r="C703" s="0" t="s">
        <v>732</v>
      </c>
      <c r="D703" s="0" t="n">
        <v>0.764431861783345</v>
      </c>
      <c r="E703" s="7" t="n">
        <v>714.5416669</v>
      </c>
      <c r="F703" s="7" t="n">
        <v>1318.93880179125</v>
      </c>
    </row>
    <row r="704" customFormat="false" ht="15.8" hidden="false" customHeight="false" outlineLevel="0" collapsed="false">
      <c r="A704" s="0" t="s">
        <v>643</v>
      </c>
      <c r="B704" s="0" t="s">
        <v>239</v>
      </c>
      <c r="C704" s="0" t="s">
        <v>733</v>
      </c>
      <c r="D704" s="0" t="n">
        <v>0</v>
      </c>
      <c r="E704" s="7" t="n">
        <v>0</v>
      </c>
      <c r="F704" s="7" t="n">
        <v>0</v>
      </c>
    </row>
    <row r="705" customFormat="false" ht="15.8" hidden="false" customHeight="false" outlineLevel="0" collapsed="false">
      <c r="A705" s="0" t="s">
        <v>643</v>
      </c>
      <c r="B705" s="0" t="s">
        <v>738</v>
      </c>
      <c r="C705" s="0" t="s">
        <v>738</v>
      </c>
      <c r="D705" s="0" t="n">
        <v>0.15</v>
      </c>
      <c r="E705" s="7" t="n">
        <v>20</v>
      </c>
      <c r="F705" s="7" t="n">
        <v>0</v>
      </c>
    </row>
    <row r="706" customFormat="false" ht="15.8" hidden="false" customHeight="false" outlineLevel="0" collapsed="false">
      <c r="A706" s="0" t="s">
        <v>824</v>
      </c>
      <c r="B706" s="0" t="s">
        <v>155</v>
      </c>
      <c r="C706" s="0" t="s">
        <v>732</v>
      </c>
      <c r="D706" s="0" t="n">
        <v>0.338466069836819</v>
      </c>
      <c r="E706" s="7" t="n">
        <v>195.904314677367</v>
      </c>
      <c r="F706" s="7" t="n">
        <v>1318.93880179125</v>
      </c>
    </row>
    <row r="707" customFormat="false" ht="15.8" hidden="false" customHeight="false" outlineLevel="0" collapsed="false">
      <c r="A707" s="0" t="s">
        <v>824</v>
      </c>
      <c r="B707" s="0" t="s">
        <v>155</v>
      </c>
      <c r="C707" s="0" t="s">
        <v>734</v>
      </c>
      <c r="D707" s="0" t="n">
        <v>0.0639390890812998</v>
      </c>
      <c r="E707" s="7" t="n">
        <v>90.1218987603058</v>
      </c>
      <c r="F707" s="7" t="n">
        <v>1318.93880179125</v>
      </c>
    </row>
    <row r="708" customFormat="false" ht="15.8" hidden="false" customHeight="false" outlineLevel="0" collapsed="false">
      <c r="A708" s="0" t="s">
        <v>824</v>
      </c>
      <c r="B708" s="0" t="s">
        <v>155</v>
      </c>
      <c r="C708" s="0" t="s">
        <v>736</v>
      </c>
      <c r="D708" s="0" t="n">
        <v>0.10565601104855</v>
      </c>
      <c r="E708" s="7" t="n">
        <v>107.047319644254</v>
      </c>
      <c r="F708" s="7" t="n">
        <v>1318.93880179125</v>
      </c>
    </row>
    <row r="709" customFormat="false" ht="15.8" hidden="false" customHeight="false" outlineLevel="0" collapsed="false">
      <c r="A709" s="0" t="s">
        <v>824</v>
      </c>
      <c r="B709" s="0" t="s">
        <v>738</v>
      </c>
      <c r="C709" s="0" t="s">
        <v>738</v>
      </c>
      <c r="D709" s="0" t="n">
        <v>0.15</v>
      </c>
      <c r="E709" s="7" t="n">
        <v>20</v>
      </c>
      <c r="F709" s="7" t="n">
        <v>0</v>
      </c>
    </row>
    <row r="710" customFormat="false" ht="15.8" hidden="false" customHeight="false" outlineLevel="0" collapsed="false">
      <c r="A710" s="0" t="s">
        <v>825</v>
      </c>
      <c r="B710" s="0" t="s">
        <v>155</v>
      </c>
      <c r="C710" s="0" t="s">
        <v>732</v>
      </c>
      <c r="D710" s="0" t="n">
        <v>0.338466069836819</v>
      </c>
      <c r="E710" s="7" t="n">
        <v>195.904314677367</v>
      </c>
      <c r="F710" s="7" t="n">
        <v>1318.93880179125</v>
      </c>
    </row>
    <row r="711" customFormat="false" ht="15.8" hidden="false" customHeight="false" outlineLevel="0" collapsed="false">
      <c r="A711" s="0" t="s">
        <v>825</v>
      </c>
      <c r="B711" s="0" t="s">
        <v>155</v>
      </c>
      <c r="C711" s="0" t="s">
        <v>734</v>
      </c>
      <c r="D711" s="0" t="n">
        <v>0.0639390890812998</v>
      </c>
      <c r="E711" s="7" t="n">
        <v>90.1218987603058</v>
      </c>
      <c r="F711" s="7" t="n">
        <v>1318.93880179125</v>
      </c>
    </row>
    <row r="712" customFormat="false" ht="15.8" hidden="false" customHeight="false" outlineLevel="0" collapsed="false">
      <c r="A712" s="0" t="s">
        <v>825</v>
      </c>
      <c r="B712" s="0" t="s">
        <v>155</v>
      </c>
      <c r="C712" s="0" t="s">
        <v>736</v>
      </c>
      <c r="D712" s="0" t="n">
        <v>0.10565601104855</v>
      </c>
      <c r="E712" s="7" t="n">
        <v>107.047319644254</v>
      </c>
      <c r="F712" s="7" t="n">
        <v>1318.93880179125</v>
      </c>
    </row>
    <row r="713" customFormat="false" ht="15.8" hidden="false" customHeight="false" outlineLevel="0" collapsed="false">
      <c r="A713" s="0" t="s">
        <v>825</v>
      </c>
      <c r="B713" s="0" t="s">
        <v>738</v>
      </c>
      <c r="C713" s="0" t="s">
        <v>738</v>
      </c>
      <c r="D713" s="0" t="n">
        <v>0.15</v>
      </c>
      <c r="E713" s="7" t="n">
        <v>20</v>
      </c>
      <c r="F713" s="7" t="n">
        <v>0</v>
      </c>
    </row>
    <row r="714" customFormat="false" ht="15.8" hidden="false" customHeight="false" outlineLevel="0" collapsed="false">
      <c r="A714" s="0" t="s">
        <v>826</v>
      </c>
      <c r="B714" s="0" t="s">
        <v>155</v>
      </c>
      <c r="C714" s="0" t="s">
        <v>732</v>
      </c>
      <c r="D714" s="0" t="n">
        <v>0.338466069836819</v>
      </c>
      <c r="E714" s="7" t="n">
        <v>195.904314677367</v>
      </c>
      <c r="F714" s="7" t="n">
        <v>1318.93880179125</v>
      </c>
    </row>
    <row r="715" customFormat="false" ht="15.8" hidden="false" customHeight="false" outlineLevel="0" collapsed="false">
      <c r="A715" s="0" t="s">
        <v>826</v>
      </c>
      <c r="B715" s="0" t="s">
        <v>155</v>
      </c>
      <c r="C715" s="0" t="s">
        <v>734</v>
      </c>
      <c r="D715" s="0" t="n">
        <v>0.0639390890812998</v>
      </c>
      <c r="E715" s="7" t="n">
        <v>90.1218987603058</v>
      </c>
      <c r="F715" s="7" t="n">
        <v>1318.93880179125</v>
      </c>
    </row>
    <row r="716" customFormat="false" ht="15.8" hidden="false" customHeight="false" outlineLevel="0" collapsed="false">
      <c r="A716" s="0" t="s">
        <v>826</v>
      </c>
      <c r="B716" s="0" t="s">
        <v>155</v>
      </c>
      <c r="C716" s="0" t="s">
        <v>736</v>
      </c>
      <c r="D716" s="0" t="n">
        <v>0.10565601104855</v>
      </c>
      <c r="E716" s="7" t="n">
        <v>107.047319644254</v>
      </c>
      <c r="F716" s="7" t="n">
        <v>1318.93880179125</v>
      </c>
    </row>
    <row r="717" customFormat="false" ht="15.8" hidden="false" customHeight="false" outlineLevel="0" collapsed="false">
      <c r="A717" s="0" t="s">
        <v>826</v>
      </c>
      <c r="B717" s="0" t="s">
        <v>738</v>
      </c>
      <c r="C717" s="0" t="s">
        <v>738</v>
      </c>
      <c r="D717" s="0" t="n">
        <v>0.15</v>
      </c>
      <c r="E717" s="7" t="n">
        <v>20</v>
      </c>
      <c r="F717" s="7" t="n">
        <v>0</v>
      </c>
    </row>
    <row r="718" customFormat="false" ht="15.8" hidden="false" customHeight="false" outlineLevel="0" collapsed="false">
      <c r="A718" s="0" t="s">
        <v>827</v>
      </c>
      <c r="B718" s="0" t="s">
        <v>155</v>
      </c>
      <c r="C718" s="0" t="s">
        <v>732</v>
      </c>
      <c r="D718" s="0" t="n">
        <v>0.338466069836819</v>
      </c>
      <c r="E718" s="7" t="n">
        <v>195.904314677367</v>
      </c>
      <c r="F718" s="7" t="n">
        <v>1318.93880179125</v>
      </c>
    </row>
    <row r="719" customFormat="false" ht="15.8" hidden="false" customHeight="false" outlineLevel="0" collapsed="false">
      <c r="A719" s="0" t="s">
        <v>827</v>
      </c>
      <c r="B719" s="0" t="s">
        <v>155</v>
      </c>
      <c r="C719" s="0" t="s">
        <v>734</v>
      </c>
      <c r="D719" s="0" t="n">
        <v>0.0639390890812998</v>
      </c>
      <c r="E719" s="7" t="n">
        <v>90.1218987603058</v>
      </c>
      <c r="F719" s="7" t="n">
        <v>1318.93880179125</v>
      </c>
    </row>
    <row r="720" customFormat="false" ht="15.8" hidden="false" customHeight="false" outlineLevel="0" collapsed="false">
      <c r="A720" s="0" t="s">
        <v>827</v>
      </c>
      <c r="B720" s="0" t="s">
        <v>155</v>
      </c>
      <c r="C720" s="0" t="s">
        <v>736</v>
      </c>
      <c r="D720" s="0" t="n">
        <v>0.10565601104855</v>
      </c>
      <c r="E720" s="7" t="n">
        <v>107.047319644254</v>
      </c>
      <c r="F720" s="7" t="n">
        <v>1318.93880179125</v>
      </c>
    </row>
    <row r="721" customFormat="false" ht="15.8" hidden="false" customHeight="false" outlineLevel="0" collapsed="false">
      <c r="A721" s="0" t="s">
        <v>827</v>
      </c>
      <c r="B721" s="0" t="s">
        <v>738</v>
      </c>
      <c r="C721" s="0" t="s">
        <v>738</v>
      </c>
      <c r="D721" s="0" t="n">
        <v>0.15</v>
      </c>
      <c r="E721" s="7" t="n">
        <v>20</v>
      </c>
      <c r="F721" s="7" t="n">
        <v>0</v>
      </c>
    </row>
    <row r="722" customFormat="false" ht="15.8" hidden="false" customHeight="false" outlineLevel="0" collapsed="false">
      <c r="A722" s="0" t="s">
        <v>828</v>
      </c>
      <c r="B722" s="0" t="s">
        <v>155</v>
      </c>
      <c r="C722" s="0" t="s">
        <v>732</v>
      </c>
      <c r="D722" s="0" t="n">
        <v>0.338466069836819</v>
      </c>
      <c r="E722" s="7" t="n">
        <v>195.904314677367</v>
      </c>
      <c r="F722" s="7" t="n">
        <v>1318.93880179125</v>
      </c>
    </row>
    <row r="723" customFormat="false" ht="15.8" hidden="false" customHeight="false" outlineLevel="0" collapsed="false">
      <c r="A723" s="0" t="s">
        <v>828</v>
      </c>
      <c r="B723" s="0" t="s">
        <v>155</v>
      </c>
      <c r="C723" s="0" t="s">
        <v>734</v>
      </c>
      <c r="D723" s="0" t="n">
        <v>0.0639390890812998</v>
      </c>
      <c r="E723" s="7" t="n">
        <v>90.1218987603058</v>
      </c>
      <c r="F723" s="7" t="n">
        <v>1318.93880179125</v>
      </c>
    </row>
    <row r="724" customFormat="false" ht="15.8" hidden="false" customHeight="false" outlineLevel="0" collapsed="false">
      <c r="A724" s="0" t="s">
        <v>828</v>
      </c>
      <c r="B724" s="0" t="s">
        <v>155</v>
      </c>
      <c r="C724" s="0" t="s">
        <v>736</v>
      </c>
      <c r="D724" s="0" t="n">
        <v>0.10565601104855</v>
      </c>
      <c r="E724" s="7" t="n">
        <v>107.047319644254</v>
      </c>
      <c r="F724" s="7" t="n">
        <v>1318.93880179125</v>
      </c>
    </row>
    <row r="725" customFormat="false" ht="15.8" hidden="false" customHeight="false" outlineLevel="0" collapsed="false">
      <c r="A725" s="0" t="s">
        <v>828</v>
      </c>
      <c r="B725" s="0" t="s">
        <v>738</v>
      </c>
      <c r="C725" s="0" t="s">
        <v>738</v>
      </c>
      <c r="D725" s="0" t="n">
        <v>0.15</v>
      </c>
      <c r="E725" s="7" t="n">
        <v>20</v>
      </c>
      <c r="F725" s="7" t="n">
        <v>0</v>
      </c>
    </row>
    <row r="726" customFormat="false" ht="15.8" hidden="false" customHeight="false" outlineLevel="0" collapsed="false">
      <c r="A726" s="0" t="s">
        <v>315</v>
      </c>
      <c r="B726" s="0" t="s">
        <v>155</v>
      </c>
      <c r="C726" s="0" t="s">
        <v>734</v>
      </c>
      <c r="D726" s="0" t="n">
        <v>0.213907508322884</v>
      </c>
      <c r="E726" s="7" t="n">
        <v>155.44444455</v>
      </c>
      <c r="F726" s="7" t="n">
        <v>908.05463024625</v>
      </c>
    </row>
    <row r="727" customFormat="false" ht="15.8" hidden="false" customHeight="false" outlineLevel="0" collapsed="false">
      <c r="A727" s="0" t="s">
        <v>315</v>
      </c>
      <c r="B727" s="0" t="s">
        <v>239</v>
      </c>
      <c r="C727" s="0" t="s">
        <v>735</v>
      </c>
      <c r="D727" s="0" t="n">
        <v>0.0598281926465118</v>
      </c>
      <c r="E727" s="7" t="n">
        <v>155.44444455</v>
      </c>
      <c r="F727" s="7" t="n">
        <v>908.05463024625</v>
      </c>
    </row>
    <row r="728" customFormat="false" ht="15.8" hidden="false" customHeight="false" outlineLevel="0" collapsed="false">
      <c r="A728" s="0" t="s">
        <v>315</v>
      </c>
      <c r="B728" s="0" t="s">
        <v>155</v>
      </c>
      <c r="C728" s="0" t="s">
        <v>736</v>
      </c>
      <c r="D728" s="0" t="n">
        <v>0.36480350256616</v>
      </c>
      <c r="E728" s="7" t="n">
        <v>198.472839635</v>
      </c>
      <c r="F728" s="7" t="n">
        <v>2601.05648301375</v>
      </c>
    </row>
    <row r="729" customFormat="false" ht="15.8" hidden="false" customHeight="false" outlineLevel="0" collapsed="false">
      <c r="A729" s="0" t="s">
        <v>315</v>
      </c>
      <c r="B729" s="0" t="s">
        <v>239</v>
      </c>
      <c r="C729" s="0" t="s">
        <v>737</v>
      </c>
      <c r="D729" s="0" t="n">
        <v>0.102032576606454</v>
      </c>
      <c r="E729" s="7" t="n">
        <v>155.44444455</v>
      </c>
      <c r="F729" s="7" t="n">
        <v>908.05463024625</v>
      </c>
    </row>
    <row r="730" customFormat="false" ht="15.8" hidden="false" customHeight="false" outlineLevel="0" collapsed="false">
      <c r="A730" s="0" t="s">
        <v>315</v>
      </c>
      <c r="B730" s="0" t="s">
        <v>155</v>
      </c>
      <c r="C730" s="0" t="s">
        <v>732</v>
      </c>
      <c r="D730" s="0" t="n">
        <v>0.92122096607616</v>
      </c>
      <c r="E730" s="7" t="n">
        <v>308.222839635</v>
      </c>
      <c r="F730" s="7" t="n">
        <v>5773.55648301375</v>
      </c>
    </row>
    <row r="731" customFormat="false" ht="15.8" hidden="false" customHeight="false" outlineLevel="0" collapsed="false">
      <c r="A731" s="0" t="s">
        <v>315</v>
      </c>
      <c r="B731" s="0" t="s">
        <v>239</v>
      </c>
      <c r="C731" s="0" t="s">
        <v>733</v>
      </c>
      <c r="D731" s="0" t="n">
        <v>0.231892219560123</v>
      </c>
      <c r="E731" s="7" t="n">
        <v>166.69444455</v>
      </c>
      <c r="F731" s="7" t="n">
        <v>908.05463024625</v>
      </c>
    </row>
    <row r="732" customFormat="false" ht="15.8" hidden="false" customHeight="false" outlineLevel="0" collapsed="false">
      <c r="A732" s="0" t="s">
        <v>315</v>
      </c>
      <c r="B732" s="0" t="s">
        <v>738</v>
      </c>
      <c r="C732" s="0" t="s">
        <v>738</v>
      </c>
      <c r="D732" s="0" t="n">
        <v>0.15</v>
      </c>
      <c r="E732" s="7" t="n">
        <v>20</v>
      </c>
      <c r="F732" s="7" t="n">
        <v>0</v>
      </c>
    </row>
    <row r="733" customFormat="false" ht="15.8" hidden="false" customHeight="false" outlineLevel="0" collapsed="false">
      <c r="A733" s="0" t="s">
        <v>506</v>
      </c>
      <c r="B733" s="0" t="s">
        <v>155</v>
      </c>
      <c r="C733" s="0" t="s">
        <v>734</v>
      </c>
      <c r="D733" s="0" t="n">
        <v>0.248296761231353</v>
      </c>
      <c r="E733" s="7" t="n">
        <v>155.44444455</v>
      </c>
      <c r="F733" s="7" t="n">
        <v>908.05463024625</v>
      </c>
    </row>
    <row r="734" customFormat="false" ht="15.8" hidden="false" customHeight="false" outlineLevel="0" collapsed="false">
      <c r="A734" s="0" t="s">
        <v>506</v>
      </c>
      <c r="B734" s="0" t="s">
        <v>239</v>
      </c>
      <c r="C734" s="0" t="s">
        <v>735</v>
      </c>
      <c r="D734" s="0" t="n">
        <v>0.0694715509588157</v>
      </c>
      <c r="E734" s="7" t="n">
        <v>155.44444455</v>
      </c>
      <c r="F734" s="7" t="n">
        <v>908.05463024625</v>
      </c>
    </row>
    <row r="735" customFormat="false" ht="15.8" hidden="false" customHeight="false" outlineLevel="0" collapsed="false">
      <c r="A735" s="0" t="s">
        <v>506</v>
      </c>
      <c r="B735" s="0" t="s">
        <v>155</v>
      </c>
      <c r="C735" s="0" t="s">
        <v>736</v>
      </c>
      <c r="D735" s="0" t="n">
        <v>0.413827935385588</v>
      </c>
      <c r="E735" s="7" t="n">
        <v>198.472839635</v>
      </c>
      <c r="F735" s="7" t="n">
        <v>2601.05648301375</v>
      </c>
    </row>
    <row r="736" customFormat="false" ht="15.8" hidden="false" customHeight="false" outlineLevel="0" collapsed="false">
      <c r="A736" s="0" t="s">
        <v>506</v>
      </c>
      <c r="B736" s="0" t="s">
        <v>239</v>
      </c>
      <c r="C736" s="0" t="s">
        <v>737</v>
      </c>
      <c r="D736" s="0" t="n">
        <v>0.115785918264693</v>
      </c>
      <c r="E736" s="7" t="n">
        <v>155.44444455</v>
      </c>
      <c r="F736" s="7" t="n">
        <v>908.05463024625</v>
      </c>
    </row>
    <row r="737" customFormat="false" ht="15.8" hidden="false" customHeight="false" outlineLevel="0" collapsed="false">
      <c r="A737" s="0" t="s">
        <v>506</v>
      </c>
      <c r="B737" s="0" t="s">
        <v>155</v>
      </c>
      <c r="C737" s="0" t="s">
        <v>732</v>
      </c>
      <c r="D737" s="0" t="n">
        <v>0.921091380398833</v>
      </c>
      <c r="E737" s="7" t="n">
        <v>308.222839635</v>
      </c>
      <c r="F737" s="7" t="n">
        <v>5773.55648301375</v>
      </c>
    </row>
    <row r="738" customFormat="false" ht="15.8" hidden="false" customHeight="false" outlineLevel="0" collapsed="false">
      <c r="A738" s="0" t="s">
        <v>506</v>
      </c>
      <c r="B738" s="0" t="s">
        <v>239</v>
      </c>
      <c r="C738" s="0" t="s">
        <v>733</v>
      </c>
      <c r="D738" s="0" t="n">
        <v>0.231942945241773</v>
      </c>
      <c r="E738" s="7" t="n">
        <v>166.69444455</v>
      </c>
      <c r="F738" s="7" t="n">
        <v>908.05463024625</v>
      </c>
    </row>
    <row r="739" customFormat="false" ht="15.8" hidden="false" customHeight="false" outlineLevel="0" collapsed="false">
      <c r="A739" s="0" t="s">
        <v>506</v>
      </c>
      <c r="B739" s="0" t="s">
        <v>738</v>
      </c>
      <c r="C739" s="0" t="s">
        <v>738</v>
      </c>
      <c r="D739" s="0" t="n">
        <v>0.15</v>
      </c>
      <c r="E739" s="7" t="n">
        <v>20</v>
      </c>
      <c r="F739" s="7" t="n">
        <v>0</v>
      </c>
    </row>
    <row r="740" customFormat="false" ht="15.8" hidden="false" customHeight="false" outlineLevel="0" collapsed="false">
      <c r="A740" s="0" t="s">
        <v>651</v>
      </c>
      <c r="B740" s="0" t="s">
        <v>155</v>
      </c>
      <c r="C740" s="0" t="s">
        <v>734</v>
      </c>
      <c r="D740" s="0" t="n">
        <v>0.21388048330434</v>
      </c>
      <c r="E740" s="7" t="n">
        <v>155.44444455</v>
      </c>
      <c r="F740" s="7" t="n">
        <v>908.05463024625</v>
      </c>
    </row>
    <row r="741" customFormat="false" ht="15.8" hidden="false" customHeight="false" outlineLevel="0" collapsed="false">
      <c r="A741" s="0" t="s">
        <v>651</v>
      </c>
      <c r="B741" s="0" t="s">
        <v>239</v>
      </c>
      <c r="C741" s="0" t="s">
        <v>735</v>
      </c>
      <c r="D741" s="0" t="n">
        <v>0.0598778496754708</v>
      </c>
      <c r="E741" s="7" t="n">
        <v>155.44444455</v>
      </c>
      <c r="F741" s="7" t="n">
        <v>908.05463024625</v>
      </c>
    </row>
    <row r="742" customFormat="false" ht="15.8" hidden="false" customHeight="false" outlineLevel="0" collapsed="false">
      <c r="A742" s="0" t="s">
        <v>651</v>
      </c>
      <c r="B742" s="0" t="s">
        <v>155</v>
      </c>
      <c r="C742" s="0" t="s">
        <v>736</v>
      </c>
      <c r="D742" s="0" t="n">
        <v>0.364757413387247</v>
      </c>
      <c r="E742" s="7" t="n">
        <v>198.472839635</v>
      </c>
      <c r="F742" s="7" t="n">
        <v>2601.05648301375</v>
      </c>
    </row>
    <row r="743" customFormat="false" ht="15.8" hidden="false" customHeight="false" outlineLevel="0" collapsed="false">
      <c r="A743" s="0" t="s">
        <v>651</v>
      </c>
      <c r="B743" s="0" t="s">
        <v>239</v>
      </c>
      <c r="C743" s="0" t="s">
        <v>737</v>
      </c>
      <c r="D743" s="0" t="n">
        <v>0.102117263012431</v>
      </c>
      <c r="E743" s="7" t="n">
        <v>155.44444455</v>
      </c>
      <c r="F743" s="7" t="n">
        <v>908.05463024625</v>
      </c>
    </row>
    <row r="744" customFormat="false" ht="15.8" hidden="false" customHeight="false" outlineLevel="0" collapsed="false">
      <c r="A744" s="0" t="s">
        <v>651</v>
      </c>
      <c r="B744" s="0" t="s">
        <v>155</v>
      </c>
      <c r="C744" s="0" t="s">
        <v>732</v>
      </c>
      <c r="D744" s="0" t="n">
        <v>0.921104579260724</v>
      </c>
      <c r="E744" s="7" t="n">
        <v>308.222839635</v>
      </c>
      <c r="F744" s="7" t="n">
        <v>5773.55648301375</v>
      </c>
    </row>
    <row r="745" customFormat="false" ht="15.8" hidden="false" customHeight="false" outlineLevel="0" collapsed="false">
      <c r="A745" s="0" t="s">
        <v>651</v>
      </c>
      <c r="B745" s="0" t="s">
        <v>239</v>
      </c>
      <c r="C745" s="0" t="s">
        <v>733</v>
      </c>
      <c r="D745" s="0" t="n">
        <v>0.232084688664616</v>
      </c>
      <c r="E745" s="7" t="n">
        <v>166.69444455</v>
      </c>
      <c r="F745" s="7" t="n">
        <v>908.05463024625</v>
      </c>
    </row>
    <row r="746" customFormat="false" ht="15.8" hidden="false" customHeight="false" outlineLevel="0" collapsed="false">
      <c r="A746" s="0" t="s">
        <v>651</v>
      </c>
      <c r="B746" s="0" t="s">
        <v>738</v>
      </c>
      <c r="C746" s="0" t="s">
        <v>738</v>
      </c>
      <c r="D746" s="0" t="n">
        <v>0.15</v>
      </c>
      <c r="E746" s="7" t="n">
        <v>20</v>
      </c>
      <c r="F746" s="7" t="n">
        <v>0</v>
      </c>
    </row>
    <row r="747" customFormat="false" ht="15.8" hidden="false" customHeight="false" outlineLevel="0" collapsed="false">
      <c r="A747" s="0" t="s">
        <v>829</v>
      </c>
      <c r="B747" s="0" t="s">
        <v>155</v>
      </c>
      <c r="C747" s="0" t="s">
        <v>732</v>
      </c>
      <c r="D747" s="0" t="n">
        <v>0.338466069836819</v>
      </c>
      <c r="E747" s="7" t="n">
        <v>195.904314677367</v>
      </c>
      <c r="F747" s="7" t="n">
        <v>5773.55648301375</v>
      </c>
    </row>
    <row r="748" customFormat="false" ht="15.8" hidden="false" customHeight="false" outlineLevel="0" collapsed="false">
      <c r="A748" s="0" t="s">
        <v>829</v>
      </c>
      <c r="B748" s="0" t="s">
        <v>155</v>
      </c>
      <c r="C748" s="0" t="s">
        <v>734</v>
      </c>
      <c r="D748" s="0" t="n">
        <v>0.0639390890812998</v>
      </c>
      <c r="E748" s="7" t="n">
        <v>90.1218987603058</v>
      </c>
      <c r="F748" s="7" t="n">
        <v>908.05463024625</v>
      </c>
    </row>
    <row r="749" customFormat="false" ht="15.8" hidden="false" customHeight="false" outlineLevel="0" collapsed="false">
      <c r="A749" s="0" t="s">
        <v>829</v>
      </c>
      <c r="B749" s="0" t="s">
        <v>155</v>
      </c>
      <c r="C749" s="0" t="s">
        <v>736</v>
      </c>
      <c r="D749" s="0" t="n">
        <v>0.10565601104855</v>
      </c>
      <c r="E749" s="7" t="n">
        <v>107.047319644254</v>
      </c>
      <c r="F749" s="7" t="n">
        <v>2601.05648301375</v>
      </c>
    </row>
    <row r="750" customFormat="false" ht="15.8" hidden="false" customHeight="false" outlineLevel="0" collapsed="false">
      <c r="A750" s="0" t="s">
        <v>829</v>
      </c>
      <c r="B750" s="0" t="s">
        <v>738</v>
      </c>
      <c r="C750" s="0" t="s">
        <v>738</v>
      </c>
      <c r="D750" s="0" t="n">
        <v>0.15</v>
      </c>
      <c r="E750" s="7" t="n">
        <v>20</v>
      </c>
      <c r="F750" s="7" t="n">
        <v>0</v>
      </c>
    </row>
    <row r="751" customFormat="false" ht="15.8" hidden="false" customHeight="false" outlineLevel="0" collapsed="false">
      <c r="A751" s="0" t="s">
        <v>830</v>
      </c>
      <c r="B751" s="0" t="s">
        <v>155</v>
      </c>
      <c r="C751" s="0" t="s">
        <v>732</v>
      </c>
      <c r="D751" s="0" t="n">
        <v>0.338466069836819</v>
      </c>
      <c r="E751" s="7" t="n">
        <v>195.904314677367</v>
      </c>
      <c r="F751" s="7" t="n">
        <v>5773.55648301375</v>
      </c>
    </row>
    <row r="752" customFormat="false" ht="15.8" hidden="false" customHeight="false" outlineLevel="0" collapsed="false">
      <c r="A752" s="0" t="s">
        <v>830</v>
      </c>
      <c r="B752" s="0" t="s">
        <v>155</v>
      </c>
      <c r="C752" s="0" t="s">
        <v>734</v>
      </c>
      <c r="D752" s="0" t="n">
        <v>0.0639390890812998</v>
      </c>
      <c r="E752" s="7" t="n">
        <v>90.1218987603058</v>
      </c>
      <c r="F752" s="7" t="n">
        <v>908.05463024625</v>
      </c>
    </row>
    <row r="753" customFormat="false" ht="15.8" hidden="false" customHeight="false" outlineLevel="0" collapsed="false">
      <c r="A753" s="0" t="s">
        <v>830</v>
      </c>
      <c r="B753" s="0" t="s">
        <v>155</v>
      </c>
      <c r="C753" s="0" t="s">
        <v>736</v>
      </c>
      <c r="D753" s="0" t="n">
        <v>0.10565601104855</v>
      </c>
      <c r="E753" s="7" t="n">
        <v>107.047319644254</v>
      </c>
      <c r="F753" s="7" t="n">
        <v>2601.05648301375</v>
      </c>
    </row>
    <row r="754" customFormat="false" ht="15.8" hidden="false" customHeight="false" outlineLevel="0" collapsed="false">
      <c r="A754" s="0" t="s">
        <v>830</v>
      </c>
      <c r="B754" s="0" t="s">
        <v>738</v>
      </c>
      <c r="C754" s="0" t="s">
        <v>738</v>
      </c>
      <c r="D754" s="0" t="n">
        <v>0.15</v>
      </c>
      <c r="E754" s="7" t="n">
        <v>20</v>
      </c>
      <c r="F754" s="7" t="n">
        <v>0</v>
      </c>
    </row>
    <row r="755" customFormat="false" ht="15.8" hidden="false" customHeight="false" outlineLevel="0" collapsed="false">
      <c r="A755" s="0" t="s">
        <v>831</v>
      </c>
      <c r="B755" s="0" t="s">
        <v>155</v>
      </c>
      <c r="C755" s="0" t="s">
        <v>732</v>
      </c>
      <c r="D755" s="0" t="n">
        <v>0.338466069836819</v>
      </c>
      <c r="E755" s="7" t="n">
        <v>195.904314677367</v>
      </c>
      <c r="F755" s="7" t="n">
        <v>5773.55648301375</v>
      </c>
    </row>
    <row r="756" customFormat="false" ht="15.8" hidden="false" customHeight="false" outlineLevel="0" collapsed="false">
      <c r="A756" s="0" t="s">
        <v>831</v>
      </c>
      <c r="B756" s="0" t="s">
        <v>155</v>
      </c>
      <c r="C756" s="0" t="s">
        <v>734</v>
      </c>
      <c r="D756" s="0" t="n">
        <v>0.0639390890812998</v>
      </c>
      <c r="E756" s="7" t="n">
        <v>90.1218987603058</v>
      </c>
      <c r="F756" s="7" t="n">
        <v>908.05463024625</v>
      </c>
    </row>
    <row r="757" customFormat="false" ht="15.8" hidden="false" customHeight="false" outlineLevel="0" collapsed="false">
      <c r="A757" s="0" t="s">
        <v>831</v>
      </c>
      <c r="B757" s="0" t="s">
        <v>155</v>
      </c>
      <c r="C757" s="0" t="s">
        <v>736</v>
      </c>
      <c r="D757" s="0" t="n">
        <v>0.10565601104855</v>
      </c>
      <c r="E757" s="7" t="n">
        <v>107.047319644254</v>
      </c>
      <c r="F757" s="7" t="n">
        <v>2601.05648301375</v>
      </c>
    </row>
    <row r="758" customFormat="false" ht="15.8" hidden="false" customHeight="false" outlineLevel="0" collapsed="false">
      <c r="A758" s="0" t="s">
        <v>831</v>
      </c>
      <c r="B758" s="0" t="s">
        <v>738</v>
      </c>
      <c r="C758" s="0" t="s">
        <v>738</v>
      </c>
      <c r="D758" s="0" t="n">
        <v>0.15</v>
      </c>
      <c r="E758" s="7" t="n">
        <v>20</v>
      </c>
      <c r="F758" s="7" t="n">
        <v>0</v>
      </c>
    </row>
    <row r="759" customFormat="false" ht="15.8" hidden="false" customHeight="false" outlineLevel="0" collapsed="false">
      <c r="A759" s="0" t="s">
        <v>832</v>
      </c>
      <c r="B759" s="0" t="s">
        <v>155</v>
      </c>
      <c r="C759" s="0" t="s">
        <v>732</v>
      </c>
      <c r="D759" s="0" t="n">
        <v>0.338466069836819</v>
      </c>
      <c r="E759" s="7" t="n">
        <v>195.904314677367</v>
      </c>
      <c r="F759" s="7" t="n">
        <v>5773.55648301375</v>
      </c>
    </row>
    <row r="760" customFormat="false" ht="15.8" hidden="false" customHeight="false" outlineLevel="0" collapsed="false">
      <c r="A760" s="0" t="s">
        <v>832</v>
      </c>
      <c r="B760" s="0" t="s">
        <v>155</v>
      </c>
      <c r="C760" s="0" t="s">
        <v>734</v>
      </c>
      <c r="D760" s="0" t="n">
        <v>0.0639390890812998</v>
      </c>
      <c r="E760" s="7" t="n">
        <v>90.1218987603058</v>
      </c>
      <c r="F760" s="7" t="n">
        <v>908.05463024625</v>
      </c>
    </row>
    <row r="761" customFormat="false" ht="15.8" hidden="false" customHeight="false" outlineLevel="0" collapsed="false">
      <c r="A761" s="0" t="s">
        <v>832</v>
      </c>
      <c r="B761" s="0" t="s">
        <v>155</v>
      </c>
      <c r="C761" s="0" t="s">
        <v>736</v>
      </c>
      <c r="D761" s="0" t="n">
        <v>0.10565601104855</v>
      </c>
      <c r="E761" s="7" t="n">
        <v>107.047319644254</v>
      </c>
      <c r="F761" s="7" t="n">
        <v>2601.05648301375</v>
      </c>
    </row>
    <row r="762" customFormat="false" ht="15.8" hidden="false" customHeight="false" outlineLevel="0" collapsed="false">
      <c r="A762" s="0" t="s">
        <v>832</v>
      </c>
      <c r="B762" s="0" t="s">
        <v>738</v>
      </c>
      <c r="C762" s="0" t="s">
        <v>738</v>
      </c>
      <c r="D762" s="0" t="n">
        <v>0.15</v>
      </c>
      <c r="E762" s="7" t="n">
        <v>20</v>
      </c>
      <c r="F762" s="7" t="n">
        <v>0</v>
      </c>
    </row>
    <row r="763" customFormat="false" ht="15.8" hidden="false" customHeight="false" outlineLevel="0" collapsed="false">
      <c r="A763" s="0" t="s">
        <v>833</v>
      </c>
      <c r="B763" s="0" t="s">
        <v>155</v>
      </c>
      <c r="C763" s="0" t="s">
        <v>732</v>
      </c>
      <c r="D763" s="0" t="n">
        <v>0.338466069836819</v>
      </c>
      <c r="E763" s="7" t="n">
        <v>195.904314677367</v>
      </c>
      <c r="F763" s="7" t="n">
        <v>5773.55648301375</v>
      </c>
    </row>
    <row r="764" customFormat="false" ht="15.8" hidden="false" customHeight="false" outlineLevel="0" collapsed="false">
      <c r="A764" s="0" t="s">
        <v>833</v>
      </c>
      <c r="B764" s="0" t="s">
        <v>155</v>
      </c>
      <c r="C764" s="0" t="s">
        <v>734</v>
      </c>
      <c r="D764" s="0" t="n">
        <v>0.0639390890812998</v>
      </c>
      <c r="E764" s="7" t="n">
        <v>90.1218987603058</v>
      </c>
      <c r="F764" s="7" t="n">
        <v>908.05463024625</v>
      </c>
    </row>
    <row r="765" customFormat="false" ht="15.8" hidden="false" customHeight="false" outlineLevel="0" collapsed="false">
      <c r="A765" s="0" t="s">
        <v>833</v>
      </c>
      <c r="B765" s="0" t="s">
        <v>155</v>
      </c>
      <c r="C765" s="0" t="s">
        <v>736</v>
      </c>
      <c r="D765" s="0" t="n">
        <v>0.10565601104855</v>
      </c>
      <c r="E765" s="7" t="n">
        <v>107.047319644254</v>
      </c>
      <c r="F765" s="7" t="n">
        <v>2601.05648301375</v>
      </c>
    </row>
    <row r="766" customFormat="false" ht="15.8" hidden="false" customHeight="false" outlineLevel="0" collapsed="false">
      <c r="A766" s="0" t="s">
        <v>833</v>
      </c>
      <c r="B766" s="0" t="s">
        <v>738</v>
      </c>
      <c r="C766" s="0" t="s">
        <v>738</v>
      </c>
      <c r="D766" s="0" t="n">
        <v>0.15</v>
      </c>
      <c r="E766" s="7" t="n">
        <v>20</v>
      </c>
      <c r="F766" s="7" t="n">
        <v>0</v>
      </c>
    </row>
    <row r="767" customFormat="false" ht="15.8" hidden="false" customHeight="false" outlineLevel="0" collapsed="false">
      <c r="A767" s="0" t="s">
        <v>317</v>
      </c>
      <c r="B767" s="0" t="s">
        <v>155</v>
      </c>
      <c r="C767" s="0" t="s">
        <v>734</v>
      </c>
      <c r="D767" s="0" t="n">
        <v>0.214136843312746</v>
      </c>
      <c r="E767" s="7" t="n">
        <v>141.1403508</v>
      </c>
      <c r="F767" s="7" t="n">
        <v>824.49488259</v>
      </c>
    </row>
    <row r="768" customFormat="false" ht="15.8" hidden="false" customHeight="false" outlineLevel="0" collapsed="false">
      <c r="A768" s="0" t="s">
        <v>317</v>
      </c>
      <c r="B768" s="0" t="s">
        <v>239</v>
      </c>
      <c r="C768" s="0" t="s">
        <v>735</v>
      </c>
      <c r="D768" s="0" t="n">
        <v>0.0603738971443988</v>
      </c>
      <c r="E768" s="7" t="n">
        <v>141.1403508</v>
      </c>
      <c r="F768" s="7" t="n">
        <v>824.49488259</v>
      </c>
    </row>
    <row r="769" customFormat="false" ht="15.8" hidden="false" customHeight="false" outlineLevel="0" collapsed="false">
      <c r="A769" s="0" t="s">
        <v>317</v>
      </c>
      <c r="B769" s="0" t="s">
        <v>155</v>
      </c>
      <c r="C769" s="0" t="s">
        <v>736</v>
      </c>
      <c r="D769" s="0" t="n">
        <v>0.365194616502358</v>
      </c>
      <c r="E769" s="7" t="n">
        <v>179.988304035</v>
      </c>
      <c r="F769" s="7" t="n">
        <v>2353.0124271825</v>
      </c>
    </row>
    <row r="770" customFormat="false" ht="15.8" hidden="false" customHeight="false" outlineLevel="0" collapsed="false">
      <c r="A770" s="0" t="s">
        <v>317</v>
      </c>
      <c r="B770" s="0" t="s">
        <v>239</v>
      </c>
      <c r="C770" s="0" t="s">
        <v>737</v>
      </c>
      <c r="D770" s="0" t="n">
        <v>0.10296323544006</v>
      </c>
      <c r="E770" s="7" t="n">
        <v>141.1403508</v>
      </c>
      <c r="F770" s="7" t="n">
        <v>824.49488259</v>
      </c>
    </row>
    <row r="771" customFormat="false" ht="15.8" hidden="false" customHeight="false" outlineLevel="0" collapsed="false">
      <c r="A771" s="0" t="s">
        <v>317</v>
      </c>
      <c r="B771" s="0" t="s">
        <v>155</v>
      </c>
      <c r="C771" s="0" t="s">
        <v>732</v>
      </c>
      <c r="D771" s="0" t="n">
        <v>0.922208627531208</v>
      </c>
      <c r="E771" s="7" t="n">
        <v>289.738304035</v>
      </c>
      <c r="F771" s="7" t="n">
        <v>5525.5124271825</v>
      </c>
    </row>
    <row r="772" customFormat="false" ht="15.8" hidden="false" customHeight="false" outlineLevel="0" collapsed="false">
      <c r="A772" s="0" t="s">
        <v>317</v>
      </c>
      <c r="B772" s="0" t="s">
        <v>239</v>
      </c>
      <c r="C772" s="0" t="s">
        <v>733</v>
      </c>
      <c r="D772" s="0" t="n">
        <v>0.234007353272864</v>
      </c>
      <c r="E772" s="7" t="n">
        <v>152.3903508</v>
      </c>
      <c r="F772" s="7" t="n">
        <v>824.49488259</v>
      </c>
    </row>
    <row r="773" customFormat="false" ht="15.8" hidden="false" customHeight="false" outlineLevel="0" collapsed="false">
      <c r="A773" s="0" t="s">
        <v>317</v>
      </c>
      <c r="B773" s="0" t="s">
        <v>738</v>
      </c>
      <c r="C773" s="0" t="s">
        <v>738</v>
      </c>
      <c r="D773" s="0" t="n">
        <v>0.15</v>
      </c>
      <c r="E773" s="7" t="n">
        <v>20</v>
      </c>
      <c r="F773" s="7" t="n">
        <v>0</v>
      </c>
    </row>
    <row r="774" customFormat="false" ht="15.8" hidden="false" customHeight="false" outlineLevel="0" collapsed="false">
      <c r="A774" s="0" t="s">
        <v>507</v>
      </c>
      <c r="B774" s="0" t="s">
        <v>155</v>
      </c>
      <c r="C774" s="0" t="s">
        <v>734</v>
      </c>
      <c r="D774" s="0" t="n">
        <v>0.248530802351033</v>
      </c>
      <c r="E774" s="7" t="n">
        <v>141.1403508</v>
      </c>
      <c r="F774" s="7" t="n">
        <v>824.49488259</v>
      </c>
    </row>
    <row r="775" customFormat="false" ht="15.8" hidden="false" customHeight="false" outlineLevel="0" collapsed="false">
      <c r="A775" s="0" t="s">
        <v>507</v>
      </c>
      <c r="B775" s="0" t="s">
        <v>239</v>
      </c>
      <c r="C775" s="0" t="s">
        <v>735</v>
      </c>
      <c r="D775" s="0" t="n">
        <v>0.0697213295387671</v>
      </c>
      <c r="E775" s="7" t="n">
        <v>141.1403508</v>
      </c>
      <c r="F775" s="7" t="n">
        <v>824.49488259</v>
      </c>
    </row>
    <row r="776" customFormat="false" ht="15.8" hidden="false" customHeight="false" outlineLevel="0" collapsed="false">
      <c r="A776" s="0" t="s">
        <v>507</v>
      </c>
      <c r="B776" s="0" t="s">
        <v>155</v>
      </c>
      <c r="C776" s="0" t="s">
        <v>736</v>
      </c>
      <c r="D776" s="0" t="n">
        <v>0.414218003918388</v>
      </c>
      <c r="E776" s="7" t="n">
        <v>179.988304035</v>
      </c>
      <c r="F776" s="7" t="n">
        <v>2353.0124271825</v>
      </c>
    </row>
    <row r="777" customFormat="false" ht="15.8" hidden="false" customHeight="false" outlineLevel="0" collapsed="false">
      <c r="A777" s="0" t="s">
        <v>507</v>
      </c>
      <c r="B777" s="0" t="s">
        <v>239</v>
      </c>
      <c r="C777" s="0" t="s">
        <v>737</v>
      </c>
      <c r="D777" s="0" t="n">
        <v>0.116202215897945</v>
      </c>
      <c r="E777" s="7" t="n">
        <v>141.1403508</v>
      </c>
      <c r="F777" s="7" t="n">
        <v>824.49488259</v>
      </c>
    </row>
    <row r="778" customFormat="false" ht="15.8" hidden="false" customHeight="false" outlineLevel="0" collapsed="false">
      <c r="A778" s="0" t="s">
        <v>507</v>
      </c>
      <c r="B778" s="0" t="s">
        <v>155</v>
      </c>
      <c r="C778" s="0" t="s">
        <v>732</v>
      </c>
      <c r="D778" s="0" t="n">
        <v>0.921959588493563</v>
      </c>
      <c r="E778" s="7" t="n">
        <v>289.738304035</v>
      </c>
      <c r="F778" s="7" t="n">
        <v>5525.5124271825</v>
      </c>
    </row>
    <row r="779" customFormat="false" ht="15.8" hidden="false" customHeight="false" outlineLevel="0" collapsed="false">
      <c r="A779" s="0" t="s">
        <v>507</v>
      </c>
      <c r="B779" s="0" t="s">
        <v>239</v>
      </c>
      <c r="C779" s="0" t="s">
        <v>733</v>
      </c>
      <c r="D779" s="0" t="n">
        <v>0.232776874795563</v>
      </c>
      <c r="E779" s="7" t="n">
        <v>152.3903508</v>
      </c>
      <c r="F779" s="7" t="n">
        <v>824.49488259</v>
      </c>
    </row>
    <row r="780" customFormat="false" ht="15.8" hidden="false" customHeight="false" outlineLevel="0" collapsed="false">
      <c r="A780" s="0" t="s">
        <v>507</v>
      </c>
      <c r="B780" s="0" t="s">
        <v>738</v>
      </c>
      <c r="C780" s="0" t="s">
        <v>738</v>
      </c>
      <c r="D780" s="0" t="n">
        <v>0.15</v>
      </c>
      <c r="E780" s="7" t="n">
        <v>20</v>
      </c>
      <c r="F780" s="7" t="n">
        <v>0</v>
      </c>
    </row>
    <row r="781" customFormat="false" ht="15.8" hidden="false" customHeight="false" outlineLevel="0" collapsed="false">
      <c r="A781" s="0" t="s">
        <v>652</v>
      </c>
      <c r="B781" s="0" t="s">
        <v>155</v>
      </c>
      <c r="C781" s="0" t="s">
        <v>734</v>
      </c>
      <c r="D781" s="0" t="n">
        <v>0.214050871913256</v>
      </c>
      <c r="E781" s="7" t="n">
        <v>141.1403508</v>
      </c>
      <c r="F781" s="7" t="n">
        <v>824.49488259</v>
      </c>
    </row>
    <row r="782" customFormat="false" ht="15.8" hidden="false" customHeight="false" outlineLevel="0" collapsed="false">
      <c r="A782" s="0" t="s">
        <v>652</v>
      </c>
      <c r="B782" s="0" t="s">
        <v>239</v>
      </c>
      <c r="C782" s="0" t="s">
        <v>735</v>
      </c>
      <c r="D782" s="0" t="n">
        <v>0.0601944600415125</v>
      </c>
      <c r="E782" s="7" t="n">
        <v>141.1403508</v>
      </c>
      <c r="F782" s="7" t="n">
        <v>824.49488259</v>
      </c>
    </row>
    <row r="783" customFormat="false" ht="15.8" hidden="false" customHeight="false" outlineLevel="0" collapsed="false">
      <c r="A783" s="0" t="s">
        <v>652</v>
      </c>
      <c r="B783" s="0" t="s">
        <v>155</v>
      </c>
      <c r="C783" s="0" t="s">
        <v>736</v>
      </c>
      <c r="D783" s="0" t="n">
        <v>0.365047998611755</v>
      </c>
      <c r="E783" s="7" t="n">
        <v>179.988304035</v>
      </c>
      <c r="F783" s="7" t="n">
        <v>2353.0124271825</v>
      </c>
    </row>
    <row r="784" customFormat="false" ht="15.8" hidden="false" customHeight="false" outlineLevel="0" collapsed="false">
      <c r="A784" s="0" t="s">
        <v>652</v>
      </c>
      <c r="B784" s="0" t="s">
        <v>239</v>
      </c>
      <c r="C784" s="0" t="s">
        <v>737</v>
      </c>
      <c r="D784" s="0" t="n">
        <v>0.102657218675448</v>
      </c>
      <c r="E784" s="7" t="n">
        <v>141.1403508</v>
      </c>
      <c r="F784" s="7" t="n">
        <v>824.49488259</v>
      </c>
    </row>
    <row r="785" customFormat="false" ht="15.8" hidden="false" customHeight="false" outlineLevel="0" collapsed="false">
      <c r="A785" s="0" t="s">
        <v>652</v>
      </c>
      <c r="B785" s="0" t="s">
        <v>155</v>
      </c>
      <c r="C785" s="0" t="s">
        <v>732</v>
      </c>
      <c r="D785" s="0" t="n">
        <v>0.921838380332714</v>
      </c>
      <c r="E785" s="7" t="n">
        <v>289.738304035</v>
      </c>
      <c r="F785" s="7" t="n">
        <v>5525.5124271825</v>
      </c>
    </row>
    <row r="786" customFormat="false" ht="15.8" hidden="false" customHeight="false" outlineLevel="0" collapsed="false">
      <c r="A786" s="0" t="s">
        <v>652</v>
      </c>
      <c r="B786" s="0" t="s">
        <v>239</v>
      </c>
      <c r="C786" s="0" t="s">
        <v>733</v>
      </c>
      <c r="D786" s="0" t="n">
        <v>0.233311860626017</v>
      </c>
      <c r="E786" s="7" t="n">
        <v>152.3903508</v>
      </c>
      <c r="F786" s="7" t="n">
        <v>824.49488259</v>
      </c>
    </row>
    <row r="787" customFormat="false" ht="15.8" hidden="false" customHeight="false" outlineLevel="0" collapsed="false">
      <c r="A787" s="0" t="s">
        <v>652</v>
      </c>
      <c r="B787" s="0" t="s">
        <v>738</v>
      </c>
      <c r="C787" s="0" t="s">
        <v>738</v>
      </c>
      <c r="D787" s="0" t="n">
        <v>0.15</v>
      </c>
      <c r="E787" s="7" t="n">
        <v>20</v>
      </c>
      <c r="F787" s="7" t="n">
        <v>0</v>
      </c>
    </row>
    <row r="788" customFormat="false" ht="15.8" hidden="false" customHeight="false" outlineLevel="0" collapsed="false">
      <c r="A788" s="0" t="s">
        <v>834</v>
      </c>
      <c r="B788" s="0" t="s">
        <v>155</v>
      </c>
      <c r="C788" s="0" t="s">
        <v>732</v>
      </c>
      <c r="D788" s="0" t="n">
        <v>0.338466069836819</v>
      </c>
      <c r="E788" s="7" t="n">
        <v>195.904314677367</v>
      </c>
      <c r="F788" s="7" t="n">
        <v>5525.5124271825</v>
      </c>
    </row>
    <row r="789" customFormat="false" ht="15.8" hidden="false" customHeight="false" outlineLevel="0" collapsed="false">
      <c r="A789" s="0" t="s">
        <v>834</v>
      </c>
      <c r="B789" s="0" t="s">
        <v>155</v>
      </c>
      <c r="C789" s="0" t="s">
        <v>734</v>
      </c>
      <c r="D789" s="0" t="n">
        <v>0.0639390890812998</v>
      </c>
      <c r="E789" s="7" t="n">
        <v>90.1218987603058</v>
      </c>
      <c r="F789" s="7" t="n">
        <v>824.49488259</v>
      </c>
    </row>
    <row r="790" customFormat="false" ht="15.8" hidden="false" customHeight="false" outlineLevel="0" collapsed="false">
      <c r="A790" s="0" t="s">
        <v>834</v>
      </c>
      <c r="B790" s="0" t="s">
        <v>155</v>
      </c>
      <c r="C790" s="0" t="s">
        <v>736</v>
      </c>
      <c r="D790" s="0" t="n">
        <v>0.10565601104855</v>
      </c>
      <c r="E790" s="7" t="n">
        <v>107.047319644254</v>
      </c>
      <c r="F790" s="7" t="n">
        <v>2353.0124271825</v>
      </c>
    </row>
    <row r="791" customFormat="false" ht="15.8" hidden="false" customHeight="false" outlineLevel="0" collapsed="false">
      <c r="A791" s="0" t="s">
        <v>834</v>
      </c>
      <c r="B791" s="0" t="s">
        <v>738</v>
      </c>
      <c r="C791" s="0" t="s">
        <v>738</v>
      </c>
      <c r="D791" s="0" t="n">
        <v>0.15</v>
      </c>
      <c r="E791" s="7" t="n">
        <v>20</v>
      </c>
      <c r="F791" s="7" t="n">
        <v>0</v>
      </c>
    </row>
    <row r="792" customFormat="false" ht="15.8" hidden="false" customHeight="false" outlineLevel="0" collapsed="false">
      <c r="A792" s="0" t="s">
        <v>835</v>
      </c>
      <c r="B792" s="0" t="s">
        <v>155</v>
      </c>
      <c r="C792" s="0" t="s">
        <v>732</v>
      </c>
      <c r="D792" s="0" t="n">
        <v>0.338466069836819</v>
      </c>
      <c r="E792" s="7" t="n">
        <v>195.904314677367</v>
      </c>
      <c r="F792" s="7" t="n">
        <v>5525.5124271825</v>
      </c>
    </row>
    <row r="793" customFormat="false" ht="15.8" hidden="false" customHeight="false" outlineLevel="0" collapsed="false">
      <c r="A793" s="0" t="s">
        <v>835</v>
      </c>
      <c r="B793" s="0" t="s">
        <v>155</v>
      </c>
      <c r="C793" s="0" t="s">
        <v>734</v>
      </c>
      <c r="D793" s="0" t="n">
        <v>0.0639390890812998</v>
      </c>
      <c r="E793" s="7" t="n">
        <v>90.1218987603058</v>
      </c>
      <c r="F793" s="7" t="n">
        <v>824.49488259</v>
      </c>
    </row>
    <row r="794" customFormat="false" ht="15.8" hidden="false" customHeight="false" outlineLevel="0" collapsed="false">
      <c r="A794" s="0" t="s">
        <v>835</v>
      </c>
      <c r="B794" s="0" t="s">
        <v>155</v>
      </c>
      <c r="C794" s="0" t="s">
        <v>736</v>
      </c>
      <c r="D794" s="0" t="n">
        <v>0.10565601104855</v>
      </c>
      <c r="E794" s="7" t="n">
        <v>107.047319644254</v>
      </c>
      <c r="F794" s="7" t="n">
        <v>2353.0124271825</v>
      </c>
    </row>
    <row r="795" customFormat="false" ht="15.8" hidden="false" customHeight="false" outlineLevel="0" collapsed="false">
      <c r="A795" s="0" t="s">
        <v>835</v>
      </c>
      <c r="B795" s="0" t="s">
        <v>738</v>
      </c>
      <c r="C795" s="0" t="s">
        <v>738</v>
      </c>
      <c r="D795" s="0" t="n">
        <v>0.15</v>
      </c>
      <c r="E795" s="7" t="n">
        <v>20</v>
      </c>
      <c r="F795" s="7" t="n">
        <v>0</v>
      </c>
    </row>
    <row r="796" customFormat="false" ht="15.8" hidden="false" customHeight="false" outlineLevel="0" collapsed="false">
      <c r="A796" s="0" t="s">
        <v>836</v>
      </c>
      <c r="B796" s="0" t="s">
        <v>155</v>
      </c>
      <c r="C796" s="0" t="s">
        <v>732</v>
      </c>
      <c r="D796" s="0" t="n">
        <v>0.338466069836819</v>
      </c>
      <c r="E796" s="7" t="n">
        <v>195.904314677367</v>
      </c>
      <c r="F796" s="7" t="n">
        <v>5525.5124271825</v>
      </c>
    </row>
    <row r="797" customFormat="false" ht="15.8" hidden="false" customHeight="false" outlineLevel="0" collapsed="false">
      <c r="A797" s="0" t="s">
        <v>836</v>
      </c>
      <c r="B797" s="0" t="s">
        <v>155</v>
      </c>
      <c r="C797" s="0" t="s">
        <v>734</v>
      </c>
      <c r="D797" s="0" t="n">
        <v>0.0639390890812998</v>
      </c>
      <c r="E797" s="7" t="n">
        <v>90.1218987603058</v>
      </c>
      <c r="F797" s="7" t="n">
        <v>824.49488259</v>
      </c>
    </row>
    <row r="798" customFormat="false" ht="15.8" hidden="false" customHeight="false" outlineLevel="0" collapsed="false">
      <c r="A798" s="0" t="s">
        <v>836</v>
      </c>
      <c r="B798" s="0" t="s">
        <v>155</v>
      </c>
      <c r="C798" s="0" t="s">
        <v>736</v>
      </c>
      <c r="D798" s="0" t="n">
        <v>0.10565601104855</v>
      </c>
      <c r="E798" s="7" t="n">
        <v>107.047319644254</v>
      </c>
      <c r="F798" s="7" t="n">
        <v>2353.0124271825</v>
      </c>
    </row>
    <row r="799" customFormat="false" ht="15.8" hidden="false" customHeight="false" outlineLevel="0" collapsed="false">
      <c r="A799" s="0" t="s">
        <v>836</v>
      </c>
      <c r="B799" s="0" t="s">
        <v>738</v>
      </c>
      <c r="C799" s="0" t="s">
        <v>738</v>
      </c>
      <c r="D799" s="0" t="n">
        <v>0.15</v>
      </c>
      <c r="E799" s="7" t="n">
        <v>20</v>
      </c>
      <c r="F799" s="7" t="n">
        <v>0</v>
      </c>
    </row>
    <row r="800" customFormat="false" ht="15.8" hidden="false" customHeight="false" outlineLevel="0" collapsed="false">
      <c r="A800" s="0" t="s">
        <v>837</v>
      </c>
      <c r="B800" s="0" t="s">
        <v>155</v>
      </c>
      <c r="C800" s="0" t="s">
        <v>732</v>
      </c>
      <c r="D800" s="0" t="n">
        <v>0.338466069836819</v>
      </c>
      <c r="E800" s="7" t="n">
        <v>195.904314677367</v>
      </c>
      <c r="F800" s="7" t="n">
        <v>5525.5124271825</v>
      </c>
    </row>
    <row r="801" customFormat="false" ht="15.8" hidden="false" customHeight="false" outlineLevel="0" collapsed="false">
      <c r="A801" s="0" t="s">
        <v>837</v>
      </c>
      <c r="B801" s="0" t="s">
        <v>155</v>
      </c>
      <c r="C801" s="0" t="s">
        <v>734</v>
      </c>
      <c r="D801" s="0" t="n">
        <v>0.0639390890812998</v>
      </c>
      <c r="E801" s="7" t="n">
        <v>90.1218987603058</v>
      </c>
      <c r="F801" s="7" t="n">
        <v>824.49488259</v>
      </c>
    </row>
    <row r="802" customFormat="false" ht="15.8" hidden="false" customHeight="false" outlineLevel="0" collapsed="false">
      <c r="A802" s="0" t="s">
        <v>837</v>
      </c>
      <c r="B802" s="0" t="s">
        <v>155</v>
      </c>
      <c r="C802" s="0" t="s">
        <v>736</v>
      </c>
      <c r="D802" s="0" t="n">
        <v>0.10565601104855</v>
      </c>
      <c r="E802" s="7" t="n">
        <v>107.047319644254</v>
      </c>
      <c r="F802" s="7" t="n">
        <v>2353.0124271825</v>
      </c>
    </row>
    <row r="803" customFormat="false" ht="15.8" hidden="false" customHeight="false" outlineLevel="0" collapsed="false">
      <c r="A803" s="0" t="s">
        <v>837</v>
      </c>
      <c r="B803" s="0" t="s">
        <v>738</v>
      </c>
      <c r="C803" s="0" t="s">
        <v>738</v>
      </c>
      <c r="D803" s="0" t="n">
        <v>0.15</v>
      </c>
      <c r="E803" s="7" t="n">
        <v>20</v>
      </c>
      <c r="F803" s="7" t="n">
        <v>0</v>
      </c>
    </row>
    <row r="804" customFormat="false" ht="15.8" hidden="false" customHeight="false" outlineLevel="0" collapsed="false">
      <c r="A804" s="0" t="s">
        <v>838</v>
      </c>
      <c r="B804" s="0" t="s">
        <v>155</v>
      </c>
      <c r="C804" s="0" t="s">
        <v>732</v>
      </c>
      <c r="D804" s="0" t="n">
        <v>0.338466069836819</v>
      </c>
      <c r="E804" s="7" t="n">
        <v>195.904314677367</v>
      </c>
      <c r="F804" s="7" t="n">
        <v>5525.5124271825</v>
      </c>
    </row>
    <row r="805" customFormat="false" ht="15.8" hidden="false" customHeight="false" outlineLevel="0" collapsed="false">
      <c r="A805" s="0" t="s">
        <v>838</v>
      </c>
      <c r="B805" s="0" t="s">
        <v>155</v>
      </c>
      <c r="C805" s="0" t="s">
        <v>734</v>
      </c>
      <c r="D805" s="0" t="n">
        <v>0.0639390890812998</v>
      </c>
      <c r="E805" s="7" t="n">
        <v>90.1218987603058</v>
      </c>
      <c r="F805" s="7" t="n">
        <v>824.49488259</v>
      </c>
    </row>
    <row r="806" customFormat="false" ht="15.8" hidden="false" customHeight="false" outlineLevel="0" collapsed="false">
      <c r="A806" s="0" t="s">
        <v>838</v>
      </c>
      <c r="B806" s="0" t="s">
        <v>155</v>
      </c>
      <c r="C806" s="0" t="s">
        <v>736</v>
      </c>
      <c r="D806" s="0" t="n">
        <v>0.10565601104855</v>
      </c>
      <c r="E806" s="7" t="n">
        <v>107.047319644254</v>
      </c>
      <c r="F806" s="7" t="n">
        <v>2353.0124271825</v>
      </c>
    </row>
    <row r="807" customFormat="false" ht="15.8" hidden="false" customHeight="false" outlineLevel="0" collapsed="false">
      <c r="A807" s="0" t="s">
        <v>838</v>
      </c>
      <c r="B807" s="0" t="s">
        <v>738</v>
      </c>
      <c r="C807" s="0" t="s">
        <v>738</v>
      </c>
      <c r="D807" s="0" t="n">
        <v>0.15</v>
      </c>
      <c r="E807" s="7" t="n">
        <v>20</v>
      </c>
      <c r="F807" s="7" t="n">
        <v>0</v>
      </c>
    </row>
    <row r="808" customFormat="false" ht="15.8" hidden="false" customHeight="false" outlineLevel="0" collapsed="false">
      <c r="A808" s="0" t="s">
        <v>319</v>
      </c>
      <c r="B808" s="0" t="s">
        <v>155</v>
      </c>
      <c r="C808" s="0" t="s">
        <v>734</v>
      </c>
      <c r="D808" s="0" t="n">
        <v>0</v>
      </c>
      <c r="E808" s="7" t="n">
        <v>0</v>
      </c>
      <c r="F808" s="7" t="n">
        <v>0</v>
      </c>
    </row>
    <row r="809" customFormat="false" ht="15.8" hidden="false" customHeight="false" outlineLevel="0" collapsed="false">
      <c r="A809" s="0" t="s">
        <v>319</v>
      </c>
      <c r="B809" s="0" t="s">
        <v>239</v>
      </c>
      <c r="C809" s="0" t="s">
        <v>735</v>
      </c>
      <c r="D809" s="0" t="n">
        <v>0</v>
      </c>
      <c r="E809" s="7" t="n">
        <v>0</v>
      </c>
      <c r="F809" s="7" t="n">
        <v>0</v>
      </c>
    </row>
    <row r="810" customFormat="false" ht="15.8" hidden="false" customHeight="false" outlineLevel="0" collapsed="false">
      <c r="A810" s="0" t="s">
        <v>319</v>
      </c>
      <c r="B810" s="0" t="s">
        <v>155</v>
      </c>
      <c r="C810" s="0" t="s">
        <v>736</v>
      </c>
      <c r="D810" s="0" t="n">
        <v>0</v>
      </c>
      <c r="E810" s="7" t="n">
        <v>0</v>
      </c>
      <c r="F810" s="7" t="n">
        <v>0</v>
      </c>
    </row>
    <row r="811" customFormat="false" ht="15.8" hidden="false" customHeight="false" outlineLevel="0" collapsed="false">
      <c r="A811" s="0" t="s">
        <v>319</v>
      </c>
      <c r="B811" s="0" t="s">
        <v>239</v>
      </c>
      <c r="C811" s="0" t="s">
        <v>737</v>
      </c>
      <c r="D811" s="0" t="n">
        <v>0</v>
      </c>
      <c r="E811" s="7" t="n">
        <v>0</v>
      </c>
      <c r="F811" s="7" t="n">
        <v>0</v>
      </c>
    </row>
    <row r="812" customFormat="false" ht="15.8" hidden="false" customHeight="false" outlineLevel="0" collapsed="false">
      <c r="A812" s="0" t="s">
        <v>319</v>
      </c>
      <c r="B812" s="0" t="s">
        <v>155</v>
      </c>
      <c r="C812" s="0" t="s">
        <v>732</v>
      </c>
      <c r="D812" s="0" t="n">
        <v>0</v>
      </c>
      <c r="E812" s="7" t="n">
        <v>0</v>
      </c>
      <c r="F812" s="7" t="n">
        <v>0</v>
      </c>
    </row>
    <row r="813" customFormat="false" ht="15.8" hidden="false" customHeight="false" outlineLevel="0" collapsed="false">
      <c r="A813" s="0" t="s">
        <v>319</v>
      </c>
      <c r="B813" s="0" t="s">
        <v>239</v>
      </c>
      <c r="C813" s="0" t="s">
        <v>733</v>
      </c>
      <c r="D813" s="0" t="n">
        <v>0</v>
      </c>
      <c r="E813" s="7" t="n">
        <v>0</v>
      </c>
      <c r="F813" s="7" t="n">
        <v>0</v>
      </c>
    </row>
    <row r="814" customFormat="false" ht="15.8" hidden="false" customHeight="false" outlineLevel="0" collapsed="false">
      <c r="A814" s="0" t="s">
        <v>319</v>
      </c>
      <c r="B814" s="0" t="s">
        <v>738</v>
      </c>
      <c r="C814" s="0" t="s">
        <v>738</v>
      </c>
      <c r="D814" s="0" t="n">
        <v>0.15</v>
      </c>
      <c r="E814" s="7" t="n">
        <v>20</v>
      </c>
      <c r="F814" s="7" t="n">
        <v>0</v>
      </c>
    </row>
    <row r="815" customFormat="false" ht="15.8" hidden="false" customHeight="false" outlineLevel="0" collapsed="false">
      <c r="A815" s="0" t="s">
        <v>508</v>
      </c>
      <c r="B815" s="0" t="s">
        <v>155</v>
      </c>
      <c r="C815" s="0" t="s">
        <v>734</v>
      </c>
      <c r="D815" s="0" t="n">
        <v>0</v>
      </c>
      <c r="E815" s="7" t="n">
        <v>0</v>
      </c>
      <c r="F815" s="7" t="n">
        <v>0</v>
      </c>
    </row>
    <row r="816" customFormat="false" ht="15.8" hidden="false" customHeight="false" outlineLevel="0" collapsed="false">
      <c r="A816" s="0" t="s">
        <v>508</v>
      </c>
      <c r="B816" s="0" t="s">
        <v>239</v>
      </c>
      <c r="C816" s="0" t="s">
        <v>735</v>
      </c>
      <c r="D816" s="0" t="n">
        <v>0</v>
      </c>
      <c r="E816" s="7" t="n">
        <v>0</v>
      </c>
      <c r="F816" s="7" t="n">
        <v>0</v>
      </c>
    </row>
    <row r="817" customFormat="false" ht="15.8" hidden="false" customHeight="false" outlineLevel="0" collapsed="false">
      <c r="A817" s="0" t="s">
        <v>508</v>
      </c>
      <c r="B817" s="0" t="s">
        <v>155</v>
      </c>
      <c r="C817" s="0" t="s">
        <v>736</v>
      </c>
      <c r="D817" s="0" t="n">
        <v>0</v>
      </c>
      <c r="E817" s="7" t="n">
        <v>0</v>
      </c>
      <c r="F817" s="7" t="n">
        <v>0</v>
      </c>
    </row>
    <row r="818" customFormat="false" ht="15.8" hidden="false" customHeight="false" outlineLevel="0" collapsed="false">
      <c r="A818" s="0" t="s">
        <v>508</v>
      </c>
      <c r="B818" s="0" t="s">
        <v>239</v>
      </c>
      <c r="C818" s="0" t="s">
        <v>737</v>
      </c>
      <c r="D818" s="0" t="n">
        <v>0</v>
      </c>
      <c r="E818" s="7" t="n">
        <v>0</v>
      </c>
      <c r="F818" s="7" t="n">
        <v>0</v>
      </c>
    </row>
    <row r="819" customFormat="false" ht="15.8" hidden="false" customHeight="false" outlineLevel="0" collapsed="false">
      <c r="A819" s="0" t="s">
        <v>508</v>
      </c>
      <c r="B819" s="0" t="s">
        <v>155</v>
      </c>
      <c r="C819" s="0" t="s">
        <v>732</v>
      </c>
      <c r="D819" s="0" t="n">
        <v>0</v>
      </c>
      <c r="E819" s="7" t="n">
        <v>0</v>
      </c>
      <c r="F819" s="7" t="n">
        <v>0</v>
      </c>
    </row>
    <row r="820" customFormat="false" ht="15.8" hidden="false" customHeight="false" outlineLevel="0" collapsed="false">
      <c r="A820" s="0" t="s">
        <v>508</v>
      </c>
      <c r="B820" s="0" t="s">
        <v>239</v>
      </c>
      <c r="C820" s="0" t="s">
        <v>733</v>
      </c>
      <c r="D820" s="0" t="n">
        <v>0</v>
      </c>
      <c r="E820" s="7" t="n">
        <v>0</v>
      </c>
      <c r="F820" s="7" t="n">
        <v>0</v>
      </c>
    </row>
    <row r="821" customFormat="false" ht="15.8" hidden="false" customHeight="false" outlineLevel="0" collapsed="false">
      <c r="A821" s="0" t="s">
        <v>508</v>
      </c>
      <c r="B821" s="0" t="s">
        <v>738</v>
      </c>
      <c r="C821" s="0" t="s">
        <v>738</v>
      </c>
      <c r="D821" s="0" t="n">
        <v>0.15</v>
      </c>
      <c r="E821" s="7" t="n">
        <v>20</v>
      </c>
      <c r="F821" s="7" t="n">
        <v>0</v>
      </c>
    </row>
    <row r="822" customFormat="false" ht="15.8" hidden="false" customHeight="false" outlineLevel="0" collapsed="false">
      <c r="A822" s="0" t="s">
        <v>653</v>
      </c>
      <c r="B822" s="0" t="s">
        <v>155</v>
      </c>
      <c r="C822" s="0" t="s">
        <v>734</v>
      </c>
      <c r="D822" s="0" t="n">
        <v>0</v>
      </c>
      <c r="E822" s="7" t="n">
        <v>0</v>
      </c>
      <c r="F822" s="7" t="n">
        <v>0</v>
      </c>
    </row>
    <row r="823" customFormat="false" ht="15.8" hidden="false" customHeight="false" outlineLevel="0" collapsed="false">
      <c r="A823" s="0" t="s">
        <v>653</v>
      </c>
      <c r="B823" s="0" t="s">
        <v>239</v>
      </c>
      <c r="C823" s="0" t="s">
        <v>735</v>
      </c>
      <c r="D823" s="0" t="n">
        <v>0</v>
      </c>
      <c r="E823" s="7" t="n">
        <v>0</v>
      </c>
      <c r="F823" s="7" t="n">
        <v>0</v>
      </c>
    </row>
    <row r="824" customFormat="false" ht="15.8" hidden="false" customHeight="false" outlineLevel="0" collapsed="false">
      <c r="A824" s="0" t="s">
        <v>653</v>
      </c>
      <c r="B824" s="0" t="s">
        <v>155</v>
      </c>
      <c r="C824" s="0" t="s">
        <v>736</v>
      </c>
      <c r="D824" s="0" t="n">
        <v>0</v>
      </c>
      <c r="E824" s="7" t="n">
        <v>0</v>
      </c>
      <c r="F824" s="7" t="n">
        <v>0</v>
      </c>
    </row>
    <row r="825" customFormat="false" ht="15.8" hidden="false" customHeight="false" outlineLevel="0" collapsed="false">
      <c r="A825" s="0" t="s">
        <v>653</v>
      </c>
      <c r="B825" s="0" t="s">
        <v>239</v>
      </c>
      <c r="C825" s="0" t="s">
        <v>737</v>
      </c>
      <c r="D825" s="0" t="n">
        <v>0</v>
      </c>
      <c r="E825" s="7" t="n">
        <v>0</v>
      </c>
      <c r="F825" s="7" t="n">
        <v>0</v>
      </c>
    </row>
    <row r="826" customFormat="false" ht="15.8" hidden="false" customHeight="false" outlineLevel="0" collapsed="false">
      <c r="A826" s="0" t="s">
        <v>653</v>
      </c>
      <c r="B826" s="0" t="s">
        <v>155</v>
      </c>
      <c r="C826" s="0" t="s">
        <v>732</v>
      </c>
      <c r="D826" s="0" t="n">
        <v>0</v>
      </c>
      <c r="E826" s="7" t="n">
        <v>0</v>
      </c>
      <c r="F826" s="7" t="n">
        <v>0</v>
      </c>
    </row>
    <row r="827" customFormat="false" ht="15.8" hidden="false" customHeight="false" outlineLevel="0" collapsed="false">
      <c r="A827" s="0" t="s">
        <v>653</v>
      </c>
      <c r="B827" s="0" t="s">
        <v>239</v>
      </c>
      <c r="C827" s="0" t="s">
        <v>733</v>
      </c>
      <c r="D827" s="0" t="n">
        <v>0</v>
      </c>
      <c r="E827" s="7" t="n">
        <v>0</v>
      </c>
      <c r="F827" s="7" t="n">
        <v>0</v>
      </c>
    </row>
    <row r="828" customFormat="false" ht="15.8" hidden="false" customHeight="false" outlineLevel="0" collapsed="false">
      <c r="A828" s="0" t="s">
        <v>653</v>
      </c>
      <c r="B828" s="0" t="s">
        <v>738</v>
      </c>
      <c r="C828" s="0" t="s">
        <v>738</v>
      </c>
      <c r="D828" s="0" t="n">
        <v>0.15</v>
      </c>
      <c r="E828" s="7" t="n">
        <v>20</v>
      </c>
      <c r="F828" s="7" t="n">
        <v>0</v>
      </c>
    </row>
    <row r="829" customFormat="false" ht="15.8" hidden="false" customHeight="false" outlineLevel="0" collapsed="false">
      <c r="A829" s="0" t="s">
        <v>839</v>
      </c>
      <c r="B829" s="0" t="s">
        <v>155</v>
      </c>
      <c r="C829" s="0" t="s">
        <v>732</v>
      </c>
      <c r="D829" s="0" t="n">
        <v>0.338466069836819</v>
      </c>
      <c r="E829" s="7" t="n">
        <v>195.904314677367</v>
      </c>
      <c r="F829" s="7" t="n">
        <v>652.319444055</v>
      </c>
    </row>
    <row r="830" customFormat="false" ht="15.8" hidden="false" customHeight="false" outlineLevel="0" collapsed="false">
      <c r="A830" s="0" t="s">
        <v>839</v>
      </c>
      <c r="B830" s="0" t="s">
        <v>155</v>
      </c>
      <c r="C830" s="0" t="s">
        <v>734</v>
      </c>
      <c r="D830" s="0" t="n">
        <v>0.0639390890812998</v>
      </c>
      <c r="E830" s="7" t="n">
        <v>90.1218987603058</v>
      </c>
      <c r="F830" s="7" t="n">
        <v>652.319444055</v>
      </c>
    </row>
    <row r="831" customFormat="false" ht="15.8" hidden="false" customHeight="false" outlineLevel="0" collapsed="false">
      <c r="A831" s="0" t="s">
        <v>839</v>
      </c>
      <c r="B831" s="0" t="s">
        <v>155</v>
      </c>
      <c r="C831" s="0" t="s">
        <v>736</v>
      </c>
      <c r="D831" s="0" t="n">
        <v>0.10565601104855</v>
      </c>
      <c r="E831" s="7" t="n">
        <v>107.047319644254</v>
      </c>
      <c r="F831" s="7" t="n">
        <v>652.319444055</v>
      </c>
    </row>
    <row r="832" customFormat="false" ht="15.8" hidden="false" customHeight="false" outlineLevel="0" collapsed="false">
      <c r="A832" s="0" t="s">
        <v>839</v>
      </c>
      <c r="B832" s="0" t="s">
        <v>738</v>
      </c>
      <c r="C832" s="0" t="s">
        <v>738</v>
      </c>
      <c r="D832" s="0" t="n">
        <v>0.15</v>
      </c>
      <c r="E832" s="7" t="n">
        <v>20</v>
      </c>
      <c r="F832" s="7" t="n">
        <v>0</v>
      </c>
    </row>
    <row r="833" customFormat="false" ht="15.8" hidden="false" customHeight="false" outlineLevel="0" collapsed="false">
      <c r="A833" s="0" t="s">
        <v>840</v>
      </c>
      <c r="B833" s="0" t="s">
        <v>155</v>
      </c>
      <c r="C833" s="0" t="s">
        <v>732</v>
      </c>
      <c r="D833" s="0" t="n">
        <v>0.338466069836819</v>
      </c>
      <c r="E833" s="7" t="n">
        <v>195.904314677367</v>
      </c>
      <c r="F833" s="7" t="n">
        <v>652.319444055</v>
      </c>
    </row>
    <row r="834" customFormat="false" ht="15.8" hidden="false" customHeight="false" outlineLevel="0" collapsed="false">
      <c r="A834" s="0" t="s">
        <v>840</v>
      </c>
      <c r="B834" s="0" t="s">
        <v>155</v>
      </c>
      <c r="C834" s="0" t="s">
        <v>734</v>
      </c>
      <c r="D834" s="0" t="n">
        <v>0.0639390890812998</v>
      </c>
      <c r="E834" s="7" t="n">
        <v>90.1218987603058</v>
      </c>
      <c r="F834" s="7" t="n">
        <v>652.319444055</v>
      </c>
    </row>
    <row r="835" customFormat="false" ht="15.8" hidden="false" customHeight="false" outlineLevel="0" collapsed="false">
      <c r="A835" s="0" t="s">
        <v>840</v>
      </c>
      <c r="B835" s="0" t="s">
        <v>155</v>
      </c>
      <c r="C835" s="0" t="s">
        <v>736</v>
      </c>
      <c r="D835" s="0" t="n">
        <v>0.10565601104855</v>
      </c>
      <c r="E835" s="7" t="n">
        <v>107.047319644254</v>
      </c>
      <c r="F835" s="7" t="n">
        <v>652.319444055</v>
      </c>
    </row>
    <row r="836" customFormat="false" ht="15.8" hidden="false" customHeight="false" outlineLevel="0" collapsed="false">
      <c r="A836" s="0" t="s">
        <v>840</v>
      </c>
      <c r="B836" s="0" t="s">
        <v>738</v>
      </c>
      <c r="C836" s="0" t="s">
        <v>738</v>
      </c>
      <c r="D836" s="0" t="n">
        <v>0.15</v>
      </c>
      <c r="E836" s="7" t="n">
        <v>20</v>
      </c>
      <c r="F836" s="7" t="n">
        <v>0</v>
      </c>
    </row>
    <row r="837" customFormat="false" ht="15.8" hidden="false" customHeight="false" outlineLevel="0" collapsed="false">
      <c r="A837" s="0" t="s">
        <v>841</v>
      </c>
      <c r="B837" s="0" t="s">
        <v>155</v>
      </c>
      <c r="C837" s="0" t="s">
        <v>732</v>
      </c>
      <c r="D837" s="0" t="n">
        <v>0.338466069836819</v>
      </c>
      <c r="E837" s="7" t="n">
        <v>195.904314677367</v>
      </c>
      <c r="F837" s="7" t="n">
        <v>652.319444055</v>
      </c>
    </row>
    <row r="838" customFormat="false" ht="15.8" hidden="false" customHeight="false" outlineLevel="0" collapsed="false">
      <c r="A838" s="0" t="s">
        <v>841</v>
      </c>
      <c r="B838" s="0" t="s">
        <v>155</v>
      </c>
      <c r="C838" s="0" t="s">
        <v>734</v>
      </c>
      <c r="D838" s="0" t="n">
        <v>0.0639390890812998</v>
      </c>
      <c r="E838" s="7" t="n">
        <v>90.1218987603058</v>
      </c>
      <c r="F838" s="7" t="n">
        <v>652.319444055</v>
      </c>
    </row>
    <row r="839" customFormat="false" ht="15.8" hidden="false" customHeight="false" outlineLevel="0" collapsed="false">
      <c r="A839" s="0" t="s">
        <v>841</v>
      </c>
      <c r="B839" s="0" t="s">
        <v>155</v>
      </c>
      <c r="C839" s="0" t="s">
        <v>736</v>
      </c>
      <c r="D839" s="0" t="n">
        <v>0.10565601104855</v>
      </c>
      <c r="E839" s="7" t="n">
        <v>107.047319644254</v>
      </c>
      <c r="F839" s="7" t="n">
        <v>652.319444055</v>
      </c>
    </row>
    <row r="840" customFormat="false" ht="15.8" hidden="false" customHeight="false" outlineLevel="0" collapsed="false">
      <c r="A840" s="0" t="s">
        <v>841</v>
      </c>
      <c r="B840" s="0" t="s">
        <v>738</v>
      </c>
      <c r="C840" s="0" t="s">
        <v>738</v>
      </c>
      <c r="D840" s="0" t="n">
        <v>0.15</v>
      </c>
      <c r="E840" s="7" t="n">
        <v>20</v>
      </c>
      <c r="F840" s="7" t="n">
        <v>0</v>
      </c>
    </row>
    <row r="841" customFormat="false" ht="15.8" hidden="false" customHeight="false" outlineLevel="0" collapsed="false">
      <c r="A841" s="0" t="s">
        <v>842</v>
      </c>
      <c r="B841" s="0" t="s">
        <v>155</v>
      </c>
      <c r="C841" s="0" t="s">
        <v>732</v>
      </c>
      <c r="D841" s="0" t="n">
        <v>0.338466069836819</v>
      </c>
      <c r="E841" s="7" t="n">
        <v>195.904314677367</v>
      </c>
      <c r="F841" s="7" t="n">
        <v>652.319444055</v>
      </c>
    </row>
    <row r="842" customFormat="false" ht="15.8" hidden="false" customHeight="false" outlineLevel="0" collapsed="false">
      <c r="A842" s="0" t="s">
        <v>842</v>
      </c>
      <c r="B842" s="0" t="s">
        <v>155</v>
      </c>
      <c r="C842" s="0" t="s">
        <v>734</v>
      </c>
      <c r="D842" s="0" t="n">
        <v>0.0639390890812998</v>
      </c>
      <c r="E842" s="7" t="n">
        <v>90.1218987603058</v>
      </c>
      <c r="F842" s="7" t="n">
        <v>652.319444055</v>
      </c>
    </row>
    <row r="843" customFormat="false" ht="15.8" hidden="false" customHeight="false" outlineLevel="0" collapsed="false">
      <c r="A843" s="0" t="s">
        <v>842</v>
      </c>
      <c r="B843" s="0" t="s">
        <v>155</v>
      </c>
      <c r="C843" s="0" t="s">
        <v>736</v>
      </c>
      <c r="D843" s="0" t="n">
        <v>0.10565601104855</v>
      </c>
      <c r="E843" s="7" t="n">
        <v>107.047319644254</v>
      </c>
      <c r="F843" s="7" t="n">
        <v>652.319444055</v>
      </c>
    </row>
    <row r="844" customFormat="false" ht="15.8" hidden="false" customHeight="false" outlineLevel="0" collapsed="false">
      <c r="A844" s="0" t="s">
        <v>842</v>
      </c>
      <c r="B844" s="0" t="s">
        <v>738</v>
      </c>
      <c r="C844" s="0" t="s">
        <v>738</v>
      </c>
      <c r="D844" s="0" t="n">
        <v>0.15</v>
      </c>
      <c r="E844" s="7" t="n">
        <v>20</v>
      </c>
      <c r="F844" s="7" t="n">
        <v>0</v>
      </c>
    </row>
    <row r="845" customFormat="false" ht="15.8" hidden="false" customHeight="false" outlineLevel="0" collapsed="false">
      <c r="A845" s="0" t="s">
        <v>843</v>
      </c>
      <c r="B845" s="0" t="s">
        <v>155</v>
      </c>
      <c r="C845" s="0" t="s">
        <v>732</v>
      </c>
      <c r="D845" s="0" t="n">
        <v>0.338466069836819</v>
      </c>
      <c r="E845" s="7" t="n">
        <v>195.904314677367</v>
      </c>
      <c r="F845" s="7" t="n">
        <v>652.319444055</v>
      </c>
    </row>
    <row r="846" customFormat="false" ht="15.8" hidden="false" customHeight="false" outlineLevel="0" collapsed="false">
      <c r="A846" s="0" t="s">
        <v>843</v>
      </c>
      <c r="B846" s="0" t="s">
        <v>155</v>
      </c>
      <c r="C846" s="0" t="s">
        <v>734</v>
      </c>
      <c r="D846" s="0" t="n">
        <v>0.0639390890812998</v>
      </c>
      <c r="E846" s="7" t="n">
        <v>90.1218987603058</v>
      </c>
      <c r="F846" s="7" t="n">
        <v>652.319444055</v>
      </c>
    </row>
    <row r="847" customFormat="false" ht="15.8" hidden="false" customHeight="false" outlineLevel="0" collapsed="false">
      <c r="A847" s="0" t="s">
        <v>843</v>
      </c>
      <c r="B847" s="0" t="s">
        <v>155</v>
      </c>
      <c r="C847" s="0" t="s">
        <v>736</v>
      </c>
      <c r="D847" s="0" t="n">
        <v>0.10565601104855</v>
      </c>
      <c r="E847" s="7" t="n">
        <v>107.047319644254</v>
      </c>
      <c r="F847" s="7" t="n">
        <v>652.319444055</v>
      </c>
    </row>
    <row r="848" customFormat="false" ht="15.8" hidden="false" customHeight="false" outlineLevel="0" collapsed="false">
      <c r="A848" s="0" t="s">
        <v>843</v>
      </c>
      <c r="B848" s="0" t="s">
        <v>738</v>
      </c>
      <c r="C848" s="0" t="s">
        <v>738</v>
      </c>
      <c r="D848" s="0" t="n">
        <v>0.15</v>
      </c>
      <c r="E848" s="7" t="n">
        <v>20</v>
      </c>
      <c r="F848" s="7" t="n">
        <v>0</v>
      </c>
    </row>
    <row r="849" customFormat="false" ht="15.8" hidden="false" customHeight="false" outlineLevel="0" collapsed="false">
      <c r="A849" s="0" t="s">
        <v>332</v>
      </c>
      <c r="B849" s="0" t="s">
        <v>155</v>
      </c>
      <c r="C849" s="0" t="s">
        <v>734</v>
      </c>
      <c r="D849" s="0" t="n">
        <v>0.203063620307833</v>
      </c>
      <c r="E849" s="7" t="n">
        <v>277.81249995</v>
      </c>
      <c r="F849" s="7" t="n">
        <v>1622.88802054125</v>
      </c>
    </row>
    <row r="850" customFormat="false" ht="15.8" hidden="false" customHeight="false" outlineLevel="0" collapsed="false">
      <c r="A850" s="0" t="s">
        <v>332</v>
      </c>
      <c r="B850" s="0" t="s">
        <v>239</v>
      </c>
      <c r="C850" s="0" t="s">
        <v>735</v>
      </c>
      <c r="D850" s="0" t="n">
        <v>0.0634787659757629</v>
      </c>
      <c r="E850" s="7" t="n">
        <v>277.81249995</v>
      </c>
      <c r="F850" s="7" t="n">
        <v>1622.88802054125</v>
      </c>
    </row>
    <row r="851" customFormat="false" ht="15.8" hidden="false" customHeight="false" outlineLevel="0" collapsed="false">
      <c r="A851" s="0" t="s">
        <v>332</v>
      </c>
      <c r="B851" s="0" t="s">
        <v>155</v>
      </c>
      <c r="C851" s="0" t="s">
        <v>736</v>
      </c>
      <c r="D851" s="0" t="n">
        <v>0.346310050137389</v>
      </c>
      <c r="E851" s="7" t="n">
        <v>345.114583305</v>
      </c>
      <c r="F851" s="7" t="n">
        <v>4270.96614639375</v>
      </c>
    </row>
    <row r="852" customFormat="false" ht="15.8" hidden="false" customHeight="false" outlineLevel="0" collapsed="false">
      <c r="A852" s="0" t="s">
        <v>332</v>
      </c>
      <c r="B852" s="0" t="s">
        <v>239</v>
      </c>
      <c r="C852" s="0" t="s">
        <v>737</v>
      </c>
      <c r="D852" s="0" t="n">
        <v>0.10825836057882</v>
      </c>
      <c r="E852" s="7" t="n">
        <v>277.81249995</v>
      </c>
      <c r="F852" s="7" t="n">
        <v>1622.88802054125</v>
      </c>
    </row>
    <row r="853" customFormat="false" ht="15.8" hidden="false" customHeight="false" outlineLevel="0" collapsed="false">
      <c r="A853" s="0" t="s">
        <v>332</v>
      </c>
      <c r="B853" s="0" t="s">
        <v>155</v>
      </c>
      <c r="C853" s="0" t="s">
        <v>732</v>
      </c>
      <c r="D853" s="0" t="n">
        <v>0.87452032862977</v>
      </c>
      <c r="E853" s="7" t="n">
        <v>432.364583305</v>
      </c>
      <c r="F853" s="7" t="n">
        <v>4270.96614639375</v>
      </c>
    </row>
    <row r="854" customFormat="false" ht="15.8" hidden="false" customHeight="false" outlineLevel="0" collapsed="false">
      <c r="A854" s="0" t="s">
        <v>332</v>
      </c>
      <c r="B854" s="0" t="s">
        <v>239</v>
      </c>
      <c r="C854" s="0" t="s">
        <v>733</v>
      </c>
      <c r="D854" s="0" t="n">
        <v>0.246041728588228</v>
      </c>
      <c r="E854" s="7" t="n">
        <v>287.81249995</v>
      </c>
      <c r="F854" s="7" t="n">
        <v>1622.88802054125</v>
      </c>
    </row>
    <row r="855" customFormat="false" ht="15.8" hidden="false" customHeight="false" outlineLevel="0" collapsed="false">
      <c r="A855" s="0" t="s">
        <v>332</v>
      </c>
      <c r="B855" s="0" t="s">
        <v>738</v>
      </c>
      <c r="C855" s="0" t="s">
        <v>738</v>
      </c>
      <c r="D855" s="0" t="n">
        <v>0.15</v>
      </c>
      <c r="E855" s="7" t="n">
        <v>20</v>
      </c>
      <c r="F855" s="7" t="n">
        <v>0</v>
      </c>
    </row>
    <row r="856" customFormat="false" ht="15.8" hidden="false" customHeight="false" outlineLevel="0" collapsed="false">
      <c r="A856" s="0" t="s">
        <v>514</v>
      </c>
      <c r="B856" s="0" t="s">
        <v>155</v>
      </c>
      <c r="C856" s="0" t="s">
        <v>734</v>
      </c>
      <c r="D856" s="0" t="n">
        <v>0.235732773738936</v>
      </c>
      <c r="E856" s="7" t="n">
        <v>277.81249995</v>
      </c>
      <c r="F856" s="7" t="n">
        <v>1622.88802054125</v>
      </c>
    </row>
    <row r="857" customFormat="false" ht="15.8" hidden="false" customHeight="false" outlineLevel="0" collapsed="false">
      <c r="A857" s="0" t="s">
        <v>514</v>
      </c>
      <c r="B857" s="0" t="s">
        <v>239</v>
      </c>
      <c r="C857" s="0" t="s">
        <v>735</v>
      </c>
      <c r="D857" s="0" t="n">
        <v>0.0736375141372331</v>
      </c>
      <c r="E857" s="7" t="n">
        <v>277.81249995</v>
      </c>
      <c r="F857" s="7" t="n">
        <v>1622.88802054125</v>
      </c>
    </row>
    <row r="858" customFormat="false" ht="15.8" hidden="false" customHeight="false" outlineLevel="0" collapsed="false">
      <c r="A858" s="0" t="s">
        <v>514</v>
      </c>
      <c r="B858" s="0" t="s">
        <v>155</v>
      </c>
      <c r="C858" s="0" t="s">
        <v>736</v>
      </c>
      <c r="D858" s="0" t="n">
        <v>0.392887956231561</v>
      </c>
      <c r="E858" s="7" t="n">
        <v>345.114583305</v>
      </c>
      <c r="F858" s="7" t="n">
        <v>4270.96614639375</v>
      </c>
    </row>
    <row r="859" customFormat="false" ht="15.8" hidden="false" customHeight="false" outlineLevel="0" collapsed="false">
      <c r="A859" s="0" t="s">
        <v>514</v>
      </c>
      <c r="B859" s="0" t="s">
        <v>239</v>
      </c>
      <c r="C859" s="0" t="s">
        <v>737</v>
      </c>
      <c r="D859" s="0" t="n">
        <v>0.122729190228722</v>
      </c>
      <c r="E859" s="7" t="n">
        <v>277.81249995</v>
      </c>
      <c r="F859" s="7" t="n">
        <v>1622.88802054125</v>
      </c>
    </row>
    <row r="860" customFormat="false" ht="15.8" hidden="false" customHeight="false" outlineLevel="0" collapsed="false">
      <c r="A860" s="0" t="s">
        <v>514</v>
      </c>
      <c r="B860" s="0" t="s">
        <v>155</v>
      </c>
      <c r="C860" s="0" t="s">
        <v>732</v>
      </c>
      <c r="D860" s="0" t="n">
        <v>0.874483520814549</v>
      </c>
      <c r="E860" s="7" t="n">
        <v>432.364583305</v>
      </c>
      <c r="F860" s="7" t="n">
        <v>4270.96614639375</v>
      </c>
    </row>
    <row r="861" customFormat="false" ht="15.8" hidden="false" customHeight="false" outlineLevel="0" collapsed="false">
      <c r="A861" s="0" t="s">
        <v>514</v>
      </c>
      <c r="B861" s="0" t="s">
        <v>239</v>
      </c>
      <c r="C861" s="0" t="s">
        <v>733</v>
      </c>
      <c r="D861" s="0" t="n">
        <v>0.245851743246638</v>
      </c>
      <c r="E861" s="7" t="n">
        <v>287.81249995</v>
      </c>
      <c r="F861" s="7" t="n">
        <v>1622.88802054125</v>
      </c>
    </row>
    <row r="862" customFormat="false" ht="15.8" hidden="false" customHeight="false" outlineLevel="0" collapsed="false">
      <c r="A862" s="0" t="s">
        <v>514</v>
      </c>
      <c r="B862" s="0" t="s">
        <v>738</v>
      </c>
      <c r="C862" s="0" t="s">
        <v>738</v>
      </c>
      <c r="D862" s="0" t="n">
        <v>0.15</v>
      </c>
      <c r="E862" s="7" t="n">
        <v>20</v>
      </c>
      <c r="F862" s="7" t="n">
        <v>0</v>
      </c>
    </row>
    <row r="863" customFormat="false" ht="15.8" hidden="false" customHeight="false" outlineLevel="0" collapsed="false">
      <c r="A863" s="0" t="s">
        <v>659</v>
      </c>
      <c r="B863" s="0" t="s">
        <v>155</v>
      </c>
      <c r="C863" s="0" t="s">
        <v>734</v>
      </c>
      <c r="D863" s="0" t="n">
        <v>0.203057276523978</v>
      </c>
      <c r="E863" s="7" t="n">
        <v>277.81249995</v>
      </c>
      <c r="F863" s="7" t="n">
        <v>1622.88802054125</v>
      </c>
    </row>
    <row r="864" customFormat="false" ht="15.8" hidden="false" customHeight="false" outlineLevel="0" collapsed="false">
      <c r="A864" s="0" t="s">
        <v>659</v>
      </c>
      <c r="B864" s="0" t="s">
        <v>239</v>
      </c>
      <c r="C864" s="0" t="s">
        <v>735</v>
      </c>
      <c r="D864" s="0" t="n">
        <v>0.0634193277588195</v>
      </c>
      <c r="E864" s="7" t="n">
        <v>277.81249995</v>
      </c>
      <c r="F864" s="7" t="n">
        <v>1622.88802054125</v>
      </c>
    </row>
    <row r="865" customFormat="false" ht="15.8" hidden="false" customHeight="false" outlineLevel="0" collapsed="false">
      <c r="A865" s="0" t="s">
        <v>659</v>
      </c>
      <c r="B865" s="0" t="s">
        <v>155</v>
      </c>
      <c r="C865" s="0" t="s">
        <v>736</v>
      </c>
      <c r="D865" s="0" t="n">
        <v>0.346299231281204</v>
      </c>
      <c r="E865" s="7" t="n">
        <v>345.114583305</v>
      </c>
      <c r="F865" s="7" t="n">
        <v>4270.96614639375</v>
      </c>
    </row>
    <row r="866" customFormat="false" ht="15.8" hidden="false" customHeight="false" outlineLevel="0" collapsed="false">
      <c r="A866" s="0" t="s">
        <v>659</v>
      </c>
      <c r="B866" s="0" t="s">
        <v>239</v>
      </c>
      <c r="C866" s="0" t="s">
        <v>737</v>
      </c>
      <c r="D866" s="0" t="n">
        <v>0.108156993077056</v>
      </c>
      <c r="E866" s="7" t="n">
        <v>277.81249995</v>
      </c>
      <c r="F866" s="7" t="n">
        <v>1622.88802054125</v>
      </c>
    </row>
    <row r="867" customFormat="false" ht="15.8" hidden="false" customHeight="false" outlineLevel="0" collapsed="false">
      <c r="A867" s="0" t="s">
        <v>659</v>
      </c>
      <c r="B867" s="0" t="s">
        <v>155</v>
      </c>
      <c r="C867" s="0" t="s">
        <v>732</v>
      </c>
      <c r="D867" s="0" t="n">
        <v>0.874493008285868</v>
      </c>
      <c r="E867" s="7" t="n">
        <v>432.364583305</v>
      </c>
      <c r="F867" s="7" t="n">
        <v>4270.96614639375</v>
      </c>
    </row>
    <row r="868" customFormat="false" ht="15.8" hidden="false" customHeight="false" outlineLevel="0" collapsed="false">
      <c r="A868" s="0" t="s">
        <v>659</v>
      </c>
      <c r="B868" s="0" t="s">
        <v>239</v>
      </c>
      <c r="C868" s="0" t="s">
        <v>733</v>
      </c>
      <c r="D868" s="0" t="n">
        <v>0.245811347902401</v>
      </c>
      <c r="E868" s="7" t="n">
        <v>287.81249995</v>
      </c>
      <c r="F868" s="7" t="n">
        <v>1622.88802054125</v>
      </c>
    </row>
    <row r="869" customFormat="false" ht="15.8" hidden="false" customHeight="false" outlineLevel="0" collapsed="false">
      <c r="A869" s="0" t="s">
        <v>659</v>
      </c>
      <c r="B869" s="0" t="s">
        <v>738</v>
      </c>
      <c r="C869" s="0" t="s">
        <v>738</v>
      </c>
      <c r="D869" s="0" t="n">
        <v>0.15</v>
      </c>
      <c r="E869" s="7" t="n">
        <v>20</v>
      </c>
      <c r="F869" s="7" t="n">
        <v>0</v>
      </c>
    </row>
    <row r="870" customFormat="false" ht="15.8" hidden="false" customHeight="false" outlineLevel="0" collapsed="false">
      <c r="A870" s="0" t="s">
        <v>844</v>
      </c>
      <c r="B870" s="0" t="s">
        <v>155</v>
      </c>
      <c r="C870" s="0" t="s">
        <v>732</v>
      </c>
      <c r="D870" s="0" t="n">
        <v>0.338466069836819</v>
      </c>
      <c r="E870" s="7" t="n">
        <v>195.904314677367</v>
      </c>
      <c r="F870" s="7" t="n">
        <v>4270.96614639375</v>
      </c>
    </row>
    <row r="871" customFormat="false" ht="15.8" hidden="false" customHeight="false" outlineLevel="0" collapsed="false">
      <c r="A871" s="0" t="s">
        <v>844</v>
      </c>
      <c r="B871" s="0" t="s">
        <v>155</v>
      </c>
      <c r="C871" s="0" t="s">
        <v>734</v>
      </c>
      <c r="D871" s="0" t="n">
        <v>0.0639390890812998</v>
      </c>
      <c r="E871" s="7" t="n">
        <v>90.1218987603058</v>
      </c>
      <c r="F871" s="7" t="n">
        <v>1622.88802054125</v>
      </c>
    </row>
    <row r="872" customFormat="false" ht="15.8" hidden="false" customHeight="false" outlineLevel="0" collapsed="false">
      <c r="A872" s="0" t="s">
        <v>844</v>
      </c>
      <c r="B872" s="0" t="s">
        <v>155</v>
      </c>
      <c r="C872" s="0" t="s">
        <v>736</v>
      </c>
      <c r="D872" s="0" t="n">
        <v>0.10565601104855</v>
      </c>
      <c r="E872" s="7" t="n">
        <v>107.047319644254</v>
      </c>
      <c r="F872" s="7" t="n">
        <v>4270.96614639375</v>
      </c>
    </row>
    <row r="873" customFormat="false" ht="15.8" hidden="false" customHeight="false" outlineLevel="0" collapsed="false">
      <c r="A873" s="0" t="s">
        <v>844</v>
      </c>
      <c r="B873" s="0" t="s">
        <v>738</v>
      </c>
      <c r="C873" s="0" t="s">
        <v>738</v>
      </c>
      <c r="D873" s="0" t="n">
        <v>0.15</v>
      </c>
      <c r="E873" s="7" t="n">
        <v>20</v>
      </c>
      <c r="F873" s="7" t="n">
        <v>0</v>
      </c>
    </row>
    <row r="874" customFormat="false" ht="15.8" hidden="false" customHeight="false" outlineLevel="0" collapsed="false">
      <c r="A874" s="0" t="s">
        <v>845</v>
      </c>
      <c r="B874" s="0" t="s">
        <v>155</v>
      </c>
      <c r="C874" s="0" t="s">
        <v>732</v>
      </c>
      <c r="D874" s="0" t="n">
        <v>0.338466069836819</v>
      </c>
      <c r="E874" s="7" t="n">
        <v>195.904314677367</v>
      </c>
      <c r="F874" s="7" t="n">
        <v>4270.96614639375</v>
      </c>
    </row>
    <row r="875" customFormat="false" ht="15.8" hidden="false" customHeight="false" outlineLevel="0" collapsed="false">
      <c r="A875" s="0" t="s">
        <v>845</v>
      </c>
      <c r="B875" s="0" t="s">
        <v>155</v>
      </c>
      <c r="C875" s="0" t="s">
        <v>734</v>
      </c>
      <c r="D875" s="0" t="n">
        <v>0.0639390890812998</v>
      </c>
      <c r="E875" s="7" t="n">
        <v>90.1218987603058</v>
      </c>
      <c r="F875" s="7" t="n">
        <v>1622.88802054125</v>
      </c>
    </row>
    <row r="876" customFormat="false" ht="15.8" hidden="false" customHeight="false" outlineLevel="0" collapsed="false">
      <c r="A876" s="0" t="s">
        <v>845</v>
      </c>
      <c r="B876" s="0" t="s">
        <v>155</v>
      </c>
      <c r="C876" s="0" t="s">
        <v>736</v>
      </c>
      <c r="D876" s="0" t="n">
        <v>0.10565601104855</v>
      </c>
      <c r="E876" s="7" t="n">
        <v>107.047319644254</v>
      </c>
      <c r="F876" s="7" t="n">
        <v>4270.96614639375</v>
      </c>
    </row>
    <row r="877" customFormat="false" ht="15.8" hidden="false" customHeight="false" outlineLevel="0" collapsed="false">
      <c r="A877" s="0" t="s">
        <v>845</v>
      </c>
      <c r="B877" s="0" t="s">
        <v>738</v>
      </c>
      <c r="C877" s="0" t="s">
        <v>738</v>
      </c>
      <c r="D877" s="0" t="n">
        <v>0.15</v>
      </c>
      <c r="E877" s="7" t="n">
        <v>20</v>
      </c>
      <c r="F877" s="7" t="n">
        <v>0</v>
      </c>
    </row>
    <row r="878" customFormat="false" ht="15.8" hidden="false" customHeight="false" outlineLevel="0" collapsed="false">
      <c r="A878" s="0" t="s">
        <v>846</v>
      </c>
      <c r="B878" s="0" t="s">
        <v>155</v>
      </c>
      <c r="C878" s="0" t="s">
        <v>732</v>
      </c>
      <c r="D878" s="0" t="n">
        <v>0.338466069836819</v>
      </c>
      <c r="E878" s="7" t="n">
        <v>195.904314677367</v>
      </c>
      <c r="F878" s="7" t="n">
        <v>4270.96614639375</v>
      </c>
    </row>
    <row r="879" customFormat="false" ht="15.8" hidden="false" customHeight="false" outlineLevel="0" collapsed="false">
      <c r="A879" s="0" t="s">
        <v>846</v>
      </c>
      <c r="B879" s="0" t="s">
        <v>155</v>
      </c>
      <c r="C879" s="0" t="s">
        <v>734</v>
      </c>
      <c r="D879" s="0" t="n">
        <v>0.0639390890812998</v>
      </c>
      <c r="E879" s="7" t="n">
        <v>90.1218987603058</v>
      </c>
      <c r="F879" s="7" t="n">
        <v>1622.88802054125</v>
      </c>
    </row>
    <row r="880" customFormat="false" ht="15.8" hidden="false" customHeight="false" outlineLevel="0" collapsed="false">
      <c r="A880" s="0" t="s">
        <v>846</v>
      </c>
      <c r="B880" s="0" t="s">
        <v>155</v>
      </c>
      <c r="C880" s="0" t="s">
        <v>736</v>
      </c>
      <c r="D880" s="0" t="n">
        <v>0.10565601104855</v>
      </c>
      <c r="E880" s="7" t="n">
        <v>107.047319644254</v>
      </c>
      <c r="F880" s="7" t="n">
        <v>4270.96614639375</v>
      </c>
    </row>
    <row r="881" customFormat="false" ht="15.8" hidden="false" customHeight="false" outlineLevel="0" collapsed="false">
      <c r="A881" s="0" t="s">
        <v>846</v>
      </c>
      <c r="B881" s="0" t="s">
        <v>738</v>
      </c>
      <c r="C881" s="0" t="s">
        <v>738</v>
      </c>
      <c r="D881" s="0" t="n">
        <v>0.15</v>
      </c>
      <c r="E881" s="7" t="n">
        <v>20</v>
      </c>
      <c r="F881" s="7" t="n">
        <v>0</v>
      </c>
    </row>
    <row r="882" customFormat="false" ht="15.8" hidden="false" customHeight="false" outlineLevel="0" collapsed="false">
      <c r="A882" s="0" t="s">
        <v>847</v>
      </c>
      <c r="B882" s="0" t="s">
        <v>155</v>
      </c>
      <c r="C882" s="0" t="s">
        <v>732</v>
      </c>
      <c r="D882" s="0" t="n">
        <v>0.338466069836819</v>
      </c>
      <c r="E882" s="7" t="n">
        <v>195.904314677367</v>
      </c>
      <c r="F882" s="7" t="n">
        <v>4270.96614639375</v>
      </c>
    </row>
    <row r="883" customFormat="false" ht="15.8" hidden="false" customHeight="false" outlineLevel="0" collapsed="false">
      <c r="A883" s="0" t="s">
        <v>847</v>
      </c>
      <c r="B883" s="0" t="s">
        <v>155</v>
      </c>
      <c r="C883" s="0" t="s">
        <v>734</v>
      </c>
      <c r="D883" s="0" t="n">
        <v>0.0639390890812998</v>
      </c>
      <c r="E883" s="7" t="n">
        <v>90.1218987603058</v>
      </c>
      <c r="F883" s="7" t="n">
        <v>1622.88802054125</v>
      </c>
    </row>
    <row r="884" customFormat="false" ht="15.8" hidden="false" customHeight="false" outlineLevel="0" collapsed="false">
      <c r="A884" s="0" t="s">
        <v>847</v>
      </c>
      <c r="B884" s="0" t="s">
        <v>155</v>
      </c>
      <c r="C884" s="0" t="s">
        <v>736</v>
      </c>
      <c r="D884" s="0" t="n">
        <v>0.10565601104855</v>
      </c>
      <c r="E884" s="7" t="n">
        <v>107.047319644254</v>
      </c>
      <c r="F884" s="7" t="n">
        <v>4270.96614639375</v>
      </c>
    </row>
    <row r="885" customFormat="false" ht="15.8" hidden="false" customHeight="false" outlineLevel="0" collapsed="false">
      <c r="A885" s="0" t="s">
        <v>847</v>
      </c>
      <c r="B885" s="0" t="s">
        <v>738</v>
      </c>
      <c r="C885" s="0" t="s">
        <v>738</v>
      </c>
      <c r="D885" s="0" t="n">
        <v>0.15</v>
      </c>
      <c r="E885" s="7" t="n">
        <v>20</v>
      </c>
      <c r="F885" s="7" t="n">
        <v>0</v>
      </c>
    </row>
    <row r="886" customFormat="false" ht="15.8" hidden="false" customHeight="false" outlineLevel="0" collapsed="false">
      <c r="A886" s="0" t="s">
        <v>848</v>
      </c>
      <c r="B886" s="0" t="s">
        <v>155</v>
      </c>
      <c r="C886" s="0" t="s">
        <v>732</v>
      </c>
      <c r="D886" s="0" t="n">
        <v>0.338466069836819</v>
      </c>
      <c r="E886" s="7" t="n">
        <v>195.904314677367</v>
      </c>
      <c r="F886" s="7" t="n">
        <v>4270.96614639375</v>
      </c>
    </row>
    <row r="887" customFormat="false" ht="15.8" hidden="false" customHeight="false" outlineLevel="0" collapsed="false">
      <c r="A887" s="0" t="s">
        <v>848</v>
      </c>
      <c r="B887" s="0" t="s">
        <v>155</v>
      </c>
      <c r="C887" s="0" t="s">
        <v>734</v>
      </c>
      <c r="D887" s="0" t="n">
        <v>0.0639390890812998</v>
      </c>
      <c r="E887" s="7" t="n">
        <v>90.1218987603058</v>
      </c>
      <c r="F887" s="7" t="n">
        <v>1622.88802054125</v>
      </c>
    </row>
    <row r="888" customFormat="false" ht="15.8" hidden="false" customHeight="false" outlineLevel="0" collapsed="false">
      <c r="A888" s="0" t="s">
        <v>848</v>
      </c>
      <c r="B888" s="0" t="s">
        <v>155</v>
      </c>
      <c r="C888" s="0" t="s">
        <v>736</v>
      </c>
      <c r="D888" s="0" t="n">
        <v>0.10565601104855</v>
      </c>
      <c r="E888" s="7" t="n">
        <v>107.047319644254</v>
      </c>
      <c r="F888" s="7" t="n">
        <v>4270.96614639375</v>
      </c>
    </row>
    <row r="889" customFormat="false" ht="15.8" hidden="false" customHeight="false" outlineLevel="0" collapsed="false">
      <c r="A889" s="0" t="s">
        <v>848</v>
      </c>
      <c r="B889" s="0" t="s">
        <v>738</v>
      </c>
      <c r="C889" s="0" t="s">
        <v>738</v>
      </c>
      <c r="D889" s="0" t="n">
        <v>0.15</v>
      </c>
      <c r="E889" s="7" t="n">
        <v>20</v>
      </c>
      <c r="F889" s="7" t="n">
        <v>0</v>
      </c>
    </row>
    <row r="890" customFormat="false" ht="15.8" hidden="false" customHeight="false" outlineLevel="0" collapsed="false">
      <c r="A890" s="0" t="s">
        <v>334</v>
      </c>
      <c r="B890" s="0" t="s">
        <v>155</v>
      </c>
      <c r="C890" s="0" t="s">
        <v>734</v>
      </c>
      <c r="D890" s="0" t="n">
        <v>0.202363156609443</v>
      </c>
      <c r="E890" s="7" t="n">
        <v>246.6250002</v>
      </c>
      <c r="F890" s="7" t="n">
        <v>1440.701042835</v>
      </c>
    </row>
    <row r="891" customFormat="false" ht="15.8" hidden="false" customHeight="false" outlineLevel="0" collapsed="false">
      <c r="A891" s="0" t="s">
        <v>334</v>
      </c>
      <c r="B891" s="0" t="s">
        <v>239</v>
      </c>
      <c r="C891" s="0" t="s">
        <v>735</v>
      </c>
      <c r="D891" s="0" t="n">
        <v>0.0639017619761052</v>
      </c>
      <c r="E891" s="7" t="n">
        <v>246.6250002</v>
      </c>
      <c r="F891" s="7" t="n">
        <v>1440.701042835</v>
      </c>
    </row>
    <row r="892" customFormat="false" ht="15.8" hidden="false" customHeight="false" outlineLevel="0" collapsed="false">
      <c r="A892" s="0" t="s">
        <v>334</v>
      </c>
      <c r="B892" s="0" t="s">
        <v>155</v>
      </c>
      <c r="C892" s="0" t="s">
        <v>736</v>
      </c>
      <c r="D892" s="0" t="n">
        <v>0.345115460884322</v>
      </c>
      <c r="E892" s="7" t="n">
        <v>306.154166845</v>
      </c>
      <c r="F892" s="7" t="n">
        <v>3782.9447919825</v>
      </c>
    </row>
    <row r="893" customFormat="false" ht="15.8" hidden="false" customHeight="false" outlineLevel="0" collapsed="false">
      <c r="A893" s="0" t="s">
        <v>334</v>
      </c>
      <c r="B893" s="0" t="s">
        <v>239</v>
      </c>
      <c r="C893" s="0" t="s">
        <v>737</v>
      </c>
      <c r="D893" s="0" t="n">
        <v>0.108979749106536</v>
      </c>
      <c r="E893" s="7" t="n">
        <v>246.6250002</v>
      </c>
      <c r="F893" s="7" t="n">
        <v>1440.701042835</v>
      </c>
    </row>
    <row r="894" customFormat="false" ht="15.8" hidden="false" customHeight="false" outlineLevel="0" collapsed="false">
      <c r="A894" s="0" t="s">
        <v>334</v>
      </c>
      <c r="B894" s="0" t="s">
        <v>155</v>
      </c>
      <c r="C894" s="0" t="s">
        <v>732</v>
      </c>
      <c r="D894" s="0" t="n">
        <v>0.871503689101824</v>
      </c>
      <c r="E894" s="7" t="n">
        <v>393.404166845</v>
      </c>
      <c r="F894" s="7" t="n">
        <v>3782.9447919825</v>
      </c>
    </row>
    <row r="895" customFormat="false" ht="15.8" hidden="false" customHeight="false" outlineLevel="0" collapsed="false">
      <c r="A895" s="0" t="s">
        <v>334</v>
      </c>
      <c r="B895" s="0" t="s">
        <v>239</v>
      </c>
      <c r="C895" s="0" t="s">
        <v>733</v>
      </c>
      <c r="D895" s="0" t="n">
        <v>0.2476812479694</v>
      </c>
      <c r="E895" s="7" t="n">
        <v>256.6250002</v>
      </c>
      <c r="F895" s="7" t="n">
        <v>1440.701042835</v>
      </c>
    </row>
    <row r="896" customFormat="false" ht="15.8" hidden="false" customHeight="false" outlineLevel="0" collapsed="false">
      <c r="A896" s="0" t="s">
        <v>334</v>
      </c>
      <c r="B896" s="0" t="s">
        <v>738</v>
      </c>
      <c r="C896" s="0" t="s">
        <v>738</v>
      </c>
      <c r="D896" s="0" t="n">
        <v>0.15</v>
      </c>
      <c r="E896" s="7" t="n">
        <v>20</v>
      </c>
      <c r="F896" s="7" t="n">
        <v>0</v>
      </c>
    </row>
    <row r="897" customFormat="false" ht="15.8" hidden="false" customHeight="false" outlineLevel="0" collapsed="false">
      <c r="A897" s="0" t="s">
        <v>515</v>
      </c>
      <c r="B897" s="0" t="s">
        <v>155</v>
      </c>
      <c r="C897" s="0" t="s">
        <v>734</v>
      </c>
      <c r="D897" s="0" t="n">
        <v>0.234928538731766</v>
      </c>
      <c r="E897" s="7" t="n">
        <v>246.6250002</v>
      </c>
      <c r="F897" s="7" t="n">
        <v>1440.701042835</v>
      </c>
    </row>
    <row r="898" customFormat="false" ht="15.8" hidden="false" customHeight="false" outlineLevel="0" collapsed="false">
      <c r="A898" s="0" t="s">
        <v>515</v>
      </c>
      <c r="B898" s="0" t="s">
        <v>239</v>
      </c>
      <c r="C898" s="0" t="s">
        <v>735</v>
      </c>
      <c r="D898" s="0" t="n">
        <v>0.0741079324555342</v>
      </c>
      <c r="E898" s="7" t="n">
        <v>246.6250002</v>
      </c>
      <c r="F898" s="7" t="n">
        <v>1440.701042835</v>
      </c>
    </row>
    <row r="899" customFormat="false" ht="15.8" hidden="false" customHeight="false" outlineLevel="0" collapsed="false">
      <c r="A899" s="0" t="s">
        <v>515</v>
      </c>
      <c r="B899" s="0" t="s">
        <v>155</v>
      </c>
      <c r="C899" s="0" t="s">
        <v>736</v>
      </c>
      <c r="D899" s="0" t="n">
        <v>0.391547564552944</v>
      </c>
      <c r="E899" s="7" t="n">
        <v>306.154166845</v>
      </c>
      <c r="F899" s="7" t="n">
        <v>3782.9447919825</v>
      </c>
    </row>
    <row r="900" customFormat="false" ht="15.8" hidden="false" customHeight="false" outlineLevel="0" collapsed="false">
      <c r="A900" s="0" t="s">
        <v>515</v>
      </c>
      <c r="B900" s="0" t="s">
        <v>239</v>
      </c>
      <c r="C900" s="0" t="s">
        <v>737</v>
      </c>
      <c r="D900" s="0" t="n">
        <v>0.123513220759224</v>
      </c>
      <c r="E900" s="7" t="n">
        <v>246.6250002</v>
      </c>
      <c r="F900" s="7" t="n">
        <v>1440.701042835</v>
      </c>
    </row>
    <row r="901" customFormat="false" ht="15.8" hidden="false" customHeight="false" outlineLevel="0" collapsed="false">
      <c r="A901" s="0" t="s">
        <v>515</v>
      </c>
      <c r="B901" s="0" t="s">
        <v>155</v>
      </c>
      <c r="C901" s="0" t="s">
        <v>732</v>
      </c>
      <c r="D901" s="0" t="n">
        <v>0.871500099165206</v>
      </c>
      <c r="E901" s="7" t="n">
        <v>393.404166845</v>
      </c>
      <c r="F901" s="7" t="n">
        <v>3782.9447919825</v>
      </c>
    </row>
    <row r="902" customFormat="false" ht="15.8" hidden="false" customHeight="false" outlineLevel="0" collapsed="false">
      <c r="A902" s="0" t="s">
        <v>515</v>
      </c>
      <c r="B902" s="0" t="s">
        <v>239</v>
      </c>
      <c r="C902" s="0" t="s">
        <v>733</v>
      </c>
      <c r="D902" s="0" t="n">
        <v>0.247422317226009</v>
      </c>
      <c r="E902" s="7" t="n">
        <v>256.6250002</v>
      </c>
      <c r="F902" s="7" t="n">
        <v>1440.701042835</v>
      </c>
    </row>
    <row r="903" customFormat="false" ht="15.8" hidden="false" customHeight="false" outlineLevel="0" collapsed="false">
      <c r="A903" s="0" t="s">
        <v>515</v>
      </c>
      <c r="B903" s="0" t="s">
        <v>738</v>
      </c>
      <c r="C903" s="0" t="s">
        <v>738</v>
      </c>
      <c r="D903" s="0" t="n">
        <v>0.15</v>
      </c>
      <c r="E903" s="7" t="n">
        <v>20</v>
      </c>
      <c r="F903" s="7" t="n">
        <v>0</v>
      </c>
    </row>
    <row r="904" customFormat="false" ht="15.8" hidden="false" customHeight="false" outlineLevel="0" collapsed="false">
      <c r="A904" s="0" t="s">
        <v>660</v>
      </c>
      <c r="B904" s="0" t="s">
        <v>155</v>
      </c>
      <c r="C904" s="0" t="s">
        <v>734</v>
      </c>
      <c r="D904" s="0" t="n">
        <v>0.202374321409942</v>
      </c>
      <c r="E904" s="7" t="n">
        <v>246.6250002</v>
      </c>
      <c r="F904" s="7" t="n">
        <v>1440.701042835</v>
      </c>
    </row>
    <row r="905" customFormat="false" ht="15.8" hidden="false" customHeight="false" outlineLevel="0" collapsed="false">
      <c r="A905" s="0" t="s">
        <v>660</v>
      </c>
      <c r="B905" s="0" t="s">
        <v>239</v>
      </c>
      <c r="C905" s="0" t="s">
        <v>735</v>
      </c>
      <c r="D905" s="0" t="n">
        <v>0.0637896091308834</v>
      </c>
      <c r="E905" s="7" t="n">
        <v>246.6250002</v>
      </c>
      <c r="F905" s="7" t="n">
        <v>1440.701042835</v>
      </c>
    </row>
    <row r="906" customFormat="false" ht="15.8" hidden="false" customHeight="false" outlineLevel="0" collapsed="false">
      <c r="A906" s="0" t="s">
        <v>660</v>
      </c>
      <c r="B906" s="0" t="s">
        <v>155</v>
      </c>
      <c r="C906" s="0" t="s">
        <v>736</v>
      </c>
      <c r="D906" s="0" t="n">
        <v>0.345134501629359</v>
      </c>
      <c r="E906" s="7" t="n">
        <v>306.154166845</v>
      </c>
      <c r="F906" s="7" t="n">
        <v>3782.9447919825</v>
      </c>
    </row>
    <row r="907" customFormat="false" ht="15.8" hidden="false" customHeight="false" outlineLevel="0" collapsed="false">
      <c r="A907" s="0" t="s">
        <v>660</v>
      </c>
      <c r="B907" s="0" t="s">
        <v>239</v>
      </c>
      <c r="C907" s="0" t="s">
        <v>737</v>
      </c>
      <c r="D907" s="0" t="n">
        <v>0.108788480688328</v>
      </c>
      <c r="E907" s="7" t="n">
        <v>246.6250002</v>
      </c>
      <c r="F907" s="7" t="n">
        <v>1440.701042835</v>
      </c>
    </row>
    <row r="908" customFormat="false" ht="15.8" hidden="false" customHeight="false" outlineLevel="0" collapsed="false">
      <c r="A908" s="0" t="s">
        <v>660</v>
      </c>
      <c r="B908" s="0" t="s">
        <v>155</v>
      </c>
      <c r="C908" s="0" t="s">
        <v>732</v>
      </c>
      <c r="D908" s="0" t="n">
        <v>0.87155177179131</v>
      </c>
      <c r="E908" s="7" t="n">
        <v>393.404166845</v>
      </c>
      <c r="F908" s="7" t="n">
        <v>3782.9447919825</v>
      </c>
    </row>
    <row r="909" customFormat="false" ht="15.8" hidden="false" customHeight="false" outlineLevel="0" collapsed="false">
      <c r="A909" s="0" t="s">
        <v>660</v>
      </c>
      <c r="B909" s="0" t="s">
        <v>239</v>
      </c>
      <c r="C909" s="0" t="s">
        <v>733</v>
      </c>
      <c r="D909" s="0" t="n">
        <v>0.247246547018928</v>
      </c>
      <c r="E909" s="7" t="n">
        <v>256.6250002</v>
      </c>
      <c r="F909" s="7" t="n">
        <v>1440.701042835</v>
      </c>
    </row>
    <row r="910" customFormat="false" ht="15.8" hidden="false" customHeight="false" outlineLevel="0" collapsed="false">
      <c r="A910" s="0" t="s">
        <v>660</v>
      </c>
      <c r="B910" s="0" t="s">
        <v>738</v>
      </c>
      <c r="C910" s="0" t="s">
        <v>738</v>
      </c>
      <c r="D910" s="0" t="n">
        <v>0.15</v>
      </c>
      <c r="E910" s="7" t="n">
        <v>20</v>
      </c>
      <c r="F910" s="7" t="n">
        <v>0</v>
      </c>
    </row>
    <row r="911" customFormat="false" ht="15.8" hidden="false" customHeight="false" outlineLevel="0" collapsed="false">
      <c r="A911" s="0" t="s">
        <v>849</v>
      </c>
      <c r="B911" s="0" t="s">
        <v>155</v>
      </c>
      <c r="C911" s="0" t="s">
        <v>732</v>
      </c>
      <c r="D911" s="0" t="n">
        <v>0.338466069836819</v>
      </c>
      <c r="E911" s="7" t="n">
        <v>195.904314677367</v>
      </c>
      <c r="F911" s="7" t="n">
        <v>3782.9447919825</v>
      </c>
    </row>
    <row r="912" customFormat="false" ht="15.8" hidden="false" customHeight="false" outlineLevel="0" collapsed="false">
      <c r="A912" s="0" t="s">
        <v>849</v>
      </c>
      <c r="B912" s="0" t="s">
        <v>155</v>
      </c>
      <c r="C912" s="0" t="s">
        <v>734</v>
      </c>
      <c r="D912" s="0" t="n">
        <v>0.0639390890812998</v>
      </c>
      <c r="E912" s="7" t="n">
        <v>90.1218987603058</v>
      </c>
      <c r="F912" s="7" t="n">
        <v>1440.701042835</v>
      </c>
    </row>
    <row r="913" customFormat="false" ht="15.8" hidden="false" customHeight="false" outlineLevel="0" collapsed="false">
      <c r="A913" s="0" t="s">
        <v>849</v>
      </c>
      <c r="B913" s="0" t="s">
        <v>155</v>
      </c>
      <c r="C913" s="0" t="s">
        <v>736</v>
      </c>
      <c r="D913" s="0" t="n">
        <v>0.10565601104855</v>
      </c>
      <c r="E913" s="7" t="n">
        <v>107.047319644254</v>
      </c>
      <c r="F913" s="7" t="n">
        <v>3782.9447919825</v>
      </c>
    </row>
    <row r="914" customFormat="false" ht="15.8" hidden="false" customHeight="false" outlineLevel="0" collapsed="false">
      <c r="A914" s="0" t="s">
        <v>849</v>
      </c>
      <c r="B914" s="0" t="s">
        <v>738</v>
      </c>
      <c r="C914" s="0" t="s">
        <v>738</v>
      </c>
      <c r="D914" s="0" t="n">
        <v>0.15</v>
      </c>
      <c r="E914" s="7" t="n">
        <v>20</v>
      </c>
      <c r="F914" s="7" t="n">
        <v>0</v>
      </c>
    </row>
    <row r="915" customFormat="false" ht="15.8" hidden="false" customHeight="false" outlineLevel="0" collapsed="false">
      <c r="A915" s="0" t="s">
        <v>850</v>
      </c>
      <c r="B915" s="0" t="s">
        <v>155</v>
      </c>
      <c r="C915" s="0" t="s">
        <v>732</v>
      </c>
      <c r="D915" s="0" t="n">
        <v>0.338466069836819</v>
      </c>
      <c r="E915" s="7" t="n">
        <v>195.904314677367</v>
      </c>
      <c r="F915" s="7" t="n">
        <v>3782.9447919825</v>
      </c>
    </row>
    <row r="916" customFormat="false" ht="15.8" hidden="false" customHeight="false" outlineLevel="0" collapsed="false">
      <c r="A916" s="0" t="s">
        <v>850</v>
      </c>
      <c r="B916" s="0" t="s">
        <v>155</v>
      </c>
      <c r="C916" s="0" t="s">
        <v>734</v>
      </c>
      <c r="D916" s="0" t="n">
        <v>0.0639390890812998</v>
      </c>
      <c r="E916" s="7" t="n">
        <v>90.1218987603058</v>
      </c>
      <c r="F916" s="7" t="n">
        <v>1440.701042835</v>
      </c>
    </row>
    <row r="917" customFormat="false" ht="15.8" hidden="false" customHeight="false" outlineLevel="0" collapsed="false">
      <c r="A917" s="0" t="s">
        <v>850</v>
      </c>
      <c r="B917" s="0" t="s">
        <v>155</v>
      </c>
      <c r="C917" s="0" t="s">
        <v>736</v>
      </c>
      <c r="D917" s="0" t="n">
        <v>0.10565601104855</v>
      </c>
      <c r="E917" s="7" t="n">
        <v>107.047319644254</v>
      </c>
      <c r="F917" s="7" t="n">
        <v>3782.9447919825</v>
      </c>
    </row>
    <row r="918" customFormat="false" ht="15.8" hidden="false" customHeight="false" outlineLevel="0" collapsed="false">
      <c r="A918" s="0" t="s">
        <v>850</v>
      </c>
      <c r="B918" s="0" t="s">
        <v>738</v>
      </c>
      <c r="C918" s="0" t="s">
        <v>738</v>
      </c>
      <c r="D918" s="0" t="n">
        <v>0.15</v>
      </c>
      <c r="E918" s="7" t="n">
        <v>20</v>
      </c>
      <c r="F918" s="7" t="n">
        <v>0</v>
      </c>
    </row>
    <row r="919" customFormat="false" ht="15.8" hidden="false" customHeight="false" outlineLevel="0" collapsed="false">
      <c r="A919" s="0" t="s">
        <v>851</v>
      </c>
      <c r="B919" s="0" t="s">
        <v>155</v>
      </c>
      <c r="C919" s="0" t="s">
        <v>732</v>
      </c>
      <c r="D919" s="0" t="n">
        <v>0.338466069836819</v>
      </c>
      <c r="E919" s="7" t="n">
        <v>195.904314677367</v>
      </c>
      <c r="F919" s="7" t="n">
        <v>3782.9447919825</v>
      </c>
    </row>
    <row r="920" customFormat="false" ht="15.8" hidden="false" customHeight="false" outlineLevel="0" collapsed="false">
      <c r="A920" s="0" t="s">
        <v>851</v>
      </c>
      <c r="B920" s="0" t="s">
        <v>155</v>
      </c>
      <c r="C920" s="0" t="s">
        <v>734</v>
      </c>
      <c r="D920" s="0" t="n">
        <v>0.0639390890812998</v>
      </c>
      <c r="E920" s="7" t="n">
        <v>90.1218987603058</v>
      </c>
      <c r="F920" s="7" t="n">
        <v>1440.701042835</v>
      </c>
    </row>
    <row r="921" customFormat="false" ht="15.8" hidden="false" customHeight="false" outlineLevel="0" collapsed="false">
      <c r="A921" s="0" t="s">
        <v>851</v>
      </c>
      <c r="B921" s="0" t="s">
        <v>155</v>
      </c>
      <c r="C921" s="0" t="s">
        <v>736</v>
      </c>
      <c r="D921" s="0" t="n">
        <v>0.10565601104855</v>
      </c>
      <c r="E921" s="7" t="n">
        <v>107.047319644254</v>
      </c>
      <c r="F921" s="7" t="n">
        <v>3782.9447919825</v>
      </c>
    </row>
    <row r="922" customFormat="false" ht="15.8" hidden="false" customHeight="false" outlineLevel="0" collapsed="false">
      <c r="A922" s="0" t="s">
        <v>851</v>
      </c>
      <c r="B922" s="0" t="s">
        <v>738</v>
      </c>
      <c r="C922" s="0" t="s">
        <v>738</v>
      </c>
      <c r="D922" s="0" t="n">
        <v>0.15</v>
      </c>
      <c r="E922" s="7" t="n">
        <v>20</v>
      </c>
      <c r="F922" s="7" t="n">
        <v>0</v>
      </c>
    </row>
    <row r="923" customFormat="false" ht="15.8" hidden="false" customHeight="false" outlineLevel="0" collapsed="false">
      <c r="A923" s="0" t="s">
        <v>852</v>
      </c>
      <c r="B923" s="0" t="s">
        <v>155</v>
      </c>
      <c r="C923" s="0" t="s">
        <v>732</v>
      </c>
      <c r="D923" s="0" t="n">
        <v>0.338466069836819</v>
      </c>
      <c r="E923" s="7" t="n">
        <v>195.904314677367</v>
      </c>
      <c r="F923" s="7" t="n">
        <v>3782.9447919825</v>
      </c>
    </row>
    <row r="924" customFormat="false" ht="15.8" hidden="false" customHeight="false" outlineLevel="0" collapsed="false">
      <c r="A924" s="0" t="s">
        <v>852</v>
      </c>
      <c r="B924" s="0" t="s">
        <v>155</v>
      </c>
      <c r="C924" s="0" t="s">
        <v>734</v>
      </c>
      <c r="D924" s="0" t="n">
        <v>0.0639390890812998</v>
      </c>
      <c r="E924" s="7" t="n">
        <v>90.1218987603058</v>
      </c>
      <c r="F924" s="7" t="n">
        <v>1440.701042835</v>
      </c>
    </row>
    <row r="925" customFormat="false" ht="15.8" hidden="false" customHeight="false" outlineLevel="0" collapsed="false">
      <c r="A925" s="0" t="s">
        <v>852</v>
      </c>
      <c r="B925" s="0" t="s">
        <v>155</v>
      </c>
      <c r="C925" s="0" t="s">
        <v>736</v>
      </c>
      <c r="D925" s="0" t="n">
        <v>0.10565601104855</v>
      </c>
      <c r="E925" s="7" t="n">
        <v>107.047319644254</v>
      </c>
      <c r="F925" s="7" t="n">
        <v>3782.9447919825</v>
      </c>
    </row>
    <row r="926" customFormat="false" ht="15.8" hidden="false" customHeight="false" outlineLevel="0" collapsed="false">
      <c r="A926" s="0" t="s">
        <v>852</v>
      </c>
      <c r="B926" s="0" t="s">
        <v>738</v>
      </c>
      <c r="C926" s="0" t="s">
        <v>738</v>
      </c>
      <c r="D926" s="0" t="n">
        <v>0.15</v>
      </c>
      <c r="E926" s="7" t="n">
        <v>20</v>
      </c>
      <c r="F926" s="7" t="n">
        <v>0</v>
      </c>
    </row>
    <row r="927" customFormat="false" ht="15.8" hidden="false" customHeight="false" outlineLevel="0" collapsed="false">
      <c r="A927" s="0" t="s">
        <v>853</v>
      </c>
      <c r="B927" s="0" t="s">
        <v>155</v>
      </c>
      <c r="C927" s="0" t="s">
        <v>732</v>
      </c>
      <c r="D927" s="0" t="n">
        <v>0.338466069836819</v>
      </c>
      <c r="E927" s="7" t="n">
        <v>195.904314677367</v>
      </c>
      <c r="F927" s="7" t="n">
        <v>3782.9447919825</v>
      </c>
    </row>
    <row r="928" customFormat="false" ht="15.8" hidden="false" customHeight="false" outlineLevel="0" collapsed="false">
      <c r="A928" s="0" t="s">
        <v>853</v>
      </c>
      <c r="B928" s="0" t="s">
        <v>155</v>
      </c>
      <c r="C928" s="0" t="s">
        <v>734</v>
      </c>
      <c r="D928" s="0" t="n">
        <v>0.0639390890812998</v>
      </c>
      <c r="E928" s="7" t="n">
        <v>90.1218987603058</v>
      </c>
      <c r="F928" s="7" t="n">
        <v>1440.701042835</v>
      </c>
    </row>
    <row r="929" customFormat="false" ht="15.8" hidden="false" customHeight="false" outlineLevel="0" collapsed="false">
      <c r="A929" s="0" t="s">
        <v>853</v>
      </c>
      <c r="B929" s="0" t="s">
        <v>155</v>
      </c>
      <c r="C929" s="0" t="s">
        <v>736</v>
      </c>
      <c r="D929" s="0" t="n">
        <v>0.10565601104855</v>
      </c>
      <c r="E929" s="7" t="n">
        <v>107.047319644254</v>
      </c>
      <c r="F929" s="7" t="n">
        <v>3782.9447919825</v>
      </c>
    </row>
    <row r="930" customFormat="false" ht="15.8" hidden="false" customHeight="false" outlineLevel="0" collapsed="false">
      <c r="A930" s="0" t="s">
        <v>853</v>
      </c>
      <c r="B930" s="0" t="s">
        <v>738</v>
      </c>
      <c r="C930" s="0" t="s">
        <v>738</v>
      </c>
      <c r="D930" s="0" t="n">
        <v>0.15</v>
      </c>
      <c r="E930" s="7" t="n">
        <v>20</v>
      </c>
      <c r="F930" s="7" t="n">
        <v>0</v>
      </c>
    </row>
    <row r="931" customFormat="false" ht="15.8" hidden="false" customHeight="false" outlineLevel="0" collapsed="false">
      <c r="A931" s="0" t="s">
        <v>336</v>
      </c>
      <c r="B931" s="0" t="s">
        <v>155</v>
      </c>
      <c r="C931" s="0" t="s">
        <v>734</v>
      </c>
      <c r="D931" s="0" t="n">
        <v>0</v>
      </c>
      <c r="E931" s="7" t="n">
        <v>0</v>
      </c>
      <c r="F931" s="7" t="n">
        <v>0</v>
      </c>
    </row>
    <row r="932" customFormat="false" ht="15.8" hidden="false" customHeight="false" outlineLevel="0" collapsed="false">
      <c r="A932" s="0" t="s">
        <v>336</v>
      </c>
      <c r="B932" s="0" t="s">
        <v>239</v>
      </c>
      <c r="C932" s="0" t="s">
        <v>735</v>
      </c>
      <c r="D932" s="0" t="n">
        <v>0</v>
      </c>
      <c r="E932" s="7" t="n">
        <v>0</v>
      </c>
      <c r="F932" s="7" t="n">
        <v>0</v>
      </c>
    </row>
    <row r="933" customFormat="false" ht="15.8" hidden="false" customHeight="false" outlineLevel="0" collapsed="false">
      <c r="A933" s="0" t="s">
        <v>336</v>
      </c>
      <c r="B933" s="0" t="s">
        <v>155</v>
      </c>
      <c r="C933" s="0" t="s">
        <v>736</v>
      </c>
      <c r="D933" s="0" t="n">
        <v>0</v>
      </c>
      <c r="E933" s="7" t="n">
        <v>0</v>
      </c>
      <c r="F933" s="7" t="n">
        <v>0</v>
      </c>
    </row>
    <row r="934" customFormat="false" ht="15.8" hidden="false" customHeight="false" outlineLevel="0" collapsed="false">
      <c r="A934" s="0" t="s">
        <v>336</v>
      </c>
      <c r="B934" s="0" t="s">
        <v>239</v>
      </c>
      <c r="C934" s="0" t="s">
        <v>737</v>
      </c>
      <c r="D934" s="0" t="n">
        <v>0</v>
      </c>
      <c r="E934" s="7" t="n">
        <v>0</v>
      </c>
      <c r="F934" s="7" t="n">
        <v>0</v>
      </c>
    </row>
    <row r="935" customFormat="false" ht="15.8" hidden="false" customHeight="false" outlineLevel="0" collapsed="false">
      <c r="A935" s="0" t="s">
        <v>336</v>
      </c>
      <c r="B935" s="0" t="s">
        <v>155</v>
      </c>
      <c r="C935" s="0" t="s">
        <v>732</v>
      </c>
      <c r="D935" s="0" t="n">
        <v>0</v>
      </c>
      <c r="E935" s="7" t="n">
        <v>0</v>
      </c>
      <c r="F935" s="7" t="n">
        <v>0</v>
      </c>
    </row>
    <row r="936" customFormat="false" ht="15.8" hidden="false" customHeight="false" outlineLevel="0" collapsed="false">
      <c r="A936" s="0" t="s">
        <v>336</v>
      </c>
      <c r="B936" s="0" t="s">
        <v>239</v>
      </c>
      <c r="C936" s="0" t="s">
        <v>733</v>
      </c>
      <c r="D936" s="0" t="n">
        <v>0</v>
      </c>
      <c r="E936" s="7" t="n">
        <v>0</v>
      </c>
      <c r="F936" s="7" t="n">
        <v>0</v>
      </c>
    </row>
    <row r="937" customFormat="false" ht="15.8" hidden="false" customHeight="false" outlineLevel="0" collapsed="false">
      <c r="A937" s="0" t="s">
        <v>336</v>
      </c>
      <c r="B937" s="0" t="s">
        <v>738</v>
      </c>
      <c r="C937" s="0" t="s">
        <v>738</v>
      </c>
      <c r="D937" s="0" t="n">
        <v>0.15</v>
      </c>
      <c r="E937" s="7" t="n">
        <v>20</v>
      </c>
      <c r="F937" s="7" t="n">
        <v>0</v>
      </c>
    </row>
    <row r="938" customFormat="false" ht="15.8" hidden="false" customHeight="false" outlineLevel="0" collapsed="false">
      <c r="A938" s="0" t="s">
        <v>516</v>
      </c>
      <c r="B938" s="0" t="s">
        <v>155</v>
      </c>
      <c r="C938" s="0" t="s">
        <v>734</v>
      </c>
      <c r="D938" s="0" t="n">
        <v>0</v>
      </c>
      <c r="E938" s="7" t="n">
        <v>0</v>
      </c>
      <c r="F938" s="7" t="n">
        <v>0</v>
      </c>
    </row>
    <row r="939" customFormat="false" ht="15.8" hidden="false" customHeight="false" outlineLevel="0" collapsed="false">
      <c r="A939" s="0" t="s">
        <v>516</v>
      </c>
      <c r="B939" s="0" t="s">
        <v>239</v>
      </c>
      <c r="C939" s="0" t="s">
        <v>735</v>
      </c>
      <c r="D939" s="0" t="n">
        <v>0</v>
      </c>
      <c r="E939" s="7" t="n">
        <v>0</v>
      </c>
      <c r="F939" s="7" t="n">
        <v>0</v>
      </c>
    </row>
    <row r="940" customFormat="false" ht="15.8" hidden="false" customHeight="false" outlineLevel="0" collapsed="false">
      <c r="A940" s="0" t="s">
        <v>516</v>
      </c>
      <c r="B940" s="0" t="s">
        <v>155</v>
      </c>
      <c r="C940" s="0" t="s">
        <v>736</v>
      </c>
      <c r="D940" s="0" t="n">
        <v>0</v>
      </c>
      <c r="E940" s="7" t="n">
        <v>0</v>
      </c>
      <c r="F940" s="7" t="n">
        <v>0</v>
      </c>
    </row>
    <row r="941" customFormat="false" ht="15.8" hidden="false" customHeight="false" outlineLevel="0" collapsed="false">
      <c r="A941" s="0" t="s">
        <v>516</v>
      </c>
      <c r="B941" s="0" t="s">
        <v>239</v>
      </c>
      <c r="C941" s="0" t="s">
        <v>737</v>
      </c>
      <c r="D941" s="0" t="n">
        <v>0</v>
      </c>
      <c r="E941" s="7" t="n">
        <v>0</v>
      </c>
      <c r="F941" s="7" t="n">
        <v>0</v>
      </c>
    </row>
    <row r="942" customFormat="false" ht="15.8" hidden="false" customHeight="false" outlineLevel="0" collapsed="false">
      <c r="A942" s="0" t="s">
        <v>516</v>
      </c>
      <c r="B942" s="0" t="s">
        <v>155</v>
      </c>
      <c r="C942" s="0" t="s">
        <v>732</v>
      </c>
      <c r="D942" s="0" t="n">
        <v>0</v>
      </c>
      <c r="E942" s="7" t="n">
        <v>0</v>
      </c>
      <c r="F942" s="7" t="n">
        <v>0</v>
      </c>
    </row>
    <row r="943" customFormat="false" ht="15.8" hidden="false" customHeight="false" outlineLevel="0" collapsed="false">
      <c r="A943" s="0" t="s">
        <v>516</v>
      </c>
      <c r="B943" s="0" t="s">
        <v>239</v>
      </c>
      <c r="C943" s="0" t="s">
        <v>733</v>
      </c>
      <c r="D943" s="0" t="n">
        <v>0</v>
      </c>
      <c r="E943" s="7" t="n">
        <v>0</v>
      </c>
      <c r="F943" s="7" t="n">
        <v>0</v>
      </c>
    </row>
    <row r="944" customFormat="false" ht="15.8" hidden="false" customHeight="false" outlineLevel="0" collapsed="false">
      <c r="A944" s="0" t="s">
        <v>516</v>
      </c>
      <c r="B944" s="0" t="s">
        <v>738</v>
      </c>
      <c r="C944" s="0" t="s">
        <v>738</v>
      </c>
      <c r="D944" s="0" t="n">
        <v>0.15</v>
      </c>
      <c r="E944" s="7" t="n">
        <v>20</v>
      </c>
      <c r="F944" s="7" t="n">
        <v>0</v>
      </c>
    </row>
    <row r="945" customFormat="false" ht="15.8" hidden="false" customHeight="false" outlineLevel="0" collapsed="false">
      <c r="A945" s="0" t="s">
        <v>661</v>
      </c>
      <c r="B945" s="0" t="s">
        <v>155</v>
      </c>
      <c r="C945" s="0" t="s">
        <v>734</v>
      </c>
      <c r="D945" s="0" t="n">
        <v>0</v>
      </c>
      <c r="E945" s="7" t="n">
        <v>0</v>
      </c>
      <c r="F945" s="7" t="n">
        <v>0</v>
      </c>
    </row>
    <row r="946" customFormat="false" ht="15.8" hidden="false" customHeight="false" outlineLevel="0" collapsed="false">
      <c r="A946" s="0" t="s">
        <v>661</v>
      </c>
      <c r="B946" s="0" t="s">
        <v>239</v>
      </c>
      <c r="C946" s="0" t="s">
        <v>735</v>
      </c>
      <c r="D946" s="0" t="n">
        <v>0</v>
      </c>
      <c r="E946" s="7" t="n">
        <v>0</v>
      </c>
      <c r="F946" s="7" t="n">
        <v>0</v>
      </c>
    </row>
    <row r="947" customFormat="false" ht="15.8" hidden="false" customHeight="false" outlineLevel="0" collapsed="false">
      <c r="A947" s="0" t="s">
        <v>661</v>
      </c>
      <c r="B947" s="0" t="s">
        <v>155</v>
      </c>
      <c r="C947" s="0" t="s">
        <v>736</v>
      </c>
      <c r="D947" s="0" t="n">
        <v>0</v>
      </c>
      <c r="E947" s="7" t="n">
        <v>0</v>
      </c>
      <c r="F947" s="7" t="n">
        <v>0</v>
      </c>
    </row>
    <row r="948" customFormat="false" ht="15.8" hidden="false" customHeight="false" outlineLevel="0" collapsed="false">
      <c r="A948" s="0" t="s">
        <v>661</v>
      </c>
      <c r="B948" s="0" t="s">
        <v>239</v>
      </c>
      <c r="C948" s="0" t="s">
        <v>737</v>
      </c>
      <c r="D948" s="0" t="n">
        <v>0</v>
      </c>
      <c r="E948" s="7" t="n">
        <v>0</v>
      </c>
      <c r="F948" s="7" t="n">
        <v>0</v>
      </c>
    </row>
    <row r="949" customFormat="false" ht="15.8" hidden="false" customHeight="false" outlineLevel="0" collapsed="false">
      <c r="A949" s="0" t="s">
        <v>661</v>
      </c>
      <c r="B949" s="0" t="s">
        <v>155</v>
      </c>
      <c r="C949" s="0" t="s">
        <v>732</v>
      </c>
      <c r="D949" s="0" t="n">
        <v>0</v>
      </c>
      <c r="E949" s="7" t="n">
        <v>0</v>
      </c>
      <c r="F949" s="7" t="n">
        <v>0</v>
      </c>
    </row>
    <row r="950" customFormat="false" ht="15.8" hidden="false" customHeight="false" outlineLevel="0" collapsed="false">
      <c r="A950" s="0" t="s">
        <v>661</v>
      </c>
      <c r="B950" s="0" t="s">
        <v>239</v>
      </c>
      <c r="C950" s="0" t="s">
        <v>733</v>
      </c>
      <c r="D950" s="0" t="n">
        <v>0</v>
      </c>
      <c r="E950" s="7" t="n">
        <v>0</v>
      </c>
      <c r="F950" s="7" t="n">
        <v>0</v>
      </c>
    </row>
    <row r="951" customFormat="false" ht="15.8" hidden="false" customHeight="false" outlineLevel="0" collapsed="false">
      <c r="A951" s="0" t="s">
        <v>661</v>
      </c>
      <c r="B951" s="0" t="s">
        <v>738</v>
      </c>
      <c r="C951" s="0" t="s">
        <v>738</v>
      </c>
      <c r="D951" s="0" t="n">
        <v>0.15</v>
      </c>
      <c r="E951" s="7" t="n">
        <v>20</v>
      </c>
      <c r="F951" s="7" t="n">
        <v>0</v>
      </c>
    </row>
    <row r="952" customFormat="false" ht="15.8" hidden="false" customHeight="false" outlineLevel="0" collapsed="false">
      <c r="A952" s="0" t="s">
        <v>854</v>
      </c>
      <c r="B952" s="0" t="s">
        <v>155</v>
      </c>
      <c r="C952" s="0" t="s">
        <v>732</v>
      </c>
      <c r="D952" s="0" t="n">
        <v>0.338466069836819</v>
      </c>
      <c r="E952" s="7" t="n">
        <v>195.904314677367</v>
      </c>
      <c r="F952" s="7" t="n">
        <v>1120.72374912375</v>
      </c>
    </row>
    <row r="953" customFormat="false" ht="15.8" hidden="false" customHeight="false" outlineLevel="0" collapsed="false">
      <c r="A953" s="0" t="s">
        <v>854</v>
      </c>
      <c r="B953" s="0" t="s">
        <v>155</v>
      </c>
      <c r="C953" s="0" t="s">
        <v>734</v>
      </c>
      <c r="D953" s="0" t="n">
        <v>0.0639390890812998</v>
      </c>
      <c r="E953" s="7" t="n">
        <v>90.1218987603058</v>
      </c>
      <c r="F953" s="7" t="n">
        <v>1120.72374912375</v>
      </c>
    </row>
    <row r="954" customFormat="false" ht="15.8" hidden="false" customHeight="false" outlineLevel="0" collapsed="false">
      <c r="A954" s="0" t="s">
        <v>854</v>
      </c>
      <c r="B954" s="0" t="s">
        <v>155</v>
      </c>
      <c r="C954" s="0" t="s">
        <v>736</v>
      </c>
      <c r="D954" s="0" t="n">
        <v>0.10565601104855</v>
      </c>
      <c r="E954" s="7" t="n">
        <v>107.047319644254</v>
      </c>
      <c r="F954" s="7" t="n">
        <v>1120.72374912375</v>
      </c>
    </row>
    <row r="955" customFormat="false" ht="15.8" hidden="false" customHeight="false" outlineLevel="0" collapsed="false">
      <c r="A955" s="0" t="s">
        <v>854</v>
      </c>
      <c r="B955" s="0" t="s">
        <v>738</v>
      </c>
      <c r="C955" s="0" t="s">
        <v>738</v>
      </c>
      <c r="D955" s="0" t="n">
        <v>0.15</v>
      </c>
      <c r="E955" s="7" t="n">
        <v>20</v>
      </c>
      <c r="F955" s="7" t="n">
        <v>0</v>
      </c>
    </row>
    <row r="956" customFormat="false" ht="15.8" hidden="false" customHeight="false" outlineLevel="0" collapsed="false">
      <c r="A956" s="0" t="s">
        <v>855</v>
      </c>
      <c r="B956" s="0" t="s">
        <v>155</v>
      </c>
      <c r="C956" s="0" t="s">
        <v>732</v>
      </c>
      <c r="D956" s="0" t="n">
        <v>0.338466069836819</v>
      </c>
      <c r="E956" s="7" t="n">
        <v>195.904314677367</v>
      </c>
      <c r="F956" s="7" t="n">
        <v>1120.72374912375</v>
      </c>
    </row>
    <row r="957" customFormat="false" ht="15.8" hidden="false" customHeight="false" outlineLevel="0" collapsed="false">
      <c r="A957" s="0" t="s">
        <v>855</v>
      </c>
      <c r="B957" s="0" t="s">
        <v>155</v>
      </c>
      <c r="C957" s="0" t="s">
        <v>734</v>
      </c>
      <c r="D957" s="0" t="n">
        <v>0.0639390890812998</v>
      </c>
      <c r="E957" s="7" t="n">
        <v>90.1218987603058</v>
      </c>
      <c r="F957" s="7" t="n">
        <v>1120.72374912375</v>
      </c>
    </row>
    <row r="958" customFormat="false" ht="15.8" hidden="false" customHeight="false" outlineLevel="0" collapsed="false">
      <c r="A958" s="0" t="s">
        <v>855</v>
      </c>
      <c r="B958" s="0" t="s">
        <v>155</v>
      </c>
      <c r="C958" s="0" t="s">
        <v>736</v>
      </c>
      <c r="D958" s="0" t="n">
        <v>0.10565601104855</v>
      </c>
      <c r="E958" s="7" t="n">
        <v>107.047319644254</v>
      </c>
      <c r="F958" s="7" t="n">
        <v>1120.72374912375</v>
      </c>
    </row>
    <row r="959" customFormat="false" ht="15.8" hidden="false" customHeight="false" outlineLevel="0" collapsed="false">
      <c r="A959" s="0" t="s">
        <v>855</v>
      </c>
      <c r="B959" s="0" t="s">
        <v>738</v>
      </c>
      <c r="C959" s="0" t="s">
        <v>738</v>
      </c>
      <c r="D959" s="0" t="n">
        <v>0.15</v>
      </c>
      <c r="E959" s="7" t="n">
        <v>20</v>
      </c>
      <c r="F959" s="7" t="n">
        <v>0</v>
      </c>
    </row>
    <row r="960" customFormat="false" ht="15.8" hidden="false" customHeight="false" outlineLevel="0" collapsed="false">
      <c r="A960" s="0" t="s">
        <v>856</v>
      </c>
      <c r="B960" s="0" t="s">
        <v>155</v>
      </c>
      <c r="C960" s="0" t="s">
        <v>732</v>
      </c>
      <c r="D960" s="0" t="n">
        <v>0.338466069836819</v>
      </c>
      <c r="E960" s="7" t="n">
        <v>195.904314677367</v>
      </c>
      <c r="F960" s="7" t="n">
        <v>1120.72374912375</v>
      </c>
    </row>
    <row r="961" customFormat="false" ht="15.8" hidden="false" customHeight="false" outlineLevel="0" collapsed="false">
      <c r="A961" s="0" t="s">
        <v>856</v>
      </c>
      <c r="B961" s="0" t="s">
        <v>155</v>
      </c>
      <c r="C961" s="0" t="s">
        <v>734</v>
      </c>
      <c r="D961" s="0" t="n">
        <v>0.0639390890812998</v>
      </c>
      <c r="E961" s="7" t="n">
        <v>90.1218987603058</v>
      </c>
      <c r="F961" s="7" t="n">
        <v>1120.72374912375</v>
      </c>
    </row>
    <row r="962" customFormat="false" ht="15.8" hidden="false" customHeight="false" outlineLevel="0" collapsed="false">
      <c r="A962" s="0" t="s">
        <v>856</v>
      </c>
      <c r="B962" s="0" t="s">
        <v>155</v>
      </c>
      <c r="C962" s="0" t="s">
        <v>736</v>
      </c>
      <c r="D962" s="0" t="n">
        <v>0.10565601104855</v>
      </c>
      <c r="E962" s="7" t="n">
        <v>107.047319644254</v>
      </c>
      <c r="F962" s="7" t="n">
        <v>1120.72374912375</v>
      </c>
    </row>
    <row r="963" customFormat="false" ht="15.8" hidden="false" customHeight="false" outlineLevel="0" collapsed="false">
      <c r="A963" s="0" t="s">
        <v>856</v>
      </c>
      <c r="B963" s="0" t="s">
        <v>738</v>
      </c>
      <c r="C963" s="0" t="s">
        <v>738</v>
      </c>
      <c r="D963" s="0" t="n">
        <v>0.15</v>
      </c>
      <c r="E963" s="7" t="n">
        <v>20</v>
      </c>
      <c r="F963" s="7" t="n">
        <v>0</v>
      </c>
    </row>
    <row r="964" customFormat="false" ht="15.8" hidden="false" customHeight="false" outlineLevel="0" collapsed="false">
      <c r="A964" s="0" t="s">
        <v>857</v>
      </c>
      <c r="B964" s="0" t="s">
        <v>155</v>
      </c>
      <c r="C964" s="0" t="s">
        <v>732</v>
      </c>
      <c r="D964" s="0" t="n">
        <v>0.338466069836819</v>
      </c>
      <c r="E964" s="7" t="n">
        <v>195.904314677367</v>
      </c>
      <c r="F964" s="7" t="n">
        <v>1120.72374912375</v>
      </c>
    </row>
    <row r="965" customFormat="false" ht="15.8" hidden="false" customHeight="false" outlineLevel="0" collapsed="false">
      <c r="A965" s="0" t="s">
        <v>857</v>
      </c>
      <c r="B965" s="0" t="s">
        <v>155</v>
      </c>
      <c r="C965" s="0" t="s">
        <v>734</v>
      </c>
      <c r="D965" s="0" t="n">
        <v>0.0639390890812998</v>
      </c>
      <c r="E965" s="7" t="n">
        <v>90.1218987603058</v>
      </c>
      <c r="F965" s="7" t="n">
        <v>1120.72374912375</v>
      </c>
    </row>
    <row r="966" customFormat="false" ht="15.8" hidden="false" customHeight="false" outlineLevel="0" collapsed="false">
      <c r="A966" s="0" t="s">
        <v>857</v>
      </c>
      <c r="B966" s="0" t="s">
        <v>155</v>
      </c>
      <c r="C966" s="0" t="s">
        <v>736</v>
      </c>
      <c r="D966" s="0" t="n">
        <v>0.10565601104855</v>
      </c>
      <c r="E966" s="7" t="n">
        <v>107.047319644254</v>
      </c>
      <c r="F966" s="7" t="n">
        <v>1120.72374912375</v>
      </c>
    </row>
    <row r="967" customFormat="false" ht="15.8" hidden="false" customHeight="false" outlineLevel="0" collapsed="false">
      <c r="A967" s="0" t="s">
        <v>857</v>
      </c>
      <c r="B967" s="0" t="s">
        <v>738</v>
      </c>
      <c r="C967" s="0" t="s">
        <v>738</v>
      </c>
      <c r="D967" s="0" t="n">
        <v>0.15</v>
      </c>
      <c r="E967" s="7" t="n">
        <v>20</v>
      </c>
      <c r="F967" s="7" t="n">
        <v>0</v>
      </c>
    </row>
    <row r="968" customFormat="false" ht="15.8" hidden="false" customHeight="false" outlineLevel="0" collapsed="false">
      <c r="A968" s="0" t="s">
        <v>858</v>
      </c>
      <c r="B968" s="0" t="s">
        <v>155</v>
      </c>
      <c r="C968" s="0" t="s">
        <v>732</v>
      </c>
      <c r="D968" s="0" t="n">
        <v>0.338466069836819</v>
      </c>
      <c r="E968" s="7" t="n">
        <v>195.904314677367</v>
      </c>
      <c r="F968" s="7" t="n">
        <v>1120.72374912375</v>
      </c>
    </row>
    <row r="969" customFormat="false" ht="15.8" hidden="false" customHeight="false" outlineLevel="0" collapsed="false">
      <c r="A969" s="0" t="s">
        <v>858</v>
      </c>
      <c r="B969" s="0" t="s">
        <v>155</v>
      </c>
      <c r="C969" s="0" t="s">
        <v>734</v>
      </c>
      <c r="D969" s="0" t="n">
        <v>0.0639390890812998</v>
      </c>
      <c r="E969" s="7" t="n">
        <v>90.1218987603058</v>
      </c>
      <c r="F969" s="7" t="n">
        <v>1120.72374912375</v>
      </c>
    </row>
    <row r="970" customFormat="false" ht="15.8" hidden="false" customHeight="false" outlineLevel="0" collapsed="false">
      <c r="A970" s="0" t="s">
        <v>858</v>
      </c>
      <c r="B970" s="0" t="s">
        <v>155</v>
      </c>
      <c r="C970" s="0" t="s">
        <v>736</v>
      </c>
      <c r="D970" s="0" t="n">
        <v>0.10565601104855</v>
      </c>
      <c r="E970" s="7" t="n">
        <v>107.047319644254</v>
      </c>
      <c r="F970" s="7" t="n">
        <v>1120.72374912375</v>
      </c>
    </row>
    <row r="971" customFormat="false" ht="15.8" hidden="false" customHeight="false" outlineLevel="0" collapsed="false">
      <c r="A971" s="0" t="s">
        <v>858</v>
      </c>
      <c r="B971" s="0" t="s">
        <v>738</v>
      </c>
      <c r="C971" s="0" t="s">
        <v>738</v>
      </c>
      <c r="D971" s="0" t="n">
        <v>0.15</v>
      </c>
      <c r="E971" s="7" t="n">
        <v>20</v>
      </c>
      <c r="F971" s="7" t="n">
        <v>0</v>
      </c>
    </row>
    <row r="972" customFormat="false" ht="15.8" hidden="false" customHeight="false" outlineLevel="0" collapsed="false">
      <c r="A972" s="0" t="s">
        <v>272</v>
      </c>
      <c r="B972" s="0" t="s">
        <v>155</v>
      </c>
      <c r="C972" s="0" t="s">
        <v>734</v>
      </c>
      <c r="D972" s="0" t="n">
        <v>0.192449314629292</v>
      </c>
      <c r="E972" s="7" t="n">
        <v>187.6975308</v>
      </c>
      <c r="F972" s="7" t="n">
        <v>759.09212937</v>
      </c>
    </row>
    <row r="973" customFormat="false" ht="15.8" hidden="false" customHeight="false" outlineLevel="0" collapsed="false">
      <c r="A973" s="0" t="s">
        <v>272</v>
      </c>
      <c r="B973" s="0" t="s">
        <v>239</v>
      </c>
      <c r="C973" s="0" t="s">
        <v>735</v>
      </c>
      <c r="D973" s="0" t="n">
        <v>0.073398058887185</v>
      </c>
      <c r="E973" s="7" t="n">
        <v>187.6975308</v>
      </c>
      <c r="F973" s="7" t="n">
        <v>759.09212937</v>
      </c>
    </row>
    <row r="974" customFormat="false" ht="15.8" hidden="false" customHeight="false" outlineLevel="0" collapsed="false">
      <c r="A974" s="0" t="s">
        <v>272</v>
      </c>
      <c r="B974" s="0" t="s">
        <v>155</v>
      </c>
      <c r="C974" s="0" t="s">
        <v>736</v>
      </c>
      <c r="D974" s="0" t="n">
        <v>0.328208133476312</v>
      </c>
      <c r="E974" s="7" t="n">
        <v>240.6728394</v>
      </c>
      <c r="F974" s="7" t="n">
        <v>2113.935646815</v>
      </c>
    </row>
    <row r="975" customFormat="false" ht="15.8" hidden="false" customHeight="false" outlineLevel="0" collapsed="false">
      <c r="A975" s="0" t="s">
        <v>272</v>
      </c>
      <c r="B975" s="0" t="s">
        <v>239</v>
      </c>
      <c r="C975" s="0" t="s">
        <v>737</v>
      </c>
      <c r="D975" s="0" t="n">
        <v>0.125174984148688</v>
      </c>
      <c r="E975" s="7" t="n">
        <v>187.6975308</v>
      </c>
      <c r="F975" s="7" t="n">
        <v>759.09212937</v>
      </c>
    </row>
    <row r="976" customFormat="false" ht="15.8" hidden="false" customHeight="false" outlineLevel="0" collapsed="false">
      <c r="A976" s="0" t="s">
        <v>272</v>
      </c>
      <c r="B976" s="0" t="s">
        <v>155</v>
      </c>
      <c r="C976" s="0" t="s">
        <v>732</v>
      </c>
      <c r="D976" s="0" t="n">
        <v>0.828808417869474</v>
      </c>
      <c r="E976" s="7" t="n">
        <v>337.9228394</v>
      </c>
      <c r="F976" s="7" t="n">
        <v>2113.935646815</v>
      </c>
    </row>
    <row r="977" customFormat="false" ht="15.8" hidden="false" customHeight="false" outlineLevel="0" collapsed="false">
      <c r="A977" s="0" t="s">
        <v>272</v>
      </c>
      <c r="B977" s="0" t="s">
        <v>239</v>
      </c>
      <c r="C977" s="0" t="s">
        <v>733</v>
      </c>
      <c r="D977" s="0" t="n">
        <v>0.284488600337926</v>
      </c>
      <c r="E977" s="7" t="n">
        <v>187.6975308</v>
      </c>
      <c r="F977" s="7" t="n">
        <v>759.09212937</v>
      </c>
    </row>
    <row r="978" customFormat="false" ht="15.8" hidden="false" customHeight="false" outlineLevel="0" collapsed="false">
      <c r="A978" s="0" t="s">
        <v>272</v>
      </c>
      <c r="B978" s="0" t="s">
        <v>738</v>
      </c>
      <c r="C978" s="0" t="s">
        <v>738</v>
      </c>
      <c r="D978" s="0" t="n">
        <v>0.15</v>
      </c>
      <c r="E978" s="7" t="n">
        <v>20</v>
      </c>
      <c r="F978" s="7" t="n">
        <v>0</v>
      </c>
    </row>
    <row r="979" customFormat="false" ht="15.8" hidden="false" customHeight="false" outlineLevel="0" collapsed="false">
      <c r="A979" s="0" t="s">
        <v>483</v>
      </c>
      <c r="B979" s="0" t="s">
        <v>155</v>
      </c>
      <c r="C979" s="0" t="s">
        <v>734</v>
      </c>
      <c r="D979" s="0" t="n">
        <v>0.220731419825736</v>
      </c>
      <c r="E979" s="7" t="n">
        <v>187.6975308</v>
      </c>
      <c r="F979" s="7" t="n">
        <v>763.578306617143</v>
      </c>
    </row>
    <row r="980" customFormat="false" ht="15.8" hidden="false" customHeight="false" outlineLevel="0" collapsed="false">
      <c r="A980" s="0" t="s">
        <v>483</v>
      </c>
      <c r="B980" s="0" t="s">
        <v>239</v>
      </c>
      <c r="C980" s="0" t="s">
        <v>735</v>
      </c>
      <c r="D980" s="0" t="n">
        <v>0.08302491048271</v>
      </c>
      <c r="E980" s="7" t="n">
        <v>187.6975308</v>
      </c>
      <c r="F980" s="7" t="n">
        <v>763.578306617143</v>
      </c>
    </row>
    <row r="981" customFormat="false" ht="15.8" hidden="false" customHeight="false" outlineLevel="0" collapsed="false">
      <c r="A981" s="0" t="s">
        <v>483</v>
      </c>
      <c r="B981" s="0" t="s">
        <v>155</v>
      </c>
      <c r="C981" s="0" t="s">
        <v>736</v>
      </c>
      <c r="D981" s="0" t="n">
        <v>0.367885699709561</v>
      </c>
      <c r="E981" s="7" t="n">
        <v>240.6728394</v>
      </c>
      <c r="F981" s="7" t="n">
        <v>2125.80052776</v>
      </c>
    </row>
    <row r="982" customFormat="false" ht="15.8" hidden="false" customHeight="false" outlineLevel="0" collapsed="false">
      <c r="A982" s="0" t="s">
        <v>483</v>
      </c>
      <c r="B982" s="0" t="s">
        <v>239</v>
      </c>
      <c r="C982" s="0" t="s">
        <v>737</v>
      </c>
      <c r="D982" s="0" t="n">
        <v>0.138374850804517</v>
      </c>
      <c r="E982" s="7" t="n">
        <v>187.6975308</v>
      </c>
      <c r="F982" s="7" t="n">
        <v>763.578306617143</v>
      </c>
    </row>
    <row r="983" customFormat="false" ht="15.8" hidden="false" customHeight="false" outlineLevel="0" collapsed="false">
      <c r="A983" s="0" t="s">
        <v>483</v>
      </c>
      <c r="B983" s="0" t="s">
        <v>155</v>
      </c>
      <c r="C983" s="0" t="s">
        <v>732</v>
      </c>
      <c r="D983" s="0" t="n">
        <v>0.818833911390582</v>
      </c>
      <c r="E983" s="7" t="n">
        <v>337.9228394</v>
      </c>
      <c r="F983" s="7" t="n">
        <v>2125.80052776</v>
      </c>
    </row>
    <row r="984" customFormat="false" ht="15.8" hidden="false" customHeight="false" outlineLevel="0" collapsed="false">
      <c r="A984" s="0" t="s">
        <v>483</v>
      </c>
      <c r="B984" s="0" t="s">
        <v>239</v>
      </c>
      <c r="C984" s="0" t="s">
        <v>733</v>
      </c>
      <c r="D984" s="0" t="n">
        <v>0.277193210746227</v>
      </c>
      <c r="E984" s="7" t="n">
        <v>187.6975308</v>
      </c>
      <c r="F984" s="7" t="n">
        <v>763.578306617143</v>
      </c>
    </row>
    <row r="985" customFormat="false" ht="15.8" hidden="false" customHeight="false" outlineLevel="0" collapsed="false">
      <c r="A985" s="0" t="s">
        <v>483</v>
      </c>
      <c r="B985" s="0" t="s">
        <v>738</v>
      </c>
      <c r="C985" s="0" t="s">
        <v>738</v>
      </c>
      <c r="D985" s="0" t="n">
        <v>0.15</v>
      </c>
      <c r="E985" s="7" t="n">
        <v>20</v>
      </c>
      <c r="F985" s="7" t="n">
        <v>0</v>
      </c>
    </row>
    <row r="986" customFormat="false" ht="15.8" hidden="false" customHeight="false" outlineLevel="0" collapsed="false">
      <c r="A986" s="0" t="s">
        <v>622</v>
      </c>
      <c r="B986" s="0" t="s">
        <v>155</v>
      </c>
      <c r="C986" s="0" t="s">
        <v>734</v>
      </c>
      <c r="D986" s="0" t="n">
        <v>0.192312968966213</v>
      </c>
      <c r="E986" s="7" t="n">
        <v>187.6975308</v>
      </c>
      <c r="F986" s="7" t="n">
        <v>759.09212937</v>
      </c>
    </row>
    <row r="987" customFormat="false" ht="15.8" hidden="false" customHeight="false" outlineLevel="0" collapsed="false">
      <c r="A987" s="0" t="s">
        <v>622</v>
      </c>
      <c r="B987" s="0" t="s">
        <v>239</v>
      </c>
      <c r="C987" s="0" t="s">
        <v>735</v>
      </c>
      <c r="D987" s="0" t="n">
        <v>0.07358436198846</v>
      </c>
      <c r="E987" s="7" t="n">
        <v>187.6975308</v>
      </c>
      <c r="F987" s="7" t="n">
        <v>759.09212937</v>
      </c>
    </row>
    <row r="988" customFormat="false" ht="15.8" hidden="false" customHeight="false" outlineLevel="0" collapsed="false">
      <c r="A988" s="0" t="s">
        <v>622</v>
      </c>
      <c r="B988" s="0" t="s">
        <v>155</v>
      </c>
      <c r="C988" s="0" t="s">
        <v>736</v>
      </c>
      <c r="D988" s="0" t="n">
        <v>0.327975605988891</v>
      </c>
      <c r="E988" s="7" t="n">
        <v>240.6728394</v>
      </c>
      <c r="F988" s="7" t="n">
        <v>2113.935646815</v>
      </c>
    </row>
    <row r="989" customFormat="false" ht="15.8" hidden="false" customHeight="false" outlineLevel="0" collapsed="false">
      <c r="A989" s="0" t="s">
        <v>622</v>
      </c>
      <c r="B989" s="0" t="s">
        <v>239</v>
      </c>
      <c r="C989" s="0" t="s">
        <v>737</v>
      </c>
      <c r="D989" s="0" t="n">
        <v>0.125492710367916</v>
      </c>
      <c r="E989" s="7" t="n">
        <v>187.6975308</v>
      </c>
      <c r="F989" s="7" t="n">
        <v>759.09212937</v>
      </c>
    </row>
    <row r="990" customFormat="false" ht="15.8" hidden="false" customHeight="false" outlineLevel="0" collapsed="false">
      <c r="A990" s="0" t="s">
        <v>622</v>
      </c>
      <c r="B990" s="0" t="s">
        <v>155</v>
      </c>
      <c r="C990" s="0" t="s">
        <v>732</v>
      </c>
      <c r="D990" s="0" t="n">
        <v>0.828221227244674</v>
      </c>
      <c r="E990" s="7" t="n">
        <v>337.9228394</v>
      </c>
      <c r="F990" s="7" t="n">
        <v>2113.935646815</v>
      </c>
    </row>
    <row r="991" customFormat="false" ht="15.8" hidden="false" customHeight="false" outlineLevel="0" collapsed="false">
      <c r="A991" s="0" t="s">
        <v>622</v>
      </c>
      <c r="B991" s="0" t="s">
        <v>239</v>
      </c>
      <c r="C991" s="0" t="s">
        <v>733</v>
      </c>
      <c r="D991" s="0" t="n">
        <v>0.285210705381628</v>
      </c>
      <c r="E991" s="7" t="n">
        <v>187.6975308</v>
      </c>
      <c r="F991" s="7" t="n">
        <v>759.09212937</v>
      </c>
    </row>
    <row r="992" customFormat="false" ht="15.8" hidden="false" customHeight="false" outlineLevel="0" collapsed="false">
      <c r="A992" s="0" t="s">
        <v>622</v>
      </c>
      <c r="B992" s="0" t="s">
        <v>738</v>
      </c>
      <c r="C992" s="0" t="s">
        <v>738</v>
      </c>
      <c r="D992" s="0" t="n">
        <v>0.15</v>
      </c>
      <c r="E992" s="7" t="n">
        <v>20</v>
      </c>
      <c r="F992" s="7" t="n">
        <v>0</v>
      </c>
    </row>
    <row r="993" customFormat="false" ht="15.8" hidden="false" customHeight="false" outlineLevel="0" collapsed="false">
      <c r="A993" s="0" t="s">
        <v>859</v>
      </c>
      <c r="B993" s="0" t="s">
        <v>155</v>
      </c>
      <c r="C993" s="0" t="s">
        <v>732</v>
      </c>
      <c r="D993" s="0" t="n">
        <v>0.338466069836819</v>
      </c>
      <c r="E993" s="7" t="n">
        <v>195.904314677367</v>
      </c>
      <c r="F993" s="7" t="n">
        <v>2113.935646815</v>
      </c>
    </row>
    <row r="994" customFormat="false" ht="15.8" hidden="false" customHeight="false" outlineLevel="0" collapsed="false">
      <c r="A994" s="0" t="s">
        <v>859</v>
      </c>
      <c r="B994" s="0" t="s">
        <v>155</v>
      </c>
      <c r="C994" s="0" t="s">
        <v>734</v>
      </c>
      <c r="D994" s="0" t="n">
        <v>0.0639390890812998</v>
      </c>
      <c r="E994" s="7" t="n">
        <v>90.1218987603058</v>
      </c>
      <c r="F994" s="7" t="n">
        <v>759.09212937</v>
      </c>
    </row>
    <row r="995" customFormat="false" ht="15.8" hidden="false" customHeight="false" outlineLevel="0" collapsed="false">
      <c r="A995" s="0" t="s">
        <v>859</v>
      </c>
      <c r="B995" s="0" t="s">
        <v>155</v>
      </c>
      <c r="C995" s="0" t="s">
        <v>736</v>
      </c>
      <c r="D995" s="0" t="n">
        <v>0.10565601104855</v>
      </c>
      <c r="E995" s="7" t="n">
        <v>107.047319644254</v>
      </c>
      <c r="F995" s="7" t="n">
        <v>2113.935646815</v>
      </c>
    </row>
    <row r="996" customFormat="false" ht="15.8" hidden="false" customHeight="false" outlineLevel="0" collapsed="false">
      <c r="A996" s="0" t="s">
        <v>859</v>
      </c>
      <c r="B996" s="0" t="s">
        <v>738</v>
      </c>
      <c r="C996" s="0" t="s">
        <v>738</v>
      </c>
      <c r="D996" s="0" t="n">
        <v>0.15</v>
      </c>
      <c r="E996" s="7" t="n">
        <v>20</v>
      </c>
      <c r="F996" s="7" t="n">
        <v>0</v>
      </c>
    </row>
    <row r="997" customFormat="false" ht="15.8" hidden="false" customHeight="false" outlineLevel="0" collapsed="false">
      <c r="A997" s="0" t="s">
        <v>860</v>
      </c>
      <c r="B997" s="0" t="s">
        <v>155</v>
      </c>
      <c r="C997" s="0" t="s">
        <v>732</v>
      </c>
      <c r="D997" s="0" t="n">
        <v>0.338466069836819</v>
      </c>
      <c r="E997" s="7" t="n">
        <v>195.904314677367</v>
      </c>
      <c r="F997" s="7" t="n">
        <v>2113.935646815</v>
      </c>
    </row>
    <row r="998" customFormat="false" ht="15.8" hidden="false" customHeight="false" outlineLevel="0" collapsed="false">
      <c r="A998" s="0" t="s">
        <v>860</v>
      </c>
      <c r="B998" s="0" t="s">
        <v>155</v>
      </c>
      <c r="C998" s="0" t="s">
        <v>734</v>
      </c>
      <c r="D998" s="0" t="n">
        <v>0.0639390890812998</v>
      </c>
      <c r="E998" s="7" t="n">
        <v>90.1218987603058</v>
      </c>
      <c r="F998" s="7" t="n">
        <v>759.09212937</v>
      </c>
    </row>
    <row r="999" customFormat="false" ht="15.8" hidden="false" customHeight="false" outlineLevel="0" collapsed="false">
      <c r="A999" s="0" t="s">
        <v>860</v>
      </c>
      <c r="B999" s="0" t="s">
        <v>155</v>
      </c>
      <c r="C999" s="0" t="s">
        <v>736</v>
      </c>
      <c r="D999" s="0" t="n">
        <v>0.10565601104855</v>
      </c>
      <c r="E999" s="7" t="n">
        <v>107.047319644254</v>
      </c>
      <c r="F999" s="7" t="n">
        <v>2113.935646815</v>
      </c>
    </row>
    <row r="1000" customFormat="false" ht="15.8" hidden="false" customHeight="false" outlineLevel="0" collapsed="false">
      <c r="A1000" s="0" t="s">
        <v>860</v>
      </c>
      <c r="B1000" s="0" t="s">
        <v>738</v>
      </c>
      <c r="C1000" s="0" t="s">
        <v>738</v>
      </c>
      <c r="D1000" s="0" t="n">
        <v>0.15</v>
      </c>
      <c r="E1000" s="7" t="n">
        <v>20</v>
      </c>
      <c r="F1000" s="7" t="n">
        <v>0</v>
      </c>
    </row>
    <row r="1001" customFormat="false" ht="15.8" hidden="false" customHeight="false" outlineLevel="0" collapsed="false">
      <c r="A1001" s="0" t="s">
        <v>861</v>
      </c>
      <c r="B1001" s="0" t="s">
        <v>155</v>
      </c>
      <c r="C1001" s="0" t="s">
        <v>732</v>
      </c>
      <c r="D1001" s="0" t="n">
        <v>0.338466069836819</v>
      </c>
      <c r="E1001" s="7" t="n">
        <v>195.904314677367</v>
      </c>
      <c r="F1001" s="7" t="n">
        <v>2113.935646815</v>
      </c>
    </row>
    <row r="1002" customFormat="false" ht="15.8" hidden="false" customHeight="false" outlineLevel="0" collapsed="false">
      <c r="A1002" s="0" t="s">
        <v>861</v>
      </c>
      <c r="B1002" s="0" t="s">
        <v>155</v>
      </c>
      <c r="C1002" s="0" t="s">
        <v>734</v>
      </c>
      <c r="D1002" s="0" t="n">
        <v>0.0639390890812998</v>
      </c>
      <c r="E1002" s="7" t="n">
        <v>90.1218987603058</v>
      </c>
      <c r="F1002" s="7" t="n">
        <v>759.09212937</v>
      </c>
    </row>
    <row r="1003" customFormat="false" ht="15.8" hidden="false" customHeight="false" outlineLevel="0" collapsed="false">
      <c r="A1003" s="0" t="s">
        <v>861</v>
      </c>
      <c r="B1003" s="0" t="s">
        <v>155</v>
      </c>
      <c r="C1003" s="0" t="s">
        <v>736</v>
      </c>
      <c r="D1003" s="0" t="n">
        <v>0.10565601104855</v>
      </c>
      <c r="E1003" s="7" t="n">
        <v>107.047319644254</v>
      </c>
      <c r="F1003" s="7" t="n">
        <v>2113.935646815</v>
      </c>
    </row>
    <row r="1004" customFormat="false" ht="15.8" hidden="false" customHeight="false" outlineLevel="0" collapsed="false">
      <c r="A1004" s="0" t="s">
        <v>861</v>
      </c>
      <c r="B1004" s="0" t="s">
        <v>738</v>
      </c>
      <c r="C1004" s="0" t="s">
        <v>738</v>
      </c>
      <c r="D1004" s="0" t="n">
        <v>0.15</v>
      </c>
      <c r="E1004" s="7" t="n">
        <v>20</v>
      </c>
      <c r="F1004" s="7" t="n">
        <v>0</v>
      </c>
    </row>
    <row r="1005" customFormat="false" ht="15.8" hidden="false" customHeight="false" outlineLevel="0" collapsed="false">
      <c r="A1005" s="0" t="s">
        <v>862</v>
      </c>
      <c r="B1005" s="0" t="s">
        <v>155</v>
      </c>
      <c r="C1005" s="0" t="s">
        <v>732</v>
      </c>
      <c r="D1005" s="0" t="n">
        <v>0.338466069836819</v>
      </c>
      <c r="E1005" s="7" t="n">
        <v>195.904314677367</v>
      </c>
      <c r="F1005" s="7" t="n">
        <v>2113.935646815</v>
      </c>
    </row>
    <row r="1006" customFormat="false" ht="15.8" hidden="false" customHeight="false" outlineLevel="0" collapsed="false">
      <c r="A1006" s="0" t="s">
        <v>862</v>
      </c>
      <c r="B1006" s="0" t="s">
        <v>155</v>
      </c>
      <c r="C1006" s="0" t="s">
        <v>734</v>
      </c>
      <c r="D1006" s="0" t="n">
        <v>0.0639390890812998</v>
      </c>
      <c r="E1006" s="7" t="n">
        <v>90.1218987603058</v>
      </c>
      <c r="F1006" s="7" t="n">
        <v>759.09212937</v>
      </c>
    </row>
    <row r="1007" customFormat="false" ht="15.8" hidden="false" customHeight="false" outlineLevel="0" collapsed="false">
      <c r="A1007" s="0" t="s">
        <v>862</v>
      </c>
      <c r="B1007" s="0" t="s">
        <v>155</v>
      </c>
      <c r="C1007" s="0" t="s">
        <v>736</v>
      </c>
      <c r="D1007" s="0" t="n">
        <v>0.10565601104855</v>
      </c>
      <c r="E1007" s="7" t="n">
        <v>107.047319644254</v>
      </c>
      <c r="F1007" s="7" t="n">
        <v>2113.935646815</v>
      </c>
    </row>
    <row r="1008" customFormat="false" ht="15.8" hidden="false" customHeight="false" outlineLevel="0" collapsed="false">
      <c r="A1008" s="0" t="s">
        <v>862</v>
      </c>
      <c r="B1008" s="0" t="s">
        <v>738</v>
      </c>
      <c r="C1008" s="0" t="s">
        <v>738</v>
      </c>
      <c r="D1008" s="0" t="n">
        <v>0.15</v>
      </c>
      <c r="E1008" s="7" t="n">
        <v>20</v>
      </c>
      <c r="F1008" s="7" t="n">
        <v>0</v>
      </c>
    </row>
    <row r="1009" customFormat="false" ht="15.8" hidden="false" customHeight="false" outlineLevel="0" collapsed="false">
      <c r="A1009" s="0" t="s">
        <v>863</v>
      </c>
      <c r="B1009" s="0" t="s">
        <v>155</v>
      </c>
      <c r="C1009" s="0" t="s">
        <v>732</v>
      </c>
      <c r="D1009" s="0" t="n">
        <v>0.338466069836819</v>
      </c>
      <c r="E1009" s="7" t="n">
        <v>195.904314677367</v>
      </c>
      <c r="F1009" s="7" t="n">
        <v>2113.935646815</v>
      </c>
    </row>
    <row r="1010" customFormat="false" ht="15.8" hidden="false" customHeight="false" outlineLevel="0" collapsed="false">
      <c r="A1010" s="0" t="s">
        <v>863</v>
      </c>
      <c r="B1010" s="0" t="s">
        <v>155</v>
      </c>
      <c r="C1010" s="0" t="s">
        <v>734</v>
      </c>
      <c r="D1010" s="0" t="n">
        <v>0.0639390890812998</v>
      </c>
      <c r="E1010" s="7" t="n">
        <v>90.1218987603058</v>
      </c>
      <c r="F1010" s="7" t="n">
        <v>759.09212937</v>
      </c>
    </row>
    <row r="1011" customFormat="false" ht="15.8" hidden="false" customHeight="false" outlineLevel="0" collapsed="false">
      <c r="A1011" s="0" t="s">
        <v>863</v>
      </c>
      <c r="B1011" s="0" t="s">
        <v>155</v>
      </c>
      <c r="C1011" s="0" t="s">
        <v>736</v>
      </c>
      <c r="D1011" s="0" t="n">
        <v>0.10565601104855</v>
      </c>
      <c r="E1011" s="7" t="n">
        <v>107.047319644254</v>
      </c>
      <c r="F1011" s="7" t="n">
        <v>2113.935646815</v>
      </c>
    </row>
    <row r="1012" customFormat="false" ht="15.8" hidden="false" customHeight="false" outlineLevel="0" collapsed="false">
      <c r="A1012" s="0" t="s">
        <v>863</v>
      </c>
      <c r="B1012" s="0" t="s">
        <v>738</v>
      </c>
      <c r="C1012" s="0" t="s">
        <v>738</v>
      </c>
      <c r="D1012" s="0" t="n">
        <v>0.15</v>
      </c>
      <c r="E1012" s="7" t="n">
        <v>20</v>
      </c>
      <c r="F1012" s="7" t="n">
        <v>0</v>
      </c>
    </row>
    <row r="1013" customFormat="false" ht="15.8" hidden="false" customHeight="false" outlineLevel="0" collapsed="false">
      <c r="A1013" s="0" t="s">
        <v>274</v>
      </c>
      <c r="B1013" s="0" t="s">
        <v>155</v>
      </c>
      <c r="C1013" s="0" t="s">
        <v>734</v>
      </c>
      <c r="D1013" s="0" t="n">
        <v>0.187174913009387</v>
      </c>
      <c r="E1013" s="7" t="n">
        <v>173.1749513</v>
      </c>
      <c r="F1013" s="7" t="n">
        <v>762.502631724</v>
      </c>
    </row>
    <row r="1014" customFormat="false" ht="15.8" hidden="false" customHeight="false" outlineLevel="0" collapsed="false">
      <c r="A1014" s="0" t="s">
        <v>274</v>
      </c>
      <c r="B1014" s="0" t="s">
        <v>239</v>
      </c>
      <c r="C1014" s="0" t="s">
        <v>735</v>
      </c>
      <c r="D1014" s="0" t="n">
        <v>0.0654837001767755</v>
      </c>
      <c r="E1014" s="7" t="n">
        <v>173.1749513</v>
      </c>
      <c r="F1014" s="7" t="n">
        <v>762.502631724</v>
      </c>
    </row>
    <row r="1015" customFormat="false" ht="15.8" hidden="false" customHeight="false" outlineLevel="0" collapsed="false">
      <c r="A1015" s="0" t="s">
        <v>274</v>
      </c>
      <c r="B1015" s="0" t="s">
        <v>155</v>
      </c>
      <c r="C1015" s="0" t="s">
        <v>736</v>
      </c>
      <c r="D1015" s="0" t="n">
        <v>0.31921302993849</v>
      </c>
      <c r="E1015" s="7" t="n">
        <v>221.9225147</v>
      </c>
      <c r="F1015" s="7" t="n">
        <v>2119.63479678</v>
      </c>
    </row>
    <row r="1016" customFormat="false" ht="15.8" hidden="false" customHeight="false" outlineLevel="0" collapsed="false">
      <c r="A1016" s="0" t="s">
        <v>274</v>
      </c>
      <c r="B1016" s="0" t="s">
        <v>239</v>
      </c>
      <c r="C1016" s="0" t="s">
        <v>737</v>
      </c>
      <c r="D1016" s="0" t="n">
        <v>0.111677628208454</v>
      </c>
      <c r="E1016" s="7" t="n">
        <v>173.1749513</v>
      </c>
      <c r="F1016" s="7" t="n">
        <v>762.502631724</v>
      </c>
    </row>
    <row r="1017" customFormat="false" ht="15.8" hidden="false" customHeight="false" outlineLevel="0" collapsed="false">
      <c r="A1017" s="0" t="s">
        <v>274</v>
      </c>
      <c r="B1017" s="0" t="s">
        <v>155</v>
      </c>
      <c r="C1017" s="0" t="s">
        <v>732</v>
      </c>
      <c r="D1017" s="0" t="n">
        <v>0.806093509945681</v>
      </c>
      <c r="E1017" s="7" t="n">
        <v>319.1725147</v>
      </c>
      <c r="F1017" s="7" t="n">
        <v>2119.63479678</v>
      </c>
    </row>
    <row r="1018" customFormat="false" ht="15.8" hidden="false" customHeight="false" outlineLevel="0" collapsed="false">
      <c r="A1018" s="0" t="s">
        <v>274</v>
      </c>
      <c r="B1018" s="0" t="s">
        <v>239</v>
      </c>
      <c r="C1018" s="0" t="s">
        <v>733</v>
      </c>
      <c r="D1018" s="0" t="n">
        <v>0.253812791382851</v>
      </c>
      <c r="E1018" s="7" t="n">
        <v>173.1749513</v>
      </c>
      <c r="F1018" s="7" t="n">
        <v>762.502631724</v>
      </c>
    </row>
    <row r="1019" customFormat="false" ht="15.8" hidden="false" customHeight="false" outlineLevel="0" collapsed="false">
      <c r="A1019" s="0" t="s">
        <v>274</v>
      </c>
      <c r="B1019" s="0" t="s">
        <v>738</v>
      </c>
      <c r="C1019" s="0" t="s">
        <v>738</v>
      </c>
      <c r="D1019" s="0" t="n">
        <v>0.15</v>
      </c>
      <c r="E1019" s="7" t="n">
        <v>20</v>
      </c>
      <c r="F1019" s="7" t="n">
        <v>0</v>
      </c>
    </row>
    <row r="1020" customFormat="false" ht="15.8" hidden="false" customHeight="false" outlineLevel="0" collapsed="false">
      <c r="A1020" s="0" t="s">
        <v>484</v>
      </c>
      <c r="B1020" s="0" t="s">
        <v>155</v>
      </c>
      <c r="C1020" s="0" t="s">
        <v>734</v>
      </c>
      <c r="D1020" s="0" t="n">
        <v>0.219113719941227</v>
      </c>
      <c r="E1020" s="7" t="n">
        <v>173.1749513</v>
      </c>
      <c r="F1020" s="7" t="n">
        <v>747.31652061</v>
      </c>
    </row>
    <row r="1021" customFormat="false" ht="15.8" hidden="false" customHeight="false" outlineLevel="0" collapsed="false">
      <c r="A1021" s="0" t="s">
        <v>484</v>
      </c>
      <c r="B1021" s="0" t="s">
        <v>239</v>
      </c>
      <c r="C1021" s="0" t="s">
        <v>735</v>
      </c>
      <c r="D1021" s="0" t="n">
        <v>0.0775387322887472</v>
      </c>
      <c r="E1021" s="7" t="n">
        <v>173.1749513</v>
      </c>
      <c r="F1021" s="7" t="n">
        <v>747.31652061</v>
      </c>
    </row>
    <row r="1022" customFormat="false" ht="15.8" hidden="false" customHeight="false" outlineLevel="0" collapsed="false">
      <c r="A1022" s="0" t="s">
        <v>484</v>
      </c>
      <c r="B1022" s="0" t="s">
        <v>155</v>
      </c>
      <c r="C1022" s="0" t="s">
        <v>736</v>
      </c>
      <c r="D1022" s="0" t="n">
        <v>0.365189533235378</v>
      </c>
      <c r="E1022" s="7" t="n">
        <v>221.9225147</v>
      </c>
      <c r="F1022" s="7" t="n">
        <v>2078.12500143</v>
      </c>
    </row>
    <row r="1023" customFormat="false" ht="15.8" hidden="false" customHeight="false" outlineLevel="0" collapsed="false">
      <c r="A1023" s="0" t="s">
        <v>484</v>
      </c>
      <c r="B1023" s="0" t="s">
        <v>239</v>
      </c>
      <c r="C1023" s="0" t="s">
        <v>737</v>
      </c>
      <c r="D1023" s="0" t="n">
        <v>0.129231220481245</v>
      </c>
      <c r="E1023" s="7" t="n">
        <v>173.1749513</v>
      </c>
      <c r="F1023" s="7" t="n">
        <v>747.31652061</v>
      </c>
    </row>
    <row r="1024" customFormat="false" ht="15.8" hidden="false" customHeight="false" outlineLevel="0" collapsed="false">
      <c r="A1024" s="0" t="s">
        <v>484</v>
      </c>
      <c r="B1024" s="0" t="s">
        <v>155</v>
      </c>
      <c r="C1024" s="0" t="s">
        <v>732</v>
      </c>
      <c r="D1024" s="0" t="n">
        <v>0.812832828604384</v>
      </c>
      <c r="E1024" s="7" t="n">
        <v>319.1725147</v>
      </c>
      <c r="F1024" s="7" t="n">
        <v>2078.12500143</v>
      </c>
    </row>
    <row r="1025" customFormat="false" ht="15.8" hidden="false" customHeight="false" outlineLevel="0" collapsed="false">
      <c r="A1025" s="0" t="s">
        <v>484</v>
      </c>
      <c r="B1025" s="0" t="s">
        <v>239</v>
      </c>
      <c r="C1025" s="0" t="s">
        <v>733</v>
      </c>
      <c r="D1025" s="0" t="n">
        <v>0.258876643592238</v>
      </c>
      <c r="E1025" s="7" t="n">
        <v>173.1749513</v>
      </c>
      <c r="F1025" s="7" t="n">
        <v>747.31652061</v>
      </c>
    </row>
    <row r="1026" customFormat="false" ht="15.8" hidden="false" customHeight="false" outlineLevel="0" collapsed="false">
      <c r="A1026" s="0" t="s">
        <v>484</v>
      </c>
      <c r="B1026" s="0" t="s">
        <v>738</v>
      </c>
      <c r="C1026" s="0" t="s">
        <v>738</v>
      </c>
      <c r="D1026" s="0" t="n">
        <v>0.15</v>
      </c>
      <c r="E1026" s="7" t="n">
        <v>20</v>
      </c>
      <c r="F1026" s="7" t="n">
        <v>0</v>
      </c>
    </row>
    <row r="1027" customFormat="false" ht="15.8" hidden="false" customHeight="false" outlineLevel="0" collapsed="false">
      <c r="A1027" s="0" t="s">
        <v>623</v>
      </c>
      <c r="B1027" s="0" t="s">
        <v>155</v>
      </c>
      <c r="C1027" s="0" t="s">
        <v>734</v>
      </c>
      <c r="D1027" s="0" t="n">
        <v>0.193731716652705</v>
      </c>
      <c r="E1027" s="7" t="n">
        <v>173.1749513</v>
      </c>
      <c r="F1027" s="7" t="n">
        <v>700.3594665075</v>
      </c>
    </row>
    <row r="1028" customFormat="false" ht="15.8" hidden="false" customHeight="false" outlineLevel="0" collapsed="false">
      <c r="A1028" s="0" t="s">
        <v>623</v>
      </c>
      <c r="B1028" s="0" t="s">
        <v>239</v>
      </c>
      <c r="C1028" s="0" t="s">
        <v>735</v>
      </c>
      <c r="D1028" s="0" t="n">
        <v>0.0722223738896852</v>
      </c>
      <c r="E1028" s="7" t="n">
        <v>173.1749513</v>
      </c>
      <c r="F1028" s="7" t="n">
        <v>700.3594665075</v>
      </c>
    </row>
    <row r="1029" customFormat="false" ht="15.8" hidden="false" customHeight="false" outlineLevel="0" collapsed="false">
      <c r="A1029" s="0" t="s">
        <v>623</v>
      </c>
      <c r="B1029" s="0" t="s">
        <v>155</v>
      </c>
      <c r="C1029" s="0" t="s">
        <v>736</v>
      </c>
      <c r="D1029" s="0" t="n">
        <v>0.330395175686784</v>
      </c>
      <c r="E1029" s="7" t="n">
        <v>221.9225147</v>
      </c>
      <c r="F1029" s="7" t="n">
        <v>1947.0784004625</v>
      </c>
    </row>
    <row r="1030" customFormat="false" ht="15.8" hidden="false" customHeight="false" outlineLevel="0" collapsed="false">
      <c r="A1030" s="0" t="s">
        <v>623</v>
      </c>
      <c r="B1030" s="0" t="s">
        <v>239</v>
      </c>
      <c r="C1030" s="0" t="s">
        <v>737</v>
      </c>
      <c r="D1030" s="0" t="n">
        <v>0.123169939966905</v>
      </c>
      <c r="E1030" s="7" t="n">
        <v>173.1749513</v>
      </c>
      <c r="F1030" s="7" t="n">
        <v>700.3594665075</v>
      </c>
    </row>
    <row r="1031" customFormat="false" ht="15.8" hidden="false" customHeight="false" outlineLevel="0" collapsed="false">
      <c r="A1031" s="0" t="s">
        <v>623</v>
      </c>
      <c r="B1031" s="0" t="s">
        <v>155</v>
      </c>
      <c r="C1031" s="0" t="s">
        <v>732</v>
      </c>
      <c r="D1031" s="0" t="n">
        <v>0.834331251734302</v>
      </c>
      <c r="E1031" s="7" t="n">
        <v>319.1725147</v>
      </c>
      <c r="F1031" s="7" t="n">
        <v>1947.0784004625</v>
      </c>
    </row>
    <row r="1032" customFormat="false" ht="15.8" hidden="false" customHeight="false" outlineLevel="0" collapsed="false">
      <c r="A1032" s="0" t="s">
        <v>623</v>
      </c>
      <c r="B1032" s="0" t="s">
        <v>239</v>
      </c>
      <c r="C1032" s="0" t="s">
        <v>733</v>
      </c>
      <c r="D1032" s="0" t="n">
        <v>0.279931681742966</v>
      </c>
      <c r="E1032" s="7" t="n">
        <v>173.1749513</v>
      </c>
      <c r="F1032" s="7" t="n">
        <v>700.3594665075</v>
      </c>
    </row>
    <row r="1033" customFormat="false" ht="15.8" hidden="false" customHeight="false" outlineLevel="0" collapsed="false">
      <c r="A1033" s="0" t="s">
        <v>623</v>
      </c>
      <c r="B1033" s="0" t="s">
        <v>738</v>
      </c>
      <c r="C1033" s="0" t="s">
        <v>738</v>
      </c>
      <c r="D1033" s="0" t="n">
        <v>0.15</v>
      </c>
      <c r="E1033" s="7" t="n">
        <v>20</v>
      </c>
      <c r="F1033" s="7" t="n">
        <v>0</v>
      </c>
    </row>
    <row r="1034" customFormat="false" ht="15.8" hidden="false" customHeight="false" outlineLevel="0" collapsed="false">
      <c r="A1034" s="0" t="s">
        <v>864</v>
      </c>
      <c r="B1034" s="0" t="s">
        <v>155</v>
      </c>
      <c r="C1034" s="0" t="s">
        <v>732</v>
      </c>
      <c r="D1034" s="0" t="n">
        <v>0.338466069836819</v>
      </c>
      <c r="E1034" s="7" t="n">
        <v>195.904314677367</v>
      </c>
      <c r="F1034" s="7" t="n">
        <v>1947.0784004625</v>
      </c>
    </row>
    <row r="1035" customFormat="false" ht="15.8" hidden="false" customHeight="false" outlineLevel="0" collapsed="false">
      <c r="A1035" s="0" t="s">
        <v>864</v>
      </c>
      <c r="B1035" s="0" t="s">
        <v>155</v>
      </c>
      <c r="C1035" s="0" t="s">
        <v>734</v>
      </c>
      <c r="D1035" s="0" t="n">
        <v>0.0639390890812998</v>
      </c>
      <c r="E1035" s="7" t="n">
        <v>90.1218987603058</v>
      </c>
      <c r="F1035" s="7" t="n">
        <v>700.3594665075</v>
      </c>
    </row>
    <row r="1036" customFormat="false" ht="15.8" hidden="false" customHeight="false" outlineLevel="0" collapsed="false">
      <c r="A1036" s="0" t="s">
        <v>864</v>
      </c>
      <c r="B1036" s="0" t="s">
        <v>155</v>
      </c>
      <c r="C1036" s="0" t="s">
        <v>736</v>
      </c>
      <c r="D1036" s="0" t="n">
        <v>0.10565601104855</v>
      </c>
      <c r="E1036" s="7" t="n">
        <v>107.047319644254</v>
      </c>
      <c r="F1036" s="7" t="n">
        <v>1947.0784004625</v>
      </c>
    </row>
    <row r="1037" customFormat="false" ht="15.8" hidden="false" customHeight="false" outlineLevel="0" collapsed="false">
      <c r="A1037" s="0" t="s">
        <v>864</v>
      </c>
      <c r="B1037" s="0" t="s">
        <v>738</v>
      </c>
      <c r="C1037" s="0" t="s">
        <v>738</v>
      </c>
      <c r="D1037" s="0" t="n">
        <v>0.15</v>
      </c>
      <c r="E1037" s="7" t="n">
        <v>20</v>
      </c>
      <c r="F1037" s="7" t="n">
        <v>0</v>
      </c>
    </row>
    <row r="1038" customFormat="false" ht="15.8" hidden="false" customHeight="false" outlineLevel="0" collapsed="false">
      <c r="A1038" s="0" t="s">
        <v>865</v>
      </c>
      <c r="B1038" s="0" t="s">
        <v>155</v>
      </c>
      <c r="C1038" s="0" t="s">
        <v>732</v>
      </c>
      <c r="D1038" s="0" t="n">
        <v>0.338466069836819</v>
      </c>
      <c r="E1038" s="7" t="n">
        <v>195.904314677367</v>
      </c>
      <c r="F1038" s="7" t="n">
        <v>1947.0784004625</v>
      </c>
    </row>
    <row r="1039" customFormat="false" ht="15.8" hidden="false" customHeight="false" outlineLevel="0" collapsed="false">
      <c r="A1039" s="0" t="s">
        <v>865</v>
      </c>
      <c r="B1039" s="0" t="s">
        <v>155</v>
      </c>
      <c r="C1039" s="0" t="s">
        <v>734</v>
      </c>
      <c r="D1039" s="0" t="n">
        <v>0.0639390890812998</v>
      </c>
      <c r="E1039" s="7" t="n">
        <v>90.1218987603058</v>
      </c>
      <c r="F1039" s="7" t="n">
        <v>700.3594665075</v>
      </c>
    </row>
    <row r="1040" customFormat="false" ht="15.8" hidden="false" customHeight="false" outlineLevel="0" collapsed="false">
      <c r="A1040" s="0" t="s">
        <v>865</v>
      </c>
      <c r="B1040" s="0" t="s">
        <v>155</v>
      </c>
      <c r="C1040" s="0" t="s">
        <v>736</v>
      </c>
      <c r="D1040" s="0" t="n">
        <v>0.10565601104855</v>
      </c>
      <c r="E1040" s="7" t="n">
        <v>107.047319644254</v>
      </c>
      <c r="F1040" s="7" t="n">
        <v>1947.0784004625</v>
      </c>
    </row>
    <row r="1041" customFormat="false" ht="15.8" hidden="false" customHeight="false" outlineLevel="0" collapsed="false">
      <c r="A1041" s="0" t="s">
        <v>865</v>
      </c>
      <c r="B1041" s="0" t="s">
        <v>738</v>
      </c>
      <c r="C1041" s="0" t="s">
        <v>738</v>
      </c>
      <c r="D1041" s="0" t="n">
        <v>0.15</v>
      </c>
      <c r="E1041" s="7" t="n">
        <v>20</v>
      </c>
      <c r="F1041" s="7" t="n">
        <v>0</v>
      </c>
    </row>
    <row r="1042" customFormat="false" ht="15.8" hidden="false" customHeight="false" outlineLevel="0" collapsed="false">
      <c r="A1042" s="0" t="s">
        <v>866</v>
      </c>
      <c r="B1042" s="0" t="s">
        <v>155</v>
      </c>
      <c r="C1042" s="0" t="s">
        <v>732</v>
      </c>
      <c r="D1042" s="0" t="n">
        <v>0.338466069836819</v>
      </c>
      <c r="E1042" s="7" t="n">
        <v>195.904314677367</v>
      </c>
      <c r="F1042" s="7" t="n">
        <v>1947.0784004625</v>
      </c>
    </row>
    <row r="1043" customFormat="false" ht="15.8" hidden="false" customHeight="false" outlineLevel="0" collapsed="false">
      <c r="A1043" s="0" t="s">
        <v>866</v>
      </c>
      <c r="B1043" s="0" t="s">
        <v>155</v>
      </c>
      <c r="C1043" s="0" t="s">
        <v>734</v>
      </c>
      <c r="D1043" s="0" t="n">
        <v>0.0639390890812998</v>
      </c>
      <c r="E1043" s="7" t="n">
        <v>90.1218987603058</v>
      </c>
      <c r="F1043" s="7" t="n">
        <v>700.3594665075</v>
      </c>
    </row>
    <row r="1044" customFormat="false" ht="15.8" hidden="false" customHeight="false" outlineLevel="0" collapsed="false">
      <c r="A1044" s="0" t="s">
        <v>866</v>
      </c>
      <c r="B1044" s="0" t="s">
        <v>155</v>
      </c>
      <c r="C1044" s="0" t="s">
        <v>736</v>
      </c>
      <c r="D1044" s="0" t="n">
        <v>0.10565601104855</v>
      </c>
      <c r="E1044" s="7" t="n">
        <v>107.047319644254</v>
      </c>
      <c r="F1044" s="7" t="n">
        <v>1947.0784004625</v>
      </c>
    </row>
    <row r="1045" customFormat="false" ht="15.8" hidden="false" customHeight="false" outlineLevel="0" collapsed="false">
      <c r="A1045" s="0" t="s">
        <v>866</v>
      </c>
      <c r="B1045" s="0" t="s">
        <v>738</v>
      </c>
      <c r="C1045" s="0" t="s">
        <v>738</v>
      </c>
      <c r="D1045" s="0" t="n">
        <v>0.15</v>
      </c>
      <c r="E1045" s="7" t="n">
        <v>20</v>
      </c>
      <c r="F1045" s="7" t="n">
        <v>0</v>
      </c>
    </row>
    <row r="1046" customFormat="false" ht="15.8" hidden="false" customHeight="false" outlineLevel="0" collapsed="false">
      <c r="A1046" s="0" t="s">
        <v>867</v>
      </c>
      <c r="B1046" s="0" t="s">
        <v>155</v>
      </c>
      <c r="C1046" s="0" t="s">
        <v>732</v>
      </c>
      <c r="D1046" s="0" t="n">
        <v>0.338466069836819</v>
      </c>
      <c r="E1046" s="7" t="n">
        <v>195.904314677367</v>
      </c>
      <c r="F1046" s="7" t="n">
        <v>1947.0784004625</v>
      </c>
    </row>
    <row r="1047" customFormat="false" ht="15.8" hidden="false" customHeight="false" outlineLevel="0" collapsed="false">
      <c r="A1047" s="0" t="s">
        <v>867</v>
      </c>
      <c r="B1047" s="0" t="s">
        <v>155</v>
      </c>
      <c r="C1047" s="0" t="s">
        <v>734</v>
      </c>
      <c r="D1047" s="0" t="n">
        <v>0.0639390890812998</v>
      </c>
      <c r="E1047" s="7" t="n">
        <v>90.1218987603058</v>
      </c>
      <c r="F1047" s="7" t="n">
        <v>700.3594665075</v>
      </c>
    </row>
    <row r="1048" customFormat="false" ht="15.8" hidden="false" customHeight="false" outlineLevel="0" collapsed="false">
      <c r="A1048" s="0" t="s">
        <v>867</v>
      </c>
      <c r="B1048" s="0" t="s">
        <v>155</v>
      </c>
      <c r="C1048" s="0" t="s">
        <v>736</v>
      </c>
      <c r="D1048" s="0" t="n">
        <v>0.10565601104855</v>
      </c>
      <c r="E1048" s="7" t="n">
        <v>107.047319644254</v>
      </c>
      <c r="F1048" s="7" t="n">
        <v>1947.0784004625</v>
      </c>
    </row>
    <row r="1049" customFormat="false" ht="15.8" hidden="false" customHeight="false" outlineLevel="0" collapsed="false">
      <c r="A1049" s="0" t="s">
        <v>867</v>
      </c>
      <c r="B1049" s="0" t="s">
        <v>738</v>
      </c>
      <c r="C1049" s="0" t="s">
        <v>738</v>
      </c>
      <c r="D1049" s="0" t="n">
        <v>0.15</v>
      </c>
      <c r="E1049" s="7" t="n">
        <v>20</v>
      </c>
      <c r="F1049" s="7" t="n">
        <v>0</v>
      </c>
    </row>
    <row r="1050" customFormat="false" ht="15.8" hidden="false" customHeight="false" outlineLevel="0" collapsed="false">
      <c r="A1050" s="0" t="s">
        <v>868</v>
      </c>
      <c r="B1050" s="0" t="s">
        <v>155</v>
      </c>
      <c r="C1050" s="0" t="s">
        <v>732</v>
      </c>
      <c r="D1050" s="0" t="n">
        <v>0.338466069836819</v>
      </c>
      <c r="E1050" s="7" t="n">
        <v>195.904314677367</v>
      </c>
      <c r="F1050" s="7" t="n">
        <v>1947.0784004625</v>
      </c>
    </row>
    <row r="1051" customFormat="false" ht="15.8" hidden="false" customHeight="false" outlineLevel="0" collapsed="false">
      <c r="A1051" s="0" t="s">
        <v>868</v>
      </c>
      <c r="B1051" s="0" t="s">
        <v>155</v>
      </c>
      <c r="C1051" s="0" t="s">
        <v>734</v>
      </c>
      <c r="D1051" s="0" t="n">
        <v>0.0639390890812998</v>
      </c>
      <c r="E1051" s="7" t="n">
        <v>90.1218987603058</v>
      </c>
      <c r="F1051" s="7" t="n">
        <v>700.3594665075</v>
      </c>
    </row>
    <row r="1052" customFormat="false" ht="15.8" hidden="false" customHeight="false" outlineLevel="0" collapsed="false">
      <c r="A1052" s="0" t="s">
        <v>868</v>
      </c>
      <c r="B1052" s="0" t="s">
        <v>155</v>
      </c>
      <c r="C1052" s="0" t="s">
        <v>736</v>
      </c>
      <c r="D1052" s="0" t="n">
        <v>0.10565601104855</v>
      </c>
      <c r="E1052" s="7" t="n">
        <v>107.047319644254</v>
      </c>
      <c r="F1052" s="7" t="n">
        <v>1947.0784004625</v>
      </c>
    </row>
    <row r="1053" customFormat="false" ht="15.8" hidden="false" customHeight="false" outlineLevel="0" collapsed="false">
      <c r="A1053" s="0" t="s">
        <v>868</v>
      </c>
      <c r="B1053" s="0" t="s">
        <v>738</v>
      </c>
      <c r="C1053" s="0" t="s">
        <v>738</v>
      </c>
      <c r="D1053" s="0" t="n">
        <v>0.15</v>
      </c>
      <c r="E1053" s="7" t="n">
        <v>20</v>
      </c>
      <c r="F1053" s="7" t="n">
        <v>0</v>
      </c>
    </row>
    <row r="1054" customFormat="false" ht="15.8" hidden="false" customHeight="false" outlineLevel="0" collapsed="false">
      <c r="A1054" s="0" t="s">
        <v>624</v>
      </c>
      <c r="B1054" s="0" t="s">
        <v>155</v>
      </c>
      <c r="C1054" s="0" t="s">
        <v>734</v>
      </c>
      <c r="D1054" s="0" t="n">
        <v>0</v>
      </c>
      <c r="E1054" s="7" t="n">
        <v>0</v>
      </c>
      <c r="F1054" s="7" t="n">
        <v>0</v>
      </c>
    </row>
    <row r="1055" customFormat="false" ht="15.8" hidden="false" customHeight="false" outlineLevel="0" collapsed="false">
      <c r="A1055" s="0" t="s">
        <v>624</v>
      </c>
      <c r="B1055" s="0" t="s">
        <v>239</v>
      </c>
      <c r="C1055" s="0" t="s">
        <v>735</v>
      </c>
      <c r="D1055" s="0" t="n">
        <v>0</v>
      </c>
      <c r="E1055" s="7" t="n">
        <v>0</v>
      </c>
      <c r="F1055" s="7" t="n">
        <v>0</v>
      </c>
    </row>
    <row r="1056" customFormat="false" ht="15.8" hidden="false" customHeight="false" outlineLevel="0" collapsed="false">
      <c r="A1056" s="0" t="s">
        <v>624</v>
      </c>
      <c r="B1056" s="0" t="s">
        <v>155</v>
      </c>
      <c r="C1056" s="0" t="s">
        <v>736</v>
      </c>
      <c r="D1056" s="0" t="n">
        <v>0</v>
      </c>
      <c r="E1056" s="7" t="n">
        <v>0</v>
      </c>
      <c r="F1056" s="7" t="n">
        <v>0</v>
      </c>
    </row>
    <row r="1057" customFormat="false" ht="15.8" hidden="false" customHeight="false" outlineLevel="0" collapsed="false">
      <c r="A1057" s="0" t="s">
        <v>624</v>
      </c>
      <c r="B1057" s="0" t="s">
        <v>239</v>
      </c>
      <c r="C1057" s="0" t="s">
        <v>737</v>
      </c>
      <c r="D1057" s="0" t="n">
        <v>0</v>
      </c>
      <c r="E1057" s="7" t="n">
        <v>0</v>
      </c>
      <c r="F1057" s="7" t="n">
        <v>0</v>
      </c>
    </row>
    <row r="1058" customFormat="false" ht="15.8" hidden="false" customHeight="false" outlineLevel="0" collapsed="false">
      <c r="A1058" s="0" t="s">
        <v>624</v>
      </c>
      <c r="B1058" s="0" t="s">
        <v>155</v>
      </c>
      <c r="C1058" s="0" t="s">
        <v>732</v>
      </c>
      <c r="D1058" s="0" t="n">
        <v>0</v>
      </c>
      <c r="E1058" s="7" t="n">
        <v>0</v>
      </c>
      <c r="F1058" s="7" t="n">
        <v>0</v>
      </c>
    </row>
    <row r="1059" customFormat="false" ht="15.8" hidden="false" customHeight="false" outlineLevel="0" collapsed="false">
      <c r="A1059" s="0" t="s">
        <v>624</v>
      </c>
      <c r="B1059" s="0" t="s">
        <v>239</v>
      </c>
      <c r="C1059" s="0" t="s">
        <v>733</v>
      </c>
      <c r="D1059" s="0" t="n">
        <v>0</v>
      </c>
      <c r="E1059" s="7" t="n">
        <v>0</v>
      </c>
      <c r="F1059" s="7" t="n">
        <v>0</v>
      </c>
    </row>
    <row r="1060" customFormat="false" ht="15.8" hidden="false" customHeight="false" outlineLevel="0" collapsed="false">
      <c r="A1060" s="0" t="s">
        <v>624</v>
      </c>
      <c r="B1060" s="0" t="s">
        <v>738</v>
      </c>
      <c r="C1060" s="0" t="s">
        <v>738</v>
      </c>
      <c r="D1060" s="0" t="n">
        <v>0.15</v>
      </c>
      <c r="E1060" s="7" t="n">
        <v>20</v>
      </c>
      <c r="F1060" s="7" t="n">
        <v>0</v>
      </c>
    </row>
    <row r="1061" customFormat="false" ht="15.8" hidden="false" customHeight="false" outlineLevel="0" collapsed="false">
      <c r="A1061" s="0" t="s">
        <v>869</v>
      </c>
      <c r="B1061" s="0" t="s">
        <v>155</v>
      </c>
      <c r="C1061" s="0" t="s">
        <v>732</v>
      </c>
      <c r="D1061" s="0" t="n">
        <v>0.338466069836819</v>
      </c>
      <c r="E1061" s="7" t="n">
        <v>195.904314677367</v>
      </c>
      <c r="F1061" s="7" t="n">
        <v>0</v>
      </c>
    </row>
    <row r="1062" customFormat="false" ht="15.8" hidden="false" customHeight="false" outlineLevel="0" collapsed="false">
      <c r="A1062" s="0" t="s">
        <v>869</v>
      </c>
      <c r="B1062" s="0" t="s">
        <v>155</v>
      </c>
      <c r="C1062" s="0" t="s">
        <v>734</v>
      </c>
      <c r="D1062" s="0" t="n">
        <v>0.0639390890812998</v>
      </c>
      <c r="E1062" s="7" t="n">
        <v>90.1218987603058</v>
      </c>
      <c r="F1062" s="7" t="n">
        <v>0</v>
      </c>
    </row>
    <row r="1063" customFormat="false" ht="15.8" hidden="false" customHeight="false" outlineLevel="0" collapsed="false">
      <c r="A1063" s="0" t="s">
        <v>869</v>
      </c>
      <c r="B1063" s="0" t="s">
        <v>155</v>
      </c>
      <c r="C1063" s="0" t="s">
        <v>736</v>
      </c>
      <c r="D1063" s="0" t="n">
        <v>0.10565601104855</v>
      </c>
      <c r="E1063" s="7" t="n">
        <v>107.047319644254</v>
      </c>
      <c r="F1063" s="7" t="n">
        <v>0</v>
      </c>
    </row>
    <row r="1064" customFormat="false" ht="15.8" hidden="false" customHeight="false" outlineLevel="0" collapsed="false">
      <c r="A1064" s="0" t="s">
        <v>869</v>
      </c>
      <c r="B1064" s="0" t="s">
        <v>738</v>
      </c>
      <c r="C1064" s="0" t="s">
        <v>738</v>
      </c>
      <c r="D1064" s="0" t="n">
        <v>0.15</v>
      </c>
      <c r="E1064" s="7" t="n">
        <v>20</v>
      </c>
      <c r="F1064" s="7" t="n">
        <v>0</v>
      </c>
    </row>
    <row r="1065" customFormat="false" ht="15.8" hidden="false" customHeight="false" outlineLevel="0" collapsed="false">
      <c r="A1065" s="0" t="s">
        <v>870</v>
      </c>
      <c r="B1065" s="0" t="s">
        <v>155</v>
      </c>
      <c r="C1065" s="0" t="s">
        <v>732</v>
      </c>
      <c r="D1065" s="0" t="n">
        <v>0.338466069836819</v>
      </c>
      <c r="E1065" s="7" t="n">
        <v>195.904314677367</v>
      </c>
      <c r="F1065" s="7" t="n">
        <v>0</v>
      </c>
    </row>
    <row r="1066" customFormat="false" ht="15.8" hidden="false" customHeight="false" outlineLevel="0" collapsed="false">
      <c r="A1066" s="0" t="s">
        <v>870</v>
      </c>
      <c r="B1066" s="0" t="s">
        <v>155</v>
      </c>
      <c r="C1066" s="0" t="s">
        <v>734</v>
      </c>
      <c r="D1066" s="0" t="n">
        <v>0.0639390890812998</v>
      </c>
      <c r="E1066" s="7" t="n">
        <v>90.1218987603058</v>
      </c>
      <c r="F1066" s="7" t="n">
        <v>0</v>
      </c>
    </row>
    <row r="1067" customFormat="false" ht="15.8" hidden="false" customHeight="false" outlineLevel="0" collapsed="false">
      <c r="A1067" s="0" t="s">
        <v>870</v>
      </c>
      <c r="B1067" s="0" t="s">
        <v>155</v>
      </c>
      <c r="C1067" s="0" t="s">
        <v>736</v>
      </c>
      <c r="D1067" s="0" t="n">
        <v>0.10565601104855</v>
      </c>
      <c r="E1067" s="7" t="n">
        <v>107.047319644254</v>
      </c>
      <c r="F1067" s="7" t="n">
        <v>0</v>
      </c>
    </row>
    <row r="1068" customFormat="false" ht="15.8" hidden="false" customHeight="false" outlineLevel="0" collapsed="false">
      <c r="A1068" s="0" t="s">
        <v>870</v>
      </c>
      <c r="B1068" s="0" t="s">
        <v>738</v>
      </c>
      <c r="C1068" s="0" t="s">
        <v>738</v>
      </c>
      <c r="D1068" s="0" t="n">
        <v>0.15</v>
      </c>
      <c r="E1068" s="7" t="n">
        <v>20</v>
      </c>
      <c r="F1068" s="7" t="n">
        <v>0</v>
      </c>
    </row>
    <row r="1069" customFormat="false" ht="15.8" hidden="false" customHeight="false" outlineLevel="0" collapsed="false">
      <c r="A1069" s="0" t="s">
        <v>871</v>
      </c>
      <c r="B1069" s="0" t="s">
        <v>155</v>
      </c>
      <c r="C1069" s="0" t="s">
        <v>732</v>
      </c>
      <c r="D1069" s="0" t="n">
        <v>0.338466069836819</v>
      </c>
      <c r="E1069" s="7" t="n">
        <v>195.904314677367</v>
      </c>
      <c r="F1069" s="7" t="n">
        <v>0</v>
      </c>
    </row>
    <row r="1070" customFormat="false" ht="15.8" hidden="false" customHeight="false" outlineLevel="0" collapsed="false">
      <c r="A1070" s="0" t="s">
        <v>871</v>
      </c>
      <c r="B1070" s="0" t="s">
        <v>155</v>
      </c>
      <c r="C1070" s="0" t="s">
        <v>734</v>
      </c>
      <c r="D1070" s="0" t="n">
        <v>0.0639390890812998</v>
      </c>
      <c r="E1070" s="7" t="n">
        <v>90.1218987603058</v>
      </c>
      <c r="F1070" s="7" t="n">
        <v>0</v>
      </c>
    </row>
    <row r="1071" customFormat="false" ht="15.8" hidden="false" customHeight="false" outlineLevel="0" collapsed="false">
      <c r="A1071" s="0" t="s">
        <v>871</v>
      </c>
      <c r="B1071" s="0" t="s">
        <v>155</v>
      </c>
      <c r="C1071" s="0" t="s">
        <v>736</v>
      </c>
      <c r="D1071" s="0" t="n">
        <v>0.10565601104855</v>
      </c>
      <c r="E1071" s="7" t="n">
        <v>107.047319644254</v>
      </c>
      <c r="F1071" s="7" t="n">
        <v>0</v>
      </c>
    </row>
    <row r="1072" customFormat="false" ht="15.8" hidden="false" customHeight="false" outlineLevel="0" collapsed="false">
      <c r="A1072" s="0" t="s">
        <v>871</v>
      </c>
      <c r="B1072" s="0" t="s">
        <v>738</v>
      </c>
      <c r="C1072" s="0" t="s">
        <v>738</v>
      </c>
      <c r="D1072" s="0" t="n">
        <v>0.15</v>
      </c>
      <c r="E1072" s="7" t="n">
        <v>20</v>
      </c>
      <c r="F1072" s="7" t="n">
        <v>0</v>
      </c>
    </row>
    <row r="1073" customFormat="false" ht="15.8" hidden="false" customHeight="false" outlineLevel="0" collapsed="false">
      <c r="A1073" s="0" t="s">
        <v>872</v>
      </c>
      <c r="B1073" s="0" t="s">
        <v>155</v>
      </c>
      <c r="C1073" s="0" t="s">
        <v>732</v>
      </c>
      <c r="D1073" s="0" t="n">
        <v>0.338466069836819</v>
      </c>
      <c r="E1073" s="7" t="n">
        <v>195.904314677367</v>
      </c>
      <c r="F1073" s="7" t="n">
        <v>0</v>
      </c>
    </row>
    <row r="1074" customFormat="false" ht="15.8" hidden="false" customHeight="false" outlineLevel="0" collapsed="false">
      <c r="A1074" s="0" t="s">
        <v>872</v>
      </c>
      <c r="B1074" s="0" t="s">
        <v>155</v>
      </c>
      <c r="C1074" s="0" t="s">
        <v>734</v>
      </c>
      <c r="D1074" s="0" t="n">
        <v>0.0639390890812998</v>
      </c>
      <c r="E1074" s="7" t="n">
        <v>90.1218987603058</v>
      </c>
      <c r="F1074" s="7" t="n">
        <v>0</v>
      </c>
    </row>
    <row r="1075" customFormat="false" ht="15.8" hidden="false" customHeight="false" outlineLevel="0" collapsed="false">
      <c r="A1075" s="0" t="s">
        <v>872</v>
      </c>
      <c r="B1075" s="0" t="s">
        <v>155</v>
      </c>
      <c r="C1075" s="0" t="s">
        <v>736</v>
      </c>
      <c r="D1075" s="0" t="n">
        <v>0.10565601104855</v>
      </c>
      <c r="E1075" s="7" t="n">
        <v>107.047319644254</v>
      </c>
      <c r="F1075" s="7" t="n">
        <v>0</v>
      </c>
    </row>
    <row r="1076" customFormat="false" ht="15.8" hidden="false" customHeight="false" outlineLevel="0" collapsed="false">
      <c r="A1076" s="0" t="s">
        <v>872</v>
      </c>
      <c r="B1076" s="0" t="s">
        <v>738</v>
      </c>
      <c r="C1076" s="0" t="s">
        <v>738</v>
      </c>
      <c r="D1076" s="0" t="n">
        <v>0.15</v>
      </c>
      <c r="E1076" s="7" t="n">
        <v>20</v>
      </c>
      <c r="F1076" s="7" t="n">
        <v>0</v>
      </c>
    </row>
    <row r="1077" customFormat="false" ht="15.8" hidden="false" customHeight="false" outlineLevel="0" collapsed="false">
      <c r="A1077" s="0" t="s">
        <v>873</v>
      </c>
      <c r="B1077" s="0" t="s">
        <v>155</v>
      </c>
      <c r="C1077" s="0" t="s">
        <v>732</v>
      </c>
      <c r="D1077" s="0" t="n">
        <v>0.338466069836819</v>
      </c>
      <c r="E1077" s="7" t="n">
        <v>195.904314677367</v>
      </c>
      <c r="F1077" s="7" t="n">
        <v>0</v>
      </c>
    </row>
    <row r="1078" customFormat="false" ht="15.8" hidden="false" customHeight="false" outlineLevel="0" collapsed="false">
      <c r="A1078" s="0" t="s">
        <v>873</v>
      </c>
      <c r="B1078" s="0" t="s">
        <v>155</v>
      </c>
      <c r="C1078" s="0" t="s">
        <v>734</v>
      </c>
      <c r="D1078" s="0" t="n">
        <v>0.0639390890812998</v>
      </c>
      <c r="E1078" s="7" t="n">
        <v>90.1218987603058</v>
      </c>
      <c r="F1078" s="7" t="n">
        <v>0</v>
      </c>
    </row>
    <row r="1079" customFormat="false" ht="15.8" hidden="false" customHeight="false" outlineLevel="0" collapsed="false">
      <c r="A1079" s="0" t="s">
        <v>873</v>
      </c>
      <c r="B1079" s="0" t="s">
        <v>155</v>
      </c>
      <c r="C1079" s="0" t="s">
        <v>736</v>
      </c>
      <c r="D1079" s="0" t="n">
        <v>0.10565601104855</v>
      </c>
      <c r="E1079" s="7" t="n">
        <v>107.047319644254</v>
      </c>
      <c r="F1079" s="7" t="n">
        <v>0</v>
      </c>
    </row>
    <row r="1080" customFormat="false" ht="15.8" hidden="false" customHeight="false" outlineLevel="0" collapsed="false">
      <c r="A1080" s="0" t="s">
        <v>873</v>
      </c>
      <c r="B1080" s="0" t="s">
        <v>738</v>
      </c>
      <c r="C1080" s="0" t="s">
        <v>738</v>
      </c>
      <c r="D1080" s="0" t="n">
        <v>0.15</v>
      </c>
      <c r="E1080" s="7" t="n">
        <v>20</v>
      </c>
      <c r="F1080" s="7" t="n">
        <v>0</v>
      </c>
    </row>
    <row r="1081" customFormat="false" ht="15.8" hidden="false" customHeight="false" outlineLevel="0" collapsed="false">
      <c r="A1081" s="0" t="s">
        <v>645</v>
      </c>
      <c r="B1081" s="0" t="s">
        <v>155</v>
      </c>
      <c r="C1081" s="0" t="s">
        <v>734</v>
      </c>
      <c r="D1081" s="0" t="n">
        <v>0.174742891594291</v>
      </c>
      <c r="E1081" s="7" t="n">
        <v>672.854532</v>
      </c>
      <c r="F1081" s="7" t="n">
        <v>1726.35248496</v>
      </c>
    </row>
    <row r="1082" customFormat="false" ht="15.8" hidden="false" customHeight="false" outlineLevel="0" collapsed="false">
      <c r="A1082" s="0" t="s">
        <v>645</v>
      </c>
      <c r="B1082" s="0" t="s">
        <v>239</v>
      </c>
      <c r="C1082" s="0" t="s">
        <v>735</v>
      </c>
      <c r="D1082" s="0" t="n">
        <v>0</v>
      </c>
      <c r="E1082" s="7" t="n">
        <v>0</v>
      </c>
      <c r="F1082" s="7" t="n">
        <v>0</v>
      </c>
    </row>
    <row r="1083" customFormat="false" ht="15.8" hidden="false" customHeight="false" outlineLevel="0" collapsed="false">
      <c r="A1083" s="0" t="s">
        <v>645</v>
      </c>
      <c r="B1083" s="0" t="s">
        <v>155</v>
      </c>
      <c r="C1083" s="0" t="s">
        <v>736</v>
      </c>
      <c r="D1083" s="0" t="n">
        <v>0.298011132951503</v>
      </c>
      <c r="E1083" s="7" t="n">
        <v>791.59356675</v>
      </c>
      <c r="F1083" s="7" t="n">
        <v>2022.18230868</v>
      </c>
    </row>
    <row r="1084" customFormat="false" ht="15.8" hidden="false" customHeight="false" outlineLevel="0" collapsed="false">
      <c r="A1084" s="0" t="s">
        <v>645</v>
      </c>
      <c r="B1084" s="0" t="s">
        <v>239</v>
      </c>
      <c r="C1084" s="0" t="s">
        <v>737</v>
      </c>
      <c r="D1084" s="0" t="n">
        <v>0</v>
      </c>
      <c r="E1084" s="7" t="n">
        <v>0</v>
      </c>
      <c r="F1084" s="7" t="n">
        <v>0</v>
      </c>
    </row>
    <row r="1085" customFormat="false" ht="15.8" hidden="false" customHeight="false" outlineLevel="0" collapsed="false">
      <c r="A1085" s="0" t="s">
        <v>645</v>
      </c>
      <c r="B1085" s="0" t="s">
        <v>155</v>
      </c>
      <c r="C1085" s="0" t="s">
        <v>732</v>
      </c>
      <c r="D1085" s="0" t="n">
        <v>0.75255336603915</v>
      </c>
      <c r="E1085" s="7" t="n">
        <v>886.34356675</v>
      </c>
      <c r="F1085" s="7" t="n">
        <v>5280.18230868</v>
      </c>
    </row>
    <row r="1086" customFormat="false" ht="15.8" hidden="false" customHeight="false" outlineLevel="0" collapsed="false">
      <c r="A1086" s="0" t="s">
        <v>645</v>
      </c>
      <c r="B1086" s="0" t="s">
        <v>239</v>
      </c>
      <c r="C1086" s="0" t="s">
        <v>733</v>
      </c>
      <c r="D1086" s="0" t="n">
        <v>0</v>
      </c>
      <c r="E1086" s="7" t="n">
        <v>0</v>
      </c>
      <c r="F1086" s="7" t="n">
        <v>0</v>
      </c>
    </row>
    <row r="1087" customFormat="false" ht="15.8" hidden="false" customHeight="false" outlineLevel="0" collapsed="false">
      <c r="A1087" s="0" t="s">
        <v>645</v>
      </c>
      <c r="B1087" s="0" t="s">
        <v>738</v>
      </c>
      <c r="C1087" s="0" t="s">
        <v>738</v>
      </c>
      <c r="D1087" s="0" t="n">
        <v>0.15</v>
      </c>
      <c r="E1087" s="7" t="n">
        <v>20</v>
      </c>
      <c r="F1087" s="7" t="n">
        <v>0</v>
      </c>
    </row>
    <row r="1088" customFormat="false" ht="15.8" hidden="false" customHeight="false" outlineLevel="0" collapsed="false">
      <c r="A1088" s="0" t="s">
        <v>874</v>
      </c>
      <c r="B1088" s="0" t="s">
        <v>155</v>
      </c>
      <c r="C1088" s="0" t="s">
        <v>732</v>
      </c>
      <c r="D1088" s="0" t="n">
        <v>0.338466069836819</v>
      </c>
      <c r="E1088" s="7" t="n">
        <v>195.904314677367</v>
      </c>
      <c r="F1088" s="7" t="n">
        <v>0</v>
      </c>
    </row>
    <row r="1089" customFormat="false" ht="15.8" hidden="false" customHeight="false" outlineLevel="0" collapsed="false">
      <c r="A1089" s="0" t="s">
        <v>874</v>
      </c>
      <c r="B1089" s="0" t="s">
        <v>155</v>
      </c>
      <c r="C1089" s="0" t="s">
        <v>734</v>
      </c>
      <c r="D1089" s="0" t="n">
        <v>0.0639390890812998</v>
      </c>
      <c r="E1089" s="7" t="n">
        <v>90.1218987603058</v>
      </c>
      <c r="F1089" s="7" t="n">
        <v>0</v>
      </c>
    </row>
    <row r="1090" customFormat="false" ht="15.8" hidden="false" customHeight="false" outlineLevel="0" collapsed="false">
      <c r="A1090" s="0" t="s">
        <v>874</v>
      </c>
      <c r="B1090" s="0" t="s">
        <v>155</v>
      </c>
      <c r="C1090" s="0" t="s">
        <v>736</v>
      </c>
      <c r="D1090" s="0" t="n">
        <v>0.10565601104855</v>
      </c>
      <c r="E1090" s="7" t="n">
        <v>107.047319644254</v>
      </c>
      <c r="F1090" s="7" t="n">
        <v>0</v>
      </c>
    </row>
    <row r="1091" customFormat="false" ht="15.8" hidden="false" customHeight="false" outlineLevel="0" collapsed="false">
      <c r="A1091" s="0" t="s">
        <v>874</v>
      </c>
      <c r="B1091" s="0" t="s">
        <v>738</v>
      </c>
      <c r="C1091" s="0" t="s">
        <v>738</v>
      </c>
      <c r="D1091" s="0" t="n">
        <v>0.15</v>
      </c>
      <c r="E1091" s="7" t="n">
        <v>20</v>
      </c>
      <c r="F1091" s="7" t="n">
        <v>0</v>
      </c>
    </row>
    <row r="1092" customFormat="false" ht="15.8" hidden="false" customHeight="false" outlineLevel="0" collapsed="false">
      <c r="A1092" s="0" t="s">
        <v>875</v>
      </c>
      <c r="B1092" s="0" t="s">
        <v>155</v>
      </c>
      <c r="C1092" s="0" t="s">
        <v>732</v>
      </c>
      <c r="D1092" s="0" t="n">
        <v>0.338466069836819</v>
      </c>
      <c r="E1092" s="7" t="n">
        <v>195.904314677367</v>
      </c>
      <c r="F1092" s="7" t="n">
        <v>0</v>
      </c>
    </row>
    <row r="1093" customFormat="false" ht="15.8" hidden="false" customHeight="false" outlineLevel="0" collapsed="false">
      <c r="A1093" s="0" t="s">
        <v>875</v>
      </c>
      <c r="B1093" s="0" t="s">
        <v>155</v>
      </c>
      <c r="C1093" s="0" t="s">
        <v>734</v>
      </c>
      <c r="D1093" s="0" t="n">
        <v>0.0639390890812998</v>
      </c>
      <c r="E1093" s="7" t="n">
        <v>90.1218987603058</v>
      </c>
      <c r="F1093" s="7" t="n">
        <v>0</v>
      </c>
    </row>
    <row r="1094" customFormat="false" ht="15.8" hidden="false" customHeight="false" outlineLevel="0" collapsed="false">
      <c r="A1094" s="0" t="s">
        <v>875</v>
      </c>
      <c r="B1094" s="0" t="s">
        <v>155</v>
      </c>
      <c r="C1094" s="0" t="s">
        <v>736</v>
      </c>
      <c r="D1094" s="0" t="n">
        <v>0.10565601104855</v>
      </c>
      <c r="E1094" s="7" t="n">
        <v>107.047319644254</v>
      </c>
      <c r="F1094" s="7" t="n">
        <v>0</v>
      </c>
    </row>
    <row r="1095" customFormat="false" ht="15.8" hidden="false" customHeight="false" outlineLevel="0" collapsed="false">
      <c r="A1095" s="0" t="s">
        <v>875</v>
      </c>
      <c r="B1095" s="0" t="s">
        <v>738</v>
      </c>
      <c r="C1095" s="0" t="s">
        <v>738</v>
      </c>
      <c r="D1095" s="0" t="n">
        <v>0.15</v>
      </c>
      <c r="E1095" s="7" t="n">
        <v>20</v>
      </c>
      <c r="F1095" s="7" t="n">
        <v>0</v>
      </c>
    </row>
    <row r="1096" customFormat="false" ht="15.8" hidden="false" customHeight="false" outlineLevel="0" collapsed="false">
      <c r="A1096" s="0" t="s">
        <v>876</v>
      </c>
      <c r="B1096" s="0" t="s">
        <v>155</v>
      </c>
      <c r="C1096" s="0" t="s">
        <v>732</v>
      </c>
      <c r="D1096" s="0" t="n">
        <v>0.338466069836819</v>
      </c>
      <c r="E1096" s="7" t="n">
        <v>195.904314677367</v>
      </c>
      <c r="F1096" s="7" t="n">
        <v>0</v>
      </c>
    </row>
    <row r="1097" customFormat="false" ht="15.8" hidden="false" customHeight="false" outlineLevel="0" collapsed="false">
      <c r="A1097" s="0" t="s">
        <v>876</v>
      </c>
      <c r="B1097" s="0" t="s">
        <v>155</v>
      </c>
      <c r="C1097" s="0" t="s">
        <v>734</v>
      </c>
      <c r="D1097" s="0" t="n">
        <v>0.0639390890812998</v>
      </c>
      <c r="E1097" s="7" t="n">
        <v>90.1218987603058</v>
      </c>
      <c r="F1097" s="7" t="n">
        <v>0</v>
      </c>
    </row>
    <row r="1098" customFormat="false" ht="15.8" hidden="false" customHeight="false" outlineLevel="0" collapsed="false">
      <c r="A1098" s="0" t="s">
        <v>876</v>
      </c>
      <c r="B1098" s="0" t="s">
        <v>155</v>
      </c>
      <c r="C1098" s="0" t="s">
        <v>736</v>
      </c>
      <c r="D1098" s="0" t="n">
        <v>0.10565601104855</v>
      </c>
      <c r="E1098" s="7" t="n">
        <v>107.047319644254</v>
      </c>
      <c r="F1098" s="7" t="n">
        <v>0</v>
      </c>
    </row>
    <row r="1099" customFormat="false" ht="15.8" hidden="false" customHeight="false" outlineLevel="0" collapsed="false">
      <c r="A1099" s="0" t="s">
        <v>876</v>
      </c>
      <c r="B1099" s="0" t="s">
        <v>738</v>
      </c>
      <c r="C1099" s="0" t="s">
        <v>738</v>
      </c>
      <c r="D1099" s="0" t="n">
        <v>0.15</v>
      </c>
      <c r="E1099" s="7" t="n">
        <v>20</v>
      </c>
      <c r="F1099" s="7" t="n">
        <v>0</v>
      </c>
    </row>
    <row r="1100" customFormat="false" ht="15.8" hidden="false" customHeight="false" outlineLevel="0" collapsed="false">
      <c r="A1100" s="0" t="s">
        <v>877</v>
      </c>
      <c r="B1100" s="0" t="s">
        <v>155</v>
      </c>
      <c r="C1100" s="0" t="s">
        <v>732</v>
      </c>
      <c r="D1100" s="0" t="n">
        <v>0.338466069836819</v>
      </c>
      <c r="E1100" s="7" t="n">
        <v>195.904314677367</v>
      </c>
      <c r="F1100" s="7" t="n">
        <v>0</v>
      </c>
    </row>
    <row r="1101" customFormat="false" ht="15.8" hidden="false" customHeight="false" outlineLevel="0" collapsed="false">
      <c r="A1101" s="0" t="s">
        <v>877</v>
      </c>
      <c r="B1101" s="0" t="s">
        <v>155</v>
      </c>
      <c r="C1101" s="0" t="s">
        <v>734</v>
      </c>
      <c r="D1101" s="0" t="n">
        <v>0.0639390890812998</v>
      </c>
      <c r="E1101" s="7" t="n">
        <v>90.1218987603058</v>
      </c>
      <c r="F1101" s="7" t="n">
        <v>0</v>
      </c>
    </row>
    <row r="1102" customFormat="false" ht="15.8" hidden="false" customHeight="false" outlineLevel="0" collapsed="false">
      <c r="A1102" s="0" t="s">
        <v>877</v>
      </c>
      <c r="B1102" s="0" t="s">
        <v>155</v>
      </c>
      <c r="C1102" s="0" t="s">
        <v>736</v>
      </c>
      <c r="D1102" s="0" t="n">
        <v>0.10565601104855</v>
      </c>
      <c r="E1102" s="7" t="n">
        <v>107.047319644254</v>
      </c>
      <c r="F1102" s="7" t="n">
        <v>0</v>
      </c>
    </row>
    <row r="1103" customFormat="false" ht="15.8" hidden="false" customHeight="false" outlineLevel="0" collapsed="false">
      <c r="A1103" s="0" t="s">
        <v>877</v>
      </c>
      <c r="B1103" s="0" t="s">
        <v>738</v>
      </c>
      <c r="C1103" s="0" t="s">
        <v>738</v>
      </c>
      <c r="D1103" s="0" t="n">
        <v>0.15</v>
      </c>
      <c r="E1103" s="7" t="n">
        <v>20</v>
      </c>
      <c r="F1103" s="7" t="n">
        <v>0</v>
      </c>
    </row>
    <row r="1104" customFormat="false" ht="15.8" hidden="false" customHeight="false" outlineLevel="0" collapsed="false">
      <c r="A1104" s="0" t="s">
        <v>878</v>
      </c>
      <c r="B1104" s="0" t="s">
        <v>155</v>
      </c>
      <c r="C1104" s="0" t="s">
        <v>732</v>
      </c>
      <c r="D1104" s="0" t="n">
        <v>0.338466069836819</v>
      </c>
      <c r="E1104" s="7" t="n">
        <v>195.904314677367</v>
      </c>
      <c r="F1104" s="7" t="n">
        <v>0</v>
      </c>
    </row>
    <row r="1105" customFormat="false" ht="15.8" hidden="false" customHeight="false" outlineLevel="0" collapsed="false">
      <c r="A1105" s="0" t="s">
        <v>878</v>
      </c>
      <c r="B1105" s="0" t="s">
        <v>155</v>
      </c>
      <c r="C1105" s="0" t="s">
        <v>734</v>
      </c>
      <c r="D1105" s="0" t="n">
        <v>0.0639390890812998</v>
      </c>
      <c r="E1105" s="7" t="n">
        <v>90.1218987603058</v>
      </c>
      <c r="F1105" s="7" t="n">
        <v>0</v>
      </c>
    </row>
    <row r="1106" customFormat="false" ht="15.8" hidden="false" customHeight="false" outlineLevel="0" collapsed="false">
      <c r="A1106" s="0" t="s">
        <v>878</v>
      </c>
      <c r="B1106" s="0" t="s">
        <v>155</v>
      </c>
      <c r="C1106" s="0" t="s">
        <v>736</v>
      </c>
      <c r="D1106" s="0" t="n">
        <v>0.10565601104855</v>
      </c>
      <c r="E1106" s="7" t="n">
        <v>107.047319644254</v>
      </c>
      <c r="F1106" s="7" t="n">
        <v>0</v>
      </c>
    </row>
    <row r="1107" customFormat="false" ht="15.8" hidden="false" customHeight="false" outlineLevel="0" collapsed="false">
      <c r="A1107" s="0" t="s">
        <v>878</v>
      </c>
      <c r="B1107" s="0" t="s">
        <v>738</v>
      </c>
      <c r="C1107" s="0" t="s">
        <v>738</v>
      </c>
      <c r="D1107" s="0" t="n">
        <v>0.15</v>
      </c>
      <c r="E1107" s="7" t="n">
        <v>20</v>
      </c>
      <c r="F1107" s="7" t="n">
        <v>0</v>
      </c>
    </row>
    <row r="1108" customFormat="false" ht="15.8" hidden="false" customHeight="false" outlineLevel="0" collapsed="false">
      <c r="A1108" s="0" t="s">
        <v>647</v>
      </c>
      <c r="B1108" s="0" t="s">
        <v>155</v>
      </c>
      <c r="C1108" s="0" t="s">
        <v>734</v>
      </c>
      <c r="D1108" s="0" t="n">
        <v>0.162210258750845</v>
      </c>
      <c r="E1108" s="7" t="n">
        <v>526.82291655</v>
      </c>
      <c r="F1108" s="7" t="n">
        <v>1550.36458299</v>
      </c>
    </row>
    <row r="1109" customFormat="false" ht="15.8" hidden="false" customHeight="false" outlineLevel="0" collapsed="false">
      <c r="A1109" s="0" t="s">
        <v>647</v>
      </c>
      <c r="B1109" s="0" t="s">
        <v>239</v>
      </c>
      <c r="C1109" s="0" t="s">
        <v>735</v>
      </c>
      <c r="D1109" s="0" t="n">
        <v>0</v>
      </c>
      <c r="E1109" s="7" t="n">
        <v>0</v>
      </c>
      <c r="F1109" s="7" t="n">
        <v>0</v>
      </c>
    </row>
    <row r="1110" customFormat="false" ht="15.8" hidden="false" customHeight="false" outlineLevel="0" collapsed="false">
      <c r="A1110" s="0" t="s">
        <v>647</v>
      </c>
      <c r="B1110" s="0" t="s">
        <v>155</v>
      </c>
      <c r="C1110" s="0" t="s">
        <v>736</v>
      </c>
      <c r="D1110" s="0" t="n">
        <v>0.276637650582836</v>
      </c>
      <c r="E1110" s="7" t="n">
        <v>619.7916669</v>
      </c>
      <c r="F1110" s="7" t="n">
        <v>1550.36458299</v>
      </c>
    </row>
    <row r="1111" customFormat="false" ht="15.8" hidden="false" customHeight="false" outlineLevel="0" collapsed="false">
      <c r="A1111" s="0" t="s">
        <v>647</v>
      </c>
      <c r="B1111" s="0" t="s">
        <v>239</v>
      </c>
      <c r="C1111" s="0" t="s">
        <v>737</v>
      </c>
      <c r="D1111" s="0" t="n">
        <v>0</v>
      </c>
      <c r="E1111" s="7" t="n">
        <v>0</v>
      </c>
      <c r="F1111" s="7" t="n">
        <v>0</v>
      </c>
    </row>
    <row r="1112" customFormat="false" ht="15.8" hidden="false" customHeight="false" outlineLevel="0" collapsed="false">
      <c r="A1112" s="0" t="s">
        <v>647</v>
      </c>
      <c r="B1112" s="0" t="s">
        <v>155</v>
      </c>
      <c r="C1112" s="0" t="s">
        <v>732</v>
      </c>
      <c r="D1112" s="0" t="n">
        <v>0.698579925714232</v>
      </c>
      <c r="E1112" s="7" t="n">
        <v>714.5416669</v>
      </c>
      <c r="F1112" s="7" t="n">
        <v>1550.36458299</v>
      </c>
    </row>
    <row r="1113" customFormat="false" ht="15.8" hidden="false" customHeight="false" outlineLevel="0" collapsed="false">
      <c r="A1113" s="0" t="s">
        <v>647</v>
      </c>
      <c r="B1113" s="0" t="s">
        <v>239</v>
      </c>
      <c r="C1113" s="0" t="s">
        <v>733</v>
      </c>
      <c r="D1113" s="0" t="n">
        <v>0</v>
      </c>
      <c r="E1113" s="7" t="n">
        <v>0</v>
      </c>
      <c r="F1113" s="7" t="n">
        <v>0</v>
      </c>
    </row>
    <row r="1114" customFormat="false" ht="15.8" hidden="false" customHeight="false" outlineLevel="0" collapsed="false">
      <c r="A1114" s="0" t="s">
        <v>647</v>
      </c>
      <c r="B1114" s="0" t="s">
        <v>738</v>
      </c>
      <c r="C1114" s="0" t="s">
        <v>738</v>
      </c>
      <c r="D1114" s="0" t="n">
        <v>0.15</v>
      </c>
      <c r="E1114" s="7" t="n">
        <v>20</v>
      </c>
      <c r="F1114" s="7" t="n">
        <v>0</v>
      </c>
    </row>
    <row r="1115" customFormat="false" ht="15.8" hidden="false" customHeight="false" outlineLevel="0" collapsed="false">
      <c r="A1115" s="0" t="s">
        <v>879</v>
      </c>
      <c r="B1115" s="0" t="s">
        <v>155</v>
      </c>
      <c r="C1115" s="0" t="s">
        <v>732</v>
      </c>
      <c r="D1115" s="0" t="n">
        <v>0.338466069836819</v>
      </c>
      <c r="E1115" s="7" t="n">
        <v>195.904314677367</v>
      </c>
      <c r="F1115" s="7" t="n">
        <v>0</v>
      </c>
    </row>
    <row r="1116" customFormat="false" ht="15.8" hidden="false" customHeight="false" outlineLevel="0" collapsed="false">
      <c r="A1116" s="0" t="s">
        <v>879</v>
      </c>
      <c r="B1116" s="0" t="s">
        <v>155</v>
      </c>
      <c r="C1116" s="0" t="s">
        <v>734</v>
      </c>
      <c r="D1116" s="0" t="n">
        <v>0.0639390890812998</v>
      </c>
      <c r="E1116" s="7" t="n">
        <v>90.1218987603058</v>
      </c>
      <c r="F1116" s="7" t="n">
        <v>0</v>
      </c>
    </row>
    <row r="1117" customFormat="false" ht="15.8" hidden="false" customHeight="false" outlineLevel="0" collapsed="false">
      <c r="A1117" s="0" t="s">
        <v>879</v>
      </c>
      <c r="B1117" s="0" t="s">
        <v>155</v>
      </c>
      <c r="C1117" s="0" t="s">
        <v>736</v>
      </c>
      <c r="D1117" s="0" t="n">
        <v>0.10565601104855</v>
      </c>
      <c r="E1117" s="7" t="n">
        <v>107.047319644254</v>
      </c>
      <c r="F1117" s="7" t="n">
        <v>0</v>
      </c>
    </row>
    <row r="1118" customFormat="false" ht="15.8" hidden="false" customHeight="false" outlineLevel="0" collapsed="false">
      <c r="A1118" s="0" t="s">
        <v>879</v>
      </c>
      <c r="B1118" s="0" t="s">
        <v>738</v>
      </c>
      <c r="C1118" s="0" t="s">
        <v>738</v>
      </c>
      <c r="D1118" s="0" t="n">
        <v>0.15</v>
      </c>
      <c r="E1118" s="7" t="n">
        <v>20</v>
      </c>
      <c r="F1118" s="7" t="n">
        <v>0</v>
      </c>
    </row>
    <row r="1119" customFormat="false" ht="15.8" hidden="false" customHeight="false" outlineLevel="0" collapsed="false">
      <c r="A1119" s="0" t="s">
        <v>880</v>
      </c>
      <c r="B1119" s="0" t="s">
        <v>155</v>
      </c>
      <c r="C1119" s="0" t="s">
        <v>732</v>
      </c>
      <c r="D1119" s="0" t="n">
        <v>0.338466069836819</v>
      </c>
      <c r="E1119" s="7" t="n">
        <v>195.904314677367</v>
      </c>
      <c r="F1119" s="7" t="n">
        <v>0</v>
      </c>
    </row>
    <row r="1120" customFormat="false" ht="15.8" hidden="false" customHeight="false" outlineLevel="0" collapsed="false">
      <c r="A1120" s="0" t="s">
        <v>880</v>
      </c>
      <c r="B1120" s="0" t="s">
        <v>155</v>
      </c>
      <c r="C1120" s="0" t="s">
        <v>734</v>
      </c>
      <c r="D1120" s="0" t="n">
        <v>0.0639390890812998</v>
      </c>
      <c r="E1120" s="7" t="n">
        <v>90.1218987603058</v>
      </c>
      <c r="F1120" s="7" t="n">
        <v>0</v>
      </c>
    </row>
    <row r="1121" customFormat="false" ht="15.8" hidden="false" customHeight="false" outlineLevel="0" collapsed="false">
      <c r="A1121" s="0" t="s">
        <v>880</v>
      </c>
      <c r="B1121" s="0" t="s">
        <v>155</v>
      </c>
      <c r="C1121" s="0" t="s">
        <v>736</v>
      </c>
      <c r="D1121" s="0" t="n">
        <v>0.10565601104855</v>
      </c>
      <c r="E1121" s="7" t="n">
        <v>107.047319644254</v>
      </c>
      <c r="F1121" s="7" t="n">
        <v>0</v>
      </c>
    </row>
    <row r="1122" customFormat="false" ht="15.8" hidden="false" customHeight="false" outlineLevel="0" collapsed="false">
      <c r="A1122" s="0" t="s">
        <v>880</v>
      </c>
      <c r="B1122" s="0" t="s">
        <v>738</v>
      </c>
      <c r="C1122" s="0" t="s">
        <v>738</v>
      </c>
      <c r="D1122" s="0" t="n">
        <v>0.15</v>
      </c>
      <c r="E1122" s="7" t="n">
        <v>20</v>
      </c>
      <c r="F1122" s="7" t="n">
        <v>0</v>
      </c>
    </row>
    <row r="1123" customFormat="false" ht="15.8" hidden="false" customHeight="false" outlineLevel="0" collapsed="false">
      <c r="A1123" s="0" t="s">
        <v>881</v>
      </c>
      <c r="B1123" s="0" t="s">
        <v>155</v>
      </c>
      <c r="C1123" s="0" t="s">
        <v>732</v>
      </c>
      <c r="D1123" s="0" t="n">
        <v>0.338466069836819</v>
      </c>
      <c r="E1123" s="7" t="n">
        <v>195.904314677367</v>
      </c>
      <c r="F1123" s="7" t="n">
        <v>0</v>
      </c>
    </row>
    <row r="1124" customFormat="false" ht="15.8" hidden="false" customHeight="false" outlineLevel="0" collapsed="false">
      <c r="A1124" s="0" t="s">
        <v>881</v>
      </c>
      <c r="B1124" s="0" t="s">
        <v>155</v>
      </c>
      <c r="C1124" s="0" t="s">
        <v>734</v>
      </c>
      <c r="D1124" s="0" t="n">
        <v>0.0639390890812998</v>
      </c>
      <c r="E1124" s="7" t="n">
        <v>90.1218987603058</v>
      </c>
      <c r="F1124" s="7" t="n">
        <v>0</v>
      </c>
    </row>
    <row r="1125" customFormat="false" ht="15.8" hidden="false" customHeight="false" outlineLevel="0" collapsed="false">
      <c r="A1125" s="0" t="s">
        <v>881</v>
      </c>
      <c r="B1125" s="0" t="s">
        <v>155</v>
      </c>
      <c r="C1125" s="0" t="s">
        <v>736</v>
      </c>
      <c r="D1125" s="0" t="n">
        <v>0.10565601104855</v>
      </c>
      <c r="E1125" s="7" t="n">
        <v>107.047319644254</v>
      </c>
      <c r="F1125" s="7" t="n">
        <v>0</v>
      </c>
    </row>
    <row r="1126" customFormat="false" ht="15.8" hidden="false" customHeight="false" outlineLevel="0" collapsed="false">
      <c r="A1126" s="0" t="s">
        <v>881</v>
      </c>
      <c r="B1126" s="0" t="s">
        <v>738</v>
      </c>
      <c r="C1126" s="0" t="s">
        <v>738</v>
      </c>
      <c r="D1126" s="0" t="n">
        <v>0.15</v>
      </c>
      <c r="E1126" s="7" t="n">
        <v>20</v>
      </c>
      <c r="F1126" s="7" t="n">
        <v>0</v>
      </c>
    </row>
    <row r="1127" customFormat="false" ht="15.8" hidden="false" customHeight="false" outlineLevel="0" collapsed="false">
      <c r="A1127" s="0" t="s">
        <v>882</v>
      </c>
      <c r="B1127" s="0" t="s">
        <v>155</v>
      </c>
      <c r="C1127" s="0" t="s">
        <v>732</v>
      </c>
      <c r="D1127" s="0" t="n">
        <v>0.338466069836819</v>
      </c>
      <c r="E1127" s="7" t="n">
        <v>195.904314677367</v>
      </c>
      <c r="F1127" s="7" t="n">
        <v>0</v>
      </c>
    </row>
    <row r="1128" customFormat="false" ht="15.8" hidden="false" customHeight="false" outlineLevel="0" collapsed="false">
      <c r="A1128" s="0" t="s">
        <v>882</v>
      </c>
      <c r="B1128" s="0" t="s">
        <v>155</v>
      </c>
      <c r="C1128" s="0" t="s">
        <v>734</v>
      </c>
      <c r="D1128" s="0" t="n">
        <v>0.0639390890812998</v>
      </c>
      <c r="E1128" s="7" t="n">
        <v>90.1218987603058</v>
      </c>
      <c r="F1128" s="7" t="n">
        <v>0</v>
      </c>
    </row>
    <row r="1129" customFormat="false" ht="15.8" hidden="false" customHeight="false" outlineLevel="0" collapsed="false">
      <c r="A1129" s="0" t="s">
        <v>882</v>
      </c>
      <c r="B1129" s="0" t="s">
        <v>155</v>
      </c>
      <c r="C1129" s="0" t="s">
        <v>736</v>
      </c>
      <c r="D1129" s="0" t="n">
        <v>0.10565601104855</v>
      </c>
      <c r="E1129" s="7" t="n">
        <v>107.047319644254</v>
      </c>
      <c r="F1129" s="7" t="n">
        <v>0</v>
      </c>
    </row>
    <row r="1130" customFormat="false" ht="15.8" hidden="false" customHeight="false" outlineLevel="0" collapsed="false">
      <c r="A1130" s="0" t="s">
        <v>882</v>
      </c>
      <c r="B1130" s="0" t="s">
        <v>738</v>
      </c>
      <c r="C1130" s="0" t="s">
        <v>738</v>
      </c>
      <c r="D1130" s="0" t="n">
        <v>0.15</v>
      </c>
      <c r="E1130" s="7" t="n">
        <v>20</v>
      </c>
      <c r="F1130" s="7" t="n">
        <v>0</v>
      </c>
    </row>
    <row r="1131" customFormat="false" ht="15.8" hidden="false" customHeight="false" outlineLevel="0" collapsed="false">
      <c r="A1131" s="0" t="s">
        <v>883</v>
      </c>
      <c r="B1131" s="0" t="s">
        <v>155</v>
      </c>
      <c r="C1131" s="0" t="s">
        <v>732</v>
      </c>
      <c r="D1131" s="0" t="n">
        <v>0.338466069836819</v>
      </c>
      <c r="E1131" s="7" t="n">
        <v>195.904314677367</v>
      </c>
      <c r="F1131" s="7" t="n">
        <v>0</v>
      </c>
    </row>
    <row r="1132" customFormat="false" ht="15.8" hidden="false" customHeight="false" outlineLevel="0" collapsed="false">
      <c r="A1132" s="0" t="s">
        <v>883</v>
      </c>
      <c r="B1132" s="0" t="s">
        <v>155</v>
      </c>
      <c r="C1132" s="0" t="s">
        <v>734</v>
      </c>
      <c r="D1132" s="0" t="n">
        <v>0.0639390890812998</v>
      </c>
      <c r="E1132" s="7" t="n">
        <v>90.1218987603058</v>
      </c>
      <c r="F1132" s="7" t="n">
        <v>0</v>
      </c>
    </row>
    <row r="1133" customFormat="false" ht="15.8" hidden="false" customHeight="false" outlineLevel="0" collapsed="false">
      <c r="A1133" s="0" t="s">
        <v>883</v>
      </c>
      <c r="B1133" s="0" t="s">
        <v>155</v>
      </c>
      <c r="C1133" s="0" t="s">
        <v>736</v>
      </c>
      <c r="D1133" s="0" t="n">
        <v>0.10565601104855</v>
      </c>
      <c r="E1133" s="7" t="n">
        <v>107.047319644254</v>
      </c>
      <c r="F1133" s="7" t="n">
        <v>0</v>
      </c>
    </row>
    <row r="1134" customFormat="false" ht="15.8" hidden="false" customHeight="false" outlineLevel="0" collapsed="false">
      <c r="A1134" s="0" t="s">
        <v>883</v>
      </c>
      <c r="B1134" s="0" t="s">
        <v>738</v>
      </c>
      <c r="C1134" s="0" t="s">
        <v>738</v>
      </c>
      <c r="D1134" s="0" t="n">
        <v>0.15</v>
      </c>
      <c r="E1134" s="7" t="n">
        <v>20</v>
      </c>
      <c r="F1134" s="7" t="n">
        <v>0</v>
      </c>
    </row>
    <row r="1135" customFormat="false" ht="15.8" hidden="false" customHeight="false" outlineLevel="0" collapsed="false">
      <c r="A1135" s="0" t="s">
        <v>321</v>
      </c>
      <c r="B1135" s="0" t="s">
        <v>155</v>
      </c>
      <c r="C1135" s="0" t="s">
        <v>734</v>
      </c>
      <c r="D1135" s="0" t="n">
        <v>0.21376365858214</v>
      </c>
      <c r="E1135" s="7" t="n">
        <v>155.44444455</v>
      </c>
      <c r="F1135" s="7" t="n">
        <v>908.05463024625</v>
      </c>
    </row>
    <row r="1136" customFormat="false" ht="15.8" hidden="false" customHeight="false" outlineLevel="0" collapsed="false">
      <c r="A1136" s="0" t="s">
        <v>321</v>
      </c>
      <c r="B1136" s="0" t="s">
        <v>239</v>
      </c>
      <c r="C1136" s="0" t="s">
        <v>735</v>
      </c>
      <c r="D1136" s="0" t="n">
        <v>0.0584686187288536</v>
      </c>
      <c r="E1136" s="7" t="n">
        <v>155.44444455</v>
      </c>
      <c r="F1136" s="7" t="n">
        <v>908.05463024625</v>
      </c>
    </row>
    <row r="1137" customFormat="false" ht="15.8" hidden="false" customHeight="false" outlineLevel="0" collapsed="false">
      <c r="A1137" s="0" t="s">
        <v>321</v>
      </c>
      <c r="B1137" s="0" t="s">
        <v>155</v>
      </c>
      <c r="C1137" s="0" t="s">
        <v>736</v>
      </c>
      <c r="D1137" s="0" t="n">
        <v>0.364558177426905</v>
      </c>
      <c r="E1137" s="7" t="n">
        <v>198.472839635</v>
      </c>
      <c r="F1137" s="7" t="n">
        <v>2601.05648301375</v>
      </c>
    </row>
    <row r="1138" customFormat="false" ht="15.8" hidden="false" customHeight="false" outlineLevel="0" collapsed="false">
      <c r="A1138" s="0" t="s">
        <v>321</v>
      </c>
      <c r="B1138" s="0" t="s">
        <v>239</v>
      </c>
      <c r="C1138" s="0" t="s">
        <v>737</v>
      </c>
      <c r="D1138" s="0" t="n">
        <v>0.0997139234135487</v>
      </c>
      <c r="E1138" s="7" t="n">
        <v>155.44444455</v>
      </c>
      <c r="F1138" s="7" t="n">
        <v>908.05463024625</v>
      </c>
    </row>
    <row r="1139" customFormat="false" ht="15.8" hidden="false" customHeight="false" outlineLevel="0" collapsed="false">
      <c r="A1139" s="0" t="s">
        <v>321</v>
      </c>
      <c r="B1139" s="0" t="s">
        <v>155</v>
      </c>
      <c r="C1139" s="0" t="s">
        <v>732</v>
      </c>
      <c r="D1139" s="0" t="n">
        <v>0.920601458148749</v>
      </c>
      <c r="E1139" s="7" t="n">
        <v>308.222839635</v>
      </c>
      <c r="F1139" s="7" t="n">
        <v>5773.55648301375</v>
      </c>
    </row>
    <row r="1140" customFormat="false" ht="15.8" hidden="false" customHeight="false" outlineLevel="0" collapsed="false">
      <c r="A1140" s="0" t="s">
        <v>321</v>
      </c>
      <c r="B1140" s="0" t="s">
        <v>239</v>
      </c>
      <c r="C1140" s="0" t="s">
        <v>733</v>
      </c>
      <c r="D1140" s="0" t="n">
        <v>0.226622553212611</v>
      </c>
      <c r="E1140" s="7" t="n">
        <v>166.69444455</v>
      </c>
      <c r="F1140" s="7" t="n">
        <v>908.05463024625</v>
      </c>
    </row>
    <row r="1141" customFormat="false" ht="15.8" hidden="false" customHeight="false" outlineLevel="0" collapsed="false">
      <c r="A1141" s="0" t="s">
        <v>321</v>
      </c>
      <c r="B1141" s="0" t="s">
        <v>738</v>
      </c>
      <c r="C1141" s="0" t="s">
        <v>738</v>
      </c>
      <c r="D1141" s="0" t="n">
        <v>0.15</v>
      </c>
      <c r="E1141" s="7" t="n">
        <v>20</v>
      </c>
      <c r="F1141" s="7" t="n">
        <v>0</v>
      </c>
    </row>
    <row r="1142" customFormat="false" ht="15.8" hidden="false" customHeight="false" outlineLevel="0" collapsed="false">
      <c r="A1142" s="0" t="s">
        <v>509</v>
      </c>
      <c r="B1142" s="0" t="s">
        <v>155</v>
      </c>
      <c r="C1142" s="0" t="s">
        <v>734</v>
      </c>
      <c r="D1142" s="0" t="n">
        <v>0.248109438224482</v>
      </c>
      <c r="E1142" s="7" t="n">
        <v>155.44444455</v>
      </c>
      <c r="F1142" s="7" t="n">
        <v>908.05463024625</v>
      </c>
    </row>
    <row r="1143" customFormat="false" ht="15.8" hidden="false" customHeight="false" outlineLevel="0" collapsed="false">
      <c r="A1143" s="0" t="s">
        <v>509</v>
      </c>
      <c r="B1143" s="0" t="s">
        <v>239</v>
      </c>
      <c r="C1143" s="0" t="s">
        <v>735</v>
      </c>
      <c r="D1143" s="0" t="n">
        <v>0.0677385313625643</v>
      </c>
      <c r="E1143" s="7" t="n">
        <v>155.44444455</v>
      </c>
      <c r="F1143" s="7" t="n">
        <v>908.05463024625</v>
      </c>
    </row>
    <row r="1144" customFormat="false" ht="15.8" hidden="false" customHeight="false" outlineLevel="0" collapsed="false">
      <c r="A1144" s="0" t="s">
        <v>509</v>
      </c>
      <c r="B1144" s="0" t="s">
        <v>155</v>
      </c>
      <c r="C1144" s="0" t="s">
        <v>736</v>
      </c>
      <c r="D1144" s="0" t="n">
        <v>0.413515730374137</v>
      </c>
      <c r="E1144" s="7" t="n">
        <v>198.472839635</v>
      </c>
      <c r="F1144" s="7" t="n">
        <v>2601.05648301375</v>
      </c>
    </row>
    <row r="1145" customFormat="false" ht="15.8" hidden="false" customHeight="false" outlineLevel="0" collapsed="false">
      <c r="A1145" s="0" t="s">
        <v>509</v>
      </c>
      <c r="B1145" s="0" t="s">
        <v>239</v>
      </c>
      <c r="C1145" s="0" t="s">
        <v>737</v>
      </c>
      <c r="D1145" s="0" t="n">
        <v>0.112897552270941</v>
      </c>
      <c r="E1145" s="7" t="n">
        <v>155.44444455</v>
      </c>
      <c r="F1145" s="7" t="n">
        <v>908.05463024625</v>
      </c>
    </row>
    <row r="1146" customFormat="false" ht="15.8" hidden="false" customHeight="false" outlineLevel="0" collapsed="false">
      <c r="A1146" s="0" t="s">
        <v>509</v>
      </c>
      <c r="B1146" s="0" t="s">
        <v>155</v>
      </c>
      <c r="C1146" s="0" t="s">
        <v>732</v>
      </c>
      <c r="D1146" s="0" t="n">
        <v>0.92039647964329</v>
      </c>
      <c r="E1146" s="7" t="n">
        <v>308.222839635</v>
      </c>
      <c r="F1146" s="7" t="n">
        <v>5773.55648301375</v>
      </c>
    </row>
    <row r="1147" customFormat="false" ht="15.8" hidden="false" customHeight="false" outlineLevel="0" collapsed="false">
      <c r="A1147" s="0" t="s">
        <v>509</v>
      </c>
      <c r="B1147" s="0" t="s">
        <v>239</v>
      </c>
      <c r="C1147" s="0" t="s">
        <v>733</v>
      </c>
      <c r="D1147" s="0" t="n">
        <v>0.226156955670955</v>
      </c>
      <c r="E1147" s="7" t="n">
        <v>166.69444455</v>
      </c>
      <c r="F1147" s="7" t="n">
        <v>908.05463024625</v>
      </c>
    </row>
    <row r="1148" customFormat="false" ht="15.8" hidden="false" customHeight="false" outlineLevel="0" collapsed="false">
      <c r="A1148" s="0" t="s">
        <v>509</v>
      </c>
      <c r="B1148" s="0" t="s">
        <v>738</v>
      </c>
      <c r="C1148" s="0" t="s">
        <v>738</v>
      </c>
      <c r="D1148" s="0" t="n">
        <v>0.15</v>
      </c>
      <c r="E1148" s="7" t="n">
        <v>20</v>
      </c>
      <c r="F1148" s="7" t="n">
        <v>0</v>
      </c>
    </row>
    <row r="1149" customFormat="false" ht="15.8" hidden="false" customHeight="false" outlineLevel="0" collapsed="false">
      <c r="A1149" s="0" t="s">
        <v>654</v>
      </c>
      <c r="B1149" s="0" t="s">
        <v>155</v>
      </c>
      <c r="C1149" s="0" t="s">
        <v>734</v>
      </c>
      <c r="D1149" s="0" t="n">
        <v>0.213722565799026</v>
      </c>
      <c r="E1149" s="7" t="n">
        <v>155.44444455</v>
      </c>
      <c r="F1149" s="7" t="n">
        <v>908.05463024625</v>
      </c>
    </row>
    <row r="1150" customFormat="false" ht="15.8" hidden="false" customHeight="false" outlineLevel="0" collapsed="false">
      <c r="A1150" s="0" t="s">
        <v>654</v>
      </c>
      <c r="B1150" s="0" t="s">
        <v>239</v>
      </c>
      <c r="C1150" s="0" t="s">
        <v>735</v>
      </c>
      <c r="D1150" s="0" t="n">
        <v>0.0583725901098671</v>
      </c>
      <c r="E1150" s="7" t="n">
        <v>155.44444455</v>
      </c>
      <c r="F1150" s="7" t="n">
        <v>908.05463024625</v>
      </c>
    </row>
    <row r="1151" customFormat="false" ht="15.8" hidden="false" customHeight="false" outlineLevel="0" collapsed="false">
      <c r="A1151" s="0" t="s">
        <v>654</v>
      </c>
      <c r="B1151" s="0" t="s">
        <v>155</v>
      </c>
      <c r="C1151" s="0" t="s">
        <v>736</v>
      </c>
      <c r="D1151" s="0" t="n">
        <v>0.364488096711518</v>
      </c>
      <c r="E1151" s="7" t="n">
        <v>198.472839635</v>
      </c>
      <c r="F1151" s="7" t="n">
        <v>2601.05648301375</v>
      </c>
    </row>
    <row r="1152" customFormat="false" ht="15.8" hidden="false" customHeight="false" outlineLevel="0" collapsed="false">
      <c r="A1152" s="0" t="s">
        <v>654</v>
      </c>
      <c r="B1152" s="0" t="s">
        <v>239</v>
      </c>
      <c r="C1152" s="0" t="s">
        <v>737</v>
      </c>
      <c r="D1152" s="0" t="n">
        <v>0.0995501536757423</v>
      </c>
      <c r="E1152" s="7" t="n">
        <v>155.44444455</v>
      </c>
      <c r="F1152" s="7" t="n">
        <v>908.05463024625</v>
      </c>
    </row>
    <row r="1153" customFormat="false" ht="15.8" hidden="false" customHeight="false" outlineLevel="0" collapsed="false">
      <c r="A1153" s="0" t="s">
        <v>654</v>
      </c>
      <c r="B1153" s="0" t="s">
        <v>155</v>
      </c>
      <c r="C1153" s="0" t="s">
        <v>732</v>
      </c>
      <c r="D1153" s="0" t="n">
        <v>0.920424486645247</v>
      </c>
      <c r="E1153" s="7" t="n">
        <v>308.222839635</v>
      </c>
      <c r="F1153" s="7" t="n">
        <v>5773.55648301375</v>
      </c>
    </row>
    <row r="1154" customFormat="false" ht="15.8" hidden="false" customHeight="false" outlineLevel="0" collapsed="false">
      <c r="A1154" s="0" t="s">
        <v>654</v>
      </c>
      <c r="B1154" s="0" t="s">
        <v>239</v>
      </c>
      <c r="C1154" s="0" t="s">
        <v>733</v>
      </c>
      <c r="D1154" s="0" t="n">
        <v>0.226250349263051</v>
      </c>
      <c r="E1154" s="7" t="n">
        <v>166.69444455</v>
      </c>
      <c r="F1154" s="7" t="n">
        <v>908.05463024625</v>
      </c>
    </row>
    <row r="1155" customFormat="false" ht="15.8" hidden="false" customHeight="false" outlineLevel="0" collapsed="false">
      <c r="A1155" s="0" t="s">
        <v>654</v>
      </c>
      <c r="B1155" s="0" t="s">
        <v>738</v>
      </c>
      <c r="C1155" s="0" t="s">
        <v>738</v>
      </c>
      <c r="D1155" s="0" t="n">
        <v>0.15</v>
      </c>
      <c r="E1155" s="7" t="n">
        <v>20</v>
      </c>
      <c r="F1155" s="7" t="n">
        <v>0</v>
      </c>
    </row>
    <row r="1156" customFormat="false" ht="15.8" hidden="false" customHeight="false" outlineLevel="0" collapsed="false">
      <c r="A1156" s="0" t="s">
        <v>884</v>
      </c>
      <c r="B1156" s="0" t="s">
        <v>155</v>
      </c>
      <c r="C1156" s="0" t="s">
        <v>732</v>
      </c>
      <c r="D1156" s="0" t="n">
        <v>0.338466069836819</v>
      </c>
      <c r="E1156" s="7" t="n">
        <v>195.904314677367</v>
      </c>
      <c r="F1156" s="7" t="n">
        <v>5773.55648301375</v>
      </c>
    </row>
    <row r="1157" customFormat="false" ht="15.8" hidden="false" customHeight="false" outlineLevel="0" collapsed="false">
      <c r="A1157" s="0" t="s">
        <v>884</v>
      </c>
      <c r="B1157" s="0" t="s">
        <v>155</v>
      </c>
      <c r="C1157" s="0" t="s">
        <v>734</v>
      </c>
      <c r="D1157" s="0" t="n">
        <v>0.0639390890812998</v>
      </c>
      <c r="E1157" s="7" t="n">
        <v>90.1218987603058</v>
      </c>
      <c r="F1157" s="7" t="n">
        <v>908.05463024625</v>
      </c>
    </row>
    <row r="1158" customFormat="false" ht="15.8" hidden="false" customHeight="false" outlineLevel="0" collapsed="false">
      <c r="A1158" s="0" t="s">
        <v>884</v>
      </c>
      <c r="B1158" s="0" t="s">
        <v>155</v>
      </c>
      <c r="C1158" s="0" t="s">
        <v>736</v>
      </c>
      <c r="D1158" s="0" t="n">
        <v>0.10565601104855</v>
      </c>
      <c r="E1158" s="7" t="n">
        <v>107.047319644254</v>
      </c>
      <c r="F1158" s="7" t="n">
        <v>2601.05648301375</v>
      </c>
    </row>
    <row r="1159" customFormat="false" ht="15.8" hidden="false" customHeight="false" outlineLevel="0" collapsed="false">
      <c r="A1159" s="0" t="s">
        <v>884</v>
      </c>
      <c r="B1159" s="0" t="s">
        <v>738</v>
      </c>
      <c r="C1159" s="0" t="s">
        <v>738</v>
      </c>
      <c r="D1159" s="0" t="n">
        <v>0.15</v>
      </c>
      <c r="E1159" s="7" t="n">
        <v>20</v>
      </c>
      <c r="F1159" s="7" t="n">
        <v>0</v>
      </c>
    </row>
    <row r="1160" customFormat="false" ht="15.8" hidden="false" customHeight="false" outlineLevel="0" collapsed="false">
      <c r="A1160" s="0" t="s">
        <v>885</v>
      </c>
      <c r="B1160" s="0" t="s">
        <v>155</v>
      </c>
      <c r="C1160" s="0" t="s">
        <v>732</v>
      </c>
      <c r="D1160" s="0" t="n">
        <v>0.338466069836819</v>
      </c>
      <c r="E1160" s="7" t="n">
        <v>195.904314677367</v>
      </c>
      <c r="F1160" s="7" t="n">
        <v>5773.55648301375</v>
      </c>
    </row>
    <row r="1161" customFormat="false" ht="15.8" hidden="false" customHeight="false" outlineLevel="0" collapsed="false">
      <c r="A1161" s="0" t="s">
        <v>885</v>
      </c>
      <c r="B1161" s="0" t="s">
        <v>155</v>
      </c>
      <c r="C1161" s="0" t="s">
        <v>734</v>
      </c>
      <c r="D1161" s="0" t="n">
        <v>0.0639390890812998</v>
      </c>
      <c r="E1161" s="7" t="n">
        <v>90.1218987603058</v>
      </c>
      <c r="F1161" s="7" t="n">
        <v>908.05463024625</v>
      </c>
    </row>
    <row r="1162" customFormat="false" ht="15.8" hidden="false" customHeight="false" outlineLevel="0" collapsed="false">
      <c r="A1162" s="0" t="s">
        <v>885</v>
      </c>
      <c r="B1162" s="0" t="s">
        <v>155</v>
      </c>
      <c r="C1162" s="0" t="s">
        <v>736</v>
      </c>
      <c r="D1162" s="0" t="n">
        <v>0.10565601104855</v>
      </c>
      <c r="E1162" s="7" t="n">
        <v>107.047319644254</v>
      </c>
      <c r="F1162" s="7" t="n">
        <v>2601.05648301375</v>
      </c>
    </row>
    <row r="1163" customFormat="false" ht="15.8" hidden="false" customHeight="false" outlineLevel="0" collapsed="false">
      <c r="A1163" s="0" t="s">
        <v>885</v>
      </c>
      <c r="B1163" s="0" t="s">
        <v>738</v>
      </c>
      <c r="C1163" s="0" t="s">
        <v>738</v>
      </c>
      <c r="D1163" s="0" t="n">
        <v>0.15</v>
      </c>
      <c r="E1163" s="7" t="n">
        <v>20</v>
      </c>
      <c r="F1163" s="7" t="n">
        <v>0</v>
      </c>
    </row>
    <row r="1164" customFormat="false" ht="15.8" hidden="false" customHeight="false" outlineLevel="0" collapsed="false">
      <c r="A1164" s="0" t="s">
        <v>886</v>
      </c>
      <c r="B1164" s="0" t="s">
        <v>155</v>
      </c>
      <c r="C1164" s="0" t="s">
        <v>732</v>
      </c>
      <c r="D1164" s="0" t="n">
        <v>0.338466069836819</v>
      </c>
      <c r="E1164" s="7" t="n">
        <v>195.904314677367</v>
      </c>
      <c r="F1164" s="7" t="n">
        <v>5773.55648301375</v>
      </c>
    </row>
    <row r="1165" customFormat="false" ht="15.8" hidden="false" customHeight="false" outlineLevel="0" collapsed="false">
      <c r="A1165" s="0" t="s">
        <v>886</v>
      </c>
      <c r="B1165" s="0" t="s">
        <v>155</v>
      </c>
      <c r="C1165" s="0" t="s">
        <v>734</v>
      </c>
      <c r="D1165" s="0" t="n">
        <v>0.0639390890812998</v>
      </c>
      <c r="E1165" s="7" t="n">
        <v>90.1218987603058</v>
      </c>
      <c r="F1165" s="7" t="n">
        <v>908.05463024625</v>
      </c>
    </row>
    <row r="1166" customFormat="false" ht="15.8" hidden="false" customHeight="false" outlineLevel="0" collapsed="false">
      <c r="A1166" s="0" t="s">
        <v>886</v>
      </c>
      <c r="B1166" s="0" t="s">
        <v>155</v>
      </c>
      <c r="C1166" s="0" t="s">
        <v>736</v>
      </c>
      <c r="D1166" s="0" t="n">
        <v>0.10565601104855</v>
      </c>
      <c r="E1166" s="7" t="n">
        <v>107.047319644254</v>
      </c>
      <c r="F1166" s="7" t="n">
        <v>2601.05648301375</v>
      </c>
    </row>
    <row r="1167" customFormat="false" ht="15.8" hidden="false" customHeight="false" outlineLevel="0" collapsed="false">
      <c r="A1167" s="0" t="s">
        <v>886</v>
      </c>
      <c r="B1167" s="0" t="s">
        <v>738</v>
      </c>
      <c r="C1167" s="0" t="s">
        <v>738</v>
      </c>
      <c r="D1167" s="0" t="n">
        <v>0.15</v>
      </c>
      <c r="E1167" s="7" t="n">
        <v>20</v>
      </c>
      <c r="F1167" s="7" t="n">
        <v>0</v>
      </c>
    </row>
    <row r="1168" customFormat="false" ht="15.8" hidden="false" customHeight="false" outlineLevel="0" collapsed="false">
      <c r="A1168" s="0" t="s">
        <v>887</v>
      </c>
      <c r="B1168" s="0" t="s">
        <v>155</v>
      </c>
      <c r="C1168" s="0" t="s">
        <v>732</v>
      </c>
      <c r="D1168" s="0" t="n">
        <v>0.338466069836819</v>
      </c>
      <c r="E1168" s="7" t="n">
        <v>195.904314677367</v>
      </c>
      <c r="F1168" s="7" t="n">
        <v>5773.55648301375</v>
      </c>
    </row>
    <row r="1169" customFormat="false" ht="15.8" hidden="false" customHeight="false" outlineLevel="0" collapsed="false">
      <c r="A1169" s="0" t="s">
        <v>887</v>
      </c>
      <c r="B1169" s="0" t="s">
        <v>155</v>
      </c>
      <c r="C1169" s="0" t="s">
        <v>734</v>
      </c>
      <c r="D1169" s="0" t="n">
        <v>0.0639390890812998</v>
      </c>
      <c r="E1169" s="7" t="n">
        <v>90.1218987603058</v>
      </c>
      <c r="F1169" s="7" t="n">
        <v>908.05463024625</v>
      </c>
    </row>
    <row r="1170" customFormat="false" ht="15.8" hidden="false" customHeight="false" outlineLevel="0" collapsed="false">
      <c r="A1170" s="0" t="s">
        <v>887</v>
      </c>
      <c r="B1170" s="0" t="s">
        <v>155</v>
      </c>
      <c r="C1170" s="0" t="s">
        <v>736</v>
      </c>
      <c r="D1170" s="0" t="n">
        <v>0.10565601104855</v>
      </c>
      <c r="E1170" s="7" t="n">
        <v>107.047319644254</v>
      </c>
      <c r="F1170" s="7" t="n">
        <v>2601.05648301375</v>
      </c>
    </row>
    <row r="1171" customFormat="false" ht="15.8" hidden="false" customHeight="false" outlineLevel="0" collapsed="false">
      <c r="A1171" s="0" t="s">
        <v>887</v>
      </c>
      <c r="B1171" s="0" t="s">
        <v>738</v>
      </c>
      <c r="C1171" s="0" t="s">
        <v>738</v>
      </c>
      <c r="D1171" s="0" t="n">
        <v>0.15</v>
      </c>
      <c r="E1171" s="7" t="n">
        <v>20</v>
      </c>
      <c r="F1171" s="7" t="n">
        <v>0</v>
      </c>
    </row>
    <row r="1172" customFormat="false" ht="15.8" hidden="false" customHeight="false" outlineLevel="0" collapsed="false">
      <c r="A1172" s="0" t="s">
        <v>888</v>
      </c>
      <c r="B1172" s="0" t="s">
        <v>155</v>
      </c>
      <c r="C1172" s="0" t="s">
        <v>732</v>
      </c>
      <c r="D1172" s="0" t="n">
        <v>0.338466069836819</v>
      </c>
      <c r="E1172" s="7" t="n">
        <v>195.904314677367</v>
      </c>
      <c r="F1172" s="7" t="n">
        <v>5773.55648301375</v>
      </c>
    </row>
    <row r="1173" customFormat="false" ht="15.8" hidden="false" customHeight="false" outlineLevel="0" collapsed="false">
      <c r="A1173" s="0" t="s">
        <v>888</v>
      </c>
      <c r="B1173" s="0" t="s">
        <v>155</v>
      </c>
      <c r="C1173" s="0" t="s">
        <v>734</v>
      </c>
      <c r="D1173" s="0" t="n">
        <v>0.0639390890812998</v>
      </c>
      <c r="E1173" s="7" t="n">
        <v>90.1218987603058</v>
      </c>
      <c r="F1173" s="7" t="n">
        <v>908.05463024625</v>
      </c>
    </row>
    <row r="1174" customFormat="false" ht="15.8" hidden="false" customHeight="false" outlineLevel="0" collapsed="false">
      <c r="A1174" s="0" t="s">
        <v>888</v>
      </c>
      <c r="B1174" s="0" t="s">
        <v>155</v>
      </c>
      <c r="C1174" s="0" t="s">
        <v>736</v>
      </c>
      <c r="D1174" s="0" t="n">
        <v>0.10565601104855</v>
      </c>
      <c r="E1174" s="7" t="n">
        <v>107.047319644254</v>
      </c>
      <c r="F1174" s="7" t="n">
        <v>2601.05648301375</v>
      </c>
    </row>
    <row r="1175" customFormat="false" ht="15.8" hidden="false" customHeight="false" outlineLevel="0" collapsed="false">
      <c r="A1175" s="0" t="s">
        <v>888</v>
      </c>
      <c r="B1175" s="0" t="s">
        <v>738</v>
      </c>
      <c r="C1175" s="0" t="s">
        <v>738</v>
      </c>
      <c r="D1175" s="0" t="n">
        <v>0.15</v>
      </c>
      <c r="E1175" s="7" t="n">
        <v>20</v>
      </c>
      <c r="F1175" s="7" t="n">
        <v>0</v>
      </c>
    </row>
    <row r="1176" customFormat="false" ht="15.8" hidden="false" customHeight="false" outlineLevel="0" collapsed="false">
      <c r="A1176" s="0" t="s">
        <v>323</v>
      </c>
      <c r="B1176" s="0" t="s">
        <v>155</v>
      </c>
      <c r="C1176" s="0" t="s">
        <v>734</v>
      </c>
      <c r="D1176" s="0" t="n">
        <v>0.214163617678749</v>
      </c>
      <c r="E1176" s="7" t="n">
        <v>141.1403508</v>
      </c>
      <c r="F1176" s="7" t="n">
        <v>824.49488259</v>
      </c>
    </row>
    <row r="1177" customFormat="false" ht="15.8" hidden="false" customHeight="false" outlineLevel="0" collapsed="false">
      <c r="A1177" s="0" t="s">
        <v>323</v>
      </c>
      <c r="B1177" s="0" t="s">
        <v>239</v>
      </c>
      <c r="C1177" s="0" t="s">
        <v>735</v>
      </c>
      <c r="D1177" s="0" t="n">
        <v>0.0588341152935455</v>
      </c>
      <c r="E1177" s="7" t="n">
        <v>141.1403508</v>
      </c>
      <c r="F1177" s="7" t="n">
        <v>824.49488259</v>
      </c>
    </row>
    <row r="1178" customFormat="false" ht="15.8" hidden="false" customHeight="false" outlineLevel="0" collapsed="false">
      <c r="A1178" s="0" t="s">
        <v>323</v>
      </c>
      <c r="B1178" s="0" t="s">
        <v>155</v>
      </c>
      <c r="C1178" s="0" t="s">
        <v>736</v>
      </c>
      <c r="D1178" s="0" t="n">
        <v>0.365240278211821</v>
      </c>
      <c r="E1178" s="7" t="n">
        <v>179.988304035</v>
      </c>
      <c r="F1178" s="7" t="n">
        <v>2353.0124271825</v>
      </c>
    </row>
    <row r="1179" customFormat="false" ht="15.8" hidden="false" customHeight="false" outlineLevel="0" collapsed="false">
      <c r="A1179" s="0" t="s">
        <v>323</v>
      </c>
      <c r="B1179" s="0" t="s">
        <v>239</v>
      </c>
      <c r="C1179" s="0" t="s">
        <v>737</v>
      </c>
      <c r="D1179" s="0" t="n">
        <v>0.100337250888217</v>
      </c>
      <c r="E1179" s="7" t="n">
        <v>141.1403508</v>
      </c>
      <c r="F1179" s="7" t="n">
        <v>824.49488259</v>
      </c>
    </row>
    <row r="1180" customFormat="false" ht="15.8" hidden="false" customHeight="false" outlineLevel="0" collapsed="false">
      <c r="A1180" s="0" t="s">
        <v>323</v>
      </c>
      <c r="B1180" s="0" t="s">
        <v>155</v>
      </c>
      <c r="C1180" s="0" t="s">
        <v>732</v>
      </c>
      <c r="D1180" s="0" t="n">
        <v>0.922323934878335</v>
      </c>
      <c r="E1180" s="7" t="n">
        <v>289.738304035</v>
      </c>
      <c r="F1180" s="7" t="n">
        <v>5525.5124271825</v>
      </c>
    </row>
    <row r="1181" customFormat="false" ht="15.8" hidden="false" customHeight="false" outlineLevel="0" collapsed="false">
      <c r="A1181" s="0" t="s">
        <v>323</v>
      </c>
      <c r="B1181" s="0" t="s">
        <v>239</v>
      </c>
      <c r="C1181" s="0" t="s">
        <v>733</v>
      </c>
      <c r="D1181" s="0" t="n">
        <v>0.22803920656413</v>
      </c>
      <c r="E1181" s="7" t="n">
        <v>152.3903508</v>
      </c>
      <c r="F1181" s="7" t="n">
        <v>824.49488259</v>
      </c>
    </row>
    <row r="1182" customFormat="false" ht="15.8" hidden="false" customHeight="false" outlineLevel="0" collapsed="false">
      <c r="A1182" s="0" t="s">
        <v>323</v>
      </c>
      <c r="B1182" s="0" t="s">
        <v>738</v>
      </c>
      <c r="C1182" s="0" t="s">
        <v>738</v>
      </c>
      <c r="D1182" s="0" t="n">
        <v>0.15</v>
      </c>
      <c r="E1182" s="7" t="n">
        <v>20</v>
      </c>
      <c r="F1182" s="7" t="n">
        <v>0</v>
      </c>
    </row>
    <row r="1183" customFormat="false" ht="15.8" hidden="false" customHeight="false" outlineLevel="0" collapsed="false">
      <c r="A1183" s="0" t="s">
        <v>510</v>
      </c>
      <c r="B1183" s="0" t="s">
        <v>155</v>
      </c>
      <c r="C1183" s="0" t="s">
        <v>734</v>
      </c>
      <c r="D1183" s="0" t="n">
        <v>0.248547581569558</v>
      </c>
      <c r="E1183" s="7" t="n">
        <v>141.1403508</v>
      </c>
      <c r="F1183" s="7" t="n">
        <v>824.49488259</v>
      </c>
    </row>
    <row r="1184" customFormat="false" ht="15.8" hidden="false" customHeight="false" outlineLevel="0" collapsed="false">
      <c r="A1184" s="0" t="s">
        <v>510</v>
      </c>
      <c r="B1184" s="0" t="s">
        <v>239</v>
      </c>
      <c r="C1184" s="0" t="s">
        <v>735</v>
      </c>
      <c r="D1184" s="0" t="n">
        <v>0.0682742615601252</v>
      </c>
      <c r="E1184" s="7" t="n">
        <v>141.1403508</v>
      </c>
      <c r="F1184" s="7" t="n">
        <v>824.49488259</v>
      </c>
    </row>
    <row r="1185" customFormat="false" ht="15.8" hidden="false" customHeight="false" outlineLevel="0" collapsed="false">
      <c r="A1185" s="0" t="s">
        <v>510</v>
      </c>
      <c r="B1185" s="0" t="s">
        <v>155</v>
      </c>
      <c r="C1185" s="0" t="s">
        <v>736</v>
      </c>
      <c r="D1185" s="0" t="n">
        <v>0.414245969282598</v>
      </c>
      <c r="E1185" s="7" t="n">
        <v>179.988304035</v>
      </c>
      <c r="F1185" s="7" t="n">
        <v>2353.0124271825</v>
      </c>
    </row>
    <row r="1186" customFormat="false" ht="15.8" hidden="false" customHeight="false" outlineLevel="0" collapsed="false">
      <c r="A1186" s="0" t="s">
        <v>510</v>
      </c>
      <c r="B1186" s="0" t="s">
        <v>239</v>
      </c>
      <c r="C1186" s="0" t="s">
        <v>737</v>
      </c>
      <c r="D1186" s="0" t="n">
        <v>0.113790435933542</v>
      </c>
      <c r="E1186" s="7" t="n">
        <v>141.1403508</v>
      </c>
      <c r="F1186" s="7" t="n">
        <v>824.49488259</v>
      </c>
    </row>
    <row r="1187" customFormat="false" ht="15.8" hidden="false" customHeight="false" outlineLevel="0" collapsed="false">
      <c r="A1187" s="0" t="s">
        <v>510</v>
      </c>
      <c r="B1187" s="0" t="s">
        <v>155</v>
      </c>
      <c r="C1187" s="0" t="s">
        <v>732</v>
      </c>
      <c r="D1187" s="0" t="n">
        <v>0.922021833339115</v>
      </c>
      <c r="E1187" s="7" t="n">
        <v>289.738304035</v>
      </c>
      <c r="F1187" s="7" t="n">
        <v>5525.5124271825</v>
      </c>
    </row>
    <row r="1188" customFormat="false" ht="15.8" hidden="false" customHeight="false" outlineLevel="0" collapsed="false">
      <c r="A1188" s="0" t="s">
        <v>510</v>
      </c>
      <c r="B1188" s="0" t="s">
        <v>239</v>
      </c>
      <c r="C1188" s="0" t="s">
        <v>733</v>
      </c>
      <c r="D1188" s="0" t="n">
        <v>0.227945584802768</v>
      </c>
      <c r="E1188" s="7" t="n">
        <v>152.3903508</v>
      </c>
      <c r="F1188" s="7" t="n">
        <v>824.49488259</v>
      </c>
    </row>
    <row r="1189" customFormat="false" ht="15.8" hidden="false" customHeight="false" outlineLevel="0" collapsed="false">
      <c r="A1189" s="0" t="s">
        <v>510</v>
      </c>
      <c r="B1189" s="0" t="s">
        <v>738</v>
      </c>
      <c r="C1189" s="0" t="s">
        <v>738</v>
      </c>
      <c r="D1189" s="0" t="n">
        <v>0.15</v>
      </c>
      <c r="E1189" s="7" t="n">
        <v>20</v>
      </c>
      <c r="F1189" s="7" t="n">
        <v>0</v>
      </c>
    </row>
    <row r="1190" customFormat="false" ht="15.8" hidden="false" customHeight="false" outlineLevel="0" collapsed="false">
      <c r="A1190" s="0" t="s">
        <v>655</v>
      </c>
      <c r="B1190" s="0" t="s">
        <v>155</v>
      </c>
      <c r="C1190" s="0" t="s">
        <v>734</v>
      </c>
      <c r="D1190" s="0" t="n">
        <v>0.214076387380835</v>
      </c>
      <c r="E1190" s="7" t="n">
        <v>141.1403508</v>
      </c>
      <c r="F1190" s="7" t="n">
        <v>824.49488259</v>
      </c>
    </row>
    <row r="1191" customFormat="false" ht="15.8" hidden="false" customHeight="false" outlineLevel="0" collapsed="false">
      <c r="A1191" s="0" t="s">
        <v>655</v>
      </c>
      <c r="B1191" s="0" t="s">
        <v>239</v>
      </c>
      <c r="C1191" s="0" t="s">
        <v>735</v>
      </c>
      <c r="D1191" s="0" t="n">
        <v>0.0587859171879416</v>
      </c>
      <c r="E1191" s="7" t="n">
        <v>141.1403508</v>
      </c>
      <c r="F1191" s="7" t="n">
        <v>824.49488259</v>
      </c>
    </row>
    <row r="1192" customFormat="false" ht="15.8" hidden="false" customHeight="false" outlineLevel="0" collapsed="false">
      <c r="A1192" s="0" t="s">
        <v>655</v>
      </c>
      <c r="B1192" s="0" t="s">
        <v>155</v>
      </c>
      <c r="C1192" s="0" t="s">
        <v>736</v>
      </c>
      <c r="D1192" s="0" t="n">
        <v>0.365091513362665</v>
      </c>
      <c r="E1192" s="7" t="n">
        <v>179.988304035</v>
      </c>
      <c r="F1192" s="7" t="n">
        <v>2353.0124271825</v>
      </c>
    </row>
    <row r="1193" customFormat="false" ht="15.8" hidden="false" customHeight="false" outlineLevel="0" collapsed="false">
      <c r="A1193" s="0" t="s">
        <v>655</v>
      </c>
      <c r="B1193" s="0" t="s">
        <v>239</v>
      </c>
      <c r="C1193" s="0" t="s">
        <v>737</v>
      </c>
      <c r="D1193" s="0" t="n">
        <v>0.100255052568583</v>
      </c>
      <c r="E1193" s="7" t="n">
        <v>141.1403508</v>
      </c>
      <c r="F1193" s="7" t="n">
        <v>824.49488259</v>
      </c>
    </row>
    <row r="1194" customFormat="false" ht="15.8" hidden="false" customHeight="false" outlineLevel="0" collapsed="false">
      <c r="A1194" s="0" t="s">
        <v>655</v>
      </c>
      <c r="B1194" s="0" t="s">
        <v>155</v>
      </c>
      <c r="C1194" s="0" t="s">
        <v>732</v>
      </c>
      <c r="D1194" s="0" t="n">
        <v>0.921948266067335</v>
      </c>
      <c r="E1194" s="7" t="n">
        <v>289.738304035</v>
      </c>
      <c r="F1194" s="7" t="n">
        <v>5525.5124271825</v>
      </c>
    </row>
    <row r="1195" customFormat="false" ht="15.8" hidden="false" customHeight="false" outlineLevel="0" collapsed="false">
      <c r="A1195" s="0" t="s">
        <v>655</v>
      </c>
      <c r="B1195" s="0" t="s">
        <v>239</v>
      </c>
      <c r="C1195" s="0" t="s">
        <v>733</v>
      </c>
      <c r="D1195" s="0" t="n">
        <v>0.227852392201324</v>
      </c>
      <c r="E1195" s="7" t="n">
        <v>152.3903508</v>
      </c>
      <c r="F1195" s="7" t="n">
        <v>824.49488259</v>
      </c>
    </row>
    <row r="1196" customFormat="false" ht="15.8" hidden="false" customHeight="false" outlineLevel="0" collapsed="false">
      <c r="A1196" s="0" t="s">
        <v>655</v>
      </c>
      <c r="B1196" s="0" t="s">
        <v>738</v>
      </c>
      <c r="C1196" s="0" t="s">
        <v>738</v>
      </c>
      <c r="D1196" s="0" t="n">
        <v>0.15</v>
      </c>
      <c r="E1196" s="7" t="n">
        <v>20</v>
      </c>
      <c r="F1196" s="7" t="n">
        <v>0</v>
      </c>
    </row>
    <row r="1197" customFormat="false" ht="15.8" hidden="false" customHeight="false" outlineLevel="0" collapsed="false">
      <c r="A1197" s="0" t="s">
        <v>889</v>
      </c>
      <c r="B1197" s="0" t="s">
        <v>155</v>
      </c>
      <c r="C1197" s="0" t="s">
        <v>732</v>
      </c>
      <c r="D1197" s="0" t="n">
        <v>0.338466069836819</v>
      </c>
      <c r="E1197" s="7" t="n">
        <v>195.904314677367</v>
      </c>
      <c r="F1197" s="7" t="n">
        <v>5525.5124271825</v>
      </c>
    </row>
    <row r="1198" customFormat="false" ht="15.8" hidden="false" customHeight="false" outlineLevel="0" collapsed="false">
      <c r="A1198" s="0" t="s">
        <v>889</v>
      </c>
      <c r="B1198" s="0" t="s">
        <v>155</v>
      </c>
      <c r="C1198" s="0" t="s">
        <v>734</v>
      </c>
      <c r="D1198" s="0" t="n">
        <v>0.0639390890812998</v>
      </c>
      <c r="E1198" s="7" t="n">
        <v>90.1218987603058</v>
      </c>
      <c r="F1198" s="7" t="n">
        <v>824.49488259</v>
      </c>
    </row>
    <row r="1199" customFormat="false" ht="15.8" hidden="false" customHeight="false" outlineLevel="0" collapsed="false">
      <c r="A1199" s="0" t="s">
        <v>889</v>
      </c>
      <c r="B1199" s="0" t="s">
        <v>155</v>
      </c>
      <c r="C1199" s="0" t="s">
        <v>736</v>
      </c>
      <c r="D1199" s="0" t="n">
        <v>0.10565601104855</v>
      </c>
      <c r="E1199" s="7" t="n">
        <v>107.047319644254</v>
      </c>
      <c r="F1199" s="7" t="n">
        <v>2353.0124271825</v>
      </c>
    </row>
    <row r="1200" customFormat="false" ht="15.8" hidden="false" customHeight="false" outlineLevel="0" collapsed="false">
      <c r="A1200" s="0" t="s">
        <v>889</v>
      </c>
      <c r="B1200" s="0" t="s">
        <v>738</v>
      </c>
      <c r="C1200" s="0" t="s">
        <v>738</v>
      </c>
      <c r="D1200" s="0" t="n">
        <v>0.15</v>
      </c>
      <c r="E1200" s="7" t="n">
        <v>20</v>
      </c>
      <c r="F1200" s="7" t="n">
        <v>0</v>
      </c>
    </row>
    <row r="1201" customFormat="false" ht="15.8" hidden="false" customHeight="false" outlineLevel="0" collapsed="false">
      <c r="A1201" s="0" t="s">
        <v>890</v>
      </c>
      <c r="B1201" s="0" t="s">
        <v>155</v>
      </c>
      <c r="C1201" s="0" t="s">
        <v>732</v>
      </c>
      <c r="D1201" s="0" t="n">
        <v>0.338466069836819</v>
      </c>
      <c r="E1201" s="7" t="n">
        <v>195.904314677367</v>
      </c>
      <c r="F1201" s="7" t="n">
        <v>5525.5124271825</v>
      </c>
    </row>
    <row r="1202" customFormat="false" ht="15.8" hidden="false" customHeight="false" outlineLevel="0" collapsed="false">
      <c r="A1202" s="0" t="s">
        <v>890</v>
      </c>
      <c r="B1202" s="0" t="s">
        <v>155</v>
      </c>
      <c r="C1202" s="0" t="s">
        <v>734</v>
      </c>
      <c r="D1202" s="0" t="n">
        <v>0.0639390890812998</v>
      </c>
      <c r="E1202" s="7" t="n">
        <v>90.1218987603058</v>
      </c>
      <c r="F1202" s="7" t="n">
        <v>824.49488259</v>
      </c>
    </row>
    <row r="1203" customFormat="false" ht="15.8" hidden="false" customHeight="false" outlineLevel="0" collapsed="false">
      <c r="A1203" s="0" t="s">
        <v>890</v>
      </c>
      <c r="B1203" s="0" t="s">
        <v>155</v>
      </c>
      <c r="C1203" s="0" t="s">
        <v>736</v>
      </c>
      <c r="D1203" s="0" t="n">
        <v>0.10565601104855</v>
      </c>
      <c r="E1203" s="7" t="n">
        <v>107.047319644254</v>
      </c>
      <c r="F1203" s="7" t="n">
        <v>2353.0124271825</v>
      </c>
    </row>
    <row r="1204" customFormat="false" ht="15.8" hidden="false" customHeight="false" outlineLevel="0" collapsed="false">
      <c r="A1204" s="0" t="s">
        <v>890</v>
      </c>
      <c r="B1204" s="0" t="s">
        <v>738</v>
      </c>
      <c r="C1204" s="0" t="s">
        <v>738</v>
      </c>
      <c r="D1204" s="0" t="n">
        <v>0.15</v>
      </c>
      <c r="E1204" s="7" t="n">
        <v>20</v>
      </c>
      <c r="F1204" s="7" t="n">
        <v>0</v>
      </c>
    </row>
    <row r="1205" customFormat="false" ht="15.8" hidden="false" customHeight="false" outlineLevel="0" collapsed="false">
      <c r="A1205" s="0" t="s">
        <v>891</v>
      </c>
      <c r="B1205" s="0" t="s">
        <v>155</v>
      </c>
      <c r="C1205" s="0" t="s">
        <v>732</v>
      </c>
      <c r="D1205" s="0" t="n">
        <v>0.338466069836819</v>
      </c>
      <c r="E1205" s="7" t="n">
        <v>195.904314677367</v>
      </c>
      <c r="F1205" s="7" t="n">
        <v>5525.5124271825</v>
      </c>
    </row>
    <row r="1206" customFormat="false" ht="15.8" hidden="false" customHeight="false" outlineLevel="0" collapsed="false">
      <c r="A1206" s="0" t="s">
        <v>891</v>
      </c>
      <c r="B1206" s="0" t="s">
        <v>155</v>
      </c>
      <c r="C1206" s="0" t="s">
        <v>734</v>
      </c>
      <c r="D1206" s="0" t="n">
        <v>0.0639390890812998</v>
      </c>
      <c r="E1206" s="7" t="n">
        <v>90.1218987603058</v>
      </c>
      <c r="F1206" s="7" t="n">
        <v>824.49488259</v>
      </c>
    </row>
    <row r="1207" customFormat="false" ht="15.8" hidden="false" customHeight="false" outlineLevel="0" collapsed="false">
      <c r="A1207" s="0" t="s">
        <v>891</v>
      </c>
      <c r="B1207" s="0" t="s">
        <v>155</v>
      </c>
      <c r="C1207" s="0" t="s">
        <v>736</v>
      </c>
      <c r="D1207" s="0" t="n">
        <v>0.10565601104855</v>
      </c>
      <c r="E1207" s="7" t="n">
        <v>107.047319644254</v>
      </c>
      <c r="F1207" s="7" t="n">
        <v>2353.0124271825</v>
      </c>
    </row>
    <row r="1208" customFormat="false" ht="15.8" hidden="false" customHeight="false" outlineLevel="0" collapsed="false">
      <c r="A1208" s="0" t="s">
        <v>891</v>
      </c>
      <c r="B1208" s="0" t="s">
        <v>738</v>
      </c>
      <c r="C1208" s="0" t="s">
        <v>738</v>
      </c>
      <c r="D1208" s="0" t="n">
        <v>0.15</v>
      </c>
      <c r="E1208" s="7" t="n">
        <v>20</v>
      </c>
      <c r="F1208" s="7" t="n">
        <v>0</v>
      </c>
    </row>
    <row r="1209" customFormat="false" ht="15.8" hidden="false" customHeight="false" outlineLevel="0" collapsed="false">
      <c r="A1209" s="0" t="s">
        <v>892</v>
      </c>
      <c r="B1209" s="0" t="s">
        <v>155</v>
      </c>
      <c r="C1209" s="0" t="s">
        <v>732</v>
      </c>
      <c r="D1209" s="0" t="n">
        <v>0.338466069836819</v>
      </c>
      <c r="E1209" s="7" t="n">
        <v>195.904314677367</v>
      </c>
      <c r="F1209" s="7" t="n">
        <v>5525.5124271825</v>
      </c>
    </row>
    <row r="1210" customFormat="false" ht="15.8" hidden="false" customHeight="false" outlineLevel="0" collapsed="false">
      <c r="A1210" s="0" t="s">
        <v>892</v>
      </c>
      <c r="B1210" s="0" t="s">
        <v>155</v>
      </c>
      <c r="C1210" s="0" t="s">
        <v>734</v>
      </c>
      <c r="D1210" s="0" t="n">
        <v>0.0639390890812998</v>
      </c>
      <c r="E1210" s="7" t="n">
        <v>90.1218987603058</v>
      </c>
      <c r="F1210" s="7" t="n">
        <v>824.49488259</v>
      </c>
    </row>
    <row r="1211" customFormat="false" ht="15.8" hidden="false" customHeight="false" outlineLevel="0" collapsed="false">
      <c r="A1211" s="0" t="s">
        <v>892</v>
      </c>
      <c r="B1211" s="0" t="s">
        <v>155</v>
      </c>
      <c r="C1211" s="0" t="s">
        <v>736</v>
      </c>
      <c r="D1211" s="0" t="n">
        <v>0.10565601104855</v>
      </c>
      <c r="E1211" s="7" t="n">
        <v>107.047319644254</v>
      </c>
      <c r="F1211" s="7" t="n">
        <v>2353.0124271825</v>
      </c>
    </row>
    <row r="1212" customFormat="false" ht="15.8" hidden="false" customHeight="false" outlineLevel="0" collapsed="false">
      <c r="A1212" s="0" t="s">
        <v>892</v>
      </c>
      <c r="B1212" s="0" t="s">
        <v>738</v>
      </c>
      <c r="C1212" s="0" t="s">
        <v>738</v>
      </c>
      <c r="D1212" s="0" t="n">
        <v>0.15</v>
      </c>
      <c r="E1212" s="7" t="n">
        <v>20</v>
      </c>
      <c r="F1212" s="7" t="n">
        <v>0</v>
      </c>
    </row>
    <row r="1213" customFormat="false" ht="15.8" hidden="false" customHeight="false" outlineLevel="0" collapsed="false">
      <c r="A1213" s="0" t="s">
        <v>893</v>
      </c>
      <c r="B1213" s="0" t="s">
        <v>155</v>
      </c>
      <c r="C1213" s="0" t="s">
        <v>732</v>
      </c>
      <c r="D1213" s="0" t="n">
        <v>0.338466069836819</v>
      </c>
      <c r="E1213" s="7" t="n">
        <v>195.904314677367</v>
      </c>
      <c r="F1213" s="7" t="n">
        <v>5525.5124271825</v>
      </c>
    </row>
    <row r="1214" customFormat="false" ht="15.8" hidden="false" customHeight="false" outlineLevel="0" collapsed="false">
      <c r="A1214" s="0" t="s">
        <v>893</v>
      </c>
      <c r="B1214" s="0" t="s">
        <v>155</v>
      </c>
      <c r="C1214" s="0" t="s">
        <v>734</v>
      </c>
      <c r="D1214" s="0" t="n">
        <v>0.0639390890812998</v>
      </c>
      <c r="E1214" s="7" t="n">
        <v>90.1218987603058</v>
      </c>
      <c r="F1214" s="7" t="n">
        <v>824.49488259</v>
      </c>
    </row>
    <row r="1215" customFormat="false" ht="15.8" hidden="false" customHeight="false" outlineLevel="0" collapsed="false">
      <c r="A1215" s="0" t="s">
        <v>893</v>
      </c>
      <c r="B1215" s="0" t="s">
        <v>155</v>
      </c>
      <c r="C1215" s="0" t="s">
        <v>736</v>
      </c>
      <c r="D1215" s="0" t="n">
        <v>0.10565601104855</v>
      </c>
      <c r="E1215" s="7" t="n">
        <v>107.047319644254</v>
      </c>
      <c r="F1215" s="7" t="n">
        <v>2353.0124271825</v>
      </c>
    </row>
    <row r="1216" customFormat="false" ht="15.8" hidden="false" customHeight="false" outlineLevel="0" collapsed="false">
      <c r="A1216" s="0" t="s">
        <v>893</v>
      </c>
      <c r="B1216" s="0" t="s">
        <v>738</v>
      </c>
      <c r="C1216" s="0" t="s">
        <v>738</v>
      </c>
      <c r="D1216" s="0" t="n">
        <v>0.15</v>
      </c>
      <c r="E1216" s="7" t="n">
        <v>20</v>
      </c>
      <c r="F1216" s="7" t="n">
        <v>0</v>
      </c>
    </row>
    <row r="1217" customFormat="false" ht="15.8" hidden="false" customHeight="false" outlineLevel="0" collapsed="false">
      <c r="A1217" s="0" t="s">
        <v>325</v>
      </c>
      <c r="B1217" s="0" t="s">
        <v>155</v>
      </c>
      <c r="C1217" s="0" t="s">
        <v>734</v>
      </c>
      <c r="D1217" s="0" t="n">
        <v>0</v>
      </c>
      <c r="E1217" s="7" t="n">
        <v>0</v>
      </c>
      <c r="F1217" s="7" t="n">
        <v>0</v>
      </c>
    </row>
    <row r="1218" customFormat="false" ht="15.8" hidden="false" customHeight="false" outlineLevel="0" collapsed="false">
      <c r="A1218" s="0" t="s">
        <v>325</v>
      </c>
      <c r="B1218" s="0" t="s">
        <v>239</v>
      </c>
      <c r="C1218" s="0" t="s">
        <v>735</v>
      </c>
      <c r="D1218" s="0" t="n">
        <v>0</v>
      </c>
      <c r="E1218" s="7" t="n">
        <v>0</v>
      </c>
      <c r="F1218" s="7" t="n">
        <v>0</v>
      </c>
    </row>
    <row r="1219" customFormat="false" ht="15.8" hidden="false" customHeight="false" outlineLevel="0" collapsed="false">
      <c r="A1219" s="0" t="s">
        <v>325</v>
      </c>
      <c r="B1219" s="0" t="s">
        <v>155</v>
      </c>
      <c r="C1219" s="0" t="s">
        <v>736</v>
      </c>
      <c r="D1219" s="0" t="n">
        <v>0</v>
      </c>
      <c r="E1219" s="7" t="n">
        <v>0</v>
      </c>
      <c r="F1219" s="7" t="n">
        <v>0</v>
      </c>
    </row>
    <row r="1220" customFormat="false" ht="15.8" hidden="false" customHeight="false" outlineLevel="0" collapsed="false">
      <c r="A1220" s="0" t="s">
        <v>325</v>
      </c>
      <c r="B1220" s="0" t="s">
        <v>239</v>
      </c>
      <c r="C1220" s="0" t="s">
        <v>737</v>
      </c>
      <c r="D1220" s="0" t="n">
        <v>0</v>
      </c>
      <c r="E1220" s="7" t="n">
        <v>0</v>
      </c>
      <c r="F1220" s="7" t="n">
        <v>0</v>
      </c>
    </row>
    <row r="1221" customFormat="false" ht="15.8" hidden="false" customHeight="false" outlineLevel="0" collapsed="false">
      <c r="A1221" s="0" t="s">
        <v>325</v>
      </c>
      <c r="B1221" s="0" t="s">
        <v>155</v>
      </c>
      <c r="C1221" s="0" t="s">
        <v>732</v>
      </c>
      <c r="D1221" s="0" t="n">
        <v>0</v>
      </c>
      <c r="E1221" s="7" t="n">
        <v>0</v>
      </c>
      <c r="F1221" s="7" t="n">
        <v>0</v>
      </c>
    </row>
    <row r="1222" customFormat="false" ht="15.8" hidden="false" customHeight="false" outlineLevel="0" collapsed="false">
      <c r="A1222" s="0" t="s">
        <v>325</v>
      </c>
      <c r="B1222" s="0" t="s">
        <v>239</v>
      </c>
      <c r="C1222" s="0" t="s">
        <v>733</v>
      </c>
      <c r="D1222" s="0" t="n">
        <v>0</v>
      </c>
      <c r="E1222" s="7" t="n">
        <v>0</v>
      </c>
      <c r="F1222" s="7" t="n">
        <v>0</v>
      </c>
    </row>
    <row r="1223" customFormat="false" ht="15.8" hidden="false" customHeight="false" outlineLevel="0" collapsed="false">
      <c r="A1223" s="0" t="s">
        <v>325</v>
      </c>
      <c r="B1223" s="0" t="s">
        <v>738</v>
      </c>
      <c r="C1223" s="0" t="s">
        <v>738</v>
      </c>
      <c r="D1223" s="0" t="n">
        <v>0.15</v>
      </c>
      <c r="E1223" s="7" t="n">
        <v>20</v>
      </c>
      <c r="F1223" s="7" t="n">
        <v>0</v>
      </c>
    </row>
    <row r="1224" customFormat="false" ht="15.8" hidden="false" customHeight="false" outlineLevel="0" collapsed="false">
      <c r="A1224" s="0" t="s">
        <v>511</v>
      </c>
      <c r="B1224" s="0" t="s">
        <v>155</v>
      </c>
      <c r="C1224" s="0" t="s">
        <v>734</v>
      </c>
      <c r="D1224" s="0" t="n">
        <v>0</v>
      </c>
      <c r="E1224" s="7" t="n">
        <v>0</v>
      </c>
      <c r="F1224" s="7" t="n">
        <v>0</v>
      </c>
    </row>
    <row r="1225" customFormat="false" ht="15.8" hidden="false" customHeight="false" outlineLevel="0" collapsed="false">
      <c r="A1225" s="0" t="s">
        <v>511</v>
      </c>
      <c r="B1225" s="0" t="s">
        <v>239</v>
      </c>
      <c r="C1225" s="0" t="s">
        <v>735</v>
      </c>
      <c r="D1225" s="0" t="n">
        <v>0</v>
      </c>
      <c r="E1225" s="7" t="n">
        <v>0</v>
      </c>
      <c r="F1225" s="7" t="n">
        <v>0</v>
      </c>
    </row>
    <row r="1226" customFormat="false" ht="15.8" hidden="false" customHeight="false" outlineLevel="0" collapsed="false">
      <c r="A1226" s="0" t="s">
        <v>511</v>
      </c>
      <c r="B1226" s="0" t="s">
        <v>155</v>
      </c>
      <c r="C1226" s="0" t="s">
        <v>736</v>
      </c>
      <c r="D1226" s="0" t="n">
        <v>0</v>
      </c>
      <c r="E1226" s="7" t="n">
        <v>0</v>
      </c>
      <c r="F1226" s="7" t="n">
        <v>0</v>
      </c>
    </row>
    <row r="1227" customFormat="false" ht="15.8" hidden="false" customHeight="false" outlineLevel="0" collapsed="false">
      <c r="A1227" s="0" t="s">
        <v>511</v>
      </c>
      <c r="B1227" s="0" t="s">
        <v>239</v>
      </c>
      <c r="C1227" s="0" t="s">
        <v>737</v>
      </c>
      <c r="D1227" s="0" t="n">
        <v>0</v>
      </c>
      <c r="E1227" s="7" t="n">
        <v>0</v>
      </c>
      <c r="F1227" s="7" t="n">
        <v>0</v>
      </c>
    </row>
    <row r="1228" customFormat="false" ht="15.8" hidden="false" customHeight="false" outlineLevel="0" collapsed="false">
      <c r="A1228" s="0" t="s">
        <v>511</v>
      </c>
      <c r="B1228" s="0" t="s">
        <v>155</v>
      </c>
      <c r="C1228" s="0" t="s">
        <v>732</v>
      </c>
      <c r="D1228" s="0" t="n">
        <v>0</v>
      </c>
      <c r="E1228" s="7" t="n">
        <v>0</v>
      </c>
      <c r="F1228" s="7" t="n">
        <v>0</v>
      </c>
    </row>
    <row r="1229" customFormat="false" ht="15.8" hidden="false" customHeight="false" outlineLevel="0" collapsed="false">
      <c r="A1229" s="0" t="s">
        <v>511</v>
      </c>
      <c r="B1229" s="0" t="s">
        <v>239</v>
      </c>
      <c r="C1229" s="0" t="s">
        <v>733</v>
      </c>
      <c r="D1229" s="0" t="n">
        <v>0</v>
      </c>
      <c r="E1229" s="7" t="n">
        <v>0</v>
      </c>
      <c r="F1229" s="7" t="n">
        <v>0</v>
      </c>
    </row>
    <row r="1230" customFormat="false" ht="15.8" hidden="false" customHeight="false" outlineLevel="0" collapsed="false">
      <c r="A1230" s="0" t="s">
        <v>511</v>
      </c>
      <c r="B1230" s="0" t="s">
        <v>738</v>
      </c>
      <c r="C1230" s="0" t="s">
        <v>738</v>
      </c>
      <c r="D1230" s="0" t="n">
        <v>0.15</v>
      </c>
      <c r="E1230" s="7" t="n">
        <v>20</v>
      </c>
      <c r="F1230" s="7" t="n">
        <v>0</v>
      </c>
    </row>
    <row r="1231" customFormat="false" ht="15.8" hidden="false" customHeight="false" outlineLevel="0" collapsed="false">
      <c r="A1231" s="0" t="s">
        <v>656</v>
      </c>
      <c r="B1231" s="0" t="s">
        <v>155</v>
      </c>
      <c r="C1231" s="0" t="s">
        <v>734</v>
      </c>
      <c r="D1231" s="0" t="n">
        <v>0</v>
      </c>
      <c r="E1231" s="7" t="n">
        <v>0</v>
      </c>
      <c r="F1231" s="7" t="n">
        <v>0</v>
      </c>
    </row>
    <row r="1232" customFormat="false" ht="15.8" hidden="false" customHeight="false" outlineLevel="0" collapsed="false">
      <c r="A1232" s="0" t="s">
        <v>656</v>
      </c>
      <c r="B1232" s="0" t="s">
        <v>239</v>
      </c>
      <c r="C1232" s="0" t="s">
        <v>735</v>
      </c>
      <c r="D1232" s="0" t="n">
        <v>0</v>
      </c>
      <c r="E1232" s="7" t="n">
        <v>0</v>
      </c>
      <c r="F1232" s="7" t="n">
        <v>0</v>
      </c>
    </row>
    <row r="1233" customFormat="false" ht="15.8" hidden="false" customHeight="false" outlineLevel="0" collapsed="false">
      <c r="A1233" s="0" t="s">
        <v>656</v>
      </c>
      <c r="B1233" s="0" t="s">
        <v>155</v>
      </c>
      <c r="C1233" s="0" t="s">
        <v>736</v>
      </c>
      <c r="D1233" s="0" t="n">
        <v>0</v>
      </c>
      <c r="E1233" s="7" t="n">
        <v>0</v>
      </c>
      <c r="F1233" s="7" t="n">
        <v>0</v>
      </c>
    </row>
    <row r="1234" customFormat="false" ht="15.8" hidden="false" customHeight="false" outlineLevel="0" collapsed="false">
      <c r="A1234" s="0" t="s">
        <v>656</v>
      </c>
      <c r="B1234" s="0" t="s">
        <v>239</v>
      </c>
      <c r="C1234" s="0" t="s">
        <v>737</v>
      </c>
      <c r="D1234" s="0" t="n">
        <v>0</v>
      </c>
      <c r="E1234" s="7" t="n">
        <v>0</v>
      </c>
      <c r="F1234" s="7" t="n">
        <v>0</v>
      </c>
    </row>
    <row r="1235" customFormat="false" ht="15.8" hidden="false" customHeight="false" outlineLevel="0" collapsed="false">
      <c r="A1235" s="0" t="s">
        <v>656</v>
      </c>
      <c r="B1235" s="0" t="s">
        <v>155</v>
      </c>
      <c r="C1235" s="0" t="s">
        <v>732</v>
      </c>
      <c r="D1235" s="0" t="n">
        <v>0</v>
      </c>
      <c r="E1235" s="7" t="n">
        <v>0</v>
      </c>
      <c r="F1235" s="7" t="n">
        <v>0</v>
      </c>
    </row>
    <row r="1236" customFormat="false" ht="15.8" hidden="false" customHeight="false" outlineLevel="0" collapsed="false">
      <c r="A1236" s="0" t="s">
        <v>656</v>
      </c>
      <c r="B1236" s="0" t="s">
        <v>239</v>
      </c>
      <c r="C1236" s="0" t="s">
        <v>733</v>
      </c>
      <c r="D1236" s="0" t="n">
        <v>0</v>
      </c>
      <c r="E1236" s="7" t="n">
        <v>0</v>
      </c>
      <c r="F1236" s="7" t="n">
        <v>0</v>
      </c>
    </row>
    <row r="1237" customFormat="false" ht="15.8" hidden="false" customHeight="false" outlineLevel="0" collapsed="false">
      <c r="A1237" s="0" t="s">
        <v>656</v>
      </c>
      <c r="B1237" s="0" t="s">
        <v>738</v>
      </c>
      <c r="C1237" s="0" t="s">
        <v>738</v>
      </c>
      <c r="D1237" s="0" t="n">
        <v>0.15</v>
      </c>
      <c r="E1237" s="7" t="n">
        <v>20</v>
      </c>
      <c r="F1237" s="7" t="n">
        <v>0</v>
      </c>
    </row>
    <row r="1238" customFormat="false" ht="15.8" hidden="false" customHeight="false" outlineLevel="0" collapsed="false">
      <c r="A1238" s="0" t="s">
        <v>894</v>
      </c>
      <c r="B1238" s="0" t="s">
        <v>155</v>
      </c>
      <c r="C1238" s="0" t="s">
        <v>732</v>
      </c>
      <c r="D1238" s="0" t="n">
        <v>0.338466069836819</v>
      </c>
      <c r="E1238" s="7" t="n">
        <v>195.904314677367</v>
      </c>
      <c r="F1238" s="7" t="n">
        <v>652.319444055</v>
      </c>
    </row>
    <row r="1239" customFormat="false" ht="15.8" hidden="false" customHeight="false" outlineLevel="0" collapsed="false">
      <c r="A1239" s="0" t="s">
        <v>894</v>
      </c>
      <c r="B1239" s="0" t="s">
        <v>155</v>
      </c>
      <c r="C1239" s="0" t="s">
        <v>734</v>
      </c>
      <c r="D1239" s="0" t="n">
        <v>0.0639390890812998</v>
      </c>
      <c r="E1239" s="7" t="n">
        <v>90.1218987603058</v>
      </c>
      <c r="F1239" s="7" t="n">
        <v>652.319444055</v>
      </c>
    </row>
    <row r="1240" customFormat="false" ht="15.8" hidden="false" customHeight="false" outlineLevel="0" collapsed="false">
      <c r="A1240" s="0" t="s">
        <v>894</v>
      </c>
      <c r="B1240" s="0" t="s">
        <v>155</v>
      </c>
      <c r="C1240" s="0" t="s">
        <v>736</v>
      </c>
      <c r="D1240" s="0" t="n">
        <v>0.10565601104855</v>
      </c>
      <c r="E1240" s="7" t="n">
        <v>107.047319644254</v>
      </c>
      <c r="F1240" s="7" t="n">
        <v>652.319444055</v>
      </c>
    </row>
    <row r="1241" customFormat="false" ht="15.8" hidden="false" customHeight="false" outlineLevel="0" collapsed="false">
      <c r="A1241" s="0" t="s">
        <v>894</v>
      </c>
      <c r="B1241" s="0" t="s">
        <v>738</v>
      </c>
      <c r="C1241" s="0" t="s">
        <v>738</v>
      </c>
      <c r="D1241" s="0" t="n">
        <v>0.15</v>
      </c>
      <c r="E1241" s="7" t="n">
        <v>20</v>
      </c>
      <c r="F1241" s="7" t="n">
        <v>0</v>
      </c>
    </row>
    <row r="1242" customFormat="false" ht="15.8" hidden="false" customHeight="false" outlineLevel="0" collapsed="false">
      <c r="A1242" s="0" t="s">
        <v>895</v>
      </c>
      <c r="B1242" s="0" t="s">
        <v>155</v>
      </c>
      <c r="C1242" s="0" t="s">
        <v>732</v>
      </c>
      <c r="D1242" s="0" t="n">
        <v>0.338466069836819</v>
      </c>
      <c r="E1242" s="7" t="n">
        <v>195.904314677367</v>
      </c>
      <c r="F1242" s="7" t="n">
        <v>652.319444055</v>
      </c>
    </row>
    <row r="1243" customFormat="false" ht="15.8" hidden="false" customHeight="false" outlineLevel="0" collapsed="false">
      <c r="A1243" s="0" t="s">
        <v>895</v>
      </c>
      <c r="B1243" s="0" t="s">
        <v>155</v>
      </c>
      <c r="C1243" s="0" t="s">
        <v>734</v>
      </c>
      <c r="D1243" s="0" t="n">
        <v>0.0639390890812998</v>
      </c>
      <c r="E1243" s="7" t="n">
        <v>90.1218987603058</v>
      </c>
      <c r="F1243" s="7" t="n">
        <v>652.319444055</v>
      </c>
    </row>
    <row r="1244" customFormat="false" ht="15.8" hidden="false" customHeight="false" outlineLevel="0" collapsed="false">
      <c r="A1244" s="0" t="s">
        <v>895</v>
      </c>
      <c r="B1244" s="0" t="s">
        <v>155</v>
      </c>
      <c r="C1244" s="0" t="s">
        <v>736</v>
      </c>
      <c r="D1244" s="0" t="n">
        <v>0.10565601104855</v>
      </c>
      <c r="E1244" s="7" t="n">
        <v>107.047319644254</v>
      </c>
      <c r="F1244" s="7" t="n">
        <v>652.319444055</v>
      </c>
    </row>
    <row r="1245" customFormat="false" ht="15.8" hidden="false" customHeight="false" outlineLevel="0" collapsed="false">
      <c r="A1245" s="0" t="s">
        <v>895</v>
      </c>
      <c r="B1245" s="0" t="s">
        <v>738</v>
      </c>
      <c r="C1245" s="0" t="s">
        <v>738</v>
      </c>
      <c r="D1245" s="0" t="n">
        <v>0.15</v>
      </c>
      <c r="E1245" s="7" t="n">
        <v>20</v>
      </c>
      <c r="F1245" s="7" t="n">
        <v>0</v>
      </c>
    </row>
    <row r="1246" customFormat="false" ht="15.8" hidden="false" customHeight="false" outlineLevel="0" collapsed="false">
      <c r="A1246" s="0" t="s">
        <v>896</v>
      </c>
      <c r="B1246" s="0" t="s">
        <v>155</v>
      </c>
      <c r="C1246" s="0" t="s">
        <v>732</v>
      </c>
      <c r="D1246" s="0" t="n">
        <v>0.338466069836819</v>
      </c>
      <c r="E1246" s="7" t="n">
        <v>195.904314677367</v>
      </c>
      <c r="F1246" s="7" t="n">
        <v>652.319444055</v>
      </c>
    </row>
    <row r="1247" customFormat="false" ht="15.8" hidden="false" customHeight="false" outlineLevel="0" collapsed="false">
      <c r="A1247" s="0" t="s">
        <v>896</v>
      </c>
      <c r="B1247" s="0" t="s">
        <v>155</v>
      </c>
      <c r="C1247" s="0" t="s">
        <v>734</v>
      </c>
      <c r="D1247" s="0" t="n">
        <v>0.0639390890812998</v>
      </c>
      <c r="E1247" s="7" t="n">
        <v>90.1218987603058</v>
      </c>
      <c r="F1247" s="7" t="n">
        <v>652.319444055</v>
      </c>
    </row>
    <row r="1248" customFormat="false" ht="15.8" hidden="false" customHeight="false" outlineLevel="0" collapsed="false">
      <c r="A1248" s="0" t="s">
        <v>896</v>
      </c>
      <c r="B1248" s="0" t="s">
        <v>155</v>
      </c>
      <c r="C1248" s="0" t="s">
        <v>736</v>
      </c>
      <c r="D1248" s="0" t="n">
        <v>0.10565601104855</v>
      </c>
      <c r="E1248" s="7" t="n">
        <v>107.047319644254</v>
      </c>
      <c r="F1248" s="7" t="n">
        <v>652.319444055</v>
      </c>
    </row>
    <row r="1249" customFormat="false" ht="15.8" hidden="false" customHeight="false" outlineLevel="0" collapsed="false">
      <c r="A1249" s="0" t="s">
        <v>896</v>
      </c>
      <c r="B1249" s="0" t="s">
        <v>738</v>
      </c>
      <c r="C1249" s="0" t="s">
        <v>738</v>
      </c>
      <c r="D1249" s="0" t="n">
        <v>0.15</v>
      </c>
      <c r="E1249" s="7" t="n">
        <v>20</v>
      </c>
      <c r="F1249" s="7" t="n">
        <v>0</v>
      </c>
    </row>
    <row r="1250" customFormat="false" ht="15.8" hidden="false" customHeight="false" outlineLevel="0" collapsed="false">
      <c r="A1250" s="0" t="s">
        <v>897</v>
      </c>
      <c r="B1250" s="0" t="s">
        <v>155</v>
      </c>
      <c r="C1250" s="0" t="s">
        <v>732</v>
      </c>
      <c r="D1250" s="0" t="n">
        <v>0.338466069836819</v>
      </c>
      <c r="E1250" s="7" t="n">
        <v>195.904314677367</v>
      </c>
      <c r="F1250" s="7" t="n">
        <v>652.319444055</v>
      </c>
    </row>
    <row r="1251" customFormat="false" ht="15.8" hidden="false" customHeight="false" outlineLevel="0" collapsed="false">
      <c r="A1251" s="0" t="s">
        <v>897</v>
      </c>
      <c r="B1251" s="0" t="s">
        <v>155</v>
      </c>
      <c r="C1251" s="0" t="s">
        <v>734</v>
      </c>
      <c r="D1251" s="0" t="n">
        <v>0.0639390890812998</v>
      </c>
      <c r="E1251" s="7" t="n">
        <v>90.1218987603058</v>
      </c>
      <c r="F1251" s="7" t="n">
        <v>652.319444055</v>
      </c>
    </row>
    <row r="1252" customFormat="false" ht="15.8" hidden="false" customHeight="false" outlineLevel="0" collapsed="false">
      <c r="A1252" s="0" t="s">
        <v>897</v>
      </c>
      <c r="B1252" s="0" t="s">
        <v>155</v>
      </c>
      <c r="C1252" s="0" t="s">
        <v>736</v>
      </c>
      <c r="D1252" s="0" t="n">
        <v>0.10565601104855</v>
      </c>
      <c r="E1252" s="7" t="n">
        <v>107.047319644254</v>
      </c>
      <c r="F1252" s="7" t="n">
        <v>652.319444055</v>
      </c>
    </row>
    <row r="1253" customFormat="false" ht="15.8" hidden="false" customHeight="false" outlineLevel="0" collapsed="false">
      <c r="A1253" s="0" t="s">
        <v>897</v>
      </c>
      <c r="B1253" s="0" t="s">
        <v>738</v>
      </c>
      <c r="C1253" s="0" t="s">
        <v>738</v>
      </c>
      <c r="D1253" s="0" t="n">
        <v>0.15</v>
      </c>
      <c r="E1253" s="7" t="n">
        <v>20</v>
      </c>
      <c r="F1253" s="7" t="n">
        <v>0</v>
      </c>
    </row>
    <row r="1254" customFormat="false" ht="15.8" hidden="false" customHeight="false" outlineLevel="0" collapsed="false">
      <c r="A1254" s="0" t="s">
        <v>898</v>
      </c>
      <c r="B1254" s="0" t="s">
        <v>155</v>
      </c>
      <c r="C1254" s="0" t="s">
        <v>732</v>
      </c>
      <c r="D1254" s="0" t="n">
        <v>0.338466069836819</v>
      </c>
      <c r="E1254" s="7" t="n">
        <v>195.904314677367</v>
      </c>
      <c r="F1254" s="7" t="n">
        <v>652.319444055</v>
      </c>
    </row>
    <row r="1255" customFormat="false" ht="15.8" hidden="false" customHeight="false" outlineLevel="0" collapsed="false">
      <c r="A1255" s="0" t="s">
        <v>898</v>
      </c>
      <c r="B1255" s="0" t="s">
        <v>155</v>
      </c>
      <c r="C1255" s="0" t="s">
        <v>734</v>
      </c>
      <c r="D1255" s="0" t="n">
        <v>0.0639390890812998</v>
      </c>
      <c r="E1255" s="7" t="n">
        <v>90.1218987603058</v>
      </c>
      <c r="F1255" s="7" t="n">
        <v>652.319444055</v>
      </c>
    </row>
    <row r="1256" customFormat="false" ht="15.8" hidden="false" customHeight="false" outlineLevel="0" collapsed="false">
      <c r="A1256" s="0" t="s">
        <v>898</v>
      </c>
      <c r="B1256" s="0" t="s">
        <v>155</v>
      </c>
      <c r="C1256" s="0" t="s">
        <v>736</v>
      </c>
      <c r="D1256" s="0" t="n">
        <v>0.10565601104855</v>
      </c>
      <c r="E1256" s="7" t="n">
        <v>107.047319644254</v>
      </c>
      <c r="F1256" s="7" t="n">
        <v>652.319444055</v>
      </c>
    </row>
    <row r="1257" customFormat="false" ht="15.8" hidden="false" customHeight="false" outlineLevel="0" collapsed="false">
      <c r="A1257" s="0" t="s">
        <v>898</v>
      </c>
      <c r="B1257" s="0" t="s">
        <v>738</v>
      </c>
      <c r="C1257" s="0" t="s">
        <v>738</v>
      </c>
      <c r="D1257" s="0" t="n">
        <v>0.15</v>
      </c>
      <c r="E1257" s="7" t="n">
        <v>20</v>
      </c>
      <c r="F1257" s="7" t="n">
        <v>0</v>
      </c>
    </row>
    <row r="1258" customFormat="false" ht="15.8" hidden="false" customHeight="false" outlineLevel="0" collapsed="false">
      <c r="A1258" s="0" t="s">
        <v>338</v>
      </c>
      <c r="B1258" s="0" t="s">
        <v>155</v>
      </c>
      <c r="C1258" s="0" t="s">
        <v>734</v>
      </c>
      <c r="D1258" s="0" t="n">
        <v>0.202146657308813</v>
      </c>
      <c r="E1258" s="7" t="n">
        <v>277.81249995</v>
      </c>
      <c r="F1258" s="7" t="n">
        <v>1622.88802054125</v>
      </c>
    </row>
    <row r="1259" customFormat="false" ht="15.8" hidden="false" customHeight="false" outlineLevel="0" collapsed="false">
      <c r="A1259" s="0" t="s">
        <v>338</v>
      </c>
      <c r="B1259" s="0" t="s">
        <v>239</v>
      </c>
      <c r="C1259" s="0" t="s">
        <v>735</v>
      </c>
      <c r="D1259" s="0" t="n">
        <v>0.0601435444740216</v>
      </c>
      <c r="E1259" s="7" t="n">
        <v>277.81249995</v>
      </c>
      <c r="F1259" s="7" t="n">
        <v>1622.88802054125</v>
      </c>
    </row>
    <row r="1260" customFormat="false" ht="15.8" hidden="false" customHeight="false" outlineLevel="0" collapsed="false">
      <c r="A1260" s="0" t="s">
        <v>338</v>
      </c>
      <c r="B1260" s="0" t="s">
        <v>155</v>
      </c>
      <c r="C1260" s="0" t="s">
        <v>736</v>
      </c>
      <c r="D1260" s="0" t="n">
        <v>0.344746237270843</v>
      </c>
      <c r="E1260" s="7" t="n">
        <v>345.114583305</v>
      </c>
      <c r="F1260" s="7" t="n">
        <v>4270.96614639375</v>
      </c>
    </row>
    <row r="1261" customFormat="false" ht="15.8" hidden="false" customHeight="false" outlineLevel="0" collapsed="false">
      <c r="A1261" s="0" t="s">
        <v>338</v>
      </c>
      <c r="B1261" s="0" t="s">
        <v>239</v>
      </c>
      <c r="C1261" s="0" t="s">
        <v>737</v>
      </c>
      <c r="D1261" s="0" t="n">
        <v>0.102570385924688</v>
      </c>
      <c r="E1261" s="7" t="n">
        <v>277.81249995</v>
      </c>
      <c r="F1261" s="7" t="n">
        <v>1622.88802054125</v>
      </c>
    </row>
    <row r="1262" customFormat="false" ht="15.8" hidden="false" customHeight="false" outlineLevel="0" collapsed="false">
      <c r="A1262" s="0" t="s">
        <v>338</v>
      </c>
      <c r="B1262" s="0" t="s">
        <v>155</v>
      </c>
      <c r="C1262" s="0" t="s">
        <v>732</v>
      </c>
      <c r="D1262" s="0" t="n">
        <v>0.870571306239503</v>
      </c>
      <c r="E1262" s="7" t="n">
        <v>432.364583305</v>
      </c>
      <c r="F1262" s="7" t="n">
        <v>4270.96614639375</v>
      </c>
    </row>
    <row r="1263" customFormat="false" ht="15.8" hidden="false" customHeight="false" outlineLevel="0" collapsed="false">
      <c r="A1263" s="0" t="s">
        <v>338</v>
      </c>
      <c r="B1263" s="0" t="s">
        <v>239</v>
      </c>
      <c r="C1263" s="0" t="s">
        <v>733</v>
      </c>
      <c r="D1263" s="0" t="n">
        <v>0.2331145134652</v>
      </c>
      <c r="E1263" s="7" t="n">
        <v>287.81249995</v>
      </c>
      <c r="F1263" s="7" t="n">
        <v>1622.88802054125</v>
      </c>
    </row>
    <row r="1264" customFormat="false" ht="15.8" hidden="false" customHeight="false" outlineLevel="0" collapsed="false">
      <c r="A1264" s="0" t="s">
        <v>338</v>
      </c>
      <c r="B1264" s="0" t="s">
        <v>738</v>
      </c>
      <c r="C1264" s="0" t="s">
        <v>738</v>
      </c>
      <c r="D1264" s="0" t="n">
        <v>0.15</v>
      </c>
      <c r="E1264" s="7" t="n">
        <v>20</v>
      </c>
      <c r="F1264" s="7" t="n">
        <v>0</v>
      </c>
    </row>
    <row r="1265" customFormat="false" ht="15.8" hidden="false" customHeight="false" outlineLevel="0" collapsed="false">
      <c r="A1265" s="0" t="s">
        <v>517</v>
      </c>
      <c r="B1265" s="0" t="s">
        <v>155</v>
      </c>
      <c r="C1265" s="0" t="s">
        <v>734</v>
      </c>
      <c r="D1265" s="0" t="n">
        <v>0.23467393466859</v>
      </c>
      <c r="E1265" s="7" t="n">
        <v>277.81249995</v>
      </c>
      <c r="F1265" s="7" t="n">
        <v>1622.88802054125</v>
      </c>
    </row>
    <row r="1266" customFormat="false" ht="15.8" hidden="false" customHeight="false" outlineLevel="0" collapsed="false">
      <c r="A1266" s="0" t="s">
        <v>517</v>
      </c>
      <c r="B1266" s="0" t="s">
        <v>239</v>
      </c>
      <c r="C1266" s="0" t="s">
        <v>735</v>
      </c>
      <c r="D1266" s="0" t="n">
        <v>0.0696771811571501</v>
      </c>
      <c r="E1266" s="7" t="n">
        <v>277.81249995</v>
      </c>
      <c r="F1266" s="7" t="n">
        <v>1622.88802054125</v>
      </c>
    </row>
    <row r="1267" customFormat="false" ht="15.8" hidden="false" customHeight="false" outlineLevel="0" collapsed="false">
      <c r="A1267" s="0" t="s">
        <v>517</v>
      </c>
      <c r="B1267" s="0" t="s">
        <v>155</v>
      </c>
      <c r="C1267" s="0" t="s">
        <v>736</v>
      </c>
      <c r="D1267" s="0" t="n">
        <v>0.391123224447651</v>
      </c>
      <c r="E1267" s="7" t="n">
        <v>345.114583305</v>
      </c>
      <c r="F1267" s="7" t="n">
        <v>4270.96614639375</v>
      </c>
    </row>
    <row r="1268" customFormat="false" ht="15.8" hidden="false" customHeight="false" outlineLevel="0" collapsed="false">
      <c r="A1268" s="0" t="s">
        <v>517</v>
      </c>
      <c r="B1268" s="0" t="s">
        <v>239</v>
      </c>
      <c r="C1268" s="0" t="s">
        <v>737</v>
      </c>
      <c r="D1268" s="0" t="n">
        <v>0.116128635261917</v>
      </c>
      <c r="E1268" s="7" t="n">
        <v>277.81249995</v>
      </c>
      <c r="F1268" s="7" t="n">
        <v>1622.88802054125</v>
      </c>
    </row>
    <row r="1269" customFormat="false" ht="15.8" hidden="false" customHeight="false" outlineLevel="0" collapsed="false">
      <c r="A1269" s="0" t="s">
        <v>517</v>
      </c>
      <c r="B1269" s="0" t="s">
        <v>155</v>
      </c>
      <c r="C1269" s="0" t="s">
        <v>732</v>
      </c>
      <c r="D1269" s="0" t="n">
        <v>0.870555609970733</v>
      </c>
      <c r="E1269" s="7" t="n">
        <v>432.364583305</v>
      </c>
      <c r="F1269" s="7" t="n">
        <v>4270.96614639375</v>
      </c>
    </row>
    <row r="1270" customFormat="false" ht="15.8" hidden="false" customHeight="false" outlineLevel="0" collapsed="false">
      <c r="A1270" s="0" t="s">
        <v>517</v>
      </c>
      <c r="B1270" s="0" t="s">
        <v>239</v>
      </c>
      <c r="C1270" s="0" t="s">
        <v>733</v>
      </c>
      <c r="D1270" s="0" t="n">
        <v>0.232629477688135</v>
      </c>
      <c r="E1270" s="7" t="n">
        <v>287.81249995</v>
      </c>
      <c r="F1270" s="7" t="n">
        <v>1622.88802054125</v>
      </c>
    </row>
    <row r="1271" customFormat="false" ht="15.8" hidden="false" customHeight="false" outlineLevel="0" collapsed="false">
      <c r="A1271" s="0" t="s">
        <v>517</v>
      </c>
      <c r="B1271" s="0" t="s">
        <v>738</v>
      </c>
      <c r="C1271" s="0" t="s">
        <v>738</v>
      </c>
      <c r="D1271" s="0" t="n">
        <v>0.15</v>
      </c>
      <c r="E1271" s="7" t="n">
        <v>20</v>
      </c>
      <c r="F1271" s="7" t="n">
        <v>0</v>
      </c>
    </row>
    <row r="1272" customFormat="false" ht="15.8" hidden="false" customHeight="false" outlineLevel="0" collapsed="false">
      <c r="A1272" s="0" t="s">
        <v>662</v>
      </c>
      <c r="B1272" s="0" t="s">
        <v>155</v>
      </c>
      <c r="C1272" s="0" t="s">
        <v>734</v>
      </c>
      <c r="D1272" s="0" t="n">
        <v>0.202132260453571</v>
      </c>
      <c r="E1272" s="7" t="n">
        <v>277.81249995</v>
      </c>
      <c r="F1272" s="7" t="n">
        <v>1622.88802054125</v>
      </c>
    </row>
    <row r="1273" customFormat="false" ht="15.8" hidden="false" customHeight="false" outlineLevel="0" collapsed="false">
      <c r="A1273" s="0" t="s">
        <v>662</v>
      </c>
      <c r="B1273" s="0" t="s">
        <v>239</v>
      </c>
      <c r="C1273" s="0" t="s">
        <v>735</v>
      </c>
      <c r="D1273" s="0" t="n">
        <v>0.0601330788818278</v>
      </c>
      <c r="E1273" s="7" t="n">
        <v>277.81249995</v>
      </c>
      <c r="F1273" s="7" t="n">
        <v>1622.88802054125</v>
      </c>
    </row>
    <row r="1274" customFormat="false" ht="15.8" hidden="false" customHeight="false" outlineLevel="0" collapsed="false">
      <c r="A1274" s="0" t="s">
        <v>662</v>
      </c>
      <c r="B1274" s="0" t="s">
        <v>155</v>
      </c>
      <c r="C1274" s="0" t="s">
        <v>736</v>
      </c>
      <c r="D1274" s="0" t="n">
        <v>0.344721684494462</v>
      </c>
      <c r="E1274" s="7" t="n">
        <v>345.114583305</v>
      </c>
      <c r="F1274" s="7" t="n">
        <v>4270.96614639375</v>
      </c>
    </row>
    <row r="1275" customFormat="false" ht="15.8" hidden="false" customHeight="false" outlineLevel="0" collapsed="false">
      <c r="A1275" s="0" t="s">
        <v>662</v>
      </c>
      <c r="B1275" s="0" t="s">
        <v>239</v>
      </c>
      <c r="C1275" s="0" t="s">
        <v>737</v>
      </c>
      <c r="D1275" s="0" t="n">
        <v>0.102552537627923</v>
      </c>
      <c r="E1275" s="7" t="n">
        <v>277.81249995</v>
      </c>
      <c r="F1275" s="7" t="n">
        <v>1622.88802054125</v>
      </c>
    </row>
    <row r="1276" customFormat="false" ht="15.8" hidden="false" customHeight="false" outlineLevel="0" collapsed="false">
      <c r="A1276" s="0" t="s">
        <v>662</v>
      </c>
      <c r="B1276" s="0" t="s">
        <v>155</v>
      </c>
      <c r="C1276" s="0" t="s">
        <v>732</v>
      </c>
      <c r="D1276" s="0" t="n">
        <v>0.870509304278944</v>
      </c>
      <c r="E1276" s="7" t="n">
        <v>432.364583305</v>
      </c>
      <c r="F1276" s="7" t="n">
        <v>4270.96614639375</v>
      </c>
    </row>
    <row r="1277" customFormat="false" ht="15.8" hidden="false" customHeight="false" outlineLevel="0" collapsed="false">
      <c r="A1277" s="0" t="s">
        <v>662</v>
      </c>
      <c r="B1277" s="0" t="s">
        <v>239</v>
      </c>
      <c r="C1277" s="0" t="s">
        <v>733</v>
      </c>
      <c r="D1277" s="0" t="n">
        <v>0.233073949154371</v>
      </c>
      <c r="E1277" s="7" t="n">
        <v>287.81249995</v>
      </c>
      <c r="F1277" s="7" t="n">
        <v>1622.88802054125</v>
      </c>
    </row>
    <row r="1278" customFormat="false" ht="15.8" hidden="false" customHeight="false" outlineLevel="0" collapsed="false">
      <c r="A1278" s="0" t="s">
        <v>662</v>
      </c>
      <c r="B1278" s="0" t="s">
        <v>738</v>
      </c>
      <c r="C1278" s="0" t="s">
        <v>738</v>
      </c>
      <c r="D1278" s="0" t="n">
        <v>0.15</v>
      </c>
      <c r="E1278" s="7" t="n">
        <v>20</v>
      </c>
      <c r="F1278" s="7" t="n">
        <v>0</v>
      </c>
    </row>
    <row r="1279" customFormat="false" ht="15.8" hidden="false" customHeight="false" outlineLevel="0" collapsed="false">
      <c r="A1279" s="0" t="s">
        <v>899</v>
      </c>
      <c r="B1279" s="0" t="s">
        <v>155</v>
      </c>
      <c r="C1279" s="0" t="s">
        <v>732</v>
      </c>
      <c r="D1279" s="0" t="n">
        <v>0.338466069836819</v>
      </c>
      <c r="E1279" s="7" t="n">
        <v>195.904314677367</v>
      </c>
      <c r="F1279" s="7" t="n">
        <v>4270.96614639375</v>
      </c>
    </row>
    <row r="1280" customFormat="false" ht="15.8" hidden="false" customHeight="false" outlineLevel="0" collapsed="false">
      <c r="A1280" s="0" t="s">
        <v>899</v>
      </c>
      <c r="B1280" s="0" t="s">
        <v>155</v>
      </c>
      <c r="C1280" s="0" t="s">
        <v>734</v>
      </c>
      <c r="D1280" s="0" t="n">
        <v>0.0639390890812998</v>
      </c>
      <c r="E1280" s="7" t="n">
        <v>90.1218987603058</v>
      </c>
      <c r="F1280" s="7" t="n">
        <v>1622.88802054125</v>
      </c>
    </row>
    <row r="1281" customFormat="false" ht="15.8" hidden="false" customHeight="false" outlineLevel="0" collapsed="false">
      <c r="A1281" s="0" t="s">
        <v>899</v>
      </c>
      <c r="B1281" s="0" t="s">
        <v>155</v>
      </c>
      <c r="C1281" s="0" t="s">
        <v>736</v>
      </c>
      <c r="D1281" s="0" t="n">
        <v>0.10565601104855</v>
      </c>
      <c r="E1281" s="7" t="n">
        <v>107.047319644254</v>
      </c>
      <c r="F1281" s="7" t="n">
        <v>4270.96614639375</v>
      </c>
    </row>
    <row r="1282" customFormat="false" ht="15.8" hidden="false" customHeight="false" outlineLevel="0" collapsed="false">
      <c r="A1282" s="0" t="s">
        <v>899</v>
      </c>
      <c r="B1282" s="0" t="s">
        <v>738</v>
      </c>
      <c r="C1282" s="0" t="s">
        <v>738</v>
      </c>
      <c r="D1282" s="0" t="n">
        <v>0.15</v>
      </c>
      <c r="E1282" s="7" t="n">
        <v>20</v>
      </c>
      <c r="F1282" s="7" t="n">
        <v>0</v>
      </c>
    </row>
    <row r="1283" customFormat="false" ht="15.8" hidden="false" customHeight="false" outlineLevel="0" collapsed="false">
      <c r="A1283" s="0" t="s">
        <v>900</v>
      </c>
      <c r="B1283" s="0" t="s">
        <v>155</v>
      </c>
      <c r="C1283" s="0" t="s">
        <v>732</v>
      </c>
      <c r="D1283" s="0" t="n">
        <v>0.338466069836819</v>
      </c>
      <c r="E1283" s="7" t="n">
        <v>195.904314677367</v>
      </c>
      <c r="F1283" s="7" t="n">
        <v>4270.96614639375</v>
      </c>
    </row>
    <row r="1284" customFormat="false" ht="15.8" hidden="false" customHeight="false" outlineLevel="0" collapsed="false">
      <c r="A1284" s="0" t="s">
        <v>900</v>
      </c>
      <c r="B1284" s="0" t="s">
        <v>155</v>
      </c>
      <c r="C1284" s="0" t="s">
        <v>734</v>
      </c>
      <c r="D1284" s="0" t="n">
        <v>0.0639390890812998</v>
      </c>
      <c r="E1284" s="7" t="n">
        <v>90.1218987603058</v>
      </c>
      <c r="F1284" s="7" t="n">
        <v>1622.88802054125</v>
      </c>
    </row>
    <row r="1285" customFormat="false" ht="15.8" hidden="false" customHeight="false" outlineLevel="0" collapsed="false">
      <c r="A1285" s="0" t="s">
        <v>900</v>
      </c>
      <c r="B1285" s="0" t="s">
        <v>155</v>
      </c>
      <c r="C1285" s="0" t="s">
        <v>736</v>
      </c>
      <c r="D1285" s="0" t="n">
        <v>0.10565601104855</v>
      </c>
      <c r="E1285" s="7" t="n">
        <v>107.047319644254</v>
      </c>
      <c r="F1285" s="7" t="n">
        <v>4270.96614639375</v>
      </c>
    </row>
    <row r="1286" customFormat="false" ht="15.8" hidden="false" customHeight="false" outlineLevel="0" collapsed="false">
      <c r="A1286" s="0" t="s">
        <v>900</v>
      </c>
      <c r="B1286" s="0" t="s">
        <v>738</v>
      </c>
      <c r="C1286" s="0" t="s">
        <v>738</v>
      </c>
      <c r="D1286" s="0" t="n">
        <v>0.15</v>
      </c>
      <c r="E1286" s="7" t="n">
        <v>20</v>
      </c>
      <c r="F1286" s="7" t="n">
        <v>0</v>
      </c>
    </row>
    <row r="1287" customFormat="false" ht="15.8" hidden="false" customHeight="false" outlineLevel="0" collapsed="false">
      <c r="A1287" s="0" t="s">
        <v>901</v>
      </c>
      <c r="B1287" s="0" t="s">
        <v>155</v>
      </c>
      <c r="C1287" s="0" t="s">
        <v>732</v>
      </c>
      <c r="D1287" s="0" t="n">
        <v>0.338466069836819</v>
      </c>
      <c r="E1287" s="7" t="n">
        <v>195.904314677367</v>
      </c>
      <c r="F1287" s="7" t="n">
        <v>4270.96614639375</v>
      </c>
    </row>
    <row r="1288" customFormat="false" ht="15.8" hidden="false" customHeight="false" outlineLevel="0" collapsed="false">
      <c r="A1288" s="0" t="s">
        <v>901</v>
      </c>
      <c r="B1288" s="0" t="s">
        <v>155</v>
      </c>
      <c r="C1288" s="0" t="s">
        <v>734</v>
      </c>
      <c r="D1288" s="0" t="n">
        <v>0.0639390890812998</v>
      </c>
      <c r="E1288" s="7" t="n">
        <v>90.1218987603058</v>
      </c>
      <c r="F1288" s="7" t="n">
        <v>1622.88802054125</v>
      </c>
    </row>
    <row r="1289" customFormat="false" ht="15.8" hidden="false" customHeight="false" outlineLevel="0" collapsed="false">
      <c r="A1289" s="0" t="s">
        <v>901</v>
      </c>
      <c r="B1289" s="0" t="s">
        <v>155</v>
      </c>
      <c r="C1289" s="0" t="s">
        <v>736</v>
      </c>
      <c r="D1289" s="0" t="n">
        <v>0.10565601104855</v>
      </c>
      <c r="E1289" s="7" t="n">
        <v>107.047319644254</v>
      </c>
      <c r="F1289" s="7" t="n">
        <v>4270.96614639375</v>
      </c>
    </row>
    <row r="1290" customFormat="false" ht="15.8" hidden="false" customHeight="false" outlineLevel="0" collapsed="false">
      <c r="A1290" s="0" t="s">
        <v>901</v>
      </c>
      <c r="B1290" s="0" t="s">
        <v>738</v>
      </c>
      <c r="C1290" s="0" t="s">
        <v>738</v>
      </c>
      <c r="D1290" s="0" t="n">
        <v>0.15</v>
      </c>
      <c r="E1290" s="7" t="n">
        <v>20</v>
      </c>
      <c r="F1290" s="7" t="n">
        <v>0</v>
      </c>
    </row>
    <row r="1291" customFormat="false" ht="15.8" hidden="false" customHeight="false" outlineLevel="0" collapsed="false">
      <c r="A1291" s="0" t="s">
        <v>902</v>
      </c>
      <c r="B1291" s="0" t="s">
        <v>155</v>
      </c>
      <c r="C1291" s="0" t="s">
        <v>732</v>
      </c>
      <c r="D1291" s="0" t="n">
        <v>0.338466069836819</v>
      </c>
      <c r="E1291" s="7" t="n">
        <v>195.904314677367</v>
      </c>
      <c r="F1291" s="7" t="n">
        <v>4270.96614639375</v>
      </c>
    </row>
    <row r="1292" customFormat="false" ht="15.8" hidden="false" customHeight="false" outlineLevel="0" collapsed="false">
      <c r="A1292" s="0" t="s">
        <v>902</v>
      </c>
      <c r="B1292" s="0" t="s">
        <v>155</v>
      </c>
      <c r="C1292" s="0" t="s">
        <v>734</v>
      </c>
      <c r="D1292" s="0" t="n">
        <v>0.0639390890812998</v>
      </c>
      <c r="E1292" s="7" t="n">
        <v>90.1218987603058</v>
      </c>
      <c r="F1292" s="7" t="n">
        <v>1622.88802054125</v>
      </c>
    </row>
    <row r="1293" customFormat="false" ht="15.8" hidden="false" customHeight="false" outlineLevel="0" collapsed="false">
      <c r="A1293" s="0" t="s">
        <v>902</v>
      </c>
      <c r="B1293" s="0" t="s">
        <v>155</v>
      </c>
      <c r="C1293" s="0" t="s">
        <v>736</v>
      </c>
      <c r="D1293" s="0" t="n">
        <v>0.10565601104855</v>
      </c>
      <c r="E1293" s="7" t="n">
        <v>107.047319644254</v>
      </c>
      <c r="F1293" s="7" t="n">
        <v>4270.96614639375</v>
      </c>
    </row>
    <row r="1294" customFormat="false" ht="15.8" hidden="false" customHeight="false" outlineLevel="0" collapsed="false">
      <c r="A1294" s="0" t="s">
        <v>902</v>
      </c>
      <c r="B1294" s="0" t="s">
        <v>738</v>
      </c>
      <c r="C1294" s="0" t="s">
        <v>738</v>
      </c>
      <c r="D1294" s="0" t="n">
        <v>0.15</v>
      </c>
      <c r="E1294" s="7" t="n">
        <v>20</v>
      </c>
      <c r="F1294" s="7" t="n">
        <v>0</v>
      </c>
    </row>
    <row r="1295" customFormat="false" ht="15.8" hidden="false" customHeight="false" outlineLevel="0" collapsed="false">
      <c r="A1295" s="0" t="s">
        <v>903</v>
      </c>
      <c r="B1295" s="0" t="s">
        <v>155</v>
      </c>
      <c r="C1295" s="0" t="s">
        <v>732</v>
      </c>
      <c r="D1295" s="0" t="n">
        <v>0.338466069836819</v>
      </c>
      <c r="E1295" s="7" t="n">
        <v>195.904314677367</v>
      </c>
      <c r="F1295" s="7" t="n">
        <v>4270.96614639375</v>
      </c>
    </row>
    <row r="1296" customFormat="false" ht="15.8" hidden="false" customHeight="false" outlineLevel="0" collapsed="false">
      <c r="A1296" s="0" t="s">
        <v>903</v>
      </c>
      <c r="B1296" s="0" t="s">
        <v>155</v>
      </c>
      <c r="C1296" s="0" t="s">
        <v>734</v>
      </c>
      <c r="D1296" s="0" t="n">
        <v>0.0639390890812998</v>
      </c>
      <c r="E1296" s="7" t="n">
        <v>90.1218987603058</v>
      </c>
      <c r="F1296" s="7" t="n">
        <v>1622.88802054125</v>
      </c>
    </row>
    <row r="1297" customFormat="false" ht="15.8" hidden="false" customHeight="false" outlineLevel="0" collapsed="false">
      <c r="A1297" s="0" t="s">
        <v>903</v>
      </c>
      <c r="B1297" s="0" t="s">
        <v>155</v>
      </c>
      <c r="C1297" s="0" t="s">
        <v>736</v>
      </c>
      <c r="D1297" s="0" t="n">
        <v>0.10565601104855</v>
      </c>
      <c r="E1297" s="7" t="n">
        <v>107.047319644254</v>
      </c>
      <c r="F1297" s="7" t="n">
        <v>4270.96614639375</v>
      </c>
    </row>
    <row r="1298" customFormat="false" ht="15.8" hidden="false" customHeight="false" outlineLevel="0" collapsed="false">
      <c r="A1298" s="0" t="s">
        <v>903</v>
      </c>
      <c r="B1298" s="0" t="s">
        <v>738</v>
      </c>
      <c r="C1298" s="0" t="s">
        <v>738</v>
      </c>
      <c r="D1298" s="0" t="n">
        <v>0.15</v>
      </c>
      <c r="E1298" s="7" t="n">
        <v>20</v>
      </c>
      <c r="F1298" s="7" t="n">
        <v>0</v>
      </c>
    </row>
    <row r="1299" customFormat="false" ht="15.8" hidden="false" customHeight="false" outlineLevel="0" collapsed="false">
      <c r="A1299" s="0" t="s">
        <v>340</v>
      </c>
      <c r="B1299" s="0" t="s">
        <v>155</v>
      </c>
      <c r="C1299" s="0" t="s">
        <v>734</v>
      </c>
      <c r="D1299" s="0" t="n">
        <v>0.201571996840981</v>
      </c>
      <c r="E1299" s="7" t="n">
        <v>246.6250002</v>
      </c>
      <c r="F1299" s="7" t="n">
        <v>1440.701042835</v>
      </c>
    </row>
    <row r="1300" customFormat="false" ht="15.8" hidden="false" customHeight="false" outlineLevel="0" collapsed="false">
      <c r="A1300" s="0" t="s">
        <v>340</v>
      </c>
      <c r="B1300" s="0" t="s">
        <v>239</v>
      </c>
      <c r="C1300" s="0" t="s">
        <v>735</v>
      </c>
      <c r="D1300" s="0" t="n">
        <v>0.0613293119557342</v>
      </c>
      <c r="E1300" s="7" t="n">
        <v>246.6250002</v>
      </c>
      <c r="F1300" s="7" t="n">
        <v>1440.701042835</v>
      </c>
    </row>
    <row r="1301" customFormat="false" ht="15.8" hidden="false" customHeight="false" outlineLevel="0" collapsed="false">
      <c r="A1301" s="0" t="s">
        <v>340</v>
      </c>
      <c r="B1301" s="0" t="s">
        <v>155</v>
      </c>
      <c r="C1301" s="0" t="s">
        <v>736</v>
      </c>
      <c r="D1301" s="0" t="n">
        <v>0.343766196162914</v>
      </c>
      <c r="E1301" s="7" t="n">
        <v>306.154166845</v>
      </c>
      <c r="F1301" s="7" t="n">
        <v>3782.9447919825</v>
      </c>
    </row>
    <row r="1302" customFormat="false" ht="15.8" hidden="false" customHeight="false" outlineLevel="0" collapsed="false">
      <c r="A1302" s="0" t="s">
        <v>340</v>
      </c>
      <c r="B1302" s="0" t="s">
        <v>239</v>
      </c>
      <c r="C1302" s="0" t="s">
        <v>737</v>
      </c>
      <c r="D1302" s="0" t="n">
        <v>0.104592625040787</v>
      </c>
      <c r="E1302" s="7" t="n">
        <v>246.6250002</v>
      </c>
      <c r="F1302" s="7" t="n">
        <v>1440.701042835</v>
      </c>
    </row>
    <row r="1303" customFormat="false" ht="15.8" hidden="false" customHeight="false" outlineLevel="0" collapsed="false">
      <c r="A1303" s="0" t="s">
        <v>340</v>
      </c>
      <c r="B1303" s="0" t="s">
        <v>155</v>
      </c>
      <c r="C1303" s="0" t="s">
        <v>732</v>
      </c>
      <c r="D1303" s="0" t="n">
        <v>0.868096454956853</v>
      </c>
      <c r="E1303" s="7" t="n">
        <v>393.404166845</v>
      </c>
      <c r="F1303" s="7" t="n">
        <v>3782.9447919825</v>
      </c>
    </row>
    <row r="1304" customFormat="false" ht="15.8" hidden="false" customHeight="false" outlineLevel="0" collapsed="false">
      <c r="A1304" s="0" t="s">
        <v>340</v>
      </c>
      <c r="B1304" s="0" t="s">
        <v>239</v>
      </c>
      <c r="C1304" s="0" t="s">
        <v>733</v>
      </c>
      <c r="D1304" s="0" t="n">
        <v>0.237710511456334</v>
      </c>
      <c r="E1304" s="7" t="n">
        <v>256.6250002</v>
      </c>
      <c r="F1304" s="7" t="n">
        <v>1440.701042835</v>
      </c>
    </row>
    <row r="1305" customFormat="false" ht="15.8" hidden="false" customHeight="false" outlineLevel="0" collapsed="false">
      <c r="A1305" s="0" t="s">
        <v>340</v>
      </c>
      <c r="B1305" s="0" t="s">
        <v>738</v>
      </c>
      <c r="C1305" s="0" t="s">
        <v>738</v>
      </c>
      <c r="D1305" s="0" t="n">
        <v>0.15</v>
      </c>
      <c r="E1305" s="7" t="n">
        <v>20</v>
      </c>
      <c r="F1305" s="7" t="n">
        <v>0</v>
      </c>
    </row>
    <row r="1306" customFormat="false" ht="15.8" hidden="false" customHeight="false" outlineLevel="0" collapsed="false">
      <c r="A1306" s="0" t="s">
        <v>518</v>
      </c>
      <c r="B1306" s="0" t="s">
        <v>155</v>
      </c>
      <c r="C1306" s="0" t="s">
        <v>734</v>
      </c>
      <c r="D1306" s="0" t="n">
        <v>0.234058889090725</v>
      </c>
      <c r="E1306" s="7" t="n">
        <v>246.6250002</v>
      </c>
      <c r="F1306" s="7" t="n">
        <v>1440.701042835</v>
      </c>
    </row>
    <row r="1307" customFormat="false" ht="15.8" hidden="false" customHeight="false" outlineLevel="0" collapsed="false">
      <c r="A1307" s="0" t="s">
        <v>518</v>
      </c>
      <c r="B1307" s="0" t="s">
        <v>239</v>
      </c>
      <c r="C1307" s="0" t="s">
        <v>735</v>
      </c>
      <c r="D1307" s="0" t="n">
        <v>0.0707169345246799</v>
      </c>
      <c r="E1307" s="7" t="n">
        <v>246.6250002</v>
      </c>
      <c r="F1307" s="7" t="n">
        <v>1440.701042835</v>
      </c>
    </row>
    <row r="1308" customFormat="false" ht="15.8" hidden="false" customHeight="false" outlineLevel="0" collapsed="false">
      <c r="A1308" s="0" t="s">
        <v>518</v>
      </c>
      <c r="B1308" s="0" t="s">
        <v>155</v>
      </c>
      <c r="C1308" s="0" t="s">
        <v>736</v>
      </c>
      <c r="D1308" s="0" t="n">
        <v>0.390098148484542</v>
      </c>
      <c r="E1308" s="7" t="n">
        <v>306.154166845</v>
      </c>
      <c r="F1308" s="7" t="n">
        <v>3782.9447919825</v>
      </c>
    </row>
    <row r="1309" customFormat="false" ht="15.8" hidden="false" customHeight="false" outlineLevel="0" collapsed="false">
      <c r="A1309" s="0" t="s">
        <v>518</v>
      </c>
      <c r="B1309" s="0" t="s">
        <v>239</v>
      </c>
      <c r="C1309" s="0" t="s">
        <v>737</v>
      </c>
      <c r="D1309" s="0" t="n">
        <v>0.117861557541133</v>
      </c>
      <c r="E1309" s="7" t="n">
        <v>246.6250002</v>
      </c>
      <c r="F1309" s="7" t="n">
        <v>1440.701042835</v>
      </c>
    </row>
    <row r="1310" customFormat="false" ht="15.8" hidden="false" customHeight="false" outlineLevel="0" collapsed="false">
      <c r="A1310" s="0" t="s">
        <v>518</v>
      </c>
      <c r="B1310" s="0" t="s">
        <v>155</v>
      </c>
      <c r="C1310" s="0" t="s">
        <v>732</v>
      </c>
      <c r="D1310" s="0" t="n">
        <v>0.868274012830621</v>
      </c>
      <c r="E1310" s="7" t="n">
        <v>393.404166845</v>
      </c>
      <c r="F1310" s="7" t="n">
        <v>3782.9447919825</v>
      </c>
    </row>
    <row r="1311" customFormat="false" ht="15.8" hidden="false" customHeight="false" outlineLevel="0" collapsed="false">
      <c r="A1311" s="0" t="s">
        <v>518</v>
      </c>
      <c r="B1311" s="0" t="s">
        <v>239</v>
      </c>
      <c r="C1311" s="0" t="s">
        <v>733</v>
      </c>
      <c r="D1311" s="0" t="n">
        <v>0.236100876484642</v>
      </c>
      <c r="E1311" s="7" t="n">
        <v>256.6250002</v>
      </c>
      <c r="F1311" s="7" t="n">
        <v>1440.701042835</v>
      </c>
    </row>
    <row r="1312" customFormat="false" ht="15.8" hidden="false" customHeight="false" outlineLevel="0" collapsed="false">
      <c r="A1312" s="0" t="s">
        <v>518</v>
      </c>
      <c r="B1312" s="0" t="s">
        <v>738</v>
      </c>
      <c r="C1312" s="0" t="s">
        <v>738</v>
      </c>
      <c r="D1312" s="0" t="n">
        <v>0.15</v>
      </c>
      <c r="E1312" s="7" t="n">
        <v>20</v>
      </c>
      <c r="F1312" s="7" t="n">
        <v>0</v>
      </c>
    </row>
    <row r="1313" customFormat="false" ht="15.8" hidden="false" customHeight="false" outlineLevel="0" collapsed="false">
      <c r="A1313" s="0" t="s">
        <v>663</v>
      </c>
      <c r="B1313" s="0" t="s">
        <v>155</v>
      </c>
      <c r="C1313" s="0" t="s">
        <v>734</v>
      </c>
      <c r="D1313" s="0" t="n">
        <v>0.201681033338274</v>
      </c>
      <c r="E1313" s="7" t="n">
        <v>246.6250002</v>
      </c>
      <c r="F1313" s="7" t="n">
        <v>1440.701042835</v>
      </c>
    </row>
    <row r="1314" customFormat="false" ht="15.8" hidden="false" customHeight="false" outlineLevel="0" collapsed="false">
      <c r="A1314" s="0" t="s">
        <v>663</v>
      </c>
      <c r="B1314" s="0" t="s">
        <v>239</v>
      </c>
      <c r="C1314" s="0" t="s">
        <v>735</v>
      </c>
      <c r="D1314" s="0" t="n">
        <v>0.0602946738766568</v>
      </c>
      <c r="E1314" s="7" t="n">
        <v>246.6250002</v>
      </c>
      <c r="F1314" s="7" t="n">
        <v>1440.701042835</v>
      </c>
    </row>
    <row r="1315" customFormat="false" ht="15.8" hidden="false" customHeight="false" outlineLevel="0" collapsed="false">
      <c r="A1315" s="0" t="s">
        <v>663</v>
      </c>
      <c r="B1315" s="0" t="s">
        <v>155</v>
      </c>
      <c r="C1315" s="0" t="s">
        <v>736</v>
      </c>
      <c r="D1315" s="0" t="n">
        <v>0.343952149879228</v>
      </c>
      <c r="E1315" s="7" t="n">
        <v>306.154166845</v>
      </c>
      <c r="F1315" s="7" t="n">
        <v>3782.9447919825</v>
      </c>
    </row>
    <row r="1316" customFormat="false" ht="15.8" hidden="false" customHeight="false" outlineLevel="0" collapsed="false">
      <c r="A1316" s="0" t="s">
        <v>663</v>
      </c>
      <c r="B1316" s="0" t="s">
        <v>239</v>
      </c>
      <c r="C1316" s="0" t="s">
        <v>737</v>
      </c>
      <c r="D1316" s="0" t="n">
        <v>0.102828125991198</v>
      </c>
      <c r="E1316" s="7" t="n">
        <v>246.6250002</v>
      </c>
      <c r="F1316" s="7" t="n">
        <v>1440.701042835</v>
      </c>
    </row>
    <row r="1317" customFormat="false" ht="15.8" hidden="false" customHeight="false" outlineLevel="0" collapsed="false">
      <c r="A1317" s="0" t="s">
        <v>663</v>
      </c>
      <c r="B1317" s="0" t="s">
        <v>155</v>
      </c>
      <c r="C1317" s="0" t="s">
        <v>732</v>
      </c>
      <c r="D1317" s="0" t="n">
        <v>0.868566035048554</v>
      </c>
      <c r="E1317" s="7" t="n">
        <v>393.404166845</v>
      </c>
      <c r="F1317" s="7" t="n">
        <v>3782.9447919825</v>
      </c>
    </row>
    <row r="1318" customFormat="false" ht="15.8" hidden="false" customHeight="false" outlineLevel="0" collapsed="false">
      <c r="A1318" s="0" t="s">
        <v>663</v>
      </c>
      <c r="B1318" s="0" t="s">
        <v>239</v>
      </c>
      <c r="C1318" s="0" t="s">
        <v>733</v>
      </c>
      <c r="D1318" s="0" t="n">
        <v>0.233700286343631</v>
      </c>
      <c r="E1318" s="7" t="n">
        <v>256.6250002</v>
      </c>
      <c r="F1318" s="7" t="n">
        <v>1440.701042835</v>
      </c>
    </row>
    <row r="1319" customFormat="false" ht="15.8" hidden="false" customHeight="false" outlineLevel="0" collapsed="false">
      <c r="A1319" s="0" t="s">
        <v>663</v>
      </c>
      <c r="B1319" s="0" t="s">
        <v>738</v>
      </c>
      <c r="C1319" s="0" t="s">
        <v>738</v>
      </c>
      <c r="D1319" s="0" t="n">
        <v>0.15</v>
      </c>
      <c r="E1319" s="7" t="n">
        <v>20</v>
      </c>
      <c r="F1319" s="7" t="n">
        <v>0</v>
      </c>
    </row>
    <row r="1320" customFormat="false" ht="15.8" hidden="false" customHeight="false" outlineLevel="0" collapsed="false">
      <c r="A1320" s="0" t="s">
        <v>904</v>
      </c>
      <c r="B1320" s="0" t="s">
        <v>155</v>
      </c>
      <c r="C1320" s="0" t="s">
        <v>732</v>
      </c>
      <c r="D1320" s="0" t="n">
        <v>0.338466069836819</v>
      </c>
      <c r="E1320" s="7" t="n">
        <v>195.904314677367</v>
      </c>
      <c r="F1320" s="7" t="n">
        <v>3782.9447919825</v>
      </c>
    </row>
    <row r="1321" customFormat="false" ht="15.8" hidden="false" customHeight="false" outlineLevel="0" collapsed="false">
      <c r="A1321" s="0" t="s">
        <v>904</v>
      </c>
      <c r="B1321" s="0" t="s">
        <v>155</v>
      </c>
      <c r="C1321" s="0" t="s">
        <v>734</v>
      </c>
      <c r="D1321" s="0" t="n">
        <v>0.0639390890812998</v>
      </c>
      <c r="E1321" s="7" t="n">
        <v>90.1218987603058</v>
      </c>
      <c r="F1321" s="7" t="n">
        <v>1440.701042835</v>
      </c>
    </row>
    <row r="1322" customFormat="false" ht="15.8" hidden="false" customHeight="false" outlineLevel="0" collapsed="false">
      <c r="A1322" s="0" t="s">
        <v>904</v>
      </c>
      <c r="B1322" s="0" t="s">
        <v>155</v>
      </c>
      <c r="C1322" s="0" t="s">
        <v>736</v>
      </c>
      <c r="D1322" s="0" t="n">
        <v>0.10565601104855</v>
      </c>
      <c r="E1322" s="7" t="n">
        <v>107.047319644254</v>
      </c>
      <c r="F1322" s="7" t="n">
        <v>3782.9447919825</v>
      </c>
    </row>
    <row r="1323" customFormat="false" ht="15.8" hidden="false" customHeight="false" outlineLevel="0" collapsed="false">
      <c r="A1323" s="0" t="s">
        <v>904</v>
      </c>
      <c r="B1323" s="0" t="s">
        <v>738</v>
      </c>
      <c r="C1323" s="0" t="s">
        <v>738</v>
      </c>
      <c r="D1323" s="0" t="n">
        <v>0.15</v>
      </c>
      <c r="E1323" s="7" t="n">
        <v>20</v>
      </c>
      <c r="F1323" s="7" t="n">
        <v>0</v>
      </c>
    </row>
    <row r="1324" customFormat="false" ht="15.8" hidden="false" customHeight="false" outlineLevel="0" collapsed="false">
      <c r="A1324" s="0" t="s">
        <v>905</v>
      </c>
      <c r="B1324" s="0" t="s">
        <v>155</v>
      </c>
      <c r="C1324" s="0" t="s">
        <v>732</v>
      </c>
      <c r="D1324" s="0" t="n">
        <v>0.338466069836819</v>
      </c>
      <c r="E1324" s="7" t="n">
        <v>195.904314677367</v>
      </c>
      <c r="F1324" s="7" t="n">
        <v>3782.9447919825</v>
      </c>
    </row>
    <row r="1325" customFormat="false" ht="15.8" hidden="false" customHeight="false" outlineLevel="0" collapsed="false">
      <c r="A1325" s="0" t="s">
        <v>905</v>
      </c>
      <c r="B1325" s="0" t="s">
        <v>155</v>
      </c>
      <c r="C1325" s="0" t="s">
        <v>734</v>
      </c>
      <c r="D1325" s="0" t="n">
        <v>0.0639390890812998</v>
      </c>
      <c r="E1325" s="7" t="n">
        <v>90.1218987603058</v>
      </c>
      <c r="F1325" s="7" t="n">
        <v>1440.701042835</v>
      </c>
    </row>
    <row r="1326" customFormat="false" ht="15.8" hidden="false" customHeight="false" outlineLevel="0" collapsed="false">
      <c r="A1326" s="0" t="s">
        <v>905</v>
      </c>
      <c r="B1326" s="0" t="s">
        <v>155</v>
      </c>
      <c r="C1326" s="0" t="s">
        <v>736</v>
      </c>
      <c r="D1326" s="0" t="n">
        <v>0.10565601104855</v>
      </c>
      <c r="E1326" s="7" t="n">
        <v>107.047319644254</v>
      </c>
      <c r="F1326" s="7" t="n">
        <v>3782.9447919825</v>
      </c>
    </row>
    <row r="1327" customFormat="false" ht="15.8" hidden="false" customHeight="false" outlineLevel="0" collapsed="false">
      <c r="A1327" s="0" t="s">
        <v>905</v>
      </c>
      <c r="B1327" s="0" t="s">
        <v>738</v>
      </c>
      <c r="C1327" s="0" t="s">
        <v>738</v>
      </c>
      <c r="D1327" s="0" t="n">
        <v>0.15</v>
      </c>
      <c r="E1327" s="7" t="n">
        <v>20</v>
      </c>
      <c r="F1327" s="7" t="n">
        <v>0</v>
      </c>
    </row>
    <row r="1328" customFormat="false" ht="15.8" hidden="false" customHeight="false" outlineLevel="0" collapsed="false">
      <c r="A1328" s="0" t="s">
        <v>906</v>
      </c>
      <c r="B1328" s="0" t="s">
        <v>155</v>
      </c>
      <c r="C1328" s="0" t="s">
        <v>732</v>
      </c>
      <c r="D1328" s="0" t="n">
        <v>0.338466069836819</v>
      </c>
      <c r="E1328" s="7" t="n">
        <v>195.904314677367</v>
      </c>
      <c r="F1328" s="7" t="n">
        <v>3782.9447919825</v>
      </c>
    </row>
    <row r="1329" customFormat="false" ht="15.8" hidden="false" customHeight="false" outlineLevel="0" collapsed="false">
      <c r="A1329" s="0" t="s">
        <v>906</v>
      </c>
      <c r="B1329" s="0" t="s">
        <v>155</v>
      </c>
      <c r="C1329" s="0" t="s">
        <v>734</v>
      </c>
      <c r="D1329" s="0" t="n">
        <v>0.0639390890812998</v>
      </c>
      <c r="E1329" s="7" t="n">
        <v>90.1218987603058</v>
      </c>
      <c r="F1329" s="7" t="n">
        <v>1440.701042835</v>
      </c>
    </row>
    <row r="1330" customFormat="false" ht="15.8" hidden="false" customHeight="false" outlineLevel="0" collapsed="false">
      <c r="A1330" s="0" t="s">
        <v>906</v>
      </c>
      <c r="B1330" s="0" t="s">
        <v>155</v>
      </c>
      <c r="C1330" s="0" t="s">
        <v>736</v>
      </c>
      <c r="D1330" s="0" t="n">
        <v>0.10565601104855</v>
      </c>
      <c r="E1330" s="7" t="n">
        <v>107.047319644254</v>
      </c>
      <c r="F1330" s="7" t="n">
        <v>3782.9447919825</v>
      </c>
    </row>
    <row r="1331" customFormat="false" ht="15.8" hidden="false" customHeight="false" outlineLevel="0" collapsed="false">
      <c r="A1331" s="0" t="s">
        <v>906</v>
      </c>
      <c r="B1331" s="0" t="s">
        <v>738</v>
      </c>
      <c r="C1331" s="0" t="s">
        <v>738</v>
      </c>
      <c r="D1331" s="0" t="n">
        <v>0.15</v>
      </c>
      <c r="E1331" s="7" t="n">
        <v>20</v>
      </c>
      <c r="F1331" s="7" t="n">
        <v>0</v>
      </c>
    </row>
    <row r="1332" customFormat="false" ht="15.8" hidden="false" customHeight="false" outlineLevel="0" collapsed="false">
      <c r="A1332" s="0" t="s">
        <v>907</v>
      </c>
      <c r="B1332" s="0" t="s">
        <v>155</v>
      </c>
      <c r="C1332" s="0" t="s">
        <v>732</v>
      </c>
      <c r="D1332" s="0" t="n">
        <v>0.338466069836819</v>
      </c>
      <c r="E1332" s="7" t="n">
        <v>195.904314677367</v>
      </c>
      <c r="F1332" s="7" t="n">
        <v>3782.9447919825</v>
      </c>
    </row>
    <row r="1333" customFormat="false" ht="15.8" hidden="false" customHeight="false" outlineLevel="0" collapsed="false">
      <c r="A1333" s="0" t="s">
        <v>907</v>
      </c>
      <c r="B1333" s="0" t="s">
        <v>155</v>
      </c>
      <c r="C1333" s="0" t="s">
        <v>734</v>
      </c>
      <c r="D1333" s="0" t="n">
        <v>0.0639390890812998</v>
      </c>
      <c r="E1333" s="7" t="n">
        <v>90.1218987603058</v>
      </c>
      <c r="F1333" s="7" t="n">
        <v>1440.701042835</v>
      </c>
    </row>
    <row r="1334" customFormat="false" ht="15.8" hidden="false" customHeight="false" outlineLevel="0" collapsed="false">
      <c r="A1334" s="0" t="s">
        <v>907</v>
      </c>
      <c r="B1334" s="0" t="s">
        <v>155</v>
      </c>
      <c r="C1334" s="0" t="s">
        <v>736</v>
      </c>
      <c r="D1334" s="0" t="n">
        <v>0.10565601104855</v>
      </c>
      <c r="E1334" s="7" t="n">
        <v>107.047319644254</v>
      </c>
      <c r="F1334" s="7" t="n">
        <v>3782.9447919825</v>
      </c>
    </row>
    <row r="1335" customFormat="false" ht="15.8" hidden="false" customHeight="false" outlineLevel="0" collapsed="false">
      <c r="A1335" s="0" t="s">
        <v>907</v>
      </c>
      <c r="B1335" s="0" t="s">
        <v>738</v>
      </c>
      <c r="C1335" s="0" t="s">
        <v>738</v>
      </c>
      <c r="D1335" s="0" t="n">
        <v>0.15</v>
      </c>
      <c r="E1335" s="7" t="n">
        <v>20</v>
      </c>
      <c r="F1335" s="7" t="n">
        <v>0</v>
      </c>
    </row>
    <row r="1336" customFormat="false" ht="15.8" hidden="false" customHeight="false" outlineLevel="0" collapsed="false">
      <c r="A1336" s="0" t="s">
        <v>908</v>
      </c>
      <c r="B1336" s="0" t="s">
        <v>155</v>
      </c>
      <c r="C1336" s="0" t="s">
        <v>732</v>
      </c>
      <c r="D1336" s="0" t="n">
        <v>0.338466069836819</v>
      </c>
      <c r="E1336" s="7" t="n">
        <v>195.904314677367</v>
      </c>
      <c r="F1336" s="7" t="n">
        <v>3782.9447919825</v>
      </c>
    </row>
    <row r="1337" customFormat="false" ht="15.8" hidden="false" customHeight="false" outlineLevel="0" collapsed="false">
      <c r="A1337" s="0" t="s">
        <v>908</v>
      </c>
      <c r="B1337" s="0" t="s">
        <v>155</v>
      </c>
      <c r="C1337" s="0" t="s">
        <v>734</v>
      </c>
      <c r="D1337" s="0" t="n">
        <v>0.0639390890812998</v>
      </c>
      <c r="E1337" s="7" t="n">
        <v>90.1218987603058</v>
      </c>
      <c r="F1337" s="7" t="n">
        <v>1440.701042835</v>
      </c>
    </row>
    <row r="1338" customFormat="false" ht="15.8" hidden="false" customHeight="false" outlineLevel="0" collapsed="false">
      <c r="A1338" s="0" t="s">
        <v>908</v>
      </c>
      <c r="B1338" s="0" t="s">
        <v>155</v>
      </c>
      <c r="C1338" s="0" t="s">
        <v>736</v>
      </c>
      <c r="D1338" s="0" t="n">
        <v>0.10565601104855</v>
      </c>
      <c r="E1338" s="7" t="n">
        <v>107.047319644254</v>
      </c>
      <c r="F1338" s="7" t="n">
        <v>3782.9447919825</v>
      </c>
    </row>
    <row r="1339" customFormat="false" ht="15.8" hidden="false" customHeight="false" outlineLevel="0" collapsed="false">
      <c r="A1339" s="0" t="s">
        <v>908</v>
      </c>
      <c r="B1339" s="0" t="s">
        <v>738</v>
      </c>
      <c r="C1339" s="0" t="s">
        <v>738</v>
      </c>
      <c r="D1339" s="0" t="n">
        <v>0.15</v>
      </c>
      <c r="E1339" s="7" t="n">
        <v>20</v>
      </c>
      <c r="F1339" s="7" t="n">
        <v>0</v>
      </c>
    </row>
    <row r="1340" customFormat="false" ht="15.8" hidden="false" customHeight="false" outlineLevel="0" collapsed="false">
      <c r="A1340" s="0" t="s">
        <v>665</v>
      </c>
      <c r="B1340" s="0" t="s">
        <v>155</v>
      </c>
      <c r="C1340" s="0" t="s">
        <v>734</v>
      </c>
      <c r="D1340" s="0" t="n">
        <v>0</v>
      </c>
      <c r="E1340" s="7" t="n">
        <v>0</v>
      </c>
      <c r="F1340" s="7" t="n">
        <v>0</v>
      </c>
    </row>
    <row r="1341" customFormat="false" ht="15.8" hidden="false" customHeight="false" outlineLevel="0" collapsed="false">
      <c r="A1341" s="0" t="s">
        <v>665</v>
      </c>
      <c r="B1341" s="0" t="s">
        <v>239</v>
      </c>
      <c r="C1341" s="0" t="s">
        <v>735</v>
      </c>
      <c r="D1341" s="0" t="n">
        <v>0</v>
      </c>
      <c r="E1341" s="7" t="n">
        <v>0</v>
      </c>
      <c r="F1341" s="7" t="n">
        <v>0</v>
      </c>
    </row>
    <row r="1342" customFormat="false" ht="15.8" hidden="false" customHeight="false" outlineLevel="0" collapsed="false">
      <c r="A1342" s="0" t="s">
        <v>665</v>
      </c>
      <c r="B1342" s="0" t="s">
        <v>155</v>
      </c>
      <c r="C1342" s="0" t="s">
        <v>736</v>
      </c>
      <c r="D1342" s="0" t="n">
        <v>0</v>
      </c>
      <c r="E1342" s="7" t="n">
        <v>0</v>
      </c>
      <c r="F1342" s="7" t="n">
        <v>0</v>
      </c>
    </row>
    <row r="1343" customFormat="false" ht="15.8" hidden="false" customHeight="false" outlineLevel="0" collapsed="false">
      <c r="A1343" s="0" t="s">
        <v>665</v>
      </c>
      <c r="B1343" s="0" t="s">
        <v>239</v>
      </c>
      <c r="C1343" s="0" t="s">
        <v>737</v>
      </c>
      <c r="D1343" s="0" t="n">
        <v>0</v>
      </c>
      <c r="E1343" s="7" t="n">
        <v>0</v>
      </c>
      <c r="F1343" s="7" t="n">
        <v>0</v>
      </c>
    </row>
    <row r="1344" customFormat="false" ht="15.8" hidden="false" customHeight="false" outlineLevel="0" collapsed="false">
      <c r="A1344" s="0" t="s">
        <v>665</v>
      </c>
      <c r="B1344" s="0" t="s">
        <v>155</v>
      </c>
      <c r="C1344" s="0" t="s">
        <v>732</v>
      </c>
      <c r="D1344" s="0" t="n">
        <v>0</v>
      </c>
      <c r="E1344" s="7" t="n">
        <v>0</v>
      </c>
      <c r="F1344" s="7" t="n">
        <v>0</v>
      </c>
    </row>
    <row r="1345" customFormat="false" ht="15.8" hidden="false" customHeight="false" outlineLevel="0" collapsed="false">
      <c r="A1345" s="0" t="s">
        <v>665</v>
      </c>
      <c r="B1345" s="0" t="s">
        <v>239</v>
      </c>
      <c r="C1345" s="0" t="s">
        <v>733</v>
      </c>
      <c r="D1345" s="0" t="n">
        <v>0</v>
      </c>
      <c r="E1345" s="7" t="n">
        <v>0</v>
      </c>
      <c r="F1345" s="7" t="n">
        <v>0</v>
      </c>
    </row>
    <row r="1346" customFormat="false" ht="15.8" hidden="false" customHeight="false" outlineLevel="0" collapsed="false">
      <c r="A1346" s="0" t="s">
        <v>665</v>
      </c>
      <c r="B1346" s="0" t="s">
        <v>738</v>
      </c>
      <c r="C1346" s="0" t="s">
        <v>738</v>
      </c>
      <c r="D1346" s="0" t="n">
        <v>0.15</v>
      </c>
      <c r="E1346" s="7" t="n">
        <v>20</v>
      </c>
      <c r="F1346" s="7" t="n">
        <v>0</v>
      </c>
    </row>
    <row r="1347" customFormat="false" ht="15.8" hidden="false" customHeight="false" outlineLevel="0" collapsed="false">
      <c r="A1347" s="0" t="s">
        <v>909</v>
      </c>
      <c r="B1347" s="0" t="s">
        <v>155</v>
      </c>
      <c r="C1347" s="0" t="s">
        <v>732</v>
      </c>
      <c r="D1347" s="0" t="n">
        <v>0.338466069836819</v>
      </c>
      <c r="E1347" s="7" t="n">
        <v>195.904314677367</v>
      </c>
      <c r="F1347" s="7" t="n">
        <v>0</v>
      </c>
    </row>
    <row r="1348" customFormat="false" ht="15.8" hidden="false" customHeight="false" outlineLevel="0" collapsed="false">
      <c r="A1348" s="0" t="s">
        <v>909</v>
      </c>
      <c r="B1348" s="0" t="s">
        <v>155</v>
      </c>
      <c r="C1348" s="0" t="s">
        <v>734</v>
      </c>
      <c r="D1348" s="0" t="n">
        <v>0.0639390890812998</v>
      </c>
      <c r="E1348" s="7" t="n">
        <v>90.1218987603058</v>
      </c>
      <c r="F1348" s="7" t="n">
        <v>0</v>
      </c>
    </row>
    <row r="1349" customFormat="false" ht="15.8" hidden="false" customHeight="false" outlineLevel="0" collapsed="false">
      <c r="A1349" s="0" t="s">
        <v>909</v>
      </c>
      <c r="B1349" s="0" t="s">
        <v>155</v>
      </c>
      <c r="C1349" s="0" t="s">
        <v>736</v>
      </c>
      <c r="D1349" s="0" t="n">
        <v>0.10565601104855</v>
      </c>
      <c r="E1349" s="7" t="n">
        <v>107.047319644254</v>
      </c>
      <c r="F1349" s="7" t="n">
        <v>0</v>
      </c>
    </row>
    <row r="1350" customFormat="false" ht="15.8" hidden="false" customHeight="false" outlineLevel="0" collapsed="false">
      <c r="A1350" s="0" t="s">
        <v>909</v>
      </c>
      <c r="B1350" s="0" t="s">
        <v>738</v>
      </c>
      <c r="C1350" s="0" t="s">
        <v>738</v>
      </c>
      <c r="D1350" s="0" t="n">
        <v>0.15</v>
      </c>
      <c r="E1350" s="7" t="n">
        <v>20</v>
      </c>
      <c r="F1350" s="7" t="n">
        <v>0</v>
      </c>
    </row>
    <row r="1351" customFormat="false" ht="15.8" hidden="false" customHeight="false" outlineLevel="0" collapsed="false">
      <c r="A1351" s="0" t="s">
        <v>910</v>
      </c>
      <c r="B1351" s="0" t="s">
        <v>155</v>
      </c>
      <c r="C1351" s="0" t="s">
        <v>732</v>
      </c>
      <c r="D1351" s="0" t="n">
        <v>0.338466069836819</v>
      </c>
      <c r="E1351" s="7" t="n">
        <v>195.904314677367</v>
      </c>
      <c r="F1351" s="7" t="n">
        <v>0</v>
      </c>
    </row>
    <row r="1352" customFormat="false" ht="15.8" hidden="false" customHeight="false" outlineLevel="0" collapsed="false">
      <c r="A1352" s="0" t="s">
        <v>910</v>
      </c>
      <c r="B1352" s="0" t="s">
        <v>155</v>
      </c>
      <c r="C1352" s="0" t="s">
        <v>734</v>
      </c>
      <c r="D1352" s="0" t="n">
        <v>0.0639390890812998</v>
      </c>
      <c r="E1352" s="7" t="n">
        <v>90.1218987603058</v>
      </c>
      <c r="F1352" s="7" t="n">
        <v>0</v>
      </c>
    </row>
    <row r="1353" customFormat="false" ht="15.8" hidden="false" customHeight="false" outlineLevel="0" collapsed="false">
      <c r="A1353" s="0" t="s">
        <v>910</v>
      </c>
      <c r="B1353" s="0" t="s">
        <v>155</v>
      </c>
      <c r="C1353" s="0" t="s">
        <v>736</v>
      </c>
      <c r="D1353" s="0" t="n">
        <v>0.10565601104855</v>
      </c>
      <c r="E1353" s="7" t="n">
        <v>107.047319644254</v>
      </c>
      <c r="F1353" s="7" t="n">
        <v>0</v>
      </c>
    </row>
    <row r="1354" customFormat="false" ht="15.8" hidden="false" customHeight="false" outlineLevel="0" collapsed="false">
      <c r="A1354" s="0" t="s">
        <v>910</v>
      </c>
      <c r="B1354" s="0" t="s">
        <v>738</v>
      </c>
      <c r="C1354" s="0" t="s">
        <v>738</v>
      </c>
      <c r="D1354" s="0" t="n">
        <v>0.15</v>
      </c>
      <c r="E1354" s="7" t="n">
        <v>20</v>
      </c>
      <c r="F1354" s="7" t="n">
        <v>0</v>
      </c>
    </row>
    <row r="1355" customFormat="false" ht="15.8" hidden="false" customHeight="false" outlineLevel="0" collapsed="false">
      <c r="A1355" s="0" t="s">
        <v>911</v>
      </c>
      <c r="B1355" s="0" t="s">
        <v>155</v>
      </c>
      <c r="C1355" s="0" t="s">
        <v>732</v>
      </c>
      <c r="D1355" s="0" t="n">
        <v>0.338466069836819</v>
      </c>
      <c r="E1355" s="7" t="n">
        <v>195.904314677367</v>
      </c>
      <c r="F1355" s="7" t="n">
        <v>0</v>
      </c>
    </row>
    <row r="1356" customFormat="false" ht="15.8" hidden="false" customHeight="false" outlineLevel="0" collapsed="false">
      <c r="A1356" s="0" t="s">
        <v>911</v>
      </c>
      <c r="B1356" s="0" t="s">
        <v>155</v>
      </c>
      <c r="C1356" s="0" t="s">
        <v>734</v>
      </c>
      <c r="D1356" s="0" t="n">
        <v>0.0639390890812998</v>
      </c>
      <c r="E1356" s="7" t="n">
        <v>90.1218987603058</v>
      </c>
      <c r="F1356" s="7" t="n">
        <v>0</v>
      </c>
    </row>
    <row r="1357" customFormat="false" ht="15.8" hidden="false" customHeight="false" outlineLevel="0" collapsed="false">
      <c r="A1357" s="0" t="s">
        <v>911</v>
      </c>
      <c r="B1357" s="0" t="s">
        <v>155</v>
      </c>
      <c r="C1357" s="0" t="s">
        <v>736</v>
      </c>
      <c r="D1357" s="0" t="n">
        <v>0.10565601104855</v>
      </c>
      <c r="E1357" s="7" t="n">
        <v>107.047319644254</v>
      </c>
      <c r="F1357" s="7" t="n">
        <v>0</v>
      </c>
    </row>
    <row r="1358" customFormat="false" ht="15.8" hidden="false" customHeight="false" outlineLevel="0" collapsed="false">
      <c r="A1358" s="0" t="s">
        <v>911</v>
      </c>
      <c r="B1358" s="0" t="s">
        <v>738</v>
      </c>
      <c r="C1358" s="0" t="s">
        <v>738</v>
      </c>
      <c r="D1358" s="0" t="n">
        <v>0.15</v>
      </c>
      <c r="E1358" s="7" t="n">
        <v>20</v>
      </c>
      <c r="F1358" s="7" t="n">
        <v>0</v>
      </c>
    </row>
    <row r="1359" customFormat="false" ht="15.8" hidden="false" customHeight="false" outlineLevel="0" collapsed="false">
      <c r="A1359" s="0" t="s">
        <v>912</v>
      </c>
      <c r="B1359" s="0" t="s">
        <v>155</v>
      </c>
      <c r="C1359" s="0" t="s">
        <v>732</v>
      </c>
      <c r="D1359" s="0" t="n">
        <v>0.338466069836819</v>
      </c>
      <c r="E1359" s="7" t="n">
        <v>195.904314677367</v>
      </c>
      <c r="F1359" s="7" t="n">
        <v>0</v>
      </c>
    </row>
    <row r="1360" customFormat="false" ht="15.8" hidden="false" customHeight="false" outlineLevel="0" collapsed="false">
      <c r="A1360" s="0" t="s">
        <v>912</v>
      </c>
      <c r="B1360" s="0" t="s">
        <v>155</v>
      </c>
      <c r="C1360" s="0" t="s">
        <v>734</v>
      </c>
      <c r="D1360" s="0" t="n">
        <v>0.0639390890812998</v>
      </c>
      <c r="E1360" s="7" t="n">
        <v>90.1218987603058</v>
      </c>
      <c r="F1360" s="7" t="n">
        <v>0</v>
      </c>
    </row>
    <row r="1361" customFormat="false" ht="15.8" hidden="false" customHeight="false" outlineLevel="0" collapsed="false">
      <c r="A1361" s="0" t="s">
        <v>912</v>
      </c>
      <c r="B1361" s="0" t="s">
        <v>155</v>
      </c>
      <c r="C1361" s="0" t="s">
        <v>736</v>
      </c>
      <c r="D1361" s="0" t="n">
        <v>0.10565601104855</v>
      </c>
      <c r="E1361" s="7" t="n">
        <v>107.047319644254</v>
      </c>
      <c r="F1361" s="7" t="n">
        <v>0</v>
      </c>
    </row>
    <row r="1362" customFormat="false" ht="15.8" hidden="false" customHeight="false" outlineLevel="0" collapsed="false">
      <c r="A1362" s="0" t="s">
        <v>912</v>
      </c>
      <c r="B1362" s="0" t="s">
        <v>738</v>
      </c>
      <c r="C1362" s="0" t="s">
        <v>738</v>
      </c>
      <c r="D1362" s="0" t="n">
        <v>0.15</v>
      </c>
      <c r="E1362" s="7" t="n">
        <v>20</v>
      </c>
      <c r="F1362" s="7" t="n">
        <v>0</v>
      </c>
    </row>
    <row r="1363" customFormat="false" ht="15.8" hidden="false" customHeight="false" outlineLevel="0" collapsed="false">
      <c r="A1363" s="0" t="s">
        <v>913</v>
      </c>
      <c r="B1363" s="0" t="s">
        <v>155</v>
      </c>
      <c r="C1363" s="0" t="s">
        <v>732</v>
      </c>
      <c r="D1363" s="0" t="n">
        <v>0.338466069836819</v>
      </c>
      <c r="E1363" s="7" t="n">
        <v>195.904314677367</v>
      </c>
      <c r="F1363" s="7" t="n">
        <v>0</v>
      </c>
    </row>
    <row r="1364" customFormat="false" ht="15.8" hidden="false" customHeight="false" outlineLevel="0" collapsed="false">
      <c r="A1364" s="0" t="s">
        <v>913</v>
      </c>
      <c r="B1364" s="0" t="s">
        <v>155</v>
      </c>
      <c r="C1364" s="0" t="s">
        <v>734</v>
      </c>
      <c r="D1364" s="0" t="n">
        <v>0.0639390890812998</v>
      </c>
      <c r="E1364" s="7" t="n">
        <v>90.1218987603058</v>
      </c>
      <c r="F1364" s="7" t="n">
        <v>0</v>
      </c>
    </row>
    <row r="1365" customFormat="false" ht="15.8" hidden="false" customHeight="false" outlineLevel="0" collapsed="false">
      <c r="A1365" s="0" t="s">
        <v>913</v>
      </c>
      <c r="B1365" s="0" t="s">
        <v>155</v>
      </c>
      <c r="C1365" s="0" t="s">
        <v>736</v>
      </c>
      <c r="D1365" s="0" t="n">
        <v>0.10565601104855</v>
      </c>
      <c r="E1365" s="7" t="n">
        <v>107.047319644254</v>
      </c>
      <c r="F1365" s="7" t="n">
        <v>0</v>
      </c>
    </row>
    <row r="1366" customFormat="false" ht="15.8" hidden="false" customHeight="false" outlineLevel="0" collapsed="false">
      <c r="A1366" s="0" t="s">
        <v>913</v>
      </c>
      <c r="B1366" s="0" t="s">
        <v>738</v>
      </c>
      <c r="C1366" s="0" t="s">
        <v>738</v>
      </c>
      <c r="D1366" s="0" t="n">
        <v>0.15</v>
      </c>
      <c r="E1366" s="7" t="n">
        <v>20</v>
      </c>
      <c r="F1366" s="7" t="n">
        <v>0</v>
      </c>
    </row>
    <row r="1367" customFormat="false" ht="15.8" hidden="false" customHeight="false" outlineLevel="0" collapsed="false">
      <c r="A1367" s="0" t="s">
        <v>296</v>
      </c>
      <c r="B1367" s="0" t="s">
        <v>155</v>
      </c>
      <c r="C1367" s="0" t="s">
        <v>734</v>
      </c>
      <c r="D1367" s="0" t="n">
        <v>0.0979333713945677</v>
      </c>
      <c r="E1367" s="7" t="n">
        <v>264.6</v>
      </c>
      <c r="F1367" s="7" t="n">
        <v>662.445</v>
      </c>
    </row>
    <row r="1368" customFormat="false" ht="15.8" hidden="false" customHeight="false" outlineLevel="0" collapsed="false">
      <c r="A1368" s="0" t="s">
        <v>296</v>
      </c>
      <c r="B1368" s="0" t="s">
        <v>239</v>
      </c>
      <c r="C1368" s="0" t="s">
        <v>735</v>
      </c>
      <c r="D1368" s="0" t="n">
        <v>0</v>
      </c>
      <c r="E1368" s="7" t="n">
        <v>0</v>
      </c>
      <c r="F1368" s="7" t="n">
        <v>0</v>
      </c>
    </row>
    <row r="1369" customFormat="false" ht="15.8" hidden="false" customHeight="false" outlineLevel="0" collapsed="false">
      <c r="A1369" s="0" t="s">
        <v>296</v>
      </c>
      <c r="B1369" s="0" t="s">
        <v>155</v>
      </c>
      <c r="C1369" s="0" t="s">
        <v>736</v>
      </c>
      <c r="D1369" s="0" t="n">
        <v>0.137106719952395</v>
      </c>
      <c r="E1369" s="7" t="n">
        <v>299.4</v>
      </c>
      <c r="F1369" s="7" t="n">
        <v>1552.455</v>
      </c>
    </row>
    <row r="1370" customFormat="false" ht="15.8" hidden="false" customHeight="false" outlineLevel="0" collapsed="false">
      <c r="A1370" s="0" t="s">
        <v>296</v>
      </c>
      <c r="B1370" s="0" t="s">
        <v>239</v>
      </c>
      <c r="C1370" s="0" t="s">
        <v>737</v>
      </c>
      <c r="D1370" s="0" t="n">
        <v>0</v>
      </c>
      <c r="E1370" s="7" t="n">
        <v>0</v>
      </c>
      <c r="F1370" s="7" t="n">
        <v>0</v>
      </c>
    </row>
    <row r="1371" customFormat="false" ht="15.8" hidden="false" customHeight="false" outlineLevel="0" collapsed="false">
      <c r="A1371" s="0" t="s">
        <v>296</v>
      </c>
      <c r="B1371" s="0" t="s">
        <v>155</v>
      </c>
      <c r="C1371" s="0" t="s">
        <v>732</v>
      </c>
      <c r="D1371" s="0" t="n">
        <v>0.648258723179171</v>
      </c>
      <c r="E1371" s="7" t="n">
        <v>490.4</v>
      </c>
      <c r="F1371" s="7" t="n">
        <v>3063.705</v>
      </c>
    </row>
    <row r="1372" customFormat="false" ht="15.8" hidden="false" customHeight="false" outlineLevel="0" collapsed="false">
      <c r="A1372" s="0" t="s">
        <v>296</v>
      </c>
      <c r="B1372" s="0" t="s">
        <v>239</v>
      </c>
      <c r="C1372" s="0" t="s">
        <v>733</v>
      </c>
      <c r="D1372" s="0" t="n">
        <v>0.150568028855544</v>
      </c>
      <c r="E1372" s="7" t="n">
        <v>95</v>
      </c>
      <c r="F1372" s="7" t="n">
        <v>0</v>
      </c>
    </row>
    <row r="1373" customFormat="false" ht="15.8" hidden="false" customHeight="false" outlineLevel="0" collapsed="false">
      <c r="A1373" s="0" t="s">
        <v>296</v>
      </c>
      <c r="B1373" s="0" t="s">
        <v>738</v>
      </c>
      <c r="C1373" s="0" t="s">
        <v>738</v>
      </c>
      <c r="D1373" s="0" t="n">
        <v>0.15</v>
      </c>
      <c r="E1373" s="7" t="n">
        <v>20</v>
      </c>
      <c r="F1373" s="7" t="n">
        <v>0</v>
      </c>
    </row>
    <row r="1374" customFormat="false" ht="15.8" hidden="false" customHeight="false" outlineLevel="0" collapsed="false">
      <c r="A1374" s="0" t="s">
        <v>497</v>
      </c>
      <c r="B1374" s="0" t="s">
        <v>155</v>
      </c>
      <c r="C1374" s="0" t="s">
        <v>734</v>
      </c>
      <c r="D1374" s="0" t="n">
        <v>0.0867062835518972</v>
      </c>
      <c r="E1374" s="7" t="n">
        <v>264.6</v>
      </c>
      <c r="F1374" s="7" t="n">
        <v>662.445</v>
      </c>
    </row>
    <row r="1375" customFormat="false" ht="15.8" hidden="false" customHeight="false" outlineLevel="0" collapsed="false">
      <c r="A1375" s="0" t="s">
        <v>497</v>
      </c>
      <c r="B1375" s="0" t="s">
        <v>239</v>
      </c>
      <c r="C1375" s="0" t="s">
        <v>735</v>
      </c>
      <c r="D1375" s="0" t="n">
        <v>0</v>
      </c>
      <c r="E1375" s="7" t="n">
        <v>0</v>
      </c>
      <c r="F1375" s="7" t="n">
        <v>0</v>
      </c>
    </row>
    <row r="1376" customFormat="false" ht="15.8" hidden="false" customHeight="false" outlineLevel="0" collapsed="false">
      <c r="A1376" s="0" t="s">
        <v>497</v>
      </c>
      <c r="B1376" s="0" t="s">
        <v>155</v>
      </c>
      <c r="C1376" s="0" t="s">
        <v>736</v>
      </c>
      <c r="D1376" s="0" t="n">
        <v>0.157052890961927</v>
      </c>
      <c r="E1376" s="7" t="n">
        <v>299.4</v>
      </c>
      <c r="F1376" s="7" t="n">
        <v>1552.455</v>
      </c>
    </row>
    <row r="1377" customFormat="false" ht="15.8" hidden="false" customHeight="false" outlineLevel="0" collapsed="false">
      <c r="A1377" s="0" t="s">
        <v>497</v>
      </c>
      <c r="B1377" s="0" t="s">
        <v>239</v>
      </c>
      <c r="C1377" s="0" t="s">
        <v>737</v>
      </c>
      <c r="D1377" s="0" t="n">
        <v>0</v>
      </c>
      <c r="E1377" s="7" t="n">
        <v>0</v>
      </c>
      <c r="F1377" s="7" t="n">
        <v>0</v>
      </c>
    </row>
    <row r="1378" customFormat="false" ht="15.8" hidden="false" customHeight="false" outlineLevel="0" collapsed="false">
      <c r="A1378" s="0" t="s">
        <v>497</v>
      </c>
      <c r="B1378" s="0" t="s">
        <v>155</v>
      </c>
      <c r="C1378" s="0" t="s">
        <v>732</v>
      </c>
      <c r="D1378" s="0" t="n">
        <v>0.64974600279757</v>
      </c>
      <c r="E1378" s="7" t="n">
        <v>490.4</v>
      </c>
      <c r="F1378" s="7" t="n">
        <v>3063.705</v>
      </c>
    </row>
    <row r="1379" customFormat="false" ht="15.8" hidden="false" customHeight="false" outlineLevel="0" collapsed="false">
      <c r="A1379" s="0" t="s">
        <v>497</v>
      </c>
      <c r="B1379" s="0" t="s">
        <v>239</v>
      </c>
      <c r="C1379" s="0" t="s">
        <v>733</v>
      </c>
      <c r="D1379" s="0" t="n">
        <v>0.150425384476188</v>
      </c>
      <c r="E1379" s="7" t="n">
        <v>95</v>
      </c>
      <c r="F1379" s="7" t="n">
        <v>0</v>
      </c>
    </row>
    <row r="1380" customFormat="false" ht="15.8" hidden="false" customHeight="false" outlineLevel="0" collapsed="false">
      <c r="A1380" s="0" t="s">
        <v>497</v>
      </c>
      <c r="B1380" s="0" t="s">
        <v>738</v>
      </c>
      <c r="C1380" s="0" t="s">
        <v>738</v>
      </c>
      <c r="D1380" s="0" t="n">
        <v>0.15</v>
      </c>
      <c r="E1380" s="7" t="n">
        <v>20</v>
      </c>
      <c r="F1380" s="7" t="n">
        <v>0</v>
      </c>
    </row>
    <row r="1381" customFormat="false" ht="15.8" hidden="false" customHeight="false" outlineLevel="0" collapsed="false">
      <c r="A1381" s="0" t="s">
        <v>636</v>
      </c>
      <c r="B1381" s="0" t="s">
        <v>155</v>
      </c>
      <c r="C1381" s="0" t="s">
        <v>734</v>
      </c>
      <c r="D1381" s="0" t="n">
        <v>0.097910186904583</v>
      </c>
      <c r="E1381" s="7" t="n">
        <v>264.6</v>
      </c>
      <c r="F1381" s="7" t="n">
        <v>662.445</v>
      </c>
    </row>
    <row r="1382" customFormat="false" ht="15.8" hidden="false" customHeight="false" outlineLevel="0" collapsed="false">
      <c r="A1382" s="0" t="s">
        <v>636</v>
      </c>
      <c r="B1382" s="0" t="s">
        <v>239</v>
      </c>
      <c r="C1382" s="0" t="s">
        <v>735</v>
      </c>
      <c r="D1382" s="0" t="n">
        <v>0</v>
      </c>
      <c r="E1382" s="7" t="n">
        <v>0</v>
      </c>
      <c r="F1382" s="7" t="n">
        <v>0</v>
      </c>
    </row>
    <row r="1383" customFormat="false" ht="15.8" hidden="false" customHeight="false" outlineLevel="0" collapsed="false">
      <c r="A1383" s="0" t="s">
        <v>636</v>
      </c>
      <c r="B1383" s="0" t="s">
        <v>155</v>
      </c>
      <c r="C1383" s="0" t="s">
        <v>736</v>
      </c>
      <c r="D1383" s="0" t="n">
        <v>0.137074261666416</v>
      </c>
      <c r="E1383" s="7" t="n">
        <v>299.4</v>
      </c>
      <c r="F1383" s="7" t="n">
        <v>1552.455</v>
      </c>
    </row>
    <row r="1384" customFormat="false" ht="15.8" hidden="false" customHeight="false" outlineLevel="0" collapsed="false">
      <c r="A1384" s="0" t="s">
        <v>636</v>
      </c>
      <c r="B1384" s="0" t="s">
        <v>239</v>
      </c>
      <c r="C1384" s="0" t="s">
        <v>737</v>
      </c>
      <c r="D1384" s="0" t="n">
        <v>0</v>
      </c>
      <c r="E1384" s="7" t="n">
        <v>0</v>
      </c>
      <c r="F1384" s="7" t="n">
        <v>0</v>
      </c>
    </row>
    <row r="1385" customFormat="false" ht="15.8" hidden="false" customHeight="false" outlineLevel="0" collapsed="false">
      <c r="A1385" s="0" t="s">
        <v>636</v>
      </c>
      <c r="B1385" s="0" t="s">
        <v>155</v>
      </c>
      <c r="C1385" s="0" t="s">
        <v>732</v>
      </c>
      <c r="D1385" s="0" t="n">
        <v>0.648105256105987</v>
      </c>
      <c r="E1385" s="7" t="n">
        <v>490.4</v>
      </c>
      <c r="F1385" s="7" t="n">
        <v>3063.705</v>
      </c>
    </row>
    <row r="1386" customFormat="false" ht="15.8" hidden="false" customHeight="false" outlineLevel="0" collapsed="false">
      <c r="A1386" s="0" t="s">
        <v>636</v>
      </c>
      <c r="B1386" s="0" t="s">
        <v>239</v>
      </c>
      <c r="C1386" s="0" t="s">
        <v>733</v>
      </c>
      <c r="D1386" s="0" t="n">
        <v>0.150487881680735</v>
      </c>
      <c r="E1386" s="7" t="n">
        <v>95</v>
      </c>
      <c r="F1386" s="7" t="n">
        <v>0</v>
      </c>
    </row>
    <row r="1387" customFormat="false" ht="15.8" hidden="false" customHeight="false" outlineLevel="0" collapsed="false">
      <c r="A1387" s="0" t="s">
        <v>636</v>
      </c>
      <c r="B1387" s="0" t="s">
        <v>738</v>
      </c>
      <c r="C1387" s="0" t="s">
        <v>738</v>
      </c>
      <c r="D1387" s="0" t="n">
        <v>0.15</v>
      </c>
      <c r="E1387" s="7" t="n">
        <v>20</v>
      </c>
      <c r="F1387" s="7" t="n">
        <v>0</v>
      </c>
    </row>
    <row r="1388" customFormat="false" ht="15.8" hidden="false" customHeight="false" outlineLevel="0" collapsed="false">
      <c r="A1388" s="0" t="s">
        <v>914</v>
      </c>
      <c r="B1388" s="0" t="s">
        <v>155</v>
      </c>
      <c r="C1388" s="0" t="s">
        <v>732</v>
      </c>
      <c r="D1388" s="0" t="n">
        <v>0.338466069836819</v>
      </c>
      <c r="E1388" s="7" t="n">
        <v>195.904314677367</v>
      </c>
      <c r="F1388" s="7" t="n">
        <v>3063.705</v>
      </c>
    </row>
    <row r="1389" customFormat="false" ht="15.8" hidden="false" customHeight="false" outlineLevel="0" collapsed="false">
      <c r="A1389" s="0" t="s">
        <v>914</v>
      </c>
      <c r="B1389" s="0" t="s">
        <v>155</v>
      </c>
      <c r="C1389" s="0" t="s">
        <v>734</v>
      </c>
      <c r="D1389" s="0" t="n">
        <v>0.0639390890812998</v>
      </c>
      <c r="E1389" s="7" t="n">
        <v>90.1218987603058</v>
      </c>
      <c r="F1389" s="7" t="n">
        <v>662.445</v>
      </c>
    </row>
    <row r="1390" customFormat="false" ht="15.8" hidden="false" customHeight="false" outlineLevel="0" collapsed="false">
      <c r="A1390" s="0" t="s">
        <v>914</v>
      </c>
      <c r="B1390" s="0" t="s">
        <v>155</v>
      </c>
      <c r="C1390" s="0" t="s">
        <v>736</v>
      </c>
      <c r="D1390" s="0" t="n">
        <v>0.10565601104855</v>
      </c>
      <c r="E1390" s="7" t="n">
        <v>107.047319644254</v>
      </c>
      <c r="F1390" s="7" t="n">
        <v>1552.455</v>
      </c>
    </row>
    <row r="1391" customFormat="false" ht="15.8" hidden="false" customHeight="false" outlineLevel="0" collapsed="false">
      <c r="A1391" s="0" t="s">
        <v>914</v>
      </c>
      <c r="B1391" s="0" t="s">
        <v>738</v>
      </c>
      <c r="C1391" s="0" t="s">
        <v>738</v>
      </c>
      <c r="D1391" s="0" t="n">
        <v>0.15</v>
      </c>
      <c r="E1391" s="7" t="n">
        <v>20</v>
      </c>
      <c r="F1391" s="7" t="n">
        <v>0</v>
      </c>
    </row>
    <row r="1392" customFormat="false" ht="15.8" hidden="false" customHeight="false" outlineLevel="0" collapsed="false">
      <c r="A1392" s="0" t="s">
        <v>915</v>
      </c>
      <c r="B1392" s="0" t="s">
        <v>155</v>
      </c>
      <c r="C1392" s="0" t="s">
        <v>732</v>
      </c>
      <c r="D1392" s="0" t="n">
        <v>0.338466069836819</v>
      </c>
      <c r="E1392" s="7" t="n">
        <v>195.904314677367</v>
      </c>
      <c r="F1392" s="7" t="n">
        <v>3063.705</v>
      </c>
    </row>
    <row r="1393" customFormat="false" ht="15.8" hidden="false" customHeight="false" outlineLevel="0" collapsed="false">
      <c r="A1393" s="0" t="s">
        <v>915</v>
      </c>
      <c r="B1393" s="0" t="s">
        <v>155</v>
      </c>
      <c r="C1393" s="0" t="s">
        <v>734</v>
      </c>
      <c r="D1393" s="0" t="n">
        <v>0.0639390890812998</v>
      </c>
      <c r="E1393" s="7" t="n">
        <v>90.1218987603058</v>
      </c>
      <c r="F1393" s="7" t="n">
        <v>662.445</v>
      </c>
    </row>
    <row r="1394" customFormat="false" ht="15.8" hidden="false" customHeight="false" outlineLevel="0" collapsed="false">
      <c r="A1394" s="0" t="s">
        <v>915</v>
      </c>
      <c r="B1394" s="0" t="s">
        <v>155</v>
      </c>
      <c r="C1394" s="0" t="s">
        <v>736</v>
      </c>
      <c r="D1394" s="0" t="n">
        <v>0.10565601104855</v>
      </c>
      <c r="E1394" s="7" t="n">
        <v>107.047319644254</v>
      </c>
      <c r="F1394" s="7" t="n">
        <v>1552.455</v>
      </c>
    </row>
    <row r="1395" customFormat="false" ht="15.8" hidden="false" customHeight="false" outlineLevel="0" collapsed="false">
      <c r="A1395" s="0" t="s">
        <v>915</v>
      </c>
      <c r="B1395" s="0" t="s">
        <v>738</v>
      </c>
      <c r="C1395" s="0" t="s">
        <v>738</v>
      </c>
      <c r="D1395" s="0" t="n">
        <v>0.15</v>
      </c>
      <c r="E1395" s="7" t="n">
        <v>20</v>
      </c>
      <c r="F1395" s="7" t="n">
        <v>0</v>
      </c>
    </row>
    <row r="1396" customFormat="false" ht="15.8" hidden="false" customHeight="false" outlineLevel="0" collapsed="false">
      <c r="A1396" s="0" t="s">
        <v>916</v>
      </c>
      <c r="B1396" s="0" t="s">
        <v>155</v>
      </c>
      <c r="C1396" s="0" t="s">
        <v>732</v>
      </c>
      <c r="D1396" s="0" t="n">
        <v>0.338466069836819</v>
      </c>
      <c r="E1396" s="7" t="n">
        <v>195.904314677367</v>
      </c>
      <c r="F1396" s="7" t="n">
        <v>3063.705</v>
      </c>
    </row>
    <row r="1397" customFormat="false" ht="15.8" hidden="false" customHeight="false" outlineLevel="0" collapsed="false">
      <c r="A1397" s="0" t="s">
        <v>916</v>
      </c>
      <c r="B1397" s="0" t="s">
        <v>155</v>
      </c>
      <c r="C1397" s="0" t="s">
        <v>734</v>
      </c>
      <c r="D1397" s="0" t="n">
        <v>0.0639390890812998</v>
      </c>
      <c r="E1397" s="7" t="n">
        <v>90.1218987603058</v>
      </c>
      <c r="F1397" s="7" t="n">
        <v>662.445</v>
      </c>
    </row>
    <row r="1398" customFormat="false" ht="15.8" hidden="false" customHeight="false" outlineLevel="0" collapsed="false">
      <c r="A1398" s="0" t="s">
        <v>916</v>
      </c>
      <c r="B1398" s="0" t="s">
        <v>155</v>
      </c>
      <c r="C1398" s="0" t="s">
        <v>736</v>
      </c>
      <c r="D1398" s="0" t="n">
        <v>0.10565601104855</v>
      </c>
      <c r="E1398" s="7" t="n">
        <v>107.047319644254</v>
      </c>
      <c r="F1398" s="7" t="n">
        <v>1552.455</v>
      </c>
    </row>
    <row r="1399" customFormat="false" ht="15.8" hidden="false" customHeight="false" outlineLevel="0" collapsed="false">
      <c r="A1399" s="0" t="s">
        <v>916</v>
      </c>
      <c r="B1399" s="0" t="s">
        <v>738</v>
      </c>
      <c r="C1399" s="0" t="s">
        <v>738</v>
      </c>
      <c r="D1399" s="0" t="n">
        <v>0.15</v>
      </c>
      <c r="E1399" s="7" t="n">
        <v>20</v>
      </c>
      <c r="F1399" s="7" t="n">
        <v>0</v>
      </c>
    </row>
    <row r="1400" customFormat="false" ht="15.8" hidden="false" customHeight="false" outlineLevel="0" collapsed="false">
      <c r="A1400" s="0" t="s">
        <v>917</v>
      </c>
      <c r="B1400" s="0" t="s">
        <v>155</v>
      </c>
      <c r="C1400" s="0" t="s">
        <v>732</v>
      </c>
      <c r="D1400" s="0" t="n">
        <v>0.338466069836819</v>
      </c>
      <c r="E1400" s="7" t="n">
        <v>195.904314677367</v>
      </c>
      <c r="F1400" s="7" t="n">
        <v>3063.705</v>
      </c>
    </row>
    <row r="1401" customFormat="false" ht="15.8" hidden="false" customHeight="false" outlineLevel="0" collapsed="false">
      <c r="A1401" s="0" t="s">
        <v>917</v>
      </c>
      <c r="B1401" s="0" t="s">
        <v>155</v>
      </c>
      <c r="C1401" s="0" t="s">
        <v>734</v>
      </c>
      <c r="D1401" s="0" t="n">
        <v>0.0639390890812998</v>
      </c>
      <c r="E1401" s="7" t="n">
        <v>90.1218987603058</v>
      </c>
      <c r="F1401" s="7" t="n">
        <v>662.445</v>
      </c>
    </row>
    <row r="1402" customFormat="false" ht="15.8" hidden="false" customHeight="false" outlineLevel="0" collapsed="false">
      <c r="A1402" s="0" t="s">
        <v>917</v>
      </c>
      <c r="B1402" s="0" t="s">
        <v>155</v>
      </c>
      <c r="C1402" s="0" t="s">
        <v>736</v>
      </c>
      <c r="D1402" s="0" t="n">
        <v>0.10565601104855</v>
      </c>
      <c r="E1402" s="7" t="n">
        <v>107.047319644254</v>
      </c>
      <c r="F1402" s="7" t="n">
        <v>1552.455</v>
      </c>
    </row>
    <row r="1403" customFormat="false" ht="15.8" hidden="false" customHeight="false" outlineLevel="0" collapsed="false">
      <c r="A1403" s="0" t="s">
        <v>917</v>
      </c>
      <c r="B1403" s="0" t="s">
        <v>738</v>
      </c>
      <c r="C1403" s="0" t="s">
        <v>738</v>
      </c>
      <c r="D1403" s="0" t="n">
        <v>0.15</v>
      </c>
      <c r="E1403" s="7" t="n">
        <v>20</v>
      </c>
      <c r="F1403" s="7" t="n">
        <v>0</v>
      </c>
    </row>
    <row r="1404" customFormat="false" ht="15.8" hidden="false" customHeight="false" outlineLevel="0" collapsed="false">
      <c r="A1404" s="0" t="s">
        <v>918</v>
      </c>
      <c r="B1404" s="0" t="s">
        <v>155</v>
      </c>
      <c r="C1404" s="0" t="s">
        <v>732</v>
      </c>
      <c r="D1404" s="0" t="n">
        <v>0.338466069836819</v>
      </c>
      <c r="E1404" s="7" t="n">
        <v>195.904314677367</v>
      </c>
      <c r="F1404" s="7" t="n">
        <v>3063.705</v>
      </c>
    </row>
    <row r="1405" customFormat="false" ht="15.8" hidden="false" customHeight="false" outlineLevel="0" collapsed="false">
      <c r="A1405" s="0" t="s">
        <v>918</v>
      </c>
      <c r="B1405" s="0" t="s">
        <v>155</v>
      </c>
      <c r="C1405" s="0" t="s">
        <v>734</v>
      </c>
      <c r="D1405" s="0" t="n">
        <v>0.0639390890812998</v>
      </c>
      <c r="E1405" s="7" t="n">
        <v>90.1218987603058</v>
      </c>
      <c r="F1405" s="7" t="n">
        <v>662.445</v>
      </c>
    </row>
    <row r="1406" customFormat="false" ht="15.8" hidden="false" customHeight="false" outlineLevel="0" collapsed="false">
      <c r="A1406" s="0" t="s">
        <v>918</v>
      </c>
      <c r="B1406" s="0" t="s">
        <v>155</v>
      </c>
      <c r="C1406" s="0" t="s">
        <v>736</v>
      </c>
      <c r="D1406" s="0" t="n">
        <v>0.10565601104855</v>
      </c>
      <c r="E1406" s="7" t="n">
        <v>107.047319644254</v>
      </c>
      <c r="F1406" s="7" t="n">
        <v>1552.455</v>
      </c>
    </row>
    <row r="1407" customFormat="false" ht="15.8" hidden="false" customHeight="false" outlineLevel="0" collapsed="false">
      <c r="A1407" s="0" t="s">
        <v>918</v>
      </c>
      <c r="B1407" s="0" t="s">
        <v>738</v>
      </c>
      <c r="C1407" s="0" t="s">
        <v>738</v>
      </c>
      <c r="D1407" s="0" t="n">
        <v>0.15</v>
      </c>
      <c r="E1407" s="7" t="n">
        <v>20</v>
      </c>
      <c r="F1407" s="7" t="n">
        <v>0</v>
      </c>
    </row>
    <row r="1408" customFormat="false" ht="15.8" hidden="false" customHeight="false" outlineLevel="0" collapsed="false">
      <c r="A1408" s="0" t="s">
        <v>298</v>
      </c>
      <c r="B1408" s="0" t="s">
        <v>155</v>
      </c>
      <c r="C1408" s="0" t="s">
        <v>734</v>
      </c>
      <c r="D1408" s="0" t="n">
        <v>0.0787891188396975</v>
      </c>
      <c r="E1408" s="7" t="n">
        <v>69</v>
      </c>
      <c r="F1408" s="7" t="n">
        <v>362.7675</v>
      </c>
    </row>
    <row r="1409" customFormat="false" ht="15.8" hidden="false" customHeight="false" outlineLevel="0" collapsed="false">
      <c r="A1409" s="0" t="s">
        <v>298</v>
      </c>
      <c r="B1409" s="0" t="s">
        <v>239</v>
      </c>
      <c r="C1409" s="0" t="s">
        <v>735</v>
      </c>
      <c r="D1409" s="0" t="n">
        <v>0.0149747604966425</v>
      </c>
      <c r="E1409" s="7" t="n">
        <v>69</v>
      </c>
      <c r="F1409" s="7" t="n">
        <v>362.7675</v>
      </c>
    </row>
    <row r="1410" customFormat="false" ht="15.8" hidden="false" customHeight="false" outlineLevel="0" collapsed="false">
      <c r="A1410" s="0" t="s">
        <v>298</v>
      </c>
      <c r="B1410" s="0" t="s">
        <v>155</v>
      </c>
      <c r="C1410" s="0" t="s">
        <v>736</v>
      </c>
      <c r="D1410" s="0" t="n">
        <v>0.110304766375576</v>
      </c>
      <c r="E1410" s="7" t="n">
        <v>76.29</v>
      </c>
      <c r="F1410" s="7" t="n">
        <v>777.0825</v>
      </c>
    </row>
    <row r="1411" customFormat="false" ht="15.8" hidden="false" customHeight="false" outlineLevel="0" collapsed="false">
      <c r="A1411" s="0" t="s">
        <v>298</v>
      </c>
      <c r="B1411" s="0" t="s">
        <v>239</v>
      </c>
      <c r="C1411" s="0" t="s">
        <v>737</v>
      </c>
      <c r="D1411" s="0" t="n">
        <v>0.0209646646952995</v>
      </c>
      <c r="E1411" s="7" t="n">
        <v>75.48</v>
      </c>
      <c r="F1411" s="7" t="n">
        <v>777.0825</v>
      </c>
    </row>
    <row r="1412" customFormat="false" ht="15.8" hidden="false" customHeight="false" outlineLevel="0" collapsed="false">
      <c r="A1412" s="0" t="s">
        <v>298</v>
      </c>
      <c r="B1412" s="0" t="s">
        <v>155</v>
      </c>
      <c r="C1412" s="0" t="s">
        <v>732</v>
      </c>
      <c r="D1412" s="0" t="n">
        <v>0.521535538418801</v>
      </c>
      <c r="E1412" s="7" t="n">
        <v>152.29</v>
      </c>
      <c r="F1412" s="7" t="n">
        <v>3949.5825</v>
      </c>
    </row>
    <row r="1413" customFormat="false" ht="15.8" hidden="false" customHeight="false" outlineLevel="0" collapsed="false">
      <c r="A1413" s="0" t="s">
        <v>298</v>
      </c>
      <c r="B1413" s="0" t="s">
        <v>239</v>
      </c>
      <c r="C1413" s="0" t="s">
        <v>733</v>
      </c>
      <c r="D1413" s="0" t="n">
        <v>0.0892113391289339</v>
      </c>
      <c r="E1413" s="7" t="n">
        <v>75.48</v>
      </c>
      <c r="F1413" s="7" t="n">
        <v>777.0825</v>
      </c>
    </row>
    <row r="1414" customFormat="false" ht="15.8" hidden="false" customHeight="false" outlineLevel="0" collapsed="false">
      <c r="A1414" s="0" t="s">
        <v>298</v>
      </c>
      <c r="B1414" s="0" t="s">
        <v>738</v>
      </c>
      <c r="C1414" s="0" t="s">
        <v>738</v>
      </c>
      <c r="D1414" s="0" t="n">
        <v>0.15</v>
      </c>
      <c r="E1414" s="7" t="n">
        <v>20</v>
      </c>
      <c r="F1414" s="7" t="n">
        <v>0</v>
      </c>
    </row>
    <row r="1415" customFormat="false" ht="15.8" hidden="false" customHeight="false" outlineLevel="0" collapsed="false">
      <c r="A1415" s="0" t="s">
        <v>498</v>
      </c>
      <c r="B1415" s="0" t="s">
        <v>155</v>
      </c>
      <c r="C1415" s="0" t="s">
        <v>734</v>
      </c>
      <c r="D1415" s="0" t="n">
        <v>0.0693776183186398</v>
      </c>
      <c r="E1415" s="7" t="n">
        <v>69</v>
      </c>
      <c r="F1415" s="7" t="n">
        <v>362.7675</v>
      </c>
    </row>
    <row r="1416" customFormat="false" ht="15.8" hidden="false" customHeight="false" outlineLevel="0" collapsed="false">
      <c r="A1416" s="0" t="s">
        <v>498</v>
      </c>
      <c r="B1416" s="0" t="s">
        <v>239</v>
      </c>
      <c r="C1416" s="0" t="s">
        <v>735</v>
      </c>
      <c r="D1416" s="0" t="n">
        <v>0.013288364989912</v>
      </c>
      <c r="E1416" s="7" t="n">
        <v>69</v>
      </c>
      <c r="F1416" s="7" t="n">
        <v>362.7675</v>
      </c>
    </row>
    <row r="1417" customFormat="false" ht="15.8" hidden="false" customHeight="false" outlineLevel="0" collapsed="false">
      <c r="A1417" s="0" t="s">
        <v>498</v>
      </c>
      <c r="B1417" s="0" t="s">
        <v>155</v>
      </c>
      <c r="C1417" s="0" t="s">
        <v>736</v>
      </c>
      <c r="D1417" s="0" t="n">
        <v>0.125665119973385</v>
      </c>
      <c r="E1417" s="7" t="n">
        <v>76.29</v>
      </c>
      <c r="F1417" s="7" t="n">
        <v>777.0825</v>
      </c>
    </row>
    <row r="1418" customFormat="false" ht="15.8" hidden="false" customHeight="false" outlineLevel="0" collapsed="false">
      <c r="A1418" s="0" t="s">
        <v>498</v>
      </c>
      <c r="B1418" s="0" t="s">
        <v>239</v>
      </c>
      <c r="C1418" s="0" t="s">
        <v>737</v>
      </c>
      <c r="D1418" s="0" t="n">
        <v>0.024069491302482</v>
      </c>
      <c r="E1418" s="7" t="n">
        <v>75.48</v>
      </c>
      <c r="F1418" s="7" t="n">
        <v>777.0825</v>
      </c>
    </row>
    <row r="1419" customFormat="false" ht="15.8" hidden="false" customHeight="false" outlineLevel="0" collapsed="false">
      <c r="A1419" s="0" t="s">
        <v>498</v>
      </c>
      <c r="B1419" s="0" t="s">
        <v>155</v>
      </c>
      <c r="C1419" s="0" t="s">
        <v>732</v>
      </c>
      <c r="D1419" s="0" t="n">
        <v>0.519891158282327</v>
      </c>
      <c r="E1419" s="7" t="n">
        <v>152.29</v>
      </c>
      <c r="F1419" s="7" t="n">
        <v>3949.5825</v>
      </c>
    </row>
    <row r="1420" customFormat="false" ht="15.8" hidden="false" customHeight="false" outlineLevel="0" collapsed="false">
      <c r="A1420" s="0" t="s">
        <v>498</v>
      </c>
      <c r="B1420" s="0" t="s">
        <v>239</v>
      </c>
      <c r="C1420" s="0" t="s">
        <v>733</v>
      </c>
      <c r="D1420" s="0" t="n">
        <v>0.0896204463390289</v>
      </c>
      <c r="E1420" s="7" t="n">
        <v>75.48</v>
      </c>
      <c r="F1420" s="7" t="n">
        <v>777.0825</v>
      </c>
    </row>
    <row r="1421" customFormat="false" ht="15.8" hidden="false" customHeight="false" outlineLevel="0" collapsed="false">
      <c r="A1421" s="0" t="s">
        <v>498</v>
      </c>
      <c r="B1421" s="0" t="s">
        <v>738</v>
      </c>
      <c r="C1421" s="0" t="s">
        <v>738</v>
      </c>
      <c r="D1421" s="0" t="n">
        <v>0.15</v>
      </c>
      <c r="E1421" s="7" t="n">
        <v>20</v>
      </c>
      <c r="F1421" s="7" t="n">
        <v>0</v>
      </c>
    </row>
    <row r="1422" customFormat="false" ht="15.8" hidden="false" customHeight="false" outlineLevel="0" collapsed="false">
      <c r="A1422" s="0" t="s">
        <v>637</v>
      </c>
      <c r="B1422" s="0" t="s">
        <v>155</v>
      </c>
      <c r="C1422" s="0" t="s">
        <v>734</v>
      </c>
      <c r="D1422" s="0" t="n">
        <v>0.0786477019526563</v>
      </c>
      <c r="E1422" s="7" t="n">
        <v>69</v>
      </c>
      <c r="F1422" s="7" t="n">
        <v>362.7675</v>
      </c>
    </row>
    <row r="1423" customFormat="false" ht="15.8" hidden="false" customHeight="false" outlineLevel="0" collapsed="false">
      <c r="A1423" s="0" t="s">
        <v>637</v>
      </c>
      <c r="B1423" s="0" t="s">
        <v>239</v>
      </c>
      <c r="C1423" s="0" t="s">
        <v>735</v>
      </c>
      <c r="D1423" s="0" t="n">
        <v>0.0150133397757655</v>
      </c>
      <c r="E1423" s="7" t="n">
        <v>69</v>
      </c>
      <c r="F1423" s="7" t="n">
        <v>362.7675</v>
      </c>
    </row>
    <row r="1424" customFormat="false" ht="15.8" hidden="false" customHeight="false" outlineLevel="0" collapsed="false">
      <c r="A1424" s="0" t="s">
        <v>637</v>
      </c>
      <c r="B1424" s="0" t="s">
        <v>155</v>
      </c>
      <c r="C1424" s="0" t="s">
        <v>736</v>
      </c>
      <c r="D1424" s="0" t="n">
        <v>0.110106782733719</v>
      </c>
      <c r="E1424" s="7" t="n">
        <v>76.29</v>
      </c>
      <c r="F1424" s="7" t="n">
        <v>777.0825</v>
      </c>
    </row>
    <row r="1425" customFormat="false" ht="15.8" hidden="false" customHeight="false" outlineLevel="0" collapsed="false">
      <c r="A1425" s="0" t="s">
        <v>637</v>
      </c>
      <c r="B1425" s="0" t="s">
        <v>239</v>
      </c>
      <c r="C1425" s="0" t="s">
        <v>737</v>
      </c>
      <c r="D1425" s="0" t="n">
        <v>0.0210186756860718</v>
      </c>
      <c r="E1425" s="7" t="n">
        <v>75.48</v>
      </c>
      <c r="F1425" s="7" t="n">
        <v>777.0825</v>
      </c>
    </row>
    <row r="1426" customFormat="false" ht="15.8" hidden="false" customHeight="false" outlineLevel="0" collapsed="false">
      <c r="A1426" s="0" t="s">
        <v>637</v>
      </c>
      <c r="B1426" s="0" t="s">
        <v>155</v>
      </c>
      <c r="C1426" s="0" t="s">
        <v>732</v>
      </c>
      <c r="D1426" s="0" t="n">
        <v>0.520599445549498</v>
      </c>
      <c r="E1426" s="7" t="n">
        <v>152.29</v>
      </c>
      <c r="F1426" s="7" t="n">
        <v>3949.5825</v>
      </c>
    </row>
    <row r="1427" customFormat="false" ht="15.8" hidden="false" customHeight="false" outlineLevel="0" collapsed="false">
      <c r="A1427" s="0" t="s">
        <v>637</v>
      </c>
      <c r="B1427" s="0" t="s">
        <v>239</v>
      </c>
      <c r="C1427" s="0" t="s">
        <v>733</v>
      </c>
      <c r="D1427" s="0" t="n">
        <v>0.0894411731322202</v>
      </c>
      <c r="E1427" s="7" t="n">
        <v>75.48</v>
      </c>
      <c r="F1427" s="7" t="n">
        <v>777.0825</v>
      </c>
    </row>
    <row r="1428" customFormat="false" ht="15.8" hidden="false" customHeight="false" outlineLevel="0" collapsed="false">
      <c r="A1428" s="0" t="s">
        <v>637</v>
      </c>
      <c r="B1428" s="0" t="s">
        <v>738</v>
      </c>
      <c r="C1428" s="0" t="s">
        <v>738</v>
      </c>
      <c r="D1428" s="0" t="n">
        <v>0.15</v>
      </c>
      <c r="E1428" s="7" t="n">
        <v>20</v>
      </c>
      <c r="F1428" s="7" t="n">
        <v>0</v>
      </c>
    </row>
    <row r="1429" customFormat="false" ht="15.8" hidden="false" customHeight="false" outlineLevel="0" collapsed="false">
      <c r="A1429" s="0" t="s">
        <v>919</v>
      </c>
      <c r="B1429" s="0" t="s">
        <v>155</v>
      </c>
      <c r="C1429" s="0" t="s">
        <v>732</v>
      </c>
      <c r="D1429" s="0" t="n">
        <v>0.338466069836819</v>
      </c>
      <c r="E1429" s="7" t="n">
        <v>195.904314677367</v>
      </c>
      <c r="F1429" s="7" t="n">
        <v>3949.5825</v>
      </c>
    </row>
    <row r="1430" customFormat="false" ht="15.8" hidden="false" customHeight="false" outlineLevel="0" collapsed="false">
      <c r="A1430" s="0" t="s">
        <v>919</v>
      </c>
      <c r="B1430" s="0" t="s">
        <v>155</v>
      </c>
      <c r="C1430" s="0" t="s">
        <v>734</v>
      </c>
      <c r="D1430" s="0" t="n">
        <v>0.0639390890812998</v>
      </c>
      <c r="E1430" s="7" t="n">
        <v>90.1218987603058</v>
      </c>
      <c r="F1430" s="7" t="n">
        <v>362.7675</v>
      </c>
    </row>
    <row r="1431" customFormat="false" ht="15.8" hidden="false" customHeight="false" outlineLevel="0" collapsed="false">
      <c r="A1431" s="0" t="s">
        <v>919</v>
      </c>
      <c r="B1431" s="0" t="s">
        <v>155</v>
      </c>
      <c r="C1431" s="0" t="s">
        <v>736</v>
      </c>
      <c r="D1431" s="0" t="n">
        <v>0.10565601104855</v>
      </c>
      <c r="E1431" s="7" t="n">
        <v>107.047319644254</v>
      </c>
      <c r="F1431" s="7" t="n">
        <v>777.0825</v>
      </c>
    </row>
    <row r="1432" customFormat="false" ht="15.8" hidden="false" customHeight="false" outlineLevel="0" collapsed="false">
      <c r="A1432" s="0" t="s">
        <v>919</v>
      </c>
      <c r="B1432" s="0" t="s">
        <v>738</v>
      </c>
      <c r="C1432" s="0" t="s">
        <v>738</v>
      </c>
      <c r="D1432" s="0" t="n">
        <v>0.15</v>
      </c>
      <c r="E1432" s="7" t="n">
        <v>20</v>
      </c>
      <c r="F1432" s="7" t="n">
        <v>0</v>
      </c>
    </row>
    <row r="1433" customFormat="false" ht="15.8" hidden="false" customHeight="false" outlineLevel="0" collapsed="false">
      <c r="A1433" s="0" t="s">
        <v>920</v>
      </c>
      <c r="B1433" s="0" t="s">
        <v>155</v>
      </c>
      <c r="C1433" s="0" t="s">
        <v>732</v>
      </c>
      <c r="D1433" s="0" t="n">
        <v>0.338466069836819</v>
      </c>
      <c r="E1433" s="7" t="n">
        <v>195.904314677367</v>
      </c>
      <c r="F1433" s="7" t="n">
        <v>3949.5825</v>
      </c>
    </row>
    <row r="1434" customFormat="false" ht="15.8" hidden="false" customHeight="false" outlineLevel="0" collapsed="false">
      <c r="A1434" s="0" t="s">
        <v>920</v>
      </c>
      <c r="B1434" s="0" t="s">
        <v>155</v>
      </c>
      <c r="C1434" s="0" t="s">
        <v>734</v>
      </c>
      <c r="D1434" s="0" t="n">
        <v>0.0639390890812998</v>
      </c>
      <c r="E1434" s="7" t="n">
        <v>90.1218987603058</v>
      </c>
      <c r="F1434" s="7" t="n">
        <v>362.7675</v>
      </c>
    </row>
    <row r="1435" customFormat="false" ht="15.8" hidden="false" customHeight="false" outlineLevel="0" collapsed="false">
      <c r="A1435" s="0" t="s">
        <v>920</v>
      </c>
      <c r="B1435" s="0" t="s">
        <v>155</v>
      </c>
      <c r="C1435" s="0" t="s">
        <v>736</v>
      </c>
      <c r="D1435" s="0" t="n">
        <v>0.10565601104855</v>
      </c>
      <c r="E1435" s="7" t="n">
        <v>107.047319644254</v>
      </c>
      <c r="F1435" s="7" t="n">
        <v>777.0825</v>
      </c>
    </row>
    <row r="1436" customFormat="false" ht="15.8" hidden="false" customHeight="false" outlineLevel="0" collapsed="false">
      <c r="A1436" s="0" t="s">
        <v>920</v>
      </c>
      <c r="B1436" s="0" t="s">
        <v>738</v>
      </c>
      <c r="C1436" s="0" t="s">
        <v>738</v>
      </c>
      <c r="D1436" s="0" t="n">
        <v>0.15</v>
      </c>
      <c r="E1436" s="7" t="n">
        <v>20</v>
      </c>
      <c r="F1436" s="7" t="n">
        <v>0</v>
      </c>
    </row>
    <row r="1437" customFormat="false" ht="15.8" hidden="false" customHeight="false" outlineLevel="0" collapsed="false">
      <c r="A1437" s="0" t="s">
        <v>921</v>
      </c>
      <c r="B1437" s="0" t="s">
        <v>155</v>
      </c>
      <c r="C1437" s="0" t="s">
        <v>732</v>
      </c>
      <c r="D1437" s="0" t="n">
        <v>0.338466069836819</v>
      </c>
      <c r="E1437" s="7" t="n">
        <v>195.904314677367</v>
      </c>
      <c r="F1437" s="7" t="n">
        <v>3949.5825</v>
      </c>
    </row>
    <row r="1438" customFormat="false" ht="15.8" hidden="false" customHeight="false" outlineLevel="0" collapsed="false">
      <c r="A1438" s="0" t="s">
        <v>921</v>
      </c>
      <c r="B1438" s="0" t="s">
        <v>155</v>
      </c>
      <c r="C1438" s="0" t="s">
        <v>734</v>
      </c>
      <c r="D1438" s="0" t="n">
        <v>0.0639390890812998</v>
      </c>
      <c r="E1438" s="7" t="n">
        <v>90.1218987603058</v>
      </c>
      <c r="F1438" s="7" t="n">
        <v>362.7675</v>
      </c>
    </row>
    <row r="1439" customFormat="false" ht="15.8" hidden="false" customHeight="false" outlineLevel="0" collapsed="false">
      <c r="A1439" s="0" t="s">
        <v>921</v>
      </c>
      <c r="B1439" s="0" t="s">
        <v>155</v>
      </c>
      <c r="C1439" s="0" t="s">
        <v>736</v>
      </c>
      <c r="D1439" s="0" t="n">
        <v>0.10565601104855</v>
      </c>
      <c r="E1439" s="7" t="n">
        <v>107.047319644254</v>
      </c>
      <c r="F1439" s="7" t="n">
        <v>777.0825</v>
      </c>
    </row>
    <row r="1440" customFormat="false" ht="15.8" hidden="false" customHeight="false" outlineLevel="0" collapsed="false">
      <c r="A1440" s="0" t="s">
        <v>921</v>
      </c>
      <c r="B1440" s="0" t="s">
        <v>738</v>
      </c>
      <c r="C1440" s="0" t="s">
        <v>738</v>
      </c>
      <c r="D1440" s="0" t="n">
        <v>0.15</v>
      </c>
      <c r="E1440" s="7" t="n">
        <v>20</v>
      </c>
      <c r="F1440" s="7" t="n">
        <v>0</v>
      </c>
    </row>
    <row r="1441" customFormat="false" ht="15.8" hidden="false" customHeight="false" outlineLevel="0" collapsed="false">
      <c r="A1441" s="0" t="s">
        <v>922</v>
      </c>
      <c r="B1441" s="0" t="s">
        <v>155</v>
      </c>
      <c r="C1441" s="0" t="s">
        <v>732</v>
      </c>
      <c r="D1441" s="0" t="n">
        <v>0.338466069836819</v>
      </c>
      <c r="E1441" s="7" t="n">
        <v>195.904314677367</v>
      </c>
      <c r="F1441" s="7" t="n">
        <v>3949.5825</v>
      </c>
    </row>
    <row r="1442" customFormat="false" ht="15.8" hidden="false" customHeight="false" outlineLevel="0" collapsed="false">
      <c r="A1442" s="0" t="s">
        <v>922</v>
      </c>
      <c r="B1442" s="0" t="s">
        <v>155</v>
      </c>
      <c r="C1442" s="0" t="s">
        <v>734</v>
      </c>
      <c r="D1442" s="0" t="n">
        <v>0.0639390890812998</v>
      </c>
      <c r="E1442" s="7" t="n">
        <v>90.1218987603058</v>
      </c>
      <c r="F1442" s="7" t="n">
        <v>362.7675</v>
      </c>
    </row>
    <row r="1443" customFormat="false" ht="15.8" hidden="false" customHeight="false" outlineLevel="0" collapsed="false">
      <c r="A1443" s="0" t="s">
        <v>922</v>
      </c>
      <c r="B1443" s="0" t="s">
        <v>155</v>
      </c>
      <c r="C1443" s="0" t="s">
        <v>736</v>
      </c>
      <c r="D1443" s="0" t="n">
        <v>0.10565601104855</v>
      </c>
      <c r="E1443" s="7" t="n">
        <v>107.047319644254</v>
      </c>
      <c r="F1443" s="7" t="n">
        <v>777.0825</v>
      </c>
    </row>
    <row r="1444" customFormat="false" ht="15.8" hidden="false" customHeight="false" outlineLevel="0" collapsed="false">
      <c r="A1444" s="0" t="s">
        <v>922</v>
      </c>
      <c r="B1444" s="0" t="s">
        <v>738</v>
      </c>
      <c r="C1444" s="0" t="s">
        <v>738</v>
      </c>
      <c r="D1444" s="0" t="n">
        <v>0.15</v>
      </c>
      <c r="E1444" s="7" t="n">
        <v>20</v>
      </c>
      <c r="F1444" s="7" t="n">
        <v>0</v>
      </c>
    </row>
    <row r="1445" customFormat="false" ht="15.8" hidden="false" customHeight="false" outlineLevel="0" collapsed="false">
      <c r="A1445" s="0" t="s">
        <v>923</v>
      </c>
      <c r="B1445" s="0" t="s">
        <v>155</v>
      </c>
      <c r="C1445" s="0" t="s">
        <v>732</v>
      </c>
      <c r="D1445" s="0" t="n">
        <v>0.338466069836819</v>
      </c>
      <c r="E1445" s="7" t="n">
        <v>195.904314677367</v>
      </c>
      <c r="F1445" s="7" t="n">
        <v>3949.5825</v>
      </c>
    </row>
    <row r="1446" customFormat="false" ht="15.8" hidden="false" customHeight="false" outlineLevel="0" collapsed="false">
      <c r="A1446" s="0" t="s">
        <v>923</v>
      </c>
      <c r="B1446" s="0" t="s">
        <v>155</v>
      </c>
      <c r="C1446" s="0" t="s">
        <v>734</v>
      </c>
      <c r="D1446" s="0" t="n">
        <v>0.0639390890812998</v>
      </c>
      <c r="E1446" s="7" t="n">
        <v>90.1218987603058</v>
      </c>
      <c r="F1446" s="7" t="n">
        <v>362.7675</v>
      </c>
    </row>
    <row r="1447" customFormat="false" ht="15.8" hidden="false" customHeight="false" outlineLevel="0" collapsed="false">
      <c r="A1447" s="0" t="s">
        <v>923</v>
      </c>
      <c r="B1447" s="0" t="s">
        <v>155</v>
      </c>
      <c r="C1447" s="0" t="s">
        <v>736</v>
      </c>
      <c r="D1447" s="0" t="n">
        <v>0.10565601104855</v>
      </c>
      <c r="E1447" s="7" t="n">
        <v>107.047319644254</v>
      </c>
      <c r="F1447" s="7" t="n">
        <v>777.0825</v>
      </c>
    </row>
    <row r="1448" customFormat="false" ht="15.8" hidden="false" customHeight="false" outlineLevel="0" collapsed="false">
      <c r="A1448" s="0" t="s">
        <v>923</v>
      </c>
      <c r="B1448" s="0" t="s">
        <v>738</v>
      </c>
      <c r="C1448" s="0" t="s">
        <v>738</v>
      </c>
      <c r="D1448" s="0" t="n">
        <v>0.15</v>
      </c>
      <c r="E1448" s="7" t="n">
        <v>20</v>
      </c>
      <c r="F1448" s="7" t="n">
        <v>0</v>
      </c>
    </row>
    <row r="1449" customFormat="false" ht="15.8" hidden="false" customHeight="false" outlineLevel="0" collapsed="false">
      <c r="A1449" s="0" t="s">
        <v>363</v>
      </c>
      <c r="B1449" s="0" t="s">
        <v>155</v>
      </c>
      <c r="C1449" s="0" t="s">
        <v>734</v>
      </c>
      <c r="D1449" s="0" t="n">
        <v>0.123592696731288</v>
      </c>
      <c r="E1449" s="7" t="n">
        <v>196.875</v>
      </c>
      <c r="F1449" s="7" t="n">
        <v>492.890625</v>
      </c>
    </row>
    <row r="1450" customFormat="false" ht="15.8" hidden="false" customHeight="false" outlineLevel="0" collapsed="false">
      <c r="A1450" s="0" t="s">
        <v>363</v>
      </c>
      <c r="B1450" s="0" t="s">
        <v>239</v>
      </c>
      <c r="C1450" s="0" t="s">
        <v>735</v>
      </c>
      <c r="D1450" s="0" t="n">
        <v>0.0524413855825222</v>
      </c>
      <c r="E1450" s="7" t="n">
        <v>196.875</v>
      </c>
      <c r="F1450" s="7" t="n">
        <v>492.890625</v>
      </c>
    </row>
    <row r="1451" customFormat="false" ht="15.8" hidden="false" customHeight="false" outlineLevel="0" collapsed="false">
      <c r="A1451" s="0" t="s">
        <v>363</v>
      </c>
      <c r="B1451" s="0" t="s">
        <v>155</v>
      </c>
      <c r="C1451" s="0" t="s">
        <v>736</v>
      </c>
      <c r="D1451" s="0" t="n">
        <v>0.173029775423804</v>
      </c>
      <c r="E1451" s="7" t="n">
        <v>209.0625</v>
      </c>
      <c r="F1451" s="7" t="n">
        <v>972.421875</v>
      </c>
    </row>
    <row r="1452" customFormat="false" ht="15.8" hidden="false" customHeight="false" outlineLevel="0" collapsed="false">
      <c r="A1452" s="0" t="s">
        <v>363</v>
      </c>
      <c r="B1452" s="0" t="s">
        <v>239</v>
      </c>
      <c r="C1452" s="0" t="s">
        <v>737</v>
      </c>
      <c r="D1452" s="0" t="n">
        <v>0.0734179398155311</v>
      </c>
      <c r="E1452" s="7" t="n">
        <v>196.875</v>
      </c>
      <c r="F1452" s="7" t="n">
        <v>492.890625</v>
      </c>
    </row>
    <row r="1453" customFormat="false" ht="15.8" hidden="false" customHeight="false" outlineLevel="0" collapsed="false">
      <c r="A1453" s="0" t="s">
        <v>363</v>
      </c>
      <c r="B1453" s="0" t="s">
        <v>155</v>
      </c>
      <c r="C1453" s="0" t="s">
        <v>732</v>
      </c>
      <c r="D1453" s="0" t="n">
        <v>0.818107685218929</v>
      </c>
      <c r="E1453" s="7" t="n">
        <v>335.0625</v>
      </c>
      <c r="F1453" s="7" t="n">
        <v>4144.921875</v>
      </c>
    </row>
    <row r="1454" customFormat="false" ht="15.8" hidden="false" customHeight="false" outlineLevel="0" collapsed="false">
      <c r="A1454" s="0" t="s">
        <v>363</v>
      </c>
      <c r="B1454" s="0" t="s">
        <v>239</v>
      </c>
      <c r="C1454" s="0" t="s">
        <v>733</v>
      </c>
      <c r="D1454" s="0" t="n">
        <v>0.312416765172473</v>
      </c>
      <c r="E1454" s="7" t="n">
        <v>241.875</v>
      </c>
      <c r="F1454" s="7" t="n">
        <v>492.890625</v>
      </c>
    </row>
    <row r="1455" customFormat="false" ht="15.8" hidden="false" customHeight="false" outlineLevel="0" collapsed="false">
      <c r="A1455" s="0" t="s">
        <v>363</v>
      </c>
      <c r="B1455" s="0" t="s">
        <v>738</v>
      </c>
      <c r="C1455" s="0" t="s">
        <v>738</v>
      </c>
      <c r="D1455" s="0" t="n">
        <v>0.15</v>
      </c>
      <c r="E1455" s="7" t="n">
        <v>20</v>
      </c>
      <c r="F1455" s="7" t="n">
        <v>0</v>
      </c>
    </row>
    <row r="1456" customFormat="false" ht="15.8" hidden="false" customHeight="false" outlineLevel="0" collapsed="false">
      <c r="A1456" s="0" t="s">
        <v>529</v>
      </c>
      <c r="B1456" s="0" t="s">
        <v>155</v>
      </c>
      <c r="C1456" s="0" t="s">
        <v>734</v>
      </c>
      <c r="D1456" s="0" t="n">
        <v>0.10922456744481</v>
      </c>
      <c r="E1456" s="7" t="n">
        <v>196.875</v>
      </c>
      <c r="F1456" s="7" t="n">
        <v>492.890625</v>
      </c>
    </row>
    <row r="1457" customFormat="false" ht="15.8" hidden="false" customHeight="false" outlineLevel="0" collapsed="false">
      <c r="A1457" s="0" t="s">
        <v>529</v>
      </c>
      <c r="B1457" s="0" t="s">
        <v>239</v>
      </c>
      <c r="C1457" s="0" t="s">
        <v>735</v>
      </c>
      <c r="D1457" s="0" t="n">
        <v>0.0463189102156944</v>
      </c>
      <c r="E1457" s="7" t="n">
        <v>196.875</v>
      </c>
      <c r="F1457" s="7" t="n">
        <v>492.890625</v>
      </c>
    </row>
    <row r="1458" customFormat="false" ht="15.8" hidden="false" customHeight="false" outlineLevel="0" collapsed="false">
      <c r="A1458" s="0" t="s">
        <v>529</v>
      </c>
      <c r="B1458" s="0" t="s">
        <v>155</v>
      </c>
      <c r="C1458" s="0" t="s">
        <v>736</v>
      </c>
      <c r="D1458" s="0" t="n">
        <v>0.197840725937769</v>
      </c>
      <c r="E1458" s="7" t="n">
        <v>209.0625</v>
      </c>
      <c r="F1458" s="7" t="n">
        <v>972.421875</v>
      </c>
    </row>
    <row r="1459" customFormat="false" ht="15.8" hidden="false" customHeight="false" outlineLevel="0" collapsed="false">
      <c r="A1459" s="0" t="s">
        <v>529</v>
      </c>
      <c r="B1459" s="0" t="s">
        <v>239</v>
      </c>
      <c r="C1459" s="0" t="s">
        <v>737</v>
      </c>
      <c r="D1459" s="0" t="n">
        <v>0.0838984034095597</v>
      </c>
      <c r="E1459" s="7" t="n">
        <v>196.875</v>
      </c>
      <c r="F1459" s="7" t="n">
        <v>492.890625</v>
      </c>
    </row>
    <row r="1460" customFormat="false" ht="15.8" hidden="false" customHeight="false" outlineLevel="0" collapsed="false">
      <c r="A1460" s="0" t="s">
        <v>529</v>
      </c>
      <c r="B1460" s="0" t="s">
        <v>155</v>
      </c>
      <c r="C1460" s="0" t="s">
        <v>732</v>
      </c>
      <c r="D1460" s="0" t="n">
        <v>0.818490000924575</v>
      </c>
      <c r="E1460" s="7" t="n">
        <v>335.0625</v>
      </c>
      <c r="F1460" s="7" t="n">
        <v>4144.921875</v>
      </c>
    </row>
    <row r="1461" customFormat="false" ht="15.8" hidden="false" customHeight="false" outlineLevel="0" collapsed="false">
      <c r="A1461" s="0" t="s">
        <v>529</v>
      </c>
      <c r="B1461" s="0" t="s">
        <v>239</v>
      </c>
      <c r="C1461" s="0" t="s">
        <v>733</v>
      </c>
      <c r="D1461" s="0" t="n">
        <v>0.312387672269637</v>
      </c>
      <c r="E1461" s="7" t="n">
        <v>241.875</v>
      </c>
      <c r="F1461" s="7" t="n">
        <v>492.890625</v>
      </c>
    </row>
    <row r="1462" customFormat="false" ht="15.8" hidden="false" customHeight="false" outlineLevel="0" collapsed="false">
      <c r="A1462" s="0" t="s">
        <v>529</v>
      </c>
      <c r="B1462" s="0" t="s">
        <v>738</v>
      </c>
      <c r="C1462" s="0" t="s">
        <v>738</v>
      </c>
      <c r="D1462" s="0" t="n">
        <v>0.15</v>
      </c>
      <c r="E1462" s="7" t="n">
        <v>20</v>
      </c>
      <c r="F1462" s="7" t="n">
        <v>0</v>
      </c>
    </row>
    <row r="1463" customFormat="false" ht="15.8" hidden="false" customHeight="false" outlineLevel="0" collapsed="false">
      <c r="A1463" s="0" t="s">
        <v>676</v>
      </c>
      <c r="B1463" s="0" t="s">
        <v>155</v>
      </c>
      <c r="C1463" s="0" t="s">
        <v>734</v>
      </c>
      <c r="D1463" s="0" t="n">
        <v>0.123583387553878</v>
      </c>
      <c r="E1463" s="7" t="n">
        <v>196.875</v>
      </c>
      <c r="F1463" s="7" t="n">
        <v>492.890625</v>
      </c>
    </row>
    <row r="1464" customFormat="false" ht="15.8" hidden="false" customHeight="false" outlineLevel="0" collapsed="false">
      <c r="A1464" s="0" t="s">
        <v>676</v>
      </c>
      <c r="B1464" s="0" t="s">
        <v>239</v>
      </c>
      <c r="C1464" s="0" t="s">
        <v>735</v>
      </c>
      <c r="D1464" s="0" t="n">
        <v>0.0524505417998863</v>
      </c>
      <c r="E1464" s="7" t="n">
        <v>196.875</v>
      </c>
      <c r="F1464" s="7" t="n">
        <v>492.890625</v>
      </c>
    </row>
    <row r="1465" customFormat="false" ht="15.8" hidden="false" customHeight="false" outlineLevel="0" collapsed="false">
      <c r="A1465" s="0" t="s">
        <v>676</v>
      </c>
      <c r="B1465" s="0" t="s">
        <v>155</v>
      </c>
      <c r="C1465" s="0" t="s">
        <v>736</v>
      </c>
      <c r="D1465" s="0" t="n">
        <v>0.17301674257543</v>
      </c>
      <c r="E1465" s="7" t="n">
        <v>209.0625</v>
      </c>
      <c r="F1465" s="7" t="n">
        <v>972.421875</v>
      </c>
    </row>
    <row r="1466" customFormat="false" ht="15.8" hidden="false" customHeight="false" outlineLevel="0" collapsed="false">
      <c r="A1466" s="0" t="s">
        <v>676</v>
      </c>
      <c r="B1466" s="0" t="s">
        <v>239</v>
      </c>
      <c r="C1466" s="0" t="s">
        <v>737</v>
      </c>
      <c r="D1466" s="0" t="n">
        <v>0.0734307585198408</v>
      </c>
      <c r="E1466" s="7" t="n">
        <v>196.875</v>
      </c>
      <c r="F1466" s="7" t="n">
        <v>492.890625</v>
      </c>
    </row>
    <row r="1467" customFormat="false" ht="15.8" hidden="false" customHeight="false" outlineLevel="0" collapsed="false">
      <c r="A1467" s="0" t="s">
        <v>676</v>
      </c>
      <c r="B1467" s="0" t="s">
        <v>155</v>
      </c>
      <c r="C1467" s="0" t="s">
        <v>732</v>
      </c>
      <c r="D1467" s="0" t="n">
        <v>0.818046064186428</v>
      </c>
      <c r="E1467" s="7" t="n">
        <v>335.0625</v>
      </c>
      <c r="F1467" s="7" t="n">
        <v>4144.921875</v>
      </c>
    </row>
    <row r="1468" customFormat="false" ht="15.8" hidden="false" customHeight="false" outlineLevel="0" collapsed="false">
      <c r="A1468" s="0" t="s">
        <v>676</v>
      </c>
      <c r="B1468" s="0" t="s">
        <v>239</v>
      </c>
      <c r="C1468" s="0" t="s">
        <v>733</v>
      </c>
      <c r="D1468" s="0" t="n">
        <v>0.312471312850386</v>
      </c>
      <c r="E1468" s="7" t="n">
        <v>241.875</v>
      </c>
      <c r="F1468" s="7" t="n">
        <v>492.890625</v>
      </c>
    </row>
    <row r="1469" customFormat="false" ht="15.8" hidden="false" customHeight="false" outlineLevel="0" collapsed="false">
      <c r="A1469" s="0" t="s">
        <v>676</v>
      </c>
      <c r="B1469" s="0" t="s">
        <v>738</v>
      </c>
      <c r="C1469" s="0" t="s">
        <v>738</v>
      </c>
      <c r="D1469" s="0" t="n">
        <v>0.15</v>
      </c>
      <c r="E1469" s="7" t="n">
        <v>20</v>
      </c>
      <c r="F1469" s="7" t="n">
        <v>0</v>
      </c>
    </row>
    <row r="1470" customFormat="false" ht="15.8" hidden="false" customHeight="false" outlineLevel="0" collapsed="false">
      <c r="A1470" s="0" t="s">
        <v>924</v>
      </c>
      <c r="B1470" s="0" t="s">
        <v>155</v>
      </c>
      <c r="C1470" s="0" t="s">
        <v>732</v>
      </c>
      <c r="D1470" s="0" t="n">
        <v>0.338466069836819</v>
      </c>
      <c r="E1470" s="7" t="n">
        <v>195.904314677367</v>
      </c>
      <c r="F1470" s="7" t="n">
        <v>4144.921875</v>
      </c>
    </row>
    <row r="1471" customFormat="false" ht="15.8" hidden="false" customHeight="false" outlineLevel="0" collapsed="false">
      <c r="A1471" s="0" t="s">
        <v>924</v>
      </c>
      <c r="B1471" s="0" t="s">
        <v>155</v>
      </c>
      <c r="C1471" s="0" t="s">
        <v>734</v>
      </c>
      <c r="D1471" s="0" t="n">
        <v>0.0639390890812998</v>
      </c>
      <c r="E1471" s="7" t="n">
        <v>90.1218987603058</v>
      </c>
      <c r="F1471" s="7" t="n">
        <v>492.890625</v>
      </c>
    </row>
    <row r="1472" customFormat="false" ht="15.8" hidden="false" customHeight="false" outlineLevel="0" collapsed="false">
      <c r="A1472" s="0" t="s">
        <v>924</v>
      </c>
      <c r="B1472" s="0" t="s">
        <v>155</v>
      </c>
      <c r="C1472" s="0" t="s">
        <v>736</v>
      </c>
      <c r="D1472" s="0" t="n">
        <v>0.10565601104855</v>
      </c>
      <c r="E1472" s="7" t="n">
        <v>107.047319644254</v>
      </c>
      <c r="F1472" s="7" t="n">
        <v>972.421875</v>
      </c>
    </row>
    <row r="1473" customFormat="false" ht="15.8" hidden="false" customHeight="false" outlineLevel="0" collapsed="false">
      <c r="A1473" s="0" t="s">
        <v>924</v>
      </c>
      <c r="B1473" s="0" t="s">
        <v>738</v>
      </c>
      <c r="C1473" s="0" t="s">
        <v>738</v>
      </c>
      <c r="D1473" s="0" t="n">
        <v>0.15</v>
      </c>
      <c r="E1473" s="7" t="n">
        <v>20</v>
      </c>
      <c r="F1473" s="7" t="n">
        <v>0</v>
      </c>
    </row>
    <row r="1474" customFormat="false" ht="15.8" hidden="false" customHeight="false" outlineLevel="0" collapsed="false">
      <c r="A1474" s="0" t="s">
        <v>925</v>
      </c>
      <c r="B1474" s="0" t="s">
        <v>155</v>
      </c>
      <c r="C1474" s="0" t="s">
        <v>732</v>
      </c>
      <c r="D1474" s="0" t="n">
        <v>0.338466069836819</v>
      </c>
      <c r="E1474" s="7" t="n">
        <v>195.904314677367</v>
      </c>
      <c r="F1474" s="7" t="n">
        <v>4144.921875</v>
      </c>
    </row>
    <row r="1475" customFormat="false" ht="15.8" hidden="false" customHeight="false" outlineLevel="0" collapsed="false">
      <c r="A1475" s="0" t="s">
        <v>925</v>
      </c>
      <c r="B1475" s="0" t="s">
        <v>155</v>
      </c>
      <c r="C1475" s="0" t="s">
        <v>734</v>
      </c>
      <c r="D1475" s="0" t="n">
        <v>0.0639390890812998</v>
      </c>
      <c r="E1475" s="7" t="n">
        <v>90.1218987603058</v>
      </c>
      <c r="F1475" s="7" t="n">
        <v>492.890625</v>
      </c>
    </row>
    <row r="1476" customFormat="false" ht="15.8" hidden="false" customHeight="false" outlineLevel="0" collapsed="false">
      <c r="A1476" s="0" t="s">
        <v>925</v>
      </c>
      <c r="B1476" s="0" t="s">
        <v>155</v>
      </c>
      <c r="C1476" s="0" t="s">
        <v>736</v>
      </c>
      <c r="D1476" s="0" t="n">
        <v>0.10565601104855</v>
      </c>
      <c r="E1476" s="7" t="n">
        <v>107.047319644254</v>
      </c>
      <c r="F1476" s="7" t="n">
        <v>972.421875</v>
      </c>
    </row>
    <row r="1477" customFormat="false" ht="15.8" hidden="false" customHeight="false" outlineLevel="0" collapsed="false">
      <c r="A1477" s="0" t="s">
        <v>925</v>
      </c>
      <c r="B1477" s="0" t="s">
        <v>738</v>
      </c>
      <c r="C1477" s="0" t="s">
        <v>738</v>
      </c>
      <c r="D1477" s="0" t="n">
        <v>0.15</v>
      </c>
      <c r="E1477" s="7" t="n">
        <v>20</v>
      </c>
      <c r="F1477" s="7" t="n">
        <v>0</v>
      </c>
    </row>
    <row r="1478" customFormat="false" ht="15.8" hidden="false" customHeight="false" outlineLevel="0" collapsed="false">
      <c r="A1478" s="0" t="s">
        <v>926</v>
      </c>
      <c r="B1478" s="0" t="s">
        <v>155</v>
      </c>
      <c r="C1478" s="0" t="s">
        <v>732</v>
      </c>
      <c r="D1478" s="0" t="n">
        <v>0.338466069836819</v>
      </c>
      <c r="E1478" s="7" t="n">
        <v>195.904314677367</v>
      </c>
      <c r="F1478" s="7" t="n">
        <v>4144.921875</v>
      </c>
    </row>
    <row r="1479" customFormat="false" ht="15.8" hidden="false" customHeight="false" outlineLevel="0" collapsed="false">
      <c r="A1479" s="0" t="s">
        <v>926</v>
      </c>
      <c r="B1479" s="0" t="s">
        <v>155</v>
      </c>
      <c r="C1479" s="0" t="s">
        <v>734</v>
      </c>
      <c r="D1479" s="0" t="n">
        <v>0.0639390890812998</v>
      </c>
      <c r="E1479" s="7" t="n">
        <v>90.1218987603058</v>
      </c>
      <c r="F1479" s="7" t="n">
        <v>492.890625</v>
      </c>
    </row>
    <row r="1480" customFormat="false" ht="15.8" hidden="false" customHeight="false" outlineLevel="0" collapsed="false">
      <c r="A1480" s="0" t="s">
        <v>926</v>
      </c>
      <c r="B1480" s="0" t="s">
        <v>155</v>
      </c>
      <c r="C1480" s="0" t="s">
        <v>736</v>
      </c>
      <c r="D1480" s="0" t="n">
        <v>0.10565601104855</v>
      </c>
      <c r="E1480" s="7" t="n">
        <v>107.047319644254</v>
      </c>
      <c r="F1480" s="7" t="n">
        <v>972.421875</v>
      </c>
    </row>
    <row r="1481" customFormat="false" ht="15.8" hidden="false" customHeight="false" outlineLevel="0" collapsed="false">
      <c r="A1481" s="0" t="s">
        <v>926</v>
      </c>
      <c r="B1481" s="0" t="s">
        <v>738</v>
      </c>
      <c r="C1481" s="0" t="s">
        <v>738</v>
      </c>
      <c r="D1481" s="0" t="n">
        <v>0.15</v>
      </c>
      <c r="E1481" s="7" t="n">
        <v>20</v>
      </c>
      <c r="F1481" s="7" t="n">
        <v>0</v>
      </c>
    </row>
    <row r="1482" customFormat="false" ht="15.8" hidden="false" customHeight="false" outlineLevel="0" collapsed="false">
      <c r="A1482" s="0" t="s">
        <v>927</v>
      </c>
      <c r="B1482" s="0" t="s">
        <v>155</v>
      </c>
      <c r="C1482" s="0" t="s">
        <v>732</v>
      </c>
      <c r="D1482" s="0" t="n">
        <v>0.338466069836819</v>
      </c>
      <c r="E1482" s="7" t="n">
        <v>195.904314677367</v>
      </c>
      <c r="F1482" s="7" t="n">
        <v>4144.921875</v>
      </c>
    </row>
    <row r="1483" customFormat="false" ht="15.8" hidden="false" customHeight="false" outlineLevel="0" collapsed="false">
      <c r="A1483" s="0" t="s">
        <v>927</v>
      </c>
      <c r="B1483" s="0" t="s">
        <v>155</v>
      </c>
      <c r="C1483" s="0" t="s">
        <v>734</v>
      </c>
      <c r="D1483" s="0" t="n">
        <v>0.0639390890812998</v>
      </c>
      <c r="E1483" s="7" t="n">
        <v>90.1218987603058</v>
      </c>
      <c r="F1483" s="7" t="n">
        <v>492.890625</v>
      </c>
    </row>
    <row r="1484" customFormat="false" ht="15.8" hidden="false" customHeight="false" outlineLevel="0" collapsed="false">
      <c r="A1484" s="0" t="s">
        <v>927</v>
      </c>
      <c r="B1484" s="0" t="s">
        <v>155</v>
      </c>
      <c r="C1484" s="0" t="s">
        <v>736</v>
      </c>
      <c r="D1484" s="0" t="n">
        <v>0.10565601104855</v>
      </c>
      <c r="E1484" s="7" t="n">
        <v>107.047319644254</v>
      </c>
      <c r="F1484" s="7" t="n">
        <v>972.421875</v>
      </c>
    </row>
    <row r="1485" customFormat="false" ht="15.8" hidden="false" customHeight="false" outlineLevel="0" collapsed="false">
      <c r="A1485" s="0" t="s">
        <v>927</v>
      </c>
      <c r="B1485" s="0" t="s">
        <v>738</v>
      </c>
      <c r="C1485" s="0" t="s">
        <v>738</v>
      </c>
      <c r="D1485" s="0" t="n">
        <v>0.15</v>
      </c>
      <c r="E1485" s="7" t="n">
        <v>20</v>
      </c>
      <c r="F1485" s="7" t="n">
        <v>0</v>
      </c>
    </row>
    <row r="1486" customFormat="false" ht="15.8" hidden="false" customHeight="false" outlineLevel="0" collapsed="false">
      <c r="A1486" s="0" t="s">
        <v>928</v>
      </c>
      <c r="B1486" s="0" t="s">
        <v>155</v>
      </c>
      <c r="C1486" s="0" t="s">
        <v>732</v>
      </c>
      <c r="D1486" s="0" t="n">
        <v>0.338466069836819</v>
      </c>
      <c r="E1486" s="7" t="n">
        <v>195.904314677367</v>
      </c>
      <c r="F1486" s="7" t="n">
        <v>4144.921875</v>
      </c>
    </row>
    <row r="1487" customFormat="false" ht="15.8" hidden="false" customHeight="false" outlineLevel="0" collapsed="false">
      <c r="A1487" s="0" t="s">
        <v>928</v>
      </c>
      <c r="B1487" s="0" t="s">
        <v>155</v>
      </c>
      <c r="C1487" s="0" t="s">
        <v>734</v>
      </c>
      <c r="D1487" s="0" t="n">
        <v>0.0639390890812998</v>
      </c>
      <c r="E1487" s="7" t="n">
        <v>90.1218987603058</v>
      </c>
      <c r="F1487" s="7" t="n">
        <v>492.890625</v>
      </c>
    </row>
    <row r="1488" customFormat="false" ht="15.8" hidden="false" customHeight="false" outlineLevel="0" collapsed="false">
      <c r="A1488" s="0" t="s">
        <v>928</v>
      </c>
      <c r="B1488" s="0" t="s">
        <v>155</v>
      </c>
      <c r="C1488" s="0" t="s">
        <v>736</v>
      </c>
      <c r="D1488" s="0" t="n">
        <v>0.10565601104855</v>
      </c>
      <c r="E1488" s="7" t="n">
        <v>107.047319644254</v>
      </c>
      <c r="F1488" s="7" t="n">
        <v>972.421875</v>
      </c>
    </row>
    <row r="1489" customFormat="false" ht="15.8" hidden="false" customHeight="false" outlineLevel="0" collapsed="false">
      <c r="A1489" s="0" t="s">
        <v>928</v>
      </c>
      <c r="B1489" s="0" t="s">
        <v>738</v>
      </c>
      <c r="C1489" s="0" t="s">
        <v>738</v>
      </c>
      <c r="D1489" s="0" t="n">
        <v>0.15</v>
      </c>
      <c r="E1489" s="7" t="n">
        <v>20</v>
      </c>
      <c r="F1489" s="7" t="n">
        <v>0</v>
      </c>
    </row>
    <row r="1490" customFormat="false" ht="15.8" hidden="false" customHeight="false" outlineLevel="0" collapsed="false">
      <c r="A1490" s="0" t="s">
        <v>365</v>
      </c>
      <c r="B1490" s="0" t="s">
        <v>155</v>
      </c>
      <c r="C1490" s="0" t="s">
        <v>734</v>
      </c>
      <c r="D1490" s="0" t="n">
        <v>0.12372848732203</v>
      </c>
      <c r="E1490" s="7" t="n">
        <v>196.875</v>
      </c>
      <c r="F1490" s="7" t="n">
        <v>492.890625</v>
      </c>
    </row>
    <row r="1491" customFormat="false" ht="15.8" hidden="false" customHeight="false" outlineLevel="0" collapsed="false">
      <c r="A1491" s="0" t="s">
        <v>365</v>
      </c>
      <c r="B1491" s="0" t="s">
        <v>239</v>
      </c>
      <c r="C1491" s="0" t="s">
        <v>735</v>
      </c>
      <c r="D1491" s="0" t="n">
        <v>0.0524435860649757</v>
      </c>
      <c r="E1491" s="7" t="n">
        <v>196.875</v>
      </c>
      <c r="F1491" s="7" t="n">
        <v>492.890625</v>
      </c>
    </row>
    <row r="1492" customFormat="false" ht="15.8" hidden="false" customHeight="false" outlineLevel="0" collapsed="false">
      <c r="A1492" s="0" t="s">
        <v>365</v>
      </c>
      <c r="B1492" s="0" t="s">
        <v>155</v>
      </c>
      <c r="C1492" s="0" t="s">
        <v>736</v>
      </c>
      <c r="D1492" s="0" t="n">
        <v>0.173219882250843</v>
      </c>
      <c r="E1492" s="7" t="n">
        <v>209.0625</v>
      </c>
      <c r="F1492" s="7" t="n">
        <v>972.421875</v>
      </c>
    </row>
    <row r="1493" customFormat="false" ht="15.8" hidden="false" customHeight="false" outlineLevel="0" collapsed="false">
      <c r="A1493" s="0" t="s">
        <v>365</v>
      </c>
      <c r="B1493" s="0" t="s">
        <v>239</v>
      </c>
      <c r="C1493" s="0" t="s">
        <v>737</v>
      </c>
      <c r="D1493" s="0" t="n">
        <v>0.073421020490966</v>
      </c>
      <c r="E1493" s="7" t="n">
        <v>196.875</v>
      </c>
      <c r="F1493" s="7" t="n">
        <v>492.890625</v>
      </c>
    </row>
    <row r="1494" customFormat="false" ht="15.8" hidden="false" customHeight="false" outlineLevel="0" collapsed="false">
      <c r="A1494" s="0" t="s">
        <v>365</v>
      </c>
      <c r="B1494" s="0" t="s">
        <v>155</v>
      </c>
      <c r="C1494" s="0" t="s">
        <v>732</v>
      </c>
      <c r="D1494" s="0" t="n">
        <v>0.819006535464977</v>
      </c>
      <c r="E1494" s="7" t="n">
        <v>335.0625</v>
      </c>
      <c r="F1494" s="7" t="n">
        <v>4144.921875</v>
      </c>
    </row>
    <row r="1495" customFormat="false" ht="15.8" hidden="false" customHeight="false" outlineLevel="0" collapsed="false">
      <c r="A1495" s="0" t="s">
        <v>365</v>
      </c>
      <c r="B1495" s="0" t="s">
        <v>239</v>
      </c>
      <c r="C1495" s="0" t="s">
        <v>733</v>
      </c>
      <c r="D1495" s="0" t="n">
        <v>0.312429874429643</v>
      </c>
      <c r="E1495" s="7" t="n">
        <v>241.875</v>
      </c>
      <c r="F1495" s="7" t="n">
        <v>492.890625</v>
      </c>
    </row>
    <row r="1496" customFormat="false" ht="15.8" hidden="false" customHeight="false" outlineLevel="0" collapsed="false">
      <c r="A1496" s="0" t="s">
        <v>365</v>
      </c>
      <c r="B1496" s="0" t="s">
        <v>738</v>
      </c>
      <c r="C1496" s="0" t="s">
        <v>738</v>
      </c>
      <c r="D1496" s="0" t="n">
        <v>0.15</v>
      </c>
      <c r="E1496" s="7" t="n">
        <v>20</v>
      </c>
      <c r="F1496" s="7" t="n">
        <v>0</v>
      </c>
    </row>
    <row r="1497" customFormat="false" ht="15.8" hidden="false" customHeight="false" outlineLevel="0" collapsed="false">
      <c r="A1497" s="0" t="s">
        <v>530</v>
      </c>
      <c r="B1497" s="0" t="s">
        <v>155</v>
      </c>
      <c r="C1497" s="0" t="s">
        <v>734</v>
      </c>
      <c r="D1497" s="0" t="n">
        <v>0.109375123382562</v>
      </c>
      <c r="E1497" s="7" t="n">
        <v>196.875</v>
      </c>
      <c r="F1497" s="7" t="n">
        <v>492.890625</v>
      </c>
    </row>
    <row r="1498" customFormat="false" ht="15.8" hidden="false" customHeight="false" outlineLevel="0" collapsed="false">
      <c r="A1498" s="0" t="s">
        <v>530</v>
      </c>
      <c r="B1498" s="0" t="s">
        <v>239</v>
      </c>
      <c r="C1498" s="0" t="s">
        <v>735</v>
      </c>
      <c r="D1498" s="0" t="n">
        <v>0.0463248874865836</v>
      </c>
      <c r="E1498" s="7" t="n">
        <v>196.875</v>
      </c>
      <c r="F1498" s="7" t="n">
        <v>492.890625</v>
      </c>
    </row>
    <row r="1499" customFormat="false" ht="15.8" hidden="false" customHeight="false" outlineLevel="0" collapsed="false">
      <c r="A1499" s="0" t="s">
        <v>530</v>
      </c>
      <c r="B1499" s="0" t="s">
        <v>155</v>
      </c>
      <c r="C1499" s="0" t="s">
        <v>736</v>
      </c>
      <c r="D1499" s="0" t="n">
        <v>0.198113431032566</v>
      </c>
      <c r="E1499" s="7" t="n">
        <v>209.0625</v>
      </c>
      <c r="F1499" s="7" t="n">
        <v>972.421875</v>
      </c>
    </row>
    <row r="1500" customFormat="false" ht="15.8" hidden="false" customHeight="false" outlineLevel="0" collapsed="false">
      <c r="A1500" s="0" t="s">
        <v>530</v>
      </c>
      <c r="B1500" s="0" t="s">
        <v>239</v>
      </c>
      <c r="C1500" s="0" t="s">
        <v>737</v>
      </c>
      <c r="D1500" s="0" t="n">
        <v>0.0839092301643779</v>
      </c>
      <c r="E1500" s="7" t="n">
        <v>196.875</v>
      </c>
      <c r="F1500" s="7" t="n">
        <v>492.890625</v>
      </c>
    </row>
    <row r="1501" customFormat="false" ht="15.8" hidden="false" customHeight="false" outlineLevel="0" collapsed="false">
      <c r="A1501" s="0" t="s">
        <v>530</v>
      </c>
      <c r="B1501" s="0" t="s">
        <v>155</v>
      </c>
      <c r="C1501" s="0" t="s">
        <v>732</v>
      </c>
      <c r="D1501" s="0" t="n">
        <v>0.819618213491702</v>
      </c>
      <c r="E1501" s="7" t="n">
        <v>335.0625</v>
      </c>
      <c r="F1501" s="7" t="n">
        <v>4144.921875</v>
      </c>
    </row>
    <row r="1502" customFormat="false" ht="15.8" hidden="false" customHeight="false" outlineLevel="0" collapsed="false">
      <c r="A1502" s="0" t="s">
        <v>530</v>
      </c>
      <c r="B1502" s="0" t="s">
        <v>239</v>
      </c>
      <c r="C1502" s="0" t="s">
        <v>733</v>
      </c>
      <c r="D1502" s="0" t="n">
        <v>0.312427984654598</v>
      </c>
      <c r="E1502" s="7" t="n">
        <v>241.875</v>
      </c>
      <c r="F1502" s="7" t="n">
        <v>492.890625</v>
      </c>
    </row>
    <row r="1503" customFormat="false" ht="15.8" hidden="false" customHeight="false" outlineLevel="0" collapsed="false">
      <c r="A1503" s="0" t="s">
        <v>530</v>
      </c>
      <c r="B1503" s="0" t="s">
        <v>738</v>
      </c>
      <c r="C1503" s="0" t="s">
        <v>738</v>
      </c>
      <c r="D1503" s="0" t="n">
        <v>0.15</v>
      </c>
      <c r="E1503" s="7" t="n">
        <v>20</v>
      </c>
      <c r="F1503" s="7" t="n">
        <v>0</v>
      </c>
    </row>
    <row r="1504" customFormat="false" ht="15.8" hidden="false" customHeight="false" outlineLevel="0" collapsed="false">
      <c r="A1504" s="0" t="s">
        <v>677</v>
      </c>
      <c r="B1504" s="0" t="s">
        <v>155</v>
      </c>
      <c r="C1504" s="0" t="s">
        <v>734</v>
      </c>
      <c r="D1504" s="0" t="n">
        <v>0.12370985685393</v>
      </c>
      <c r="E1504" s="7" t="n">
        <v>196.875</v>
      </c>
      <c r="F1504" s="7" t="n">
        <v>492.890625</v>
      </c>
    </row>
    <row r="1505" customFormat="false" ht="15.8" hidden="false" customHeight="false" outlineLevel="0" collapsed="false">
      <c r="A1505" s="0" t="s">
        <v>677</v>
      </c>
      <c r="B1505" s="0" t="s">
        <v>239</v>
      </c>
      <c r="C1505" s="0" t="s">
        <v>735</v>
      </c>
      <c r="D1505" s="0" t="n">
        <v>0.0524666987558427</v>
      </c>
      <c r="E1505" s="7" t="n">
        <v>196.875</v>
      </c>
      <c r="F1505" s="7" t="n">
        <v>492.890625</v>
      </c>
    </row>
    <row r="1506" customFormat="false" ht="15.8" hidden="false" customHeight="false" outlineLevel="0" collapsed="false">
      <c r="A1506" s="0" t="s">
        <v>677</v>
      </c>
      <c r="B1506" s="0" t="s">
        <v>155</v>
      </c>
      <c r="C1506" s="0" t="s">
        <v>736</v>
      </c>
      <c r="D1506" s="0" t="n">
        <v>0.173193799595502</v>
      </c>
      <c r="E1506" s="7" t="n">
        <v>209.0625</v>
      </c>
      <c r="F1506" s="7" t="n">
        <v>972.421875</v>
      </c>
    </row>
    <row r="1507" customFormat="false" ht="15.8" hidden="false" customHeight="false" outlineLevel="0" collapsed="false">
      <c r="A1507" s="0" t="s">
        <v>677</v>
      </c>
      <c r="B1507" s="0" t="s">
        <v>239</v>
      </c>
      <c r="C1507" s="0" t="s">
        <v>737</v>
      </c>
      <c r="D1507" s="0" t="n">
        <v>0.0734533782581797</v>
      </c>
      <c r="E1507" s="7" t="n">
        <v>196.875</v>
      </c>
      <c r="F1507" s="7" t="n">
        <v>492.890625</v>
      </c>
    </row>
    <row r="1508" customFormat="false" ht="15.8" hidden="false" customHeight="false" outlineLevel="0" collapsed="false">
      <c r="A1508" s="0" t="s">
        <v>677</v>
      </c>
      <c r="B1508" s="0" t="s">
        <v>155</v>
      </c>
      <c r="C1508" s="0" t="s">
        <v>732</v>
      </c>
      <c r="D1508" s="0" t="n">
        <v>0.818883213217504</v>
      </c>
      <c r="E1508" s="7" t="n">
        <v>335.0625</v>
      </c>
      <c r="F1508" s="7" t="n">
        <v>4144.921875</v>
      </c>
    </row>
    <row r="1509" customFormat="false" ht="15.8" hidden="false" customHeight="false" outlineLevel="0" collapsed="false">
      <c r="A1509" s="0" t="s">
        <v>677</v>
      </c>
      <c r="B1509" s="0" t="s">
        <v>239</v>
      </c>
      <c r="C1509" s="0" t="s">
        <v>733</v>
      </c>
      <c r="D1509" s="0" t="n">
        <v>0.312567567056084</v>
      </c>
      <c r="E1509" s="7" t="n">
        <v>241.875</v>
      </c>
      <c r="F1509" s="7" t="n">
        <v>492.890625</v>
      </c>
    </row>
    <row r="1510" customFormat="false" ht="15.8" hidden="false" customHeight="false" outlineLevel="0" collapsed="false">
      <c r="A1510" s="0" t="s">
        <v>677</v>
      </c>
      <c r="B1510" s="0" t="s">
        <v>738</v>
      </c>
      <c r="C1510" s="0" t="s">
        <v>738</v>
      </c>
      <c r="D1510" s="0" t="n">
        <v>0.15</v>
      </c>
      <c r="E1510" s="7" t="n">
        <v>20</v>
      </c>
      <c r="F1510" s="7" t="n">
        <v>0</v>
      </c>
    </row>
    <row r="1511" customFormat="false" ht="15.8" hidden="false" customHeight="false" outlineLevel="0" collapsed="false">
      <c r="A1511" s="0" t="s">
        <v>929</v>
      </c>
      <c r="B1511" s="0" t="s">
        <v>155</v>
      </c>
      <c r="C1511" s="0" t="s">
        <v>732</v>
      </c>
      <c r="D1511" s="0" t="n">
        <v>0.338466069836819</v>
      </c>
      <c r="E1511" s="7" t="n">
        <v>195.904314677367</v>
      </c>
      <c r="F1511" s="7" t="n">
        <v>4144.921875</v>
      </c>
    </row>
    <row r="1512" customFormat="false" ht="15.8" hidden="false" customHeight="false" outlineLevel="0" collapsed="false">
      <c r="A1512" s="0" t="s">
        <v>929</v>
      </c>
      <c r="B1512" s="0" t="s">
        <v>155</v>
      </c>
      <c r="C1512" s="0" t="s">
        <v>734</v>
      </c>
      <c r="D1512" s="0" t="n">
        <v>0.0639390890812998</v>
      </c>
      <c r="E1512" s="7" t="n">
        <v>90.1218987603058</v>
      </c>
      <c r="F1512" s="7" t="n">
        <v>492.890625</v>
      </c>
    </row>
    <row r="1513" customFormat="false" ht="15.8" hidden="false" customHeight="false" outlineLevel="0" collapsed="false">
      <c r="A1513" s="0" t="s">
        <v>929</v>
      </c>
      <c r="B1513" s="0" t="s">
        <v>155</v>
      </c>
      <c r="C1513" s="0" t="s">
        <v>736</v>
      </c>
      <c r="D1513" s="0" t="n">
        <v>0.10565601104855</v>
      </c>
      <c r="E1513" s="7" t="n">
        <v>107.047319644254</v>
      </c>
      <c r="F1513" s="7" t="n">
        <v>972.421875</v>
      </c>
    </row>
    <row r="1514" customFormat="false" ht="15.8" hidden="false" customHeight="false" outlineLevel="0" collapsed="false">
      <c r="A1514" s="0" t="s">
        <v>929</v>
      </c>
      <c r="B1514" s="0" t="s">
        <v>738</v>
      </c>
      <c r="C1514" s="0" t="s">
        <v>738</v>
      </c>
      <c r="D1514" s="0" t="n">
        <v>0.15</v>
      </c>
      <c r="E1514" s="7" t="n">
        <v>20</v>
      </c>
      <c r="F1514" s="7" t="n">
        <v>0</v>
      </c>
    </row>
    <row r="1515" customFormat="false" ht="15.8" hidden="false" customHeight="false" outlineLevel="0" collapsed="false">
      <c r="A1515" s="0" t="s">
        <v>930</v>
      </c>
      <c r="B1515" s="0" t="s">
        <v>155</v>
      </c>
      <c r="C1515" s="0" t="s">
        <v>732</v>
      </c>
      <c r="D1515" s="0" t="n">
        <v>0.338466069836819</v>
      </c>
      <c r="E1515" s="7" t="n">
        <v>195.904314677367</v>
      </c>
      <c r="F1515" s="7" t="n">
        <v>4144.921875</v>
      </c>
    </row>
    <row r="1516" customFormat="false" ht="15.8" hidden="false" customHeight="false" outlineLevel="0" collapsed="false">
      <c r="A1516" s="0" t="s">
        <v>930</v>
      </c>
      <c r="B1516" s="0" t="s">
        <v>155</v>
      </c>
      <c r="C1516" s="0" t="s">
        <v>734</v>
      </c>
      <c r="D1516" s="0" t="n">
        <v>0.0639390890812998</v>
      </c>
      <c r="E1516" s="7" t="n">
        <v>90.1218987603058</v>
      </c>
      <c r="F1516" s="7" t="n">
        <v>492.890625</v>
      </c>
    </row>
    <row r="1517" customFormat="false" ht="15.8" hidden="false" customHeight="false" outlineLevel="0" collapsed="false">
      <c r="A1517" s="0" t="s">
        <v>930</v>
      </c>
      <c r="B1517" s="0" t="s">
        <v>155</v>
      </c>
      <c r="C1517" s="0" t="s">
        <v>736</v>
      </c>
      <c r="D1517" s="0" t="n">
        <v>0.10565601104855</v>
      </c>
      <c r="E1517" s="7" t="n">
        <v>107.047319644254</v>
      </c>
      <c r="F1517" s="7" t="n">
        <v>972.421875</v>
      </c>
    </row>
    <row r="1518" customFormat="false" ht="15.8" hidden="false" customHeight="false" outlineLevel="0" collapsed="false">
      <c r="A1518" s="0" t="s">
        <v>930</v>
      </c>
      <c r="B1518" s="0" t="s">
        <v>738</v>
      </c>
      <c r="C1518" s="0" t="s">
        <v>738</v>
      </c>
      <c r="D1518" s="0" t="n">
        <v>0.15</v>
      </c>
      <c r="E1518" s="7" t="n">
        <v>20</v>
      </c>
      <c r="F1518" s="7" t="n">
        <v>0</v>
      </c>
    </row>
    <row r="1519" customFormat="false" ht="15.8" hidden="false" customHeight="false" outlineLevel="0" collapsed="false">
      <c r="A1519" s="0" t="s">
        <v>931</v>
      </c>
      <c r="B1519" s="0" t="s">
        <v>155</v>
      </c>
      <c r="C1519" s="0" t="s">
        <v>732</v>
      </c>
      <c r="D1519" s="0" t="n">
        <v>0.338466069836819</v>
      </c>
      <c r="E1519" s="7" t="n">
        <v>195.904314677367</v>
      </c>
      <c r="F1519" s="7" t="n">
        <v>4144.921875</v>
      </c>
    </row>
    <row r="1520" customFormat="false" ht="15.8" hidden="false" customHeight="false" outlineLevel="0" collapsed="false">
      <c r="A1520" s="0" t="s">
        <v>931</v>
      </c>
      <c r="B1520" s="0" t="s">
        <v>155</v>
      </c>
      <c r="C1520" s="0" t="s">
        <v>734</v>
      </c>
      <c r="D1520" s="0" t="n">
        <v>0.0639390890812998</v>
      </c>
      <c r="E1520" s="7" t="n">
        <v>90.1218987603058</v>
      </c>
      <c r="F1520" s="7" t="n">
        <v>492.890625</v>
      </c>
    </row>
    <row r="1521" customFormat="false" ht="15.8" hidden="false" customHeight="false" outlineLevel="0" collapsed="false">
      <c r="A1521" s="0" t="s">
        <v>931</v>
      </c>
      <c r="B1521" s="0" t="s">
        <v>155</v>
      </c>
      <c r="C1521" s="0" t="s">
        <v>736</v>
      </c>
      <c r="D1521" s="0" t="n">
        <v>0.10565601104855</v>
      </c>
      <c r="E1521" s="7" t="n">
        <v>107.047319644254</v>
      </c>
      <c r="F1521" s="7" t="n">
        <v>972.421875</v>
      </c>
    </row>
    <row r="1522" customFormat="false" ht="15.8" hidden="false" customHeight="false" outlineLevel="0" collapsed="false">
      <c r="A1522" s="0" t="s">
        <v>931</v>
      </c>
      <c r="B1522" s="0" t="s">
        <v>738</v>
      </c>
      <c r="C1522" s="0" t="s">
        <v>738</v>
      </c>
      <c r="D1522" s="0" t="n">
        <v>0.15</v>
      </c>
      <c r="E1522" s="7" t="n">
        <v>20</v>
      </c>
      <c r="F1522" s="7" t="n">
        <v>0</v>
      </c>
    </row>
    <row r="1523" customFormat="false" ht="15.8" hidden="false" customHeight="false" outlineLevel="0" collapsed="false">
      <c r="A1523" s="0" t="s">
        <v>932</v>
      </c>
      <c r="B1523" s="0" t="s">
        <v>155</v>
      </c>
      <c r="C1523" s="0" t="s">
        <v>732</v>
      </c>
      <c r="D1523" s="0" t="n">
        <v>0.338466069836819</v>
      </c>
      <c r="E1523" s="7" t="n">
        <v>195.904314677367</v>
      </c>
      <c r="F1523" s="7" t="n">
        <v>4144.921875</v>
      </c>
    </row>
    <row r="1524" customFormat="false" ht="15.8" hidden="false" customHeight="false" outlineLevel="0" collapsed="false">
      <c r="A1524" s="0" t="s">
        <v>932</v>
      </c>
      <c r="B1524" s="0" t="s">
        <v>155</v>
      </c>
      <c r="C1524" s="0" t="s">
        <v>734</v>
      </c>
      <c r="D1524" s="0" t="n">
        <v>0.0639390890812998</v>
      </c>
      <c r="E1524" s="7" t="n">
        <v>90.1218987603058</v>
      </c>
      <c r="F1524" s="7" t="n">
        <v>492.890625</v>
      </c>
    </row>
    <row r="1525" customFormat="false" ht="15.8" hidden="false" customHeight="false" outlineLevel="0" collapsed="false">
      <c r="A1525" s="0" t="s">
        <v>932</v>
      </c>
      <c r="B1525" s="0" t="s">
        <v>155</v>
      </c>
      <c r="C1525" s="0" t="s">
        <v>736</v>
      </c>
      <c r="D1525" s="0" t="n">
        <v>0.10565601104855</v>
      </c>
      <c r="E1525" s="7" t="n">
        <v>107.047319644254</v>
      </c>
      <c r="F1525" s="7" t="n">
        <v>972.421875</v>
      </c>
    </row>
    <row r="1526" customFormat="false" ht="15.8" hidden="false" customHeight="false" outlineLevel="0" collapsed="false">
      <c r="A1526" s="0" t="s">
        <v>932</v>
      </c>
      <c r="B1526" s="0" t="s">
        <v>738</v>
      </c>
      <c r="C1526" s="0" t="s">
        <v>738</v>
      </c>
      <c r="D1526" s="0" t="n">
        <v>0.15</v>
      </c>
      <c r="E1526" s="7" t="n">
        <v>20</v>
      </c>
      <c r="F1526" s="7" t="n">
        <v>0</v>
      </c>
    </row>
    <row r="1527" customFormat="false" ht="15.8" hidden="false" customHeight="false" outlineLevel="0" collapsed="false">
      <c r="A1527" s="0" t="s">
        <v>933</v>
      </c>
      <c r="B1527" s="0" t="s">
        <v>155</v>
      </c>
      <c r="C1527" s="0" t="s">
        <v>732</v>
      </c>
      <c r="D1527" s="0" t="n">
        <v>0.338466069836819</v>
      </c>
      <c r="E1527" s="7" t="n">
        <v>195.904314677367</v>
      </c>
      <c r="F1527" s="7" t="n">
        <v>4144.921875</v>
      </c>
    </row>
    <row r="1528" customFormat="false" ht="15.8" hidden="false" customHeight="false" outlineLevel="0" collapsed="false">
      <c r="A1528" s="0" t="s">
        <v>933</v>
      </c>
      <c r="B1528" s="0" t="s">
        <v>155</v>
      </c>
      <c r="C1528" s="0" t="s">
        <v>734</v>
      </c>
      <c r="D1528" s="0" t="n">
        <v>0.0639390890812998</v>
      </c>
      <c r="E1528" s="7" t="n">
        <v>90.1218987603058</v>
      </c>
      <c r="F1528" s="7" t="n">
        <v>492.890625</v>
      </c>
    </row>
    <row r="1529" customFormat="false" ht="15.8" hidden="false" customHeight="false" outlineLevel="0" collapsed="false">
      <c r="A1529" s="0" t="s">
        <v>933</v>
      </c>
      <c r="B1529" s="0" t="s">
        <v>155</v>
      </c>
      <c r="C1529" s="0" t="s">
        <v>736</v>
      </c>
      <c r="D1529" s="0" t="n">
        <v>0.10565601104855</v>
      </c>
      <c r="E1529" s="7" t="n">
        <v>107.047319644254</v>
      </c>
      <c r="F1529" s="7" t="n">
        <v>972.421875</v>
      </c>
    </row>
    <row r="1530" customFormat="false" ht="15.8" hidden="false" customHeight="false" outlineLevel="0" collapsed="false">
      <c r="A1530" s="0" t="s">
        <v>933</v>
      </c>
      <c r="B1530" s="0" t="s">
        <v>738</v>
      </c>
      <c r="C1530" s="0" t="s">
        <v>738</v>
      </c>
      <c r="D1530" s="0" t="n">
        <v>0.15</v>
      </c>
      <c r="E1530" s="7" t="n">
        <v>20</v>
      </c>
      <c r="F1530" s="7" t="n">
        <v>0</v>
      </c>
    </row>
    <row r="1531" customFormat="false" ht="15.8" hidden="false" customHeight="false" outlineLevel="0" collapsed="false">
      <c r="A1531" s="0" t="s">
        <v>255</v>
      </c>
      <c r="B1531" s="0" t="s">
        <v>155</v>
      </c>
      <c r="C1531" s="0" t="s">
        <v>734</v>
      </c>
      <c r="D1531" s="0" t="n">
        <v>0.0746101681667978</v>
      </c>
      <c r="E1531" s="7" t="n">
        <v>23.333333</v>
      </c>
      <c r="F1531" s="7" t="n">
        <v>0</v>
      </c>
    </row>
    <row r="1532" customFormat="false" ht="15.8" hidden="false" customHeight="false" outlineLevel="0" collapsed="false">
      <c r="A1532" s="0" t="s">
        <v>255</v>
      </c>
      <c r="B1532" s="0" t="s">
        <v>239</v>
      </c>
      <c r="C1532" s="0" t="s">
        <v>735</v>
      </c>
      <c r="D1532" s="0" t="n">
        <v>0</v>
      </c>
      <c r="E1532" s="7" t="n">
        <v>0</v>
      </c>
      <c r="F1532" s="7" t="n">
        <v>0</v>
      </c>
    </row>
    <row r="1533" customFormat="false" ht="15.8" hidden="false" customHeight="false" outlineLevel="0" collapsed="false">
      <c r="A1533" s="0" t="s">
        <v>255</v>
      </c>
      <c r="B1533" s="0" t="s">
        <v>155</v>
      </c>
      <c r="C1533" s="0" t="s">
        <v>736</v>
      </c>
      <c r="D1533" s="0" t="n">
        <v>0.155437850347496</v>
      </c>
      <c r="E1533" s="7" t="n">
        <v>50.249999635</v>
      </c>
      <c r="F1533" s="7" t="n">
        <v>603.85416595625</v>
      </c>
    </row>
    <row r="1534" customFormat="false" ht="15.8" hidden="false" customHeight="false" outlineLevel="0" collapsed="false">
      <c r="A1534" s="0" t="s">
        <v>255</v>
      </c>
      <c r="B1534" s="0" t="s">
        <v>239</v>
      </c>
      <c r="C1534" s="0" t="s">
        <v>737</v>
      </c>
      <c r="D1534" s="0" t="n">
        <v>0</v>
      </c>
      <c r="E1534" s="7" t="n">
        <v>0</v>
      </c>
      <c r="F1534" s="7" t="n">
        <v>0</v>
      </c>
    </row>
    <row r="1535" customFormat="false" ht="15.8" hidden="false" customHeight="false" outlineLevel="0" collapsed="false">
      <c r="A1535" s="0" t="s">
        <v>255</v>
      </c>
      <c r="B1535" s="0" t="s">
        <v>155</v>
      </c>
      <c r="C1535" s="0" t="s">
        <v>732</v>
      </c>
      <c r="D1535" s="0" t="n">
        <v>0.690834890433313</v>
      </c>
      <c r="E1535" s="7" t="n">
        <v>161.249999635</v>
      </c>
      <c r="F1535" s="7" t="n">
        <v>603.85416595625</v>
      </c>
    </row>
    <row r="1536" customFormat="false" ht="15.8" hidden="false" customHeight="false" outlineLevel="0" collapsed="false">
      <c r="A1536" s="0" t="s">
        <v>255</v>
      </c>
      <c r="B1536" s="0" t="s">
        <v>239</v>
      </c>
      <c r="C1536" s="0" t="s">
        <v>733</v>
      </c>
      <c r="D1536" s="0" t="n">
        <v>0.207269122533152</v>
      </c>
      <c r="E1536" s="7" t="n">
        <v>30</v>
      </c>
      <c r="F1536" s="7" t="n">
        <v>0</v>
      </c>
    </row>
    <row r="1537" customFormat="false" ht="15.8" hidden="false" customHeight="false" outlineLevel="0" collapsed="false">
      <c r="A1537" s="0" t="s">
        <v>255</v>
      </c>
      <c r="B1537" s="0" t="s">
        <v>738</v>
      </c>
      <c r="C1537" s="0" t="s">
        <v>738</v>
      </c>
      <c r="D1537" s="0" t="n">
        <v>0.15</v>
      </c>
      <c r="E1537" s="7" t="n">
        <v>20</v>
      </c>
      <c r="F1537" s="7" t="n">
        <v>0</v>
      </c>
    </row>
    <row r="1538" customFormat="false" ht="15.8" hidden="false" customHeight="false" outlineLevel="0" collapsed="false">
      <c r="A1538" s="0" t="s">
        <v>477</v>
      </c>
      <c r="B1538" s="0" t="s">
        <v>155</v>
      </c>
      <c r="C1538" s="0" t="s">
        <v>734</v>
      </c>
      <c r="D1538" s="0" t="n">
        <v>0.073693997861655</v>
      </c>
      <c r="E1538" s="7" t="n">
        <v>23.333333</v>
      </c>
      <c r="F1538" s="7" t="n">
        <v>0</v>
      </c>
    </row>
    <row r="1539" customFormat="false" ht="15.8" hidden="false" customHeight="false" outlineLevel="0" collapsed="false">
      <c r="A1539" s="0" t="s">
        <v>477</v>
      </c>
      <c r="B1539" s="0" t="s">
        <v>239</v>
      </c>
      <c r="C1539" s="0" t="s">
        <v>735</v>
      </c>
      <c r="D1539" s="0" t="n">
        <v>0</v>
      </c>
      <c r="E1539" s="7" t="n">
        <v>0</v>
      </c>
      <c r="F1539" s="7" t="n">
        <v>0</v>
      </c>
    </row>
    <row r="1540" customFormat="false" ht="15.8" hidden="false" customHeight="false" outlineLevel="0" collapsed="false">
      <c r="A1540" s="0" t="s">
        <v>477</v>
      </c>
      <c r="B1540" s="0" t="s">
        <v>155</v>
      </c>
      <c r="C1540" s="0" t="s">
        <v>736</v>
      </c>
      <c r="D1540" s="0" t="n">
        <v>0.153529162211781</v>
      </c>
      <c r="E1540" s="7" t="n">
        <v>50.249999635</v>
      </c>
      <c r="F1540" s="7" t="n">
        <v>603.85416595625</v>
      </c>
    </row>
    <row r="1541" customFormat="false" ht="15.8" hidden="false" customHeight="false" outlineLevel="0" collapsed="false">
      <c r="A1541" s="0" t="s">
        <v>477</v>
      </c>
      <c r="B1541" s="0" t="s">
        <v>239</v>
      </c>
      <c r="C1541" s="0" t="s">
        <v>737</v>
      </c>
      <c r="D1541" s="0" t="n">
        <v>0</v>
      </c>
      <c r="E1541" s="7" t="n">
        <v>0</v>
      </c>
      <c r="F1541" s="7" t="n">
        <v>0</v>
      </c>
    </row>
    <row r="1542" customFormat="false" ht="15.8" hidden="false" customHeight="false" outlineLevel="0" collapsed="false">
      <c r="A1542" s="0" t="s">
        <v>477</v>
      </c>
      <c r="B1542" s="0" t="s">
        <v>155</v>
      </c>
      <c r="C1542" s="0" t="s">
        <v>732</v>
      </c>
      <c r="D1542" s="0" t="n">
        <v>0.682351832052361</v>
      </c>
      <c r="E1542" s="7" t="n">
        <v>161.249999635</v>
      </c>
      <c r="F1542" s="7" t="n">
        <v>603.85416595625</v>
      </c>
    </row>
    <row r="1543" customFormat="false" ht="15.8" hidden="false" customHeight="false" outlineLevel="0" collapsed="false">
      <c r="A1543" s="0" t="s">
        <v>477</v>
      </c>
      <c r="B1543" s="0" t="s">
        <v>239</v>
      </c>
      <c r="C1543" s="0" t="s">
        <v>733</v>
      </c>
      <c r="D1543" s="0" t="n">
        <v>0.196492375459723</v>
      </c>
      <c r="E1543" s="7" t="n">
        <v>30</v>
      </c>
      <c r="F1543" s="7" t="n">
        <v>0</v>
      </c>
    </row>
    <row r="1544" customFormat="false" ht="15.8" hidden="false" customHeight="false" outlineLevel="0" collapsed="false">
      <c r="A1544" s="0" t="s">
        <v>477</v>
      </c>
      <c r="B1544" s="0" t="s">
        <v>738</v>
      </c>
      <c r="C1544" s="0" t="s">
        <v>738</v>
      </c>
      <c r="D1544" s="0" t="n">
        <v>0.15</v>
      </c>
      <c r="E1544" s="7" t="n">
        <v>20</v>
      </c>
      <c r="F1544" s="7" t="n">
        <v>0</v>
      </c>
    </row>
    <row r="1545" customFormat="false" ht="15.8" hidden="false" customHeight="false" outlineLevel="0" collapsed="false">
      <c r="A1545" s="0" t="s">
        <v>616</v>
      </c>
      <c r="B1545" s="0" t="s">
        <v>155</v>
      </c>
      <c r="C1545" s="0" t="s">
        <v>734</v>
      </c>
      <c r="D1545" s="0" t="n">
        <v>0.0737952369417928</v>
      </c>
      <c r="E1545" s="7" t="n">
        <v>23.333333</v>
      </c>
      <c r="F1545" s="7" t="n">
        <v>0</v>
      </c>
    </row>
    <row r="1546" customFormat="false" ht="15.8" hidden="false" customHeight="false" outlineLevel="0" collapsed="false">
      <c r="A1546" s="0" t="s">
        <v>616</v>
      </c>
      <c r="B1546" s="0" t="s">
        <v>239</v>
      </c>
      <c r="C1546" s="0" t="s">
        <v>735</v>
      </c>
      <c r="D1546" s="0" t="n">
        <v>0</v>
      </c>
      <c r="E1546" s="7" t="n">
        <v>0</v>
      </c>
      <c r="F1546" s="7" t="n">
        <v>0</v>
      </c>
    </row>
    <row r="1547" customFormat="false" ht="15.8" hidden="false" customHeight="false" outlineLevel="0" collapsed="false">
      <c r="A1547" s="0" t="s">
        <v>616</v>
      </c>
      <c r="B1547" s="0" t="s">
        <v>155</v>
      </c>
      <c r="C1547" s="0" t="s">
        <v>736</v>
      </c>
      <c r="D1547" s="0" t="n">
        <v>0.153740076962068</v>
      </c>
      <c r="E1547" s="7" t="n">
        <v>50.249999635</v>
      </c>
      <c r="F1547" s="7" t="n">
        <v>603.85416595625</v>
      </c>
    </row>
    <row r="1548" customFormat="false" ht="15.8" hidden="false" customHeight="false" outlineLevel="0" collapsed="false">
      <c r="A1548" s="0" t="s">
        <v>616</v>
      </c>
      <c r="B1548" s="0" t="s">
        <v>239</v>
      </c>
      <c r="C1548" s="0" t="s">
        <v>737</v>
      </c>
      <c r="D1548" s="0" t="n">
        <v>0</v>
      </c>
      <c r="E1548" s="7" t="n">
        <v>0</v>
      </c>
      <c r="F1548" s="7" t="n">
        <v>0</v>
      </c>
    </row>
    <row r="1549" customFormat="false" ht="15.8" hidden="false" customHeight="false" outlineLevel="0" collapsed="false">
      <c r="A1549" s="0" t="s">
        <v>616</v>
      </c>
      <c r="B1549" s="0" t="s">
        <v>155</v>
      </c>
      <c r="C1549" s="0" t="s">
        <v>732</v>
      </c>
      <c r="D1549" s="0" t="n">
        <v>0.683289230942526</v>
      </c>
      <c r="E1549" s="7" t="n">
        <v>161.249999635</v>
      </c>
      <c r="F1549" s="7" t="n">
        <v>603.85416595625</v>
      </c>
    </row>
    <row r="1550" customFormat="false" ht="15.8" hidden="false" customHeight="false" outlineLevel="0" collapsed="false">
      <c r="A1550" s="0" t="s">
        <v>616</v>
      </c>
      <c r="B1550" s="0" t="s">
        <v>239</v>
      </c>
      <c r="C1550" s="0" t="s">
        <v>733</v>
      </c>
      <c r="D1550" s="0" t="n">
        <v>0.19775821171754</v>
      </c>
      <c r="E1550" s="7" t="n">
        <v>30</v>
      </c>
      <c r="F1550" s="7" t="n">
        <v>0</v>
      </c>
    </row>
    <row r="1551" customFormat="false" ht="15.8" hidden="false" customHeight="false" outlineLevel="0" collapsed="false">
      <c r="A1551" s="0" t="s">
        <v>616</v>
      </c>
      <c r="B1551" s="0" t="s">
        <v>738</v>
      </c>
      <c r="C1551" s="0" t="s">
        <v>738</v>
      </c>
      <c r="D1551" s="0" t="n">
        <v>0.15</v>
      </c>
      <c r="E1551" s="7" t="n">
        <v>20</v>
      </c>
      <c r="F1551" s="7" t="n">
        <v>0</v>
      </c>
    </row>
    <row r="1552" customFormat="false" ht="15.8" hidden="false" customHeight="false" outlineLevel="0" collapsed="false">
      <c r="A1552" s="0" t="s">
        <v>934</v>
      </c>
      <c r="B1552" s="0" t="s">
        <v>155</v>
      </c>
      <c r="C1552" s="0" t="s">
        <v>732</v>
      </c>
      <c r="D1552" s="0" t="n">
        <v>0.356500741308409</v>
      </c>
      <c r="E1552" s="7" t="n">
        <v>174.803392128557</v>
      </c>
      <c r="F1552" s="7" t="n">
        <v>603.85416595625</v>
      </c>
    </row>
    <row r="1553" customFormat="false" ht="15.8" hidden="false" customHeight="false" outlineLevel="0" collapsed="false">
      <c r="A1553" s="0" t="s">
        <v>934</v>
      </c>
      <c r="B1553" s="0" t="s">
        <v>155</v>
      </c>
      <c r="C1553" s="0" t="s">
        <v>734</v>
      </c>
      <c r="D1553" s="0" t="n">
        <v>0.0346518720551774</v>
      </c>
      <c r="E1553" s="7" t="n">
        <v>61.287292896322</v>
      </c>
      <c r="F1553" s="7" t="n">
        <v>0</v>
      </c>
    </row>
    <row r="1554" customFormat="false" ht="15.8" hidden="false" customHeight="false" outlineLevel="0" collapsed="false">
      <c r="A1554" s="0" t="s">
        <v>934</v>
      </c>
      <c r="B1554" s="0" t="s">
        <v>155</v>
      </c>
      <c r="C1554" s="0" t="s">
        <v>736</v>
      </c>
      <c r="D1554" s="0" t="n">
        <v>0.0721914001149527</v>
      </c>
      <c r="E1554" s="7" t="n">
        <v>68.6708540238518</v>
      </c>
      <c r="F1554" s="7" t="n">
        <v>603.85416595625</v>
      </c>
    </row>
    <row r="1555" customFormat="false" ht="15.8" hidden="false" customHeight="false" outlineLevel="0" collapsed="false">
      <c r="A1555" s="0" t="s">
        <v>934</v>
      </c>
      <c r="B1555" s="0" t="s">
        <v>738</v>
      </c>
      <c r="C1555" s="0" t="s">
        <v>738</v>
      </c>
      <c r="D1555" s="0" t="n">
        <v>0.15</v>
      </c>
      <c r="E1555" s="7" t="n">
        <v>20</v>
      </c>
      <c r="F1555" s="7" t="n">
        <v>0</v>
      </c>
    </row>
    <row r="1556" customFormat="false" ht="15.8" hidden="false" customHeight="false" outlineLevel="0" collapsed="false">
      <c r="A1556" s="0" t="s">
        <v>935</v>
      </c>
      <c r="B1556" s="0" t="s">
        <v>155</v>
      </c>
      <c r="C1556" s="0" t="s">
        <v>732</v>
      </c>
      <c r="D1556" s="0" t="n">
        <v>0.356500741308409</v>
      </c>
      <c r="E1556" s="7" t="n">
        <v>174.803392128557</v>
      </c>
      <c r="F1556" s="7" t="n">
        <v>603.85416595625</v>
      </c>
    </row>
    <row r="1557" customFormat="false" ht="15.8" hidden="false" customHeight="false" outlineLevel="0" collapsed="false">
      <c r="A1557" s="0" t="s">
        <v>935</v>
      </c>
      <c r="B1557" s="0" t="s">
        <v>155</v>
      </c>
      <c r="C1557" s="0" t="s">
        <v>734</v>
      </c>
      <c r="D1557" s="0" t="n">
        <v>0.0346518720551774</v>
      </c>
      <c r="E1557" s="7" t="n">
        <v>61.287292896322</v>
      </c>
      <c r="F1557" s="7" t="n">
        <v>0</v>
      </c>
    </row>
    <row r="1558" customFormat="false" ht="15.8" hidden="false" customHeight="false" outlineLevel="0" collapsed="false">
      <c r="A1558" s="0" t="s">
        <v>935</v>
      </c>
      <c r="B1558" s="0" t="s">
        <v>155</v>
      </c>
      <c r="C1558" s="0" t="s">
        <v>736</v>
      </c>
      <c r="D1558" s="0" t="n">
        <v>0.0721914001149527</v>
      </c>
      <c r="E1558" s="7" t="n">
        <v>68.6708540238518</v>
      </c>
      <c r="F1558" s="7" t="n">
        <v>603.85416595625</v>
      </c>
    </row>
    <row r="1559" customFormat="false" ht="15.8" hidden="false" customHeight="false" outlineLevel="0" collapsed="false">
      <c r="A1559" s="0" t="s">
        <v>935</v>
      </c>
      <c r="B1559" s="0" t="s">
        <v>738</v>
      </c>
      <c r="C1559" s="0" t="s">
        <v>738</v>
      </c>
      <c r="D1559" s="0" t="n">
        <v>0.15</v>
      </c>
      <c r="E1559" s="7" t="n">
        <v>20</v>
      </c>
      <c r="F1559" s="7" t="n">
        <v>0</v>
      </c>
    </row>
    <row r="1560" customFormat="false" ht="15.8" hidden="false" customHeight="false" outlineLevel="0" collapsed="false">
      <c r="A1560" s="0" t="s">
        <v>936</v>
      </c>
      <c r="B1560" s="0" t="s">
        <v>155</v>
      </c>
      <c r="C1560" s="0" t="s">
        <v>732</v>
      </c>
      <c r="D1560" s="0" t="n">
        <v>0.356500741308409</v>
      </c>
      <c r="E1560" s="7" t="n">
        <v>174.803392128557</v>
      </c>
      <c r="F1560" s="7" t="n">
        <v>603.85416595625</v>
      </c>
    </row>
    <row r="1561" customFormat="false" ht="15.8" hidden="false" customHeight="false" outlineLevel="0" collapsed="false">
      <c r="A1561" s="0" t="s">
        <v>936</v>
      </c>
      <c r="B1561" s="0" t="s">
        <v>155</v>
      </c>
      <c r="C1561" s="0" t="s">
        <v>734</v>
      </c>
      <c r="D1561" s="0" t="n">
        <v>0.0346518720551774</v>
      </c>
      <c r="E1561" s="7" t="n">
        <v>61.287292896322</v>
      </c>
      <c r="F1561" s="7" t="n">
        <v>0</v>
      </c>
    </row>
    <row r="1562" customFormat="false" ht="15.8" hidden="false" customHeight="false" outlineLevel="0" collapsed="false">
      <c r="A1562" s="0" t="s">
        <v>936</v>
      </c>
      <c r="B1562" s="0" t="s">
        <v>155</v>
      </c>
      <c r="C1562" s="0" t="s">
        <v>736</v>
      </c>
      <c r="D1562" s="0" t="n">
        <v>0.0721914001149527</v>
      </c>
      <c r="E1562" s="7" t="n">
        <v>68.6708540238518</v>
      </c>
      <c r="F1562" s="7" t="n">
        <v>603.85416595625</v>
      </c>
    </row>
    <row r="1563" customFormat="false" ht="15.8" hidden="false" customHeight="false" outlineLevel="0" collapsed="false">
      <c r="A1563" s="0" t="s">
        <v>936</v>
      </c>
      <c r="B1563" s="0" t="s">
        <v>738</v>
      </c>
      <c r="C1563" s="0" t="s">
        <v>738</v>
      </c>
      <c r="D1563" s="0" t="n">
        <v>0.15</v>
      </c>
      <c r="E1563" s="7" t="n">
        <v>20</v>
      </c>
      <c r="F1563" s="7" t="n">
        <v>0</v>
      </c>
    </row>
    <row r="1564" customFormat="false" ht="15.8" hidden="false" customHeight="false" outlineLevel="0" collapsed="false">
      <c r="A1564" s="0" t="s">
        <v>937</v>
      </c>
      <c r="B1564" s="0" t="s">
        <v>155</v>
      </c>
      <c r="C1564" s="0" t="s">
        <v>732</v>
      </c>
      <c r="D1564" s="0" t="n">
        <v>0.356500741308409</v>
      </c>
      <c r="E1564" s="7" t="n">
        <v>174.803392128557</v>
      </c>
      <c r="F1564" s="7" t="n">
        <v>603.85416595625</v>
      </c>
    </row>
    <row r="1565" customFormat="false" ht="15.8" hidden="false" customHeight="false" outlineLevel="0" collapsed="false">
      <c r="A1565" s="0" t="s">
        <v>937</v>
      </c>
      <c r="B1565" s="0" t="s">
        <v>155</v>
      </c>
      <c r="C1565" s="0" t="s">
        <v>734</v>
      </c>
      <c r="D1565" s="0" t="n">
        <v>0.0346518720551774</v>
      </c>
      <c r="E1565" s="7" t="n">
        <v>61.287292896322</v>
      </c>
      <c r="F1565" s="7" t="n">
        <v>0</v>
      </c>
    </row>
    <row r="1566" customFormat="false" ht="15.8" hidden="false" customHeight="false" outlineLevel="0" collapsed="false">
      <c r="A1566" s="0" t="s">
        <v>937</v>
      </c>
      <c r="B1566" s="0" t="s">
        <v>155</v>
      </c>
      <c r="C1566" s="0" t="s">
        <v>736</v>
      </c>
      <c r="D1566" s="0" t="n">
        <v>0.0721914001149527</v>
      </c>
      <c r="E1566" s="7" t="n">
        <v>68.6708540238518</v>
      </c>
      <c r="F1566" s="7" t="n">
        <v>603.85416595625</v>
      </c>
    </row>
    <row r="1567" customFormat="false" ht="15.8" hidden="false" customHeight="false" outlineLevel="0" collapsed="false">
      <c r="A1567" s="0" t="s">
        <v>937</v>
      </c>
      <c r="B1567" s="0" t="s">
        <v>738</v>
      </c>
      <c r="C1567" s="0" t="s">
        <v>738</v>
      </c>
      <c r="D1567" s="0" t="n">
        <v>0.15</v>
      </c>
      <c r="E1567" s="7" t="n">
        <v>20</v>
      </c>
      <c r="F1567" s="7" t="n">
        <v>0</v>
      </c>
    </row>
    <row r="1568" customFormat="false" ht="15.8" hidden="false" customHeight="false" outlineLevel="0" collapsed="false">
      <c r="A1568" s="0" t="s">
        <v>938</v>
      </c>
      <c r="B1568" s="0" t="s">
        <v>155</v>
      </c>
      <c r="C1568" s="0" t="s">
        <v>732</v>
      </c>
      <c r="D1568" s="0" t="n">
        <v>0.356500741308409</v>
      </c>
      <c r="E1568" s="7" t="n">
        <v>174.803392128557</v>
      </c>
      <c r="F1568" s="7" t="n">
        <v>603.85416595625</v>
      </c>
    </row>
    <row r="1569" customFormat="false" ht="15.8" hidden="false" customHeight="false" outlineLevel="0" collapsed="false">
      <c r="A1569" s="0" t="s">
        <v>938</v>
      </c>
      <c r="B1569" s="0" t="s">
        <v>155</v>
      </c>
      <c r="C1569" s="0" t="s">
        <v>734</v>
      </c>
      <c r="D1569" s="0" t="n">
        <v>0.0346518720551774</v>
      </c>
      <c r="E1569" s="7" t="n">
        <v>61.287292896322</v>
      </c>
      <c r="F1569" s="7" t="n">
        <v>0</v>
      </c>
    </row>
    <row r="1570" customFormat="false" ht="15.8" hidden="false" customHeight="false" outlineLevel="0" collapsed="false">
      <c r="A1570" s="0" t="s">
        <v>938</v>
      </c>
      <c r="B1570" s="0" t="s">
        <v>155</v>
      </c>
      <c r="C1570" s="0" t="s">
        <v>736</v>
      </c>
      <c r="D1570" s="0" t="n">
        <v>0.0721914001149527</v>
      </c>
      <c r="E1570" s="7" t="n">
        <v>68.6708540238518</v>
      </c>
      <c r="F1570" s="7" t="n">
        <v>603.85416595625</v>
      </c>
    </row>
    <row r="1571" customFormat="false" ht="15.8" hidden="false" customHeight="false" outlineLevel="0" collapsed="false">
      <c r="A1571" s="0" t="s">
        <v>938</v>
      </c>
      <c r="B1571" s="0" t="s">
        <v>738</v>
      </c>
      <c r="C1571" s="0" t="s">
        <v>738</v>
      </c>
      <c r="D1571" s="0" t="n">
        <v>0.15</v>
      </c>
      <c r="E1571" s="7" t="n">
        <v>20</v>
      </c>
      <c r="F1571" s="7" t="n">
        <v>0</v>
      </c>
    </row>
    <row r="1572" customFormat="false" ht="15.8" hidden="false" customHeight="false" outlineLevel="0" collapsed="false">
      <c r="A1572" s="0" t="s">
        <v>286</v>
      </c>
      <c r="B1572" s="0" t="s">
        <v>155</v>
      </c>
      <c r="C1572" s="0" t="s">
        <v>734</v>
      </c>
      <c r="D1572" s="0" t="n">
        <v>0.0680081757681137</v>
      </c>
      <c r="E1572" s="7" t="n">
        <v>28.333333</v>
      </c>
      <c r="F1572" s="7" t="n">
        <v>74.48124912375</v>
      </c>
    </row>
    <row r="1573" customFormat="false" ht="15.8" hidden="false" customHeight="false" outlineLevel="0" collapsed="false">
      <c r="A1573" s="0" t="s">
        <v>286</v>
      </c>
      <c r="B1573" s="0" t="s">
        <v>239</v>
      </c>
      <c r="C1573" s="0" t="s">
        <v>735</v>
      </c>
      <c r="D1573" s="0" t="n">
        <v>0</v>
      </c>
      <c r="E1573" s="7" t="n">
        <v>0</v>
      </c>
      <c r="F1573" s="7" t="n">
        <v>0</v>
      </c>
    </row>
    <row r="1574" customFormat="false" ht="15.8" hidden="false" customHeight="false" outlineLevel="0" collapsed="false">
      <c r="A1574" s="0" t="s">
        <v>286</v>
      </c>
      <c r="B1574" s="0" t="s">
        <v>155</v>
      </c>
      <c r="C1574" s="0" t="s">
        <v>736</v>
      </c>
      <c r="D1574" s="0" t="n">
        <v>0.141683699516904</v>
      </c>
      <c r="E1574" s="7" t="n">
        <v>54.774999635</v>
      </c>
      <c r="F1574" s="7" t="n">
        <v>786.31874827125</v>
      </c>
    </row>
    <row r="1575" customFormat="false" ht="15.8" hidden="false" customHeight="false" outlineLevel="0" collapsed="false">
      <c r="A1575" s="0" t="s">
        <v>286</v>
      </c>
      <c r="B1575" s="0" t="s">
        <v>239</v>
      </c>
      <c r="C1575" s="0" t="s">
        <v>737</v>
      </c>
      <c r="D1575" s="0" t="n">
        <v>0</v>
      </c>
      <c r="E1575" s="7" t="n">
        <v>0</v>
      </c>
      <c r="F1575" s="7" t="n">
        <v>0</v>
      </c>
    </row>
    <row r="1576" customFormat="false" ht="15.8" hidden="false" customHeight="false" outlineLevel="0" collapsed="false">
      <c r="A1576" s="0" t="s">
        <v>286</v>
      </c>
      <c r="B1576" s="0" t="s">
        <v>155</v>
      </c>
      <c r="C1576" s="0" t="s">
        <v>732</v>
      </c>
      <c r="D1576" s="0" t="n">
        <v>0.629705331186238</v>
      </c>
      <c r="E1576" s="7" t="n">
        <v>235.774999635</v>
      </c>
      <c r="F1576" s="7" t="n">
        <v>2297.56874827125</v>
      </c>
    </row>
    <row r="1577" customFormat="false" ht="15.8" hidden="false" customHeight="false" outlineLevel="0" collapsed="false">
      <c r="A1577" s="0" t="s">
        <v>286</v>
      </c>
      <c r="B1577" s="0" t="s">
        <v>239</v>
      </c>
      <c r="C1577" s="0" t="s">
        <v>733</v>
      </c>
      <c r="D1577" s="0" t="n">
        <v>0.305930430934659</v>
      </c>
      <c r="E1577" s="7" t="n">
        <v>90</v>
      </c>
      <c r="F1577" s="7" t="n">
        <v>1585.73124912375</v>
      </c>
    </row>
    <row r="1578" customFormat="false" ht="15.8" hidden="false" customHeight="false" outlineLevel="0" collapsed="false">
      <c r="A1578" s="0" t="s">
        <v>286</v>
      </c>
      <c r="B1578" s="0" t="s">
        <v>738</v>
      </c>
      <c r="C1578" s="0" t="s">
        <v>738</v>
      </c>
      <c r="D1578" s="0" t="n">
        <v>0.15</v>
      </c>
      <c r="E1578" s="7" t="n">
        <v>20</v>
      </c>
      <c r="F1578" s="7" t="n">
        <v>0</v>
      </c>
    </row>
    <row r="1579" customFormat="false" ht="15.8" hidden="false" customHeight="false" outlineLevel="0" collapsed="false">
      <c r="A1579" s="0" t="s">
        <v>491</v>
      </c>
      <c r="B1579" s="0" t="s">
        <v>155</v>
      </c>
      <c r="C1579" s="0" t="s">
        <v>734</v>
      </c>
      <c r="D1579" s="0" t="n">
        <v>0.067740256463365</v>
      </c>
      <c r="E1579" s="7" t="n">
        <v>28.333333</v>
      </c>
      <c r="F1579" s="7" t="n">
        <v>74.48124912375</v>
      </c>
    </row>
    <row r="1580" customFormat="false" ht="15.8" hidden="false" customHeight="false" outlineLevel="0" collapsed="false">
      <c r="A1580" s="0" t="s">
        <v>491</v>
      </c>
      <c r="B1580" s="0" t="s">
        <v>239</v>
      </c>
      <c r="C1580" s="0" t="s">
        <v>735</v>
      </c>
      <c r="D1580" s="0" t="n">
        <v>0</v>
      </c>
      <c r="E1580" s="7" t="n">
        <v>0</v>
      </c>
      <c r="F1580" s="7" t="n">
        <v>0</v>
      </c>
    </row>
    <row r="1581" customFormat="false" ht="15.8" hidden="false" customHeight="false" outlineLevel="0" collapsed="false">
      <c r="A1581" s="0" t="s">
        <v>491</v>
      </c>
      <c r="B1581" s="0" t="s">
        <v>155</v>
      </c>
      <c r="C1581" s="0" t="s">
        <v>736</v>
      </c>
      <c r="D1581" s="0" t="n">
        <v>0.141125534298677</v>
      </c>
      <c r="E1581" s="7" t="n">
        <v>54.774999635</v>
      </c>
      <c r="F1581" s="7" t="n">
        <v>786.31874827125</v>
      </c>
    </row>
    <row r="1582" customFormat="false" ht="15.8" hidden="false" customHeight="false" outlineLevel="0" collapsed="false">
      <c r="A1582" s="0" t="s">
        <v>491</v>
      </c>
      <c r="B1582" s="0" t="s">
        <v>239</v>
      </c>
      <c r="C1582" s="0" t="s">
        <v>737</v>
      </c>
      <c r="D1582" s="0" t="n">
        <v>0</v>
      </c>
      <c r="E1582" s="7" t="n">
        <v>0</v>
      </c>
      <c r="F1582" s="7" t="n">
        <v>0</v>
      </c>
    </row>
    <row r="1583" customFormat="false" ht="15.8" hidden="false" customHeight="false" outlineLevel="0" collapsed="false">
      <c r="A1583" s="0" t="s">
        <v>491</v>
      </c>
      <c r="B1583" s="0" t="s">
        <v>155</v>
      </c>
      <c r="C1583" s="0" t="s">
        <v>732</v>
      </c>
      <c r="D1583" s="0" t="n">
        <v>0.627224596883009</v>
      </c>
      <c r="E1583" s="7" t="n">
        <v>235.774999635</v>
      </c>
      <c r="F1583" s="7" t="n">
        <v>2297.56874827125</v>
      </c>
    </row>
    <row r="1584" customFormat="false" ht="15.8" hidden="false" customHeight="false" outlineLevel="0" collapsed="false">
      <c r="A1584" s="0" t="s">
        <v>491</v>
      </c>
      <c r="B1584" s="0" t="s">
        <v>239</v>
      </c>
      <c r="C1584" s="0" t="s">
        <v>733</v>
      </c>
      <c r="D1584" s="0" t="n">
        <v>0.303821079883319</v>
      </c>
      <c r="E1584" s="7" t="n">
        <v>90</v>
      </c>
      <c r="F1584" s="7" t="n">
        <v>1585.73124912375</v>
      </c>
    </row>
    <row r="1585" customFormat="false" ht="15.8" hidden="false" customHeight="false" outlineLevel="0" collapsed="false">
      <c r="A1585" s="0" t="s">
        <v>491</v>
      </c>
      <c r="B1585" s="0" t="s">
        <v>738</v>
      </c>
      <c r="C1585" s="0" t="s">
        <v>738</v>
      </c>
      <c r="D1585" s="0" t="n">
        <v>0.15</v>
      </c>
      <c r="E1585" s="7" t="n">
        <v>20</v>
      </c>
      <c r="F1585" s="7" t="n">
        <v>0</v>
      </c>
    </row>
    <row r="1586" customFormat="false" ht="15.8" hidden="false" customHeight="false" outlineLevel="0" collapsed="false">
      <c r="A1586" s="0" t="s">
        <v>630</v>
      </c>
      <c r="B1586" s="0" t="s">
        <v>155</v>
      </c>
      <c r="C1586" s="0" t="s">
        <v>734</v>
      </c>
      <c r="D1586" s="0" t="n">
        <v>0.0679334549605773</v>
      </c>
      <c r="E1586" s="7" t="n">
        <v>28.333333</v>
      </c>
      <c r="F1586" s="7" t="n">
        <v>74.48124912375</v>
      </c>
    </row>
    <row r="1587" customFormat="false" ht="15.8" hidden="false" customHeight="false" outlineLevel="0" collapsed="false">
      <c r="A1587" s="0" t="s">
        <v>630</v>
      </c>
      <c r="B1587" s="0" t="s">
        <v>239</v>
      </c>
      <c r="C1587" s="0" t="s">
        <v>735</v>
      </c>
      <c r="D1587" s="0" t="n">
        <v>0</v>
      </c>
      <c r="E1587" s="7" t="n">
        <v>0</v>
      </c>
      <c r="F1587" s="7" t="n">
        <v>0</v>
      </c>
    </row>
    <row r="1588" customFormat="false" ht="15.8" hidden="false" customHeight="false" outlineLevel="0" collapsed="false">
      <c r="A1588" s="0" t="s">
        <v>630</v>
      </c>
      <c r="B1588" s="0" t="s">
        <v>155</v>
      </c>
      <c r="C1588" s="0" t="s">
        <v>736</v>
      </c>
      <c r="D1588" s="0" t="n">
        <v>0.14152803116787</v>
      </c>
      <c r="E1588" s="7" t="n">
        <v>54.774999635</v>
      </c>
      <c r="F1588" s="7" t="n">
        <v>786.31874827125</v>
      </c>
    </row>
    <row r="1589" customFormat="false" ht="15.8" hidden="false" customHeight="false" outlineLevel="0" collapsed="false">
      <c r="A1589" s="0" t="s">
        <v>630</v>
      </c>
      <c r="B1589" s="0" t="s">
        <v>239</v>
      </c>
      <c r="C1589" s="0" t="s">
        <v>737</v>
      </c>
      <c r="D1589" s="0" t="n">
        <v>0</v>
      </c>
      <c r="E1589" s="7" t="n">
        <v>0</v>
      </c>
      <c r="F1589" s="7" t="n">
        <v>0</v>
      </c>
    </row>
    <row r="1590" customFormat="false" ht="15.8" hidden="false" customHeight="false" outlineLevel="0" collapsed="false">
      <c r="A1590" s="0" t="s">
        <v>630</v>
      </c>
      <c r="B1590" s="0" t="s">
        <v>155</v>
      </c>
      <c r="C1590" s="0" t="s">
        <v>732</v>
      </c>
      <c r="D1590" s="0" t="n">
        <v>0.629013471857198</v>
      </c>
      <c r="E1590" s="7" t="n">
        <v>235.774999635</v>
      </c>
      <c r="F1590" s="7" t="n">
        <v>2297.56874827125</v>
      </c>
    </row>
    <row r="1591" customFormat="false" ht="15.8" hidden="false" customHeight="false" outlineLevel="0" collapsed="false">
      <c r="A1591" s="0" t="s">
        <v>630</v>
      </c>
      <c r="B1591" s="0" t="s">
        <v>239</v>
      </c>
      <c r="C1591" s="0" t="s">
        <v>733</v>
      </c>
      <c r="D1591" s="0" t="n">
        <v>0.305539426137626</v>
      </c>
      <c r="E1591" s="7" t="n">
        <v>90</v>
      </c>
      <c r="F1591" s="7" t="n">
        <v>1585.73124912375</v>
      </c>
    </row>
    <row r="1592" customFormat="false" ht="15.8" hidden="false" customHeight="false" outlineLevel="0" collapsed="false">
      <c r="A1592" s="0" t="s">
        <v>630</v>
      </c>
      <c r="B1592" s="0" t="s">
        <v>738</v>
      </c>
      <c r="C1592" s="0" t="s">
        <v>738</v>
      </c>
      <c r="D1592" s="0" t="n">
        <v>0.15</v>
      </c>
      <c r="E1592" s="7" t="n">
        <v>20</v>
      </c>
      <c r="F1592" s="7" t="n">
        <v>0</v>
      </c>
    </row>
    <row r="1593" customFormat="false" ht="15.8" hidden="false" customHeight="false" outlineLevel="0" collapsed="false">
      <c r="A1593" s="0" t="s">
        <v>939</v>
      </c>
      <c r="B1593" s="0" t="s">
        <v>155</v>
      </c>
      <c r="C1593" s="0" t="s">
        <v>732</v>
      </c>
      <c r="D1593" s="0" t="n">
        <v>0.356500741308409</v>
      </c>
      <c r="E1593" s="7" t="n">
        <v>174.803392128557</v>
      </c>
      <c r="F1593" s="7" t="n">
        <v>2297.56874827125</v>
      </c>
    </row>
    <row r="1594" customFormat="false" ht="15.8" hidden="false" customHeight="false" outlineLevel="0" collapsed="false">
      <c r="A1594" s="0" t="s">
        <v>939</v>
      </c>
      <c r="B1594" s="0" t="s">
        <v>155</v>
      </c>
      <c r="C1594" s="0" t="s">
        <v>734</v>
      </c>
      <c r="D1594" s="0" t="n">
        <v>0.0346518720551774</v>
      </c>
      <c r="E1594" s="7" t="n">
        <v>61.287292896322</v>
      </c>
      <c r="F1594" s="7" t="n">
        <v>74.48124912375</v>
      </c>
    </row>
    <row r="1595" customFormat="false" ht="15.8" hidden="false" customHeight="false" outlineLevel="0" collapsed="false">
      <c r="A1595" s="0" t="s">
        <v>939</v>
      </c>
      <c r="B1595" s="0" t="s">
        <v>155</v>
      </c>
      <c r="C1595" s="0" t="s">
        <v>736</v>
      </c>
      <c r="D1595" s="0" t="n">
        <v>0.0721914001149527</v>
      </c>
      <c r="E1595" s="7" t="n">
        <v>68.6708540238518</v>
      </c>
      <c r="F1595" s="7" t="n">
        <v>786.31874827125</v>
      </c>
    </row>
    <row r="1596" customFormat="false" ht="15.8" hidden="false" customHeight="false" outlineLevel="0" collapsed="false">
      <c r="A1596" s="0" t="s">
        <v>939</v>
      </c>
      <c r="B1596" s="0" t="s">
        <v>738</v>
      </c>
      <c r="C1596" s="0" t="s">
        <v>738</v>
      </c>
      <c r="D1596" s="0" t="n">
        <v>0.15</v>
      </c>
      <c r="E1596" s="7" t="n">
        <v>20</v>
      </c>
      <c r="F1596" s="7" t="n">
        <v>0</v>
      </c>
    </row>
    <row r="1597" customFormat="false" ht="15.8" hidden="false" customHeight="false" outlineLevel="0" collapsed="false">
      <c r="A1597" s="0" t="s">
        <v>940</v>
      </c>
      <c r="B1597" s="0" t="s">
        <v>155</v>
      </c>
      <c r="C1597" s="0" t="s">
        <v>732</v>
      </c>
      <c r="D1597" s="0" t="n">
        <v>0.356500741308409</v>
      </c>
      <c r="E1597" s="7" t="n">
        <v>174.803392128557</v>
      </c>
      <c r="F1597" s="7" t="n">
        <v>2297.56874827125</v>
      </c>
    </row>
    <row r="1598" customFormat="false" ht="15.8" hidden="false" customHeight="false" outlineLevel="0" collapsed="false">
      <c r="A1598" s="0" t="s">
        <v>940</v>
      </c>
      <c r="B1598" s="0" t="s">
        <v>155</v>
      </c>
      <c r="C1598" s="0" t="s">
        <v>734</v>
      </c>
      <c r="D1598" s="0" t="n">
        <v>0.0346518720551774</v>
      </c>
      <c r="E1598" s="7" t="n">
        <v>61.287292896322</v>
      </c>
      <c r="F1598" s="7" t="n">
        <v>74.48124912375</v>
      </c>
    </row>
    <row r="1599" customFormat="false" ht="15.8" hidden="false" customHeight="false" outlineLevel="0" collapsed="false">
      <c r="A1599" s="0" t="s">
        <v>940</v>
      </c>
      <c r="B1599" s="0" t="s">
        <v>155</v>
      </c>
      <c r="C1599" s="0" t="s">
        <v>736</v>
      </c>
      <c r="D1599" s="0" t="n">
        <v>0.0721914001149527</v>
      </c>
      <c r="E1599" s="7" t="n">
        <v>68.6708540238518</v>
      </c>
      <c r="F1599" s="7" t="n">
        <v>786.31874827125</v>
      </c>
    </row>
    <row r="1600" customFormat="false" ht="15.8" hidden="false" customHeight="false" outlineLevel="0" collapsed="false">
      <c r="A1600" s="0" t="s">
        <v>940</v>
      </c>
      <c r="B1600" s="0" t="s">
        <v>738</v>
      </c>
      <c r="C1600" s="0" t="s">
        <v>738</v>
      </c>
      <c r="D1600" s="0" t="n">
        <v>0.15</v>
      </c>
      <c r="E1600" s="7" t="n">
        <v>20</v>
      </c>
      <c r="F1600" s="7" t="n">
        <v>0</v>
      </c>
    </row>
    <row r="1601" customFormat="false" ht="15.8" hidden="false" customHeight="false" outlineLevel="0" collapsed="false">
      <c r="A1601" s="0" t="s">
        <v>941</v>
      </c>
      <c r="B1601" s="0" t="s">
        <v>155</v>
      </c>
      <c r="C1601" s="0" t="s">
        <v>732</v>
      </c>
      <c r="D1601" s="0" t="n">
        <v>0.356500741308409</v>
      </c>
      <c r="E1601" s="7" t="n">
        <v>174.803392128557</v>
      </c>
      <c r="F1601" s="7" t="n">
        <v>2297.56874827125</v>
      </c>
    </row>
    <row r="1602" customFormat="false" ht="15.8" hidden="false" customHeight="false" outlineLevel="0" collapsed="false">
      <c r="A1602" s="0" t="s">
        <v>941</v>
      </c>
      <c r="B1602" s="0" t="s">
        <v>155</v>
      </c>
      <c r="C1602" s="0" t="s">
        <v>734</v>
      </c>
      <c r="D1602" s="0" t="n">
        <v>0.0346518720551774</v>
      </c>
      <c r="E1602" s="7" t="n">
        <v>61.287292896322</v>
      </c>
      <c r="F1602" s="7" t="n">
        <v>74.48124912375</v>
      </c>
    </row>
    <row r="1603" customFormat="false" ht="15.8" hidden="false" customHeight="false" outlineLevel="0" collapsed="false">
      <c r="A1603" s="0" t="s">
        <v>941</v>
      </c>
      <c r="B1603" s="0" t="s">
        <v>155</v>
      </c>
      <c r="C1603" s="0" t="s">
        <v>736</v>
      </c>
      <c r="D1603" s="0" t="n">
        <v>0.0721914001149527</v>
      </c>
      <c r="E1603" s="7" t="n">
        <v>68.6708540238518</v>
      </c>
      <c r="F1603" s="7" t="n">
        <v>786.31874827125</v>
      </c>
    </row>
    <row r="1604" customFormat="false" ht="15.8" hidden="false" customHeight="false" outlineLevel="0" collapsed="false">
      <c r="A1604" s="0" t="s">
        <v>941</v>
      </c>
      <c r="B1604" s="0" t="s">
        <v>738</v>
      </c>
      <c r="C1604" s="0" t="s">
        <v>738</v>
      </c>
      <c r="D1604" s="0" t="n">
        <v>0.15</v>
      </c>
      <c r="E1604" s="7" t="n">
        <v>20</v>
      </c>
      <c r="F1604" s="7" t="n">
        <v>0</v>
      </c>
    </row>
    <row r="1605" customFormat="false" ht="15.8" hidden="false" customHeight="false" outlineLevel="0" collapsed="false">
      <c r="A1605" s="0" t="s">
        <v>942</v>
      </c>
      <c r="B1605" s="0" t="s">
        <v>155</v>
      </c>
      <c r="C1605" s="0" t="s">
        <v>732</v>
      </c>
      <c r="D1605" s="0" t="n">
        <v>0.356500741308409</v>
      </c>
      <c r="E1605" s="7" t="n">
        <v>174.803392128557</v>
      </c>
      <c r="F1605" s="7" t="n">
        <v>2297.56874827125</v>
      </c>
    </row>
    <row r="1606" customFormat="false" ht="15.8" hidden="false" customHeight="false" outlineLevel="0" collapsed="false">
      <c r="A1606" s="0" t="s">
        <v>942</v>
      </c>
      <c r="B1606" s="0" t="s">
        <v>155</v>
      </c>
      <c r="C1606" s="0" t="s">
        <v>734</v>
      </c>
      <c r="D1606" s="0" t="n">
        <v>0.0346518720551774</v>
      </c>
      <c r="E1606" s="7" t="n">
        <v>61.287292896322</v>
      </c>
      <c r="F1606" s="7" t="n">
        <v>74.48124912375</v>
      </c>
    </row>
    <row r="1607" customFormat="false" ht="15.8" hidden="false" customHeight="false" outlineLevel="0" collapsed="false">
      <c r="A1607" s="0" t="s">
        <v>942</v>
      </c>
      <c r="B1607" s="0" t="s">
        <v>155</v>
      </c>
      <c r="C1607" s="0" t="s">
        <v>736</v>
      </c>
      <c r="D1607" s="0" t="n">
        <v>0.0721914001149527</v>
      </c>
      <c r="E1607" s="7" t="n">
        <v>68.6708540238518</v>
      </c>
      <c r="F1607" s="7" t="n">
        <v>786.31874827125</v>
      </c>
    </row>
    <row r="1608" customFormat="false" ht="15.8" hidden="false" customHeight="false" outlineLevel="0" collapsed="false">
      <c r="A1608" s="0" t="s">
        <v>942</v>
      </c>
      <c r="B1608" s="0" t="s">
        <v>738</v>
      </c>
      <c r="C1608" s="0" t="s">
        <v>738</v>
      </c>
      <c r="D1608" s="0" t="n">
        <v>0.15</v>
      </c>
      <c r="E1608" s="7" t="n">
        <v>20</v>
      </c>
      <c r="F1608" s="7" t="n">
        <v>0</v>
      </c>
    </row>
    <row r="1609" customFormat="false" ht="15.8" hidden="false" customHeight="false" outlineLevel="0" collapsed="false">
      <c r="A1609" s="0" t="s">
        <v>943</v>
      </c>
      <c r="B1609" s="0" t="s">
        <v>155</v>
      </c>
      <c r="C1609" s="0" t="s">
        <v>732</v>
      </c>
      <c r="D1609" s="0" t="n">
        <v>0.356500741308409</v>
      </c>
      <c r="E1609" s="7" t="n">
        <v>174.803392128557</v>
      </c>
      <c r="F1609" s="7" t="n">
        <v>2297.56874827125</v>
      </c>
    </row>
    <row r="1610" customFormat="false" ht="15.8" hidden="false" customHeight="false" outlineLevel="0" collapsed="false">
      <c r="A1610" s="0" t="s">
        <v>943</v>
      </c>
      <c r="B1610" s="0" t="s">
        <v>155</v>
      </c>
      <c r="C1610" s="0" t="s">
        <v>734</v>
      </c>
      <c r="D1610" s="0" t="n">
        <v>0.0346518720551774</v>
      </c>
      <c r="E1610" s="7" t="n">
        <v>61.287292896322</v>
      </c>
      <c r="F1610" s="7" t="n">
        <v>74.48124912375</v>
      </c>
    </row>
    <row r="1611" customFormat="false" ht="15.8" hidden="false" customHeight="false" outlineLevel="0" collapsed="false">
      <c r="A1611" s="0" t="s">
        <v>943</v>
      </c>
      <c r="B1611" s="0" t="s">
        <v>155</v>
      </c>
      <c r="C1611" s="0" t="s">
        <v>736</v>
      </c>
      <c r="D1611" s="0" t="n">
        <v>0.0721914001149527</v>
      </c>
      <c r="E1611" s="7" t="n">
        <v>68.6708540238518</v>
      </c>
      <c r="F1611" s="7" t="n">
        <v>786.31874827125</v>
      </c>
    </row>
    <row r="1612" customFormat="false" ht="15.8" hidden="false" customHeight="false" outlineLevel="0" collapsed="false">
      <c r="A1612" s="0" t="s">
        <v>943</v>
      </c>
      <c r="B1612" s="0" t="s">
        <v>738</v>
      </c>
      <c r="C1612" s="0" t="s">
        <v>738</v>
      </c>
      <c r="D1612" s="0" t="n">
        <v>0.15</v>
      </c>
      <c r="E1612" s="7" t="n">
        <v>20</v>
      </c>
      <c r="F1612" s="7" t="n">
        <v>0</v>
      </c>
    </row>
    <row r="1613" customFormat="false" ht="15.8" hidden="false" customHeight="false" outlineLevel="0" collapsed="false">
      <c r="A1613" s="0" t="s">
        <v>292</v>
      </c>
      <c r="B1613" s="0" t="s">
        <v>155</v>
      </c>
      <c r="C1613" s="0" t="s">
        <v>734</v>
      </c>
      <c r="D1613" s="0" t="n">
        <v>0.0784464029315906</v>
      </c>
      <c r="E1613" s="7" t="n">
        <v>99.5833335</v>
      </c>
      <c r="F1613" s="7" t="n">
        <v>523.55937587625</v>
      </c>
    </row>
    <row r="1614" customFormat="false" ht="15.8" hidden="false" customHeight="false" outlineLevel="0" collapsed="false">
      <c r="A1614" s="0" t="s">
        <v>292</v>
      </c>
      <c r="B1614" s="0" t="s">
        <v>239</v>
      </c>
      <c r="C1614" s="0" t="s">
        <v>735</v>
      </c>
      <c r="D1614" s="0" t="n">
        <v>0.0538074758774502</v>
      </c>
      <c r="E1614" s="7" t="n">
        <v>99.5833335</v>
      </c>
      <c r="F1614" s="7" t="n">
        <v>523.55937587625</v>
      </c>
    </row>
    <row r="1615" customFormat="false" ht="15.8" hidden="false" customHeight="false" outlineLevel="0" collapsed="false">
      <c r="A1615" s="0" t="s">
        <v>292</v>
      </c>
      <c r="B1615" s="0" t="s">
        <v>155</v>
      </c>
      <c r="C1615" s="0" t="s">
        <v>736</v>
      </c>
      <c r="D1615" s="0" t="n">
        <v>0.16343000610748</v>
      </c>
      <c r="E1615" s="7" t="n">
        <v>113.120833485</v>
      </c>
      <c r="F1615" s="7" t="n">
        <v>1292.94062502375</v>
      </c>
    </row>
    <row r="1616" customFormat="false" ht="15.8" hidden="false" customHeight="false" outlineLevel="0" collapsed="false">
      <c r="A1616" s="0" t="s">
        <v>292</v>
      </c>
      <c r="B1616" s="0" t="s">
        <v>239</v>
      </c>
      <c r="C1616" s="0" t="s">
        <v>737</v>
      </c>
      <c r="D1616" s="0" t="n">
        <v>0.112098908078021</v>
      </c>
      <c r="E1616" s="7" t="n">
        <v>111.61666682</v>
      </c>
      <c r="F1616" s="7" t="n">
        <v>523.55937587625</v>
      </c>
    </row>
    <row r="1617" customFormat="false" ht="15.8" hidden="false" customHeight="false" outlineLevel="0" collapsed="false">
      <c r="A1617" s="0" t="s">
        <v>292</v>
      </c>
      <c r="B1617" s="0" t="s">
        <v>155</v>
      </c>
      <c r="C1617" s="0" t="s">
        <v>732</v>
      </c>
      <c r="D1617" s="0" t="n">
        <v>0.726355582699914</v>
      </c>
      <c r="E1617" s="7" t="n">
        <v>195.787500151667</v>
      </c>
      <c r="F1617" s="7" t="n">
        <v>2804.19062502375</v>
      </c>
    </row>
    <row r="1618" customFormat="false" ht="15.8" hidden="false" customHeight="false" outlineLevel="0" collapsed="false">
      <c r="A1618" s="0" t="s">
        <v>292</v>
      </c>
      <c r="B1618" s="0" t="s">
        <v>239</v>
      </c>
      <c r="C1618" s="0" t="s">
        <v>733</v>
      </c>
      <c r="D1618" s="0" t="n">
        <v>0.448395632312085</v>
      </c>
      <c r="E1618" s="7" t="n">
        <v>116.61666682</v>
      </c>
      <c r="F1618" s="7" t="n">
        <v>2034.80937587625</v>
      </c>
    </row>
    <row r="1619" customFormat="false" ht="15.8" hidden="false" customHeight="false" outlineLevel="0" collapsed="false">
      <c r="A1619" s="0" t="s">
        <v>292</v>
      </c>
      <c r="B1619" s="0" t="s">
        <v>738</v>
      </c>
      <c r="C1619" s="0" t="s">
        <v>738</v>
      </c>
      <c r="D1619" s="0" t="n">
        <v>0.15</v>
      </c>
      <c r="E1619" s="7" t="n">
        <v>20</v>
      </c>
      <c r="F1619" s="7" t="n">
        <v>0</v>
      </c>
    </row>
    <row r="1620" customFormat="false" ht="15.8" hidden="false" customHeight="false" outlineLevel="0" collapsed="false">
      <c r="A1620" s="0" t="s">
        <v>494</v>
      </c>
      <c r="B1620" s="0" t="s">
        <v>155</v>
      </c>
      <c r="C1620" s="0" t="s">
        <v>734</v>
      </c>
      <c r="D1620" s="0" t="n">
        <v>0.0783861876800524</v>
      </c>
      <c r="E1620" s="7" t="n">
        <v>99.5833335</v>
      </c>
      <c r="F1620" s="7" t="n">
        <v>523.55937587625</v>
      </c>
    </row>
    <row r="1621" customFormat="false" ht="15.8" hidden="false" customHeight="false" outlineLevel="0" collapsed="false">
      <c r="A1621" s="0" t="s">
        <v>494</v>
      </c>
      <c r="B1621" s="0" t="s">
        <v>239</v>
      </c>
      <c r="C1621" s="0" t="s">
        <v>735</v>
      </c>
      <c r="D1621" s="0" t="n">
        <v>0.0538867001751146</v>
      </c>
      <c r="E1621" s="7" t="n">
        <v>99.5833335</v>
      </c>
      <c r="F1621" s="7" t="n">
        <v>523.55937587625</v>
      </c>
    </row>
    <row r="1622" customFormat="false" ht="15.8" hidden="false" customHeight="false" outlineLevel="0" collapsed="false">
      <c r="A1622" s="0" t="s">
        <v>494</v>
      </c>
      <c r="B1622" s="0" t="s">
        <v>155</v>
      </c>
      <c r="C1622" s="0" t="s">
        <v>736</v>
      </c>
      <c r="D1622" s="0" t="n">
        <v>0.163304557666776</v>
      </c>
      <c r="E1622" s="7" t="n">
        <v>113.120833485</v>
      </c>
      <c r="F1622" s="7" t="n">
        <v>1292.94062502375</v>
      </c>
    </row>
    <row r="1623" customFormat="false" ht="15.8" hidden="false" customHeight="false" outlineLevel="0" collapsed="false">
      <c r="A1623" s="0" t="s">
        <v>494</v>
      </c>
      <c r="B1623" s="0" t="s">
        <v>239</v>
      </c>
      <c r="C1623" s="0" t="s">
        <v>737</v>
      </c>
      <c r="D1623" s="0" t="n">
        <v>0.112263958698155</v>
      </c>
      <c r="E1623" s="7" t="n">
        <v>111.61666682</v>
      </c>
      <c r="F1623" s="7" t="n">
        <v>523.55937587625</v>
      </c>
    </row>
    <row r="1624" customFormat="false" ht="15.8" hidden="false" customHeight="false" outlineLevel="0" collapsed="false">
      <c r="A1624" s="0" t="s">
        <v>494</v>
      </c>
      <c r="B1624" s="0" t="s">
        <v>155</v>
      </c>
      <c r="C1624" s="0" t="s">
        <v>732</v>
      </c>
      <c r="D1624" s="0" t="n">
        <v>0.725798034074559</v>
      </c>
      <c r="E1624" s="7" t="n">
        <v>195.787500151667</v>
      </c>
      <c r="F1624" s="7" t="n">
        <v>2804.19062502375</v>
      </c>
    </row>
    <row r="1625" customFormat="false" ht="15.8" hidden="false" customHeight="false" outlineLevel="0" collapsed="false">
      <c r="A1625" s="0" t="s">
        <v>494</v>
      </c>
      <c r="B1625" s="0" t="s">
        <v>239</v>
      </c>
      <c r="C1625" s="0" t="s">
        <v>733</v>
      </c>
      <c r="D1625" s="0" t="n">
        <v>0.449055834792622</v>
      </c>
      <c r="E1625" s="7" t="n">
        <v>116.61666682</v>
      </c>
      <c r="F1625" s="7" t="n">
        <v>2034.80937587625</v>
      </c>
    </row>
    <row r="1626" customFormat="false" ht="15.8" hidden="false" customHeight="false" outlineLevel="0" collapsed="false">
      <c r="A1626" s="0" t="s">
        <v>494</v>
      </c>
      <c r="B1626" s="0" t="s">
        <v>738</v>
      </c>
      <c r="C1626" s="0" t="s">
        <v>738</v>
      </c>
      <c r="D1626" s="0" t="n">
        <v>0.15</v>
      </c>
      <c r="E1626" s="7" t="n">
        <v>20</v>
      </c>
      <c r="F1626" s="7" t="n">
        <v>0</v>
      </c>
    </row>
    <row r="1627" customFormat="false" ht="15.8" hidden="false" customHeight="false" outlineLevel="0" collapsed="false">
      <c r="A1627" s="0" t="s">
        <v>633</v>
      </c>
      <c r="B1627" s="0" t="s">
        <v>155</v>
      </c>
      <c r="C1627" s="0" t="s">
        <v>734</v>
      </c>
      <c r="D1627" s="0" t="n">
        <v>0.0783411048453983</v>
      </c>
      <c r="E1627" s="7" t="n">
        <v>99.5833334999999</v>
      </c>
      <c r="F1627" s="7" t="n">
        <v>523.55937587625</v>
      </c>
    </row>
    <row r="1628" customFormat="false" ht="15.8" hidden="false" customHeight="false" outlineLevel="0" collapsed="false">
      <c r="A1628" s="0" t="s">
        <v>633</v>
      </c>
      <c r="B1628" s="0" t="s">
        <v>239</v>
      </c>
      <c r="C1628" s="0" t="s">
        <v>735</v>
      </c>
      <c r="D1628" s="0" t="n">
        <v>0.0537109264675212</v>
      </c>
      <c r="E1628" s="7" t="n">
        <v>99.5833334999999</v>
      </c>
      <c r="F1628" s="7" t="n">
        <v>523.55937587625</v>
      </c>
    </row>
    <row r="1629" customFormat="false" ht="15.8" hidden="false" customHeight="false" outlineLevel="0" collapsed="false">
      <c r="A1629" s="0" t="s">
        <v>633</v>
      </c>
      <c r="B1629" s="0" t="s">
        <v>155</v>
      </c>
      <c r="C1629" s="0" t="s">
        <v>736</v>
      </c>
      <c r="D1629" s="0" t="n">
        <v>0.16321063509458</v>
      </c>
      <c r="E1629" s="7" t="n">
        <v>113.120833485</v>
      </c>
      <c r="F1629" s="7" t="n">
        <v>1292.94062502375</v>
      </c>
    </row>
    <row r="1630" customFormat="false" ht="15.8" hidden="false" customHeight="false" outlineLevel="0" collapsed="false">
      <c r="A1630" s="0" t="s">
        <v>633</v>
      </c>
      <c r="B1630" s="0" t="s">
        <v>239</v>
      </c>
      <c r="C1630" s="0" t="s">
        <v>737</v>
      </c>
      <c r="D1630" s="0" t="n">
        <v>0.111897763474002</v>
      </c>
      <c r="E1630" s="7" t="n">
        <v>111.61666682</v>
      </c>
      <c r="F1630" s="7" t="n">
        <v>523.55937587625</v>
      </c>
    </row>
    <row r="1631" customFormat="false" ht="15.8" hidden="false" customHeight="false" outlineLevel="0" collapsed="false">
      <c r="A1631" s="0" t="s">
        <v>633</v>
      </c>
      <c r="B1631" s="0" t="s">
        <v>155</v>
      </c>
      <c r="C1631" s="0" t="s">
        <v>732</v>
      </c>
      <c r="D1631" s="0" t="n">
        <v>0.725380600420355</v>
      </c>
      <c r="E1631" s="7" t="n">
        <v>195.787500151667</v>
      </c>
      <c r="F1631" s="7" t="n">
        <v>2804.19062502375</v>
      </c>
    </row>
    <row r="1632" customFormat="false" ht="15.8" hidden="false" customHeight="false" outlineLevel="0" collapsed="false">
      <c r="A1632" s="0" t="s">
        <v>633</v>
      </c>
      <c r="B1632" s="0" t="s">
        <v>239</v>
      </c>
      <c r="C1632" s="0" t="s">
        <v>733</v>
      </c>
      <c r="D1632" s="0" t="n">
        <v>0.44759105389601</v>
      </c>
      <c r="E1632" s="7" t="n">
        <v>116.61666682</v>
      </c>
      <c r="F1632" s="7" t="n">
        <v>2034.80937587625</v>
      </c>
    </row>
    <row r="1633" customFormat="false" ht="15.8" hidden="false" customHeight="false" outlineLevel="0" collapsed="false">
      <c r="A1633" s="0" t="s">
        <v>633</v>
      </c>
      <c r="B1633" s="0" t="s">
        <v>738</v>
      </c>
      <c r="C1633" s="0" t="s">
        <v>738</v>
      </c>
      <c r="D1633" s="0" t="n">
        <v>0.15</v>
      </c>
      <c r="E1633" s="7" t="n">
        <v>20</v>
      </c>
      <c r="F1633" s="7" t="n">
        <v>0</v>
      </c>
    </row>
    <row r="1634" customFormat="false" ht="15.8" hidden="false" customHeight="false" outlineLevel="0" collapsed="false">
      <c r="A1634" s="0" t="s">
        <v>944</v>
      </c>
      <c r="B1634" s="0" t="s">
        <v>155</v>
      </c>
      <c r="C1634" s="0" t="s">
        <v>732</v>
      </c>
      <c r="D1634" s="0" t="n">
        <v>0.356500741308409</v>
      </c>
      <c r="E1634" s="7" t="n">
        <v>174.803392128557</v>
      </c>
      <c r="F1634" s="7" t="n">
        <v>2804.19062502375</v>
      </c>
    </row>
    <row r="1635" customFormat="false" ht="15.8" hidden="false" customHeight="false" outlineLevel="0" collapsed="false">
      <c r="A1635" s="0" t="s">
        <v>944</v>
      </c>
      <c r="B1635" s="0" t="s">
        <v>155</v>
      </c>
      <c r="C1635" s="0" t="s">
        <v>734</v>
      </c>
      <c r="D1635" s="0" t="n">
        <v>0.0346518720551774</v>
      </c>
      <c r="E1635" s="7" t="n">
        <v>61.287292896322</v>
      </c>
      <c r="F1635" s="7" t="n">
        <v>523.55937587625</v>
      </c>
    </row>
    <row r="1636" customFormat="false" ht="15.8" hidden="false" customHeight="false" outlineLevel="0" collapsed="false">
      <c r="A1636" s="0" t="s">
        <v>944</v>
      </c>
      <c r="B1636" s="0" t="s">
        <v>155</v>
      </c>
      <c r="C1636" s="0" t="s">
        <v>736</v>
      </c>
      <c r="D1636" s="0" t="n">
        <v>0.0721914001149527</v>
      </c>
      <c r="E1636" s="7" t="n">
        <v>68.6708540238518</v>
      </c>
      <c r="F1636" s="7" t="n">
        <v>1292.94062502375</v>
      </c>
    </row>
    <row r="1637" customFormat="false" ht="15.8" hidden="false" customHeight="false" outlineLevel="0" collapsed="false">
      <c r="A1637" s="0" t="s">
        <v>944</v>
      </c>
      <c r="B1637" s="0" t="s">
        <v>738</v>
      </c>
      <c r="C1637" s="0" t="s">
        <v>738</v>
      </c>
      <c r="D1637" s="0" t="n">
        <v>0.15</v>
      </c>
      <c r="E1637" s="7" t="n">
        <v>20</v>
      </c>
      <c r="F1637" s="7" t="n">
        <v>0</v>
      </c>
    </row>
    <row r="1638" customFormat="false" ht="15.8" hidden="false" customHeight="false" outlineLevel="0" collapsed="false">
      <c r="A1638" s="0" t="s">
        <v>945</v>
      </c>
      <c r="B1638" s="0" t="s">
        <v>155</v>
      </c>
      <c r="C1638" s="0" t="s">
        <v>732</v>
      </c>
      <c r="D1638" s="0" t="n">
        <v>0.356500741308409</v>
      </c>
      <c r="E1638" s="7" t="n">
        <v>174.803392128557</v>
      </c>
      <c r="F1638" s="7" t="n">
        <v>2804.19062502375</v>
      </c>
    </row>
    <row r="1639" customFormat="false" ht="15.8" hidden="false" customHeight="false" outlineLevel="0" collapsed="false">
      <c r="A1639" s="0" t="s">
        <v>945</v>
      </c>
      <c r="B1639" s="0" t="s">
        <v>155</v>
      </c>
      <c r="C1639" s="0" t="s">
        <v>734</v>
      </c>
      <c r="D1639" s="0" t="n">
        <v>0.0346518720551774</v>
      </c>
      <c r="E1639" s="7" t="n">
        <v>61.287292896322</v>
      </c>
      <c r="F1639" s="7" t="n">
        <v>523.55937587625</v>
      </c>
    </row>
    <row r="1640" customFormat="false" ht="15.8" hidden="false" customHeight="false" outlineLevel="0" collapsed="false">
      <c r="A1640" s="0" t="s">
        <v>945</v>
      </c>
      <c r="B1640" s="0" t="s">
        <v>155</v>
      </c>
      <c r="C1640" s="0" t="s">
        <v>736</v>
      </c>
      <c r="D1640" s="0" t="n">
        <v>0.0721914001149527</v>
      </c>
      <c r="E1640" s="7" t="n">
        <v>68.6708540238518</v>
      </c>
      <c r="F1640" s="7" t="n">
        <v>1292.94062502375</v>
      </c>
    </row>
    <row r="1641" customFormat="false" ht="15.8" hidden="false" customHeight="false" outlineLevel="0" collapsed="false">
      <c r="A1641" s="0" t="s">
        <v>945</v>
      </c>
      <c r="B1641" s="0" t="s">
        <v>738</v>
      </c>
      <c r="C1641" s="0" t="s">
        <v>738</v>
      </c>
      <c r="D1641" s="0" t="n">
        <v>0.15</v>
      </c>
      <c r="E1641" s="7" t="n">
        <v>20</v>
      </c>
      <c r="F1641" s="7" t="n">
        <v>0</v>
      </c>
    </row>
    <row r="1642" customFormat="false" ht="15.8" hidden="false" customHeight="false" outlineLevel="0" collapsed="false">
      <c r="A1642" s="0" t="s">
        <v>946</v>
      </c>
      <c r="B1642" s="0" t="s">
        <v>155</v>
      </c>
      <c r="C1642" s="0" t="s">
        <v>732</v>
      </c>
      <c r="D1642" s="0" t="n">
        <v>0.356500741308409</v>
      </c>
      <c r="E1642" s="7" t="n">
        <v>174.803392128557</v>
      </c>
      <c r="F1642" s="7" t="n">
        <v>2804.19062502375</v>
      </c>
    </row>
    <row r="1643" customFormat="false" ht="15.8" hidden="false" customHeight="false" outlineLevel="0" collapsed="false">
      <c r="A1643" s="0" t="s">
        <v>946</v>
      </c>
      <c r="B1643" s="0" t="s">
        <v>155</v>
      </c>
      <c r="C1643" s="0" t="s">
        <v>734</v>
      </c>
      <c r="D1643" s="0" t="n">
        <v>0.0346518720551774</v>
      </c>
      <c r="E1643" s="7" t="n">
        <v>61.287292896322</v>
      </c>
      <c r="F1643" s="7" t="n">
        <v>523.55937587625</v>
      </c>
    </row>
    <row r="1644" customFormat="false" ht="15.8" hidden="false" customHeight="false" outlineLevel="0" collapsed="false">
      <c r="A1644" s="0" t="s">
        <v>946</v>
      </c>
      <c r="B1644" s="0" t="s">
        <v>155</v>
      </c>
      <c r="C1644" s="0" t="s">
        <v>736</v>
      </c>
      <c r="D1644" s="0" t="n">
        <v>0.0721914001149527</v>
      </c>
      <c r="E1644" s="7" t="n">
        <v>68.6708540238518</v>
      </c>
      <c r="F1644" s="7" t="n">
        <v>1292.94062502375</v>
      </c>
    </row>
    <row r="1645" customFormat="false" ht="15.8" hidden="false" customHeight="false" outlineLevel="0" collapsed="false">
      <c r="A1645" s="0" t="s">
        <v>946</v>
      </c>
      <c r="B1645" s="0" t="s">
        <v>738</v>
      </c>
      <c r="C1645" s="0" t="s">
        <v>738</v>
      </c>
      <c r="D1645" s="0" t="n">
        <v>0.15</v>
      </c>
      <c r="E1645" s="7" t="n">
        <v>20</v>
      </c>
      <c r="F1645" s="7" t="n">
        <v>0</v>
      </c>
    </row>
    <row r="1646" customFormat="false" ht="15.8" hidden="false" customHeight="false" outlineLevel="0" collapsed="false">
      <c r="A1646" s="0" t="s">
        <v>947</v>
      </c>
      <c r="B1646" s="0" t="s">
        <v>155</v>
      </c>
      <c r="C1646" s="0" t="s">
        <v>732</v>
      </c>
      <c r="D1646" s="0" t="n">
        <v>0.356500741308409</v>
      </c>
      <c r="E1646" s="7" t="n">
        <v>174.803392128557</v>
      </c>
      <c r="F1646" s="7" t="n">
        <v>2804.19062502375</v>
      </c>
    </row>
    <row r="1647" customFormat="false" ht="15.8" hidden="false" customHeight="false" outlineLevel="0" collapsed="false">
      <c r="A1647" s="0" t="s">
        <v>947</v>
      </c>
      <c r="B1647" s="0" t="s">
        <v>155</v>
      </c>
      <c r="C1647" s="0" t="s">
        <v>734</v>
      </c>
      <c r="D1647" s="0" t="n">
        <v>0.0346518720551774</v>
      </c>
      <c r="E1647" s="7" t="n">
        <v>61.287292896322</v>
      </c>
      <c r="F1647" s="7" t="n">
        <v>523.55937587625</v>
      </c>
    </row>
    <row r="1648" customFormat="false" ht="15.8" hidden="false" customHeight="false" outlineLevel="0" collapsed="false">
      <c r="A1648" s="0" t="s">
        <v>947</v>
      </c>
      <c r="B1648" s="0" t="s">
        <v>155</v>
      </c>
      <c r="C1648" s="0" t="s">
        <v>736</v>
      </c>
      <c r="D1648" s="0" t="n">
        <v>0.0721914001149527</v>
      </c>
      <c r="E1648" s="7" t="n">
        <v>68.6708540238518</v>
      </c>
      <c r="F1648" s="7" t="n">
        <v>1292.94062502375</v>
      </c>
    </row>
    <row r="1649" customFormat="false" ht="15.8" hidden="false" customHeight="false" outlineLevel="0" collapsed="false">
      <c r="A1649" s="0" t="s">
        <v>947</v>
      </c>
      <c r="B1649" s="0" t="s">
        <v>738</v>
      </c>
      <c r="C1649" s="0" t="s">
        <v>738</v>
      </c>
      <c r="D1649" s="0" t="n">
        <v>0.15</v>
      </c>
      <c r="E1649" s="7" t="n">
        <v>20</v>
      </c>
      <c r="F1649" s="7" t="n">
        <v>0</v>
      </c>
    </row>
    <row r="1650" customFormat="false" ht="15.8" hidden="false" customHeight="false" outlineLevel="0" collapsed="false">
      <c r="A1650" s="0" t="s">
        <v>948</v>
      </c>
      <c r="B1650" s="0" t="s">
        <v>155</v>
      </c>
      <c r="C1650" s="0" t="s">
        <v>732</v>
      </c>
      <c r="D1650" s="0" t="n">
        <v>0.356500741308409</v>
      </c>
      <c r="E1650" s="7" t="n">
        <v>174.803392128557</v>
      </c>
      <c r="F1650" s="7" t="n">
        <v>2804.19062502375</v>
      </c>
    </row>
    <row r="1651" customFormat="false" ht="15.8" hidden="false" customHeight="false" outlineLevel="0" collapsed="false">
      <c r="A1651" s="0" t="s">
        <v>948</v>
      </c>
      <c r="B1651" s="0" t="s">
        <v>155</v>
      </c>
      <c r="C1651" s="0" t="s">
        <v>734</v>
      </c>
      <c r="D1651" s="0" t="n">
        <v>0.0346518720551774</v>
      </c>
      <c r="E1651" s="7" t="n">
        <v>61.287292896322</v>
      </c>
      <c r="F1651" s="7" t="n">
        <v>523.55937587625</v>
      </c>
    </row>
    <row r="1652" customFormat="false" ht="15.8" hidden="false" customHeight="false" outlineLevel="0" collapsed="false">
      <c r="A1652" s="0" t="s">
        <v>948</v>
      </c>
      <c r="B1652" s="0" t="s">
        <v>155</v>
      </c>
      <c r="C1652" s="0" t="s">
        <v>736</v>
      </c>
      <c r="D1652" s="0" t="n">
        <v>0.0721914001149527</v>
      </c>
      <c r="E1652" s="7" t="n">
        <v>68.6708540238518</v>
      </c>
      <c r="F1652" s="7" t="n">
        <v>1292.94062502375</v>
      </c>
    </row>
    <row r="1653" customFormat="false" ht="15.8" hidden="false" customHeight="false" outlineLevel="0" collapsed="false">
      <c r="A1653" s="0" t="s">
        <v>948</v>
      </c>
      <c r="B1653" s="0" t="s">
        <v>738</v>
      </c>
      <c r="C1653" s="0" t="s">
        <v>738</v>
      </c>
      <c r="D1653" s="0" t="n">
        <v>0.15</v>
      </c>
      <c r="E1653" s="7" t="n">
        <v>20</v>
      </c>
      <c r="F1653" s="7" t="n">
        <v>0</v>
      </c>
    </row>
    <row r="1654" customFormat="false" ht="15.8" hidden="false" customHeight="false" outlineLevel="0" collapsed="false">
      <c r="A1654" s="0" t="s">
        <v>276</v>
      </c>
      <c r="B1654" s="0" t="s">
        <v>155</v>
      </c>
      <c r="C1654" s="0" t="s">
        <v>734</v>
      </c>
      <c r="D1654" s="0" t="n">
        <v>0.0783974740336977</v>
      </c>
      <c r="E1654" s="7" t="n">
        <v>99.5833335</v>
      </c>
      <c r="F1654" s="7" t="n">
        <v>523.55937587625</v>
      </c>
    </row>
    <row r="1655" customFormat="false" ht="15.8" hidden="false" customHeight="false" outlineLevel="0" collapsed="false">
      <c r="A1655" s="0" t="s">
        <v>276</v>
      </c>
      <c r="B1655" s="0" t="s">
        <v>239</v>
      </c>
      <c r="C1655" s="0" t="s">
        <v>735</v>
      </c>
      <c r="D1655" s="0" t="n">
        <v>0.053755983813552</v>
      </c>
      <c r="E1655" s="7" t="n">
        <v>99.5833335</v>
      </c>
      <c r="F1655" s="7" t="n">
        <v>523.55937587625</v>
      </c>
    </row>
    <row r="1656" customFormat="false" ht="15.8" hidden="false" customHeight="false" outlineLevel="0" collapsed="false">
      <c r="A1656" s="0" t="s">
        <v>276</v>
      </c>
      <c r="B1656" s="0" t="s">
        <v>155</v>
      </c>
      <c r="C1656" s="0" t="s">
        <v>736</v>
      </c>
      <c r="D1656" s="0" t="n">
        <v>0.163328070903537</v>
      </c>
      <c r="E1656" s="7" t="n">
        <v>113.120833485</v>
      </c>
      <c r="F1656" s="7" t="n">
        <v>1292.94062502375</v>
      </c>
    </row>
    <row r="1657" customFormat="false" ht="15.8" hidden="false" customHeight="false" outlineLevel="0" collapsed="false">
      <c r="A1657" s="0" t="s">
        <v>276</v>
      </c>
      <c r="B1657" s="0" t="s">
        <v>239</v>
      </c>
      <c r="C1657" s="0" t="s">
        <v>737</v>
      </c>
      <c r="D1657" s="0" t="n">
        <v>0.1119916329449</v>
      </c>
      <c r="E1657" s="7" t="n">
        <v>111.61666682</v>
      </c>
      <c r="F1657" s="7" t="n">
        <v>523.55937587625</v>
      </c>
    </row>
    <row r="1658" customFormat="false" ht="15.8" hidden="false" customHeight="false" outlineLevel="0" collapsed="false">
      <c r="A1658" s="0" t="s">
        <v>276</v>
      </c>
      <c r="B1658" s="0" t="s">
        <v>155</v>
      </c>
      <c r="C1658" s="0" t="s">
        <v>732</v>
      </c>
      <c r="D1658" s="0" t="n">
        <v>0.725902537349053</v>
      </c>
      <c r="E1658" s="7" t="n">
        <v>195.787500151667</v>
      </c>
      <c r="F1658" s="7" t="n">
        <v>2804.19062502375</v>
      </c>
    </row>
    <row r="1659" customFormat="false" ht="15.8" hidden="false" customHeight="false" outlineLevel="0" collapsed="false">
      <c r="A1659" s="0" t="s">
        <v>276</v>
      </c>
      <c r="B1659" s="0" t="s">
        <v>239</v>
      </c>
      <c r="C1659" s="0" t="s">
        <v>733</v>
      </c>
      <c r="D1659" s="0" t="n">
        <v>0.4479665317796</v>
      </c>
      <c r="E1659" s="7" t="n">
        <v>116.61666682</v>
      </c>
      <c r="F1659" s="7" t="n">
        <v>2034.80937587625</v>
      </c>
    </row>
    <row r="1660" customFormat="false" ht="15.8" hidden="false" customHeight="false" outlineLevel="0" collapsed="false">
      <c r="A1660" s="0" t="s">
        <v>276</v>
      </c>
      <c r="B1660" s="0" t="s">
        <v>738</v>
      </c>
      <c r="C1660" s="0" t="s">
        <v>738</v>
      </c>
      <c r="D1660" s="0" t="n">
        <v>0.15</v>
      </c>
      <c r="E1660" s="7" t="n">
        <v>20</v>
      </c>
      <c r="F1660" s="7" t="n">
        <v>0</v>
      </c>
    </row>
    <row r="1661" customFormat="false" ht="15.8" hidden="false" customHeight="false" outlineLevel="0" collapsed="false">
      <c r="A1661" s="0" t="s">
        <v>485</v>
      </c>
      <c r="B1661" s="0" t="s">
        <v>155</v>
      </c>
      <c r="C1661" s="0" t="s">
        <v>734</v>
      </c>
      <c r="D1661" s="0" t="n">
        <v>0.0783494656656526</v>
      </c>
      <c r="E1661" s="7" t="n">
        <v>99.5833335</v>
      </c>
      <c r="F1661" s="7" t="n">
        <v>523.55937587625</v>
      </c>
    </row>
    <row r="1662" customFormat="false" ht="15.8" hidden="false" customHeight="false" outlineLevel="0" collapsed="false">
      <c r="A1662" s="0" t="s">
        <v>485</v>
      </c>
      <c r="B1662" s="0" t="s">
        <v>239</v>
      </c>
      <c r="C1662" s="0" t="s">
        <v>735</v>
      </c>
      <c r="D1662" s="0" t="n">
        <v>0.0538331686709507</v>
      </c>
      <c r="E1662" s="7" t="n">
        <v>99.5833335</v>
      </c>
      <c r="F1662" s="7" t="n">
        <v>523.55937587625</v>
      </c>
    </row>
    <row r="1663" customFormat="false" ht="15.8" hidden="false" customHeight="false" outlineLevel="0" collapsed="false">
      <c r="A1663" s="0" t="s">
        <v>485</v>
      </c>
      <c r="B1663" s="0" t="s">
        <v>155</v>
      </c>
      <c r="C1663" s="0" t="s">
        <v>736</v>
      </c>
      <c r="D1663" s="0" t="n">
        <v>0.16322805347011</v>
      </c>
      <c r="E1663" s="7" t="n">
        <v>113.120833485</v>
      </c>
      <c r="F1663" s="7" t="n">
        <v>1292.94062502375</v>
      </c>
    </row>
    <row r="1664" customFormat="false" ht="15.8" hidden="false" customHeight="false" outlineLevel="0" collapsed="false">
      <c r="A1664" s="0" t="s">
        <v>485</v>
      </c>
      <c r="B1664" s="0" t="s">
        <v>239</v>
      </c>
      <c r="C1664" s="0" t="s">
        <v>737</v>
      </c>
      <c r="D1664" s="0" t="n">
        <v>0.112152434731147</v>
      </c>
      <c r="E1664" s="7" t="n">
        <v>111.61666682</v>
      </c>
      <c r="F1664" s="7" t="n">
        <v>523.55937587625</v>
      </c>
    </row>
    <row r="1665" customFormat="false" ht="15.8" hidden="false" customHeight="false" outlineLevel="0" collapsed="false">
      <c r="A1665" s="0" t="s">
        <v>485</v>
      </c>
      <c r="B1665" s="0" t="s">
        <v>155</v>
      </c>
      <c r="C1665" s="0" t="s">
        <v>732</v>
      </c>
      <c r="D1665" s="0" t="n">
        <v>0.72545801542271</v>
      </c>
      <c r="E1665" s="7" t="n">
        <v>195.787500151667</v>
      </c>
      <c r="F1665" s="7" t="n">
        <v>2804.19062502375</v>
      </c>
    </row>
    <row r="1666" customFormat="false" ht="15.8" hidden="false" customHeight="false" outlineLevel="0" collapsed="false">
      <c r="A1666" s="0" t="s">
        <v>485</v>
      </c>
      <c r="B1666" s="0" t="s">
        <v>239</v>
      </c>
      <c r="C1666" s="0" t="s">
        <v>733</v>
      </c>
      <c r="D1666" s="0" t="n">
        <v>0.44860973892459</v>
      </c>
      <c r="E1666" s="7" t="n">
        <v>116.61666682</v>
      </c>
      <c r="F1666" s="7" t="n">
        <v>2034.80937587625</v>
      </c>
    </row>
    <row r="1667" customFormat="false" ht="15.8" hidden="false" customHeight="false" outlineLevel="0" collapsed="false">
      <c r="A1667" s="0" t="s">
        <v>485</v>
      </c>
      <c r="B1667" s="0" t="s">
        <v>738</v>
      </c>
      <c r="C1667" s="0" t="s">
        <v>738</v>
      </c>
      <c r="D1667" s="0" t="n">
        <v>0.15</v>
      </c>
      <c r="E1667" s="7" t="n">
        <v>20</v>
      </c>
      <c r="F1667" s="7" t="n">
        <v>0</v>
      </c>
    </row>
    <row r="1668" customFormat="false" ht="15.8" hidden="false" customHeight="false" outlineLevel="0" collapsed="false">
      <c r="A1668" s="0" t="s">
        <v>625</v>
      </c>
      <c r="B1668" s="0" t="s">
        <v>155</v>
      </c>
      <c r="C1668" s="0" t="s">
        <v>734</v>
      </c>
      <c r="D1668" s="0" t="n">
        <v>0.0782305203336474</v>
      </c>
      <c r="E1668" s="7" t="n">
        <v>99.5833335</v>
      </c>
      <c r="F1668" s="7" t="n">
        <v>523.55937587625</v>
      </c>
    </row>
    <row r="1669" customFormat="false" ht="15.8" hidden="false" customHeight="false" outlineLevel="0" collapsed="false">
      <c r="A1669" s="0" t="s">
        <v>625</v>
      </c>
      <c r="B1669" s="0" t="s">
        <v>239</v>
      </c>
      <c r="C1669" s="0" t="s">
        <v>735</v>
      </c>
      <c r="D1669" s="0" t="n">
        <v>0.0535690038157299</v>
      </c>
      <c r="E1669" s="7" t="n">
        <v>99.5833335</v>
      </c>
      <c r="F1669" s="7" t="n">
        <v>523.55937587625</v>
      </c>
    </row>
    <row r="1670" customFormat="false" ht="15.8" hidden="false" customHeight="false" outlineLevel="0" collapsed="false">
      <c r="A1670" s="0" t="s">
        <v>625</v>
      </c>
      <c r="B1670" s="0" t="s">
        <v>155</v>
      </c>
      <c r="C1670" s="0" t="s">
        <v>736</v>
      </c>
      <c r="D1670" s="0" t="n">
        <v>0.162980250695099</v>
      </c>
      <c r="E1670" s="7" t="n">
        <v>113.120833485</v>
      </c>
      <c r="F1670" s="7" t="n">
        <v>1292.94062502375</v>
      </c>
    </row>
    <row r="1671" customFormat="false" ht="15.8" hidden="false" customHeight="false" outlineLevel="0" collapsed="false">
      <c r="A1671" s="0" t="s">
        <v>625</v>
      </c>
      <c r="B1671" s="0" t="s">
        <v>239</v>
      </c>
      <c r="C1671" s="0" t="s">
        <v>737</v>
      </c>
      <c r="D1671" s="0" t="n">
        <v>0.111602091282771</v>
      </c>
      <c r="E1671" s="7" t="n">
        <v>111.61666682</v>
      </c>
      <c r="F1671" s="7" t="n">
        <v>523.55937587625</v>
      </c>
    </row>
    <row r="1672" customFormat="false" ht="15.8" hidden="false" customHeight="false" outlineLevel="0" collapsed="false">
      <c r="A1672" s="0" t="s">
        <v>625</v>
      </c>
      <c r="B1672" s="0" t="s">
        <v>155</v>
      </c>
      <c r="C1672" s="0" t="s">
        <v>732</v>
      </c>
      <c r="D1672" s="0" t="n">
        <v>0.724356669755995</v>
      </c>
      <c r="E1672" s="7" t="n">
        <v>195.787500151667</v>
      </c>
      <c r="F1672" s="7" t="n">
        <v>2804.19062502375</v>
      </c>
    </row>
    <row r="1673" customFormat="false" ht="15.8" hidden="false" customHeight="false" outlineLevel="0" collapsed="false">
      <c r="A1673" s="0" t="s">
        <v>625</v>
      </c>
      <c r="B1673" s="0" t="s">
        <v>239</v>
      </c>
      <c r="C1673" s="0" t="s">
        <v>733</v>
      </c>
      <c r="D1673" s="0" t="n">
        <v>0.446408365131082</v>
      </c>
      <c r="E1673" s="7" t="n">
        <v>116.61666682</v>
      </c>
      <c r="F1673" s="7" t="n">
        <v>2034.80937587625</v>
      </c>
    </row>
    <row r="1674" customFormat="false" ht="15.8" hidden="false" customHeight="false" outlineLevel="0" collapsed="false">
      <c r="A1674" s="0" t="s">
        <v>625</v>
      </c>
      <c r="B1674" s="0" t="s">
        <v>738</v>
      </c>
      <c r="C1674" s="0" t="s">
        <v>738</v>
      </c>
      <c r="D1674" s="0" t="n">
        <v>0.15</v>
      </c>
      <c r="E1674" s="7" t="n">
        <v>20</v>
      </c>
      <c r="F1674" s="7" t="n">
        <v>0</v>
      </c>
    </row>
    <row r="1675" customFormat="false" ht="15.8" hidden="false" customHeight="false" outlineLevel="0" collapsed="false">
      <c r="A1675" s="0" t="s">
        <v>949</v>
      </c>
      <c r="B1675" s="0" t="s">
        <v>155</v>
      </c>
      <c r="C1675" s="0" t="s">
        <v>732</v>
      </c>
      <c r="D1675" s="0" t="n">
        <v>0.356500741308409</v>
      </c>
      <c r="E1675" s="7" t="n">
        <v>174.803392128557</v>
      </c>
      <c r="F1675" s="7" t="n">
        <v>2804.19062502375</v>
      </c>
    </row>
    <row r="1676" customFormat="false" ht="15.8" hidden="false" customHeight="false" outlineLevel="0" collapsed="false">
      <c r="A1676" s="0" t="s">
        <v>949</v>
      </c>
      <c r="B1676" s="0" t="s">
        <v>155</v>
      </c>
      <c r="C1676" s="0" t="s">
        <v>734</v>
      </c>
      <c r="D1676" s="0" t="n">
        <v>0.0346518720551774</v>
      </c>
      <c r="E1676" s="7" t="n">
        <v>61.287292896322</v>
      </c>
      <c r="F1676" s="7" t="n">
        <v>523.55937587625</v>
      </c>
    </row>
    <row r="1677" customFormat="false" ht="15.8" hidden="false" customHeight="false" outlineLevel="0" collapsed="false">
      <c r="A1677" s="0" t="s">
        <v>949</v>
      </c>
      <c r="B1677" s="0" t="s">
        <v>155</v>
      </c>
      <c r="C1677" s="0" t="s">
        <v>736</v>
      </c>
      <c r="D1677" s="0" t="n">
        <v>0.0721914001149527</v>
      </c>
      <c r="E1677" s="7" t="n">
        <v>68.6708540238518</v>
      </c>
      <c r="F1677" s="7" t="n">
        <v>1292.94062502375</v>
      </c>
    </row>
    <row r="1678" customFormat="false" ht="15.8" hidden="false" customHeight="false" outlineLevel="0" collapsed="false">
      <c r="A1678" s="0" t="s">
        <v>949</v>
      </c>
      <c r="B1678" s="0" t="s">
        <v>738</v>
      </c>
      <c r="C1678" s="0" t="s">
        <v>738</v>
      </c>
      <c r="D1678" s="0" t="n">
        <v>0.15</v>
      </c>
      <c r="E1678" s="7" t="n">
        <v>20</v>
      </c>
      <c r="F1678" s="7" t="n">
        <v>0</v>
      </c>
    </row>
    <row r="1679" customFormat="false" ht="15.8" hidden="false" customHeight="false" outlineLevel="0" collapsed="false">
      <c r="A1679" s="0" t="s">
        <v>950</v>
      </c>
      <c r="B1679" s="0" t="s">
        <v>155</v>
      </c>
      <c r="C1679" s="0" t="s">
        <v>732</v>
      </c>
      <c r="D1679" s="0" t="n">
        <v>0.356500741308409</v>
      </c>
      <c r="E1679" s="7" t="n">
        <v>174.803392128557</v>
      </c>
      <c r="F1679" s="7" t="n">
        <v>2804.19062502375</v>
      </c>
    </row>
    <row r="1680" customFormat="false" ht="15.8" hidden="false" customHeight="false" outlineLevel="0" collapsed="false">
      <c r="A1680" s="0" t="s">
        <v>950</v>
      </c>
      <c r="B1680" s="0" t="s">
        <v>155</v>
      </c>
      <c r="C1680" s="0" t="s">
        <v>734</v>
      </c>
      <c r="D1680" s="0" t="n">
        <v>0.0346518720551774</v>
      </c>
      <c r="E1680" s="7" t="n">
        <v>61.287292896322</v>
      </c>
      <c r="F1680" s="7" t="n">
        <v>523.55937587625</v>
      </c>
    </row>
    <row r="1681" customFormat="false" ht="15.8" hidden="false" customHeight="false" outlineLevel="0" collapsed="false">
      <c r="A1681" s="0" t="s">
        <v>950</v>
      </c>
      <c r="B1681" s="0" t="s">
        <v>155</v>
      </c>
      <c r="C1681" s="0" t="s">
        <v>736</v>
      </c>
      <c r="D1681" s="0" t="n">
        <v>0.0721914001149527</v>
      </c>
      <c r="E1681" s="7" t="n">
        <v>68.6708540238518</v>
      </c>
      <c r="F1681" s="7" t="n">
        <v>1292.94062502375</v>
      </c>
    </row>
    <row r="1682" customFormat="false" ht="15.8" hidden="false" customHeight="false" outlineLevel="0" collapsed="false">
      <c r="A1682" s="0" t="s">
        <v>950</v>
      </c>
      <c r="B1682" s="0" t="s">
        <v>738</v>
      </c>
      <c r="C1682" s="0" t="s">
        <v>738</v>
      </c>
      <c r="D1682" s="0" t="n">
        <v>0.15</v>
      </c>
      <c r="E1682" s="7" t="n">
        <v>20</v>
      </c>
      <c r="F1682" s="7" t="n">
        <v>0</v>
      </c>
    </row>
    <row r="1683" customFormat="false" ht="15.8" hidden="false" customHeight="false" outlineLevel="0" collapsed="false">
      <c r="A1683" s="0" t="s">
        <v>951</v>
      </c>
      <c r="B1683" s="0" t="s">
        <v>155</v>
      </c>
      <c r="C1683" s="0" t="s">
        <v>732</v>
      </c>
      <c r="D1683" s="0" t="n">
        <v>0.356500741308409</v>
      </c>
      <c r="E1683" s="7" t="n">
        <v>174.803392128557</v>
      </c>
      <c r="F1683" s="7" t="n">
        <v>2804.19062502375</v>
      </c>
    </row>
    <row r="1684" customFormat="false" ht="15.8" hidden="false" customHeight="false" outlineLevel="0" collapsed="false">
      <c r="A1684" s="0" t="s">
        <v>951</v>
      </c>
      <c r="B1684" s="0" t="s">
        <v>155</v>
      </c>
      <c r="C1684" s="0" t="s">
        <v>734</v>
      </c>
      <c r="D1684" s="0" t="n">
        <v>0.0346518720551774</v>
      </c>
      <c r="E1684" s="7" t="n">
        <v>61.287292896322</v>
      </c>
      <c r="F1684" s="7" t="n">
        <v>523.55937587625</v>
      </c>
    </row>
    <row r="1685" customFormat="false" ht="15.8" hidden="false" customHeight="false" outlineLevel="0" collapsed="false">
      <c r="A1685" s="0" t="s">
        <v>951</v>
      </c>
      <c r="B1685" s="0" t="s">
        <v>155</v>
      </c>
      <c r="C1685" s="0" t="s">
        <v>736</v>
      </c>
      <c r="D1685" s="0" t="n">
        <v>0.0721914001149527</v>
      </c>
      <c r="E1685" s="7" t="n">
        <v>68.6708540238518</v>
      </c>
      <c r="F1685" s="7" t="n">
        <v>1292.94062502375</v>
      </c>
    </row>
    <row r="1686" customFormat="false" ht="15.8" hidden="false" customHeight="false" outlineLevel="0" collapsed="false">
      <c r="A1686" s="0" t="s">
        <v>951</v>
      </c>
      <c r="B1686" s="0" t="s">
        <v>738</v>
      </c>
      <c r="C1686" s="0" t="s">
        <v>738</v>
      </c>
      <c r="D1686" s="0" t="n">
        <v>0.15</v>
      </c>
      <c r="E1686" s="7" t="n">
        <v>20</v>
      </c>
      <c r="F1686" s="7" t="n">
        <v>0</v>
      </c>
    </row>
    <row r="1687" customFormat="false" ht="15.8" hidden="false" customHeight="false" outlineLevel="0" collapsed="false">
      <c r="A1687" s="0" t="s">
        <v>952</v>
      </c>
      <c r="B1687" s="0" t="s">
        <v>155</v>
      </c>
      <c r="C1687" s="0" t="s">
        <v>732</v>
      </c>
      <c r="D1687" s="0" t="n">
        <v>0.356500741308409</v>
      </c>
      <c r="E1687" s="7" t="n">
        <v>174.803392128557</v>
      </c>
      <c r="F1687" s="7" t="n">
        <v>2804.19062502375</v>
      </c>
    </row>
    <row r="1688" customFormat="false" ht="15.8" hidden="false" customHeight="false" outlineLevel="0" collapsed="false">
      <c r="A1688" s="0" t="s">
        <v>952</v>
      </c>
      <c r="B1688" s="0" t="s">
        <v>155</v>
      </c>
      <c r="C1688" s="0" t="s">
        <v>734</v>
      </c>
      <c r="D1688" s="0" t="n">
        <v>0.0346518720551774</v>
      </c>
      <c r="E1688" s="7" t="n">
        <v>61.287292896322</v>
      </c>
      <c r="F1688" s="7" t="n">
        <v>523.55937587625</v>
      </c>
    </row>
    <row r="1689" customFormat="false" ht="15.8" hidden="false" customHeight="false" outlineLevel="0" collapsed="false">
      <c r="A1689" s="0" t="s">
        <v>952</v>
      </c>
      <c r="B1689" s="0" t="s">
        <v>155</v>
      </c>
      <c r="C1689" s="0" t="s">
        <v>736</v>
      </c>
      <c r="D1689" s="0" t="n">
        <v>0.0721914001149527</v>
      </c>
      <c r="E1689" s="7" t="n">
        <v>68.6708540238518</v>
      </c>
      <c r="F1689" s="7" t="n">
        <v>1292.94062502375</v>
      </c>
    </row>
    <row r="1690" customFormat="false" ht="15.8" hidden="false" customHeight="false" outlineLevel="0" collapsed="false">
      <c r="A1690" s="0" t="s">
        <v>952</v>
      </c>
      <c r="B1690" s="0" t="s">
        <v>738</v>
      </c>
      <c r="C1690" s="0" t="s">
        <v>738</v>
      </c>
      <c r="D1690" s="0" t="n">
        <v>0.15</v>
      </c>
      <c r="E1690" s="7" t="n">
        <v>20</v>
      </c>
      <c r="F1690" s="7" t="n">
        <v>0</v>
      </c>
    </row>
    <row r="1691" customFormat="false" ht="15.8" hidden="false" customHeight="false" outlineLevel="0" collapsed="false">
      <c r="A1691" s="0" t="s">
        <v>953</v>
      </c>
      <c r="B1691" s="0" t="s">
        <v>155</v>
      </c>
      <c r="C1691" s="0" t="s">
        <v>732</v>
      </c>
      <c r="D1691" s="0" t="n">
        <v>0.356500741308409</v>
      </c>
      <c r="E1691" s="7" t="n">
        <v>174.803392128557</v>
      </c>
      <c r="F1691" s="7" t="n">
        <v>2804.19062502375</v>
      </c>
    </row>
    <row r="1692" customFormat="false" ht="15.8" hidden="false" customHeight="false" outlineLevel="0" collapsed="false">
      <c r="A1692" s="0" t="s">
        <v>953</v>
      </c>
      <c r="B1692" s="0" t="s">
        <v>155</v>
      </c>
      <c r="C1692" s="0" t="s">
        <v>734</v>
      </c>
      <c r="D1692" s="0" t="n">
        <v>0.0346518720551774</v>
      </c>
      <c r="E1692" s="7" t="n">
        <v>61.287292896322</v>
      </c>
      <c r="F1692" s="7" t="n">
        <v>523.55937587625</v>
      </c>
    </row>
    <row r="1693" customFormat="false" ht="15.8" hidden="false" customHeight="false" outlineLevel="0" collapsed="false">
      <c r="A1693" s="0" t="s">
        <v>953</v>
      </c>
      <c r="B1693" s="0" t="s">
        <v>155</v>
      </c>
      <c r="C1693" s="0" t="s">
        <v>736</v>
      </c>
      <c r="D1693" s="0" t="n">
        <v>0.0721914001149527</v>
      </c>
      <c r="E1693" s="7" t="n">
        <v>68.6708540238518</v>
      </c>
      <c r="F1693" s="7" t="n">
        <v>1292.94062502375</v>
      </c>
    </row>
    <row r="1694" customFormat="false" ht="15.8" hidden="false" customHeight="false" outlineLevel="0" collapsed="false">
      <c r="A1694" s="0" t="s">
        <v>953</v>
      </c>
      <c r="B1694" s="0" t="s">
        <v>738</v>
      </c>
      <c r="C1694" s="0" t="s">
        <v>738</v>
      </c>
      <c r="D1694" s="0" t="n">
        <v>0.15</v>
      </c>
      <c r="E1694" s="7" t="n">
        <v>20</v>
      </c>
      <c r="F1694" s="7" t="n">
        <v>0</v>
      </c>
    </row>
    <row r="1695" customFormat="false" ht="15.8" hidden="false" customHeight="false" outlineLevel="0" collapsed="false">
      <c r="A1695" s="0" t="s">
        <v>347</v>
      </c>
      <c r="B1695" s="0" t="s">
        <v>155</v>
      </c>
      <c r="C1695" s="0" t="s">
        <v>734</v>
      </c>
      <c r="D1695" s="0" t="n">
        <v>0.0952797306274357</v>
      </c>
      <c r="E1695" s="7" t="n">
        <v>223.125</v>
      </c>
      <c r="F1695" s="7" t="n">
        <v>558.609375</v>
      </c>
    </row>
    <row r="1696" customFormat="false" ht="15.8" hidden="false" customHeight="false" outlineLevel="0" collapsed="false">
      <c r="A1696" s="0" t="s">
        <v>347</v>
      </c>
      <c r="B1696" s="0" t="s">
        <v>239</v>
      </c>
      <c r="C1696" s="0" t="s">
        <v>735</v>
      </c>
      <c r="D1696" s="0" t="n">
        <v>0.0776321310096238</v>
      </c>
      <c r="E1696" s="7" t="n">
        <v>223.125</v>
      </c>
      <c r="F1696" s="7" t="n">
        <v>558.609375</v>
      </c>
    </row>
    <row r="1697" customFormat="false" ht="15.8" hidden="false" customHeight="false" outlineLevel="0" collapsed="false">
      <c r="A1697" s="0" t="s">
        <v>347</v>
      </c>
      <c r="B1697" s="0" t="s">
        <v>155</v>
      </c>
      <c r="C1697" s="0" t="s">
        <v>736</v>
      </c>
      <c r="D1697" s="0" t="n">
        <v>0.198499438807158</v>
      </c>
      <c r="E1697" s="7" t="n">
        <v>225.5625</v>
      </c>
      <c r="F1697" s="7" t="n">
        <v>654.515625</v>
      </c>
    </row>
    <row r="1698" customFormat="false" ht="15.8" hidden="false" customHeight="false" outlineLevel="0" collapsed="false">
      <c r="A1698" s="0" t="s">
        <v>347</v>
      </c>
      <c r="B1698" s="0" t="s">
        <v>239</v>
      </c>
      <c r="C1698" s="0" t="s">
        <v>737</v>
      </c>
      <c r="D1698" s="0" t="n">
        <v>0.16173360627005</v>
      </c>
      <c r="E1698" s="7" t="n">
        <v>223.125</v>
      </c>
      <c r="F1698" s="7" t="n">
        <v>558.609375</v>
      </c>
    </row>
    <row r="1699" customFormat="false" ht="15.8" hidden="false" customHeight="false" outlineLevel="0" collapsed="false">
      <c r="A1699" s="0" t="s">
        <v>347</v>
      </c>
      <c r="B1699" s="0" t="s">
        <v>155</v>
      </c>
      <c r="C1699" s="0" t="s">
        <v>732</v>
      </c>
      <c r="D1699" s="0" t="n">
        <v>0.882219728031812</v>
      </c>
      <c r="E1699" s="7" t="n">
        <v>351.5625</v>
      </c>
      <c r="F1699" s="7" t="n">
        <v>3827.015625</v>
      </c>
    </row>
    <row r="1700" customFormat="false" ht="15.8" hidden="false" customHeight="false" outlineLevel="0" collapsed="false">
      <c r="A1700" s="0" t="s">
        <v>347</v>
      </c>
      <c r="B1700" s="0" t="s">
        <v>239</v>
      </c>
      <c r="C1700" s="0" t="s">
        <v>733</v>
      </c>
      <c r="D1700" s="0" t="n">
        <v>0.646934425080199</v>
      </c>
      <c r="E1700" s="7" t="n">
        <v>268.125</v>
      </c>
      <c r="F1700" s="7" t="n">
        <v>558.609375</v>
      </c>
    </row>
    <row r="1701" customFormat="false" ht="15.8" hidden="false" customHeight="false" outlineLevel="0" collapsed="false">
      <c r="A1701" s="0" t="s">
        <v>347</v>
      </c>
      <c r="B1701" s="0" t="s">
        <v>738</v>
      </c>
      <c r="C1701" s="0" t="s">
        <v>738</v>
      </c>
      <c r="D1701" s="0" t="n">
        <v>0.15</v>
      </c>
      <c r="E1701" s="7" t="n">
        <v>20</v>
      </c>
      <c r="F1701" s="7" t="n">
        <v>0</v>
      </c>
    </row>
    <row r="1702" customFormat="false" ht="15.8" hidden="false" customHeight="false" outlineLevel="0" collapsed="false">
      <c r="A1702" s="0" t="s">
        <v>521</v>
      </c>
      <c r="B1702" s="0" t="s">
        <v>155</v>
      </c>
      <c r="C1702" s="0" t="s">
        <v>734</v>
      </c>
      <c r="D1702" s="0" t="n">
        <v>0.0951886675479181</v>
      </c>
      <c r="E1702" s="7" t="n">
        <v>223.125</v>
      </c>
      <c r="F1702" s="7" t="n">
        <v>558.609375</v>
      </c>
    </row>
    <row r="1703" customFormat="false" ht="15.8" hidden="false" customHeight="false" outlineLevel="0" collapsed="false">
      <c r="A1703" s="0" t="s">
        <v>521</v>
      </c>
      <c r="B1703" s="0" t="s">
        <v>239</v>
      </c>
      <c r="C1703" s="0" t="s">
        <v>735</v>
      </c>
      <c r="D1703" s="0" t="n">
        <v>0.0775147411045626</v>
      </c>
      <c r="E1703" s="7" t="n">
        <v>223.125</v>
      </c>
      <c r="F1703" s="7" t="n">
        <v>558.609375</v>
      </c>
    </row>
    <row r="1704" customFormat="false" ht="15.8" hidden="false" customHeight="false" outlineLevel="0" collapsed="false">
      <c r="A1704" s="0" t="s">
        <v>521</v>
      </c>
      <c r="B1704" s="0" t="s">
        <v>155</v>
      </c>
      <c r="C1704" s="0" t="s">
        <v>736</v>
      </c>
      <c r="D1704" s="0" t="n">
        <v>0.198309724058163</v>
      </c>
      <c r="E1704" s="7" t="n">
        <v>225.5625</v>
      </c>
      <c r="F1704" s="7" t="n">
        <v>654.515625</v>
      </c>
    </row>
    <row r="1705" customFormat="false" ht="15.8" hidden="false" customHeight="false" outlineLevel="0" collapsed="false">
      <c r="A1705" s="0" t="s">
        <v>521</v>
      </c>
      <c r="B1705" s="0" t="s">
        <v>239</v>
      </c>
      <c r="C1705" s="0" t="s">
        <v>737</v>
      </c>
      <c r="D1705" s="0" t="n">
        <v>0.161489043967839</v>
      </c>
      <c r="E1705" s="7" t="n">
        <v>223.125</v>
      </c>
      <c r="F1705" s="7" t="n">
        <v>558.609375</v>
      </c>
    </row>
    <row r="1706" customFormat="false" ht="15.8" hidden="false" customHeight="false" outlineLevel="0" collapsed="false">
      <c r="A1706" s="0" t="s">
        <v>521</v>
      </c>
      <c r="B1706" s="0" t="s">
        <v>155</v>
      </c>
      <c r="C1706" s="0" t="s">
        <v>732</v>
      </c>
      <c r="D1706" s="0" t="n">
        <v>0.881376551369612</v>
      </c>
      <c r="E1706" s="7" t="n">
        <v>351.5625</v>
      </c>
      <c r="F1706" s="7" t="n">
        <v>3827.015625</v>
      </c>
    </row>
    <row r="1707" customFormat="false" ht="15.8" hidden="false" customHeight="false" outlineLevel="0" collapsed="false">
      <c r="A1707" s="0" t="s">
        <v>521</v>
      </c>
      <c r="B1707" s="0" t="s">
        <v>239</v>
      </c>
      <c r="C1707" s="0" t="s">
        <v>733</v>
      </c>
      <c r="D1707" s="0" t="n">
        <v>0.645956175871355</v>
      </c>
      <c r="E1707" s="7" t="n">
        <v>268.125</v>
      </c>
      <c r="F1707" s="7" t="n">
        <v>558.609375</v>
      </c>
    </row>
    <row r="1708" customFormat="false" ht="15.8" hidden="false" customHeight="false" outlineLevel="0" collapsed="false">
      <c r="A1708" s="0" t="s">
        <v>521</v>
      </c>
      <c r="B1708" s="0" t="s">
        <v>738</v>
      </c>
      <c r="C1708" s="0" t="s">
        <v>738</v>
      </c>
      <c r="D1708" s="0" t="n">
        <v>0.15</v>
      </c>
      <c r="E1708" s="7" t="n">
        <v>20</v>
      </c>
      <c r="F1708" s="7" t="n">
        <v>0</v>
      </c>
    </row>
    <row r="1709" customFormat="false" ht="15.8" hidden="false" customHeight="false" outlineLevel="0" collapsed="false">
      <c r="A1709" s="0" t="s">
        <v>668</v>
      </c>
      <c r="B1709" s="0" t="s">
        <v>155</v>
      </c>
      <c r="C1709" s="0" t="s">
        <v>734</v>
      </c>
      <c r="D1709" s="0" t="n">
        <v>0.0952659797491495</v>
      </c>
      <c r="E1709" s="7" t="n">
        <v>223.125</v>
      </c>
      <c r="F1709" s="7" t="n">
        <v>558.609375</v>
      </c>
    </row>
    <row r="1710" customFormat="false" ht="15.8" hidden="false" customHeight="false" outlineLevel="0" collapsed="false">
      <c r="A1710" s="0" t="s">
        <v>668</v>
      </c>
      <c r="B1710" s="0" t="s">
        <v>239</v>
      </c>
      <c r="C1710" s="0" t="s">
        <v>735</v>
      </c>
      <c r="D1710" s="0" t="n">
        <v>0.0775219722714513</v>
      </c>
      <c r="E1710" s="7" t="n">
        <v>223.125</v>
      </c>
      <c r="F1710" s="7" t="n">
        <v>558.609375</v>
      </c>
    </row>
    <row r="1711" customFormat="false" ht="15.8" hidden="false" customHeight="false" outlineLevel="0" collapsed="false">
      <c r="A1711" s="0" t="s">
        <v>668</v>
      </c>
      <c r="B1711" s="0" t="s">
        <v>155</v>
      </c>
      <c r="C1711" s="0" t="s">
        <v>736</v>
      </c>
      <c r="D1711" s="0" t="n">
        <v>0.198470791144061</v>
      </c>
      <c r="E1711" s="7" t="n">
        <v>225.5625</v>
      </c>
      <c r="F1711" s="7" t="n">
        <v>654.515625</v>
      </c>
    </row>
    <row r="1712" customFormat="false" ht="15.8" hidden="false" customHeight="false" outlineLevel="0" collapsed="false">
      <c r="A1712" s="0" t="s">
        <v>668</v>
      </c>
      <c r="B1712" s="0" t="s">
        <v>239</v>
      </c>
      <c r="C1712" s="0" t="s">
        <v>737</v>
      </c>
      <c r="D1712" s="0" t="n">
        <v>0.161504108898857</v>
      </c>
      <c r="E1712" s="7" t="n">
        <v>223.125</v>
      </c>
      <c r="F1712" s="7" t="n">
        <v>558.609375</v>
      </c>
    </row>
    <row r="1713" customFormat="false" ht="15.8" hidden="false" customHeight="false" outlineLevel="0" collapsed="false">
      <c r="A1713" s="0" t="s">
        <v>668</v>
      </c>
      <c r="B1713" s="0" t="s">
        <v>155</v>
      </c>
      <c r="C1713" s="0" t="s">
        <v>732</v>
      </c>
      <c r="D1713" s="0" t="n">
        <v>0.882092405084718</v>
      </c>
      <c r="E1713" s="7" t="n">
        <v>351.5625</v>
      </c>
      <c r="F1713" s="7" t="n">
        <v>3827.015625</v>
      </c>
    </row>
    <row r="1714" customFormat="false" ht="15.8" hidden="false" customHeight="false" outlineLevel="0" collapsed="false">
      <c r="A1714" s="0" t="s">
        <v>668</v>
      </c>
      <c r="B1714" s="0" t="s">
        <v>239</v>
      </c>
      <c r="C1714" s="0" t="s">
        <v>733</v>
      </c>
      <c r="D1714" s="0" t="n">
        <v>0.646016435595427</v>
      </c>
      <c r="E1714" s="7" t="n">
        <v>268.125</v>
      </c>
      <c r="F1714" s="7" t="n">
        <v>558.609375</v>
      </c>
    </row>
    <row r="1715" customFormat="false" ht="15.8" hidden="false" customHeight="false" outlineLevel="0" collapsed="false">
      <c r="A1715" s="0" t="s">
        <v>668</v>
      </c>
      <c r="B1715" s="0" t="s">
        <v>738</v>
      </c>
      <c r="C1715" s="0" t="s">
        <v>738</v>
      </c>
      <c r="D1715" s="0" t="n">
        <v>0.15</v>
      </c>
      <c r="E1715" s="7" t="n">
        <v>20</v>
      </c>
      <c r="F1715" s="7" t="n">
        <v>0</v>
      </c>
    </row>
    <row r="1716" customFormat="false" ht="15.8" hidden="false" customHeight="false" outlineLevel="0" collapsed="false">
      <c r="A1716" s="0" t="s">
        <v>954</v>
      </c>
      <c r="B1716" s="0" t="s">
        <v>155</v>
      </c>
      <c r="C1716" s="0" t="s">
        <v>732</v>
      </c>
      <c r="D1716" s="0" t="n">
        <v>0.356500741308409</v>
      </c>
      <c r="E1716" s="7" t="n">
        <v>174.803392128557</v>
      </c>
      <c r="F1716" s="7" t="n">
        <v>3827.015625</v>
      </c>
    </row>
    <row r="1717" customFormat="false" ht="15.8" hidden="false" customHeight="false" outlineLevel="0" collapsed="false">
      <c r="A1717" s="0" t="s">
        <v>954</v>
      </c>
      <c r="B1717" s="0" t="s">
        <v>155</v>
      </c>
      <c r="C1717" s="0" t="s">
        <v>734</v>
      </c>
      <c r="D1717" s="0" t="n">
        <v>0.0346518720551774</v>
      </c>
      <c r="E1717" s="7" t="n">
        <v>61.287292896322</v>
      </c>
      <c r="F1717" s="7" t="n">
        <v>558.609375</v>
      </c>
    </row>
    <row r="1718" customFormat="false" ht="15.8" hidden="false" customHeight="false" outlineLevel="0" collapsed="false">
      <c r="A1718" s="0" t="s">
        <v>954</v>
      </c>
      <c r="B1718" s="0" t="s">
        <v>155</v>
      </c>
      <c r="C1718" s="0" t="s">
        <v>736</v>
      </c>
      <c r="D1718" s="0" t="n">
        <v>0.0721914001149527</v>
      </c>
      <c r="E1718" s="7" t="n">
        <v>68.6708540238518</v>
      </c>
      <c r="F1718" s="7" t="n">
        <v>654.515625</v>
      </c>
    </row>
    <row r="1719" customFormat="false" ht="15.8" hidden="false" customHeight="false" outlineLevel="0" collapsed="false">
      <c r="A1719" s="0" t="s">
        <v>954</v>
      </c>
      <c r="B1719" s="0" t="s">
        <v>738</v>
      </c>
      <c r="C1719" s="0" t="s">
        <v>738</v>
      </c>
      <c r="D1719" s="0" t="n">
        <v>0.15</v>
      </c>
      <c r="E1719" s="7" t="n">
        <v>20</v>
      </c>
      <c r="F1719" s="7" t="n">
        <v>0</v>
      </c>
    </row>
    <row r="1720" customFormat="false" ht="15.8" hidden="false" customHeight="false" outlineLevel="0" collapsed="false">
      <c r="A1720" s="0" t="s">
        <v>955</v>
      </c>
      <c r="B1720" s="0" t="s">
        <v>155</v>
      </c>
      <c r="C1720" s="0" t="s">
        <v>732</v>
      </c>
      <c r="D1720" s="0" t="n">
        <v>0.356500741308409</v>
      </c>
      <c r="E1720" s="7" t="n">
        <v>174.803392128557</v>
      </c>
      <c r="F1720" s="7" t="n">
        <v>3827.015625</v>
      </c>
    </row>
    <row r="1721" customFormat="false" ht="15.8" hidden="false" customHeight="false" outlineLevel="0" collapsed="false">
      <c r="A1721" s="0" t="s">
        <v>955</v>
      </c>
      <c r="B1721" s="0" t="s">
        <v>155</v>
      </c>
      <c r="C1721" s="0" t="s">
        <v>734</v>
      </c>
      <c r="D1721" s="0" t="n">
        <v>0.0346518720551774</v>
      </c>
      <c r="E1721" s="7" t="n">
        <v>61.287292896322</v>
      </c>
      <c r="F1721" s="7" t="n">
        <v>558.609375</v>
      </c>
    </row>
    <row r="1722" customFormat="false" ht="15.8" hidden="false" customHeight="false" outlineLevel="0" collapsed="false">
      <c r="A1722" s="0" t="s">
        <v>955</v>
      </c>
      <c r="B1722" s="0" t="s">
        <v>155</v>
      </c>
      <c r="C1722" s="0" t="s">
        <v>736</v>
      </c>
      <c r="D1722" s="0" t="n">
        <v>0.0721914001149527</v>
      </c>
      <c r="E1722" s="7" t="n">
        <v>68.6708540238518</v>
      </c>
      <c r="F1722" s="7" t="n">
        <v>654.515625</v>
      </c>
    </row>
    <row r="1723" customFormat="false" ht="15.8" hidden="false" customHeight="false" outlineLevel="0" collapsed="false">
      <c r="A1723" s="0" t="s">
        <v>955</v>
      </c>
      <c r="B1723" s="0" t="s">
        <v>738</v>
      </c>
      <c r="C1723" s="0" t="s">
        <v>738</v>
      </c>
      <c r="D1723" s="0" t="n">
        <v>0.15</v>
      </c>
      <c r="E1723" s="7" t="n">
        <v>20</v>
      </c>
      <c r="F1723" s="7" t="n">
        <v>0</v>
      </c>
    </row>
    <row r="1724" customFormat="false" ht="15.8" hidden="false" customHeight="false" outlineLevel="0" collapsed="false">
      <c r="A1724" s="0" t="s">
        <v>956</v>
      </c>
      <c r="B1724" s="0" t="s">
        <v>155</v>
      </c>
      <c r="C1724" s="0" t="s">
        <v>732</v>
      </c>
      <c r="D1724" s="0" t="n">
        <v>0.356500741308409</v>
      </c>
      <c r="E1724" s="7" t="n">
        <v>174.803392128557</v>
      </c>
      <c r="F1724" s="7" t="n">
        <v>3827.015625</v>
      </c>
    </row>
    <row r="1725" customFormat="false" ht="15.8" hidden="false" customHeight="false" outlineLevel="0" collapsed="false">
      <c r="A1725" s="0" t="s">
        <v>956</v>
      </c>
      <c r="B1725" s="0" t="s">
        <v>155</v>
      </c>
      <c r="C1725" s="0" t="s">
        <v>734</v>
      </c>
      <c r="D1725" s="0" t="n">
        <v>0.0346518720551774</v>
      </c>
      <c r="E1725" s="7" t="n">
        <v>61.287292896322</v>
      </c>
      <c r="F1725" s="7" t="n">
        <v>558.609375</v>
      </c>
    </row>
    <row r="1726" customFormat="false" ht="15.8" hidden="false" customHeight="false" outlineLevel="0" collapsed="false">
      <c r="A1726" s="0" t="s">
        <v>956</v>
      </c>
      <c r="B1726" s="0" t="s">
        <v>155</v>
      </c>
      <c r="C1726" s="0" t="s">
        <v>736</v>
      </c>
      <c r="D1726" s="0" t="n">
        <v>0.0721914001149527</v>
      </c>
      <c r="E1726" s="7" t="n">
        <v>68.6708540238518</v>
      </c>
      <c r="F1726" s="7" t="n">
        <v>654.515625</v>
      </c>
    </row>
    <row r="1727" customFormat="false" ht="15.8" hidden="false" customHeight="false" outlineLevel="0" collapsed="false">
      <c r="A1727" s="0" t="s">
        <v>956</v>
      </c>
      <c r="B1727" s="0" t="s">
        <v>738</v>
      </c>
      <c r="C1727" s="0" t="s">
        <v>738</v>
      </c>
      <c r="D1727" s="0" t="n">
        <v>0.15</v>
      </c>
      <c r="E1727" s="7" t="n">
        <v>20</v>
      </c>
      <c r="F1727" s="7" t="n">
        <v>0</v>
      </c>
    </row>
    <row r="1728" customFormat="false" ht="15.8" hidden="false" customHeight="false" outlineLevel="0" collapsed="false">
      <c r="A1728" s="0" t="s">
        <v>957</v>
      </c>
      <c r="B1728" s="0" t="s">
        <v>155</v>
      </c>
      <c r="C1728" s="0" t="s">
        <v>732</v>
      </c>
      <c r="D1728" s="0" t="n">
        <v>0.356500741308409</v>
      </c>
      <c r="E1728" s="7" t="n">
        <v>174.803392128557</v>
      </c>
      <c r="F1728" s="7" t="n">
        <v>3827.015625</v>
      </c>
    </row>
    <row r="1729" customFormat="false" ht="15.8" hidden="false" customHeight="false" outlineLevel="0" collapsed="false">
      <c r="A1729" s="0" t="s">
        <v>957</v>
      </c>
      <c r="B1729" s="0" t="s">
        <v>155</v>
      </c>
      <c r="C1729" s="0" t="s">
        <v>734</v>
      </c>
      <c r="D1729" s="0" t="n">
        <v>0.0346518720551774</v>
      </c>
      <c r="E1729" s="7" t="n">
        <v>61.287292896322</v>
      </c>
      <c r="F1729" s="7" t="n">
        <v>558.609375</v>
      </c>
    </row>
    <row r="1730" customFormat="false" ht="15.8" hidden="false" customHeight="false" outlineLevel="0" collapsed="false">
      <c r="A1730" s="0" t="s">
        <v>957</v>
      </c>
      <c r="B1730" s="0" t="s">
        <v>155</v>
      </c>
      <c r="C1730" s="0" t="s">
        <v>736</v>
      </c>
      <c r="D1730" s="0" t="n">
        <v>0.0721914001149527</v>
      </c>
      <c r="E1730" s="7" t="n">
        <v>68.6708540238518</v>
      </c>
      <c r="F1730" s="7" t="n">
        <v>654.515625</v>
      </c>
    </row>
    <row r="1731" customFormat="false" ht="15.8" hidden="false" customHeight="false" outlineLevel="0" collapsed="false">
      <c r="A1731" s="0" t="s">
        <v>957</v>
      </c>
      <c r="B1731" s="0" t="s">
        <v>738</v>
      </c>
      <c r="C1731" s="0" t="s">
        <v>738</v>
      </c>
      <c r="D1731" s="0" t="n">
        <v>0.15</v>
      </c>
      <c r="E1731" s="7" t="n">
        <v>20</v>
      </c>
      <c r="F1731" s="7" t="n">
        <v>0</v>
      </c>
    </row>
    <row r="1732" customFormat="false" ht="15.8" hidden="false" customHeight="false" outlineLevel="0" collapsed="false">
      <c r="A1732" s="0" t="s">
        <v>958</v>
      </c>
      <c r="B1732" s="0" t="s">
        <v>155</v>
      </c>
      <c r="C1732" s="0" t="s">
        <v>732</v>
      </c>
      <c r="D1732" s="0" t="n">
        <v>0.356500741308409</v>
      </c>
      <c r="E1732" s="7" t="n">
        <v>174.803392128557</v>
      </c>
      <c r="F1732" s="7" t="n">
        <v>3827.015625</v>
      </c>
    </row>
    <row r="1733" customFormat="false" ht="15.8" hidden="false" customHeight="false" outlineLevel="0" collapsed="false">
      <c r="A1733" s="0" t="s">
        <v>958</v>
      </c>
      <c r="B1733" s="0" t="s">
        <v>155</v>
      </c>
      <c r="C1733" s="0" t="s">
        <v>734</v>
      </c>
      <c r="D1733" s="0" t="n">
        <v>0.0346518720551774</v>
      </c>
      <c r="E1733" s="7" t="n">
        <v>61.287292896322</v>
      </c>
      <c r="F1733" s="7" t="n">
        <v>558.609375</v>
      </c>
    </row>
    <row r="1734" customFormat="false" ht="15.8" hidden="false" customHeight="false" outlineLevel="0" collapsed="false">
      <c r="A1734" s="0" t="s">
        <v>958</v>
      </c>
      <c r="B1734" s="0" t="s">
        <v>155</v>
      </c>
      <c r="C1734" s="0" t="s">
        <v>736</v>
      </c>
      <c r="D1734" s="0" t="n">
        <v>0.0721914001149527</v>
      </c>
      <c r="E1734" s="7" t="n">
        <v>68.6708540238518</v>
      </c>
      <c r="F1734" s="7" t="n">
        <v>654.515625</v>
      </c>
    </row>
    <row r="1735" customFormat="false" ht="15.8" hidden="false" customHeight="false" outlineLevel="0" collapsed="false">
      <c r="A1735" s="0" t="s">
        <v>958</v>
      </c>
      <c r="B1735" s="0" t="s">
        <v>738</v>
      </c>
      <c r="C1735" s="0" t="s">
        <v>738</v>
      </c>
      <c r="D1735" s="0" t="n">
        <v>0.15</v>
      </c>
      <c r="E1735" s="7" t="n">
        <v>20</v>
      </c>
      <c r="F1735" s="7" t="n">
        <v>0</v>
      </c>
    </row>
    <row r="1736" customFormat="false" ht="15.8" hidden="false" customHeight="false" outlineLevel="0" collapsed="false">
      <c r="A1736" s="0" t="s">
        <v>354</v>
      </c>
      <c r="B1736" s="0" t="s">
        <v>155</v>
      </c>
      <c r="C1736" s="0" t="s">
        <v>734</v>
      </c>
      <c r="D1736" s="0" t="n">
        <v>0.0950777355296056</v>
      </c>
      <c r="E1736" s="7" t="n">
        <v>223.125</v>
      </c>
      <c r="F1736" s="7" t="n">
        <v>558.609375</v>
      </c>
    </row>
    <row r="1737" customFormat="false" ht="15.8" hidden="false" customHeight="false" outlineLevel="0" collapsed="false">
      <c r="A1737" s="0" t="s">
        <v>354</v>
      </c>
      <c r="B1737" s="0" t="s">
        <v>239</v>
      </c>
      <c r="C1737" s="0" t="s">
        <v>735</v>
      </c>
      <c r="D1737" s="0" t="n">
        <v>0.0776635966101564</v>
      </c>
      <c r="E1737" s="7" t="n">
        <v>223.125</v>
      </c>
      <c r="F1737" s="7" t="n">
        <v>558.609375</v>
      </c>
    </row>
    <row r="1738" customFormat="false" ht="15.8" hidden="false" customHeight="false" outlineLevel="0" collapsed="false">
      <c r="A1738" s="0" t="s">
        <v>354</v>
      </c>
      <c r="B1738" s="0" t="s">
        <v>155</v>
      </c>
      <c r="C1738" s="0" t="s">
        <v>736</v>
      </c>
      <c r="D1738" s="0" t="n">
        <v>0.198078615686678</v>
      </c>
      <c r="E1738" s="7" t="n">
        <v>225.5625</v>
      </c>
      <c r="F1738" s="7" t="n">
        <v>654.515625</v>
      </c>
    </row>
    <row r="1739" customFormat="false" ht="15.8" hidden="false" customHeight="false" outlineLevel="0" collapsed="false">
      <c r="A1739" s="0" t="s">
        <v>354</v>
      </c>
      <c r="B1739" s="0" t="s">
        <v>239</v>
      </c>
      <c r="C1739" s="0" t="s">
        <v>737</v>
      </c>
      <c r="D1739" s="0" t="n">
        <v>0.161799159604492</v>
      </c>
      <c r="E1739" s="7" t="n">
        <v>223.125</v>
      </c>
      <c r="F1739" s="7" t="n">
        <v>558.609375</v>
      </c>
    </row>
    <row r="1740" customFormat="false" ht="15.8" hidden="false" customHeight="false" outlineLevel="0" collapsed="false">
      <c r="A1740" s="0" t="s">
        <v>354</v>
      </c>
      <c r="B1740" s="0" t="s">
        <v>155</v>
      </c>
      <c r="C1740" s="0" t="s">
        <v>732</v>
      </c>
      <c r="D1740" s="0" t="n">
        <v>0.880349403051904</v>
      </c>
      <c r="E1740" s="7" t="n">
        <v>351.5625</v>
      </c>
      <c r="F1740" s="7" t="n">
        <v>3827.015625</v>
      </c>
    </row>
    <row r="1741" customFormat="false" ht="15.8" hidden="false" customHeight="false" outlineLevel="0" collapsed="false">
      <c r="A1741" s="0" t="s">
        <v>354</v>
      </c>
      <c r="B1741" s="0" t="s">
        <v>239</v>
      </c>
      <c r="C1741" s="0" t="s">
        <v>733</v>
      </c>
      <c r="D1741" s="0" t="n">
        <v>0.64719663841797</v>
      </c>
      <c r="E1741" s="7" t="n">
        <v>268.125</v>
      </c>
      <c r="F1741" s="7" t="n">
        <v>558.609375</v>
      </c>
    </row>
    <row r="1742" customFormat="false" ht="15.8" hidden="false" customHeight="false" outlineLevel="0" collapsed="false">
      <c r="A1742" s="0" t="s">
        <v>354</v>
      </c>
      <c r="B1742" s="0" t="s">
        <v>738</v>
      </c>
      <c r="C1742" s="0" t="s">
        <v>738</v>
      </c>
      <c r="D1742" s="0" t="n">
        <v>0.15</v>
      </c>
      <c r="E1742" s="7" t="n">
        <v>20</v>
      </c>
      <c r="F1742" s="7" t="n">
        <v>0</v>
      </c>
    </row>
    <row r="1743" customFormat="false" ht="15.8" hidden="false" customHeight="false" outlineLevel="0" collapsed="false">
      <c r="A1743" s="0" t="s">
        <v>524</v>
      </c>
      <c r="B1743" s="0" t="s">
        <v>155</v>
      </c>
      <c r="C1743" s="0" t="s">
        <v>734</v>
      </c>
      <c r="D1743" s="0" t="n">
        <v>0.0949781365381751</v>
      </c>
      <c r="E1743" s="7" t="n">
        <v>223.125</v>
      </c>
      <c r="F1743" s="7" t="n">
        <v>558.609375</v>
      </c>
    </row>
    <row r="1744" customFormat="false" ht="15.8" hidden="false" customHeight="false" outlineLevel="0" collapsed="false">
      <c r="A1744" s="0" t="s">
        <v>524</v>
      </c>
      <c r="B1744" s="0" t="s">
        <v>239</v>
      </c>
      <c r="C1744" s="0" t="s">
        <v>735</v>
      </c>
      <c r="D1744" s="0" t="n">
        <v>0.0774929263787665</v>
      </c>
      <c r="E1744" s="7" t="n">
        <v>223.125</v>
      </c>
      <c r="F1744" s="7" t="n">
        <v>558.609375</v>
      </c>
    </row>
    <row r="1745" customFormat="false" ht="15.8" hidden="false" customHeight="false" outlineLevel="0" collapsed="false">
      <c r="A1745" s="0" t="s">
        <v>524</v>
      </c>
      <c r="B1745" s="0" t="s">
        <v>155</v>
      </c>
      <c r="C1745" s="0" t="s">
        <v>736</v>
      </c>
      <c r="D1745" s="0" t="n">
        <v>0.197871117787865</v>
      </c>
      <c r="E1745" s="7" t="n">
        <v>225.5625</v>
      </c>
      <c r="F1745" s="7" t="n">
        <v>654.515625</v>
      </c>
    </row>
    <row r="1746" customFormat="false" ht="15.8" hidden="false" customHeight="false" outlineLevel="0" collapsed="false">
      <c r="A1746" s="0" t="s">
        <v>524</v>
      </c>
      <c r="B1746" s="0" t="s">
        <v>239</v>
      </c>
      <c r="C1746" s="0" t="s">
        <v>737</v>
      </c>
      <c r="D1746" s="0" t="n">
        <v>0.16144359662243</v>
      </c>
      <c r="E1746" s="7" t="n">
        <v>223.125</v>
      </c>
      <c r="F1746" s="7" t="n">
        <v>558.609375</v>
      </c>
    </row>
    <row r="1747" customFormat="false" ht="15.8" hidden="false" customHeight="false" outlineLevel="0" collapsed="false">
      <c r="A1747" s="0" t="s">
        <v>524</v>
      </c>
      <c r="B1747" s="0" t="s">
        <v>155</v>
      </c>
      <c r="C1747" s="0" t="s">
        <v>732</v>
      </c>
      <c r="D1747" s="0" t="n">
        <v>0.879427190168288</v>
      </c>
      <c r="E1747" s="7" t="n">
        <v>351.5625</v>
      </c>
      <c r="F1747" s="7" t="n">
        <v>3827.015625</v>
      </c>
    </row>
    <row r="1748" customFormat="false" ht="15.8" hidden="false" customHeight="false" outlineLevel="0" collapsed="false">
      <c r="A1748" s="0" t="s">
        <v>524</v>
      </c>
      <c r="B1748" s="0" t="s">
        <v>239</v>
      </c>
      <c r="C1748" s="0" t="s">
        <v>733</v>
      </c>
      <c r="D1748" s="0" t="n">
        <v>0.645774386489721</v>
      </c>
      <c r="E1748" s="7" t="n">
        <v>268.125</v>
      </c>
      <c r="F1748" s="7" t="n">
        <v>558.609375</v>
      </c>
    </row>
    <row r="1749" customFormat="false" ht="15.8" hidden="false" customHeight="false" outlineLevel="0" collapsed="false">
      <c r="A1749" s="0" t="s">
        <v>524</v>
      </c>
      <c r="B1749" s="0" t="s">
        <v>738</v>
      </c>
      <c r="C1749" s="0" t="s">
        <v>738</v>
      </c>
      <c r="D1749" s="0" t="n">
        <v>0.15</v>
      </c>
      <c r="E1749" s="7" t="n">
        <v>20</v>
      </c>
      <c r="F1749" s="7" t="n">
        <v>0</v>
      </c>
    </row>
    <row r="1750" customFormat="false" ht="15.8" hidden="false" customHeight="false" outlineLevel="0" collapsed="false">
      <c r="A1750" s="0" t="s">
        <v>671</v>
      </c>
      <c r="B1750" s="0" t="s">
        <v>155</v>
      </c>
      <c r="C1750" s="0" t="s">
        <v>734</v>
      </c>
      <c r="D1750" s="0" t="n">
        <v>0.0951035525503743</v>
      </c>
      <c r="E1750" s="7" t="n">
        <v>223.125</v>
      </c>
      <c r="F1750" s="7" t="n">
        <v>558.609375</v>
      </c>
    </row>
    <row r="1751" customFormat="false" ht="15.8" hidden="false" customHeight="false" outlineLevel="0" collapsed="false">
      <c r="A1751" s="0" t="s">
        <v>671</v>
      </c>
      <c r="B1751" s="0" t="s">
        <v>239</v>
      </c>
      <c r="C1751" s="0" t="s">
        <v>735</v>
      </c>
      <c r="D1751" s="0" t="n">
        <v>0.0776700745832895</v>
      </c>
      <c r="E1751" s="7" t="n">
        <v>223.125</v>
      </c>
      <c r="F1751" s="7" t="n">
        <v>558.609375</v>
      </c>
    </row>
    <row r="1752" customFormat="false" ht="15.8" hidden="false" customHeight="false" outlineLevel="0" collapsed="false">
      <c r="A1752" s="0" t="s">
        <v>671</v>
      </c>
      <c r="B1752" s="0" t="s">
        <v>155</v>
      </c>
      <c r="C1752" s="0" t="s">
        <v>736</v>
      </c>
      <c r="D1752" s="0" t="n">
        <v>0.198132401146613</v>
      </c>
      <c r="E1752" s="7" t="n">
        <v>225.5625</v>
      </c>
      <c r="F1752" s="7" t="n">
        <v>654.515625</v>
      </c>
    </row>
    <row r="1753" customFormat="false" ht="15.8" hidden="false" customHeight="false" outlineLevel="0" collapsed="false">
      <c r="A1753" s="0" t="s">
        <v>671</v>
      </c>
      <c r="B1753" s="0" t="s">
        <v>239</v>
      </c>
      <c r="C1753" s="0" t="s">
        <v>737</v>
      </c>
      <c r="D1753" s="0" t="n">
        <v>0.161812655381853</v>
      </c>
      <c r="E1753" s="7" t="n">
        <v>223.125</v>
      </c>
      <c r="F1753" s="7" t="n">
        <v>558.609375</v>
      </c>
    </row>
    <row r="1754" customFormat="false" ht="15.8" hidden="false" customHeight="false" outlineLevel="0" collapsed="false">
      <c r="A1754" s="0" t="s">
        <v>671</v>
      </c>
      <c r="B1754" s="0" t="s">
        <v>155</v>
      </c>
      <c r="C1754" s="0" t="s">
        <v>732</v>
      </c>
      <c r="D1754" s="0" t="n">
        <v>0.880588449540503</v>
      </c>
      <c r="E1754" s="7" t="n">
        <v>351.5625</v>
      </c>
      <c r="F1754" s="7" t="n">
        <v>3827.015625</v>
      </c>
    </row>
    <row r="1755" customFormat="false" ht="15.8" hidden="false" customHeight="false" outlineLevel="0" collapsed="false">
      <c r="A1755" s="0" t="s">
        <v>671</v>
      </c>
      <c r="B1755" s="0" t="s">
        <v>239</v>
      </c>
      <c r="C1755" s="0" t="s">
        <v>733</v>
      </c>
      <c r="D1755" s="0" t="n">
        <v>0.647250621527413</v>
      </c>
      <c r="E1755" s="7" t="n">
        <v>268.125</v>
      </c>
      <c r="F1755" s="7" t="n">
        <v>558.609375</v>
      </c>
    </row>
    <row r="1756" customFormat="false" ht="15.8" hidden="false" customHeight="false" outlineLevel="0" collapsed="false">
      <c r="A1756" s="0" t="s">
        <v>671</v>
      </c>
      <c r="B1756" s="0" t="s">
        <v>738</v>
      </c>
      <c r="C1756" s="0" t="s">
        <v>738</v>
      </c>
      <c r="D1756" s="0" t="n">
        <v>0.15</v>
      </c>
      <c r="E1756" s="7" t="n">
        <v>20</v>
      </c>
      <c r="F1756" s="7" t="n">
        <v>0</v>
      </c>
    </row>
    <row r="1757" customFormat="false" ht="15.8" hidden="false" customHeight="false" outlineLevel="0" collapsed="false">
      <c r="A1757" s="0" t="s">
        <v>959</v>
      </c>
      <c r="B1757" s="0" t="s">
        <v>155</v>
      </c>
      <c r="C1757" s="0" t="s">
        <v>732</v>
      </c>
      <c r="D1757" s="0" t="n">
        <v>0.356500741308409</v>
      </c>
      <c r="E1757" s="7" t="n">
        <v>174.803392128557</v>
      </c>
      <c r="F1757" s="7" t="n">
        <v>3827.015625</v>
      </c>
    </row>
    <row r="1758" customFormat="false" ht="15.8" hidden="false" customHeight="false" outlineLevel="0" collapsed="false">
      <c r="A1758" s="0" t="s">
        <v>959</v>
      </c>
      <c r="B1758" s="0" t="s">
        <v>155</v>
      </c>
      <c r="C1758" s="0" t="s">
        <v>734</v>
      </c>
      <c r="D1758" s="0" t="n">
        <v>0.0346518720551774</v>
      </c>
      <c r="E1758" s="7" t="n">
        <v>61.287292896322</v>
      </c>
      <c r="F1758" s="7" t="n">
        <v>558.609375</v>
      </c>
    </row>
    <row r="1759" customFormat="false" ht="15.8" hidden="false" customHeight="false" outlineLevel="0" collapsed="false">
      <c r="A1759" s="0" t="s">
        <v>959</v>
      </c>
      <c r="B1759" s="0" t="s">
        <v>155</v>
      </c>
      <c r="C1759" s="0" t="s">
        <v>736</v>
      </c>
      <c r="D1759" s="0" t="n">
        <v>0.0721914001149527</v>
      </c>
      <c r="E1759" s="7" t="n">
        <v>68.6708540238518</v>
      </c>
      <c r="F1759" s="7" t="n">
        <v>654.515625</v>
      </c>
    </row>
    <row r="1760" customFormat="false" ht="15.8" hidden="false" customHeight="false" outlineLevel="0" collapsed="false">
      <c r="A1760" s="0" t="s">
        <v>959</v>
      </c>
      <c r="B1760" s="0" t="s">
        <v>738</v>
      </c>
      <c r="C1760" s="0" t="s">
        <v>738</v>
      </c>
      <c r="D1760" s="0" t="n">
        <v>0.15</v>
      </c>
      <c r="E1760" s="7" t="n">
        <v>20</v>
      </c>
      <c r="F1760" s="7" t="n">
        <v>0</v>
      </c>
    </row>
    <row r="1761" customFormat="false" ht="15.8" hidden="false" customHeight="false" outlineLevel="0" collapsed="false">
      <c r="A1761" s="0" t="s">
        <v>960</v>
      </c>
      <c r="B1761" s="0" t="s">
        <v>155</v>
      </c>
      <c r="C1761" s="0" t="s">
        <v>732</v>
      </c>
      <c r="D1761" s="0" t="n">
        <v>0.356500741308409</v>
      </c>
      <c r="E1761" s="7" t="n">
        <v>174.803392128557</v>
      </c>
      <c r="F1761" s="7" t="n">
        <v>3827.015625</v>
      </c>
    </row>
    <row r="1762" customFormat="false" ht="15.8" hidden="false" customHeight="false" outlineLevel="0" collapsed="false">
      <c r="A1762" s="0" t="s">
        <v>960</v>
      </c>
      <c r="B1762" s="0" t="s">
        <v>155</v>
      </c>
      <c r="C1762" s="0" t="s">
        <v>734</v>
      </c>
      <c r="D1762" s="0" t="n">
        <v>0.0346518720551774</v>
      </c>
      <c r="E1762" s="7" t="n">
        <v>61.287292896322</v>
      </c>
      <c r="F1762" s="7" t="n">
        <v>558.609375</v>
      </c>
    </row>
    <row r="1763" customFormat="false" ht="15.8" hidden="false" customHeight="false" outlineLevel="0" collapsed="false">
      <c r="A1763" s="0" t="s">
        <v>960</v>
      </c>
      <c r="B1763" s="0" t="s">
        <v>155</v>
      </c>
      <c r="C1763" s="0" t="s">
        <v>736</v>
      </c>
      <c r="D1763" s="0" t="n">
        <v>0.0721914001149527</v>
      </c>
      <c r="E1763" s="7" t="n">
        <v>68.6708540238518</v>
      </c>
      <c r="F1763" s="7" t="n">
        <v>654.515625</v>
      </c>
    </row>
    <row r="1764" customFormat="false" ht="15.8" hidden="false" customHeight="false" outlineLevel="0" collapsed="false">
      <c r="A1764" s="0" t="s">
        <v>960</v>
      </c>
      <c r="B1764" s="0" t="s">
        <v>738</v>
      </c>
      <c r="C1764" s="0" t="s">
        <v>738</v>
      </c>
      <c r="D1764" s="0" t="n">
        <v>0.15</v>
      </c>
      <c r="E1764" s="7" t="n">
        <v>20</v>
      </c>
      <c r="F1764" s="7" t="n">
        <v>0</v>
      </c>
    </row>
    <row r="1765" customFormat="false" ht="15.8" hidden="false" customHeight="false" outlineLevel="0" collapsed="false">
      <c r="A1765" s="0" t="s">
        <v>961</v>
      </c>
      <c r="B1765" s="0" t="s">
        <v>155</v>
      </c>
      <c r="C1765" s="0" t="s">
        <v>732</v>
      </c>
      <c r="D1765" s="0" t="n">
        <v>0.356500741308409</v>
      </c>
      <c r="E1765" s="7" t="n">
        <v>174.803392128557</v>
      </c>
      <c r="F1765" s="7" t="n">
        <v>3827.015625</v>
      </c>
    </row>
    <row r="1766" customFormat="false" ht="15.8" hidden="false" customHeight="false" outlineLevel="0" collapsed="false">
      <c r="A1766" s="0" t="s">
        <v>961</v>
      </c>
      <c r="B1766" s="0" t="s">
        <v>155</v>
      </c>
      <c r="C1766" s="0" t="s">
        <v>734</v>
      </c>
      <c r="D1766" s="0" t="n">
        <v>0.0346518720551774</v>
      </c>
      <c r="E1766" s="7" t="n">
        <v>61.287292896322</v>
      </c>
      <c r="F1766" s="7" t="n">
        <v>558.609375</v>
      </c>
    </row>
    <row r="1767" customFormat="false" ht="15.8" hidden="false" customHeight="false" outlineLevel="0" collapsed="false">
      <c r="A1767" s="0" t="s">
        <v>961</v>
      </c>
      <c r="B1767" s="0" t="s">
        <v>155</v>
      </c>
      <c r="C1767" s="0" t="s">
        <v>736</v>
      </c>
      <c r="D1767" s="0" t="n">
        <v>0.0721914001149527</v>
      </c>
      <c r="E1767" s="7" t="n">
        <v>68.6708540238518</v>
      </c>
      <c r="F1767" s="7" t="n">
        <v>654.515625</v>
      </c>
    </row>
    <row r="1768" customFormat="false" ht="15.8" hidden="false" customHeight="false" outlineLevel="0" collapsed="false">
      <c r="A1768" s="0" t="s">
        <v>961</v>
      </c>
      <c r="B1768" s="0" t="s">
        <v>738</v>
      </c>
      <c r="C1768" s="0" t="s">
        <v>738</v>
      </c>
      <c r="D1768" s="0" t="n">
        <v>0.15</v>
      </c>
      <c r="E1768" s="7" t="n">
        <v>20</v>
      </c>
      <c r="F1768" s="7" t="n">
        <v>0</v>
      </c>
    </row>
    <row r="1769" customFormat="false" ht="15.8" hidden="false" customHeight="false" outlineLevel="0" collapsed="false">
      <c r="A1769" s="0" t="s">
        <v>962</v>
      </c>
      <c r="B1769" s="0" t="s">
        <v>155</v>
      </c>
      <c r="C1769" s="0" t="s">
        <v>732</v>
      </c>
      <c r="D1769" s="0" t="n">
        <v>0.356500741308409</v>
      </c>
      <c r="E1769" s="7" t="n">
        <v>174.803392128557</v>
      </c>
      <c r="F1769" s="7" t="n">
        <v>3827.015625</v>
      </c>
    </row>
    <row r="1770" customFormat="false" ht="15.8" hidden="false" customHeight="false" outlineLevel="0" collapsed="false">
      <c r="A1770" s="0" t="s">
        <v>962</v>
      </c>
      <c r="B1770" s="0" t="s">
        <v>155</v>
      </c>
      <c r="C1770" s="0" t="s">
        <v>734</v>
      </c>
      <c r="D1770" s="0" t="n">
        <v>0.0346518720551774</v>
      </c>
      <c r="E1770" s="7" t="n">
        <v>61.287292896322</v>
      </c>
      <c r="F1770" s="7" t="n">
        <v>558.609375</v>
      </c>
    </row>
    <row r="1771" customFormat="false" ht="15.8" hidden="false" customHeight="false" outlineLevel="0" collapsed="false">
      <c r="A1771" s="0" t="s">
        <v>962</v>
      </c>
      <c r="B1771" s="0" t="s">
        <v>155</v>
      </c>
      <c r="C1771" s="0" t="s">
        <v>736</v>
      </c>
      <c r="D1771" s="0" t="n">
        <v>0.0721914001149527</v>
      </c>
      <c r="E1771" s="7" t="n">
        <v>68.6708540238518</v>
      </c>
      <c r="F1771" s="7" t="n">
        <v>654.515625</v>
      </c>
    </row>
    <row r="1772" customFormat="false" ht="15.8" hidden="false" customHeight="false" outlineLevel="0" collapsed="false">
      <c r="A1772" s="0" t="s">
        <v>962</v>
      </c>
      <c r="B1772" s="0" t="s">
        <v>738</v>
      </c>
      <c r="C1772" s="0" t="s">
        <v>738</v>
      </c>
      <c r="D1772" s="0" t="n">
        <v>0.15</v>
      </c>
      <c r="E1772" s="7" t="n">
        <v>20</v>
      </c>
      <c r="F1772" s="7" t="n">
        <v>0</v>
      </c>
    </row>
    <row r="1773" customFormat="false" ht="15.8" hidden="false" customHeight="false" outlineLevel="0" collapsed="false">
      <c r="A1773" s="0" t="s">
        <v>963</v>
      </c>
      <c r="B1773" s="0" t="s">
        <v>155</v>
      </c>
      <c r="C1773" s="0" t="s">
        <v>732</v>
      </c>
      <c r="D1773" s="0" t="n">
        <v>0.356500741308409</v>
      </c>
      <c r="E1773" s="7" t="n">
        <v>174.803392128557</v>
      </c>
      <c r="F1773" s="7" t="n">
        <v>3827.015625</v>
      </c>
    </row>
    <row r="1774" customFormat="false" ht="15.8" hidden="false" customHeight="false" outlineLevel="0" collapsed="false">
      <c r="A1774" s="0" t="s">
        <v>963</v>
      </c>
      <c r="B1774" s="0" t="s">
        <v>155</v>
      </c>
      <c r="C1774" s="0" t="s">
        <v>734</v>
      </c>
      <c r="D1774" s="0" t="n">
        <v>0.0346518720551774</v>
      </c>
      <c r="E1774" s="7" t="n">
        <v>61.287292896322</v>
      </c>
      <c r="F1774" s="7" t="n">
        <v>558.609375</v>
      </c>
    </row>
    <row r="1775" customFormat="false" ht="15.8" hidden="false" customHeight="false" outlineLevel="0" collapsed="false">
      <c r="A1775" s="0" t="s">
        <v>963</v>
      </c>
      <c r="B1775" s="0" t="s">
        <v>155</v>
      </c>
      <c r="C1775" s="0" t="s">
        <v>736</v>
      </c>
      <c r="D1775" s="0" t="n">
        <v>0.0721914001149527</v>
      </c>
      <c r="E1775" s="7" t="n">
        <v>68.6708540238518</v>
      </c>
      <c r="F1775" s="7" t="n">
        <v>654.515625</v>
      </c>
    </row>
    <row r="1776" customFormat="false" ht="15.8" hidden="false" customHeight="false" outlineLevel="0" collapsed="false">
      <c r="A1776" s="0" t="s">
        <v>963</v>
      </c>
      <c r="B1776" s="0" t="s">
        <v>738</v>
      </c>
      <c r="C1776" s="0" t="s">
        <v>738</v>
      </c>
      <c r="D1776" s="0" t="n">
        <v>0.15</v>
      </c>
      <c r="E1776" s="7" t="n">
        <v>20</v>
      </c>
      <c r="F1776" s="7" t="n">
        <v>0</v>
      </c>
    </row>
    <row r="1777" customFormat="false" ht="15.8" hidden="false" customHeight="false" outlineLevel="0" collapsed="false">
      <c r="A1777" s="0" t="s">
        <v>357</v>
      </c>
      <c r="B1777" s="0" t="s">
        <v>155</v>
      </c>
      <c r="C1777" s="0" t="s">
        <v>734</v>
      </c>
      <c r="D1777" s="0" t="n">
        <v>0.0951288727513363</v>
      </c>
      <c r="E1777" s="7" t="n">
        <v>223.125</v>
      </c>
      <c r="F1777" s="7" t="n">
        <v>558.609375</v>
      </c>
    </row>
    <row r="1778" customFormat="false" ht="15.8" hidden="false" customHeight="false" outlineLevel="0" collapsed="false">
      <c r="A1778" s="0" t="s">
        <v>357</v>
      </c>
      <c r="B1778" s="0" t="s">
        <v>239</v>
      </c>
      <c r="C1778" s="0" t="s">
        <v>735</v>
      </c>
      <c r="D1778" s="0" t="n">
        <v>0.0777605137971104</v>
      </c>
      <c r="E1778" s="7" t="n">
        <v>223.125</v>
      </c>
      <c r="F1778" s="7" t="n">
        <v>558.609375</v>
      </c>
    </row>
    <row r="1779" customFormat="false" ht="15.8" hidden="false" customHeight="false" outlineLevel="0" collapsed="false">
      <c r="A1779" s="0" t="s">
        <v>357</v>
      </c>
      <c r="B1779" s="0" t="s">
        <v>155</v>
      </c>
      <c r="C1779" s="0" t="s">
        <v>736</v>
      </c>
      <c r="D1779" s="0" t="n">
        <v>0.198185151565284</v>
      </c>
      <c r="E1779" s="7" t="n">
        <v>225.5625</v>
      </c>
      <c r="F1779" s="7" t="n">
        <v>654.515625</v>
      </c>
    </row>
    <row r="1780" customFormat="false" ht="15.8" hidden="false" customHeight="false" outlineLevel="0" collapsed="false">
      <c r="A1780" s="0" t="s">
        <v>357</v>
      </c>
      <c r="B1780" s="0" t="s">
        <v>239</v>
      </c>
      <c r="C1780" s="0" t="s">
        <v>737</v>
      </c>
      <c r="D1780" s="0" t="n">
        <v>0.162001070410647</v>
      </c>
      <c r="E1780" s="7" t="n">
        <v>223.125</v>
      </c>
      <c r="F1780" s="7" t="n">
        <v>558.609375</v>
      </c>
    </row>
    <row r="1781" customFormat="false" ht="15.8" hidden="false" customHeight="false" outlineLevel="0" collapsed="false">
      <c r="A1781" s="0" t="s">
        <v>357</v>
      </c>
      <c r="B1781" s="0" t="s">
        <v>155</v>
      </c>
      <c r="C1781" s="0" t="s">
        <v>732</v>
      </c>
      <c r="D1781" s="0" t="n">
        <v>0.880822895845706</v>
      </c>
      <c r="E1781" s="7" t="n">
        <v>351.5625</v>
      </c>
      <c r="F1781" s="7" t="n">
        <v>3827.015625</v>
      </c>
    </row>
    <row r="1782" customFormat="false" ht="15.8" hidden="false" customHeight="false" outlineLevel="0" collapsed="false">
      <c r="A1782" s="0" t="s">
        <v>357</v>
      </c>
      <c r="B1782" s="0" t="s">
        <v>239</v>
      </c>
      <c r="C1782" s="0" t="s">
        <v>733</v>
      </c>
      <c r="D1782" s="0" t="n">
        <v>0.648004281642587</v>
      </c>
      <c r="E1782" s="7" t="n">
        <v>268.125</v>
      </c>
      <c r="F1782" s="7" t="n">
        <v>558.609375</v>
      </c>
    </row>
    <row r="1783" customFormat="false" ht="15.8" hidden="false" customHeight="false" outlineLevel="0" collapsed="false">
      <c r="A1783" s="0" t="s">
        <v>357</v>
      </c>
      <c r="B1783" s="0" t="s">
        <v>738</v>
      </c>
      <c r="C1783" s="0" t="s">
        <v>738</v>
      </c>
      <c r="D1783" s="0" t="n">
        <v>0.15</v>
      </c>
      <c r="E1783" s="7" t="n">
        <v>20</v>
      </c>
      <c r="F1783" s="7" t="n">
        <v>0</v>
      </c>
    </row>
    <row r="1784" customFormat="false" ht="15.8" hidden="false" customHeight="false" outlineLevel="0" collapsed="false">
      <c r="A1784" s="0" t="s">
        <v>526</v>
      </c>
      <c r="B1784" s="0" t="s">
        <v>155</v>
      </c>
      <c r="C1784" s="0" t="s">
        <v>734</v>
      </c>
      <c r="D1784" s="0" t="n">
        <v>0.0950418394791409</v>
      </c>
      <c r="E1784" s="7" t="n">
        <v>223.125</v>
      </c>
      <c r="F1784" s="7" t="n">
        <v>558.609375</v>
      </c>
    </row>
    <row r="1785" customFormat="false" ht="15.8" hidden="false" customHeight="false" outlineLevel="0" collapsed="false">
      <c r="A1785" s="0" t="s">
        <v>526</v>
      </c>
      <c r="B1785" s="0" t="s">
        <v>239</v>
      </c>
      <c r="C1785" s="0" t="s">
        <v>735</v>
      </c>
      <c r="D1785" s="0" t="n">
        <v>0.0775901016707331</v>
      </c>
      <c r="E1785" s="7" t="n">
        <v>223.125</v>
      </c>
      <c r="F1785" s="7" t="n">
        <v>558.609375</v>
      </c>
    </row>
    <row r="1786" customFormat="false" ht="15.8" hidden="false" customHeight="false" outlineLevel="0" collapsed="false">
      <c r="A1786" s="0" t="s">
        <v>526</v>
      </c>
      <c r="B1786" s="0" t="s">
        <v>155</v>
      </c>
      <c r="C1786" s="0" t="s">
        <v>736</v>
      </c>
      <c r="D1786" s="0" t="n">
        <v>0.19800383224821</v>
      </c>
      <c r="E1786" s="7" t="n">
        <v>225.5625</v>
      </c>
      <c r="F1786" s="7" t="n">
        <v>654.515625</v>
      </c>
    </row>
    <row r="1787" customFormat="false" ht="15.8" hidden="false" customHeight="false" outlineLevel="0" collapsed="false">
      <c r="A1787" s="0" t="s">
        <v>526</v>
      </c>
      <c r="B1787" s="0" t="s">
        <v>239</v>
      </c>
      <c r="C1787" s="0" t="s">
        <v>737</v>
      </c>
      <c r="D1787" s="0" t="n">
        <v>0.161646045147361</v>
      </c>
      <c r="E1787" s="7" t="n">
        <v>223.125</v>
      </c>
      <c r="F1787" s="7" t="n">
        <v>558.609375</v>
      </c>
    </row>
    <row r="1788" customFormat="false" ht="15.8" hidden="false" customHeight="false" outlineLevel="0" collapsed="false">
      <c r="A1788" s="0" t="s">
        <v>526</v>
      </c>
      <c r="B1788" s="0" t="s">
        <v>155</v>
      </c>
      <c r="C1788" s="0" t="s">
        <v>732</v>
      </c>
      <c r="D1788" s="0" t="n">
        <v>0.880017032214267</v>
      </c>
      <c r="E1788" s="7" t="n">
        <v>351.5625</v>
      </c>
      <c r="F1788" s="7" t="n">
        <v>3827.015625</v>
      </c>
    </row>
    <row r="1789" customFormat="false" ht="15.8" hidden="false" customHeight="false" outlineLevel="0" collapsed="false">
      <c r="A1789" s="0" t="s">
        <v>526</v>
      </c>
      <c r="B1789" s="0" t="s">
        <v>239</v>
      </c>
      <c r="C1789" s="0" t="s">
        <v>733</v>
      </c>
      <c r="D1789" s="0" t="n">
        <v>0.646584180589443</v>
      </c>
      <c r="E1789" s="7" t="n">
        <v>268.125</v>
      </c>
      <c r="F1789" s="7" t="n">
        <v>558.609375</v>
      </c>
    </row>
    <row r="1790" customFormat="false" ht="15.8" hidden="false" customHeight="false" outlineLevel="0" collapsed="false">
      <c r="A1790" s="0" t="s">
        <v>526</v>
      </c>
      <c r="B1790" s="0" t="s">
        <v>738</v>
      </c>
      <c r="C1790" s="0" t="s">
        <v>738</v>
      </c>
      <c r="D1790" s="0" t="n">
        <v>0.15</v>
      </c>
      <c r="E1790" s="7" t="n">
        <v>20</v>
      </c>
      <c r="F1790" s="7" t="n">
        <v>0</v>
      </c>
    </row>
    <row r="1791" customFormat="false" ht="15.8" hidden="false" customHeight="false" outlineLevel="0" collapsed="false">
      <c r="A1791" s="0" t="s">
        <v>673</v>
      </c>
      <c r="B1791" s="0" t="s">
        <v>155</v>
      </c>
      <c r="C1791" s="0" t="s">
        <v>734</v>
      </c>
      <c r="D1791" s="0" t="n">
        <v>0.0950991197553451</v>
      </c>
      <c r="E1791" s="7" t="n">
        <v>223.125</v>
      </c>
      <c r="F1791" s="7" t="n">
        <v>558.609375</v>
      </c>
    </row>
    <row r="1792" customFormat="false" ht="15.8" hidden="false" customHeight="false" outlineLevel="0" collapsed="false">
      <c r="A1792" s="0" t="s">
        <v>673</v>
      </c>
      <c r="B1792" s="0" t="s">
        <v>239</v>
      </c>
      <c r="C1792" s="0" t="s">
        <v>735</v>
      </c>
      <c r="D1792" s="0" t="n">
        <v>0.0776596525502803</v>
      </c>
      <c r="E1792" s="7" t="n">
        <v>223.125</v>
      </c>
      <c r="F1792" s="7" t="n">
        <v>558.609375</v>
      </c>
    </row>
    <row r="1793" customFormat="false" ht="15.8" hidden="false" customHeight="false" outlineLevel="0" collapsed="false">
      <c r="A1793" s="0" t="s">
        <v>673</v>
      </c>
      <c r="B1793" s="0" t="s">
        <v>155</v>
      </c>
      <c r="C1793" s="0" t="s">
        <v>736</v>
      </c>
      <c r="D1793" s="0" t="n">
        <v>0.198123166156969</v>
      </c>
      <c r="E1793" s="7" t="n">
        <v>225.5625</v>
      </c>
      <c r="F1793" s="7" t="n">
        <v>654.515625</v>
      </c>
    </row>
    <row r="1794" customFormat="false" ht="15.8" hidden="false" customHeight="false" outlineLevel="0" collapsed="false">
      <c r="A1794" s="0" t="s">
        <v>673</v>
      </c>
      <c r="B1794" s="0" t="s">
        <v>239</v>
      </c>
      <c r="C1794" s="0" t="s">
        <v>737</v>
      </c>
      <c r="D1794" s="0" t="n">
        <v>0.161790942813084</v>
      </c>
      <c r="E1794" s="7" t="n">
        <v>223.125</v>
      </c>
      <c r="F1794" s="7" t="n">
        <v>558.609375</v>
      </c>
    </row>
    <row r="1795" customFormat="false" ht="15.8" hidden="false" customHeight="false" outlineLevel="0" collapsed="false">
      <c r="A1795" s="0" t="s">
        <v>673</v>
      </c>
      <c r="B1795" s="0" t="s">
        <v>155</v>
      </c>
      <c r="C1795" s="0" t="s">
        <v>732</v>
      </c>
      <c r="D1795" s="0" t="n">
        <v>0.880547405142084</v>
      </c>
      <c r="E1795" s="7" t="n">
        <v>351.5625</v>
      </c>
      <c r="F1795" s="7" t="n">
        <v>3827.015625</v>
      </c>
    </row>
    <row r="1796" customFormat="false" ht="15.8" hidden="false" customHeight="false" outlineLevel="0" collapsed="false">
      <c r="A1796" s="0" t="s">
        <v>673</v>
      </c>
      <c r="B1796" s="0" t="s">
        <v>239</v>
      </c>
      <c r="C1796" s="0" t="s">
        <v>733</v>
      </c>
      <c r="D1796" s="0" t="n">
        <v>0.647163771252336</v>
      </c>
      <c r="E1796" s="7" t="n">
        <v>268.125</v>
      </c>
      <c r="F1796" s="7" t="n">
        <v>558.609375</v>
      </c>
    </row>
    <row r="1797" customFormat="false" ht="15.8" hidden="false" customHeight="false" outlineLevel="0" collapsed="false">
      <c r="A1797" s="0" t="s">
        <v>673</v>
      </c>
      <c r="B1797" s="0" t="s">
        <v>738</v>
      </c>
      <c r="C1797" s="0" t="s">
        <v>738</v>
      </c>
      <c r="D1797" s="0" t="n">
        <v>0.15</v>
      </c>
      <c r="E1797" s="7" t="n">
        <v>20</v>
      </c>
      <c r="F1797" s="7" t="n">
        <v>0</v>
      </c>
    </row>
    <row r="1798" customFormat="false" ht="15.8" hidden="false" customHeight="false" outlineLevel="0" collapsed="false">
      <c r="A1798" s="0" t="s">
        <v>964</v>
      </c>
      <c r="B1798" s="0" t="s">
        <v>155</v>
      </c>
      <c r="C1798" s="0" t="s">
        <v>732</v>
      </c>
      <c r="D1798" s="0" t="n">
        <v>0.356500741308409</v>
      </c>
      <c r="E1798" s="7" t="n">
        <v>174.803392128557</v>
      </c>
      <c r="F1798" s="7" t="n">
        <v>3827.015625</v>
      </c>
    </row>
    <row r="1799" customFormat="false" ht="15.8" hidden="false" customHeight="false" outlineLevel="0" collapsed="false">
      <c r="A1799" s="0" t="s">
        <v>964</v>
      </c>
      <c r="B1799" s="0" t="s">
        <v>155</v>
      </c>
      <c r="C1799" s="0" t="s">
        <v>734</v>
      </c>
      <c r="D1799" s="0" t="n">
        <v>0.0346518720551774</v>
      </c>
      <c r="E1799" s="7" t="n">
        <v>61.287292896322</v>
      </c>
      <c r="F1799" s="7" t="n">
        <v>558.609375</v>
      </c>
    </row>
    <row r="1800" customFormat="false" ht="15.8" hidden="false" customHeight="false" outlineLevel="0" collapsed="false">
      <c r="A1800" s="0" t="s">
        <v>964</v>
      </c>
      <c r="B1800" s="0" t="s">
        <v>155</v>
      </c>
      <c r="C1800" s="0" t="s">
        <v>736</v>
      </c>
      <c r="D1800" s="0" t="n">
        <v>0.0721914001149527</v>
      </c>
      <c r="E1800" s="7" t="n">
        <v>68.6708540238518</v>
      </c>
      <c r="F1800" s="7" t="n">
        <v>654.515625</v>
      </c>
    </row>
    <row r="1801" customFormat="false" ht="15.8" hidden="false" customHeight="false" outlineLevel="0" collapsed="false">
      <c r="A1801" s="0" t="s">
        <v>964</v>
      </c>
      <c r="B1801" s="0" t="s">
        <v>738</v>
      </c>
      <c r="C1801" s="0" t="s">
        <v>738</v>
      </c>
      <c r="D1801" s="0" t="n">
        <v>0.15</v>
      </c>
      <c r="E1801" s="7" t="n">
        <v>20</v>
      </c>
      <c r="F1801" s="7" t="n">
        <v>0</v>
      </c>
    </row>
    <row r="1802" customFormat="false" ht="15.8" hidden="false" customHeight="false" outlineLevel="0" collapsed="false">
      <c r="A1802" s="0" t="s">
        <v>965</v>
      </c>
      <c r="B1802" s="0" t="s">
        <v>155</v>
      </c>
      <c r="C1802" s="0" t="s">
        <v>732</v>
      </c>
      <c r="D1802" s="0" t="n">
        <v>0.356500741308409</v>
      </c>
      <c r="E1802" s="7" t="n">
        <v>174.803392128557</v>
      </c>
      <c r="F1802" s="7" t="n">
        <v>3827.015625</v>
      </c>
    </row>
    <row r="1803" customFormat="false" ht="15.8" hidden="false" customHeight="false" outlineLevel="0" collapsed="false">
      <c r="A1803" s="0" t="s">
        <v>965</v>
      </c>
      <c r="B1803" s="0" t="s">
        <v>155</v>
      </c>
      <c r="C1803" s="0" t="s">
        <v>734</v>
      </c>
      <c r="D1803" s="0" t="n">
        <v>0.0346518720551774</v>
      </c>
      <c r="E1803" s="7" t="n">
        <v>61.287292896322</v>
      </c>
      <c r="F1803" s="7" t="n">
        <v>558.609375</v>
      </c>
    </row>
    <row r="1804" customFormat="false" ht="15.8" hidden="false" customHeight="false" outlineLevel="0" collapsed="false">
      <c r="A1804" s="0" t="s">
        <v>965</v>
      </c>
      <c r="B1804" s="0" t="s">
        <v>155</v>
      </c>
      <c r="C1804" s="0" t="s">
        <v>736</v>
      </c>
      <c r="D1804" s="0" t="n">
        <v>0.0721914001149527</v>
      </c>
      <c r="E1804" s="7" t="n">
        <v>68.6708540238518</v>
      </c>
      <c r="F1804" s="7" t="n">
        <v>654.515625</v>
      </c>
    </row>
    <row r="1805" customFormat="false" ht="15.8" hidden="false" customHeight="false" outlineLevel="0" collapsed="false">
      <c r="A1805" s="0" t="s">
        <v>965</v>
      </c>
      <c r="B1805" s="0" t="s">
        <v>738</v>
      </c>
      <c r="C1805" s="0" t="s">
        <v>738</v>
      </c>
      <c r="D1805" s="0" t="n">
        <v>0.15</v>
      </c>
      <c r="E1805" s="7" t="n">
        <v>20</v>
      </c>
      <c r="F1805" s="7" t="n">
        <v>0</v>
      </c>
    </row>
    <row r="1806" customFormat="false" ht="15.8" hidden="false" customHeight="false" outlineLevel="0" collapsed="false">
      <c r="A1806" s="0" t="s">
        <v>966</v>
      </c>
      <c r="B1806" s="0" t="s">
        <v>155</v>
      </c>
      <c r="C1806" s="0" t="s">
        <v>732</v>
      </c>
      <c r="D1806" s="0" t="n">
        <v>0.356500741308409</v>
      </c>
      <c r="E1806" s="7" t="n">
        <v>174.803392128557</v>
      </c>
      <c r="F1806" s="7" t="n">
        <v>3827.015625</v>
      </c>
    </row>
    <row r="1807" customFormat="false" ht="15.8" hidden="false" customHeight="false" outlineLevel="0" collapsed="false">
      <c r="A1807" s="0" t="s">
        <v>966</v>
      </c>
      <c r="B1807" s="0" t="s">
        <v>155</v>
      </c>
      <c r="C1807" s="0" t="s">
        <v>734</v>
      </c>
      <c r="D1807" s="0" t="n">
        <v>0.0346518720551774</v>
      </c>
      <c r="E1807" s="7" t="n">
        <v>61.287292896322</v>
      </c>
      <c r="F1807" s="7" t="n">
        <v>558.609375</v>
      </c>
    </row>
    <row r="1808" customFormat="false" ht="15.8" hidden="false" customHeight="false" outlineLevel="0" collapsed="false">
      <c r="A1808" s="0" t="s">
        <v>966</v>
      </c>
      <c r="B1808" s="0" t="s">
        <v>155</v>
      </c>
      <c r="C1808" s="0" t="s">
        <v>736</v>
      </c>
      <c r="D1808" s="0" t="n">
        <v>0.0721914001149527</v>
      </c>
      <c r="E1808" s="7" t="n">
        <v>68.6708540238518</v>
      </c>
      <c r="F1808" s="7" t="n">
        <v>654.515625</v>
      </c>
    </row>
    <row r="1809" customFormat="false" ht="15.8" hidden="false" customHeight="false" outlineLevel="0" collapsed="false">
      <c r="A1809" s="0" t="s">
        <v>966</v>
      </c>
      <c r="B1809" s="0" t="s">
        <v>738</v>
      </c>
      <c r="C1809" s="0" t="s">
        <v>738</v>
      </c>
      <c r="D1809" s="0" t="n">
        <v>0.15</v>
      </c>
      <c r="E1809" s="7" t="n">
        <v>20</v>
      </c>
      <c r="F1809" s="7" t="n">
        <v>0</v>
      </c>
    </row>
    <row r="1810" customFormat="false" ht="15.8" hidden="false" customHeight="false" outlineLevel="0" collapsed="false">
      <c r="A1810" s="0" t="s">
        <v>967</v>
      </c>
      <c r="B1810" s="0" t="s">
        <v>155</v>
      </c>
      <c r="C1810" s="0" t="s">
        <v>732</v>
      </c>
      <c r="D1810" s="0" t="n">
        <v>0.356500741308409</v>
      </c>
      <c r="E1810" s="7" t="n">
        <v>174.803392128557</v>
      </c>
      <c r="F1810" s="7" t="n">
        <v>3827.015625</v>
      </c>
    </row>
    <row r="1811" customFormat="false" ht="15.8" hidden="false" customHeight="false" outlineLevel="0" collapsed="false">
      <c r="A1811" s="0" t="s">
        <v>967</v>
      </c>
      <c r="B1811" s="0" t="s">
        <v>155</v>
      </c>
      <c r="C1811" s="0" t="s">
        <v>734</v>
      </c>
      <c r="D1811" s="0" t="n">
        <v>0.0346518720551774</v>
      </c>
      <c r="E1811" s="7" t="n">
        <v>61.287292896322</v>
      </c>
      <c r="F1811" s="7" t="n">
        <v>558.609375</v>
      </c>
    </row>
    <row r="1812" customFormat="false" ht="15.8" hidden="false" customHeight="false" outlineLevel="0" collapsed="false">
      <c r="A1812" s="0" t="s">
        <v>967</v>
      </c>
      <c r="B1812" s="0" t="s">
        <v>155</v>
      </c>
      <c r="C1812" s="0" t="s">
        <v>736</v>
      </c>
      <c r="D1812" s="0" t="n">
        <v>0.0721914001149527</v>
      </c>
      <c r="E1812" s="7" t="n">
        <v>68.6708540238518</v>
      </c>
      <c r="F1812" s="7" t="n">
        <v>654.515625</v>
      </c>
    </row>
    <row r="1813" customFormat="false" ht="15.8" hidden="false" customHeight="false" outlineLevel="0" collapsed="false">
      <c r="A1813" s="0" t="s">
        <v>967</v>
      </c>
      <c r="B1813" s="0" t="s">
        <v>738</v>
      </c>
      <c r="C1813" s="0" t="s">
        <v>738</v>
      </c>
      <c r="D1813" s="0" t="n">
        <v>0.15</v>
      </c>
      <c r="E1813" s="7" t="n">
        <v>20</v>
      </c>
      <c r="F1813" s="7" t="n">
        <v>0</v>
      </c>
    </row>
    <row r="1814" customFormat="false" ht="15.8" hidden="false" customHeight="false" outlineLevel="0" collapsed="false">
      <c r="A1814" s="0" t="s">
        <v>968</v>
      </c>
      <c r="B1814" s="0" t="s">
        <v>155</v>
      </c>
      <c r="C1814" s="0" t="s">
        <v>732</v>
      </c>
      <c r="D1814" s="0" t="n">
        <v>0.356500741308409</v>
      </c>
      <c r="E1814" s="7" t="n">
        <v>174.803392128557</v>
      </c>
      <c r="F1814" s="7" t="n">
        <v>3827.015625</v>
      </c>
    </row>
    <row r="1815" customFormat="false" ht="15.8" hidden="false" customHeight="false" outlineLevel="0" collapsed="false">
      <c r="A1815" s="0" t="s">
        <v>968</v>
      </c>
      <c r="B1815" s="0" t="s">
        <v>155</v>
      </c>
      <c r="C1815" s="0" t="s">
        <v>734</v>
      </c>
      <c r="D1815" s="0" t="n">
        <v>0.0346518720551774</v>
      </c>
      <c r="E1815" s="7" t="n">
        <v>61.287292896322</v>
      </c>
      <c r="F1815" s="7" t="n">
        <v>558.609375</v>
      </c>
    </row>
    <row r="1816" customFormat="false" ht="15.8" hidden="false" customHeight="false" outlineLevel="0" collapsed="false">
      <c r="A1816" s="0" t="s">
        <v>968</v>
      </c>
      <c r="B1816" s="0" t="s">
        <v>155</v>
      </c>
      <c r="C1816" s="0" t="s">
        <v>736</v>
      </c>
      <c r="D1816" s="0" t="n">
        <v>0.0721914001149527</v>
      </c>
      <c r="E1816" s="7" t="n">
        <v>68.6708540238518</v>
      </c>
      <c r="F1816" s="7" t="n">
        <v>654.515625</v>
      </c>
    </row>
    <row r="1817" customFormat="false" ht="15.8" hidden="false" customHeight="false" outlineLevel="0" collapsed="false">
      <c r="A1817" s="0" t="s">
        <v>968</v>
      </c>
      <c r="B1817" s="0" t="s">
        <v>738</v>
      </c>
      <c r="C1817" s="0" t="s">
        <v>738</v>
      </c>
      <c r="D1817" s="0" t="n">
        <v>0.15</v>
      </c>
      <c r="E1817" s="7" t="n">
        <v>20</v>
      </c>
      <c r="F1817" s="7" t="n">
        <v>0</v>
      </c>
    </row>
    <row r="1818" customFormat="false" ht="15.8" hidden="false" customHeight="false" outlineLevel="0" collapsed="false">
      <c r="A1818" s="0" t="s">
        <v>391</v>
      </c>
      <c r="B1818" s="0" t="s">
        <v>155</v>
      </c>
      <c r="C1818" s="0" t="s">
        <v>734</v>
      </c>
      <c r="D1818" s="0" t="n">
        <v>0.0637640272327701</v>
      </c>
      <c r="E1818" s="7" t="n">
        <v>31.5</v>
      </c>
      <c r="F1818" s="7" t="n">
        <v>0</v>
      </c>
    </row>
    <row r="1819" customFormat="false" ht="15.8" hidden="false" customHeight="false" outlineLevel="0" collapsed="false">
      <c r="A1819" s="0" t="s">
        <v>391</v>
      </c>
      <c r="B1819" s="0" t="s">
        <v>239</v>
      </c>
      <c r="C1819" s="0" t="s">
        <v>735</v>
      </c>
      <c r="D1819" s="0" t="n">
        <v>0</v>
      </c>
      <c r="E1819" s="7" t="n">
        <v>0</v>
      </c>
      <c r="F1819" s="7" t="n">
        <v>0</v>
      </c>
    </row>
    <row r="1820" customFormat="false" ht="15.8" hidden="false" customHeight="false" outlineLevel="0" collapsed="false">
      <c r="A1820" s="0" t="s">
        <v>391</v>
      </c>
      <c r="B1820" s="0" t="s">
        <v>155</v>
      </c>
      <c r="C1820" s="0" t="s">
        <v>736</v>
      </c>
      <c r="D1820" s="0" t="n">
        <v>0.132841723401604</v>
      </c>
      <c r="E1820" s="7" t="n">
        <v>61.8333333</v>
      </c>
      <c r="F1820" s="7" t="n">
        <v>646.47916595625</v>
      </c>
    </row>
    <row r="1821" customFormat="false" ht="15.8" hidden="false" customHeight="false" outlineLevel="0" collapsed="false">
      <c r="A1821" s="0" t="s">
        <v>391</v>
      </c>
      <c r="B1821" s="0" t="s">
        <v>239</v>
      </c>
      <c r="C1821" s="0" t="s">
        <v>737</v>
      </c>
      <c r="D1821" s="0" t="n">
        <v>0</v>
      </c>
      <c r="E1821" s="7" t="n">
        <v>0</v>
      </c>
      <c r="F1821" s="7" t="n">
        <v>0</v>
      </c>
    </row>
    <row r="1822" customFormat="false" ht="15.8" hidden="false" customHeight="false" outlineLevel="0" collapsed="false">
      <c r="A1822" s="0" t="s">
        <v>391</v>
      </c>
      <c r="B1822" s="0" t="s">
        <v>155</v>
      </c>
      <c r="C1822" s="0" t="s">
        <v>732</v>
      </c>
      <c r="D1822" s="0" t="n">
        <v>0.590407659562686</v>
      </c>
      <c r="E1822" s="7" t="n">
        <v>252.8333333</v>
      </c>
      <c r="F1822" s="7" t="n">
        <v>646.47916595625</v>
      </c>
    </row>
    <row r="1823" customFormat="false" ht="15.8" hidden="false" customHeight="false" outlineLevel="0" collapsed="false">
      <c r="A1823" s="0" t="s">
        <v>391</v>
      </c>
      <c r="B1823" s="0" t="s">
        <v>239</v>
      </c>
      <c r="C1823" s="0" t="s">
        <v>733</v>
      </c>
      <c r="D1823" s="0" t="n">
        <v>0.292676152772788</v>
      </c>
      <c r="E1823" s="7" t="n">
        <v>95</v>
      </c>
      <c r="F1823" s="7" t="n">
        <v>0</v>
      </c>
    </row>
    <row r="1824" customFormat="false" ht="15.8" hidden="false" customHeight="false" outlineLevel="0" collapsed="false">
      <c r="A1824" s="0" t="s">
        <v>391</v>
      </c>
      <c r="B1824" s="0" t="s">
        <v>738</v>
      </c>
      <c r="C1824" s="0" t="s">
        <v>738</v>
      </c>
      <c r="D1824" s="0" t="n">
        <v>0.15</v>
      </c>
      <c r="E1824" s="7" t="n">
        <v>20</v>
      </c>
      <c r="F1824" s="7" t="n">
        <v>0</v>
      </c>
    </row>
    <row r="1825" customFormat="false" ht="15.8" hidden="false" customHeight="false" outlineLevel="0" collapsed="false">
      <c r="A1825" s="0" t="s">
        <v>542</v>
      </c>
      <c r="B1825" s="0" t="s">
        <v>155</v>
      </c>
      <c r="C1825" s="0" t="s">
        <v>734</v>
      </c>
      <c r="D1825" s="0" t="n">
        <v>0.063698581222879</v>
      </c>
      <c r="E1825" s="7" t="n">
        <v>31.5</v>
      </c>
      <c r="F1825" s="7" t="n">
        <v>0</v>
      </c>
    </row>
    <row r="1826" customFormat="false" ht="15.8" hidden="false" customHeight="false" outlineLevel="0" collapsed="false">
      <c r="A1826" s="0" t="s">
        <v>542</v>
      </c>
      <c r="B1826" s="0" t="s">
        <v>239</v>
      </c>
      <c r="C1826" s="0" t="s">
        <v>735</v>
      </c>
      <c r="D1826" s="0" t="n">
        <v>0</v>
      </c>
      <c r="E1826" s="7" t="n">
        <v>0</v>
      </c>
      <c r="F1826" s="7" t="n">
        <v>0</v>
      </c>
    </row>
    <row r="1827" customFormat="false" ht="15.8" hidden="false" customHeight="false" outlineLevel="0" collapsed="false">
      <c r="A1827" s="0" t="s">
        <v>542</v>
      </c>
      <c r="B1827" s="0" t="s">
        <v>155</v>
      </c>
      <c r="C1827" s="0" t="s">
        <v>736</v>
      </c>
      <c r="D1827" s="0" t="n">
        <v>0.132705377547665</v>
      </c>
      <c r="E1827" s="7" t="n">
        <v>61.8333333</v>
      </c>
      <c r="F1827" s="7" t="n">
        <v>646.47916595625</v>
      </c>
    </row>
    <row r="1828" customFormat="false" ht="15.8" hidden="false" customHeight="false" outlineLevel="0" collapsed="false">
      <c r="A1828" s="0" t="s">
        <v>542</v>
      </c>
      <c r="B1828" s="0" t="s">
        <v>239</v>
      </c>
      <c r="C1828" s="0" t="s">
        <v>737</v>
      </c>
      <c r="D1828" s="0" t="n">
        <v>0</v>
      </c>
      <c r="E1828" s="7" t="n">
        <v>0</v>
      </c>
      <c r="F1828" s="7" t="n">
        <v>0</v>
      </c>
    </row>
    <row r="1829" customFormat="false" ht="15.8" hidden="false" customHeight="false" outlineLevel="0" collapsed="false">
      <c r="A1829" s="0" t="s">
        <v>542</v>
      </c>
      <c r="B1829" s="0" t="s">
        <v>155</v>
      </c>
      <c r="C1829" s="0" t="s">
        <v>732</v>
      </c>
      <c r="D1829" s="0" t="n">
        <v>0.589801677989621</v>
      </c>
      <c r="E1829" s="7" t="n">
        <v>252.8333333</v>
      </c>
      <c r="F1829" s="7" t="n">
        <v>646.47916595625</v>
      </c>
    </row>
    <row r="1830" customFormat="false" ht="15.8" hidden="false" customHeight="false" outlineLevel="0" collapsed="false">
      <c r="A1830" s="0" t="s">
        <v>542</v>
      </c>
      <c r="B1830" s="0" t="s">
        <v>239</v>
      </c>
      <c r="C1830" s="0" t="s">
        <v>733</v>
      </c>
      <c r="D1830" s="0" t="n">
        <v>0.291873251999323</v>
      </c>
      <c r="E1830" s="7" t="n">
        <v>95</v>
      </c>
      <c r="F1830" s="7" t="n">
        <v>0</v>
      </c>
    </row>
    <row r="1831" customFormat="false" ht="15.8" hidden="false" customHeight="false" outlineLevel="0" collapsed="false">
      <c r="A1831" s="0" t="s">
        <v>542</v>
      </c>
      <c r="B1831" s="0" t="s">
        <v>738</v>
      </c>
      <c r="C1831" s="0" t="s">
        <v>738</v>
      </c>
      <c r="D1831" s="0" t="n">
        <v>0.15</v>
      </c>
      <c r="E1831" s="7" t="n">
        <v>20</v>
      </c>
      <c r="F1831" s="7" t="n">
        <v>0</v>
      </c>
    </row>
    <row r="1832" customFormat="false" ht="15.8" hidden="false" customHeight="false" outlineLevel="0" collapsed="false">
      <c r="A1832" s="0" t="s">
        <v>689</v>
      </c>
      <c r="B1832" s="0" t="s">
        <v>155</v>
      </c>
      <c r="C1832" s="0" t="s">
        <v>734</v>
      </c>
      <c r="D1832" s="0" t="n">
        <v>0.063773872414678</v>
      </c>
      <c r="E1832" s="7" t="n">
        <v>31.5</v>
      </c>
      <c r="F1832" s="7" t="n">
        <v>0</v>
      </c>
    </row>
    <row r="1833" customFormat="false" ht="15.8" hidden="false" customHeight="false" outlineLevel="0" collapsed="false">
      <c r="A1833" s="0" t="s">
        <v>689</v>
      </c>
      <c r="B1833" s="0" t="s">
        <v>239</v>
      </c>
      <c r="C1833" s="0" t="s">
        <v>735</v>
      </c>
      <c r="D1833" s="0" t="n">
        <v>0</v>
      </c>
      <c r="E1833" s="7" t="n">
        <v>0</v>
      </c>
      <c r="F1833" s="7" t="n">
        <v>0</v>
      </c>
    </row>
    <row r="1834" customFormat="false" ht="15.8" hidden="false" customHeight="false" outlineLevel="0" collapsed="false">
      <c r="A1834" s="0" t="s">
        <v>689</v>
      </c>
      <c r="B1834" s="0" t="s">
        <v>155</v>
      </c>
      <c r="C1834" s="0" t="s">
        <v>736</v>
      </c>
      <c r="D1834" s="0" t="n">
        <v>0.132862234197246</v>
      </c>
      <c r="E1834" s="7" t="n">
        <v>61.8333333</v>
      </c>
      <c r="F1834" s="7" t="n">
        <v>646.47916595625</v>
      </c>
    </row>
    <row r="1835" customFormat="false" ht="15.8" hidden="false" customHeight="false" outlineLevel="0" collapsed="false">
      <c r="A1835" s="0" t="s">
        <v>689</v>
      </c>
      <c r="B1835" s="0" t="s">
        <v>239</v>
      </c>
      <c r="C1835" s="0" t="s">
        <v>737</v>
      </c>
      <c r="D1835" s="0" t="n">
        <v>0</v>
      </c>
      <c r="E1835" s="7" t="n">
        <v>0</v>
      </c>
      <c r="F1835" s="7" t="n">
        <v>0</v>
      </c>
    </row>
    <row r="1836" customFormat="false" ht="15.8" hidden="false" customHeight="false" outlineLevel="0" collapsed="false">
      <c r="A1836" s="0" t="s">
        <v>689</v>
      </c>
      <c r="B1836" s="0" t="s">
        <v>155</v>
      </c>
      <c r="C1836" s="0" t="s">
        <v>732</v>
      </c>
      <c r="D1836" s="0" t="n">
        <v>0.590498818654427</v>
      </c>
      <c r="E1836" s="7" t="n">
        <v>252.8333333</v>
      </c>
      <c r="F1836" s="7" t="n">
        <v>646.47916595625</v>
      </c>
    </row>
    <row r="1837" customFormat="false" ht="15.8" hidden="false" customHeight="false" outlineLevel="0" collapsed="false">
      <c r="A1837" s="0" t="s">
        <v>689</v>
      </c>
      <c r="B1837" s="0" t="s">
        <v>239</v>
      </c>
      <c r="C1837" s="0" t="s">
        <v>733</v>
      </c>
      <c r="D1837" s="0" t="n">
        <v>0.292363334188404</v>
      </c>
      <c r="E1837" s="7" t="n">
        <v>95</v>
      </c>
      <c r="F1837" s="7" t="n">
        <v>0</v>
      </c>
    </row>
    <row r="1838" customFormat="false" ht="15.8" hidden="false" customHeight="false" outlineLevel="0" collapsed="false">
      <c r="A1838" s="0" t="s">
        <v>689</v>
      </c>
      <c r="B1838" s="0" t="s">
        <v>738</v>
      </c>
      <c r="C1838" s="0" t="s">
        <v>738</v>
      </c>
      <c r="D1838" s="0" t="n">
        <v>0.15</v>
      </c>
      <c r="E1838" s="7" t="n">
        <v>20</v>
      </c>
      <c r="F1838" s="7" t="n">
        <v>0</v>
      </c>
    </row>
    <row r="1839" customFormat="false" ht="15.8" hidden="false" customHeight="false" outlineLevel="0" collapsed="false">
      <c r="A1839" s="0" t="s">
        <v>969</v>
      </c>
      <c r="B1839" s="0" t="s">
        <v>155</v>
      </c>
      <c r="C1839" s="0" t="s">
        <v>732</v>
      </c>
      <c r="D1839" s="0" t="n">
        <v>0.356500741308409</v>
      </c>
      <c r="E1839" s="7" t="n">
        <v>174.803392128557</v>
      </c>
      <c r="F1839" s="7" t="n">
        <v>646.47916595625</v>
      </c>
    </row>
    <row r="1840" customFormat="false" ht="15.8" hidden="false" customHeight="false" outlineLevel="0" collapsed="false">
      <c r="A1840" s="0" t="s">
        <v>969</v>
      </c>
      <c r="B1840" s="0" t="s">
        <v>155</v>
      </c>
      <c r="C1840" s="0" t="s">
        <v>734</v>
      </c>
      <c r="D1840" s="0" t="n">
        <v>0.0346518720551774</v>
      </c>
      <c r="E1840" s="7" t="n">
        <v>61.287292896322</v>
      </c>
      <c r="F1840" s="7" t="n">
        <v>0</v>
      </c>
    </row>
    <row r="1841" customFormat="false" ht="15.8" hidden="false" customHeight="false" outlineLevel="0" collapsed="false">
      <c r="A1841" s="0" t="s">
        <v>969</v>
      </c>
      <c r="B1841" s="0" t="s">
        <v>155</v>
      </c>
      <c r="C1841" s="0" t="s">
        <v>736</v>
      </c>
      <c r="D1841" s="0" t="n">
        <v>0.0721914001149527</v>
      </c>
      <c r="E1841" s="7" t="n">
        <v>68.6708540238518</v>
      </c>
      <c r="F1841" s="7" t="n">
        <v>646.47916595625</v>
      </c>
    </row>
    <row r="1842" customFormat="false" ht="15.8" hidden="false" customHeight="false" outlineLevel="0" collapsed="false">
      <c r="A1842" s="0" t="s">
        <v>969</v>
      </c>
      <c r="B1842" s="0" t="s">
        <v>738</v>
      </c>
      <c r="C1842" s="0" t="s">
        <v>738</v>
      </c>
      <c r="D1842" s="0" t="n">
        <v>0.15</v>
      </c>
      <c r="E1842" s="7" t="n">
        <v>20</v>
      </c>
      <c r="F1842" s="7" t="n">
        <v>0</v>
      </c>
    </row>
    <row r="1843" customFormat="false" ht="15.8" hidden="false" customHeight="false" outlineLevel="0" collapsed="false">
      <c r="A1843" s="0" t="s">
        <v>970</v>
      </c>
      <c r="B1843" s="0" t="s">
        <v>155</v>
      </c>
      <c r="C1843" s="0" t="s">
        <v>732</v>
      </c>
      <c r="D1843" s="0" t="n">
        <v>0.356500741308409</v>
      </c>
      <c r="E1843" s="7" t="n">
        <v>174.803392128557</v>
      </c>
      <c r="F1843" s="7" t="n">
        <v>646.47916595625</v>
      </c>
    </row>
    <row r="1844" customFormat="false" ht="15.8" hidden="false" customHeight="false" outlineLevel="0" collapsed="false">
      <c r="A1844" s="0" t="s">
        <v>970</v>
      </c>
      <c r="B1844" s="0" t="s">
        <v>155</v>
      </c>
      <c r="C1844" s="0" t="s">
        <v>734</v>
      </c>
      <c r="D1844" s="0" t="n">
        <v>0.0346518720551774</v>
      </c>
      <c r="E1844" s="7" t="n">
        <v>61.287292896322</v>
      </c>
      <c r="F1844" s="7" t="n">
        <v>0</v>
      </c>
    </row>
    <row r="1845" customFormat="false" ht="15.8" hidden="false" customHeight="false" outlineLevel="0" collapsed="false">
      <c r="A1845" s="0" t="s">
        <v>970</v>
      </c>
      <c r="B1845" s="0" t="s">
        <v>155</v>
      </c>
      <c r="C1845" s="0" t="s">
        <v>736</v>
      </c>
      <c r="D1845" s="0" t="n">
        <v>0.0721914001149527</v>
      </c>
      <c r="E1845" s="7" t="n">
        <v>68.6708540238518</v>
      </c>
      <c r="F1845" s="7" t="n">
        <v>646.47916595625</v>
      </c>
    </row>
    <row r="1846" customFormat="false" ht="15.8" hidden="false" customHeight="false" outlineLevel="0" collapsed="false">
      <c r="A1846" s="0" t="s">
        <v>970</v>
      </c>
      <c r="B1846" s="0" t="s">
        <v>738</v>
      </c>
      <c r="C1846" s="0" t="s">
        <v>738</v>
      </c>
      <c r="D1846" s="0" t="n">
        <v>0.15</v>
      </c>
      <c r="E1846" s="7" t="n">
        <v>20</v>
      </c>
      <c r="F1846" s="7" t="n">
        <v>0</v>
      </c>
    </row>
    <row r="1847" customFormat="false" ht="15.8" hidden="false" customHeight="false" outlineLevel="0" collapsed="false">
      <c r="A1847" s="0" t="s">
        <v>971</v>
      </c>
      <c r="B1847" s="0" t="s">
        <v>155</v>
      </c>
      <c r="C1847" s="0" t="s">
        <v>732</v>
      </c>
      <c r="D1847" s="0" t="n">
        <v>0.356500741308409</v>
      </c>
      <c r="E1847" s="7" t="n">
        <v>174.803392128557</v>
      </c>
      <c r="F1847" s="7" t="n">
        <v>646.47916595625</v>
      </c>
    </row>
    <row r="1848" customFormat="false" ht="15.8" hidden="false" customHeight="false" outlineLevel="0" collapsed="false">
      <c r="A1848" s="0" t="s">
        <v>971</v>
      </c>
      <c r="B1848" s="0" t="s">
        <v>155</v>
      </c>
      <c r="C1848" s="0" t="s">
        <v>734</v>
      </c>
      <c r="D1848" s="0" t="n">
        <v>0.0346518720551774</v>
      </c>
      <c r="E1848" s="7" t="n">
        <v>61.287292896322</v>
      </c>
      <c r="F1848" s="7" t="n">
        <v>0</v>
      </c>
    </row>
    <row r="1849" customFormat="false" ht="15.8" hidden="false" customHeight="false" outlineLevel="0" collapsed="false">
      <c r="A1849" s="0" t="s">
        <v>971</v>
      </c>
      <c r="B1849" s="0" t="s">
        <v>155</v>
      </c>
      <c r="C1849" s="0" t="s">
        <v>736</v>
      </c>
      <c r="D1849" s="0" t="n">
        <v>0.0721914001149527</v>
      </c>
      <c r="E1849" s="7" t="n">
        <v>68.6708540238518</v>
      </c>
      <c r="F1849" s="7" t="n">
        <v>646.47916595625</v>
      </c>
    </row>
    <row r="1850" customFormat="false" ht="15.8" hidden="false" customHeight="false" outlineLevel="0" collapsed="false">
      <c r="A1850" s="0" t="s">
        <v>971</v>
      </c>
      <c r="B1850" s="0" t="s">
        <v>738</v>
      </c>
      <c r="C1850" s="0" t="s">
        <v>738</v>
      </c>
      <c r="D1850" s="0" t="n">
        <v>0.15</v>
      </c>
      <c r="E1850" s="7" t="n">
        <v>20</v>
      </c>
      <c r="F1850" s="7" t="n">
        <v>0</v>
      </c>
    </row>
    <row r="1851" customFormat="false" ht="15.8" hidden="false" customHeight="false" outlineLevel="0" collapsed="false">
      <c r="A1851" s="0" t="s">
        <v>972</v>
      </c>
      <c r="B1851" s="0" t="s">
        <v>155</v>
      </c>
      <c r="C1851" s="0" t="s">
        <v>732</v>
      </c>
      <c r="D1851" s="0" t="n">
        <v>0.356500741308409</v>
      </c>
      <c r="E1851" s="7" t="n">
        <v>174.803392128557</v>
      </c>
      <c r="F1851" s="7" t="n">
        <v>646.47916595625</v>
      </c>
    </row>
    <row r="1852" customFormat="false" ht="15.8" hidden="false" customHeight="false" outlineLevel="0" collapsed="false">
      <c r="A1852" s="0" t="s">
        <v>972</v>
      </c>
      <c r="B1852" s="0" t="s">
        <v>155</v>
      </c>
      <c r="C1852" s="0" t="s">
        <v>734</v>
      </c>
      <c r="D1852" s="0" t="n">
        <v>0.0346518720551774</v>
      </c>
      <c r="E1852" s="7" t="n">
        <v>61.287292896322</v>
      </c>
      <c r="F1852" s="7" t="n">
        <v>0</v>
      </c>
    </row>
    <row r="1853" customFormat="false" ht="15.8" hidden="false" customHeight="false" outlineLevel="0" collapsed="false">
      <c r="A1853" s="0" t="s">
        <v>972</v>
      </c>
      <c r="B1853" s="0" t="s">
        <v>155</v>
      </c>
      <c r="C1853" s="0" t="s">
        <v>736</v>
      </c>
      <c r="D1853" s="0" t="n">
        <v>0.0721914001149527</v>
      </c>
      <c r="E1853" s="7" t="n">
        <v>68.6708540238518</v>
      </c>
      <c r="F1853" s="7" t="n">
        <v>646.47916595625</v>
      </c>
    </row>
    <row r="1854" customFormat="false" ht="15.8" hidden="false" customHeight="false" outlineLevel="0" collapsed="false">
      <c r="A1854" s="0" t="s">
        <v>972</v>
      </c>
      <c r="B1854" s="0" t="s">
        <v>738</v>
      </c>
      <c r="C1854" s="0" t="s">
        <v>738</v>
      </c>
      <c r="D1854" s="0" t="n">
        <v>0.15</v>
      </c>
      <c r="E1854" s="7" t="n">
        <v>20</v>
      </c>
      <c r="F1854" s="7" t="n">
        <v>0</v>
      </c>
    </row>
    <row r="1855" customFormat="false" ht="15.8" hidden="false" customHeight="false" outlineLevel="0" collapsed="false">
      <c r="A1855" s="0" t="s">
        <v>973</v>
      </c>
      <c r="B1855" s="0" t="s">
        <v>155</v>
      </c>
      <c r="C1855" s="0" t="s">
        <v>732</v>
      </c>
      <c r="D1855" s="0" t="n">
        <v>0.356500741308409</v>
      </c>
      <c r="E1855" s="7" t="n">
        <v>174.803392128557</v>
      </c>
      <c r="F1855" s="7" t="n">
        <v>646.47916595625</v>
      </c>
    </row>
    <row r="1856" customFormat="false" ht="15.8" hidden="false" customHeight="false" outlineLevel="0" collapsed="false">
      <c r="A1856" s="0" t="s">
        <v>973</v>
      </c>
      <c r="B1856" s="0" t="s">
        <v>155</v>
      </c>
      <c r="C1856" s="0" t="s">
        <v>734</v>
      </c>
      <c r="D1856" s="0" t="n">
        <v>0.0346518720551774</v>
      </c>
      <c r="E1856" s="7" t="n">
        <v>61.287292896322</v>
      </c>
      <c r="F1856" s="7" t="n">
        <v>0</v>
      </c>
    </row>
    <row r="1857" customFormat="false" ht="15.8" hidden="false" customHeight="false" outlineLevel="0" collapsed="false">
      <c r="A1857" s="0" t="s">
        <v>973</v>
      </c>
      <c r="B1857" s="0" t="s">
        <v>155</v>
      </c>
      <c r="C1857" s="0" t="s">
        <v>736</v>
      </c>
      <c r="D1857" s="0" t="n">
        <v>0.0721914001149527</v>
      </c>
      <c r="E1857" s="7" t="n">
        <v>68.6708540238518</v>
      </c>
      <c r="F1857" s="7" t="n">
        <v>646.47916595625</v>
      </c>
    </row>
    <row r="1858" customFormat="false" ht="15.8" hidden="false" customHeight="false" outlineLevel="0" collapsed="false">
      <c r="A1858" s="0" t="s">
        <v>973</v>
      </c>
      <c r="B1858" s="0" t="s">
        <v>738</v>
      </c>
      <c r="C1858" s="0" t="s">
        <v>738</v>
      </c>
      <c r="D1858" s="0" t="n">
        <v>0.15</v>
      </c>
      <c r="E1858" s="7" t="n">
        <v>20</v>
      </c>
      <c r="F1858" s="7" t="n">
        <v>0</v>
      </c>
    </row>
    <row r="1859" customFormat="false" ht="15.8" hidden="false" customHeight="false" outlineLevel="0" collapsed="false">
      <c r="A1859" s="0" t="s">
        <v>290</v>
      </c>
      <c r="B1859" s="0" t="s">
        <v>155</v>
      </c>
      <c r="C1859" s="0" t="s">
        <v>734</v>
      </c>
      <c r="D1859" s="0" t="n">
        <v>0.0673778187695615</v>
      </c>
      <c r="E1859" s="7" t="n">
        <v>36.13750035</v>
      </c>
      <c r="F1859" s="7" t="n">
        <v>75.394011146875</v>
      </c>
    </row>
    <row r="1860" customFormat="false" ht="15.8" hidden="false" customHeight="false" outlineLevel="0" collapsed="false">
      <c r="A1860" s="0" t="s">
        <v>290</v>
      </c>
      <c r="B1860" s="0" t="s">
        <v>239</v>
      </c>
      <c r="C1860" s="0" t="s">
        <v>735</v>
      </c>
      <c r="D1860" s="0" t="n">
        <v>0</v>
      </c>
      <c r="E1860" s="7" t="n">
        <v>0</v>
      </c>
      <c r="F1860" s="7" t="n">
        <v>0</v>
      </c>
    </row>
    <row r="1861" customFormat="false" ht="15.8" hidden="false" customHeight="false" outlineLevel="0" collapsed="false">
      <c r="A1861" s="0" t="s">
        <v>290</v>
      </c>
      <c r="B1861" s="0" t="s">
        <v>155</v>
      </c>
      <c r="C1861" s="0" t="s">
        <v>736</v>
      </c>
      <c r="D1861" s="0" t="n">
        <v>0.14037045576992</v>
      </c>
      <c r="E1861" s="7" t="n">
        <v>70.02916705</v>
      </c>
      <c r="F1861" s="7" t="n">
        <v>797.710157690625</v>
      </c>
    </row>
    <row r="1862" customFormat="false" ht="15.8" hidden="false" customHeight="false" outlineLevel="0" collapsed="false">
      <c r="A1862" s="0" t="s">
        <v>290</v>
      </c>
      <c r="B1862" s="0" t="s">
        <v>239</v>
      </c>
      <c r="C1862" s="0" t="s">
        <v>737</v>
      </c>
      <c r="D1862" s="0" t="n">
        <v>0</v>
      </c>
      <c r="E1862" s="7" t="n">
        <v>0</v>
      </c>
      <c r="F1862" s="7" t="n">
        <v>0</v>
      </c>
    </row>
    <row r="1863" customFormat="false" ht="13.8" hidden="false" customHeight="false" outlineLevel="0" collapsed="false">
      <c r="A1863" s="0" t="s">
        <v>290</v>
      </c>
      <c r="B1863" s="0" t="s">
        <v>155</v>
      </c>
      <c r="C1863" s="0" t="s">
        <v>732</v>
      </c>
      <c r="D1863" s="0" t="n">
        <v>0.623868692310754</v>
      </c>
      <c r="E1863" s="7" t="n">
        <v>261.02916705</v>
      </c>
      <c r="F1863" s="7" t="n">
        <v>2122.71015769062</v>
      </c>
    </row>
    <row r="1864" customFormat="false" ht="15.8" hidden="false" customHeight="false" outlineLevel="0" collapsed="false">
      <c r="A1864" s="0" t="s">
        <v>290</v>
      </c>
      <c r="B1864" s="0" t="s">
        <v>239</v>
      </c>
      <c r="C1864" s="0" t="s">
        <v>733</v>
      </c>
      <c r="D1864" s="0" t="n">
        <v>0.260948957058118</v>
      </c>
      <c r="E1864" s="7" t="n">
        <v>95</v>
      </c>
      <c r="F1864" s="7" t="n">
        <v>0</v>
      </c>
    </row>
    <row r="1865" customFormat="false" ht="15.8" hidden="false" customHeight="false" outlineLevel="0" collapsed="false">
      <c r="A1865" s="0" t="s">
        <v>290</v>
      </c>
      <c r="B1865" s="0" t="s">
        <v>738</v>
      </c>
      <c r="C1865" s="0" t="s">
        <v>738</v>
      </c>
      <c r="D1865" s="0" t="n">
        <v>0.15</v>
      </c>
      <c r="E1865" s="7" t="n">
        <v>20</v>
      </c>
      <c r="F1865" s="7" t="n">
        <v>0</v>
      </c>
    </row>
    <row r="1866" customFormat="false" ht="15.8" hidden="false" customHeight="false" outlineLevel="0" collapsed="false">
      <c r="A1866" s="0" t="s">
        <v>493</v>
      </c>
      <c r="B1866" s="0" t="s">
        <v>155</v>
      </c>
      <c r="C1866" s="0" t="s">
        <v>734</v>
      </c>
      <c r="D1866" s="0" t="n">
        <v>0.0678049440975875</v>
      </c>
      <c r="E1866" s="7" t="n">
        <v>36.13750035</v>
      </c>
      <c r="F1866" s="7" t="n">
        <v>75.394011146875</v>
      </c>
    </row>
    <row r="1867" customFormat="false" ht="15.8" hidden="false" customHeight="false" outlineLevel="0" collapsed="false">
      <c r="A1867" s="0" t="s">
        <v>493</v>
      </c>
      <c r="B1867" s="0" t="s">
        <v>239</v>
      </c>
      <c r="C1867" s="0" t="s">
        <v>735</v>
      </c>
      <c r="D1867" s="0" t="n">
        <v>0</v>
      </c>
      <c r="E1867" s="7" t="n">
        <v>0</v>
      </c>
      <c r="F1867" s="7" t="n">
        <v>0</v>
      </c>
    </row>
    <row r="1868" customFormat="false" ht="15.8" hidden="false" customHeight="false" outlineLevel="0" collapsed="false">
      <c r="A1868" s="0" t="s">
        <v>493</v>
      </c>
      <c r="B1868" s="0" t="s">
        <v>155</v>
      </c>
      <c r="C1868" s="0" t="s">
        <v>736</v>
      </c>
      <c r="D1868" s="0" t="n">
        <v>0.141260300203307</v>
      </c>
      <c r="E1868" s="7" t="n">
        <v>70.02916705</v>
      </c>
      <c r="F1868" s="7" t="n">
        <v>797.710157690625</v>
      </c>
    </row>
    <row r="1869" customFormat="false" ht="15.8" hidden="false" customHeight="false" outlineLevel="0" collapsed="false">
      <c r="A1869" s="0" t="s">
        <v>493</v>
      </c>
      <c r="B1869" s="0" t="s">
        <v>239</v>
      </c>
      <c r="C1869" s="0" t="s">
        <v>737</v>
      </c>
      <c r="D1869" s="0" t="n">
        <v>0</v>
      </c>
      <c r="E1869" s="7" t="n">
        <v>0</v>
      </c>
      <c r="F1869" s="7" t="n">
        <v>0</v>
      </c>
    </row>
    <row r="1870" customFormat="false" ht="15.8" hidden="false" customHeight="false" outlineLevel="0" collapsed="false">
      <c r="A1870" s="0" t="s">
        <v>493</v>
      </c>
      <c r="B1870" s="0" t="s">
        <v>155</v>
      </c>
      <c r="C1870" s="0" t="s">
        <v>732</v>
      </c>
      <c r="D1870" s="0" t="n">
        <v>0.627823556459144</v>
      </c>
      <c r="E1870" s="7" t="n">
        <v>261.02916705</v>
      </c>
      <c r="F1870" s="7" t="n">
        <v>2122.71015769062</v>
      </c>
    </row>
    <row r="1871" customFormat="false" ht="15.8" hidden="false" customHeight="false" outlineLevel="0" collapsed="false">
      <c r="A1871" s="0" t="s">
        <v>493</v>
      </c>
      <c r="B1871" s="0" t="s">
        <v>239</v>
      </c>
      <c r="C1871" s="0" t="s">
        <v>733</v>
      </c>
      <c r="D1871" s="0" t="n">
        <v>0.264661630187356</v>
      </c>
      <c r="E1871" s="7" t="n">
        <v>95</v>
      </c>
      <c r="F1871" s="7" t="n">
        <v>0</v>
      </c>
    </row>
    <row r="1872" customFormat="false" ht="15.8" hidden="false" customHeight="false" outlineLevel="0" collapsed="false">
      <c r="A1872" s="0" t="s">
        <v>493</v>
      </c>
      <c r="B1872" s="0" t="s">
        <v>738</v>
      </c>
      <c r="C1872" s="0" t="s">
        <v>738</v>
      </c>
      <c r="D1872" s="0" t="n">
        <v>0.15</v>
      </c>
      <c r="E1872" s="7" t="n">
        <v>20</v>
      </c>
      <c r="F1872" s="7" t="n">
        <v>0</v>
      </c>
    </row>
    <row r="1873" customFormat="false" ht="15.8" hidden="false" customHeight="false" outlineLevel="0" collapsed="false">
      <c r="A1873" s="0" t="s">
        <v>632</v>
      </c>
      <c r="B1873" s="0" t="s">
        <v>155</v>
      </c>
      <c r="C1873" s="0" t="s">
        <v>734</v>
      </c>
      <c r="D1873" s="0" t="n">
        <v>0.0680011421909014</v>
      </c>
      <c r="E1873" s="7" t="n">
        <v>36.13750035</v>
      </c>
      <c r="F1873" s="7" t="n">
        <v>75.394011146875</v>
      </c>
    </row>
    <row r="1874" customFormat="false" ht="15.8" hidden="false" customHeight="false" outlineLevel="0" collapsed="false">
      <c r="A1874" s="0" t="s">
        <v>632</v>
      </c>
      <c r="B1874" s="0" t="s">
        <v>239</v>
      </c>
      <c r="C1874" s="0" t="s">
        <v>735</v>
      </c>
      <c r="D1874" s="0" t="n">
        <v>0</v>
      </c>
      <c r="E1874" s="7" t="n">
        <v>0</v>
      </c>
      <c r="F1874" s="7" t="n">
        <v>0</v>
      </c>
    </row>
    <row r="1875" customFormat="false" ht="15.8" hidden="false" customHeight="false" outlineLevel="0" collapsed="false">
      <c r="A1875" s="0" t="s">
        <v>632</v>
      </c>
      <c r="B1875" s="0" t="s">
        <v>155</v>
      </c>
      <c r="C1875" s="0" t="s">
        <v>736</v>
      </c>
      <c r="D1875" s="0" t="n">
        <v>0.141669046231045</v>
      </c>
      <c r="E1875" s="7" t="n">
        <v>70.02916705</v>
      </c>
      <c r="F1875" s="7" t="n">
        <v>797.710157690625</v>
      </c>
    </row>
    <row r="1876" customFormat="false" ht="15.8" hidden="false" customHeight="false" outlineLevel="0" collapsed="false">
      <c r="A1876" s="0" t="s">
        <v>632</v>
      </c>
      <c r="B1876" s="0" t="s">
        <v>239</v>
      </c>
      <c r="C1876" s="0" t="s">
        <v>737</v>
      </c>
      <c r="D1876" s="0" t="n">
        <v>0</v>
      </c>
      <c r="E1876" s="7" t="n">
        <v>0</v>
      </c>
      <c r="F1876" s="7" t="n">
        <v>0</v>
      </c>
    </row>
    <row r="1877" customFormat="false" ht="15.8" hidden="false" customHeight="false" outlineLevel="0" collapsed="false">
      <c r="A1877" s="0" t="s">
        <v>632</v>
      </c>
      <c r="B1877" s="0" t="s">
        <v>155</v>
      </c>
      <c r="C1877" s="0" t="s">
        <v>732</v>
      </c>
      <c r="D1877" s="0" t="n">
        <v>0.629640205471309</v>
      </c>
      <c r="E1877" s="7" t="n">
        <v>261.02916705</v>
      </c>
      <c r="F1877" s="7" t="n">
        <v>2122.71015769062</v>
      </c>
    </row>
    <row r="1878" customFormat="false" ht="15.8" hidden="false" customHeight="false" outlineLevel="0" collapsed="false">
      <c r="A1878" s="0" t="s">
        <v>632</v>
      </c>
      <c r="B1878" s="0" t="s">
        <v>239</v>
      </c>
      <c r="C1878" s="0" t="s">
        <v>733</v>
      </c>
      <c r="D1878" s="0" t="n">
        <v>0.265119313283663</v>
      </c>
      <c r="E1878" s="7" t="n">
        <v>95</v>
      </c>
      <c r="F1878" s="7" t="n">
        <v>0</v>
      </c>
    </row>
    <row r="1879" customFormat="false" ht="15.8" hidden="false" customHeight="false" outlineLevel="0" collapsed="false">
      <c r="A1879" s="0" t="s">
        <v>632</v>
      </c>
      <c r="B1879" s="0" t="s">
        <v>738</v>
      </c>
      <c r="C1879" s="0" t="s">
        <v>738</v>
      </c>
      <c r="D1879" s="0" t="n">
        <v>0.15</v>
      </c>
      <c r="E1879" s="7" t="n">
        <v>20</v>
      </c>
      <c r="F1879" s="7" t="n">
        <v>0</v>
      </c>
    </row>
    <row r="1880" customFormat="false" ht="15.8" hidden="false" customHeight="false" outlineLevel="0" collapsed="false">
      <c r="A1880" s="0" t="s">
        <v>974</v>
      </c>
      <c r="B1880" s="0" t="s">
        <v>155</v>
      </c>
      <c r="C1880" s="0" t="s">
        <v>732</v>
      </c>
      <c r="D1880" s="0" t="n">
        <v>0.356500741308409</v>
      </c>
      <c r="E1880" s="7" t="n">
        <v>174.803392128557</v>
      </c>
      <c r="F1880" s="7" t="n">
        <v>2122.71015769062</v>
      </c>
    </row>
    <row r="1881" customFormat="false" ht="15.8" hidden="false" customHeight="false" outlineLevel="0" collapsed="false">
      <c r="A1881" s="0" t="s">
        <v>974</v>
      </c>
      <c r="B1881" s="0" t="s">
        <v>155</v>
      </c>
      <c r="C1881" s="0" t="s">
        <v>734</v>
      </c>
      <c r="D1881" s="0" t="n">
        <v>0.0346518720551774</v>
      </c>
      <c r="E1881" s="7" t="n">
        <v>61.287292896322</v>
      </c>
      <c r="F1881" s="7" t="n">
        <v>75.394011146875</v>
      </c>
    </row>
    <row r="1882" customFormat="false" ht="15.8" hidden="false" customHeight="false" outlineLevel="0" collapsed="false">
      <c r="A1882" s="0" t="s">
        <v>974</v>
      </c>
      <c r="B1882" s="0" t="s">
        <v>155</v>
      </c>
      <c r="C1882" s="0" t="s">
        <v>736</v>
      </c>
      <c r="D1882" s="0" t="n">
        <v>0.0721914001149527</v>
      </c>
      <c r="E1882" s="7" t="n">
        <v>68.6708540238518</v>
      </c>
      <c r="F1882" s="7" t="n">
        <v>797.710157690625</v>
      </c>
    </row>
    <row r="1883" customFormat="false" ht="15.8" hidden="false" customHeight="false" outlineLevel="0" collapsed="false">
      <c r="A1883" s="0" t="s">
        <v>974</v>
      </c>
      <c r="B1883" s="0" t="s">
        <v>738</v>
      </c>
      <c r="C1883" s="0" t="s">
        <v>738</v>
      </c>
      <c r="D1883" s="0" t="n">
        <v>0.15</v>
      </c>
      <c r="E1883" s="7" t="n">
        <v>20</v>
      </c>
      <c r="F1883" s="7" t="n">
        <v>0</v>
      </c>
    </row>
    <row r="1884" customFormat="false" ht="15.8" hidden="false" customHeight="false" outlineLevel="0" collapsed="false">
      <c r="A1884" s="0" t="s">
        <v>975</v>
      </c>
      <c r="B1884" s="0" t="s">
        <v>155</v>
      </c>
      <c r="C1884" s="0" t="s">
        <v>732</v>
      </c>
      <c r="D1884" s="0" t="n">
        <v>0.356500741308409</v>
      </c>
      <c r="E1884" s="7" t="n">
        <v>174.803392128557</v>
      </c>
      <c r="F1884" s="7" t="n">
        <v>2122.71015769062</v>
      </c>
    </row>
    <row r="1885" customFormat="false" ht="15.8" hidden="false" customHeight="false" outlineLevel="0" collapsed="false">
      <c r="A1885" s="0" t="s">
        <v>975</v>
      </c>
      <c r="B1885" s="0" t="s">
        <v>155</v>
      </c>
      <c r="C1885" s="0" t="s">
        <v>734</v>
      </c>
      <c r="D1885" s="0" t="n">
        <v>0.0346518720551774</v>
      </c>
      <c r="E1885" s="7" t="n">
        <v>61.287292896322</v>
      </c>
      <c r="F1885" s="7" t="n">
        <v>75.394011146875</v>
      </c>
    </row>
    <row r="1886" customFormat="false" ht="15.8" hidden="false" customHeight="false" outlineLevel="0" collapsed="false">
      <c r="A1886" s="0" t="s">
        <v>975</v>
      </c>
      <c r="B1886" s="0" t="s">
        <v>155</v>
      </c>
      <c r="C1886" s="0" t="s">
        <v>736</v>
      </c>
      <c r="D1886" s="0" t="n">
        <v>0.0721914001149527</v>
      </c>
      <c r="E1886" s="7" t="n">
        <v>68.6708540238518</v>
      </c>
      <c r="F1886" s="7" t="n">
        <v>797.710157690625</v>
      </c>
    </row>
    <row r="1887" customFormat="false" ht="15.8" hidden="false" customHeight="false" outlineLevel="0" collapsed="false">
      <c r="A1887" s="0" t="s">
        <v>975</v>
      </c>
      <c r="B1887" s="0" t="s">
        <v>738</v>
      </c>
      <c r="C1887" s="0" t="s">
        <v>738</v>
      </c>
      <c r="D1887" s="0" t="n">
        <v>0.15</v>
      </c>
      <c r="E1887" s="7" t="n">
        <v>20</v>
      </c>
      <c r="F1887" s="7" t="n">
        <v>0</v>
      </c>
    </row>
    <row r="1888" customFormat="false" ht="15.8" hidden="false" customHeight="false" outlineLevel="0" collapsed="false">
      <c r="A1888" s="0" t="s">
        <v>976</v>
      </c>
      <c r="B1888" s="0" t="s">
        <v>155</v>
      </c>
      <c r="C1888" s="0" t="s">
        <v>732</v>
      </c>
      <c r="D1888" s="0" t="n">
        <v>0.356500741308409</v>
      </c>
      <c r="E1888" s="7" t="n">
        <v>174.803392128557</v>
      </c>
      <c r="F1888" s="7" t="n">
        <v>2122.71015769062</v>
      </c>
    </row>
    <row r="1889" customFormat="false" ht="15.8" hidden="false" customHeight="false" outlineLevel="0" collapsed="false">
      <c r="A1889" s="0" t="s">
        <v>976</v>
      </c>
      <c r="B1889" s="0" t="s">
        <v>155</v>
      </c>
      <c r="C1889" s="0" t="s">
        <v>734</v>
      </c>
      <c r="D1889" s="0" t="n">
        <v>0.0346518720551774</v>
      </c>
      <c r="E1889" s="7" t="n">
        <v>61.287292896322</v>
      </c>
      <c r="F1889" s="7" t="n">
        <v>75.394011146875</v>
      </c>
    </row>
    <row r="1890" customFormat="false" ht="15.8" hidden="false" customHeight="false" outlineLevel="0" collapsed="false">
      <c r="A1890" s="0" t="s">
        <v>976</v>
      </c>
      <c r="B1890" s="0" t="s">
        <v>155</v>
      </c>
      <c r="C1890" s="0" t="s">
        <v>736</v>
      </c>
      <c r="D1890" s="0" t="n">
        <v>0.0721914001149527</v>
      </c>
      <c r="E1890" s="7" t="n">
        <v>68.6708540238518</v>
      </c>
      <c r="F1890" s="7" t="n">
        <v>797.710157690625</v>
      </c>
    </row>
    <row r="1891" customFormat="false" ht="15.8" hidden="false" customHeight="false" outlineLevel="0" collapsed="false">
      <c r="A1891" s="0" t="s">
        <v>976</v>
      </c>
      <c r="B1891" s="0" t="s">
        <v>738</v>
      </c>
      <c r="C1891" s="0" t="s">
        <v>738</v>
      </c>
      <c r="D1891" s="0" t="n">
        <v>0.15</v>
      </c>
      <c r="E1891" s="7" t="n">
        <v>20</v>
      </c>
      <c r="F1891" s="7" t="n">
        <v>0</v>
      </c>
    </row>
    <row r="1892" customFormat="false" ht="15.8" hidden="false" customHeight="false" outlineLevel="0" collapsed="false">
      <c r="A1892" s="0" t="s">
        <v>977</v>
      </c>
      <c r="B1892" s="0" t="s">
        <v>155</v>
      </c>
      <c r="C1892" s="0" t="s">
        <v>732</v>
      </c>
      <c r="D1892" s="0" t="n">
        <v>0.356500741308409</v>
      </c>
      <c r="E1892" s="7" t="n">
        <v>174.803392128557</v>
      </c>
      <c r="F1892" s="7" t="n">
        <v>2122.71015769062</v>
      </c>
    </row>
    <row r="1893" customFormat="false" ht="15.8" hidden="false" customHeight="false" outlineLevel="0" collapsed="false">
      <c r="A1893" s="0" t="s">
        <v>977</v>
      </c>
      <c r="B1893" s="0" t="s">
        <v>155</v>
      </c>
      <c r="C1893" s="0" t="s">
        <v>734</v>
      </c>
      <c r="D1893" s="0" t="n">
        <v>0.0346518720551774</v>
      </c>
      <c r="E1893" s="7" t="n">
        <v>61.287292896322</v>
      </c>
      <c r="F1893" s="7" t="n">
        <v>75.394011146875</v>
      </c>
    </row>
    <row r="1894" customFormat="false" ht="15.8" hidden="false" customHeight="false" outlineLevel="0" collapsed="false">
      <c r="A1894" s="0" t="s">
        <v>977</v>
      </c>
      <c r="B1894" s="0" t="s">
        <v>155</v>
      </c>
      <c r="C1894" s="0" t="s">
        <v>736</v>
      </c>
      <c r="D1894" s="0" t="n">
        <v>0.0721914001149527</v>
      </c>
      <c r="E1894" s="7" t="n">
        <v>68.6708540238518</v>
      </c>
      <c r="F1894" s="7" t="n">
        <v>797.710157690625</v>
      </c>
    </row>
    <row r="1895" customFormat="false" ht="15.8" hidden="false" customHeight="false" outlineLevel="0" collapsed="false">
      <c r="A1895" s="0" t="s">
        <v>977</v>
      </c>
      <c r="B1895" s="0" t="s">
        <v>738</v>
      </c>
      <c r="C1895" s="0" t="s">
        <v>738</v>
      </c>
      <c r="D1895" s="0" t="n">
        <v>0.15</v>
      </c>
      <c r="E1895" s="7" t="n">
        <v>20</v>
      </c>
      <c r="F1895" s="7" t="n">
        <v>0</v>
      </c>
    </row>
    <row r="1896" customFormat="false" ht="15.8" hidden="false" customHeight="false" outlineLevel="0" collapsed="false">
      <c r="A1896" s="0" t="s">
        <v>978</v>
      </c>
      <c r="B1896" s="0" t="s">
        <v>155</v>
      </c>
      <c r="C1896" s="0" t="s">
        <v>732</v>
      </c>
      <c r="D1896" s="0" t="n">
        <v>0.356500741308409</v>
      </c>
      <c r="E1896" s="7" t="n">
        <v>174.803392128557</v>
      </c>
      <c r="F1896" s="7" t="n">
        <v>2122.71015769062</v>
      </c>
    </row>
    <row r="1897" customFormat="false" ht="15.8" hidden="false" customHeight="false" outlineLevel="0" collapsed="false">
      <c r="A1897" s="0" t="s">
        <v>978</v>
      </c>
      <c r="B1897" s="0" t="s">
        <v>155</v>
      </c>
      <c r="C1897" s="0" t="s">
        <v>734</v>
      </c>
      <c r="D1897" s="0" t="n">
        <v>0.0346518720551774</v>
      </c>
      <c r="E1897" s="7" t="n">
        <v>61.287292896322</v>
      </c>
      <c r="F1897" s="7" t="n">
        <v>75.394011146875</v>
      </c>
    </row>
    <row r="1898" customFormat="false" ht="15.8" hidden="false" customHeight="false" outlineLevel="0" collapsed="false">
      <c r="A1898" s="0" t="s">
        <v>978</v>
      </c>
      <c r="B1898" s="0" t="s">
        <v>155</v>
      </c>
      <c r="C1898" s="0" t="s">
        <v>736</v>
      </c>
      <c r="D1898" s="0" t="n">
        <v>0.0721914001149527</v>
      </c>
      <c r="E1898" s="7" t="n">
        <v>68.6708540238518</v>
      </c>
      <c r="F1898" s="7" t="n">
        <v>797.710157690625</v>
      </c>
    </row>
    <row r="1899" customFormat="false" ht="15.8" hidden="false" customHeight="false" outlineLevel="0" collapsed="false">
      <c r="A1899" s="0" t="s">
        <v>978</v>
      </c>
      <c r="B1899" s="0" t="s">
        <v>738</v>
      </c>
      <c r="C1899" s="0" t="s">
        <v>738</v>
      </c>
      <c r="D1899" s="0" t="n">
        <v>0.15</v>
      </c>
      <c r="E1899" s="7" t="n">
        <v>20</v>
      </c>
      <c r="F1899" s="7" t="n">
        <v>0</v>
      </c>
    </row>
    <row r="1900" customFormat="false" ht="15.8" hidden="false" customHeight="false" outlineLevel="0" collapsed="false">
      <c r="A1900" s="0" t="s">
        <v>352</v>
      </c>
      <c r="B1900" s="0" t="s">
        <v>155</v>
      </c>
      <c r="C1900" s="0" t="s">
        <v>734</v>
      </c>
      <c r="D1900" s="0" t="n">
        <v>0.0650125202588251</v>
      </c>
      <c r="E1900" s="7" t="n">
        <v>31.5</v>
      </c>
      <c r="F1900" s="7" t="n">
        <v>78.8625</v>
      </c>
    </row>
    <row r="1901" customFormat="false" ht="15.8" hidden="false" customHeight="false" outlineLevel="0" collapsed="false">
      <c r="A1901" s="0" t="s">
        <v>352</v>
      </c>
      <c r="B1901" s="0" t="s">
        <v>239</v>
      </c>
      <c r="C1901" s="0" t="s">
        <v>735</v>
      </c>
      <c r="D1901" s="0" t="n">
        <v>0</v>
      </c>
      <c r="E1901" s="7" t="n">
        <v>0</v>
      </c>
      <c r="F1901" s="7" t="n">
        <v>0</v>
      </c>
    </row>
    <row r="1902" customFormat="false" ht="15.8" hidden="false" customHeight="false" outlineLevel="0" collapsed="false">
      <c r="A1902" s="0" t="s">
        <v>352</v>
      </c>
      <c r="B1902" s="0" t="s">
        <v>155</v>
      </c>
      <c r="C1902" s="0" t="s">
        <v>736</v>
      </c>
      <c r="D1902" s="0" t="n">
        <v>0.135442750539219</v>
      </c>
      <c r="E1902" s="7" t="n">
        <v>61.8333333</v>
      </c>
      <c r="F1902" s="7" t="n">
        <v>854.6374991475</v>
      </c>
    </row>
    <row r="1903" customFormat="false" ht="15.8" hidden="false" customHeight="false" outlineLevel="0" collapsed="false">
      <c r="A1903" s="0" t="s">
        <v>352</v>
      </c>
      <c r="B1903" s="0" t="s">
        <v>239</v>
      </c>
      <c r="C1903" s="0" t="s">
        <v>737</v>
      </c>
      <c r="D1903" s="0" t="n">
        <v>0</v>
      </c>
      <c r="E1903" s="7" t="n">
        <v>0</v>
      </c>
      <c r="F1903" s="7" t="n">
        <v>0</v>
      </c>
    </row>
    <row r="1904" customFormat="false" ht="15.8" hidden="false" customHeight="false" outlineLevel="0" collapsed="false">
      <c r="A1904" s="0" t="s">
        <v>352</v>
      </c>
      <c r="B1904" s="0" t="s">
        <v>155</v>
      </c>
      <c r="C1904" s="0" t="s">
        <v>732</v>
      </c>
      <c r="D1904" s="0" t="n">
        <v>0.601967780174306</v>
      </c>
      <c r="E1904" s="7" t="n">
        <v>252.8333333</v>
      </c>
      <c r="F1904" s="7" t="n">
        <v>2365.8874991475</v>
      </c>
    </row>
    <row r="1905" customFormat="false" ht="15.8" hidden="false" customHeight="false" outlineLevel="0" collapsed="false">
      <c r="A1905" s="0" t="s">
        <v>352</v>
      </c>
      <c r="B1905" s="0" t="s">
        <v>239</v>
      </c>
      <c r="C1905" s="0" t="s">
        <v>733</v>
      </c>
      <c r="D1905" s="0" t="n">
        <v>0.247507136994264</v>
      </c>
      <c r="E1905" s="7" t="n">
        <v>95</v>
      </c>
      <c r="F1905" s="7" t="n">
        <v>0</v>
      </c>
    </row>
    <row r="1906" customFormat="false" ht="15.8" hidden="false" customHeight="false" outlineLevel="0" collapsed="false">
      <c r="A1906" s="0" t="s">
        <v>352</v>
      </c>
      <c r="B1906" s="0" t="s">
        <v>738</v>
      </c>
      <c r="C1906" s="0" t="s">
        <v>738</v>
      </c>
      <c r="D1906" s="0" t="n">
        <v>0.15</v>
      </c>
      <c r="E1906" s="7" t="n">
        <v>20</v>
      </c>
      <c r="F1906" s="7" t="n">
        <v>0</v>
      </c>
    </row>
    <row r="1907" customFormat="false" ht="15.8" hidden="false" customHeight="false" outlineLevel="0" collapsed="false">
      <c r="A1907" s="0" t="s">
        <v>523</v>
      </c>
      <c r="B1907" s="0" t="s">
        <v>155</v>
      </c>
      <c r="C1907" s="0" t="s">
        <v>734</v>
      </c>
      <c r="D1907" s="0" t="n">
        <v>0.0646447265042013</v>
      </c>
      <c r="E1907" s="7" t="n">
        <v>31.5</v>
      </c>
      <c r="F1907" s="7" t="n">
        <v>78.8625</v>
      </c>
    </row>
    <row r="1908" customFormat="false" ht="15.8" hidden="false" customHeight="false" outlineLevel="0" collapsed="false">
      <c r="A1908" s="0" t="s">
        <v>523</v>
      </c>
      <c r="B1908" s="0" t="s">
        <v>239</v>
      </c>
      <c r="C1908" s="0" t="s">
        <v>735</v>
      </c>
      <c r="D1908" s="0" t="n">
        <v>0</v>
      </c>
      <c r="E1908" s="7" t="n">
        <v>0</v>
      </c>
      <c r="F1908" s="7" t="n">
        <v>0</v>
      </c>
    </row>
    <row r="1909" customFormat="false" ht="15.8" hidden="false" customHeight="false" outlineLevel="0" collapsed="false">
      <c r="A1909" s="0" t="s">
        <v>523</v>
      </c>
      <c r="B1909" s="0" t="s">
        <v>155</v>
      </c>
      <c r="C1909" s="0" t="s">
        <v>736</v>
      </c>
      <c r="D1909" s="0" t="n">
        <v>0.134676513550419</v>
      </c>
      <c r="E1909" s="7" t="n">
        <v>61.8333333</v>
      </c>
      <c r="F1909" s="7" t="n">
        <v>854.6374991475</v>
      </c>
    </row>
    <row r="1910" customFormat="false" ht="15.8" hidden="false" customHeight="false" outlineLevel="0" collapsed="false">
      <c r="A1910" s="0" t="s">
        <v>523</v>
      </c>
      <c r="B1910" s="0" t="s">
        <v>239</v>
      </c>
      <c r="C1910" s="0" t="s">
        <v>737</v>
      </c>
      <c r="D1910" s="0" t="n">
        <v>0</v>
      </c>
      <c r="E1910" s="7" t="n">
        <v>0</v>
      </c>
      <c r="F1910" s="7" t="n">
        <v>0</v>
      </c>
    </row>
    <row r="1911" customFormat="false" ht="15.8" hidden="false" customHeight="false" outlineLevel="0" collapsed="false">
      <c r="A1911" s="0" t="s">
        <v>523</v>
      </c>
      <c r="B1911" s="0" t="s">
        <v>155</v>
      </c>
      <c r="C1911" s="0" t="s">
        <v>732</v>
      </c>
      <c r="D1911" s="0" t="n">
        <v>0.598562282446309</v>
      </c>
      <c r="E1911" s="7" t="n">
        <v>252.8333333</v>
      </c>
      <c r="F1911" s="7" t="n">
        <v>2365.8874991475</v>
      </c>
    </row>
    <row r="1912" customFormat="false" ht="15.8" hidden="false" customHeight="false" outlineLevel="0" collapsed="false">
      <c r="A1912" s="0" t="s">
        <v>523</v>
      </c>
      <c r="B1912" s="0" t="s">
        <v>239</v>
      </c>
      <c r="C1912" s="0" t="s">
        <v>733</v>
      </c>
      <c r="D1912" s="0" t="n">
        <v>0.245679810738357</v>
      </c>
      <c r="E1912" s="7" t="n">
        <v>95</v>
      </c>
      <c r="F1912" s="7" t="n">
        <v>0</v>
      </c>
    </row>
    <row r="1913" customFormat="false" ht="15.8" hidden="false" customHeight="false" outlineLevel="0" collapsed="false">
      <c r="A1913" s="0" t="s">
        <v>523</v>
      </c>
      <c r="B1913" s="0" t="s">
        <v>738</v>
      </c>
      <c r="C1913" s="0" t="s">
        <v>738</v>
      </c>
      <c r="D1913" s="0" t="n">
        <v>0.15</v>
      </c>
      <c r="E1913" s="7" t="n">
        <v>20</v>
      </c>
      <c r="F1913" s="7" t="n">
        <v>0</v>
      </c>
    </row>
    <row r="1914" customFormat="false" ht="15.8" hidden="false" customHeight="false" outlineLevel="0" collapsed="false">
      <c r="A1914" s="0" t="s">
        <v>670</v>
      </c>
      <c r="B1914" s="0" t="s">
        <v>155</v>
      </c>
      <c r="C1914" s="0" t="s">
        <v>734</v>
      </c>
      <c r="D1914" s="0" t="n">
        <v>0.0648961033236934</v>
      </c>
      <c r="E1914" s="7" t="n">
        <v>31.5</v>
      </c>
      <c r="F1914" s="7" t="n">
        <v>78.8625</v>
      </c>
    </row>
    <row r="1915" customFormat="false" ht="15.8" hidden="false" customHeight="false" outlineLevel="0" collapsed="false">
      <c r="A1915" s="0" t="s">
        <v>670</v>
      </c>
      <c r="B1915" s="0" t="s">
        <v>239</v>
      </c>
      <c r="C1915" s="0" t="s">
        <v>735</v>
      </c>
      <c r="D1915" s="0" t="n">
        <v>0</v>
      </c>
      <c r="E1915" s="7" t="n">
        <v>0</v>
      </c>
      <c r="F1915" s="7" t="n">
        <v>0</v>
      </c>
    </row>
    <row r="1916" customFormat="false" ht="15.8" hidden="false" customHeight="false" outlineLevel="0" collapsed="false">
      <c r="A1916" s="0" t="s">
        <v>670</v>
      </c>
      <c r="B1916" s="0" t="s">
        <v>155</v>
      </c>
      <c r="C1916" s="0" t="s">
        <v>736</v>
      </c>
      <c r="D1916" s="0" t="n">
        <v>0.135200215257695</v>
      </c>
      <c r="E1916" s="7" t="n">
        <v>61.8333333</v>
      </c>
      <c r="F1916" s="7" t="n">
        <v>854.6374991475</v>
      </c>
    </row>
    <row r="1917" customFormat="false" ht="15.8" hidden="false" customHeight="false" outlineLevel="0" collapsed="false">
      <c r="A1917" s="0" t="s">
        <v>670</v>
      </c>
      <c r="B1917" s="0" t="s">
        <v>239</v>
      </c>
      <c r="C1917" s="0" t="s">
        <v>737</v>
      </c>
      <c r="D1917" s="0" t="n">
        <v>0</v>
      </c>
      <c r="E1917" s="7" t="n">
        <v>0</v>
      </c>
      <c r="F1917" s="7" t="n">
        <v>0</v>
      </c>
    </row>
    <row r="1918" customFormat="false" ht="15.8" hidden="false" customHeight="false" outlineLevel="0" collapsed="false">
      <c r="A1918" s="0" t="s">
        <v>670</v>
      </c>
      <c r="B1918" s="0" t="s">
        <v>155</v>
      </c>
      <c r="C1918" s="0" t="s">
        <v>732</v>
      </c>
      <c r="D1918" s="0" t="n">
        <v>0.600889845589754</v>
      </c>
      <c r="E1918" s="7" t="n">
        <v>252.8333333</v>
      </c>
      <c r="F1918" s="7" t="n">
        <v>2365.8874991475</v>
      </c>
    </row>
    <row r="1919" customFormat="false" ht="15.8" hidden="false" customHeight="false" outlineLevel="0" collapsed="false">
      <c r="A1919" s="0" t="s">
        <v>670</v>
      </c>
      <c r="B1919" s="0" t="s">
        <v>239</v>
      </c>
      <c r="C1919" s="0" t="s">
        <v>733</v>
      </c>
      <c r="D1919" s="0" t="n">
        <v>0.246258109188644</v>
      </c>
      <c r="E1919" s="7" t="n">
        <v>95</v>
      </c>
      <c r="F1919" s="7" t="n">
        <v>0</v>
      </c>
    </row>
    <row r="1920" customFormat="false" ht="15.8" hidden="false" customHeight="false" outlineLevel="0" collapsed="false">
      <c r="A1920" s="0" t="s">
        <v>670</v>
      </c>
      <c r="B1920" s="0" t="s">
        <v>738</v>
      </c>
      <c r="C1920" s="0" t="s">
        <v>738</v>
      </c>
      <c r="D1920" s="0" t="n">
        <v>0.15</v>
      </c>
      <c r="E1920" s="7" t="n">
        <v>20</v>
      </c>
      <c r="F1920" s="7" t="n">
        <v>0</v>
      </c>
    </row>
    <row r="1921" customFormat="false" ht="15.8" hidden="false" customHeight="false" outlineLevel="0" collapsed="false">
      <c r="A1921" s="0" t="s">
        <v>979</v>
      </c>
      <c r="B1921" s="0" t="s">
        <v>155</v>
      </c>
      <c r="C1921" s="0" t="s">
        <v>732</v>
      </c>
      <c r="D1921" s="0" t="n">
        <v>0.356500741308409</v>
      </c>
      <c r="E1921" s="7" t="n">
        <v>174.803392128557</v>
      </c>
      <c r="F1921" s="7" t="n">
        <v>2365.8874991475</v>
      </c>
    </row>
    <row r="1922" customFormat="false" ht="15.8" hidden="false" customHeight="false" outlineLevel="0" collapsed="false">
      <c r="A1922" s="0" t="s">
        <v>979</v>
      </c>
      <c r="B1922" s="0" t="s">
        <v>155</v>
      </c>
      <c r="C1922" s="0" t="s">
        <v>734</v>
      </c>
      <c r="D1922" s="0" t="n">
        <v>0.0346518720551774</v>
      </c>
      <c r="E1922" s="7" t="n">
        <v>61.287292896322</v>
      </c>
      <c r="F1922" s="7" t="n">
        <v>78.8625</v>
      </c>
    </row>
    <row r="1923" customFormat="false" ht="15.8" hidden="false" customHeight="false" outlineLevel="0" collapsed="false">
      <c r="A1923" s="0" t="s">
        <v>979</v>
      </c>
      <c r="B1923" s="0" t="s">
        <v>155</v>
      </c>
      <c r="C1923" s="0" t="s">
        <v>736</v>
      </c>
      <c r="D1923" s="0" t="n">
        <v>0.0721914001149527</v>
      </c>
      <c r="E1923" s="7" t="n">
        <v>68.6708540238518</v>
      </c>
      <c r="F1923" s="7" t="n">
        <v>854.6374991475</v>
      </c>
    </row>
    <row r="1924" customFormat="false" ht="15.8" hidden="false" customHeight="false" outlineLevel="0" collapsed="false">
      <c r="A1924" s="0" t="s">
        <v>979</v>
      </c>
      <c r="B1924" s="0" t="s">
        <v>738</v>
      </c>
      <c r="C1924" s="0" t="s">
        <v>738</v>
      </c>
      <c r="D1924" s="0" t="n">
        <v>0.15</v>
      </c>
      <c r="E1924" s="7" t="n">
        <v>20</v>
      </c>
      <c r="F1924" s="7" t="n">
        <v>0</v>
      </c>
    </row>
    <row r="1925" customFormat="false" ht="15.8" hidden="false" customHeight="false" outlineLevel="0" collapsed="false">
      <c r="A1925" s="0" t="s">
        <v>980</v>
      </c>
      <c r="B1925" s="0" t="s">
        <v>155</v>
      </c>
      <c r="C1925" s="0" t="s">
        <v>732</v>
      </c>
      <c r="D1925" s="0" t="n">
        <v>0.356500741308409</v>
      </c>
      <c r="E1925" s="7" t="n">
        <v>174.803392128557</v>
      </c>
      <c r="F1925" s="7" t="n">
        <v>2365.8874991475</v>
      </c>
    </row>
    <row r="1926" customFormat="false" ht="15.8" hidden="false" customHeight="false" outlineLevel="0" collapsed="false">
      <c r="A1926" s="0" t="s">
        <v>980</v>
      </c>
      <c r="B1926" s="0" t="s">
        <v>155</v>
      </c>
      <c r="C1926" s="0" t="s">
        <v>734</v>
      </c>
      <c r="D1926" s="0" t="n">
        <v>0.0346518720551774</v>
      </c>
      <c r="E1926" s="7" t="n">
        <v>61.287292896322</v>
      </c>
      <c r="F1926" s="7" t="n">
        <v>78.8625</v>
      </c>
    </row>
    <row r="1927" customFormat="false" ht="15.8" hidden="false" customHeight="false" outlineLevel="0" collapsed="false">
      <c r="A1927" s="0" t="s">
        <v>980</v>
      </c>
      <c r="B1927" s="0" t="s">
        <v>155</v>
      </c>
      <c r="C1927" s="0" t="s">
        <v>736</v>
      </c>
      <c r="D1927" s="0" t="n">
        <v>0.0721914001149527</v>
      </c>
      <c r="E1927" s="7" t="n">
        <v>68.6708540238518</v>
      </c>
      <c r="F1927" s="7" t="n">
        <v>854.6374991475</v>
      </c>
    </row>
    <row r="1928" customFormat="false" ht="15.8" hidden="false" customHeight="false" outlineLevel="0" collapsed="false">
      <c r="A1928" s="0" t="s">
        <v>980</v>
      </c>
      <c r="B1928" s="0" t="s">
        <v>738</v>
      </c>
      <c r="C1928" s="0" t="s">
        <v>738</v>
      </c>
      <c r="D1928" s="0" t="n">
        <v>0.15</v>
      </c>
      <c r="E1928" s="7" t="n">
        <v>20</v>
      </c>
      <c r="F1928" s="7" t="n">
        <v>0</v>
      </c>
    </row>
    <row r="1929" customFormat="false" ht="15.8" hidden="false" customHeight="false" outlineLevel="0" collapsed="false">
      <c r="A1929" s="0" t="s">
        <v>981</v>
      </c>
      <c r="B1929" s="0" t="s">
        <v>155</v>
      </c>
      <c r="C1929" s="0" t="s">
        <v>732</v>
      </c>
      <c r="D1929" s="0" t="n">
        <v>0.356500741308409</v>
      </c>
      <c r="E1929" s="7" t="n">
        <v>174.803392128557</v>
      </c>
      <c r="F1929" s="7" t="n">
        <v>2365.8874991475</v>
      </c>
    </row>
    <row r="1930" customFormat="false" ht="15.8" hidden="false" customHeight="false" outlineLevel="0" collapsed="false">
      <c r="A1930" s="0" t="s">
        <v>981</v>
      </c>
      <c r="B1930" s="0" t="s">
        <v>155</v>
      </c>
      <c r="C1930" s="0" t="s">
        <v>734</v>
      </c>
      <c r="D1930" s="0" t="n">
        <v>0.0346518720551774</v>
      </c>
      <c r="E1930" s="7" t="n">
        <v>61.287292896322</v>
      </c>
      <c r="F1930" s="7" t="n">
        <v>78.8625</v>
      </c>
    </row>
    <row r="1931" customFormat="false" ht="15.8" hidden="false" customHeight="false" outlineLevel="0" collapsed="false">
      <c r="A1931" s="0" t="s">
        <v>981</v>
      </c>
      <c r="B1931" s="0" t="s">
        <v>155</v>
      </c>
      <c r="C1931" s="0" t="s">
        <v>736</v>
      </c>
      <c r="D1931" s="0" t="n">
        <v>0.0721914001149527</v>
      </c>
      <c r="E1931" s="7" t="n">
        <v>68.6708540238518</v>
      </c>
      <c r="F1931" s="7" t="n">
        <v>854.6374991475</v>
      </c>
    </row>
    <row r="1932" customFormat="false" ht="15.8" hidden="false" customHeight="false" outlineLevel="0" collapsed="false">
      <c r="A1932" s="0" t="s">
        <v>981</v>
      </c>
      <c r="B1932" s="0" t="s">
        <v>738</v>
      </c>
      <c r="C1932" s="0" t="s">
        <v>738</v>
      </c>
      <c r="D1932" s="0" t="n">
        <v>0.15</v>
      </c>
      <c r="E1932" s="7" t="n">
        <v>20</v>
      </c>
      <c r="F1932" s="7" t="n">
        <v>0</v>
      </c>
    </row>
    <row r="1933" customFormat="false" ht="15.8" hidden="false" customHeight="false" outlineLevel="0" collapsed="false">
      <c r="A1933" s="0" t="s">
        <v>982</v>
      </c>
      <c r="B1933" s="0" t="s">
        <v>155</v>
      </c>
      <c r="C1933" s="0" t="s">
        <v>732</v>
      </c>
      <c r="D1933" s="0" t="n">
        <v>0.356500741308409</v>
      </c>
      <c r="E1933" s="7" t="n">
        <v>174.803392128557</v>
      </c>
      <c r="F1933" s="7" t="n">
        <v>2365.8874991475</v>
      </c>
    </row>
    <row r="1934" customFormat="false" ht="15.8" hidden="false" customHeight="false" outlineLevel="0" collapsed="false">
      <c r="A1934" s="0" t="s">
        <v>982</v>
      </c>
      <c r="B1934" s="0" t="s">
        <v>155</v>
      </c>
      <c r="C1934" s="0" t="s">
        <v>734</v>
      </c>
      <c r="D1934" s="0" t="n">
        <v>0.0346518720551774</v>
      </c>
      <c r="E1934" s="7" t="n">
        <v>61.287292896322</v>
      </c>
      <c r="F1934" s="7" t="n">
        <v>78.8625</v>
      </c>
    </row>
    <row r="1935" customFormat="false" ht="15.8" hidden="false" customHeight="false" outlineLevel="0" collapsed="false">
      <c r="A1935" s="0" t="s">
        <v>982</v>
      </c>
      <c r="B1935" s="0" t="s">
        <v>155</v>
      </c>
      <c r="C1935" s="0" t="s">
        <v>736</v>
      </c>
      <c r="D1935" s="0" t="n">
        <v>0.0721914001149527</v>
      </c>
      <c r="E1935" s="7" t="n">
        <v>68.6708540238518</v>
      </c>
      <c r="F1935" s="7" t="n">
        <v>854.6374991475</v>
      </c>
    </row>
    <row r="1936" customFormat="false" ht="15.8" hidden="false" customHeight="false" outlineLevel="0" collapsed="false">
      <c r="A1936" s="0" t="s">
        <v>982</v>
      </c>
      <c r="B1936" s="0" t="s">
        <v>738</v>
      </c>
      <c r="C1936" s="0" t="s">
        <v>738</v>
      </c>
      <c r="D1936" s="0" t="n">
        <v>0.15</v>
      </c>
      <c r="E1936" s="7" t="n">
        <v>20</v>
      </c>
      <c r="F1936" s="7" t="n">
        <v>0</v>
      </c>
    </row>
    <row r="1937" customFormat="false" ht="15.8" hidden="false" customHeight="false" outlineLevel="0" collapsed="false">
      <c r="A1937" s="0" t="s">
        <v>983</v>
      </c>
      <c r="B1937" s="0" t="s">
        <v>155</v>
      </c>
      <c r="C1937" s="0" t="s">
        <v>732</v>
      </c>
      <c r="D1937" s="0" t="n">
        <v>0.356500741308409</v>
      </c>
      <c r="E1937" s="7" t="n">
        <v>174.803392128557</v>
      </c>
      <c r="F1937" s="7" t="n">
        <v>2365.8874991475</v>
      </c>
    </row>
    <row r="1938" customFormat="false" ht="15.8" hidden="false" customHeight="false" outlineLevel="0" collapsed="false">
      <c r="A1938" s="0" t="s">
        <v>983</v>
      </c>
      <c r="B1938" s="0" t="s">
        <v>155</v>
      </c>
      <c r="C1938" s="0" t="s">
        <v>734</v>
      </c>
      <c r="D1938" s="0" t="n">
        <v>0.0346518720551774</v>
      </c>
      <c r="E1938" s="7" t="n">
        <v>61.287292896322</v>
      </c>
      <c r="F1938" s="7" t="n">
        <v>78.8625</v>
      </c>
    </row>
    <row r="1939" customFormat="false" ht="15.8" hidden="false" customHeight="false" outlineLevel="0" collapsed="false">
      <c r="A1939" s="0" t="s">
        <v>983</v>
      </c>
      <c r="B1939" s="0" t="s">
        <v>155</v>
      </c>
      <c r="C1939" s="0" t="s">
        <v>736</v>
      </c>
      <c r="D1939" s="0" t="n">
        <v>0.0721914001149527</v>
      </c>
      <c r="E1939" s="7" t="n">
        <v>68.6708540238518</v>
      </c>
      <c r="F1939" s="7" t="n">
        <v>854.6374991475</v>
      </c>
    </row>
    <row r="1940" customFormat="false" ht="15.8" hidden="false" customHeight="false" outlineLevel="0" collapsed="false">
      <c r="A1940" s="0" t="s">
        <v>983</v>
      </c>
      <c r="B1940" s="0" t="s">
        <v>738</v>
      </c>
      <c r="C1940" s="0" t="s">
        <v>738</v>
      </c>
      <c r="D1940" s="0" t="n">
        <v>0.15</v>
      </c>
      <c r="E1940" s="7" t="n">
        <v>20</v>
      </c>
      <c r="F1940" s="7" t="n">
        <v>0</v>
      </c>
    </row>
    <row r="1941" customFormat="false" ht="15.8" hidden="false" customHeight="false" outlineLevel="0" collapsed="false">
      <c r="A1941" s="0" t="s">
        <v>258</v>
      </c>
      <c r="B1941" s="0" t="s">
        <v>155</v>
      </c>
      <c r="C1941" s="0" t="s">
        <v>734</v>
      </c>
      <c r="D1941" s="0" t="n">
        <v>0.05318949685808</v>
      </c>
      <c r="E1941" s="7" t="n">
        <v>3.49999965</v>
      </c>
      <c r="F1941" s="7" t="n">
        <v>7.302082603125</v>
      </c>
    </row>
    <row r="1942" customFormat="false" ht="15.8" hidden="false" customHeight="false" outlineLevel="0" collapsed="false">
      <c r="A1942" s="0" t="s">
        <v>258</v>
      </c>
      <c r="B1942" s="0" t="s">
        <v>239</v>
      </c>
      <c r="C1942" s="0" t="s">
        <v>735</v>
      </c>
      <c r="D1942" s="0" t="n">
        <v>0</v>
      </c>
      <c r="E1942" s="7" t="n">
        <v>0</v>
      </c>
      <c r="F1942" s="7" t="n">
        <v>0</v>
      </c>
    </row>
    <row r="1943" customFormat="false" ht="15.8" hidden="false" customHeight="false" outlineLevel="0" collapsed="false">
      <c r="A1943" s="0" t="s">
        <v>258</v>
      </c>
      <c r="B1943" s="0" t="s">
        <v>155</v>
      </c>
      <c r="C1943" s="0" t="s">
        <v>736</v>
      </c>
      <c r="D1943" s="0" t="n">
        <v>0.110811451787667</v>
      </c>
      <c r="E1943" s="7" t="n">
        <v>24.49999965</v>
      </c>
      <c r="F1943" s="7" t="n">
        <v>454.864582603125</v>
      </c>
    </row>
    <row r="1944" customFormat="false" ht="15.8" hidden="false" customHeight="false" outlineLevel="0" collapsed="false">
      <c r="A1944" s="0" t="s">
        <v>258</v>
      </c>
      <c r="B1944" s="0" t="s">
        <v>239</v>
      </c>
      <c r="C1944" s="0" t="s">
        <v>737</v>
      </c>
      <c r="D1944" s="0" t="n">
        <v>0</v>
      </c>
      <c r="E1944" s="7" t="n">
        <v>0</v>
      </c>
      <c r="F1944" s="7" t="n">
        <v>0</v>
      </c>
    </row>
    <row r="1945" customFormat="false" ht="15.8" hidden="false" customHeight="false" outlineLevel="0" collapsed="false">
      <c r="A1945" s="0" t="s">
        <v>258</v>
      </c>
      <c r="B1945" s="0" t="s">
        <v>155</v>
      </c>
      <c r="C1945" s="0" t="s">
        <v>732</v>
      </c>
      <c r="D1945" s="0" t="n">
        <v>0.492495341278519</v>
      </c>
      <c r="E1945" s="7" t="n">
        <v>215.49999965</v>
      </c>
      <c r="F1945" s="7" t="n">
        <v>1779.86458260313</v>
      </c>
    </row>
    <row r="1946" customFormat="false" ht="15.8" hidden="false" customHeight="false" outlineLevel="0" collapsed="false">
      <c r="A1946" s="0" t="s">
        <v>258</v>
      </c>
      <c r="B1946" s="0" t="s">
        <v>239</v>
      </c>
      <c r="C1946" s="0" t="s">
        <v>733</v>
      </c>
      <c r="D1946" s="0" t="n">
        <v>0.3051797061691</v>
      </c>
      <c r="E1946" s="7" t="n">
        <v>95</v>
      </c>
      <c r="F1946" s="7" t="n">
        <v>0</v>
      </c>
    </row>
    <row r="1947" customFormat="false" ht="15.8" hidden="false" customHeight="false" outlineLevel="0" collapsed="false">
      <c r="A1947" s="0" t="s">
        <v>258</v>
      </c>
      <c r="B1947" s="0" t="s">
        <v>738</v>
      </c>
      <c r="C1947" s="0" t="s">
        <v>738</v>
      </c>
      <c r="D1947" s="0" t="n">
        <v>0.15</v>
      </c>
      <c r="E1947" s="7" t="n">
        <v>20</v>
      </c>
      <c r="F1947" s="7" t="n">
        <v>0</v>
      </c>
    </row>
    <row r="1948" customFormat="false" ht="15.8" hidden="false" customHeight="false" outlineLevel="0" collapsed="false">
      <c r="A1948" s="0" t="s">
        <v>478</v>
      </c>
      <c r="B1948" s="0" t="s">
        <v>155</v>
      </c>
      <c r="C1948" s="0" t="s">
        <v>734</v>
      </c>
      <c r="D1948" s="0" t="n">
        <v>0.0534389841828872</v>
      </c>
      <c r="E1948" s="7" t="n">
        <v>3.49999965</v>
      </c>
      <c r="F1948" s="7" t="n">
        <v>7.302082603125</v>
      </c>
    </row>
    <row r="1949" customFormat="false" ht="15.8" hidden="false" customHeight="false" outlineLevel="0" collapsed="false">
      <c r="A1949" s="0" t="s">
        <v>478</v>
      </c>
      <c r="B1949" s="0" t="s">
        <v>239</v>
      </c>
      <c r="C1949" s="0" t="s">
        <v>735</v>
      </c>
      <c r="D1949" s="0" t="n">
        <v>0</v>
      </c>
      <c r="E1949" s="7" t="n">
        <v>0</v>
      </c>
      <c r="F1949" s="7" t="n">
        <v>0</v>
      </c>
    </row>
    <row r="1950" customFormat="false" ht="15.8" hidden="false" customHeight="false" outlineLevel="0" collapsed="false">
      <c r="A1950" s="0" t="s">
        <v>478</v>
      </c>
      <c r="B1950" s="0" t="s">
        <v>155</v>
      </c>
      <c r="C1950" s="0" t="s">
        <v>736</v>
      </c>
      <c r="D1950" s="0" t="n">
        <v>0.111331217047682</v>
      </c>
      <c r="E1950" s="7" t="n">
        <v>24.49999965</v>
      </c>
      <c r="F1950" s="7" t="n">
        <v>454.864582603125</v>
      </c>
    </row>
    <row r="1951" customFormat="false" ht="15.8" hidden="false" customHeight="false" outlineLevel="0" collapsed="false">
      <c r="A1951" s="0" t="s">
        <v>478</v>
      </c>
      <c r="B1951" s="0" t="s">
        <v>239</v>
      </c>
      <c r="C1951" s="0" t="s">
        <v>737</v>
      </c>
      <c r="D1951" s="0" t="n">
        <v>0</v>
      </c>
      <c r="E1951" s="7" t="n">
        <v>0</v>
      </c>
      <c r="F1951" s="7" t="n">
        <v>0</v>
      </c>
    </row>
    <row r="1952" customFormat="false" ht="15.8" hidden="false" customHeight="false" outlineLevel="0" collapsed="false">
      <c r="A1952" s="0" t="s">
        <v>478</v>
      </c>
      <c r="B1952" s="0" t="s">
        <v>155</v>
      </c>
      <c r="C1952" s="0" t="s">
        <v>732</v>
      </c>
      <c r="D1952" s="0" t="n">
        <v>0.494805409100807</v>
      </c>
      <c r="E1952" s="7" t="n">
        <v>215.49999965</v>
      </c>
      <c r="F1952" s="7" t="n">
        <v>1779.86458260313</v>
      </c>
    </row>
    <row r="1953" customFormat="false" ht="15.8" hidden="false" customHeight="false" outlineLevel="0" collapsed="false">
      <c r="A1953" s="0" t="s">
        <v>478</v>
      </c>
      <c r="B1953" s="0" t="s">
        <v>239</v>
      </c>
      <c r="C1953" s="0" t="s">
        <v>733</v>
      </c>
      <c r="D1953" s="0" t="n">
        <v>0.306732462682128</v>
      </c>
      <c r="E1953" s="7" t="n">
        <v>95</v>
      </c>
      <c r="F1953" s="7" t="n">
        <v>0</v>
      </c>
    </row>
    <row r="1954" customFormat="false" ht="15.8" hidden="false" customHeight="false" outlineLevel="0" collapsed="false">
      <c r="A1954" s="0" t="s">
        <v>478</v>
      </c>
      <c r="B1954" s="0" t="s">
        <v>738</v>
      </c>
      <c r="C1954" s="0" t="s">
        <v>738</v>
      </c>
      <c r="D1954" s="0" t="n">
        <v>0.15</v>
      </c>
      <c r="E1954" s="7" t="n">
        <v>20</v>
      </c>
      <c r="F1954" s="7" t="n">
        <v>0</v>
      </c>
    </row>
    <row r="1955" customFormat="false" ht="15.8" hidden="false" customHeight="false" outlineLevel="0" collapsed="false">
      <c r="A1955" s="0" t="s">
        <v>617</v>
      </c>
      <c r="B1955" s="0" t="s">
        <v>155</v>
      </c>
      <c r="C1955" s="0" t="s">
        <v>734</v>
      </c>
      <c r="D1955" s="0" t="n">
        <v>0.0528333242446195</v>
      </c>
      <c r="E1955" s="7" t="n">
        <v>3.49999965</v>
      </c>
      <c r="F1955" s="7" t="n">
        <v>7.302082603125</v>
      </c>
    </row>
    <row r="1956" customFormat="false" ht="15.8" hidden="false" customHeight="false" outlineLevel="0" collapsed="false">
      <c r="A1956" s="0" t="s">
        <v>617</v>
      </c>
      <c r="B1956" s="0" t="s">
        <v>239</v>
      </c>
      <c r="C1956" s="0" t="s">
        <v>735</v>
      </c>
      <c r="D1956" s="0" t="n">
        <v>0</v>
      </c>
      <c r="E1956" s="7" t="n">
        <v>0</v>
      </c>
      <c r="F1956" s="7" t="n">
        <v>0</v>
      </c>
    </row>
    <row r="1957" customFormat="false" ht="15.8" hidden="false" customHeight="false" outlineLevel="0" collapsed="false">
      <c r="A1957" s="0" t="s">
        <v>617</v>
      </c>
      <c r="B1957" s="0" t="s">
        <v>155</v>
      </c>
      <c r="C1957" s="0" t="s">
        <v>736</v>
      </c>
      <c r="D1957" s="0" t="n">
        <v>0.110069425509624</v>
      </c>
      <c r="E1957" s="7" t="n">
        <v>24.49999965</v>
      </c>
      <c r="F1957" s="7" t="n">
        <v>454.864582603125</v>
      </c>
    </row>
    <row r="1958" customFormat="false" ht="15.8" hidden="false" customHeight="false" outlineLevel="0" collapsed="false">
      <c r="A1958" s="0" t="s">
        <v>617</v>
      </c>
      <c r="B1958" s="0" t="s">
        <v>239</v>
      </c>
      <c r="C1958" s="0" t="s">
        <v>737</v>
      </c>
      <c r="D1958" s="0" t="n">
        <v>0</v>
      </c>
      <c r="E1958" s="7" t="n">
        <v>0</v>
      </c>
      <c r="F1958" s="7" t="n">
        <v>0</v>
      </c>
    </row>
    <row r="1959" customFormat="false" ht="15.8" hidden="false" customHeight="false" outlineLevel="0" collapsed="false">
      <c r="A1959" s="0" t="s">
        <v>617</v>
      </c>
      <c r="B1959" s="0" t="s">
        <v>155</v>
      </c>
      <c r="C1959" s="0" t="s">
        <v>732</v>
      </c>
      <c r="D1959" s="0" t="n">
        <v>0.48919744670944</v>
      </c>
      <c r="E1959" s="7" t="n">
        <v>215.49999965</v>
      </c>
      <c r="F1959" s="7" t="n">
        <v>1779.86458260313</v>
      </c>
    </row>
    <row r="1960" customFormat="false" ht="15.8" hidden="false" customHeight="false" outlineLevel="0" collapsed="false">
      <c r="A1960" s="0" t="s">
        <v>617</v>
      </c>
      <c r="B1960" s="0" t="s">
        <v>239</v>
      </c>
      <c r="C1960" s="0" t="s">
        <v>733</v>
      </c>
      <c r="D1960" s="0" t="n">
        <v>0.303007298250897</v>
      </c>
      <c r="E1960" s="7" t="n">
        <v>95</v>
      </c>
      <c r="F1960" s="7" t="n">
        <v>0</v>
      </c>
    </row>
    <row r="1961" customFormat="false" ht="15.8" hidden="false" customHeight="false" outlineLevel="0" collapsed="false">
      <c r="A1961" s="0" t="s">
        <v>617</v>
      </c>
      <c r="B1961" s="0" t="s">
        <v>738</v>
      </c>
      <c r="C1961" s="0" t="s">
        <v>738</v>
      </c>
      <c r="D1961" s="0" t="n">
        <v>0.15</v>
      </c>
      <c r="E1961" s="7" t="n">
        <v>20</v>
      </c>
      <c r="F1961" s="7" t="n">
        <v>0</v>
      </c>
    </row>
    <row r="1962" customFormat="false" ht="15.8" hidden="false" customHeight="false" outlineLevel="0" collapsed="false">
      <c r="A1962" s="0" t="s">
        <v>984</v>
      </c>
      <c r="B1962" s="0" t="s">
        <v>155</v>
      </c>
      <c r="C1962" s="0" t="s">
        <v>732</v>
      </c>
      <c r="D1962" s="0" t="n">
        <v>0.356500741308409</v>
      </c>
      <c r="E1962" s="7" t="n">
        <v>174.803392128557</v>
      </c>
      <c r="F1962" s="7" t="n">
        <v>1779.86458260313</v>
      </c>
    </row>
    <row r="1963" customFormat="false" ht="15.8" hidden="false" customHeight="false" outlineLevel="0" collapsed="false">
      <c r="A1963" s="0" t="s">
        <v>984</v>
      </c>
      <c r="B1963" s="0" t="s">
        <v>155</v>
      </c>
      <c r="C1963" s="0" t="s">
        <v>734</v>
      </c>
      <c r="D1963" s="0" t="n">
        <v>0.0346518720551774</v>
      </c>
      <c r="E1963" s="7" t="n">
        <v>61.287292896322</v>
      </c>
      <c r="F1963" s="7" t="n">
        <v>7.302082603125</v>
      </c>
    </row>
    <row r="1964" customFormat="false" ht="15.8" hidden="false" customHeight="false" outlineLevel="0" collapsed="false">
      <c r="A1964" s="0" t="s">
        <v>984</v>
      </c>
      <c r="B1964" s="0" t="s">
        <v>155</v>
      </c>
      <c r="C1964" s="0" t="s">
        <v>736</v>
      </c>
      <c r="D1964" s="0" t="n">
        <v>0.0721914001149527</v>
      </c>
      <c r="E1964" s="7" t="n">
        <v>68.6708540238518</v>
      </c>
      <c r="F1964" s="7" t="n">
        <v>454.864582603125</v>
      </c>
    </row>
    <row r="1965" customFormat="false" ht="15.8" hidden="false" customHeight="false" outlineLevel="0" collapsed="false">
      <c r="A1965" s="0" t="s">
        <v>984</v>
      </c>
      <c r="B1965" s="0" t="s">
        <v>738</v>
      </c>
      <c r="C1965" s="0" t="s">
        <v>738</v>
      </c>
      <c r="D1965" s="0" t="n">
        <v>0.15</v>
      </c>
      <c r="E1965" s="7" t="n">
        <v>20</v>
      </c>
      <c r="F1965" s="7" t="n">
        <v>0</v>
      </c>
    </row>
    <row r="1966" customFormat="false" ht="15.8" hidden="false" customHeight="false" outlineLevel="0" collapsed="false">
      <c r="A1966" s="0" t="s">
        <v>985</v>
      </c>
      <c r="B1966" s="0" t="s">
        <v>155</v>
      </c>
      <c r="C1966" s="0" t="s">
        <v>732</v>
      </c>
      <c r="D1966" s="0" t="n">
        <v>0.356500741308409</v>
      </c>
      <c r="E1966" s="7" t="n">
        <v>174.803392128557</v>
      </c>
      <c r="F1966" s="7" t="n">
        <v>1779.86458260313</v>
      </c>
    </row>
    <row r="1967" customFormat="false" ht="15.8" hidden="false" customHeight="false" outlineLevel="0" collapsed="false">
      <c r="A1967" s="0" t="s">
        <v>985</v>
      </c>
      <c r="B1967" s="0" t="s">
        <v>155</v>
      </c>
      <c r="C1967" s="0" t="s">
        <v>734</v>
      </c>
      <c r="D1967" s="0" t="n">
        <v>0.0346518720551774</v>
      </c>
      <c r="E1967" s="7" t="n">
        <v>61.287292896322</v>
      </c>
      <c r="F1967" s="7" t="n">
        <v>7.302082603125</v>
      </c>
    </row>
    <row r="1968" customFormat="false" ht="15.8" hidden="false" customHeight="false" outlineLevel="0" collapsed="false">
      <c r="A1968" s="0" t="s">
        <v>985</v>
      </c>
      <c r="B1968" s="0" t="s">
        <v>155</v>
      </c>
      <c r="C1968" s="0" t="s">
        <v>736</v>
      </c>
      <c r="D1968" s="0" t="n">
        <v>0.0721914001149527</v>
      </c>
      <c r="E1968" s="7" t="n">
        <v>68.6708540238518</v>
      </c>
      <c r="F1968" s="7" t="n">
        <v>454.864582603125</v>
      </c>
    </row>
    <row r="1969" customFormat="false" ht="15.8" hidden="false" customHeight="false" outlineLevel="0" collapsed="false">
      <c r="A1969" s="0" t="s">
        <v>985</v>
      </c>
      <c r="B1969" s="0" t="s">
        <v>738</v>
      </c>
      <c r="C1969" s="0" t="s">
        <v>738</v>
      </c>
      <c r="D1969" s="0" t="n">
        <v>0.15</v>
      </c>
      <c r="E1969" s="7" t="n">
        <v>20</v>
      </c>
      <c r="F1969" s="7" t="n">
        <v>0</v>
      </c>
    </row>
    <row r="1970" customFormat="false" ht="15.8" hidden="false" customHeight="false" outlineLevel="0" collapsed="false">
      <c r="A1970" s="0" t="s">
        <v>986</v>
      </c>
      <c r="B1970" s="0" t="s">
        <v>155</v>
      </c>
      <c r="C1970" s="0" t="s">
        <v>732</v>
      </c>
      <c r="D1970" s="0" t="n">
        <v>0.356500741308409</v>
      </c>
      <c r="E1970" s="7" t="n">
        <v>174.803392128557</v>
      </c>
      <c r="F1970" s="7" t="n">
        <v>1779.86458260313</v>
      </c>
    </row>
    <row r="1971" customFormat="false" ht="15.8" hidden="false" customHeight="false" outlineLevel="0" collapsed="false">
      <c r="A1971" s="0" t="s">
        <v>986</v>
      </c>
      <c r="B1971" s="0" t="s">
        <v>155</v>
      </c>
      <c r="C1971" s="0" t="s">
        <v>734</v>
      </c>
      <c r="D1971" s="0" t="n">
        <v>0.0346518720551774</v>
      </c>
      <c r="E1971" s="7" t="n">
        <v>61.287292896322</v>
      </c>
      <c r="F1971" s="7" t="n">
        <v>7.302082603125</v>
      </c>
    </row>
    <row r="1972" customFormat="false" ht="15.8" hidden="false" customHeight="false" outlineLevel="0" collapsed="false">
      <c r="A1972" s="0" t="s">
        <v>986</v>
      </c>
      <c r="B1972" s="0" t="s">
        <v>155</v>
      </c>
      <c r="C1972" s="0" t="s">
        <v>736</v>
      </c>
      <c r="D1972" s="0" t="n">
        <v>0.0721914001149527</v>
      </c>
      <c r="E1972" s="7" t="n">
        <v>68.6708540238518</v>
      </c>
      <c r="F1972" s="7" t="n">
        <v>454.864582603125</v>
      </c>
    </row>
    <row r="1973" customFormat="false" ht="15.8" hidden="false" customHeight="false" outlineLevel="0" collapsed="false">
      <c r="A1973" s="0" t="s">
        <v>986</v>
      </c>
      <c r="B1973" s="0" t="s">
        <v>738</v>
      </c>
      <c r="C1973" s="0" t="s">
        <v>738</v>
      </c>
      <c r="D1973" s="0" t="n">
        <v>0.15</v>
      </c>
      <c r="E1973" s="7" t="n">
        <v>20</v>
      </c>
      <c r="F1973" s="7" t="n">
        <v>0</v>
      </c>
    </row>
    <row r="1974" customFormat="false" ht="15.8" hidden="false" customHeight="false" outlineLevel="0" collapsed="false">
      <c r="A1974" s="0" t="s">
        <v>987</v>
      </c>
      <c r="B1974" s="0" t="s">
        <v>155</v>
      </c>
      <c r="C1974" s="0" t="s">
        <v>732</v>
      </c>
      <c r="D1974" s="0" t="n">
        <v>0.356500741308409</v>
      </c>
      <c r="E1974" s="7" t="n">
        <v>174.803392128557</v>
      </c>
      <c r="F1974" s="7" t="n">
        <v>1779.86458260313</v>
      </c>
    </row>
    <row r="1975" customFormat="false" ht="15.8" hidden="false" customHeight="false" outlineLevel="0" collapsed="false">
      <c r="A1975" s="0" t="s">
        <v>987</v>
      </c>
      <c r="B1975" s="0" t="s">
        <v>155</v>
      </c>
      <c r="C1975" s="0" t="s">
        <v>734</v>
      </c>
      <c r="D1975" s="0" t="n">
        <v>0.0346518720551774</v>
      </c>
      <c r="E1975" s="7" t="n">
        <v>61.287292896322</v>
      </c>
      <c r="F1975" s="7" t="n">
        <v>7.302082603125</v>
      </c>
    </row>
    <row r="1976" customFormat="false" ht="15.8" hidden="false" customHeight="false" outlineLevel="0" collapsed="false">
      <c r="A1976" s="0" t="s">
        <v>987</v>
      </c>
      <c r="B1976" s="0" t="s">
        <v>155</v>
      </c>
      <c r="C1976" s="0" t="s">
        <v>736</v>
      </c>
      <c r="D1976" s="0" t="n">
        <v>0.0721914001149527</v>
      </c>
      <c r="E1976" s="7" t="n">
        <v>68.6708540238518</v>
      </c>
      <c r="F1976" s="7" t="n">
        <v>454.864582603125</v>
      </c>
    </row>
    <row r="1977" customFormat="false" ht="15.8" hidden="false" customHeight="false" outlineLevel="0" collapsed="false">
      <c r="A1977" s="0" t="s">
        <v>987</v>
      </c>
      <c r="B1977" s="0" t="s">
        <v>738</v>
      </c>
      <c r="C1977" s="0" t="s">
        <v>738</v>
      </c>
      <c r="D1977" s="0" t="n">
        <v>0.15</v>
      </c>
      <c r="E1977" s="7" t="n">
        <v>20</v>
      </c>
      <c r="F1977" s="7" t="n">
        <v>0</v>
      </c>
    </row>
    <row r="1978" customFormat="false" ht="15.8" hidden="false" customHeight="false" outlineLevel="0" collapsed="false">
      <c r="A1978" s="0" t="s">
        <v>988</v>
      </c>
      <c r="B1978" s="0" t="s">
        <v>155</v>
      </c>
      <c r="C1978" s="0" t="s">
        <v>732</v>
      </c>
      <c r="D1978" s="0" t="n">
        <v>0.356500741308409</v>
      </c>
      <c r="E1978" s="7" t="n">
        <v>174.803392128557</v>
      </c>
      <c r="F1978" s="7" t="n">
        <v>1779.86458260313</v>
      </c>
    </row>
    <row r="1979" customFormat="false" ht="15.8" hidden="false" customHeight="false" outlineLevel="0" collapsed="false">
      <c r="A1979" s="0" t="s">
        <v>988</v>
      </c>
      <c r="B1979" s="0" t="s">
        <v>155</v>
      </c>
      <c r="C1979" s="0" t="s">
        <v>734</v>
      </c>
      <c r="D1979" s="0" t="n">
        <v>0.0346518720551774</v>
      </c>
      <c r="E1979" s="7" t="n">
        <v>61.287292896322</v>
      </c>
      <c r="F1979" s="7" t="n">
        <v>7.302082603125</v>
      </c>
    </row>
    <row r="1980" customFormat="false" ht="15.8" hidden="false" customHeight="false" outlineLevel="0" collapsed="false">
      <c r="A1980" s="0" t="s">
        <v>988</v>
      </c>
      <c r="B1980" s="0" t="s">
        <v>155</v>
      </c>
      <c r="C1980" s="0" t="s">
        <v>736</v>
      </c>
      <c r="D1980" s="0" t="n">
        <v>0.0721914001149527</v>
      </c>
      <c r="E1980" s="7" t="n">
        <v>68.6708540238518</v>
      </c>
      <c r="F1980" s="7" t="n">
        <v>454.864582603125</v>
      </c>
    </row>
    <row r="1981" customFormat="false" ht="15.8" hidden="false" customHeight="false" outlineLevel="0" collapsed="false">
      <c r="A1981" s="0" t="s">
        <v>988</v>
      </c>
      <c r="B1981" s="0" t="s">
        <v>738</v>
      </c>
      <c r="C1981" s="0" t="s">
        <v>738</v>
      </c>
      <c r="D1981" s="0" t="n">
        <v>0.15</v>
      </c>
      <c r="E1981" s="7" t="n">
        <v>20</v>
      </c>
      <c r="F1981" s="7" t="n">
        <v>0</v>
      </c>
    </row>
    <row r="1982" customFormat="false" ht="15.8" hidden="false" customHeight="false" outlineLevel="0" collapsed="false">
      <c r="A1982" s="0" t="s">
        <v>278</v>
      </c>
      <c r="B1982" s="0" t="s">
        <v>155</v>
      </c>
      <c r="C1982" s="0" t="s">
        <v>734</v>
      </c>
      <c r="D1982" s="0" t="n">
        <v>0.076342801048179</v>
      </c>
      <c r="E1982" s="7" t="n">
        <v>99.5833335</v>
      </c>
      <c r="F1982" s="7" t="n">
        <v>523.55937587625</v>
      </c>
    </row>
    <row r="1983" customFormat="false" ht="15.8" hidden="false" customHeight="false" outlineLevel="0" collapsed="false">
      <c r="A1983" s="0" t="s">
        <v>278</v>
      </c>
      <c r="B1983" s="0" t="s">
        <v>239</v>
      </c>
      <c r="C1983" s="0" t="s">
        <v>735</v>
      </c>
      <c r="D1983" s="0" t="n">
        <v>0.0520684855193946</v>
      </c>
      <c r="E1983" s="7" t="n">
        <v>99.5833335</v>
      </c>
      <c r="F1983" s="7" t="n">
        <v>523.55937587625</v>
      </c>
    </row>
    <row r="1984" customFormat="false" ht="15.8" hidden="false" customHeight="false" outlineLevel="0" collapsed="false">
      <c r="A1984" s="0" t="s">
        <v>278</v>
      </c>
      <c r="B1984" s="0" t="s">
        <v>155</v>
      </c>
      <c r="C1984" s="0" t="s">
        <v>736</v>
      </c>
      <c r="D1984" s="0" t="n">
        <v>0.159047502183706</v>
      </c>
      <c r="E1984" s="7" t="n">
        <v>113.120833485</v>
      </c>
      <c r="F1984" s="7" t="n">
        <v>1292.94062502375</v>
      </c>
    </row>
    <row r="1985" customFormat="false" ht="15.8" hidden="false" customHeight="false" outlineLevel="0" collapsed="false">
      <c r="A1985" s="0" t="s">
        <v>278</v>
      </c>
      <c r="B1985" s="0" t="s">
        <v>239</v>
      </c>
      <c r="C1985" s="0" t="s">
        <v>737</v>
      </c>
      <c r="D1985" s="0" t="n">
        <v>0.108476011498739</v>
      </c>
      <c r="E1985" s="7" t="n">
        <v>111.61666682</v>
      </c>
      <c r="F1985" s="7" t="n">
        <v>523.55937587625</v>
      </c>
    </row>
    <row r="1986" customFormat="false" ht="15.8" hidden="false" customHeight="false" outlineLevel="0" collapsed="false">
      <c r="A1986" s="0" t="s">
        <v>278</v>
      </c>
      <c r="B1986" s="0" t="s">
        <v>155</v>
      </c>
      <c r="C1986" s="0" t="s">
        <v>732</v>
      </c>
      <c r="D1986" s="0" t="n">
        <v>0.70687778748314</v>
      </c>
      <c r="E1986" s="7" t="n">
        <v>195.787500151667</v>
      </c>
      <c r="F1986" s="7" t="n">
        <v>2804.19062502375</v>
      </c>
    </row>
    <row r="1987" customFormat="false" ht="15.8" hidden="false" customHeight="false" outlineLevel="0" collapsed="false">
      <c r="A1987" s="0" t="s">
        <v>278</v>
      </c>
      <c r="B1987" s="0" t="s">
        <v>239</v>
      </c>
      <c r="C1987" s="0" t="s">
        <v>733</v>
      </c>
      <c r="D1987" s="0" t="n">
        <v>0.433904045994955</v>
      </c>
      <c r="E1987" s="7" t="n">
        <v>116.61666682</v>
      </c>
      <c r="F1987" s="7" t="n">
        <v>2034.80937587625</v>
      </c>
    </row>
    <row r="1988" customFormat="false" ht="15.8" hidden="false" customHeight="false" outlineLevel="0" collapsed="false">
      <c r="A1988" s="0" t="s">
        <v>278</v>
      </c>
      <c r="B1988" s="0" t="s">
        <v>738</v>
      </c>
      <c r="C1988" s="0" t="s">
        <v>738</v>
      </c>
      <c r="D1988" s="0" t="n">
        <v>0.15</v>
      </c>
      <c r="E1988" s="7" t="n">
        <v>20</v>
      </c>
      <c r="F1988" s="7" t="n">
        <v>0</v>
      </c>
    </row>
    <row r="1989" customFormat="false" ht="15.8" hidden="false" customHeight="false" outlineLevel="0" collapsed="false">
      <c r="A1989" s="0" t="s">
        <v>486</v>
      </c>
      <c r="B1989" s="0" t="s">
        <v>155</v>
      </c>
      <c r="C1989" s="0" t="s">
        <v>734</v>
      </c>
      <c r="D1989" s="0" t="n">
        <v>0.0751325710986666</v>
      </c>
      <c r="E1989" s="7" t="n">
        <v>99.5833335</v>
      </c>
      <c r="F1989" s="7" t="n">
        <v>526.65357231</v>
      </c>
    </row>
    <row r="1990" customFormat="false" ht="15.8" hidden="false" customHeight="false" outlineLevel="0" collapsed="false">
      <c r="A1990" s="0" t="s">
        <v>486</v>
      </c>
      <c r="B1990" s="0" t="s">
        <v>239</v>
      </c>
      <c r="C1990" s="0" t="s">
        <v>735</v>
      </c>
      <c r="D1990" s="0" t="n">
        <v>0.0502538177372204</v>
      </c>
      <c r="E1990" s="7" t="n">
        <v>99.5833335</v>
      </c>
      <c r="F1990" s="7" t="n">
        <v>526.65357231</v>
      </c>
    </row>
    <row r="1991" customFormat="false" ht="15.8" hidden="false" customHeight="false" outlineLevel="0" collapsed="false">
      <c r="A1991" s="0" t="s">
        <v>486</v>
      </c>
      <c r="B1991" s="0" t="s">
        <v>155</v>
      </c>
      <c r="C1991" s="0" t="s">
        <v>736</v>
      </c>
      <c r="D1991" s="0" t="n">
        <v>0.156526189788889</v>
      </c>
      <c r="E1991" s="7" t="n">
        <v>113.120833485</v>
      </c>
      <c r="F1991" s="7" t="n">
        <v>1300.22500002429</v>
      </c>
    </row>
    <row r="1992" customFormat="false" ht="15.8" hidden="false" customHeight="false" outlineLevel="0" collapsed="false">
      <c r="A1992" s="0" t="s">
        <v>486</v>
      </c>
      <c r="B1992" s="0" t="s">
        <v>239</v>
      </c>
      <c r="C1992" s="0" t="s">
        <v>737</v>
      </c>
      <c r="D1992" s="0" t="n">
        <v>0.104695453619209</v>
      </c>
      <c r="E1992" s="7" t="n">
        <v>111.61666682</v>
      </c>
      <c r="F1992" s="7" t="n">
        <v>526.65357231</v>
      </c>
    </row>
    <row r="1993" customFormat="false" ht="15.8" hidden="false" customHeight="false" outlineLevel="0" collapsed="false">
      <c r="A1993" s="0" t="s">
        <v>486</v>
      </c>
      <c r="B1993" s="0" t="s">
        <v>155</v>
      </c>
      <c r="C1993" s="0" t="s">
        <v>732</v>
      </c>
      <c r="D1993" s="0" t="n">
        <v>0.695671954617283</v>
      </c>
      <c r="E1993" s="7" t="n">
        <v>195.787500151667</v>
      </c>
      <c r="F1993" s="7" t="n">
        <v>2808.79642859571</v>
      </c>
    </row>
    <row r="1994" customFormat="false" ht="15.8" hidden="false" customHeight="false" outlineLevel="0" collapsed="false">
      <c r="A1994" s="0" t="s">
        <v>486</v>
      </c>
      <c r="B1994" s="0" t="s">
        <v>239</v>
      </c>
      <c r="C1994" s="0" t="s">
        <v>733</v>
      </c>
      <c r="D1994" s="0" t="n">
        <v>0.418781814476836</v>
      </c>
      <c r="E1994" s="7" t="n">
        <v>116.61666682</v>
      </c>
      <c r="F1994" s="7" t="n">
        <v>2035.22500088143</v>
      </c>
    </row>
    <row r="1995" customFormat="false" ht="15.8" hidden="false" customHeight="false" outlineLevel="0" collapsed="false">
      <c r="A1995" s="0" t="s">
        <v>486</v>
      </c>
      <c r="B1995" s="0" t="s">
        <v>738</v>
      </c>
      <c r="C1995" s="0" t="s">
        <v>738</v>
      </c>
      <c r="D1995" s="0" t="n">
        <v>0.15</v>
      </c>
      <c r="E1995" s="7" t="n">
        <v>20</v>
      </c>
      <c r="F1995" s="7" t="n">
        <v>0</v>
      </c>
    </row>
    <row r="1996" customFormat="false" ht="15.8" hidden="false" customHeight="false" outlineLevel="0" collapsed="false">
      <c r="A1996" s="0" t="s">
        <v>626</v>
      </c>
      <c r="B1996" s="0" t="s">
        <v>155</v>
      </c>
      <c r="C1996" s="0" t="s">
        <v>734</v>
      </c>
      <c r="D1996" s="0" t="n">
        <v>0.0763298273850343</v>
      </c>
      <c r="E1996" s="7" t="n">
        <v>99.5833335</v>
      </c>
      <c r="F1996" s="7" t="n">
        <v>523.55937587625</v>
      </c>
    </row>
    <row r="1997" customFormat="false" ht="15.8" hidden="false" customHeight="false" outlineLevel="0" collapsed="false">
      <c r="A1997" s="0" t="s">
        <v>626</v>
      </c>
      <c r="B1997" s="0" t="s">
        <v>239</v>
      </c>
      <c r="C1997" s="0" t="s">
        <v>735</v>
      </c>
      <c r="D1997" s="0" t="n">
        <v>0.0519634238048497</v>
      </c>
      <c r="E1997" s="7" t="n">
        <v>99.5833335</v>
      </c>
      <c r="F1997" s="7" t="n">
        <v>523.55937587625</v>
      </c>
    </row>
    <row r="1998" customFormat="false" ht="15.8" hidden="false" customHeight="false" outlineLevel="0" collapsed="false">
      <c r="A1998" s="0" t="s">
        <v>626</v>
      </c>
      <c r="B1998" s="0" t="s">
        <v>155</v>
      </c>
      <c r="C1998" s="0" t="s">
        <v>736</v>
      </c>
      <c r="D1998" s="0" t="n">
        <v>0.159020473718821</v>
      </c>
      <c r="E1998" s="7" t="n">
        <v>113.120833485</v>
      </c>
      <c r="F1998" s="7" t="n">
        <v>1292.94062502375</v>
      </c>
    </row>
    <row r="1999" customFormat="false" ht="15.8" hidden="false" customHeight="false" outlineLevel="0" collapsed="false">
      <c r="A1999" s="0" t="s">
        <v>626</v>
      </c>
      <c r="B1999" s="0" t="s">
        <v>239</v>
      </c>
      <c r="C1999" s="0" t="s">
        <v>737</v>
      </c>
      <c r="D1999" s="0" t="n">
        <v>0.10825713292677</v>
      </c>
      <c r="E1999" s="7" t="n">
        <v>111.61666682</v>
      </c>
      <c r="F1999" s="7" t="n">
        <v>523.55937587625</v>
      </c>
    </row>
    <row r="2000" customFormat="false" ht="15.8" hidden="false" customHeight="false" outlineLevel="0" collapsed="false">
      <c r="A2000" s="0" t="s">
        <v>626</v>
      </c>
      <c r="B2000" s="0" t="s">
        <v>155</v>
      </c>
      <c r="C2000" s="0" t="s">
        <v>732</v>
      </c>
      <c r="D2000" s="0" t="n">
        <v>0.70675766097254</v>
      </c>
      <c r="E2000" s="7" t="n">
        <v>195.787500151667</v>
      </c>
      <c r="F2000" s="7" t="n">
        <v>2804.19062502375</v>
      </c>
    </row>
    <row r="2001" customFormat="false" ht="15.8" hidden="false" customHeight="false" outlineLevel="0" collapsed="false">
      <c r="A2001" s="0" t="s">
        <v>626</v>
      </c>
      <c r="B2001" s="0" t="s">
        <v>239</v>
      </c>
      <c r="C2001" s="0" t="s">
        <v>733</v>
      </c>
      <c r="D2001" s="0" t="n">
        <v>0.433028531707081</v>
      </c>
      <c r="E2001" s="7" t="n">
        <v>116.61666682</v>
      </c>
      <c r="F2001" s="7" t="n">
        <v>2034.80937587625</v>
      </c>
    </row>
    <row r="2002" customFormat="false" ht="15.8" hidden="false" customHeight="false" outlineLevel="0" collapsed="false">
      <c r="A2002" s="0" t="s">
        <v>626</v>
      </c>
      <c r="B2002" s="0" t="s">
        <v>738</v>
      </c>
      <c r="C2002" s="0" t="s">
        <v>738</v>
      </c>
      <c r="D2002" s="0" t="n">
        <v>0.15</v>
      </c>
      <c r="E2002" s="7" t="n">
        <v>20</v>
      </c>
      <c r="F2002" s="7" t="n">
        <v>0</v>
      </c>
    </row>
    <row r="2003" customFormat="false" ht="15.8" hidden="false" customHeight="false" outlineLevel="0" collapsed="false">
      <c r="A2003" s="0" t="s">
        <v>989</v>
      </c>
      <c r="B2003" s="0" t="s">
        <v>155</v>
      </c>
      <c r="C2003" s="0" t="s">
        <v>732</v>
      </c>
      <c r="D2003" s="0" t="n">
        <v>0.356500741308409</v>
      </c>
      <c r="E2003" s="7" t="n">
        <v>174.803392128557</v>
      </c>
      <c r="F2003" s="7" t="n">
        <v>2804.19062502375</v>
      </c>
    </row>
    <row r="2004" customFormat="false" ht="15.8" hidden="false" customHeight="false" outlineLevel="0" collapsed="false">
      <c r="A2004" s="0" t="s">
        <v>989</v>
      </c>
      <c r="B2004" s="0" t="s">
        <v>155</v>
      </c>
      <c r="C2004" s="0" t="s">
        <v>734</v>
      </c>
      <c r="D2004" s="0" t="n">
        <v>0.0346518720551774</v>
      </c>
      <c r="E2004" s="7" t="n">
        <v>61.287292896322</v>
      </c>
      <c r="F2004" s="7" t="n">
        <v>523.55937587625</v>
      </c>
    </row>
    <row r="2005" customFormat="false" ht="15.8" hidden="false" customHeight="false" outlineLevel="0" collapsed="false">
      <c r="A2005" s="0" t="s">
        <v>989</v>
      </c>
      <c r="B2005" s="0" t="s">
        <v>155</v>
      </c>
      <c r="C2005" s="0" t="s">
        <v>736</v>
      </c>
      <c r="D2005" s="0" t="n">
        <v>0.0721914001149527</v>
      </c>
      <c r="E2005" s="7" t="n">
        <v>68.6708540238518</v>
      </c>
      <c r="F2005" s="7" t="n">
        <v>1292.94062502375</v>
      </c>
    </row>
    <row r="2006" customFormat="false" ht="15.8" hidden="false" customHeight="false" outlineLevel="0" collapsed="false">
      <c r="A2006" s="0" t="s">
        <v>989</v>
      </c>
      <c r="B2006" s="0" t="s">
        <v>738</v>
      </c>
      <c r="C2006" s="0" t="s">
        <v>738</v>
      </c>
      <c r="D2006" s="0" t="n">
        <v>0.15</v>
      </c>
      <c r="E2006" s="7" t="n">
        <v>20</v>
      </c>
      <c r="F2006" s="7" t="n">
        <v>0</v>
      </c>
    </row>
    <row r="2007" customFormat="false" ht="15.8" hidden="false" customHeight="false" outlineLevel="0" collapsed="false">
      <c r="A2007" s="0" t="s">
        <v>990</v>
      </c>
      <c r="B2007" s="0" t="s">
        <v>155</v>
      </c>
      <c r="C2007" s="0" t="s">
        <v>732</v>
      </c>
      <c r="D2007" s="0" t="n">
        <v>0.356500741308409</v>
      </c>
      <c r="E2007" s="7" t="n">
        <v>174.803392128557</v>
      </c>
      <c r="F2007" s="7" t="n">
        <v>2804.19062502375</v>
      </c>
    </row>
    <row r="2008" customFormat="false" ht="15.8" hidden="false" customHeight="false" outlineLevel="0" collapsed="false">
      <c r="A2008" s="0" t="s">
        <v>990</v>
      </c>
      <c r="B2008" s="0" t="s">
        <v>155</v>
      </c>
      <c r="C2008" s="0" t="s">
        <v>734</v>
      </c>
      <c r="D2008" s="0" t="n">
        <v>0.0346518720551774</v>
      </c>
      <c r="E2008" s="7" t="n">
        <v>61.287292896322</v>
      </c>
      <c r="F2008" s="7" t="n">
        <v>523.55937587625</v>
      </c>
    </row>
    <row r="2009" customFormat="false" ht="15.8" hidden="false" customHeight="false" outlineLevel="0" collapsed="false">
      <c r="A2009" s="0" t="s">
        <v>990</v>
      </c>
      <c r="B2009" s="0" t="s">
        <v>155</v>
      </c>
      <c r="C2009" s="0" t="s">
        <v>736</v>
      </c>
      <c r="D2009" s="0" t="n">
        <v>0.0721914001149527</v>
      </c>
      <c r="E2009" s="7" t="n">
        <v>68.6708540238518</v>
      </c>
      <c r="F2009" s="7" t="n">
        <v>1292.94062502375</v>
      </c>
    </row>
    <row r="2010" customFormat="false" ht="15.8" hidden="false" customHeight="false" outlineLevel="0" collapsed="false">
      <c r="A2010" s="0" t="s">
        <v>990</v>
      </c>
      <c r="B2010" s="0" t="s">
        <v>738</v>
      </c>
      <c r="C2010" s="0" t="s">
        <v>738</v>
      </c>
      <c r="D2010" s="0" t="n">
        <v>0.15</v>
      </c>
      <c r="E2010" s="7" t="n">
        <v>20</v>
      </c>
      <c r="F2010" s="7" t="n">
        <v>0</v>
      </c>
    </row>
    <row r="2011" customFormat="false" ht="15.8" hidden="false" customHeight="false" outlineLevel="0" collapsed="false">
      <c r="A2011" s="0" t="s">
        <v>991</v>
      </c>
      <c r="B2011" s="0" t="s">
        <v>155</v>
      </c>
      <c r="C2011" s="0" t="s">
        <v>732</v>
      </c>
      <c r="D2011" s="0" t="n">
        <v>0.356500741308409</v>
      </c>
      <c r="E2011" s="7" t="n">
        <v>174.803392128557</v>
      </c>
      <c r="F2011" s="7" t="n">
        <v>2804.19062502375</v>
      </c>
    </row>
    <row r="2012" customFormat="false" ht="15.8" hidden="false" customHeight="false" outlineLevel="0" collapsed="false">
      <c r="A2012" s="0" t="s">
        <v>991</v>
      </c>
      <c r="B2012" s="0" t="s">
        <v>155</v>
      </c>
      <c r="C2012" s="0" t="s">
        <v>734</v>
      </c>
      <c r="D2012" s="0" t="n">
        <v>0.0346518720551774</v>
      </c>
      <c r="E2012" s="7" t="n">
        <v>61.287292896322</v>
      </c>
      <c r="F2012" s="7" t="n">
        <v>523.55937587625</v>
      </c>
    </row>
    <row r="2013" customFormat="false" ht="15.8" hidden="false" customHeight="false" outlineLevel="0" collapsed="false">
      <c r="A2013" s="0" t="s">
        <v>991</v>
      </c>
      <c r="B2013" s="0" t="s">
        <v>155</v>
      </c>
      <c r="C2013" s="0" t="s">
        <v>736</v>
      </c>
      <c r="D2013" s="0" t="n">
        <v>0.0721914001149527</v>
      </c>
      <c r="E2013" s="7" t="n">
        <v>68.6708540238518</v>
      </c>
      <c r="F2013" s="7" t="n">
        <v>1292.94062502375</v>
      </c>
    </row>
    <row r="2014" customFormat="false" ht="15.8" hidden="false" customHeight="false" outlineLevel="0" collapsed="false">
      <c r="A2014" s="0" t="s">
        <v>991</v>
      </c>
      <c r="B2014" s="0" t="s">
        <v>738</v>
      </c>
      <c r="C2014" s="0" t="s">
        <v>738</v>
      </c>
      <c r="D2014" s="0" t="n">
        <v>0.15</v>
      </c>
      <c r="E2014" s="7" t="n">
        <v>20</v>
      </c>
      <c r="F2014" s="7" t="n">
        <v>0</v>
      </c>
    </row>
    <row r="2015" customFormat="false" ht="15.8" hidden="false" customHeight="false" outlineLevel="0" collapsed="false">
      <c r="A2015" s="0" t="s">
        <v>992</v>
      </c>
      <c r="B2015" s="0" t="s">
        <v>155</v>
      </c>
      <c r="C2015" s="0" t="s">
        <v>732</v>
      </c>
      <c r="D2015" s="0" t="n">
        <v>0.356500741308409</v>
      </c>
      <c r="E2015" s="7" t="n">
        <v>174.803392128557</v>
      </c>
      <c r="F2015" s="7" t="n">
        <v>2804.19062502375</v>
      </c>
    </row>
    <row r="2016" customFormat="false" ht="15.8" hidden="false" customHeight="false" outlineLevel="0" collapsed="false">
      <c r="A2016" s="0" t="s">
        <v>992</v>
      </c>
      <c r="B2016" s="0" t="s">
        <v>155</v>
      </c>
      <c r="C2016" s="0" t="s">
        <v>734</v>
      </c>
      <c r="D2016" s="0" t="n">
        <v>0.0346518720551774</v>
      </c>
      <c r="E2016" s="7" t="n">
        <v>61.287292896322</v>
      </c>
      <c r="F2016" s="7" t="n">
        <v>523.55937587625</v>
      </c>
    </row>
    <row r="2017" customFormat="false" ht="15.8" hidden="false" customHeight="false" outlineLevel="0" collapsed="false">
      <c r="A2017" s="0" t="s">
        <v>992</v>
      </c>
      <c r="B2017" s="0" t="s">
        <v>155</v>
      </c>
      <c r="C2017" s="0" t="s">
        <v>736</v>
      </c>
      <c r="D2017" s="0" t="n">
        <v>0.0721914001149527</v>
      </c>
      <c r="E2017" s="7" t="n">
        <v>68.6708540238518</v>
      </c>
      <c r="F2017" s="7" t="n">
        <v>1292.94062502375</v>
      </c>
    </row>
    <row r="2018" customFormat="false" ht="15.8" hidden="false" customHeight="false" outlineLevel="0" collapsed="false">
      <c r="A2018" s="0" t="s">
        <v>992</v>
      </c>
      <c r="B2018" s="0" t="s">
        <v>738</v>
      </c>
      <c r="C2018" s="0" t="s">
        <v>738</v>
      </c>
      <c r="D2018" s="0" t="n">
        <v>0.15</v>
      </c>
      <c r="E2018" s="7" t="n">
        <v>20</v>
      </c>
      <c r="F2018" s="7" t="n">
        <v>0</v>
      </c>
    </row>
    <row r="2019" customFormat="false" ht="15.8" hidden="false" customHeight="false" outlineLevel="0" collapsed="false">
      <c r="A2019" s="0" t="s">
        <v>993</v>
      </c>
      <c r="B2019" s="0" t="s">
        <v>155</v>
      </c>
      <c r="C2019" s="0" t="s">
        <v>732</v>
      </c>
      <c r="D2019" s="0" t="n">
        <v>0.356500741308409</v>
      </c>
      <c r="E2019" s="7" t="n">
        <v>174.803392128557</v>
      </c>
      <c r="F2019" s="7" t="n">
        <v>2804.19062502375</v>
      </c>
    </row>
    <row r="2020" customFormat="false" ht="15.8" hidden="false" customHeight="false" outlineLevel="0" collapsed="false">
      <c r="A2020" s="0" t="s">
        <v>993</v>
      </c>
      <c r="B2020" s="0" t="s">
        <v>155</v>
      </c>
      <c r="C2020" s="0" t="s">
        <v>734</v>
      </c>
      <c r="D2020" s="0" t="n">
        <v>0.0346518720551774</v>
      </c>
      <c r="E2020" s="7" t="n">
        <v>61.287292896322</v>
      </c>
      <c r="F2020" s="7" t="n">
        <v>523.55937587625</v>
      </c>
    </row>
    <row r="2021" customFormat="false" ht="15.8" hidden="false" customHeight="false" outlineLevel="0" collapsed="false">
      <c r="A2021" s="0" t="s">
        <v>993</v>
      </c>
      <c r="B2021" s="0" t="s">
        <v>155</v>
      </c>
      <c r="C2021" s="0" t="s">
        <v>736</v>
      </c>
      <c r="D2021" s="0" t="n">
        <v>0.0721914001149527</v>
      </c>
      <c r="E2021" s="7" t="n">
        <v>68.6708540238518</v>
      </c>
      <c r="F2021" s="7" t="n">
        <v>1292.94062502375</v>
      </c>
    </row>
    <row r="2022" customFormat="false" ht="15.8" hidden="false" customHeight="false" outlineLevel="0" collapsed="false">
      <c r="A2022" s="0" t="s">
        <v>993</v>
      </c>
      <c r="B2022" s="0" t="s">
        <v>738</v>
      </c>
      <c r="C2022" s="0" t="s">
        <v>738</v>
      </c>
      <c r="D2022" s="0" t="n">
        <v>0.15</v>
      </c>
      <c r="E2022" s="7" t="n">
        <v>20</v>
      </c>
      <c r="F2022" s="7" t="n">
        <v>0</v>
      </c>
    </row>
    <row r="2023" customFormat="false" ht="15.8" hidden="false" customHeight="false" outlineLevel="0" collapsed="false">
      <c r="A2023" s="0" t="s">
        <v>309</v>
      </c>
      <c r="B2023" s="0" t="s">
        <v>155</v>
      </c>
      <c r="C2023" s="0" t="s">
        <v>734</v>
      </c>
      <c r="D2023" s="0" t="n">
        <v>0.060890763234902</v>
      </c>
      <c r="E2023" s="7" t="n">
        <v>30.01249965</v>
      </c>
      <c r="F2023" s="7" t="n">
        <v>62.615363853125</v>
      </c>
    </row>
    <row r="2024" customFormat="false" ht="15.8" hidden="false" customHeight="false" outlineLevel="0" collapsed="false">
      <c r="A2024" s="0" t="s">
        <v>309</v>
      </c>
      <c r="B2024" s="0" t="s">
        <v>239</v>
      </c>
      <c r="C2024" s="0" t="s">
        <v>735</v>
      </c>
      <c r="D2024" s="0" t="n">
        <v>0</v>
      </c>
      <c r="E2024" s="7" t="n">
        <v>0</v>
      </c>
      <c r="F2024" s="7" t="n">
        <v>0</v>
      </c>
    </row>
    <row r="2025" customFormat="false" ht="15.8" hidden="false" customHeight="false" outlineLevel="0" collapsed="false">
      <c r="A2025" s="0" t="s">
        <v>309</v>
      </c>
      <c r="B2025" s="0" t="s">
        <v>155</v>
      </c>
      <c r="C2025" s="0" t="s">
        <v>736</v>
      </c>
      <c r="D2025" s="0" t="n">
        <v>0.126855756739379</v>
      </c>
      <c r="E2025" s="7" t="n">
        <v>52.82083295</v>
      </c>
      <c r="F2025" s="7" t="n">
        <v>548.717967309375</v>
      </c>
    </row>
    <row r="2026" customFormat="false" ht="15.8" hidden="false" customHeight="false" outlineLevel="0" collapsed="false">
      <c r="A2026" s="0" t="s">
        <v>309</v>
      </c>
      <c r="B2026" s="0" t="s">
        <v>239</v>
      </c>
      <c r="C2026" s="0" t="s">
        <v>737</v>
      </c>
      <c r="D2026" s="0" t="n">
        <v>0</v>
      </c>
      <c r="E2026" s="7" t="n">
        <v>0</v>
      </c>
      <c r="F2026" s="7" t="n">
        <v>0</v>
      </c>
    </row>
    <row r="2027" customFormat="false" ht="15.8" hidden="false" customHeight="false" outlineLevel="0" collapsed="false">
      <c r="A2027" s="0" t="s">
        <v>309</v>
      </c>
      <c r="B2027" s="0" t="s">
        <v>155</v>
      </c>
      <c r="C2027" s="0" t="s">
        <v>732</v>
      </c>
      <c r="D2027" s="0" t="n">
        <v>0.56380336328613</v>
      </c>
      <c r="E2027" s="7" t="n">
        <v>243.82083295</v>
      </c>
      <c r="F2027" s="7" t="n">
        <v>1873.71796730938</v>
      </c>
    </row>
    <row r="2028" customFormat="false" ht="15.8" hidden="false" customHeight="false" outlineLevel="0" collapsed="false">
      <c r="A2028" s="0" t="s">
        <v>309</v>
      </c>
      <c r="B2028" s="0" t="s">
        <v>239</v>
      </c>
      <c r="C2028" s="0" t="s">
        <v>733</v>
      </c>
      <c r="D2028" s="0" t="n">
        <v>0.289983037807269</v>
      </c>
      <c r="E2028" s="7" t="n">
        <v>95</v>
      </c>
      <c r="F2028" s="7" t="n">
        <v>0</v>
      </c>
    </row>
    <row r="2029" customFormat="false" ht="15.8" hidden="false" customHeight="false" outlineLevel="0" collapsed="false">
      <c r="A2029" s="0" t="s">
        <v>309</v>
      </c>
      <c r="B2029" s="0" t="s">
        <v>738</v>
      </c>
      <c r="C2029" s="0" t="s">
        <v>738</v>
      </c>
      <c r="D2029" s="0" t="n">
        <v>0.15</v>
      </c>
      <c r="E2029" s="7" t="n">
        <v>20</v>
      </c>
      <c r="F2029" s="7" t="n">
        <v>0</v>
      </c>
    </row>
    <row r="2030" customFormat="false" ht="15.8" hidden="false" customHeight="false" outlineLevel="0" collapsed="false">
      <c r="A2030" s="0" t="s">
        <v>503</v>
      </c>
      <c r="B2030" s="0" t="s">
        <v>155</v>
      </c>
      <c r="C2030" s="0" t="s">
        <v>734</v>
      </c>
      <c r="D2030" s="0" t="n">
        <v>0.0606120667975603</v>
      </c>
      <c r="E2030" s="7" t="n">
        <v>30.01249965</v>
      </c>
      <c r="F2030" s="7" t="n">
        <v>62.615363853125</v>
      </c>
    </row>
    <row r="2031" customFormat="false" ht="15.8" hidden="false" customHeight="false" outlineLevel="0" collapsed="false">
      <c r="A2031" s="0" t="s">
        <v>503</v>
      </c>
      <c r="B2031" s="0" t="s">
        <v>239</v>
      </c>
      <c r="C2031" s="0" t="s">
        <v>735</v>
      </c>
      <c r="D2031" s="0" t="n">
        <v>0</v>
      </c>
      <c r="E2031" s="7" t="n">
        <v>0</v>
      </c>
      <c r="F2031" s="7" t="n">
        <v>0</v>
      </c>
    </row>
    <row r="2032" customFormat="false" ht="15.8" hidden="false" customHeight="false" outlineLevel="0" collapsed="false">
      <c r="A2032" s="0" t="s">
        <v>503</v>
      </c>
      <c r="B2032" s="0" t="s">
        <v>155</v>
      </c>
      <c r="C2032" s="0" t="s">
        <v>736</v>
      </c>
      <c r="D2032" s="0" t="n">
        <v>0.126275139161584</v>
      </c>
      <c r="E2032" s="7" t="n">
        <v>52.82083295</v>
      </c>
      <c r="F2032" s="7" t="n">
        <v>548.717967309375</v>
      </c>
    </row>
    <row r="2033" customFormat="false" ht="15.8" hidden="false" customHeight="false" outlineLevel="0" collapsed="false">
      <c r="A2033" s="0" t="s">
        <v>503</v>
      </c>
      <c r="B2033" s="0" t="s">
        <v>239</v>
      </c>
      <c r="C2033" s="0" t="s">
        <v>737</v>
      </c>
      <c r="D2033" s="0" t="n">
        <v>0</v>
      </c>
      <c r="E2033" s="7" t="n">
        <v>0</v>
      </c>
      <c r="F2033" s="7" t="n">
        <v>0</v>
      </c>
    </row>
    <row r="2034" customFormat="false" ht="15.8" hidden="false" customHeight="false" outlineLevel="0" collapsed="false">
      <c r="A2034" s="0" t="s">
        <v>503</v>
      </c>
      <c r="B2034" s="0" t="s">
        <v>155</v>
      </c>
      <c r="C2034" s="0" t="s">
        <v>732</v>
      </c>
      <c r="D2034" s="0" t="n">
        <v>0.561222840718151</v>
      </c>
      <c r="E2034" s="7" t="n">
        <v>243.82083295</v>
      </c>
      <c r="F2034" s="7" t="n">
        <v>1873.71796730938</v>
      </c>
    </row>
    <row r="2035" customFormat="false" ht="15.8" hidden="false" customHeight="false" outlineLevel="0" collapsed="false">
      <c r="A2035" s="0" t="s">
        <v>503</v>
      </c>
      <c r="B2035" s="0" t="s">
        <v>239</v>
      </c>
      <c r="C2035" s="0" t="s">
        <v>733</v>
      </c>
      <c r="D2035" s="0" t="n">
        <v>0.28832503151343</v>
      </c>
      <c r="E2035" s="7" t="n">
        <v>95</v>
      </c>
      <c r="F2035" s="7" t="n">
        <v>0</v>
      </c>
    </row>
    <row r="2036" customFormat="false" ht="15.8" hidden="false" customHeight="false" outlineLevel="0" collapsed="false">
      <c r="A2036" s="0" t="s">
        <v>503</v>
      </c>
      <c r="B2036" s="0" t="s">
        <v>738</v>
      </c>
      <c r="C2036" s="0" t="s">
        <v>738</v>
      </c>
      <c r="D2036" s="0" t="n">
        <v>0.15</v>
      </c>
      <c r="E2036" s="7" t="n">
        <v>20</v>
      </c>
      <c r="F2036" s="7" t="n">
        <v>0</v>
      </c>
    </row>
    <row r="2037" customFormat="false" ht="15.8" hidden="false" customHeight="false" outlineLevel="0" collapsed="false">
      <c r="A2037" s="0" t="s">
        <v>648</v>
      </c>
      <c r="B2037" s="0" t="s">
        <v>155</v>
      </c>
      <c r="C2037" s="0" t="s">
        <v>734</v>
      </c>
      <c r="D2037" s="0" t="n">
        <v>0.0604765032740165</v>
      </c>
      <c r="E2037" s="7" t="n">
        <v>30.01249965</v>
      </c>
      <c r="F2037" s="7" t="n">
        <v>62.615363853125</v>
      </c>
    </row>
    <row r="2038" customFormat="false" ht="15.8" hidden="false" customHeight="false" outlineLevel="0" collapsed="false">
      <c r="A2038" s="0" t="s">
        <v>648</v>
      </c>
      <c r="B2038" s="0" t="s">
        <v>239</v>
      </c>
      <c r="C2038" s="0" t="s">
        <v>735</v>
      </c>
      <c r="D2038" s="0" t="n">
        <v>0</v>
      </c>
      <c r="E2038" s="7" t="n">
        <v>0</v>
      </c>
      <c r="F2038" s="7" t="n">
        <v>0</v>
      </c>
    </row>
    <row r="2039" customFormat="false" ht="15.8" hidden="false" customHeight="false" outlineLevel="0" collapsed="false">
      <c r="A2039" s="0" t="s">
        <v>648</v>
      </c>
      <c r="B2039" s="0" t="s">
        <v>155</v>
      </c>
      <c r="C2039" s="0" t="s">
        <v>736</v>
      </c>
      <c r="D2039" s="0" t="n">
        <v>0.125992715154201</v>
      </c>
      <c r="E2039" s="7" t="n">
        <v>52.82083295</v>
      </c>
      <c r="F2039" s="7" t="n">
        <v>548.717967309375</v>
      </c>
    </row>
    <row r="2040" customFormat="false" ht="15.8" hidden="false" customHeight="false" outlineLevel="0" collapsed="false">
      <c r="A2040" s="0" t="s">
        <v>648</v>
      </c>
      <c r="B2040" s="0" t="s">
        <v>239</v>
      </c>
      <c r="C2040" s="0" t="s">
        <v>737</v>
      </c>
      <c r="D2040" s="0" t="n">
        <v>0</v>
      </c>
      <c r="E2040" s="7" t="n">
        <v>0</v>
      </c>
      <c r="F2040" s="7" t="n">
        <v>0</v>
      </c>
    </row>
    <row r="2041" customFormat="false" ht="15.8" hidden="false" customHeight="false" outlineLevel="0" collapsed="false">
      <c r="A2041" s="0" t="s">
        <v>648</v>
      </c>
      <c r="B2041" s="0" t="s">
        <v>155</v>
      </c>
      <c r="C2041" s="0" t="s">
        <v>732</v>
      </c>
      <c r="D2041" s="0" t="n">
        <v>0.559967622907561</v>
      </c>
      <c r="E2041" s="7" t="n">
        <v>243.82083295</v>
      </c>
      <c r="F2041" s="7" t="n">
        <v>1873.71796730938</v>
      </c>
    </row>
    <row r="2042" customFormat="false" ht="15.8" hidden="false" customHeight="false" outlineLevel="0" collapsed="false">
      <c r="A2042" s="0" t="s">
        <v>648</v>
      </c>
      <c r="B2042" s="0" t="s">
        <v>239</v>
      </c>
      <c r="C2042" s="0" t="s">
        <v>733</v>
      </c>
      <c r="D2042" s="0" t="n">
        <v>0.287599690852562</v>
      </c>
      <c r="E2042" s="7" t="n">
        <v>95</v>
      </c>
      <c r="F2042" s="7" t="n">
        <v>0</v>
      </c>
    </row>
    <row r="2043" customFormat="false" ht="15.8" hidden="false" customHeight="false" outlineLevel="0" collapsed="false">
      <c r="A2043" s="0" t="s">
        <v>648</v>
      </c>
      <c r="B2043" s="0" t="s">
        <v>738</v>
      </c>
      <c r="C2043" s="0" t="s">
        <v>738</v>
      </c>
      <c r="D2043" s="0" t="n">
        <v>0.15</v>
      </c>
      <c r="E2043" s="7" t="n">
        <v>20</v>
      </c>
      <c r="F2043" s="7" t="n">
        <v>0</v>
      </c>
    </row>
    <row r="2044" customFormat="false" ht="15.8" hidden="false" customHeight="false" outlineLevel="0" collapsed="false">
      <c r="A2044" s="0" t="s">
        <v>994</v>
      </c>
      <c r="B2044" s="0" t="s">
        <v>155</v>
      </c>
      <c r="C2044" s="0" t="s">
        <v>732</v>
      </c>
      <c r="D2044" s="0" t="n">
        <v>0.356500741308409</v>
      </c>
      <c r="E2044" s="7" t="n">
        <v>174.803392128557</v>
      </c>
      <c r="F2044" s="7" t="n">
        <v>1873.71796730938</v>
      </c>
    </row>
    <row r="2045" customFormat="false" ht="15.8" hidden="false" customHeight="false" outlineLevel="0" collapsed="false">
      <c r="A2045" s="0" t="s">
        <v>994</v>
      </c>
      <c r="B2045" s="0" t="s">
        <v>155</v>
      </c>
      <c r="C2045" s="0" t="s">
        <v>734</v>
      </c>
      <c r="D2045" s="0" t="n">
        <v>0.0346518720551774</v>
      </c>
      <c r="E2045" s="7" t="n">
        <v>61.287292896322</v>
      </c>
      <c r="F2045" s="7" t="n">
        <v>62.615363853125</v>
      </c>
    </row>
    <row r="2046" customFormat="false" ht="15.8" hidden="false" customHeight="false" outlineLevel="0" collapsed="false">
      <c r="A2046" s="0" t="s">
        <v>994</v>
      </c>
      <c r="B2046" s="0" t="s">
        <v>155</v>
      </c>
      <c r="C2046" s="0" t="s">
        <v>736</v>
      </c>
      <c r="D2046" s="0" t="n">
        <v>0.0721914001149527</v>
      </c>
      <c r="E2046" s="7" t="n">
        <v>68.6708540238518</v>
      </c>
      <c r="F2046" s="7" t="n">
        <v>548.717967309375</v>
      </c>
    </row>
    <row r="2047" customFormat="false" ht="15.8" hidden="false" customHeight="false" outlineLevel="0" collapsed="false">
      <c r="A2047" s="0" t="s">
        <v>994</v>
      </c>
      <c r="B2047" s="0" t="s">
        <v>738</v>
      </c>
      <c r="C2047" s="0" t="s">
        <v>738</v>
      </c>
      <c r="D2047" s="0" t="n">
        <v>0.15</v>
      </c>
      <c r="E2047" s="7" t="n">
        <v>20</v>
      </c>
      <c r="F2047" s="7" t="n">
        <v>0</v>
      </c>
    </row>
    <row r="2048" customFormat="false" ht="15.8" hidden="false" customHeight="false" outlineLevel="0" collapsed="false">
      <c r="A2048" s="0" t="s">
        <v>995</v>
      </c>
      <c r="B2048" s="0" t="s">
        <v>155</v>
      </c>
      <c r="C2048" s="0" t="s">
        <v>732</v>
      </c>
      <c r="D2048" s="0" t="n">
        <v>0.356500741308409</v>
      </c>
      <c r="E2048" s="7" t="n">
        <v>174.803392128557</v>
      </c>
      <c r="F2048" s="7" t="n">
        <v>1873.71796730938</v>
      </c>
    </row>
    <row r="2049" customFormat="false" ht="15.8" hidden="false" customHeight="false" outlineLevel="0" collapsed="false">
      <c r="A2049" s="0" t="s">
        <v>995</v>
      </c>
      <c r="B2049" s="0" t="s">
        <v>155</v>
      </c>
      <c r="C2049" s="0" t="s">
        <v>734</v>
      </c>
      <c r="D2049" s="0" t="n">
        <v>0.0346518720551774</v>
      </c>
      <c r="E2049" s="7" t="n">
        <v>61.287292896322</v>
      </c>
      <c r="F2049" s="7" t="n">
        <v>62.615363853125</v>
      </c>
    </row>
    <row r="2050" customFormat="false" ht="15.8" hidden="false" customHeight="false" outlineLevel="0" collapsed="false">
      <c r="A2050" s="0" t="s">
        <v>995</v>
      </c>
      <c r="B2050" s="0" t="s">
        <v>155</v>
      </c>
      <c r="C2050" s="0" t="s">
        <v>736</v>
      </c>
      <c r="D2050" s="0" t="n">
        <v>0.0721914001149527</v>
      </c>
      <c r="E2050" s="7" t="n">
        <v>68.6708540238518</v>
      </c>
      <c r="F2050" s="7" t="n">
        <v>548.717967309375</v>
      </c>
    </row>
    <row r="2051" customFormat="false" ht="15.8" hidden="false" customHeight="false" outlineLevel="0" collapsed="false">
      <c r="A2051" s="0" t="s">
        <v>995</v>
      </c>
      <c r="B2051" s="0" t="s">
        <v>738</v>
      </c>
      <c r="C2051" s="0" t="s">
        <v>738</v>
      </c>
      <c r="D2051" s="0" t="n">
        <v>0.15</v>
      </c>
      <c r="E2051" s="7" t="n">
        <v>20</v>
      </c>
      <c r="F2051" s="7" t="n">
        <v>0</v>
      </c>
    </row>
    <row r="2052" customFormat="false" ht="15.8" hidden="false" customHeight="false" outlineLevel="0" collapsed="false">
      <c r="A2052" s="0" t="s">
        <v>996</v>
      </c>
      <c r="B2052" s="0" t="s">
        <v>155</v>
      </c>
      <c r="C2052" s="0" t="s">
        <v>732</v>
      </c>
      <c r="D2052" s="0" t="n">
        <v>0.356500741308409</v>
      </c>
      <c r="E2052" s="7" t="n">
        <v>174.803392128557</v>
      </c>
      <c r="F2052" s="7" t="n">
        <v>1873.71796730938</v>
      </c>
    </row>
    <row r="2053" customFormat="false" ht="15.8" hidden="false" customHeight="false" outlineLevel="0" collapsed="false">
      <c r="A2053" s="0" t="s">
        <v>996</v>
      </c>
      <c r="B2053" s="0" t="s">
        <v>155</v>
      </c>
      <c r="C2053" s="0" t="s">
        <v>734</v>
      </c>
      <c r="D2053" s="0" t="n">
        <v>0.0346518720551774</v>
      </c>
      <c r="E2053" s="7" t="n">
        <v>61.287292896322</v>
      </c>
      <c r="F2053" s="7" t="n">
        <v>62.615363853125</v>
      </c>
    </row>
    <row r="2054" customFormat="false" ht="15.8" hidden="false" customHeight="false" outlineLevel="0" collapsed="false">
      <c r="A2054" s="0" t="s">
        <v>996</v>
      </c>
      <c r="B2054" s="0" t="s">
        <v>155</v>
      </c>
      <c r="C2054" s="0" t="s">
        <v>736</v>
      </c>
      <c r="D2054" s="0" t="n">
        <v>0.0721914001149527</v>
      </c>
      <c r="E2054" s="7" t="n">
        <v>68.6708540238518</v>
      </c>
      <c r="F2054" s="7" t="n">
        <v>548.717967309375</v>
      </c>
    </row>
    <row r="2055" customFormat="false" ht="15.8" hidden="false" customHeight="false" outlineLevel="0" collapsed="false">
      <c r="A2055" s="0" t="s">
        <v>996</v>
      </c>
      <c r="B2055" s="0" t="s">
        <v>738</v>
      </c>
      <c r="C2055" s="0" t="s">
        <v>738</v>
      </c>
      <c r="D2055" s="0" t="n">
        <v>0.15</v>
      </c>
      <c r="E2055" s="7" t="n">
        <v>20</v>
      </c>
      <c r="F2055" s="7" t="n">
        <v>0</v>
      </c>
    </row>
    <row r="2056" customFormat="false" ht="15.8" hidden="false" customHeight="false" outlineLevel="0" collapsed="false">
      <c r="A2056" s="0" t="s">
        <v>997</v>
      </c>
      <c r="B2056" s="0" t="s">
        <v>155</v>
      </c>
      <c r="C2056" s="0" t="s">
        <v>732</v>
      </c>
      <c r="D2056" s="0" t="n">
        <v>0.356500741308409</v>
      </c>
      <c r="E2056" s="7" t="n">
        <v>174.803392128557</v>
      </c>
      <c r="F2056" s="7" t="n">
        <v>1873.71796730938</v>
      </c>
    </row>
    <row r="2057" customFormat="false" ht="15.8" hidden="false" customHeight="false" outlineLevel="0" collapsed="false">
      <c r="A2057" s="0" t="s">
        <v>997</v>
      </c>
      <c r="B2057" s="0" t="s">
        <v>155</v>
      </c>
      <c r="C2057" s="0" t="s">
        <v>734</v>
      </c>
      <c r="D2057" s="0" t="n">
        <v>0.0346518720551774</v>
      </c>
      <c r="E2057" s="7" t="n">
        <v>61.287292896322</v>
      </c>
      <c r="F2057" s="7" t="n">
        <v>62.615363853125</v>
      </c>
    </row>
    <row r="2058" customFormat="false" ht="15.8" hidden="false" customHeight="false" outlineLevel="0" collapsed="false">
      <c r="A2058" s="0" t="s">
        <v>997</v>
      </c>
      <c r="B2058" s="0" t="s">
        <v>155</v>
      </c>
      <c r="C2058" s="0" t="s">
        <v>736</v>
      </c>
      <c r="D2058" s="0" t="n">
        <v>0.0721914001149527</v>
      </c>
      <c r="E2058" s="7" t="n">
        <v>68.6708540238518</v>
      </c>
      <c r="F2058" s="7" t="n">
        <v>548.717967309375</v>
      </c>
    </row>
    <row r="2059" customFormat="false" ht="15.8" hidden="false" customHeight="false" outlineLevel="0" collapsed="false">
      <c r="A2059" s="0" t="s">
        <v>997</v>
      </c>
      <c r="B2059" s="0" t="s">
        <v>738</v>
      </c>
      <c r="C2059" s="0" t="s">
        <v>738</v>
      </c>
      <c r="D2059" s="0" t="n">
        <v>0.15</v>
      </c>
      <c r="E2059" s="7" t="n">
        <v>20</v>
      </c>
      <c r="F2059" s="7" t="n">
        <v>0</v>
      </c>
    </row>
    <row r="2060" customFormat="false" ht="15.8" hidden="false" customHeight="false" outlineLevel="0" collapsed="false">
      <c r="A2060" s="0" t="s">
        <v>998</v>
      </c>
      <c r="B2060" s="0" t="s">
        <v>155</v>
      </c>
      <c r="C2060" s="0" t="s">
        <v>732</v>
      </c>
      <c r="D2060" s="0" t="n">
        <v>0.356500741308409</v>
      </c>
      <c r="E2060" s="7" t="n">
        <v>174.803392128557</v>
      </c>
      <c r="F2060" s="7" t="n">
        <v>1873.71796730938</v>
      </c>
    </row>
    <row r="2061" customFormat="false" ht="15.8" hidden="false" customHeight="false" outlineLevel="0" collapsed="false">
      <c r="A2061" s="0" t="s">
        <v>998</v>
      </c>
      <c r="B2061" s="0" t="s">
        <v>155</v>
      </c>
      <c r="C2061" s="0" t="s">
        <v>734</v>
      </c>
      <c r="D2061" s="0" t="n">
        <v>0.0346518720551774</v>
      </c>
      <c r="E2061" s="7" t="n">
        <v>61.287292896322</v>
      </c>
      <c r="F2061" s="7" t="n">
        <v>62.615363853125</v>
      </c>
    </row>
    <row r="2062" customFormat="false" ht="15.8" hidden="false" customHeight="false" outlineLevel="0" collapsed="false">
      <c r="A2062" s="0" t="s">
        <v>998</v>
      </c>
      <c r="B2062" s="0" t="s">
        <v>155</v>
      </c>
      <c r="C2062" s="0" t="s">
        <v>736</v>
      </c>
      <c r="D2062" s="0" t="n">
        <v>0.0721914001149527</v>
      </c>
      <c r="E2062" s="7" t="n">
        <v>68.6708540238518</v>
      </c>
      <c r="F2062" s="7" t="n">
        <v>548.717967309375</v>
      </c>
    </row>
    <row r="2063" customFormat="false" ht="15.8" hidden="false" customHeight="false" outlineLevel="0" collapsed="false">
      <c r="A2063" s="0" t="s">
        <v>998</v>
      </c>
      <c r="B2063" s="0" t="s">
        <v>738</v>
      </c>
      <c r="C2063" s="0" t="s">
        <v>738</v>
      </c>
      <c r="D2063" s="0" t="n">
        <v>0.15</v>
      </c>
      <c r="E2063" s="7" t="n">
        <v>20</v>
      </c>
      <c r="F2063" s="7" t="n">
        <v>0</v>
      </c>
    </row>
    <row r="2064" customFormat="false" ht="15.8" hidden="false" customHeight="false" outlineLevel="0" collapsed="false">
      <c r="A2064" s="0" t="s">
        <v>383</v>
      </c>
      <c r="B2064" s="0" t="s">
        <v>155</v>
      </c>
      <c r="C2064" s="0" t="s">
        <v>734</v>
      </c>
      <c r="D2064" s="0" t="n">
        <v>0.0970667186184336</v>
      </c>
      <c r="E2064" s="7" t="n">
        <v>297.49999965</v>
      </c>
      <c r="F2064" s="7" t="n">
        <v>744.81249912375</v>
      </c>
    </row>
    <row r="2065" customFormat="false" ht="15.8" hidden="false" customHeight="false" outlineLevel="0" collapsed="false">
      <c r="A2065" s="0" t="s">
        <v>383</v>
      </c>
      <c r="B2065" s="0" t="s">
        <v>239</v>
      </c>
      <c r="C2065" s="0" t="s">
        <v>735</v>
      </c>
      <c r="D2065" s="0" t="n">
        <v>0.0870742333048601</v>
      </c>
      <c r="E2065" s="7" t="n">
        <v>297.49999965</v>
      </c>
      <c r="F2065" s="7" t="n">
        <v>744.81249912375</v>
      </c>
    </row>
    <row r="2066" customFormat="false" ht="15.8" hidden="false" customHeight="false" outlineLevel="0" collapsed="false">
      <c r="A2066" s="0" t="s">
        <v>383</v>
      </c>
      <c r="B2066" s="0" t="s">
        <v>155</v>
      </c>
      <c r="C2066" s="0" t="s">
        <v>736</v>
      </c>
      <c r="D2066" s="0" t="n">
        <v>0.20222233045507</v>
      </c>
      <c r="E2066" s="7" t="n">
        <v>300.74999965</v>
      </c>
      <c r="F2066" s="7" t="n">
        <v>872.68749912375</v>
      </c>
    </row>
    <row r="2067" customFormat="false" ht="15.8" hidden="false" customHeight="false" outlineLevel="0" collapsed="false">
      <c r="A2067" s="0" t="s">
        <v>383</v>
      </c>
      <c r="B2067" s="0" t="s">
        <v>239</v>
      </c>
      <c r="C2067" s="0" t="s">
        <v>737</v>
      </c>
      <c r="D2067" s="0" t="n">
        <v>0.181404652718458</v>
      </c>
      <c r="E2067" s="7" t="n">
        <v>297.49999965</v>
      </c>
      <c r="F2067" s="7" t="n">
        <v>744.81249912375</v>
      </c>
    </row>
    <row r="2068" customFormat="false" ht="15.8" hidden="false" customHeight="false" outlineLevel="0" collapsed="false">
      <c r="A2068" s="0" t="s">
        <v>383</v>
      </c>
      <c r="B2068" s="0" t="s">
        <v>155</v>
      </c>
      <c r="C2068" s="0" t="s">
        <v>732</v>
      </c>
      <c r="D2068" s="0" t="n">
        <v>0.898765913133644</v>
      </c>
      <c r="E2068" s="7" t="n">
        <v>426.74999965</v>
      </c>
      <c r="F2068" s="7" t="n">
        <v>4045.18749912375</v>
      </c>
    </row>
    <row r="2069" customFormat="false" ht="15.8" hidden="false" customHeight="false" outlineLevel="0" collapsed="false">
      <c r="A2069" s="0" t="s">
        <v>383</v>
      </c>
      <c r="B2069" s="0" t="s">
        <v>239</v>
      </c>
      <c r="C2069" s="0" t="s">
        <v>733</v>
      </c>
      <c r="D2069" s="0" t="n">
        <v>0.725618610873834</v>
      </c>
      <c r="E2069" s="7" t="n">
        <v>342.49999965</v>
      </c>
      <c r="F2069" s="7" t="n">
        <v>744.81249912375</v>
      </c>
    </row>
    <row r="2070" customFormat="false" ht="15.8" hidden="false" customHeight="false" outlineLevel="0" collapsed="false">
      <c r="A2070" s="0" t="s">
        <v>383</v>
      </c>
      <c r="B2070" s="0" t="s">
        <v>738</v>
      </c>
      <c r="C2070" s="0" t="s">
        <v>738</v>
      </c>
      <c r="D2070" s="0" t="n">
        <v>0.15</v>
      </c>
      <c r="E2070" s="7" t="n">
        <v>20</v>
      </c>
      <c r="F2070" s="7" t="n">
        <v>0</v>
      </c>
    </row>
    <row r="2071" customFormat="false" ht="15.8" hidden="false" customHeight="false" outlineLevel="0" collapsed="false">
      <c r="A2071" s="0" t="s">
        <v>538</v>
      </c>
      <c r="B2071" s="0" t="s">
        <v>155</v>
      </c>
      <c r="C2071" s="0" t="s">
        <v>734</v>
      </c>
      <c r="D2071" s="0" t="n">
        <v>0.0970773036640525</v>
      </c>
      <c r="E2071" s="7" t="n">
        <v>297.49999965</v>
      </c>
      <c r="F2071" s="7" t="n">
        <v>744.81249912375</v>
      </c>
    </row>
    <row r="2072" customFormat="false" ht="15.8" hidden="false" customHeight="false" outlineLevel="0" collapsed="false">
      <c r="A2072" s="0" t="s">
        <v>538</v>
      </c>
      <c r="B2072" s="0" t="s">
        <v>239</v>
      </c>
      <c r="C2072" s="0" t="s">
        <v>735</v>
      </c>
      <c r="D2072" s="0" t="n">
        <v>0.0871199393884234</v>
      </c>
      <c r="E2072" s="7" t="n">
        <v>297.49999965</v>
      </c>
      <c r="F2072" s="7" t="n">
        <v>744.81249912375</v>
      </c>
    </row>
    <row r="2073" customFormat="false" ht="15.8" hidden="false" customHeight="false" outlineLevel="0" collapsed="false">
      <c r="A2073" s="0" t="s">
        <v>538</v>
      </c>
      <c r="B2073" s="0" t="s">
        <v>155</v>
      </c>
      <c r="C2073" s="0" t="s">
        <v>736</v>
      </c>
      <c r="D2073" s="0" t="n">
        <v>0.202244382633443</v>
      </c>
      <c r="E2073" s="7" t="n">
        <v>300.74999965</v>
      </c>
      <c r="F2073" s="7" t="n">
        <v>872.68749912375</v>
      </c>
    </row>
    <row r="2074" customFormat="false" ht="15.8" hidden="false" customHeight="false" outlineLevel="0" collapsed="false">
      <c r="A2074" s="0" t="s">
        <v>538</v>
      </c>
      <c r="B2074" s="0" t="s">
        <v>239</v>
      </c>
      <c r="C2074" s="0" t="s">
        <v>737</v>
      </c>
      <c r="D2074" s="0" t="n">
        <v>0.181499873725882</v>
      </c>
      <c r="E2074" s="7" t="n">
        <v>297.49999965</v>
      </c>
      <c r="F2074" s="7" t="n">
        <v>744.81249912375</v>
      </c>
    </row>
    <row r="2075" customFormat="false" ht="15.8" hidden="false" customHeight="false" outlineLevel="0" collapsed="false">
      <c r="A2075" s="0" t="s">
        <v>538</v>
      </c>
      <c r="B2075" s="0" t="s">
        <v>155</v>
      </c>
      <c r="C2075" s="0" t="s">
        <v>732</v>
      </c>
      <c r="D2075" s="0" t="n">
        <v>0.898863922815301</v>
      </c>
      <c r="E2075" s="7" t="n">
        <v>426.74999965</v>
      </c>
      <c r="F2075" s="7" t="n">
        <v>4045.18749912375</v>
      </c>
    </row>
    <row r="2076" customFormat="false" ht="15.8" hidden="false" customHeight="false" outlineLevel="0" collapsed="false">
      <c r="A2076" s="0" t="s">
        <v>538</v>
      </c>
      <c r="B2076" s="0" t="s">
        <v>239</v>
      </c>
      <c r="C2076" s="0" t="s">
        <v>733</v>
      </c>
      <c r="D2076" s="0" t="n">
        <v>0.725999494903528</v>
      </c>
      <c r="E2076" s="7" t="n">
        <v>342.49999965</v>
      </c>
      <c r="F2076" s="7" t="n">
        <v>744.81249912375</v>
      </c>
    </row>
    <row r="2077" customFormat="false" ht="15.8" hidden="false" customHeight="false" outlineLevel="0" collapsed="false">
      <c r="A2077" s="0" t="s">
        <v>538</v>
      </c>
      <c r="B2077" s="0" t="s">
        <v>738</v>
      </c>
      <c r="C2077" s="0" t="s">
        <v>738</v>
      </c>
      <c r="D2077" s="0" t="n">
        <v>0.15</v>
      </c>
      <c r="E2077" s="7" t="n">
        <v>20</v>
      </c>
      <c r="F2077" s="7" t="n">
        <v>0</v>
      </c>
    </row>
    <row r="2078" customFormat="false" ht="15.8" hidden="false" customHeight="false" outlineLevel="0" collapsed="false">
      <c r="A2078" s="0" t="s">
        <v>685</v>
      </c>
      <c r="B2078" s="0" t="s">
        <v>155</v>
      </c>
      <c r="C2078" s="0" t="s">
        <v>734</v>
      </c>
      <c r="D2078" s="0" t="n">
        <v>0.0971035881401056</v>
      </c>
      <c r="E2078" s="7" t="n">
        <v>297.49999965</v>
      </c>
      <c r="F2078" s="7" t="n">
        <v>744.81249912375</v>
      </c>
    </row>
    <row r="2079" customFormat="false" ht="15.8" hidden="false" customHeight="false" outlineLevel="0" collapsed="false">
      <c r="A2079" s="0" t="s">
        <v>685</v>
      </c>
      <c r="B2079" s="0" t="s">
        <v>239</v>
      </c>
      <c r="C2079" s="0" t="s">
        <v>735</v>
      </c>
      <c r="D2079" s="0" t="n">
        <v>0.0870851230895924</v>
      </c>
      <c r="E2079" s="7" t="n">
        <v>297.49999965</v>
      </c>
      <c r="F2079" s="7" t="n">
        <v>744.81249912375</v>
      </c>
    </row>
    <row r="2080" customFormat="false" ht="15.8" hidden="false" customHeight="false" outlineLevel="0" collapsed="false">
      <c r="A2080" s="0" t="s">
        <v>685</v>
      </c>
      <c r="B2080" s="0" t="s">
        <v>155</v>
      </c>
      <c r="C2080" s="0" t="s">
        <v>736</v>
      </c>
      <c r="D2080" s="0" t="n">
        <v>0.202299141958553</v>
      </c>
      <c r="E2080" s="7" t="n">
        <v>300.74999965</v>
      </c>
      <c r="F2080" s="7" t="n">
        <v>872.68749912375</v>
      </c>
    </row>
    <row r="2081" customFormat="false" ht="15.8" hidden="false" customHeight="false" outlineLevel="0" collapsed="false">
      <c r="A2081" s="0" t="s">
        <v>685</v>
      </c>
      <c r="B2081" s="0" t="s">
        <v>239</v>
      </c>
      <c r="C2081" s="0" t="s">
        <v>737</v>
      </c>
      <c r="D2081" s="0" t="n">
        <v>0.181427339769984</v>
      </c>
      <c r="E2081" s="7" t="n">
        <v>297.49999965</v>
      </c>
      <c r="F2081" s="7" t="n">
        <v>744.81249912375</v>
      </c>
    </row>
    <row r="2082" customFormat="false" ht="15.8" hidden="false" customHeight="false" outlineLevel="0" collapsed="false">
      <c r="A2082" s="0" t="s">
        <v>685</v>
      </c>
      <c r="B2082" s="0" t="s">
        <v>155</v>
      </c>
      <c r="C2082" s="0" t="s">
        <v>732</v>
      </c>
      <c r="D2082" s="0" t="n">
        <v>0.89910729759357</v>
      </c>
      <c r="E2082" s="7" t="n">
        <v>426.74999965</v>
      </c>
      <c r="F2082" s="7" t="n">
        <v>4045.18749912375</v>
      </c>
    </row>
    <row r="2083" customFormat="false" ht="15.8" hidden="false" customHeight="false" outlineLevel="0" collapsed="false">
      <c r="A2083" s="0" t="s">
        <v>685</v>
      </c>
      <c r="B2083" s="0" t="s">
        <v>239</v>
      </c>
      <c r="C2083" s="0" t="s">
        <v>733</v>
      </c>
      <c r="D2083" s="0" t="n">
        <v>0.725709359079937</v>
      </c>
      <c r="E2083" s="7" t="n">
        <v>342.49999965</v>
      </c>
      <c r="F2083" s="7" t="n">
        <v>744.81249912375</v>
      </c>
    </row>
    <row r="2084" customFormat="false" ht="15.8" hidden="false" customHeight="false" outlineLevel="0" collapsed="false">
      <c r="A2084" s="0" t="s">
        <v>685</v>
      </c>
      <c r="B2084" s="0" t="s">
        <v>738</v>
      </c>
      <c r="C2084" s="0" t="s">
        <v>738</v>
      </c>
      <c r="D2084" s="0" t="n">
        <v>0.15</v>
      </c>
      <c r="E2084" s="7" t="n">
        <v>20</v>
      </c>
      <c r="F2084" s="7" t="n">
        <v>0</v>
      </c>
    </row>
    <row r="2085" customFormat="false" ht="15.8" hidden="false" customHeight="false" outlineLevel="0" collapsed="false">
      <c r="A2085" s="0" t="s">
        <v>999</v>
      </c>
      <c r="B2085" s="0" t="s">
        <v>155</v>
      </c>
      <c r="C2085" s="0" t="s">
        <v>732</v>
      </c>
      <c r="D2085" s="0" t="n">
        <v>0.356500741308409</v>
      </c>
      <c r="E2085" s="7" t="n">
        <v>174.803392128557</v>
      </c>
      <c r="F2085" s="7" t="n">
        <v>4045.18749912375</v>
      </c>
    </row>
    <row r="2086" customFormat="false" ht="15.8" hidden="false" customHeight="false" outlineLevel="0" collapsed="false">
      <c r="A2086" s="0" t="s">
        <v>999</v>
      </c>
      <c r="B2086" s="0" t="s">
        <v>155</v>
      </c>
      <c r="C2086" s="0" t="s">
        <v>734</v>
      </c>
      <c r="D2086" s="0" t="n">
        <v>0.0346518720551774</v>
      </c>
      <c r="E2086" s="7" t="n">
        <v>61.287292896322</v>
      </c>
      <c r="F2086" s="7" t="n">
        <v>744.81249912375</v>
      </c>
    </row>
    <row r="2087" customFormat="false" ht="15.8" hidden="false" customHeight="false" outlineLevel="0" collapsed="false">
      <c r="A2087" s="0" t="s">
        <v>999</v>
      </c>
      <c r="B2087" s="0" t="s">
        <v>155</v>
      </c>
      <c r="C2087" s="0" t="s">
        <v>736</v>
      </c>
      <c r="D2087" s="0" t="n">
        <v>0.0721914001149527</v>
      </c>
      <c r="E2087" s="7" t="n">
        <v>68.6708540238518</v>
      </c>
      <c r="F2087" s="7" t="n">
        <v>872.68749912375</v>
      </c>
    </row>
    <row r="2088" customFormat="false" ht="15.8" hidden="false" customHeight="false" outlineLevel="0" collapsed="false">
      <c r="A2088" s="0" t="s">
        <v>999</v>
      </c>
      <c r="B2088" s="0" t="s">
        <v>738</v>
      </c>
      <c r="C2088" s="0" t="s">
        <v>738</v>
      </c>
      <c r="D2088" s="0" t="n">
        <v>0.15</v>
      </c>
      <c r="E2088" s="7" t="n">
        <v>20</v>
      </c>
      <c r="F2088" s="7" t="n">
        <v>0</v>
      </c>
    </row>
    <row r="2089" customFormat="false" ht="15.8" hidden="false" customHeight="false" outlineLevel="0" collapsed="false">
      <c r="A2089" s="0" t="s">
        <v>1000</v>
      </c>
      <c r="B2089" s="0" t="s">
        <v>155</v>
      </c>
      <c r="C2089" s="0" t="s">
        <v>732</v>
      </c>
      <c r="D2089" s="0" t="n">
        <v>0.356500741308409</v>
      </c>
      <c r="E2089" s="7" t="n">
        <v>174.803392128557</v>
      </c>
      <c r="F2089" s="7" t="n">
        <v>4045.18749912375</v>
      </c>
    </row>
    <row r="2090" customFormat="false" ht="15.8" hidden="false" customHeight="false" outlineLevel="0" collapsed="false">
      <c r="A2090" s="0" t="s">
        <v>1000</v>
      </c>
      <c r="B2090" s="0" t="s">
        <v>155</v>
      </c>
      <c r="C2090" s="0" t="s">
        <v>734</v>
      </c>
      <c r="D2090" s="0" t="n">
        <v>0.0346518720551774</v>
      </c>
      <c r="E2090" s="7" t="n">
        <v>61.287292896322</v>
      </c>
      <c r="F2090" s="7" t="n">
        <v>744.81249912375</v>
      </c>
    </row>
    <row r="2091" customFormat="false" ht="15.8" hidden="false" customHeight="false" outlineLevel="0" collapsed="false">
      <c r="A2091" s="0" t="s">
        <v>1000</v>
      </c>
      <c r="B2091" s="0" t="s">
        <v>155</v>
      </c>
      <c r="C2091" s="0" t="s">
        <v>736</v>
      </c>
      <c r="D2091" s="0" t="n">
        <v>0.0721914001149527</v>
      </c>
      <c r="E2091" s="7" t="n">
        <v>68.6708540238518</v>
      </c>
      <c r="F2091" s="7" t="n">
        <v>872.68749912375</v>
      </c>
    </row>
    <row r="2092" customFormat="false" ht="15.8" hidden="false" customHeight="false" outlineLevel="0" collapsed="false">
      <c r="A2092" s="0" t="s">
        <v>1000</v>
      </c>
      <c r="B2092" s="0" t="s">
        <v>738</v>
      </c>
      <c r="C2092" s="0" t="s">
        <v>738</v>
      </c>
      <c r="D2092" s="0" t="n">
        <v>0.15</v>
      </c>
      <c r="E2092" s="7" t="n">
        <v>20</v>
      </c>
      <c r="F2092" s="7" t="n">
        <v>0</v>
      </c>
    </row>
    <row r="2093" customFormat="false" ht="15.8" hidden="false" customHeight="false" outlineLevel="0" collapsed="false">
      <c r="A2093" s="0" t="s">
        <v>1001</v>
      </c>
      <c r="B2093" s="0" t="s">
        <v>155</v>
      </c>
      <c r="C2093" s="0" t="s">
        <v>732</v>
      </c>
      <c r="D2093" s="0" t="n">
        <v>0.356500741308409</v>
      </c>
      <c r="E2093" s="7" t="n">
        <v>174.803392128557</v>
      </c>
      <c r="F2093" s="7" t="n">
        <v>4045.18749912375</v>
      </c>
    </row>
    <row r="2094" customFormat="false" ht="15.8" hidden="false" customHeight="false" outlineLevel="0" collapsed="false">
      <c r="A2094" s="0" t="s">
        <v>1001</v>
      </c>
      <c r="B2094" s="0" t="s">
        <v>155</v>
      </c>
      <c r="C2094" s="0" t="s">
        <v>734</v>
      </c>
      <c r="D2094" s="0" t="n">
        <v>0.0346518720551774</v>
      </c>
      <c r="E2094" s="7" t="n">
        <v>61.287292896322</v>
      </c>
      <c r="F2094" s="7" t="n">
        <v>744.81249912375</v>
      </c>
    </row>
    <row r="2095" customFormat="false" ht="15.8" hidden="false" customHeight="false" outlineLevel="0" collapsed="false">
      <c r="A2095" s="0" t="s">
        <v>1001</v>
      </c>
      <c r="B2095" s="0" t="s">
        <v>155</v>
      </c>
      <c r="C2095" s="0" t="s">
        <v>736</v>
      </c>
      <c r="D2095" s="0" t="n">
        <v>0.0721914001149527</v>
      </c>
      <c r="E2095" s="7" t="n">
        <v>68.6708540238518</v>
      </c>
      <c r="F2095" s="7" t="n">
        <v>872.68749912375</v>
      </c>
    </row>
    <row r="2096" customFormat="false" ht="15.8" hidden="false" customHeight="false" outlineLevel="0" collapsed="false">
      <c r="A2096" s="0" t="s">
        <v>1001</v>
      </c>
      <c r="B2096" s="0" t="s">
        <v>738</v>
      </c>
      <c r="C2096" s="0" t="s">
        <v>738</v>
      </c>
      <c r="D2096" s="0" t="n">
        <v>0.15</v>
      </c>
      <c r="E2096" s="7" t="n">
        <v>20</v>
      </c>
      <c r="F2096" s="7" t="n">
        <v>0</v>
      </c>
    </row>
    <row r="2097" customFormat="false" ht="15.8" hidden="false" customHeight="false" outlineLevel="0" collapsed="false">
      <c r="A2097" s="0" t="s">
        <v>1002</v>
      </c>
      <c r="B2097" s="0" t="s">
        <v>155</v>
      </c>
      <c r="C2097" s="0" t="s">
        <v>732</v>
      </c>
      <c r="D2097" s="0" t="n">
        <v>0.356500741308409</v>
      </c>
      <c r="E2097" s="7" t="n">
        <v>174.803392128557</v>
      </c>
      <c r="F2097" s="7" t="n">
        <v>4045.18749912375</v>
      </c>
    </row>
    <row r="2098" customFormat="false" ht="15.8" hidden="false" customHeight="false" outlineLevel="0" collapsed="false">
      <c r="A2098" s="0" t="s">
        <v>1002</v>
      </c>
      <c r="B2098" s="0" t="s">
        <v>155</v>
      </c>
      <c r="C2098" s="0" t="s">
        <v>734</v>
      </c>
      <c r="D2098" s="0" t="n">
        <v>0.0346518720551774</v>
      </c>
      <c r="E2098" s="7" t="n">
        <v>61.287292896322</v>
      </c>
      <c r="F2098" s="7" t="n">
        <v>744.81249912375</v>
      </c>
    </row>
    <row r="2099" customFormat="false" ht="15.8" hidden="false" customHeight="false" outlineLevel="0" collapsed="false">
      <c r="A2099" s="0" t="s">
        <v>1002</v>
      </c>
      <c r="B2099" s="0" t="s">
        <v>155</v>
      </c>
      <c r="C2099" s="0" t="s">
        <v>736</v>
      </c>
      <c r="D2099" s="0" t="n">
        <v>0.0721914001149527</v>
      </c>
      <c r="E2099" s="7" t="n">
        <v>68.6708540238518</v>
      </c>
      <c r="F2099" s="7" t="n">
        <v>872.68749912375</v>
      </c>
    </row>
    <row r="2100" customFormat="false" ht="15.8" hidden="false" customHeight="false" outlineLevel="0" collapsed="false">
      <c r="A2100" s="0" t="s">
        <v>1002</v>
      </c>
      <c r="B2100" s="0" t="s">
        <v>738</v>
      </c>
      <c r="C2100" s="0" t="s">
        <v>738</v>
      </c>
      <c r="D2100" s="0" t="n">
        <v>0.15</v>
      </c>
      <c r="E2100" s="7" t="n">
        <v>20</v>
      </c>
      <c r="F2100" s="7" t="n">
        <v>0</v>
      </c>
    </row>
    <row r="2101" customFormat="false" ht="15.8" hidden="false" customHeight="false" outlineLevel="0" collapsed="false">
      <c r="A2101" s="0" t="s">
        <v>1003</v>
      </c>
      <c r="B2101" s="0" t="s">
        <v>155</v>
      </c>
      <c r="C2101" s="0" t="s">
        <v>732</v>
      </c>
      <c r="D2101" s="0" t="n">
        <v>0.356500741308409</v>
      </c>
      <c r="E2101" s="7" t="n">
        <v>174.803392128557</v>
      </c>
      <c r="F2101" s="7" t="n">
        <v>4045.18749912375</v>
      </c>
    </row>
    <row r="2102" customFormat="false" ht="15.8" hidden="false" customHeight="false" outlineLevel="0" collapsed="false">
      <c r="A2102" s="0" t="s">
        <v>1003</v>
      </c>
      <c r="B2102" s="0" t="s">
        <v>155</v>
      </c>
      <c r="C2102" s="0" t="s">
        <v>734</v>
      </c>
      <c r="D2102" s="0" t="n">
        <v>0.0346518720551774</v>
      </c>
      <c r="E2102" s="7" t="n">
        <v>61.287292896322</v>
      </c>
      <c r="F2102" s="7" t="n">
        <v>744.81249912375</v>
      </c>
    </row>
    <row r="2103" customFormat="false" ht="15.8" hidden="false" customHeight="false" outlineLevel="0" collapsed="false">
      <c r="A2103" s="0" t="s">
        <v>1003</v>
      </c>
      <c r="B2103" s="0" t="s">
        <v>155</v>
      </c>
      <c r="C2103" s="0" t="s">
        <v>736</v>
      </c>
      <c r="D2103" s="0" t="n">
        <v>0.0721914001149527</v>
      </c>
      <c r="E2103" s="7" t="n">
        <v>68.6708540238518</v>
      </c>
      <c r="F2103" s="7" t="n">
        <v>872.68749912375</v>
      </c>
    </row>
    <row r="2104" customFormat="false" ht="15.8" hidden="false" customHeight="false" outlineLevel="0" collapsed="false">
      <c r="A2104" s="0" t="s">
        <v>1003</v>
      </c>
      <c r="B2104" s="0" t="s">
        <v>738</v>
      </c>
      <c r="C2104" s="0" t="s">
        <v>738</v>
      </c>
      <c r="D2104" s="0" t="n">
        <v>0.15</v>
      </c>
      <c r="E2104" s="7" t="n">
        <v>20</v>
      </c>
      <c r="F2104" s="7" t="n">
        <v>0</v>
      </c>
    </row>
    <row r="2105" customFormat="false" ht="15.8" hidden="false" customHeight="false" outlineLevel="0" collapsed="false">
      <c r="A2105" s="0" t="s">
        <v>386</v>
      </c>
      <c r="B2105" s="0" t="s">
        <v>155</v>
      </c>
      <c r="C2105" s="0" t="s">
        <v>734</v>
      </c>
      <c r="D2105" s="0" t="n">
        <v>0.0631141378778777</v>
      </c>
      <c r="E2105" s="7" t="n">
        <v>31.5</v>
      </c>
      <c r="F2105" s="7" t="n">
        <v>78.8625</v>
      </c>
    </row>
    <row r="2106" customFormat="false" ht="15.8" hidden="false" customHeight="false" outlineLevel="0" collapsed="false">
      <c r="A2106" s="0" t="s">
        <v>386</v>
      </c>
      <c r="B2106" s="0" t="s">
        <v>239</v>
      </c>
      <c r="C2106" s="0" t="s">
        <v>735</v>
      </c>
      <c r="D2106" s="0" t="n">
        <v>0</v>
      </c>
      <c r="E2106" s="7" t="n">
        <v>0</v>
      </c>
      <c r="F2106" s="7" t="n">
        <v>0</v>
      </c>
    </row>
    <row r="2107" customFormat="false" ht="15.8" hidden="false" customHeight="false" outlineLevel="0" collapsed="false">
      <c r="A2107" s="0" t="s">
        <v>386</v>
      </c>
      <c r="B2107" s="0" t="s">
        <v>155</v>
      </c>
      <c r="C2107" s="0" t="s">
        <v>736</v>
      </c>
      <c r="D2107" s="0" t="n">
        <v>0.131487787245579</v>
      </c>
      <c r="E2107" s="7" t="n">
        <v>61.8333333</v>
      </c>
      <c r="F2107" s="7" t="n">
        <v>854.6374991475</v>
      </c>
    </row>
    <row r="2108" customFormat="false" ht="15.8" hidden="false" customHeight="false" outlineLevel="0" collapsed="false">
      <c r="A2108" s="0" t="s">
        <v>386</v>
      </c>
      <c r="B2108" s="0" t="s">
        <v>239</v>
      </c>
      <c r="C2108" s="0" t="s">
        <v>737</v>
      </c>
      <c r="D2108" s="0" t="n">
        <v>0</v>
      </c>
      <c r="E2108" s="7" t="n">
        <v>0</v>
      </c>
      <c r="F2108" s="7" t="n">
        <v>0</v>
      </c>
    </row>
    <row r="2109" customFormat="false" ht="15.8" hidden="false" customHeight="false" outlineLevel="0" collapsed="false">
      <c r="A2109" s="0" t="s">
        <v>386</v>
      </c>
      <c r="B2109" s="0" t="s">
        <v>155</v>
      </c>
      <c r="C2109" s="0" t="s">
        <v>732</v>
      </c>
      <c r="D2109" s="0" t="n">
        <v>0.584390165535905</v>
      </c>
      <c r="E2109" s="7" t="n">
        <v>252.8333333</v>
      </c>
      <c r="F2109" s="7" t="n">
        <v>2365.8874991475</v>
      </c>
    </row>
    <row r="2110" customFormat="false" ht="15.8" hidden="false" customHeight="false" outlineLevel="0" collapsed="false">
      <c r="A2110" s="0" t="s">
        <v>386</v>
      </c>
      <c r="B2110" s="0" t="s">
        <v>239</v>
      </c>
      <c r="C2110" s="0" t="s">
        <v>733</v>
      </c>
      <c r="D2110" s="0" t="n">
        <v>0.290624034322908</v>
      </c>
      <c r="E2110" s="7" t="n">
        <v>95</v>
      </c>
      <c r="F2110" s="7" t="n">
        <v>0</v>
      </c>
    </row>
    <row r="2111" customFormat="false" ht="15.8" hidden="false" customHeight="false" outlineLevel="0" collapsed="false">
      <c r="A2111" s="0" t="s">
        <v>386</v>
      </c>
      <c r="B2111" s="0" t="s">
        <v>738</v>
      </c>
      <c r="C2111" s="0" t="s">
        <v>738</v>
      </c>
      <c r="D2111" s="0" t="n">
        <v>0.15</v>
      </c>
      <c r="E2111" s="7" t="n">
        <v>20</v>
      </c>
      <c r="F2111" s="7" t="n">
        <v>0</v>
      </c>
    </row>
    <row r="2112" customFormat="false" ht="15.8" hidden="false" customHeight="false" outlineLevel="0" collapsed="false">
      <c r="A2112" s="0" t="s">
        <v>539</v>
      </c>
      <c r="B2112" s="0" t="s">
        <v>155</v>
      </c>
      <c r="C2112" s="0" t="s">
        <v>734</v>
      </c>
      <c r="D2112" s="0" t="n">
        <v>0.0631992526970408</v>
      </c>
      <c r="E2112" s="7" t="n">
        <v>31.5</v>
      </c>
      <c r="F2112" s="7" t="n">
        <v>78.8625</v>
      </c>
    </row>
    <row r="2113" customFormat="false" ht="15.8" hidden="false" customHeight="false" outlineLevel="0" collapsed="false">
      <c r="A2113" s="0" t="s">
        <v>539</v>
      </c>
      <c r="B2113" s="0" t="s">
        <v>239</v>
      </c>
      <c r="C2113" s="0" t="s">
        <v>735</v>
      </c>
      <c r="D2113" s="0" t="n">
        <v>0</v>
      </c>
      <c r="E2113" s="7" t="n">
        <v>0</v>
      </c>
      <c r="F2113" s="7" t="n">
        <v>0</v>
      </c>
    </row>
    <row r="2114" customFormat="false" ht="15.8" hidden="false" customHeight="false" outlineLevel="0" collapsed="false">
      <c r="A2114" s="0" t="s">
        <v>539</v>
      </c>
      <c r="B2114" s="0" t="s">
        <v>155</v>
      </c>
      <c r="C2114" s="0" t="s">
        <v>736</v>
      </c>
      <c r="D2114" s="0" t="n">
        <v>0.131665109785502</v>
      </c>
      <c r="E2114" s="7" t="n">
        <v>61.8333333</v>
      </c>
      <c r="F2114" s="7" t="n">
        <v>854.6374991475</v>
      </c>
    </row>
    <row r="2115" customFormat="false" ht="15.8" hidden="false" customHeight="false" outlineLevel="0" collapsed="false">
      <c r="A2115" s="0" t="s">
        <v>539</v>
      </c>
      <c r="B2115" s="0" t="s">
        <v>239</v>
      </c>
      <c r="C2115" s="0" t="s">
        <v>737</v>
      </c>
      <c r="D2115" s="0" t="n">
        <v>0</v>
      </c>
      <c r="E2115" s="7" t="n">
        <v>0</v>
      </c>
      <c r="F2115" s="7" t="n">
        <v>0</v>
      </c>
    </row>
    <row r="2116" customFormat="false" ht="15.8" hidden="false" customHeight="false" outlineLevel="0" collapsed="false">
      <c r="A2116" s="0" t="s">
        <v>539</v>
      </c>
      <c r="B2116" s="0" t="s">
        <v>155</v>
      </c>
      <c r="C2116" s="0" t="s">
        <v>732</v>
      </c>
      <c r="D2116" s="0" t="n">
        <v>0.585178265713341</v>
      </c>
      <c r="E2116" s="7" t="n">
        <v>252.8333333</v>
      </c>
      <c r="F2116" s="7" t="n">
        <v>2365.8874991475</v>
      </c>
    </row>
    <row r="2117" customFormat="false" ht="15.8" hidden="false" customHeight="false" outlineLevel="0" collapsed="false">
      <c r="A2117" s="0" t="s">
        <v>539</v>
      </c>
      <c r="B2117" s="0" t="s">
        <v>239</v>
      </c>
      <c r="C2117" s="0" t="s">
        <v>733</v>
      </c>
      <c r="D2117" s="0" t="n">
        <v>0.290867500910019</v>
      </c>
      <c r="E2117" s="7" t="n">
        <v>95</v>
      </c>
      <c r="F2117" s="7" t="n">
        <v>0</v>
      </c>
    </row>
    <row r="2118" customFormat="false" ht="15.8" hidden="false" customHeight="false" outlineLevel="0" collapsed="false">
      <c r="A2118" s="0" t="s">
        <v>539</v>
      </c>
      <c r="B2118" s="0" t="s">
        <v>738</v>
      </c>
      <c r="C2118" s="0" t="s">
        <v>738</v>
      </c>
      <c r="D2118" s="0" t="n">
        <v>0.15</v>
      </c>
      <c r="E2118" s="7" t="n">
        <v>20</v>
      </c>
      <c r="F2118" s="7" t="n">
        <v>0</v>
      </c>
    </row>
    <row r="2119" customFormat="false" ht="15.8" hidden="false" customHeight="false" outlineLevel="0" collapsed="false">
      <c r="A2119" s="0" t="s">
        <v>686</v>
      </c>
      <c r="B2119" s="0" t="s">
        <v>155</v>
      </c>
      <c r="C2119" s="0" t="s">
        <v>734</v>
      </c>
      <c r="D2119" s="0" t="n">
        <v>0.063219964218083</v>
      </c>
      <c r="E2119" s="7" t="n">
        <v>31.5</v>
      </c>
      <c r="F2119" s="7" t="n">
        <v>78.8625</v>
      </c>
    </row>
    <row r="2120" customFormat="false" ht="15.8" hidden="false" customHeight="false" outlineLevel="0" collapsed="false">
      <c r="A2120" s="0" t="s">
        <v>686</v>
      </c>
      <c r="B2120" s="0" t="s">
        <v>239</v>
      </c>
      <c r="C2120" s="0" t="s">
        <v>735</v>
      </c>
      <c r="D2120" s="0" t="n">
        <v>0</v>
      </c>
      <c r="E2120" s="7" t="n">
        <v>0</v>
      </c>
      <c r="F2120" s="7" t="n">
        <v>0</v>
      </c>
    </row>
    <row r="2121" customFormat="false" ht="15.8" hidden="false" customHeight="false" outlineLevel="0" collapsed="false">
      <c r="A2121" s="0" t="s">
        <v>686</v>
      </c>
      <c r="B2121" s="0" t="s">
        <v>155</v>
      </c>
      <c r="C2121" s="0" t="s">
        <v>736</v>
      </c>
      <c r="D2121" s="0" t="n">
        <v>0.131708258787673</v>
      </c>
      <c r="E2121" s="7" t="n">
        <v>61.8333333</v>
      </c>
      <c r="F2121" s="7" t="n">
        <v>854.6374991475</v>
      </c>
    </row>
    <row r="2122" customFormat="false" ht="15.8" hidden="false" customHeight="false" outlineLevel="0" collapsed="false">
      <c r="A2122" s="0" t="s">
        <v>686</v>
      </c>
      <c r="B2122" s="0" t="s">
        <v>239</v>
      </c>
      <c r="C2122" s="0" t="s">
        <v>737</v>
      </c>
      <c r="D2122" s="0" t="n">
        <v>0</v>
      </c>
      <c r="E2122" s="7" t="n">
        <v>0</v>
      </c>
      <c r="F2122" s="7" t="n">
        <v>0</v>
      </c>
    </row>
    <row r="2123" customFormat="false" ht="15.8" hidden="false" customHeight="false" outlineLevel="0" collapsed="false">
      <c r="A2123" s="0" t="s">
        <v>686</v>
      </c>
      <c r="B2123" s="0" t="s">
        <v>155</v>
      </c>
      <c r="C2123" s="0" t="s">
        <v>732</v>
      </c>
      <c r="D2123" s="0" t="n">
        <v>0.585370039056324</v>
      </c>
      <c r="E2123" s="7" t="n">
        <v>252.8333333</v>
      </c>
      <c r="F2123" s="7" t="n">
        <v>2365.8874991475</v>
      </c>
    </row>
    <row r="2124" customFormat="false" ht="15.8" hidden="false" customHeight="false" outlineLevel="0" collapsed="false">
      <c r="A2124" s="0" t="s">
        <v>686</v>
      </c>
      <c r="B2124" s="0" t="s">
        <v>239</v>
      </c>
      <c r="C2124" s="0" t="s">
        <v>733</v>
      </c>
      <c r="D2124" s="0" t="n">
        <v>0.290802500424228</v>
      </c>
      <c r="E2124" s="7" t="n">
        <v>95</v>
      </c>
      <c r="F2124" s="7" t="n">
        <v>0</v>
      </c>
    </row>
    <row r="2125" customFormat="false" ht="15.8" hidden="false" customHeight="false" outlineLevel="0" collapsed="false">
      <c r="A2125" s="0" t="s">
        <v>686</v>
      </c>
      <c r="B2125" s="0" t="s">
        <v>738</v>
      </c>
      <c r="C2125" s="0" t="s">
        <v>738</v>
      </c>
      <c r="D2125" s="0" t="n">
        <v>0.15</v>
      </c>
      <c r="E2125" s="7" t="n">
        <v>20</v>
      </c>
      <c r="F2125" s="7" t="n">
        <v>0</v>
      </c>
    </row>
    <row r="2126" customFormat="false" ht="15.8" hidden="false" customHeight="false" outlineLevel="0" collapsed="false">
      <c r="A2126" s="0" t="s">
        <v>1004</v>
      </c>
      <c r="B2126" s="0" t="s">
        <v>155</v>
      </c>
      <c r="C2126" s="0" t="s">
        <v>732</v>
      </c>
      <c r="D2126" s="0" t="n">
        <v>0.356500741308409</v>
      </c>
      <c r="E2126" s="7" t="n">
        <v>174.803392128557</v>
      </c>
      <c r="F2126" s="7" t="n">
        <v>2365.8874991475</v>
      </c>
    </row>
    <row r="2127" customFormat="false" ht="15.8" hidden="false" customHeight="false" outlineLevel="0" collapsed="false">
      <c r="A2127" s="0" t="s">
        <v>1004</v>
      </c>
      <c r="B2127" s="0" t="s">
        <v>155</v>
      </c>
      <c r="C2127" s="0" t="s">
        <v>734</v>
      </c>
      <c r="D2127" s="0" t="n">
        <v>0.0346518720551774</v>
      </c>
      <c r="E2127" s="7" t="n">
        <v>61.287292896322</v>
      </c>
      <c r="F2127" s="7" t="n">
        <v>78.8625</v>
      </c>
    </row>
    <row r="2128" customFormat="false" ht="15.8" hidden="false" customHeight="false" outlineLevel="0" collapsed="false">
      <c r="A2128" s="0" t="s">
        <v>1004</v>
      </c>
      <c r="B2128" s="0" t="s">
        <v>155</v>
      </c>
      <c r="C2128" s="0" t="s">
        <v>736</v>
      </c>
      <c r="D2128" s="0" t="n">
        <v>0.0721914001149527</v>
      </c>
      <c r="E2128" s="7" t="n">
        <v>68.6708540238518</v>
      </c>
      <c r="F2128" s="7" t="n">
        <v>854.6374991475</v>
      </c>
    </row>
    <row r="2129" customFormat="false" ht="15.8" hidden="false" customHeight="false" outlineLevel="0" collapsed="false">
      <c r="A2129" s="0" t="s">
        <v>1004</v>
      </c>
      <c r="B2129" s="0" t="s">
        <v>738</v>
      </c>
      <c r="C2129" s="0" t="s">
        <v>738</v>
      </c>
      <c r="D2129" s="0" t="n">
        <v>0.15</v>
      </c>
      <c r="E2129" s="7" t="n">
        <v>20</v>
      </c>
      <c r="F2129" s="7" t="n">
        <v>0</v>
      </c>
    </row>
    <row r="2130" customFormat="false" ht="15.8" hidden="false" customHeight="false" outlineLevel="0" collapsed="false">
      <c r="A2130" s="0" t="s">
        <v>1005</v>
      </c>
      <c r="B2130" s="0" t="s">
        <v>155</v>
      </c>
      <c r="C2130" s="0" t="s">
        <v>732</v>
      </c>
      <c r="D2130" s="0" t="n">
        <v>0.356500741308409</v>
      </c>
      <c r="E2130" s="7" t="n">
        <v>174.803392128557</v>
      </c>
      <c r="F2130" s="7" t="n">
        <v>2365.8874991475</v>
      </c>
    </row>
    <row r="2131" customFormat="false" ht="15.8" hidden="false" customHeight="false" outlineLevel="0" collapsed="false">
      <c r="A2131" s="0" t="s">
        <v>1005</v>
      </c>
      <c r="B2131" s="0" t="s">
        <v>155</v>
      </c>
      <c r="C2131" s="0" t="s">
        <v>734</v>
      </c>
      <c r="D2131" s="0" t="n">
        <v>0.0346518720551774</v>
      </c>
      <c r="E2131" s="7" t="n">
        <v>61.287292896322</v>
      </c>
      <c r="F2131" s="7" t="n">
        <v>78.8625</v>
      </c>
    </row>
    <row r="2132" customFormat="false" ht="15.8" hidden="false" customHeight="false" outlineLevel="0" collapsed="false">
      <c r="A2132" s="0" t="s">
        <v>1005</v>
      </c>
      <c r="B2132" s="0" t="s">
        <v>155</v>
      </c>
      <c r="C2132" s="0" t="s">
        <v>736</v>
      </c>
      <c r="D2132" s="0" t="n">
        <v>0.0721914001149527</v>
      </c>
      <c r="E2132" s="7" t="n">
        <v>68.6708540238518</v>
      </c>
      <c r="F2132" s="7" t="n">
        <v>854.6374991475</v>
      </c>
    </row>
    <row r="2133" customFormat="false" ht="15.8" hidden="false" customHeight="false" outlineLevel="0" collapsed="false">
      <c r="A2133" s="0" t="s">
        <v>1005</v>
      </c>
      <c r="B2133" s="0" t="s">
        <v>738</v>
      </c>
      <c r="C2133" s="0" t="s">
        <v>738</v>
      </c>
      <c r="D2133" s="0" t="n">
        <v>0.15</v>
      </c>
      <c r="E2133" s="7" t="n">
        <v>20</v>
      </c>
      <c r="F2133" s="7" t="n">
        <v>0</v>
      </c>
    </row>
    <row r="2134" customFormat="false" ht="15.8" hidden="false" customHeight="false" outlineLevel="0" collapsed="false">
      <c r="A2134" s="0" t="s">
        <v>1006</v>
      </c>
      <c r="B2134" s="0" t="s">
        <v>155</v>
      </c>
      <c r="C2134" s="0" t="s">
        <v>732</v>
      </c>
      <c r="D2134" s="0" t="n">
        <v>0.356500741308409</v>
      </c>
      <c r="E2134" s="7" t="n">
        <v>174.803392128557</v>
      </c>
      <c r="F2134" s="7" t="n">
        <v>2365.8874991475</v>
      </c>
    </row>
    <row r="2135" customFormat="false" ht="15.8" hidden="false" customHeight="false" outlineLevel="0" collapsed="false">
      <c r="A2135" s="0" t="s">
        <v>1006</v>
      </c>
      <c r="B2135" s="0" t="s">
        <v>155</v>
      </c>
      <c r="C2135" s="0" t="s">
        <v>734</v>
      </c>
      <c r="D2135" s="0" t="n">
        <v>0.0346518720551774</v>
      </c>
      <c r="E2135" s="7" t="n">
        <v>61.287292896322</v>
      </c>
      <c r="F2135" s="7" t="n">
        <v>78.8625</v>
      </c>
    </row>
    <row r="2136" customFormat="false" ht="15.8" hidden="false" customHeight="false" outlineLevel="0" collapsed="false">
      <c r="A2136" s="0" t="s">
        <v>1006</v>
      </c>
      <c r="B2136" s="0" t="s">
        <v>155</v>
      </c>
      <c r="C2136" s="0" t="s">
        <v>736</v>
      </c>
      <c r="D2136" s="0" t="n">
        <v>0.0721914001149527</v>
      </c>
      <c r="E2136" s="7" t="n">
        <v>68.6708540238518</v>
      </c>
      <c r="F2136" s="7" t="n">
        <v>854.6374991475</v>
      </c>
    </row>
    <row r="2137" customFormat="false" ht="15.8" hidden="false" customHeight="false" outlineLevel="0" collapsed="false">
      <c r="A2137" s="0" t="s">
        <v>1006</v>
      </c>
      <c r="B2137" s="0" t="s">
        <v>738</v>
      </c>
      <c r="C2137" s="0" t="s">
        <v>738</v>
      </c>
      <c r="D2137" s="0" t="n">
        <v>0.15</v>
      </c>
      <c r="E2137" s="7" t="n">
        <v>20</v>
      </c>
      <c r="F2137" s="7" t="n">
        <v>0</v>
      </c>
    </row>
    <row r="2138" customFormat="false" ht="15.8" hidden="false" customHeight="false" outlineLevel="0" collapsed="false">
      <c r="A2138" s="0" t="s">
        <v>1007</v>
      </c>
      <c r="B2138" s="0" t="s">
        <v>155</v>
      </c>
      <c r="C2138" s="0" t="s">
        <v>732</v>
      </c>
      <c r="D2138" s="0" t="n">
        <v>0.356500741308409</v>
      </c>
      <c r="E2138" s="7" t="n">
        <v>174.803392128557</v>
      </c>
      <c r="F2138" s="7" t="n">
        <v>2365.8874991475</v>
      </c>
    </row>
    <row r="2139" customFormat="false" ht="15.8" hidden="false" customHeight="false" outlineLevel="0" collapsed="false">
      <c r="A2139" s="0" t="s">
        <v>1007</v>
      </c>
      <c r="B2139" s="0" t="s">
        <v>155</v>
      </c>
      <c r="C2139" s="0" t="s">
        <v>734</v>
      </c>
      <c r="D2139" s="0" t="n">
        <v>0.0346518720551774</v>
      </c>
      <c r="E2139" s="7" t="n">
        <v>61.287292896322</v>
      </c>
      <c r="F2139" s="7" t="n">
        <v>78.8625</v>
      </c>
    </row>
    <row r="2140" customFormat="false" ht="15.8" hidden="false" customHeight="false" outlineLevel="0" collapsed="false">
      <c r="A2140" s="0" t="s">
        <v>1007</v>
      </c>
      <c r="B2140" s="0" t="s">
        <v>155</v>
      </c>
      <c r="C2140" s="0" t="s">
        <v>736</v>
      </c>
      <c r="D2140" s="0" t="n">
        <v>0.0721914001149527</v>
      </c>
      <c r="E2140" s="7" t="n">
        <v>68.6708540238518</v>
      </c>
      <c r="F2140" s="7" t="n">
        <v>854.6374991475</v>
      </c>
    </row>
    <row r="2141" customFormat="false" ht="15.8" hidden="false" customHeight="false" outlineLevel="0" collapsed="false">
      <c r="A2141" s="0" t="s">
        <v>1007</v>
      </c>
      <c r="B2141" s="0" t="s">
        <v>738</v>
      </c>
      <c r="C2141" s="0" t="s">
        <v>738</v>
      </c>
      <c r="D2141" s="0" t="n">
        <v>0.15</v>
      </c>
      <c r="E2141" s="7" t="n">
        <v>20</v>
      </c>
      <c r="F2141" s="7" t="n">
        <v>0</v>
      </c>
    </row>
    <row r="2142" customFormat="false" ht="15.8" hidden="false" customHeight="false" outlineLevel="0" collapsed="false">
      <c r="A2142" s="0" t="s">
        <v>1008</v>
      </c>
      <c r="B2142" s="0" t="s">
        <v>155</v>
      </c>
      <c r="C2142" s="0" t="s">
        <v>732</v>
      </c>
      <c r="D2142" s="0" t="n">
        <v>0.356500741308409</v>
      </c>
      <c r="E2142" s="7" t="n">
        <v>174.803392128557</v>
      </c>
      <c r="F2142" s="7" t="n">
        <v>2365.8874991475</v>
      </c>
    </row>
    <row r="2143" customFormat="false" ht="15.8" hidden="false" customHeight="false" outlineLevel="0" collapsed="false">
      <c r="A2143" s="0" t="s">
        <v>1008</v>
      </c>
      <c r="B2143" s="0" t="s">
        <v>155</v>
      </c>
      <c r="C2143" s="0" t="s">
        <v>734</v>
      </c>
      <c r="D2143" s="0" t="n">
        <v>0.0346518720551774</v>
      </c>
      <c r="E2143" s="7" t="n">
        <v>61.287292896322</v>
      </c>
      <c r="F2143" s="7" t="n">
        <v>78.8625</v>
      </c>
    </row>
    <row r="2144" customFormat="false" ht="15.8" hidden="false" customHeight="false" outlineLevel="0" collapsed="false">
      <c r="A2144" s="0" t="s">
        <v>1008</v>
      </c>
      <c r="B2144" s="0" t="s">
        <v>155</v>
      </c>
      <c r="C2144" s="0" t="s">
        <v>736</v>
      </c>
      <c r="D2144" s="0" t="n">
        <v>0.0721914001149527</v>
      </c>
      <c r="E2144" s="7" t="n">
        <v>68.6708540238518</v>
      </c>
      <c r="F2144" s="7" t="n">
        <v>854.6374991475</v>
      </c>
    </row>
    <row r="2145" customFormat="false" ht="15.8" hidden="false" customHeight="false" outlineLevel="0" collapsed="false">
      <c r="A2145" s="0" t="s">
        <v>1008</v>
      </c>
      <c r="B2145" s="0" t="s">
        <v>738</v>
      </c>
      <c r="C2145" s="0" t="s">
        <v>738</v>
      </c>
      <c r="D2145" s="0" t="n">
        <v>0.15</v>
      </c>
      <c r="E2145" s="7" t="n">
        <v>20</v>
      </c>
      <c r="F2145" s="7" t="n">
        <v>0</v>
      </c>
    </row>
    <row r="2146" customFormat="false" ht="15.8" hidden="false" customHeight="false" outlineLevel="0" collapsed="false">
      <c r="A2146" s="0" t="s">
        <v>345</v>
      </c>
      <c r="B2146" s="0" t="s">
        <v>155</v>
      </c>
      <c r="C2146" s="0" t="s">
        <v>734</v>
      </c>
      <c r="D2146" s="0" t="n">
        <v>0.0778878855169307</v>
      </c>
      <c r="E2146" s="7" t="n">
        <v>223.125</v>
      </c>
      <c r="F2146" s="7" t="n">
        <v>558.609375</v>
      </c>
    </row>
    <row r="2147" customFormat="false" ht="15.8" hidden="false" customHeight="false" outlineLevel="0" collapsed="false">
      <c r="A2147" s="0" t="s">
        <v>345</v>
      </c>
      <c r="B2147" s="0" t="s">
        <v>239</v>
      </c>
      <c r="C2147" s="0" t="s">
        <v>735</v>
      </c>
      <c r="D2147" s="0" t="n">
        <v>0.0535275151444044</v>
      </c>
      <c r="E2147" s="7" t="n">
        <v>223.125</v>
      </c>
      <c r="F2147" s="7" t="n">
        <v>558.609375</v>
      </c>
    </row>
    <row r="2148" customFormat="false" ht="15.8" hidden="false" customHeight="false" outlineLevel="0" collapsed="false">
      <c r="A2148" s="0" t="s">
        <v>345</v>
      </c>
      <c r="B2148" s="0" t="s">
        <v>155</v>
      </c>
      <c r="C2148" s="0" t="s">
        <v>736</v>
      </c>
      <c r="D2148" s="0" t="n">
        <v>0.162266428160272</v>
      </c>
      <c r="E2148" s="7" t="n">
        <v>225.5625</v>
      </c>
      <c r="F2148" s="7" t="n">
        <v>654.515625</v>
      </c>
    </row>
    <row r="2149" customFormat="false" ht="15.8" hidden="false" customHeight="false" outlineLevel="0" collapsed="false">
      <c r="A2149" s="0" t="s">
        <v>345</v>
      </c>
      <c r="B2149" s="0" t="s">
        <v>239</v>
      </c>
      <c r="C2149" s="0" t="s">
        <v>737</v>
      </c>
      <c r="D2149" s="0" t="n">
        <v>0.111515656550842</v>
      </c>
      <c r="E2149" s="7" t="n">
        <v>223.125</v>
      </c>
      <c r="F2149" s="7" t="n">
        <v>558.609375</v>
      </c>
    </row>
    <row r="2150" customFormat="false" ht="15.8" hidden="false" customHeight="false" outlineLevel="0" collapsed="false">
      <c r="A2150" s="0" t="s">
        <v>345</v>
      </c>
      <c r="B2150" s="0" t="s">
        <v>155</v>
      </c>
      <c r="C2150" s="0" t="s">
        <v>732</v>
      </c>
      <c r="D2150" s="0" t="n">
        <v>0.721184125156766</v>
      </c>
      <c r="E2150" s="7" t="n">
        <v>351.5625</v>
      </c>
      <c r="F2150" s="7" t="n">
        <v>3827.015625</v>
      </c>
    </row>
    <row r="2151" customFormat="false" ht="15.8" hidden="false" customHeight="false" outlineLevel="0" collapsed="false">
      <c r="A2151" s="0" t="s">
        <v>345</v>
      </c>
      <c r="B2151" s="0" t="s">
        <v>239</v>
      </c>
      <c r="C2151" s="0" t="s">
        <v>733</v>
      </c>
      <c r="D2151" s="0" t="n">
        <v>0.44606262620337</v>
      </c>
      <c r="E2151" s="7" t="n">
        <v>268.125</v>
      </c>
      <c r="F2151" s="7" t="n">
        <v>558.609375</v>
      </c>
    </row>
    <row r="2152" customFormat="false" ht="15.8" hidden="false" customHeight="false" outlineLevel="0" collapsed="false">
      <c r="A2152" s="0" t="s">
        <v>345</v>
      </c>
      <c r="B2152" s="0" t="s">
        <v>738</v>
      </c>
      <c r="C2152" s="0" t="s">
        <v>738</v>
      </c>
      <c r="D2152" s="0" t="n">
        <v>0.15</v>
      </c>
      <c r="E2152" s="7" t="n">
        <v>20</v>
      </c>
      <c r="F2152" s="7" t="n">
        <v>0</v>
      </c>
    </row>
    <row r="2153" customFormat="false" ht="15.8" hidden="false" customHeight="false" outlineLevel="0" collapsed="false">
      <c r="A2153" s="0" t="s">
        <v>520</v>
      </c>
      <c r="B2153" s="0" t="s">
        <v>155</v>
      </c>
      <c r="C2153" s="0" t="s">
        <v>734</v>
      </c>
      <c r="D2153" s="0" t="n">
        <v>0.0778297485738748</v>
      </c>
      <c r="E2153" s="7" t="n">
        <v>223.125</v>
      </c>
      <c r="F2153" s="7" t="n">
        <v>558.609375</v>
      </c>
    </row>
    <row r="2154" customFormat="false" ht="15.8" hidden="false" customHeight="false" outlineLevel="0" collapsed="false">
      <c r="A2154" s="0" t="s">
        <v>520</v>
      </c>
      <c r="B2154" s="0" t="s">
        <v>239</v>
      </c>
      <c r="C2154" s="0" t="s">
        <v>735</v>
      </c>
      <c r="D2154" s="0" t="n">
        <v>0.0534820333814631</v>
      </c>
      <c r="E2154" s="7" t="n">
        <v>223.125</v>
      </c>
      <c r="F2154" s="7" t="n">
        <v>558.609375</v>
      </c>
    </row>
    <row r="2155" customFormat="false" ht="15.8" hidden="false" customHeight="false" outlineLevel="0" collapsed="false">
      <c r="A2155" s="0" t="s">
        <v>520</v>
      </c>
      <c r="B2155" s="0" t="s">
        <v>155</v>
      </c>
      <c r="C2155" s="0" t="s">
        <v>736</v>
      </c>
      <c r="D2155" s="0" t="n">
        <v>0.162145309528906</v>
      </c>
      <c r="E2155" s="7" t="n">
        <v>225.5625</v>
      </c>
      <c r="F2155" s="7" t="n">
        <v>654.515625</v>
      </c>
    </row>
    <row r="2156" customFormat="false" ht="15.8" hidden="false" customHeight="false" outlineLevel="0" collapsed="false">
      <c r="A2156" s="0" t="s">
        <v>520</v>
      </c>
      <c r="B2156" s="0" t="s">
        <v>239</v>
      </c>
      <c r="C2156" s="0" t="s">
        <v>737</v>
      </c>
      <c r="D2156" s="0" t="n">
        <v>0.111420902878048</v>
      </c>
      <c r="E2156" s="7" t="n">
        <v>223.125</v>
      </c>
      <c r="F2156" s="7" t="n">
        <v>558.609375</v>
      </c>
    </row>
    <row r="2157" customFormat="false" ht="15.8" hidden="false" customHeight="false" outlineLevel="0" collapsed="false">
      <c r="A2157" s="0" t="s">
        <v>520</v>
      </c>
      <c r="B2157" s="0" t="s">
        <v>155</v>
      </c>
      <c r="C2157" s="0" t="s">
        <v>732</v>
      </c>
      <c r="D2157" s="0" t="n">
        <v>0.72064582012847</v>
      </c>
      <c r="E2157" s="7" t="n">
        <v>351.5625</v>
      </c>
      <c r="F2157" s="7" t="n">
        <v>3827.015625</v>
      </c>
    </row>
    <row r="2158" customFormat="false" ht="15.8" hidden="false" customHeight="false" outlineLevel="0" collapsed="false">
      <c r="A2158" s="0" t="s">
        <v>520</v>
      </c>
      <c r="B2158" s="0" t="s">
        <v>239</v>
      </c>
      <c r="C2158" s="0" t="s">
        <v>733</v>
      </c>
      <c r="D2158" s="0" t="n">
        <v>0.445683611512193</v>
      </c>
      <c r="E2158" s="7" t="n">
        <v>268.125</v>
      </c>
      <c r="F2158" s="7" t="n">
        <v>558.609375</v>
      </c>
    </row>
    <row r="2159" customFormat="false" ht="15.8" hidden="false" customHeight="false" outlineLevel="0" collapsed="false">
      <c r="A2159" s="0" t="s">
        <v>520</v>
      </c>
      <c r="B2159" s="0" t="s">
        <v>738</v>
      </c>
      <c r="C2159" s="0" t="s">
        <v>738</v>
      </c>
      <c r="D2159" s="0" t="n">
        <v>0.15</v>
      </c>
      <c r="E2159" s="7" t="n">
        <v>20</v>
      </c>
      <c r="F2159" s="7" t="n">
        <v>0</v>
      </c>
    </row>
    <row r="2160" customFormat="false" ht="15.8" hidden="false" customHeight="false" outlineLevel="0" collapsed="false">
      <c r="A2160" s="0" t="s">
        <v>667</v>
      </c>
      <c r="B2160" s="0" t="s">
        <v>155</v>
      </c>
      <c r="C2160" s="0" t="s">
        <v>734</v>
      </c>
      <c r="D2160" s="0" t="n">
        <v>0.0779562292260471</v>
      </c>
      <c r="E2160" s="7" t="n">
        <v>223.125</v>
      </c>
      <c r="F2160" s="7" t="n">
        <v>558.609375</v>
      </c>
    </row>
    <row r="2161" customFormat="false" ht="15.8" hidden="false" customHeight="false" outlineLevel="0" collapsed="false">
      <c r="A2161" s="0" t="s">
        <v>667</v>
      </c>
      <c r="B2161" s="0" t="s">
        <v>239</v>
      </c>
      <c r="C2161" s="0" t="s">
        <v>735</v>
      </c>
      <c r="D2161" s="0" t="n">
        <v>0.0535487442082747</v>
      </c>
      <c r="E2161" s="7" t="n">
        <v>223.125</v>
      </c>
      <c r="F2161" s="7" t="n">
        <v>558.609375</v>
      </c>
    </row>
    <row r="2162" customFormat="false" ht="15.8" hidden="false" customHeight="false" outlineLevel="0" collapsed="false">
      <c r="A2162" s="0" t="s">
        <v>667</v>
      </c>
      <c r="B2162" s="0" t="s">
        <v>155</v>
      </c>
      <c r="C2162" s="0" t="s">
        <v>736</v>
      </c>
      <c r="D2162" s="0" t="n">
        <v>0.162408810887598</v>
      </c>
      <c r="E2162" s="7" t="n">
        <v>225.5625</v>
      </c>
      <c r="F2162" s="7" t="n">
        <v>654.515625</v>
      </c>
    </row>
    <row r="2163" customFormat="false" ht="15.8" hidden="false" customHeight="false" outlineLevel="0" collapsed="false">
      <c r="A2163" s="0" t="s">
        <v>667</v>
      </c>
      <c r="B2163" s="0" t="s">
        <v>239</v>
      </c>
      <c r="C2163" s="0" t="s">
        <v>737</v>
      </c>
      <c r="D2163" s="0" t="n">
        <v>0.111559883767239</v>
      </c>
      <c r="E2163" s="7" t="n">
        <v>223.125</v>
      </c>
      <c r="F2163" s="7" t="n">
        <v>558.609375</v>
      </c>
    </row>
    <row r="2164" customFormat="false" ht="15.8" hidden="false" customHeight="false" outlineLevel="0" collapsed="false">
      <c r="A2164" s="0" t="s">
        <v>667</v>
      </c>
      <c r="B2164" s="0" t="s">
        <v>155</v>
      </c>
      <c r="C2164" s="0" t="s">
        <v>732</v>
      </c>
      <c r="D2164" s="0" t="n">
        <v>0.721816937278214</v>
      </c>
      <c r="E2164" s="7" t="n">
        <v>351.5625</v>
      </c>
      <c r="F2164" s="7" t="n">
        <v>3827.015625</v>
      </c>
    </row>
    <row r="2165" customFormat="false" ht="15.8" hidden="false" customHeight="false" outlineLevel="0" collapsed="false">
      <c r="A2165" s="0" t="s">
        <v>667</v>
      </c>
      <c r="B2165" s="0" t="s">
        <v>239</v>
      </c>
      <c r="C2165" s="0" t="s">
        <v>733</v>
      </c>
      <c r="D2165" s="0" t="n">
        <v>0.446239535068956</v>
      </c>
      <c r="E2165" s="7" t="n">
        <v>268.125</v>
      </c>
      <c r="F2165" s="7" t="n">
        <v>558.609375</v>
      </c>
    </row>
    <row r="2166" customFormat="false" ht="15.8" hidden="false" customHeight="false" outlineLevel="0" collapsed="false">
      <c r="A2166" s="0" t="s">
        <v>667</v>
      </c>
      <c r="B2166" s="0" t="s">
        <v>738</v>
      </c>
      <c r="C2166" s="0" t="s">
        <v>738</v>
      </c>
      <c r="D2166" s="0" t="n">
        <v>0.15</v>
      </c>
      <c r="E2166" s="7" t="n">
        <v>20</v>
      </c>
      <c r="F2166" s="7" t="n">
        <v>0</v>
      </c>
    </row>
    <row r="2167" customFormat="false" ht="15.8" hidden="false" customHeight="false" outlineLevel="0" collapsed="false">
      <c r="A2167" s="0" t="s">
        <v>1009</v>
      </c>
      <c r="B2167" s="0" t="s">
        <v>155</v>
      </c>
      <c r="C2167" s="0" t="s">
        <v>732</v>
      </c>
      <c r="D2167" s="0" t="n">
        <v>0.356500741308409</v>
      </c>
      <c r="E2167" s="7" t="n">
        <v>174.803392128557</v>
      </c>
      <c r="F2167" s="7" t="n">
        <v>3827.015625</v>
      </c>
    </row>
    <row r="2168" customFormat="false" ht="15.8" hidden="false" customHeight="false" outlineLevel="0" collapsed="false">
      <c r="A2168" s="0" t="s">
        <v>1009</v>
      </c>
      <c r="B2168" s="0" t="s">
        <v>155</v>
      </c>
      <c r="C2168" s="0" t="s">
        <v>734</v>
      </c>
      <c r="D2168" s="0" t="n">
        <v>0.0346518720551774</v>
      </c>
      <c r="E2168" s="7" t="n">
        <v>61.287292896322</v>
      </c>
      <c r="F2168" s="7" t="n">
        <v>558.609375</v>
      </c>
    </row>
    <row r="2169" customFormat="false" ht="15.8" hidden="false" customHeight="false" outlineLevel="0" collapsed="false">
      <c r="A2169" s="0" t="s">
        <v>1009</v>
      </c>
      <c r="B2169" s="0" t="s">
        <v>155</v>
      </c>
      <c r="C2169" s="0" t="s">
        <v>736</v>
      </c>
      <c r="D2169" s="0" t="n">
        <v>0.0721914001149527</v>
      </c>
      <c r="E2169" s="7" t="n">
        <v>68.6708540238518</v>
      </c>
      <c r="F2169" s="7" t="n">
        <v>654.515625</v>
      </c>
    </row>
    <row r="2170" customFormat="false" ht="15.8" hidden="false" customHeight="false" outlineLevel="0" collapsed="false">
      <c r="A2170" s="0" t="s">
        <v>1009</v>
      </c>
      <c r="B2170" s="0" t="s">
        <v>738</v>
      </c>
      <c r="C2170" s="0" t="s">
        <v>738</v>
      </c>
      <c r="D2170" s="0" t="n">
        <v>0.15</v>
      </c>
      <c r="E2170" s="7" t="n">
        <v>20</v>
      </c>
      <c r="F2170" s="7" t="n">
        <v>0</v>
      </c>
    </row>
    <row r="2171" customFormat="false" ht="15.8" hidden="false" customHeight="false" outlineLevel="0" collapsed="false">
      <c r="A2171" s="0" t="s">
        <v>1010</v>
      </c>
      <c r="B2171" s="0" t="s">
        <v>155</v>
      </c>
      <c r="C2171" s="0" t="s">
        <v>732</v>
      </c>
      <c r="D2171" s="0" t="n">
        <v>0.356500741308409</v>
      </c>
      <c r="E2171" s="7" t="n">
        <v>174.803392128557</v>
      </c>
      <c r="F2171" s="7" t="n">
        <v>3827.015625</v>
      </c>
    </row>
    <row r="2172" customFormat="false" ht="15.8" hidden="false" customHeight="false" outlineLevel="0" collapsed="false">
      <c r="A2172" s="0" t="s">
        <v>1010</v>
      </c>
      <c r="B2172" s="0" t="s">
        <v>155</v>
      </c>
      <c r="C2172" s="0" t="s">
        <v>734</v>
      </c>
      <c r="D2172" s="0" t="n">
        <v>0.0346518720551774</v>
      </c>
      <c r="E2172" s="7" t="n">
        <v>61.287292896322</v>
      </c>
      <c r="F2172" s="7" t="n">
        <v>558.609375</v>
      </c>
    </row>
    <row r="2173" customFormat="false" ht="15.8" hidden="false" customHeight="false" outlineLevel="0" collapsed="false">
      <c r="A2173" s="0" t="s">
        <v>1010</v>
      </c>
      <c r="B2173" s="0" t="s">
        <v>155</v>
      </c>
      <c r="C2173" s="0" t="s">
        <v>736</v>
      </c>
      <c r="D2173" s="0" t="n">
        <v>0.0721914001149527</v>
      </c>
      <c r="E2173" s="7" t="n">
        <v>68.6708540238518</v>
      </c>
      <c r="F2173" s="7" t="n">
        <v>654.515625</v>
      </c>
    </row>
    <row r="2174" customFormat="false" ht="15.8" hidden="false" customHeight="false" outlineLevel="0" collapsed="false">
      <c r="A2174" s="0" t="s">
        <v>1010</v>
      </c>
      <c r="B2174" s="0" t="s">
        <v>738</v>
      </c>
      <c r="C2174" s="0" t="s">
        <v>738</v>
      </c>
      <c r="D2174" s="0" t="n">
        <v>0.15</v>
      </c>
      <c r="E2174" s="7" t="n">
        <v>20</v>
      </c>
      <c r="F2174" s="7" t="n">
        <v>0</v>
      </c>
    </row>
    <row r="2175" customFormat="false" ht="15.8" hidden="false" customHeight="false" outlineLevel="0" collapsed="false">
      <c r="A2175" s="0" t="s">
        <v>1011</v>
      </c>
      <c r="B2175" s="0" t="s">
        <v>155</v>
      </c>
      <c r="C2175" s="0" t="s">
        <v>732</v>
      </c>
      <c r="D2175" s="0" t="n">
        <v>0.356500741308409</v>
      </c>
      <c r="E2175" s="7" t="n">
        <v>174.803392128557</v>
      </c>
      <c r="F2175" s="7" t="n">
        <v>3827.015625</v>
      </c>
    </row>
    <row r="2176" customFormat="false" ht="15.8" hidden="false" customHeight="false" outlineLevel="0" collapsed="false">
      <c r="A2176" s="0" t="s">
        <v>1011</v>
      </c>
      <c r="B2176" s="0" t="s">
        <v>155</v>
      </c>
      <c r="C2176" s="0" t="s">
        <v>734</v>
      </c>
      <c r="D2176" s="0" t="n">
        <v>0.0346518720551774</v>
      </c>
      <c r="E2176" s="7" t="n">
        <v>61.287292896322</v>
      </c>
      <c r="F2176" s="7" t="n">
        <v>558.609375</v>
      </c>
    </row>
    <row r="2177" customFormat="false" ht="15.8" hidden="false" customHeight="false" outlineLevel="0" collapsed="false">
      <c r="A2177" s="0" t="s">
        <v>1011</v>
      </c>
      <c r="B2177" s="0" t="s">
        <v>155</v>
      </c>
      <c r="C2177" s="0" t="s">
        <v>736</v>
      </c>
      <c r="D2177" s="0" t="n">
        <v>0.0721914001149527</v>
      </c>
      <c r="E2177" s="7" t="n">
        <v>68.6708540238518</v>
      </c>
      <c r="F2177" s="7" t="n">
        <v>654.515625</v>
      </c>
    </row>
    <row r="2178" customFormat="false" ht="15.8" hidden="false" customHeight="false" outlineLevel="0" collapsed="false">
      <c r="A2178" s="0" t="s">
        <v>1011</v>
      </c>
      <c r="B2178" s="0" t="s">
        <v>738</v>
      </c>
      <c r="C2178" s="0" t="s">
        <v>738</v>
      </c>
      <c r="D2178" s="0" t="n">
        <v>0.15</v>
      </c>
      <c r="E2178" s="7" t="n">
        <v>20</v>
      </c>
      <c r="F2178" s="7" t="n">
        <v>0</v>
      </c>
    </row>
    <row r="2179" customFormat="false" ht="15.8" hidden="false" customHeight="false" outlineLevel="0" collapsed="false">
      <c r="A2179" s="0" t="s">
        <v>1012</v>
      </c>
      <c r="B2179" s="0" t="s">
        <v>155</v>
      </c>
      <c r="C2179" s="0" t="s">
        <v>732</v>
      </c>
      <c r="D2179" s="0" t="n">
        <v>0.356500741308409</v>
      </c>
      <c r="E2179" s="7" t="n">
        <v>174.803392128557</v>
      </c>
      <c r="F2179" s="7" t="n">
        <v>3827.015625</v>
      </c>
    </row>
    <row r="2180" customFormat="false" ht="15.8" hidden="false" customHeight="false" outlineLevel="0" collapsed="false">
      <c r="A2180" s="0" t="s">
        <v>1012</v>
      </c>
      <c r="B2180" s="0" t="s">
        <v>155</v>
      </c>
      <c r="C2180" s="0" t="s">
        <v>734</v>
      </c>
      <c r="D2180" s="0" t="n">
        <v>0.0346518720551774</v>
      </c>
      <c r="E2180" s="7" t="n">
        <v>61.287292896322</v>
      </c>
      <c r="F2180" s="7" t="n">
        <v>558.609375</v>
      </c>
    </row>
    <row r="2181" customFormat="false" ht="15.8" hidden="false" customHeight="false" outlineLevel="0" collapsed="false">
      <c r="A2181" s="0" t="s">
        <v>1012</v>
      </c>
      <c r="B2181" s="0" t="s">
        <v>155</v>
      </c>
      <c r="C2181" s="0" t="s">
        <v>736</v>
      </c>
      <c r="D2181" s="0" t="n">
        <v>0.0721914001149527</v>
      </c>
      <c r="E2181" s="7" t="n">
        <v>68.6708540238518</v>
      </c>
      <c r="F2181" s="7" t="n">
        <v>654.515625</v>
      </c>
    </row>
    <row r="2182" customFormat="false" ht="15.8" hidden="false" customHeight="false" outlineLevel="0" collapsed="false">
      <c r="A2182" s="0" t="s">
        <v>1012</v>
      </c>
      <c r="B2182" s="0" t="s">
        <v>738</v>
      </c>
      <c r="C2182" s="0" t="s">
        <v>738</v>
      </c>
      <c r="D2182" s="0" t="n">
        <v>0.15</v>
      </c>
      <c r="E2182" s="7" t="n">
        <v>20</v>
      </c>
      <c r="F2182" s="7" t="n">
        <v>0</v>
      </c>
    </row>
    <row r="2183" customFormat="false" ht="15.8" hidden="false" customHeight="false" outlineLevel="0" collapsed="false">
      <c r="A2183" s="0" t="s">
        <v>1013</v>
      </c>
      <c r="B2183" s="0" t="s">
        <v>155</v>
      </c>
      <c r="C2183" s="0" t="s">
        <v>732</v>
      </c>
      <c r="D2183" s="0" t="n">
        <v>0.356500741308409</v>
      </c>
      <c r="E2183" s="7" t="n">
        <v>174.803392128557</v>
      </c>
      <c r="F2183" s="7" t="n">
        <v>3827.015625</v>
      </c>
    </row>
    <row r="2184" customFormat="false" ht="15.8" hidden="false" customHeight="false" outlineLevel="0" collapsed="false">
      <c r="A2184" s="0" t="s">
        <v>1013</v>
      </c>
      <c r="B2184" s="0" t="s">
        <v>155</v>
      </c>
      <c r="C2184" s="0" t="s">
        <v>734</v>
      </c>
      <c r="D2184" s="0" t="n">
        <v>0.0346518720551774</v>
      </c>
      <c r="E2184" s="7" t="n">
        <v>61.287292896322</v>
      </c>
      <c r="F2184" s="7" t="n">
        <v>558.609375</v>
      </c>
    </row>
    <row r="2185" customFormat="false" ht="15.8" hidden="false" customHeight="false" outlineLevel="0" collapsed="false">
      <c r="A2185" s="0" t="s">
        <v>1013</v>
      </c>
      <c r="B2185" s="0" t="s">
        <v>155</v>
      </c>
      <c r="C2185" s="0" t="s">
        <v>736</v>
      </c>
      <c r="D2185" s="0" t="n">
        <v>0.0721914001149527</v>
      </c>
      <c r="E2185" s="7" t="n">
        <v>68.6708540238518</v>
      </c>
      <c r="F2185" s="7" t="n">
        <v>654.515625</v>
      </c>
    </row>
    <row r="2186" customFormat="false" ht="15.8" hidden="false" customHeight="false" outlineLevel="0" collapsed="false">
      <c r="A2186" s="0" t="s">
        <v>1013</v>
      </c>
      <c r="B2186" s="0" t="s">
        <v>738</v>
      </c>
      <c r="C2186" s="0" t="s">
        <v>738</v>
      </c>
      <c r="D2186" s="0" t="n">
        <v>0.15</v>
      </c>
      <c r="E2186" s="7" t="n">
        <v>20</v>
      </c>
      <c r="F2186" s="7" t="n">
        <v>0</v>
      </c>
    </row>
    <row r="2187" customFormat="false" ht="15.8" hidden="false" customHeight="false" outlineLevel="0" collapsed="false">
      <c r="A2187" s="0" t="s">
        <v>355</v>
      </c>
      <c r="B2187" s="0" t="s">
        <v>155</v>
      </c>
      <c r="C2187" s="0" t="s">
        <v>734</v>
      </c>
      <c r="D2187" s="0" t="n">
        <v>0.0950100323435783</v>
      </c>
      <c r="E2187" s="7" t="n">
        <v>223.125</v>
      </c>
      <c r="F2187" s="7" t="n">
        <v>558.609375</v>
      </c>
    </row>
    <row r="2188" customFormat="false" ht="15.8" hidden="false" customHeight="false" outlineLevel="0" collapsed="false">
      <c r="A2188" s="0" t="s">
        <v>355</v>
      </c>
      <c r="B2188" s="0" t="s">
        <v>239</v>
      </c>
      <c r="C2188" s="0" t="s">
        <v>735</v>
      </c>
      <c r="D2188" s="0" t="n">
        <v>0.0774142128185206</v>
      </c>
      <c r="E2188" s="7" t="n">
        <v>223.125</v>
      </c>
      <c r="F2188" s="7" t="n">
        <v>558.609375</v>
      </c>
    </row>
    <row r="2189" customFormat="false" ht="15.8" hidden="false" customHeight="false" outlineLevel="0" collapsed="false">
      <c r="A2189" s="0" t="s">
        <v>355</v>
      </c>
      <c r="B2189" s="0" t="s">
        <v>155</v>
      </c>
      <c r="C2189" s="0" t="s">
        <v>736</v>
      </c>
      <c r="D2189" s="0" t="n">
        <v>0.197937567382455</v>
      </c>
      <c r="E2189" s="7" t="n">
        <v>225.5625</v>
      </c>
      <c r="F2189" s="7" t="n">
        <v>654.515625</v>
      </c>
    </row>
    <row r="2190" customFormat="false" ht="15.8" hidden="false" customHeight="false" outlineLevel="0" collapsed="false">
      <c r="A2190" s="0" t="s">
        <v>355</v>
      </c>
      <c r="B2190" s="0" t="s">
        <v>239</v>
      </c>
      <c r="C2190" s="0" t="s">
        <v>737</v>
      </c>
      <c r="D2190" s="0" t="n">
        <v>0.161279610038585</v>
      </c>
      <c r="E2190" s="7" t="n">
        <v>223.125</v>
      </c>
      <c r="F2190" s="7" t="n">
        <v>558.609375</v>
      </c>
    </row>
    <row r="2191" customFormat="false" ht="15.8" hidden="false" customHeight="false" outlineLevel="0" collapsed="false">
      <c r="A2191" s="0" t="s">
        <v>355</v>
      </c>
      <c r="B2191" s="0" t="s">
        <v>155</v>
      </c>
      <c r="C2191" s="0" t="s">
        <v>732</v>
      </c>
      <c r="D2191" s="0" t="n">
        <v>0.879722521699799</v>
      </c>
      <c r="E2191" s="7" t="n">
        <v>351.5625</v>
      </c>
      <c r="F2191" s="7" t="n">
        <v>3827.015625</v>
      </c>
    </row>
    <row r="2192" customFormat="false" ht="15.8" hidden="false" customHeight="false" outlineLevel="0" collapsed="false">
      <c r="A2192" s="0" t="s">
        <v>355</v>
      </c>
      <c r="B2192" s="0" t="s">
        <v>239</v>
      </c>
      <c r="C2192" s="0" t="s">
        <v>733</v>
      </c>
      <c r="D2192" s="0" t="n">
        <v>0.645118440154339</v>
      </c>
      <c r="E2192" s="7" t="n">
        <v>268.125</v>
      </c>
      <c r="F2192" s="7" t="n">
        <v>558.609375</v>
      </c>
    </row>
    <row r="2193" customFormat="false" ht="15.8" hidden="false" customHeight="false" outlineLevel="0" collapsed="false">
      <c r="A2193" s="0" t="s">
        <v>355</v>
      </c>
      <c r="B2193" s="0" t="s">
        <v>738</v>
      </c>
      <c r="C2193" s="0" t="s">
        <v>738</v>
      </c>
      <c r="D2193" s="0" t="n">
        <v>0.15</v>
      </c>
      <c r="E2193" s="7" t="n">
        <v>20</v>
      </c>
      <c r="F2193" s="7" t="n">
        <v>0</v>
      </c>
    </row>
    <row r="2194" customFormat="false" ht="15.8" hidden="false" customHeight="false" outlineLevel="0" collapsed="false">
      <c r="A2194" s="0" t="s">
        <v>525</v>
      </c>
      <c r="B2194" s="0" t="s">
        <v>155</v>
      </c>
      <c r="C2194" s="0" t="s">
        <v>734</v>
      </c>
      <c r="D2194" s="0" t="n">
        <v>0.0949076513261231</v>
      </c>
      <c r="E2194" s="7" t="n">
        <v>223.125</v>
      </c>
      <c r="F2194" s="7" t="n">
        <v>558.609375</v>
      </c>
    </row>
    <row r="2195" customFormat="false" ht="15.8" hidden="false" customHeight="false" outlineLevel="0" collapsed="false">
      <c r="A2195" s="0" t="s">
        <v>525</v>
      </c>
      <c r="B2195" s="0" t="s">
        <v>239</v>
      </c>
      <c r="C2195" s="0" t="s">
        <v>735</v>
      </c>
      <c r="D2195" s="0" t="n">
        <v>0.0772599523807164</v>
      </c>
      <c r="E2195" s="7" t="n">
        <v>223.125</v>
      </c>
      <c r="F2195" s="7" t="n">
        <v>558.609375</v>
      </c>
    </row>
    <row r="2196" customFormat="false" ht="15.8" hidden="false" customHeight="false" outlineLevel="0" collapsed="false">
      <c r="A2196" s="0" t="s">
        <v>525</v>
      </c>
      <c r="B2196" s="0" t="s">
        <v>155</v>
      </c>
      <c r="C2196" s="0" t="s">
        <v>736</v>
      </c>
      <c r="D2196" s="0" t="n">
        <v>0.19772427359609</v>
      </c>
      <c r="E2196" s="7" t="n">
        <v>225.5625</v>
      </c>
      <c r="F2196" s="7" t="n">
        <v>654.515625</v>
      </c>
    </row>
    <row r="2197" customFormat="false" ht="15.8" hidden="false" customHeight="false" outlineLevel="0" collapsed="false">
      <c r="A2197" s="0" t="s">
        <v>525</v>
      </c>
      <c r="B2197" s="0" t="s">
        <v>239</v>
      </c>
      <c r="C2197" s="0" t="s">
        <v>737</v>
      </c>
      <c r="D2197" s="0" t="n">
        <v>0.160958234126492</v>
      </c>
      <c r="E2197" s="7" t="n">
        <v>223.125</v>
      </c>
      <c r="F2197" s="7" t="n">
        <v>558.609375</v>
      </c>
    </row>
    <row r="2198" customFormat="false" ht="15.8" hidden="false" customHeight="false" outlineLevel="0" collapsed="false">
      <c r="A2198" s="0" t="s">
        <v>525</v>
      </c>
      <c r="B2198" s="0" t="s">
        <v>155</v>
      </c>
      <c r="C2198" s="0" t="s">
        <v>732</v>
      </c>
      <c r="D2198" s="0" t="n">
        <v>0.878774549315955</v>
      </c>
      <c r="E2198" s="7" t="n">
        <v>351.5625</v>
      </c>
      <c r="F2198" s="7" t="n">
        <v>3827.015625</v>
      </c>
    </row>
    <row r="2199" customFormat="false" ht="15.8" hidden="false" customHeight="false" outlineLevel="0" collapsed="false">
      <c r="A2199" s="0" t="s">
        <v>525</v>
      </c>
      <c r="B2199" s="0" t="s">
        <v>239</v>
      </c>
      <c r="C2199" s="0" t="s">
        <v>733</v>
      </c>
      <c r="D2199" s="0" t="n">
        <v>0.64383293650597</v>
      </c>
      <c r="E2199" s="7" t="n">
        <v>268.125</v>
      </c>
      <c r="F2199" s="7" t="n">
        <v>558.609375</v>
      </c>
    </row>
    <row r="2200" customFormat="false" ht="15.8" hidden="false" customHeight="false" outlineLevel="0" collapsed="false">
      <c r="A2200" s="0" t="s">
        <v>525</v>
      </c>
      <c r="B2200" s="0" t="s">
        <v>738</v>
      </c>
      <c r="C2200" s="0" t="s">
        <v>738</v>
      </c>
      <c r="D2200" s="0" t="n">
        <v>0.15</v>
      </c>
      <c r="E2200" s="7" t="n">
        <v>20</v>
      </c>
      <c r="F2200" s="7" t="n">
        <v>0</v>
      </c>
    </row>
    <row r="2201" customFormat="false" ht="15.8" hidden="false" customHeight="false" outlineLevel="0" collapsed="false">
      <c r="A2201" s="0" t="s">
        <v>672</v>
      </c>
      <c r="B2201" s="0" t="s">
        <v>155</v>
      </c>
      <c r="C2201" s="0" t="s">
        <v>734</v>
      </c>
      <c r="D2201" s="0" t="n">
        <v>0.0950205663498372</v>
      </c>
      <c r="E2201" s="7" t="n">
        <v>223.125</v>
      </c>
      <c r="F2201" s="7" t="n">
        <v>558.609375</v>
      </c>
    </row>
    <row r="2202" customFormat="false" ht="15.8" hidden="false" customHeight="false" outlineLevel="0" collapsed="false">
      <c r="A2202" s="0" t="s">
        <v>672</v>
      </c>
      <c r="B2202" s="0" t="s">
        <v>239</v>
      </c>
      <c r="C2202" s="0" t="s">
        <v>735</v>
      </c>
      <c r="D2202" s="0" t="n">
        <v>0.0773255249309236</v>
      </c>
      <c r="E2202" s="7" t="n">
        <v>223.125</v>
      </c>
      <c r="F2202" s="7" t="n">
        <v>558.609375</v>
      </c>
    </row>
    <row r="2203" customFormat="false" ht="15.8" hidden="false" customHeight="false" outlineLevel="0" collapsed="false">
      <c r="A2203" s="0" t="s">
        <v>672</v>
      </c>
      <c r="B2203" s="0" t="s">
        <v>155</v>
      </c>
      <c r="C2203" s="0" t="s">
        <v>736</v>
      </c>
      <c r="D2203" s="0" t="n">
        <v>0.197959513228828</v>
      </c>
      <c r="E2203" s="7" t="n">
        <v>225.5625</v>
      </c>
      <c r="F2203" s="7" t="n">
        <v>654.515625</v>
      </c>
    </row>
    <row r="2204" customFormat="false" ht="15.8" hidden="false" customHeight="false" outlineLevel="0" collapsed="false">
      <c r="A2204" s="0" t="s">
        <v>672</v>
      </c>
      <c r="B2204" s="0" t="s">
        <v>239</v>
      </c>
      <c r="C2204" s="0" t="s">
        <v>737</v>
      </c>
      <c r="D2204" s="0" t="n">
        <v>0.161094843606091</v>
      </c>
      <c r="E2204" s="7" t="n">
        <v>223.125</v>
      </c>
      <c r="F2204" s="7" t="n">
        <v>558.609375</v>
      </c>
    </row>
    <row r="2205" customFormat="false" ht="15.8" hidden="false" customHeight="false" outlineLevel="0" collapsed="false">
      <c r="A2205" s="0" t="s">
        <v>672</v>
      </c>
      <c r="B2205" s="0" t="s">
        <v>155</v>
      </c>
      <c r="C2205" s="0" t="s">
        <v>732</v>
      </c>
      <c r="D2205" s="0" t="n">
        <v>0.879820058794789</v>
      </c>
      <c r="E2205" s="7" t="n">
        <v>351.5625</v>
      </c>
      <c r="F2205" s="7" t="n">
        <v>3827.015625</v>
      </c>
    </row>
    <row r="2206" customFormat="false" ht="15.8" hidden="false" customHeight="false" outlineLevel="0" collapsed="false">
      <c r="A2206" s="0" t="s">
        <v>672</v>
      </c>
      <c r="B2206" s="0" t="s">
        <v>239</v>
      </c>
      <c r="C2206" s="0" t="s">
        <v>733</v>
      </c>
      <c r="D2206" s="0" t="n">
        <v>0.644379374424364</v>
      </c>
      <c r="E2206" s="7" t="n">
        <v>268.125</v>
      </c>
      <c r="F2206" s="7" t="n">
        <v>558.609375</v>
      </c>
    </row>
    <row r="2207" customFormat="false" ht="15.8" hidden="false" customHeight="false" outlineLevel="0" collapsed="false">
      <c r="A2207" s="0" t="s">
        <v>672</v>
      </c>
      <c r="B2207" s="0" t="s">
        <v>738</v>
      </c>
      <c r="C2207" s="0" t="s">
        <v>738</v>
      </c>
      <c r="D2207" s="0" t="n">
        <v>0.15</v>
      </c>
      <c r="E2207" s="7" t="n">
        <v>20</v>
      </c>
      <c r="F2207" s="7" t="n">
        <v>0</v>
      </c>
    </row>
    <row r="2208" customFormat="false" ht="15.8" hidden="false" customHeight="false" outlineLevel="0" collapsed="false">
      <c r="A2208" s="0" t="s">
        <v>1014</v>
      </c>
      <c r="B2208" s="0" t="s">
        <v>155</v>
      </c>
      <c r="C2208" s="0" t="s">
        <v>732</v>
      </c>
      <c r="D2208" s="0" t="n">
        <v>0.356500741308409</v>
      </c>
      <c r="E2208" s="7" t="n">
        <v>174.803392128557</v>
      </c>
      <c r="F2208" s="7" t="n">
        <v>3827.015625</v>
      </c>
    </row>
    <row r="2209" customFormat="false" ht="15.8" hidden="false" customHeight="false" outlineLevel="0" collapsed="false">
      <c r="A2209" s="0" t="s">
        <v>1014</v>
      </c>
      <c r="B2209" s="0" t="s">
        <v>155</v>
      </c>
      <c r="C2209" s="0" t="s">
        <v>734</v>
      </c>
      <c r="D2209" s="0" t="n">
        <v>0.0346518720551774</v>
      </c>
      <c r="E2209" s="7" t="n">
        <v>61.287292896322</v>
      </c>
      <c r="F2209" s="7" t="n">
        <v>558.609375</v>
      </c>
    </row>
    <row r="2210" customFormat="false" ht="15.8" hidden="false" customHeight="false" outlineLevel="0" collapsed="false">
      <c r="A2210" s="0" t="s">
        <v>1014</v>
      </c>
      <c r="B2210" s="0" t="s">
        <v>155</v>
      </c>
      <c r="C2210" s="0" t="s">
        <v>736</v>
      </c>
      <c r="D2210" s="0" t="n">
        <v>0.0721914001149527</v>
      </c>
      <c r="E2210" s="7" t="n">
        <v>68.6708540238518</v>
      </c>
      <c r="F2210" s="7" t="n">
        <v>654.515625</v>
      </c>
    </row>
    <row r="2211" customFormat="false" ht="15.8" hidden="false" customHeight="false" outlineLevel="0" collapsed="false">
      <c r="A2211" s="0" t="s">
        <v>1014</v>
      </c>
      <c r="B2211" s="0" t="s">
        <v>738</v>
      </c>
      <c r="C2211" s="0" t="s">
        <v>738</v>
      </c>
      <c r="D2211" s="0" t="n">
        <v>0.15</v>
      </c>
      <c r="E2211" s="7" t="n">
        <v>20</v>
      </c>
      <c r="F2211" s="7" t="n">
        <v>0</v>
      </c>
    </row>
    <row r="2212" customFormat="false" ht="15.8" hidden="false" customHeight="false" outlineLevel="0" collapsed="false">
      <c r="A2212" s="0" t="s">
        <v>1015</v>
      </c>
      <c r="B2212" s="0" t="s">
        <v>155</v>
      </c>
      <c r="C2212" s="0" t="s">
        <v>732</v>
      </c>
      <c r="D2212" s="0" t="n">
        <v>0.356500741308409</v>
      </c>
      <c r="E2212" s="7" t="n">
        <v>174.803392128557</v>
      </c>
      <c r="F2212" s="7" t="n">
        <v>3827.015625</v>
      </c>
    </row>
    <row r="2213" customFormat="false" ht="15.8" hidden="false" customHeight="false" outlineLevel="0" collapsed="false">
      <c r="A2213" s="0" t="s">
        <v>1015</v>
      </c>
      <c r="B2213" s="0" t="s">
        <v>155</v>
      </c>
      <c r="C2213" s="0" t="s">
        <v>734</v>
      </c>
      <c r="D2213" s="0" t="n">
        <v>0.0346518720551774</v>
      </c>
      <c r="E2213" s="7" t="n">
        <v>61.287292896322</v>
      </c>
      <c r="F2213" s="7" t="n">
        <v>558.609375</v>
      </c>
    </row>
    <row r="2214" customFormat="false" ht="15.8" hidden="false" customHeight="false" outlineLevel="0" collapsed="false">
      <c r="A2214" s="0" t="s">
        <v>1015</v>
      </c>
      <c r="B2214" s="0" t="s">
        <v>155</v>
      </c>
      <c r="C2214" s="0" t="s">
        <v>736</v>
      </c>
      <c r="D2214" s="0" t="n">
        <v>0.0721914001149527</v>
      </c>
      <c r="E2214" s="7" t="n">
        <v>68.6708540238518</v>
      </c>
      <c r="F2214" s="7" t="n">
        <v>654.515625</v>
      </c>
    </row>
    <row r="2215" customFormat="false" ht="15.8" hidden="false" customHeight="false" outlineLevel="0" collapsed="false">
      <c r="A2215" s="0" t="s">
        <v>1015</v>
      </c>
      <c r="B2215" s="0" t="s">
        <v>738</v>
      </c>
      <c r="C2215" s="0" t="s">
        <v>738</v>
      </c>
      <c r="D2215" s="0" t="n">
        <v>0.15</v>
      </c>
      <c r="E2215" s="7" t="n">
        <v>20</v>
      </c>
      <c r="F2215" s="7" t="n">
        <v>0</v>
      </c>
    </row>
    <row r="2216" customFormat="false" ht="15.8" hidden="false" customHeight="false" outlineLevel="0" collapsed="false">
      <c r="A2216" s="0" t="s">
        <v>1016</v>
      </c>
      <c r="B2216" s="0" t="s">
        <v>155</v>
      </c>
      <c r="C2216" s="0" t="s">
        <v>732</v>
      </c>
      <c r="D2216" s="0" t="n">
        <v>0.356500741308409</v>
      </c>
      <c r="E2216" s="7" t="n">
        <v>174.803392128557</v>
      </c>
      <c r="F2216" s="7" t="n">
        <v>3827.015625</v>
      </c>
    </row>
    <row r="2217" customFormat="false" ht="15.8" hidden="false" customHeight="false" outlineLevel="0" collapsed="false">
      <c r="A2217" s="0" t="s">
        <v>1016</v>
      </c>
      <c r="B2217" s="0" t="s">
        <v>155</v>
      </c>
      <c r="C2217" s="0" t="s">
        <v>734</v>
      </c>
      <c r="D2217" s="0" t="n">
        <v>0.0346518720551774</v>
      </c>
      <c r="E2217" s="7" t="n">
        <v>61.287292896322</v>
      </c>
      <c r="F2217" s="7" t="n">
        <v>558.609375</v>
      </c>
    </row>
    <row r="2218" customFormat="false" ht="15.8" hidden="false" customHeight="false" outlineLevel="0" collapsed="false">
      <c r="A2218" s="0" t="s">
        <v>1016</v>
      </c>
      <c r="B2218" s="0" t="s">
        <v>155</v>
      </c>
      <c r="C2218" s="0" t="s">
        <v>736</v>
      </c>
      <c r="D2218" s="0" t="n">
        <v>0.0721914001149527</v>
      </c>
      <c r="E2218" s="7" t="n">
        <v>68.6708540238518</v>
      </c>
      <c r="F2218" s="7" t="n">
        <v>654.515625</v>
      </c>
    </row>
    <row r="2219" customFormat="false" ht="15.8" hidden="false" customHeight="false" outlineLevel="0" collapsed="false">
      <c r="A2219" s="0" t="s">
        <v>1016</v>
      </c>
      <c r="B2219" s="0" t="s">
        <v>738</v>
      </c>
      <c r="C2219" s="0" t="s">
        <v>738</v>
      </c>
      <c r="D2219" s="0" t="n">
        <v>0.15</v>
      </c>
      <c r="E2219" s="7" t="n">
        <v>20</v>
      </c>
      <c r="F2219" s="7" t="n">
        <v>0</v>
      </c>
    </row>
    <row r="2220" customFormat="false" ht="15.8" hidden="false" customHeight="false" outlineLevel="0" collapsed="false">
      <c r="A2220" s="0" t="s">
        <v>1017</v>
      </c>
      <c r="B2220" s="0" t="s">
        <v>155</v>
      </c>
      <c r="C2220" s="0" t="s">
        <v>732</v>
      </c>
      <c r="D2220" s="0" t="n">
        <v>0.356500741308409</v>
      </c>
      <c r="E2220" s="7" t="n">
        <v>174.803392128557</v>
      </c>
      <c r="F2220" s="7" t="n">
        <v>3827.015625</v>
      </c>
    </row>
    <row r="2221" customFormat="false" ht="15.8" hidden="false" customHeight="false" outlineLevel="0" collapsed="false">
      <c r="A2221" s="0" t="s">
        <v>1017</v>
      </c>
      <c r="B2221" s="0" t="s">
        <v>155</v>
      </c>
      <c r="C2221" s="0" t="s">
        <v>734</v>
      </c>
      <c r="D2221" s="0" t="n">
        <v>0.0346518720551774</v>
      </c>
      <c r="E2221" s="7" t="n">
        <v>61.287292896322</v>
      </c>
      <c r="F2221" s="7" t="n">
        <v>558.609375</v>
      </c>
    </row>
    <row r="2222" customFormat="false" ht="15.8" hidden="false" customHeight="false" outlineLevel="0" collapsed="false">
      <c r="A2222" s="0" t="s">
        <v>1017</v>
      </c>
      <c r="B2222" s="0" t="s">
        <v>155</v>
      </c>
      <c r="C2222" s="0" t="s">
        <v>736</v>
      </c>
      <c r="D2222" s="0" t="n">
        <v>0.0721914001149527</v>
      </c>
      <c r="E2222" s="7" t="n">
        <v>68.6708540238518</v>
      </c>
      <c r="F2222" s="7" t="n">
        <v>654.515625</v>
      </c>
    </row>
    <row r="2223" customFormat="false" ht="15.8" hidden="false" customHeight="false" outlineLevel="0" collapsed="false">
      <c r="A2223" s="0" t="s">
        <v>1017</v>
      </c>
      <c r="B2223" s="0" t="s">
        <v>738</v>
      </c>
      <c r="C2223" s="0" t="s">
        <v>738</v>
      </c>
      <c r="D2223" s="0" t="n">
        <v>0.15</v>
      </c>
      <c r="E2223" s="7" t="n">
        <v>20</v>
      </c>
      <c r="F2223" s="7" t="n">
        <v>0</v>
      </c>
    </row>
    <row r="2224" customFormat="false" ht="15.8" hidden="false" customHeight="false" outlineLevel="0" collapsed="false">
      <c r="A2224" s="0" t="s">
        <v>1018</v>
      </c>
      <c r="B2224" s="0" t="s">
        <v>155</v>
      </c>
      <c r="C2224" s="0" t="s">
        <v>732</v>
      </c>
      <c r="D2224" s="0" t="n">
        <v>0.356500741308409</v>
      </c>
      <c r="E2224" s="7" t="n">
        <v>174.803392128557</v>
      </c>
      <c r="F2224" s="7" t="n">
        <v>3827.015625</v>
      </c>
    </row>
    <row r="2225" customFormat="false" ht="15.8" hidden="false" customHeight="false" outlineLevel="0" collapsed="false">
      <c r="A2225" s="0" t="s">
        <v>1018</v>
      </c>
      <c r="B2225" s="0" t="s">
        <v>155</v>
      </c>
      <c r="C2225" s="0" t="s">
        <v>734</v>
      </c>
      <c r="D2225" s="0" t="n">
        <v>0.0346518720551774</v>
      </c>
      <c r="E2225" s="7" t="n">
        <v>61.287292896322</v>
      </c>
      <c r="F2225" s="7" t="n">
        <v>558.609375</v>
      </c>
    </row>
    <row r="2226" customFormat="false" ht="15.8" hidden="false" customHeight="false" outlineLevel="0" collapsed="false">
      <c r="A2226" s="0" t="s">
        <v>1018</v>
      </c>
      <c r="B2226" s="0" t="s">
        <v>155</v>
      </c>
      <c r="C2226" s="0" t="s">
        <v>736</v>
      </c>
      <c r="D2226" s="0" t="n">
        <v>0.0721914001149527</v>
      </c>
      <c r="E2226" s="7" t="n">
        <v>68.6708540238518</v>
      </c>
      <c r="F2226" s="7" t="n">
        <v>654.515625</v>
      </c>
    </row>
    <row r="2227" customFormat="false" ht="15.8" hidden="false" customHeight="false" outlineLevel="0" collapsed="false">
      <c r="A2227" s="0" t="s">
        <v>1018</v>
      </c>
      <c r="B2227" s="0" t="s">
        <v>738</v>
      </c>
      <c r="C2227" s="0" t="s">
        <v>738</v>
      </c>
      <c r="D2227" s="0" t="n">
        <v>0.15</v>
      </c>
      <c r="E2227" s="7" t="n">
        <v>20</v>
      </c>
      <c r="F2227" s="7" t="n">
        <v>0</v>
      </c>
    </row>
    <row r="2228" customFormat="false" ht="15.8" hidden="false" customHeight="false" outlineLevel="0" collapsed="false">
      <c r="A2228" s="0" t="s">
        <v>359</v>
      </c>
      <c r="B2228" s="0" t="s">
        <v>155</v>
      </c>
      <c r="C2228" s="0" t="s">
        <v>734</v>
      </c>
      <c r="D2228" s="0" t="n">
        <v>0.0691092414004082</v>
      </c>
      <c r="E2228" s="7" t="n">
        <v>223.125</v>
      </c>
      <c r="F2228" s="7" t="n">
        <v>558.609375</v>
      </c>
    </row>
    <row r="2229" customFormat="false" ht="15.8" hidden="false" customHeight="false" outlineLevel="0" collapsed="false">
      <c r="A2229" s="0" t="s">
        <v>359</v>
      </c>
      <c r="B2229" s="0" t="s">
        <v>239</v>
      </c>
      <c r="C2229" s="0" t="s">
        <v>735</v>
      </c>
      <c r="D2229" s="0" t="n">
        <v>0.0440502952066937</v>
      </c>
      <c r="E2229" s="7" t="n">
        <v>223.125</v>
      </c>
      <c r="F2229" s="7" t="n">
        <v>558.609375</v>
      </c>
    </row>
    <row r="2230" customFormat="false" ht="15.8" hidden="false" customHeight="false" outlineLevel="0" collapsed="false">
      <c r="A2230" s="0" t="s">
        <v>359</v>
      </c>
      <c r="B2230" s="0" t="s">
        <v>155</v>
      </c>
      <c r="C2230" s="0" t="s">
        <v>736</v>
      </c>
      <c r="D2230" s="0" t="n">
        <v>0.143977586250851</v>
      </c>
      <c r="E2230" s="7" t="n">
        <v>225.5625</v>
      </c>
      <c r="F2230" s="7" t="n">
        <v>654.515625</v>
      </c>
    </row>
    <row r="2231" customFormat="false" ht="15.8" hidden="false" customHeight="false" outlineLevel="0" collapsed="false">
      <c r="A2231" s="0" t="s">
        <v>359</v>
      </c>
      <c r="B2231" s="0" t="s">
        <v>239</v>
      </c>
      <c r="C2231" s="0" t="s">
        <v>737</v>
      </c>
      <c r="D2231" s="0" t="n">
        <v>0.0917714483472784</v>
      </c>
      <c r="E2231" s="7" t="n">
        <v>223.125</v>
      </c>
      <c r="F2231" s="7" t="n">
        <v>558.609375</v>
      </c>
    </row>
    <row r="2232" customFormat="false" ht="15.8" hidden="false" customHeight="false" outlineLevel="0" collapsed="false">
      <c r="A2232" s="0" t="s">
        <v>359</v>
      </c>
      <c r="B2232" s="0" t="s">
        <v>155</v>
      </c>
      <c r="C2232" s="0" t="s">
        <v>732</v>
      </c>
      <c r="D2232" s="0" t="n">
        <v>0.639900383337114</v>
      </c>
      <c r="E2232" s="7" t="n">
        <v>351.5625</v>
      </c>
      <c r="F2232" s="7" t="n">
        <v>3827.015625</v>
      </c>
    </row>
    <row r="2233" customFormat="false" ht="15.8" hidden="false" customHeight="false" outlineLevel="0" collapsed="false">
      <c r="A2233" s="0" t="s">
        <v>359</v>
      </c>
      <c r="B2233" s="0" t="s">
        <v>239</v>
      </c>
      <c r="C2233" s="0" t="s">
        <v>733</v>
      </c>
      <c r="D2233" s="0" t="n">
        <v>0.367085793389114</v>
      </c>
      <c r="E2233" s="7" t="n">
        <v>268.125</v>
      </c>
      <c r="F2233" s="7" t="n">
        <v>558.609375</v>
      </c>
    </row>
    <row r="2234" customFormat="false" ht="15.8" hidden="false" customHeight="false" outlineLevel="0" collapsed="false">
      <c r="A2234" s="0" t="s">
        <v>359</v>
      </c>
      <c r="B2234" s="0" t="s">
        <v>738</v>
      </c>
      <c r="C2234" s="0" t="s">
        <v>738</v>
      </c>
      <c r="D2234" s="0" t="n">
        <v>0.15</v>
      </c>
      <c r="E2234" s="7" t="n">
        <v>20</v>
      </c>
      <c r="F2234" s="7" t="n">
        <v>0</v>
      </c>
    </row>
    <row r="2235" customFormat="false" ht="15.8" hidden="false" customHeight="false" outlineLevel="0" collapsed="false">
      <c r="A2235" s="0" t="s">
        <v>527</v>
      </c>
      <c r="B2235" s="0" t="s">
        <v>155</v>
      </c>
      <c r="C2235" s="0" t="s">
        <v>734</v>
      </c>
      <c r="D2235" s="0" t="n">
        <v>0.0690385928532048</v>
      </c>
      <c r="E2235" s="7" t="n">
        <v>223.125</v>
      </c>
      <c r="F2235" s="7" t="n">
        <v>558.609375</v>
      </c>
    </row>
    <row r="2236" customFormat="false" ht="15.8" hidden="false" customHeight="false" outlineLevel="0" collapsed="false">
      <c r="A2236" s="0" t="s">
        <v>527</v>
      </c>
      <c r="B2236" s="0" t="s">
        <v>239</v>
      </c>
      <c r="C2236" s="0" t="s">
        <v>735</v>
      </c>
      <c r="D2236" s="0" t="n">
        <v>0.0439685650602251</v>
      </c>
      <c r="E2236" s="7" t="n">
        <v>223.125</v>
      </c>
      <c r="F2236" s="7" t="n">
        <v>558.609375</v>
      </c>
    </row>
    <row r="2237" customFormat="false" ht="15.8" hidden="false" customHeight="false" outlineLevel="0" collapsed="false">
      <c r="A2237" s="0" t="s">
        <v>527</v>
      </c>
      <c r="B2237" s="0" t="s">
        <v>155</v>
      </c>
      <c r="C2237" s="0" t="s">
        <v>736</v>
      </c>
      <c r="D2237" s="0" t="n">
        <v>0.14383040177751</v>
      </c>
      <c r="E2237" s="7" t="n">
        <v>225.5625</v>
      </c>
      <c r="F2237" s="7" t="n">
        <v>654.515625</v>
      </c>
    </row>
    <row r="2238" customFormat="false" ht="15.8" hidden="false" customHeight="false" outlineLevel="0" collapsed="false">
      <c r="A2238" s="0" t="s">
        <v>527</v>
      </c>
      <c r="B2238" s="0" t="s">
        <v>239</v>
      </c>
      <c r="C2238" s="0" t="s">
        <v>737</v>
      </c>
      <c r="D2238" s="0" t="n">
        <v>0.0916011772088023</v>
      </c>
      <c r="E2238" s="7" t="n">
        <v>223.125</v>
      </c>
      <c r="F2238" s="7" t="n">
        <v>558.609375</v>
      </c>
    </row>
    <row r="2239" customFormat="false" ht="15.8" hidden="false" customHeight="false" outlineLevel="0" collapsed="false">
      <c r="A2239" s="0" t="s">
        <v>527</v>
      </c>
      <c r="B2239" s="0" t="s">
        <v>155</v>
      </c>
      <c r="C2239" s="0" t="s">
        <v>732</v>
      </c>
      <c r="D2239" s="0" t="n">
        <v>0.639246230122267</v>
      </c>
      <c r="E2239" s="7" t="n">
        <v>351.5625</v>
      </c>
      <c r="F2239" s="7" t="n">
        <v>3827.015625</v>
      </c>
    </row>
    <row r="2240" customFormat="false" ht="15.8" hidden="false" customHeight="false" outlineLevel="0" collapsed="false">
      <c r="A2240" s="0" t="s">
        <v>527</v>
      </c>
      <c r="B2240" s="0" t="s">
        <v>239</v>
      </c>
      <c r="C2240" s="0" t="s">
        <v>733</v>
      </c>
      <c r="D2240" s="0" t="n">
        <v>0.366404708835209</v>
      </c>
      <c r="E2240" s="7" t="n">
        <v>268.125</v>
      </c>
      <c r="F2240" s="7" t="n">
        <v>558.609375</v>
      </c>
    </row>
    <row r="2241" customFormat="false" ht="15.8" hidden="false" customHeight="false" outlineLevel="0" collapsed="false">
      <c r="A2241" s="0" t="s">
        <v>527</v>
      </c>
      <c r="B2241" s="0" t="s">
        <v>738</v>
      </c>
      <c r="C2241" s="0" t="s">
        <v>738</v>
      </c>
      <c r="D2241" s="0" t="n">
        <v>0.15</v>
      </c>
      <c r="E2241" s="7" t="n">
        <v>20</v>
      </c>
      <c r="F2241" s="7" t="n">
        <v>0</v>
      </c>
    </row>
    <row r="2242" customFormat="false" ht="15.8" hidden="false" customHeight="false" outlineLevel="0" collapsed="false">
      <c r="A2242" s="0" t="s">
        <v>674</v>
      </c>
      <c r="B2242" s="0" t="s">
        <v>155</v>
      </c>
      <c r="C2242" s="0" t="s">
        <v>734</v>
      </c>
      <c r="D2242" s="0" t="n">
        <v>0.069156638715314</v>
      </c>
      <c r="E2242" s="7" t="n">
        <v>223.125</v>
      </c>
      <c r="F2242" s="7" t="n">
        <v>558.609375</v>
      </c>
    </row>
    <row r="2243" customFormat="false" ht="15.8" hidden="false" customHeight="false" outlineLevel="0" collapsed="false">
      <c r="A2243" s="0" t="s">
        <v>674</v>
      </c>
      <c r="B2243" s="0" t="s">
        <v>239</v>
      </c>
      <c r="C2243" s="0" t="s">
        <v>735</v>
      </c>
      <c r="D2243" s="0" t="n">
        <v>0.0440732766557727</v>
      </c>
      <c r="E2243" s="7" t="n">
        <v>223.125</v>
      </c>
      <c r="F2243" s="7" t="n">
        <v>558.609375</v>
      </c>
    </row>
    <row r="2244" customFormat="false" ht="15.8" hidden="false" customHeight="false" outlineLevel="0" collapsed="false">
      <c r="A2244" s="0" t="s">
        <v>674</v>
      </c>
      <c r="B2244" s="0" t="s">
        <v>155</v>
      </c>
      <c r="C2244" s="0" t="s">
        <v>736</v>
      </c>
      <c r="D2244" s="0" t="n">
        <v>0.144076330656904</v>
      </c>
      <c r="E2244" s="7" t="n">
        <v>225.5625</v>
      </c>
      <c r="F2244" s="7" t="n">
        <v>654.515625</v>
      </c>
    </row>
    <row r="2245" customFormat="false" ht="15.8" hidden="false" customHeight="false" outlineLevel="0" collapsed="false">
      <c r="A2245" s="0" t="s">
        <v>674</v>
      </c>
      <c r="B2245" s="0" t="s">
        <v>239</v>
      </c>
      <c r="C2245" s="0" t="s">
        <v>737</v>
      </c>
      <c r="D2245" s="0" t="n">
        <v>0.091819326366193</v>
      </c>
      <c r="E2245" s="7" t="n">
        <v>223.125</v>
      </c>
      <c r="F2245" s="7" t="n">
        <v>558.609375</v>
      </c>
    </row>
    <row r="2246" customFormat="false" ht="15.8" hidden="false" customHeight="false" outlineLevel="0" collapsed="false">
      <c r="A2246" s="0" t="s">
        <v>674</v>
      </c>
      <c r="B2246" s="0" t="s">
        <v>155</v>
      </c>
      <c r="C2246" s="0" t="s">
        <v>732</v>
      </c>
      <c r="D2246" s="0" t="n">
        <v>0.640339247364018</v>
      </c>
      <c r="E2246" s="7" t="n">
        <v>351.5625</v>
      </c>
      <c r="F2246" s="7" t="n">
        <v>3827.015625</v>
      </c>
    </row>
    <row r="2247" customFormat="false" ht="15.8" hidden="false" customHeight="false" outlineLevel="0" collapsed="false">
      <c r="A2247" s="0" t="s">
        <v>674</v>
      </c>
      <c r="B2247" s="0" t="s">
        <v>239</v>
      </c>
      <c r="C2247" s="0" t="s">
        <v>733</v>
      </c>
      <c r="D2247" s="0" t="n">
        <v>0.367277305464772</v>
      </c>
      <c r="E2247" s="7" t="n">
        <v>268.125</v>
      </c>
      <c r="F2247" s="7" t="n">
        <v>558.609375</v>
      </c>
    </row>
    <row r="2248" customFormat="false" ht="15.8" hidden="false" customHeight="false" outlineLevel="0" collapsed="false">
      <c r="A2248" s="0" t="s">
        <v>674</v>
      </c>
      <c r="B2248" s="0" t="s">
        <v>738</v>
      </c>
      <c r="C2248" s="0" t="s">
        <v>738</v>
      </c>
      <c r="D2248" s="0" t="n">
        <v>0.15</v>
      </c>
      <c r="E2248" s="7" t="n">
        <v>20</v>
      </c>
      <c r="F2248" s="7" t="n">
        <v>0</v>
      </c>
    </row>
    <row r="2249" customFormat="false" ht="15.8" hidden="false" customHeight="false" outlineLevel="0" collapsed="false">
      <c r="A2249" s="0" t="s">
        <v>1019</v>
      </c>
      <c r="B2249" s="0" t="s">
        <v>155</v>
      </c>
      <c r="C2249" s="0" t="s">
        <v>732</v>
      </c>
      <c r="D2249" s="0" t="n">
        <v>0.356500741308409</v>
      </c>
      <c r="E2249" s="7" t="n">
        <v>174.803392128557</v>
      </c>
      <c r="F2249" s="7" t="n">
        <v>3827.015625</v>
      </c>
    </row>
    <row r="2250" customFormat="false" ht="15.8" hidden="false" customHeight="false" outlineLevel="0" collapsed="false">
      <c r="A2250" s="0" t="s">
        <v>1019</v>
      </c>
      <c r="B2250" s="0" t="s">
        <v>155</v>
      </c>
      <c r="C2250" s="0" t="s">
        <v>734</v>
      </c>
      <c r="D2250" s="0" t="n">
        <v>0.0346518720551774</v>
      </c>
      <c r="E2250" s="7" t="n">
        <v>61.287292896322</v>
      </c>
      <c r="F2250" s="7" t="n">
        <v>558.609375</v>
      </c>
    </row>
    <row r="2251" customFormat="false" ht="15.8" hidden="false" customHeight="false" outlineLevel="0" collapsed="false">
      <c r="A2251" s="0" t="s">
        <v>1019</v>
      </c>
      <c r="B2251" s="0" t="s">
        <v>155</v>
      </c>
      <c r="C2251" s="0" t="s">
        <v>736</v>
      </c>
      <c r="D2251" s="0" t="n">
        <v>0.0721914001149527</v>
      </c>
      <c r="E2251" s="7" t="n">
        <v>68.6708540238518</v>
      </c>
      <c r="F2251" s="7" t="n">
        <v>654.515625</v>
      </c>
    </row>
    <row r="2252" customFormat="false" ht="15.8" hidden="false" customHeight="false" outlineLevel="0" collapsed="false">
      <c r="A2252" s="0" t="s">
        <v>1019</v>
      </c>
      <c r="B2252" s="0" t="s">
        <v>738</v>
      </c>
      <c r="C2252" s="0" t="s">
        <v>738</v>
      </c>
      <c r="D2252" s="0" t="n">
        <v>0.15</v>
      </c>
      <c r="E2252" s="7" t="n">
        <v>20</v>
      </c>
      <c r="F2252" s="7" t="n">
        <v>0</v>
      </c>
    </row>
    <row r="2253" customFormat="false" ht="15.8" hidden="false" customHeight="false" outlineLevel="0" collapsed="false">
      <c r="A2253" s="0" t="s">
        <v>1020</v>
      </c>
      <c r="B2253" s="0" t="s">
        <v>155</v>
      </c>
      <c r="C2253" s="0" t="s">
        <v>732</v>
      </c>
      <c r="D2253" s="0" t="n">
        <v>0.356500741308409</v>
      </c>
      <c r="E2253" s="7" t="n">
        <v>174.803392128557</v>
      </c>
      <c r="F2253" s="7" t="n">
        <v>3827.015625</v>
      </c>
    </row>
    <row r="2254" customFormat="false" ht="15.8" hidden="false" customHeight="false" outlineLevel="0" collapsed="false">
      <c r="A2254" s="0" t="s">
        <v>1020</v>
      </c>
      <c r="B2254" s="0" t="s">
        <v>155</v>
      </c>
      <c r="C2254" s="0" t="s">
        <v>734</v>
      </c>
      <c r="D2254" s="0" t="n">
        <v>0.0346518720551774</v>
      </c>
      <c r="E2254" s="7" t="n">
        <v>61.287292896322</v>
      </c>
      <c r="F2254" s="7" t="n">
        <v>558.609375</v>
      </c>
    </row>
    <row r="2255" customFormat="false" ht="15.8" hidden="false" customHeight="false" outlineLevel="0" collapsed="false">
      <c r="A2255" s="0" t="s">
        <v>1020</v>
      </c>
      <c r="B2255" s="0" t="s">
        <v>155</v>
      </c>
      <c r="C2255" s="0" t="s">
        <v>736</v>
      </c>
      <c r="D2255" s="0" t="n">
        <v>0.0721914001149527</v>
      </c>
      <c r="E2255" s="7" t="n">
        <v>68.6708540238518</v>
      </c>
      <c r="F2255" s="7" t="n">
        <v>654.515625</v>
      </c>
    </row>
    <row r="2256" customFormat="false" ht="15.8" hidden="false" customHeight="false" outlineLevel="0" collapsed="false">
      <c r="A2256" s="0" t="s">
        <v>1020</v>
      </c>
      <c r="B2256" s="0" t="s">
        <v>738</v>
      </c>
      <c r="C2256" s="0" t="s">
        <v>738</v>
      </c>
      <c r="D2256" s="0" t="n">
        <v>0.15</v>
      </c>
      <c r="E2256" s="7" t="n">
        <v>20</v>
      </c>
      <c r="F2256" s="7" t="n">
        <v>0</v>
      </c>
    </row>
    <row r="2257" customFormat="false" ht="15.8" hidden="false" customHeight="false" outlineLevel="0" collapsed="false">
      <c r="A2257" s="0" t="s">
        <v>1021</v>
      </c>
      <c r="B2257" s="0" t="s">
        <v>155</v>
      </c>
      <c r="C2257" s="0" t="s">
        <v>732</v>
      </c>
      <c r="D2257" s="0" t="n">
        <v>0.356500741308409</v>
      </c>
      <c r="E2257" s="7" t="n">
        <v>174.803392128557</v>
      </c>
      <c r="F2257" s="7" t="n">
        <v>3827.015625</v>
      </c>
    </row>
    <row r="2258" customFormat="false" ht="15.8" hidden="false" customHeight="false" outlineLevel="0" collapsed="false">
      <c r="A2258" s="0" t="s">
        <v>1021</v>
      </c>
      <c r="B2258" s="0" t="s">
        <v>155</v>
      </c>
      <c r="C2258" s="0" t="s">
        <v>734</v>
      </c>
      <c r="D2258" s="0" t="n">
        <v>0.0346518720551774</v>
      </c>
      <c r="E2258" s="7" t="n">
        <v>61.287292896322</v>
      </c>
      <c r="F2258" s="7" t="n">
        <v>558.609375</v>
      </c>
    </row>
    <row r="2259" customFormat="false" ht="15.8" hidden="false" customHeight="false" outlineLevel="0" collapsed="false">
      <c r="A2259" s="0" t="s">
        <v>1021</v>
      </c>
      <c r="B2259" s="0" t="s">
        <v>155</v>
      </c>
      <c r="C2259" s="0" t="s">
        <v>736</v>
      </c>
      <c r="D2259" s="0" t="n">
        <v>0.0721914001149527</v>
      </c>
      <c r="E2259" s="7" t="n">
        <v>68.6708540238518</v>
      </c>
      <c r="F2259" s="7" t="n">
        <v>654.515625</v>
      </c>
    </row>
    <row r="2260" customFormat="false" ht="15.8" hidden="false" customHeight="false" outlineLevel="0" collapsed="false">
      <c r="A2260" s="0" t="s">
        <v>1021</v>
      </c>
      <c r="B2260" s="0" t="s">
        <v>738</v>
      </c>
      <c r="C2260" s="0" t="s">
        <v>738</v>
      </c>
      <c r="D2260" s="0" t="n">
        <v>0.15</v>
      </c>
      <c r="E2260" s="7" t="n">
        <v>20</v>
      </c>
      <c r="F2260" s="7" t="n">
        <v>0</v>
      </c>
    </row>
    <row r="2261" customFormat="false" ht="15.8" hidden="false" customHeight="false" outlineLevel="0" collapsed="false">
      <c r="A2261" s="0" t="s">
        <v>1022</v>
      </c>
      <c r="B2261" s="0" t="s">
        <v>155</v>
      </c>
      <c r="C2261" s="0" t="s">
        <v>732</v>
      </c>
      <c r="D2261" s="0" t="n">
        <v>0.356500741308409</v>
      </c>
      <c r="E2261" s="7" t="n">
        <v>174.803392128557</v>
      </c>
      <c r="F2261" s="7" t="n">
        <v>3827.015625</v>
      </c>
    </row>
    <row r="2262" customFormat="false" ht="15.8" hidden="false" customHeight="false" outlineLevel="0" collapsed="false">
      <c r="A2262" s="0" t="s">
        <v>1022</v>
      </c>
      <c r="B2262" s="0" t="s">
        <v>155</v>
      </c>
      <c r="C2262" s="0" t="s">
        <v>734</v>
      </c>
      <c r="D2262" s="0" t="n">
        <v>0.0346518720551774</v>
      </c>
      <c r="E2262" s="7" t="n">
        <v>61.287292896322</v>
      </c>
      <c r="F2262" s="7" t="n">
        <v>558.609375</v>
      </c>
    </row>
    <row r="2263" customFormat="false" ht="15.8" hidden="false" customHeight="false" outlineLevel="0" collapsed="false">
      <c r="A2263" s="0" t="s">
        <v>1022</v>
      </c>
      <c r="B2263" s="0" t="s">
        <v>155</v>
      </c>
      <c r="C2263" s="0" t="s">
        <v>736</v>
      </c>
      <c r="D2263" s="0" t="n">
        <v>0.0721914001149527</v>
      </c>
      <c r="E2263" s="7" t="n">
        <v>68.6708540238518</v>
      </c>
      <c r="F2263" s="7" t="n">
        <v>654.515625</v>
      </c>
    </row>
    <row r="2264" customFormat="false" ht="15.8" hidden="false" customHeight="false" outlineLevel="0" collapsed="false">
      <c r="A2264" s="0" t="s">
        <v>1022</v>
      </c>
      <c r="B2264" s="0" t="s">
        <v>738</v>
      </c>
      <c r="C2264" s="0" t="s">
        <v>738</v>
      </c>
      <c r="D2264" s="0" t="n">
        <v>0.15</v>
      </c>
      <c r="E2264" s="7" t="n">
        <v>20</v>
      </c>
      <c r="F2264" s="7" t="n">
        <v>0</v>
      </c>
    </row>
    <row r="2265" customFormat="false" ht="15.8" hidden="false" customHeight="false" outlineLevel="0" collapsed="false">
      <c r="A2265" s="0" t="s">
        <v>1023</v>
      </c>
      <c r="B2265" s="0" t="s">
        <v>155</v>
      </c>
      <c r="C2265" s="0" t="s">
        <v>732</v>
      </c>
      <c r="D2265" s="0" t="n">
        <v>0.356500741308409</v>
      </c>
      <c r="E2265" s="7" t="n">
        <v>174.803392128557</v>
      </c>
      <c r="F2265" s="7" t="n">
        <v>3827.015625</v>
      </c>
    </row>
    <row r="2266" customFormat="false" ht="15.8" hidden="false" customHeight="false" outlineLevel="0" collapsed="false">
      <c r="A2266" s="0" t="s">
        <v>1023</v>
      </c>
      <c r="B2266" s="0" t="s">
        <v>155</v>
      </c>
      <c r="C2266" s="0" t="s">
        <v>734</v>
      </c>
      <c r="D2266" s="0" t="n">
        <v>0.0346518720551774</v>
      </c>
      <c r="E2266" s="7" t="n">
        <v>61.287292896322</v>
      </c>
      <c r="F2266" s="7" t="n">
        <v>558.609375</v>
      </c>
    </row>
    <row r="2267" customFormat="false" ht="15.8" hidden="false" customHeight="false" outlineLevel="0" collapsed="false">
      <c r="A2267" s="0" t="s">
        <v>1023</v>
      </c>
      <c r="B2267" s="0" t="s">
        <v>155</v>
      </c>
      <c r="C2267" s="0" t="s">
        <v>736</v>
      </c>
      <c r="D2267" s="0" t="n">
        <v>0.0721914001149527</v>
      </c>
      <c r="E2267" s="7" t="n">
        <v>68.6708540238518</v>
      </c>
      <c r="F2267" s="7" t="n">
        <v>654.515625</v>
      </c>
    </row>
    <row r="2268" customFormat="false" ht="15.8" hidden="false" customHeight="false" outlineLevel="0" collapsed="false">
      <c r="A2268" s="0" t="s">
        <v>1023</v>
      </c>
      <c r="B2268" s="0" t="s">
        <v>738</v>
      </c>
      <c r="C2268" s="0" t="s">
        <v>738</v>
      </c>
      <c r="D2268" s="0" t="n">
        <v>0.15</v>
      </c>
      <c r="E2268" s="7" t="n">
        <v>20</v>
      </c>
      <c r="F2268" s="7" t="n">
        <v>0</v>
      </c>
    </row>
    <row r="2269" customFormat="false" ht="15.8" hidden="false" customHeight="false" outlineLevel="0" collapsed="false">
      <c r="A2269" s="0" t="s">
        <v>293</v>
      </c>
      <c r="B2269" s="0" t="s">
        <v>155</v>
      </c>
      <c r="C2269" s="0" t="s">
        <v>734</v>
      </c>
      <c r="D2269" s="0" t="n">
        <v>0.0783247918948957</v>
      </c>
      <c r="E2269" s="7" t="n">
        <v>99.5833335</v>
      </c>
      <c r="F2269" s="7" t="n">
        <v>523.55937587625</v>
      </c>
    </row>
    <row r="2270" customFormat="false" ht="15.8" hidden="false" customHeight="false" outlineLevel="0" collapsed="false">
      <c r="A2270" s="0" t="s">
        <v>293</v>
      </c>
      <c r="B2270" s="0" t="s">
        <v>239</v>
      </c>
      <c r="C2270" s="0" t="s">
        <v>735</v>
      </c>
      <c r="D2270" s="0" t="n">
        <v>0.0538494006748199</v>
      </c>
      <c r="E2270" s="7" t="n">
        <v>99.5833335</v>
      </c>
      <c r="F2270" s="7" t="n">
        <v>523.55937587625</v>
      </c>
    </row>
    <row r="2271" customFormat="false" ht="15.8" hidden="false" customHeight="false" outlineLevel="0" collapsed="false">
      <c r="A2271" s="0" t="s">
        <v>293</v>
      </c>
      <c r="B2271" s="0" t="s">
        <v>155</v>
      </c>
      <c r="C2271" s="0" t="s">
        <v>736</v>
      </c>
      <c r="D2271" s="0" t="n">
        <v>0.163176649781033</v>
      </c>
      <c r="E2271" s="7" t="n">
        <v>113.120833485</v>
      </c>
      <c r="F2271" s="7" t="n">
        <v>1292.94062502375</v>
      </c>
    </row>
    <row r="2272" customFormat="false" ht="15.8" hidden="false" customHeight="false" outlineLevel="0" collapsed="false">
      <c r="A2272" s="0" t="s">
        <v>293</v>
      </c>
      <c r="B2272" s="0" t="s">
        <v>239</v>
      </c>
      <c r="C2272" s="0" t="s">
        <v>737</v>
      </c>
      <c r="D2272" s="0" t="n">
        <v>0.112186251405875</v>
      </c>
      <c r="E2272" s="7" t="n">
        <v>111.61666682</v>
      </c>
      <c r="F2272" s="7" t="n">
        <v>523.55937587625</v>
      </c>
    </row>
    <row r="2273" customFormat="false" ht="15.8" hidden="false" customHeight="false" outlineLevel="0" collapsed="false">
      <c r="A2273" s="0" t="s">
        <v>293</v>
      </c>
      <c r="B2273" s="0" t="s">
        <v>155</v>
      </c>
      <c r="C2273" s="0" t="s">
        <v>732</v>
      </c>
      <c r="D2273" s="0" t="n">
        <v>0.725229554582367</v>
      </c>
      <c r="E2273" s="7" t="n">
        <v>195.787500151667</v>
      </c>
      <c r="F2273" s="7" t="n">
        <v>2804.19062502375</v>
      </c>
    </row>
    <row r="2274" customFormat="false" ht="15.8" hidden="false" customHeight="false" outlineLevel="0" collapsed="false">
      <c r="A2274" s="0" t="s">
        <v>293</v>
      </c>
      <c r="B2274" s="0" t="s">
        <v>239</v>
      </c>
      <c r="C2274" s="0" t="s">
        <v>733</v>
      </c>
      <c r="D2274" s="0" t="n">
        <v>0.448745005623499</v>
      </c>
      <c r="E2274" s="7" t="n">
        <v>116.61666682</v>
      </c>
      <c r="F2274" s="7" t="n">
        <v>2034.80937587625</v>
      </c>
    </row>
    <row r="2275" customFormat="false" ht="15.8" hidden="false" customHeight="false" outlineLevel="0" collapsed="false">
      <c r="A2275" s="0" t="s">
        <v>293</v>
      </c>
      <c r="B2275" s="0" t="s">
        <v>738</v>
      </c>
      <c r="C2275" s="0" t="s">
        <v>738</v>
      </c>
      <c r="D2275" s="0" t="n">
        <v>0.15</v>
      </c>
      <c r="E2275" s="7" t="n">
        <v>20</v>
      </c>
      <c r="F2275" s="7" t="n">
        <v>0</v>
      </c>
    </row>
    <row r="2276" customFormat="false" ht="15.8" hidden="false" customHeight="false" outlineLevel="0" collapsed="false">
      <c r="A2276" s="0" t="s">
        <v>495</v>
      </c>
      <c r="B2276" s="0" t="s">
        <v>155</v>
      </c>
      <c r="C2276" s="0" t="s">
        <v>734</v>
      </c>
      <c r="D2276" s="0" t="n">
        <v>0.0783132755737058</v>
      </c>
      <c r="E2276" s="7" t="n">
        <v>99.5833335</v>
      </c>
      <c r="F2276" s="7" t="n">
        <v>523.55937587625</v>
      </c>
    </row>
    <row r="2277" customFormat="false" ht="15.8" hidden="false" customHeight="false" outlineLevel="0" collapsed="false">
      <c r="A2277" s="0" t="s">
        <v>495</v>
      </c>
      <c r="B2277" s="0" t="s">
        <v>239</v>
      </c>
      <c r="C2277" s="0" t="s">
        <v>735</v>
      </c>
      <c r="D2277" s="0" t="n">
        <v>0.0538490436197086</v>
      </c>
      <c r="E2277" s="7" t="n">
        <v>99.5833335</v>
      </c>
      <c r="F2277" s="7" t="n">
        <v>523.55937587625</v>
      </c>
    </row>
    <row r="2278" customFormat="false" ht="15.8" hidden="false" customHeight="false" outlineLevel="0" collapsed="false">
      <c r="A2278" s="0" t="s">
        <v>495</v>
      </c>
      <c r="B2278" s="0" t="s">
        <v>155</v>
      </c>
      <c r="C2278" s="0" t="s">
        <v>736</v>
      </c>
      <c r="D2278" s="0" t="n">
        <v>0.16315265744522</v>
      </c>
      <c r="E2278" s="7" t="n">
        <v>113.120833485</v>
      </c>
      <c r="F2278" s="7" t="n">
        <v>1292.94062502375</v>
      </c>
    </row>
    <row r="2279" customFormat="false" ht="15.8" hidden="false" customHeight="false" outlineLevel="0" collapsed="false">
      <c r="A2279" s="0" t="s">
        <v>495</v>
      </c>
      <c r="B2279" s="0" t="s">
        <v>239</v>
      </c>
      <c r="C2279" s="0" t="s">
        <v>737</v>
      </c>
      <c r="D2279" s="0" t="n">
        <v>0.11218550754106</v>
      </c>
      <c r="E2279" s="7" t="n">
        <v>111.61666682</v>
      </c>
      <c r="F2279" s="7" t="n">
        <v>523.55937587625</v>
      </c>
    </row>
    <row r="2280" customFormat="false" ht="15.8" hidden="false" customHeight="false" outlineLevel="0" collapsed="false">
      <c r="A2280" s="0" t="s">
        <v>495</v>
      </c>
      <c r="B2280" s="0" t="s">
        <v>155</v>
      </c>
      <c r="C2280" s="0" t="s">
        <v>732</v>
      </c>
      <c r="D2280" s="0" t="n">
        <v>0.725122921978758</v>
      </c>
      <c r="E2280" s="7" t="n">
        <v>195.787500151667</v>
      </c>
      <c r="F2280" s="7" t="n">
        <v>2804.19062502375</v>
      </c>
    </row>
    <row r="2281" customFormat="false" ht="15.8" hidden="false" customHeight="false" outlineLevel="0" collapsed="false">
      <c r="A2281" s="0" t="s">
        <v>495</v>
      </c>
      <c r="B2281" s="0" t="s">
        <v>239</v>
      </c>
      <c r="C2281" s="0" t="s">
        <v>733</v>
      </c>
      <c r="D2281" s="0" t="n">
        <v>0.448742030164238</v>
      </c>
      <c r="E2281" s="7" t="n">
        <v>116.61666682</v>
      </c>
      <c r="F2281" s="7" t="n">
        <v>2034.80937587625</v>
      </c>
    </row>
    <row r="2282" customFormat="false" ht="15.8" hidden="false" customHeight="false" outlineLevel="0" collapsed="false">
      <c r="A2282" s="0" t="s">
        <v>495</v>
      </c>
      <c r="B2282" s="0" t="s">
        <v>738</v>
      </c>
      <c r="C2282" s="0" t="s">
        <v>738</v>
      </c>
      <c r="D2282" s="0" t="n">
        <v>0.15</v>
      </c>
      <c r="E2282" s="7" t="n">
        <v>20</v>
      </c>
      <c r="F2282" s="7" t="n">
        <v>0</v>
      </c>
    </row>
    <row r="2283" customFormat="false" ht="15.8" hidden="false" customHeight="false" outlineLevel="0" collapsed="false">
      <c r="A2283" s="0" t="s">
        <v>634</v>
      </c>
      <c r="B2283" s="0" t="s">
        <v>155</v>
      </c>
      <c r="C2283" s="0" t="s">
        <v>734</v>
      </c>
      <c r="D2283" s="0" t="n">
        <v>0.0783539742916544</v>
      </c>
      <c r="E2283" s="7" t="n">
        <v>99.5833334999999</v>
      </c>
      <c r="F2283" s="7" t="n">
        <v>523.55937587625</v>
      </c>
    </row>
    <row r="2284" customFormat="false" ht="15.8" hidden="false" customHeight="false" outlineLevel="0" collapsed="false">
      <c r="A2284" s="0" t="s">
        <v>634</v>
      </c>
      <c r="B2284" s="0" t="s">
        <v>239</v>
      </c>
      <c r="C2284" s="0" t="s">
        <v>735</v>
      </c>
      <c r="D2284" s="0" t="n">
        <v>0.0537813875931714</v>
      </c>
      <c r="E2284" s="7" t="n">
        <v>99.5833334999999</v>
      </c>
      <c r="F2284" s="7" t="n">
        <v>523.55937587625</v>
      </c>
    </row>
    <row r="2285" customFormat="false" ht="15.8" hidden="false" customHeight="false" outlineLevel="0" collapsed="false">
      <c r="A2285" s="0" t="s">
        <v>634</v>
      </c>
      <c r="B2285" s="0" t="s">
        <v>155</v>
      </c>
      <c r="C2285" s="0" t="s">
        <v>736</v>
      </c>
      <c r="D2285" s="0" t="n">
        <v>0.163237446440947</v>
      </c>
      <c r="E2285" s="7" t="n">
        <v>113.120833485</v>
      </c>
      <c r="F2285" s="7" t="n">
        <v>1292.94062502375</v>
      </c>
    </row>
    <row r="2286" customFormat="false" ht="15.8" hidden="false" customHeight="false" outlineLevel="0" collapsed="false">
      <c r="A2286" s="0" t="s">
        <v>634</v>
      </c>
      <c r="B2286" s="0" t="s">
        <v>239</v>
      </c>
      <c r="C2286" s="0" t="s">
        <v>737</v>
      </c>
      <c r="D2286" s="0" t="n">
        <v>0.112044557485774</v>
      </c>
      <c r="E2286" s="7" t="n">
        <v>111.61666682</v>
      </c>
      <c r="F2286" s="7" t="n">
        <v>523.55937587625</v>
      </c>
    </row>
    <row r="2287" customFormat="false" ht="15.8" hidden="false" customHeight="false" outlineLevel="0" collapsed="false">
      <c r="A2287" s="0" t="s">
        <v>634</v>
      </c>
      <c r="B2287" s="0" t="s">
        <v>155</v>
      </c>
      <c r="C2287" s="0" t="s">
        <v>732</v>
      </c>
      <c r="D2287" s="0" t="n">
        <v>0.725499761959763</v>
      </c>
      <c r="E2287" s="7" t="n">
        <v>195.787500151667</v>
      </c>
      <c r="F2287" s="7" t="n">
        <v>2804.19062502375</v>
      </c>
    </row>
    <row r="2288" customFormat="false" ht="15.8" hidden="false" customHeight="false" outlineLevel="0" collapsed="false">
      <c r="A2288" s="0" t="s">
        <v>634</v>
      </c>
      <c r="B2288" s="0" t="s">
        <v>239</v>
      </c>
      <c r="C2288" s="0" t="s">
        <v>733</v>
      </c>
      <c r="D2288" s="0" t="n">
        <v>0.448178229943095</v>
      </c>
      <c r="E2288" s="7" t="n">
        <v>116.61666682</v>
      </c>
      <c r="F2288" s="7" t="n">
        <v>2034.80937587625</v>
      </c>
    </row>
    <row r="2289" customFormat="false" ht="15.8" hidden="false" customHeight="false" outlineLevel="0" collapsed="false">
      <c r="A2289" s="0" t="s">
        <v>634</v>
      </c>
      <c r="B2289" s="0" t="s">
        <v>738</v>
      </c>
      <c r="C2289" s="0" t="s">
        <v>738</v>
      </c>
      <c r="D2289" s="0" t="n">
        <v>0.15</v>
      </c>
      <c r="E2289" s="7" t="n">
        <v>20</v>
      </c>
      <c r="F2289" s="7" t="n">
        <v>0</v>
      </c>
    </row>
    <row r="2290" customFormat="false" ht="15.8" hidden="false" customHeight="false" outlineLevel="0" collapsed="false">
      <c r="A2290" s="0" t="s">
        <v>1024</v>
      </c>
      <c r="B2290" s="0" t="s">
        <v>155</v>
      </c>
      <c r="C2290" s="0" t="s">
        <v>732</v>
      </c>
      <c r="D2290" s="0" t="n">
        <v>0.356500741308409</v>
      </c>
      <c r="E2290" s="7" t="n">
        <v>174.803392128557</v>
      </c>
      <c r="F2290" s="7" t="n">
        <v>2804.19062502375</v>
      </c>
    </row>
    <row r="2291" customFormat="false" ht="15.8" hidden="false" customHeight="false" outlineLevel="0" collapsed="false">
      <c r="A2291" s="0" t="s">
        <v>1024</v>
      </c>
      <c r="B2291" s="0" t="s">
        <v>155</v>
      </c>
      <c r="C2291" s="0" t="s">
        <v>734</v>
      </c>
      <c r="D2291" s="0" t="n">
        <v>0.0346518720551774</v>
      </c>
      <c r="E2291" s="7" t="n">
        <v>61.287292896322</v>
      </c>
      <c r="F2291" s="7" t="n">
        <v>523.55937587625</v>
      </c>
    </row>
    <row r="2292" customFormat="false" ht="15.8" hidden="false" customHeight="false" outlineLevel="0" collapsed="false">
      <c r="A2292" s="0" t="s">
        <v>1024</v>
      </c>
      <c r="B2292" s="0" t="s">
        <v>155</v>
      </c>
      <c r="C2292" s="0" t="s">
        <v>736</v>
      </c>
      <c r="D2292" s="0" t="n">
        <v>0.0721914001149527</v>
      </c>
      <c r="E2292" s="7" t="n">
        <v>68.6708540238518</v>
      </c>
      <c r="F2292" s="7" t="n">
        <v>1292.94062502375</v>
      </c>
    </row>
    <row r="2293" customFormat="false" ht="15.8" hidden="false" customHeight="false" outlineLevel="0" collapsed="false">
      <c r="A2293" s="0" t="s">
        <v>1024</v>
      </c>
      <c r="B2293" s="0" t="s">
        <v>738</v>
      </c>
      <c r="C2293" s="0" t="s">
        <v>738</v>
      </c>
      <c r="D2293" s="0" t="n">
        <v>0.15</v>
      </c>
      <c r="E2293" s="7" t="n">
        <v>20</v>
      </c>
      <c r="F2293" s="7" t="n">
        <v>0</v>
      </c>
    </row>
    <row r="2294" customFormat="false" ht="15.8" hidden="false" customHeight="false" outlineLevel="0" collapsed="false">
      <c r="A2294" s="0" t="s">
        <v>1025</v>
      </c>
      <c r="B2294" s="0" t="s">
        <v>155</v>
      </c>
      <c r="C2294" s="0" t="s">
        <v>732</v>
      </c>
      <c r="D2294" s="0" t="n">
        <v>0.356500741308409</v>
      </c>
      <c r="E2294" s="7" t="n">
        <v>174.803392128557</v>
      </c>
      <c r="F2294" s="7" t="n">
        <v>2804.19062502375</v>
      </c>
    </row>
    <row r="2295" customFormat="false" ht="15.8" hidden="false" customHeight="false" outlineLevel="0" collapsed="false">
      <c r="A2295" s="0" t="s">
        <v>1025</v>
      </c>
      <c r="B2295" s="0" t="s">
        <v>155</v>
      </c>
      <c r="C2295" s="0" t="s">
        <v>734</v>
      </c>
      <c r="D2295" s="0" t="n">
        <v>0.0346518720551774</v>
      </c>
      <c r="E2295" s="7" t="n">
        <v>61.287292896322</v>
      </c>
      <c r="F2295" s="7" t="n">
        <v>523.55937587625</v>
      </c>
    </row>
    <row r="2296" customFormat="false" ht="15.8" hidden="false" customHeight="false" outlineLevel="0" collapsed="false">
      <c r="A2296" s="0" t="s">
        <v>1025</v>
      </c>
      <c r="B2296" s="0" t="s">
        <v>155</v>
      </c>
      <c r="C2296" s="0" t="s">
        <v>736</v>
      </c>
      <c r="D2296" s="0" t="n">
        <v>0.0721914001149527</v>
      </c>
      <c r="E2296" s="7" t="n">
        <v>68.6708540238518</v>
      </c>
      <c r="F2296" s="7" t="n">
        <v>1292.94062502375</v>
      </c>
    </row>
    <row r="2297" customFormat="false" ht="15.8" hidden="false" customHeight="false" outlineLevel="0" collapsed="false">
      <c r="A2297" s="0" t="s">
        <v>1025</v>
      </c>
      <c r="B2297" s="0" t="s">
        <v>738</v>
      </c>
      <c r="C2297" s="0" t="s">
        <v>738</v>
      </c>
      <c r="D2297" s="0" t="n">
        <v>0.15</v>
      </c>
      <c r="E2297" s="7" t="n">
        <v>20</v>
      </c>
      <c r="F2297" s="7" t="n">
        <v>0</v>
      </c>
    </row>
    <row r="2298" customFormat="false" ht="15.8" hidden="false" customHeight="false" outlineLevel="0" collapsed="false">
      <c r="A2298" s="0" t="s">
        <v>1026</v>
      </c>
      <c r="B2298" s="0" t="s">
        <v>155</v>
      </c>
      <c r="C2298" s="0" t="s">
        <v>732</v>
      </c>
      <c r="D2298" s="0" t="n">
        <v>0.356500741308409</v>
      </c>
      <c r="E2298" s="7" t="n">
        <v>174.803392128557</v>
      </c>
      <c r="F2298" s="7" t="n">
        <v>2804.19062502375</v>
      </c>
    </row>
    <row r="2299" customFormat="false" ht="15.8" hidden="false" customHeight="false" outlineLevel="0" collapsed="false">
      <c r="A2299" s="0" t="s">
        <v>1026</v>
      </c>
      <c r="B2299" s="0" t="s">
        <v>155</v>
      </c>
      <c r="C2299" s="0" t="s">
        <v>734</v>
      </c>
      <c r="D2299" s="0" t="n">
        <v>0.0346518720551774</v>
      </c>
      <c r="E2299" s="7" t="n">
        <v>61.287292896322</v>
      </c>
      <c r="F2299" s="7" t="n">
        <v>523.55937587625</v>
      </c>
    </row>
    <row r="2300" customFormat="false" ht="15.8" hidden="false" customHeight="false" outlineLevel="0" collapsed="false">
      <c r="A2300" s="0" t="s">
        <v>1026</v>
      </c>
      <c r="B2300" s="0" t="s">
        <v>155</v>
      </c>
      <c r="C2300" s="0" t="s">
        <v>736</v>
      </c>
      <c r="D2300" s="0" t="n">
        <v>0.0721914001149527</v>
      </c>
      <c r="E2300" s="7" t="n">
        <v>68.6708540238518</v>
      </c>
      <c r="F2300" s="7" t="n">
        <v>1292.94062502375</v>
      </c>
    </row>
    <row r="2301" customFormat="false" ht="15.8" hidden="false" customHeight="false" outlineLevel="0" collapsed="false">
      <c r="A2301" s="0" t="s">
        <v>1026</v>
      </c>
      <c r="B2301" s="0" t="s">
        <v>738</v>
      </c>
      <c r="C2301" s="0" t="s">
        <v>738</v>
      </c>
      <c r="D2301" s="0" t="n">
        <v>0.15</v>
      </c>
      <c r="E2301" s="7" t="n">
        <v>20</v>
      </c>
      <c r="F2301" s="7" t="n">
        <v>0</v>
      </c>
    </row>
    <row r="2302" customFormat="false" ht="15.8" hidden="false" customHeight="false" outlineLevel="0" collapsed="false">
      <c r="A2302" s="0" t="s">
        <v>1027</v>
      </c>
      <c r="B2302" s="0" t="s">
        <v>155</v>
      </c>
      <c r="C2302" s="0" t="s">
        <v>732</v>
      </c>
      <c r="D2302" s="0" t="n">
        <v>0.356500741308409</v>
      </c>
      <c r="E2302" s="7" t="n">
        <v>174.803392128557</v>
      </c>
      <c r="F2302" s="7" t="n">
        <v>2804.19062502375</v>
      </c>
    </row>
    <row r="2303" customFormat="false" ht="15.8" hidden="false" customHeight="false" outlineLevel="0" collapsed="false">
      <c r="A2303" s="0" t="s">
        <v>1027</v>
      </c>
      <c r="B2303" s="0" t="s">
        <v>155</v>
      </c>
      <c r="C2303" s="0" t="s">
        <v>734</v>
      </c>
      <c r="D2303" s="0" t="n">
        <v>0.0346518720551774</v>
      </c>
      <c r="E2303" s="7" t="n">
        <v>61.287292896322</v>
      </c>
      <c r="F2303" s="7" t="n">
        <v>523.55937587625</v>
      </c>
    </row>
    <row r="2304" customFormat="false" ht="15.8" hidden="false" customHeight="false" outlineLevel="0" collapsed="false">
      <c r="A2304" s="0" t="s">
        <v>1027</v>
      </c>
      <c r="B2304" s="0" t="s">
        <v>155</v>
      </c>
      <c r="C2304" s="0" t="s">
        <v>736</v>
      </c>
      <c r="D2304" s="0" t="n">
        <v>0.0721914001149527</v>
      </c>
      <c r="E2304" s="7" t="n">
        <v>68.6708540238518</v>
      </c>
      <c r="F2304" s="7" t="n">
        <v>1292.94062502375</v>
      </c>
    </row>
    <row r="2305" customFormat="false" ht="15.8" hidden="false" customHeight="false" outlineLevel="0" collapsed="false">
      <c r="A2305" s="0" t="s">
        <v>1027</v>
      </c>
      <c r="B2305" s="0" t="s">
        <v>738</v>
      </c>
      <c r="C2305" s="0" t="s">
        <v>738</v>
      </c>
      <c r="D2305" s="0" t="n">
        <v>0.15</v>
      </c>
      <c r="E2305" s="7" t="n">
        <v>20</v>
      </c>
      <c r="F2305" s="7" t="n">
        <v>0</v>
      </c>
    </row>
    <row r="2306" customFormat="false" ht="15.8" hidden="false" customHeight="false" outlineLevel="0" collapsed="false">
      <c r="A2306" s="0" t="s">
        <v>1028</v>
      </c>
      <c r="B2306" s="0" t="s">
        <v>155</v>
      </c>
      <c r="C2306" s="0" t="s">
        <v>732</v>
      </c>
      <c r="D2306" s="0" t="n">
        <v>0.356500741308409</v>
      </c>
      <c r="E2306" s="7" t="n">
        <v>174.803392128557</v>
      </c>
      <c r="F2306" s="7" t="n">
        <v>2804.19062502375</v>
      </c>
    </row>
    <row r="2307" customFormat="false" ht="15.8" hidden="false" customHeight="false" outlineLevel="0" collapsed="false">
      <c r="A2307" s="0" t="s">
        <v>1028</v>
      </c>
      <c r="B2307" s="0" t="s">
        <v>155</v>
      </c>
      <c r="C2307" s="0" t="s">
        <v>734</v>
      </c>
      <c r="D2307" s="0" t="n">
        <v>0.0346518720551774</v>
      </c>
      <c r="E2307" s="7" t="n">
        <v>61.287292896322</v>
      </c>
      <c r="F2307" s="7" t="n">
        <v>523.55937587625</v>
      </c>
    </row>
    <row r="2308" customFormat="false" ht="15.8" hidden="false" customHeight="false" outlineLevel="0" collapsed="false">
      <c r="A2308" s="0" t="s">
        <v>1028</v>
      </c>
      <c r="B2308" s="0" t="s">
        <v>155</v>
      </c>
      <c r="C2308" s="0" t="s">
        <v>736</v>
      </c>
      <c r="D2308" s="0" t="n">
        <v>0.0721914001149527</v>
      </c>
      <c r="E2308" s="7" t="n">
        <v>68.6708540238518</v>
      </c>
      <c r="F2308" s="7" t="n">
        <v>1292.94062502375</v>
      </c>
    </row>
    <row r="2309" customFormat="false" ht="15.8" hidden="false" customHeight="false" outlineLevel="0" collapsed="false">
      <c r="A2309" s="0" t="s">
        <v>1028</v>
      </c>
      <c r="B2309" s="0" t="s">
        <v>738</v>
      </c>
      <c r="C2309" s="0" t="s">
        <v>738</v>
      </c>
      <c r="D2309" s="0" t="n">
        <v>0.15</v>
      </c>
      <c r="E2309" s="7" t="n">
        <v>20</v>
      </c>
      <c r="F2309" s="7" t="n">
        <v>0</v>
      </c>
    </row>
    <row r="2310" customFormat="false" ht="15.8" hidden="false" customHeight="false" outlineLevel="0" collapsed="false">
      <c r="A2310" s="0" t="s">
        <v>295</v>
      </c>
      <c r="B2310" s="0" t="s">
        <v>155</v>
      </c>
      <c r="C2310" s="0" t="s">
        <v>734</v>
      </c>
      <c r="D2310" s="0" t="n">
        <v>0.074928325580198</v>
      </c>
      <c r="E2310" s="7" t="n">
        <v>99.5833335</v>
      </c>
      <c r="F2310" s="7" t="n">
        <v>523.55937587625</v>
      </c>
    </row>
    <row r="2311" customFormat="false" ht="15.8" hidden="false" customHeight="false" outlineLevel="0" collapsed="false">
      <c r="A2311" s="0" t="s">
        <v>295</v>
      </c>
      <c r="B2311" s="0" t="s">
        <v>239</v>
      </c>
      <c r="C2311" s="0" t="s">
        <v>735</v>
      </c>
      <c r="D2311" s="0" t="n">
        <v>0.0505291891842849</v>
      </c>
      <c r="E2311" s="7" t="n">
        <v>99.5833335</v>
      </c>
      <c r="F2311" s="7" t="n">
        <v>523.55937587625</v>
      </c>
    </row>
    <row r="2312" customFormat="false" ht="15.8" hidden="false" customHeight="false" outlineLevel="0" collapsed="false">
      <c r="A2312" s="0" t="s">
        <v>295</v>
      </c>
      <c r="B2312" s="0" t="s">
        <v>155</v>
      </c>
      <c r="C2312" s="0" t="s">
        <v>736</v>
      </c>
      <c r="D2312" s="0" t="n">
        <v>0.156100678292079</v>
      </c>
      <c r="E2312" s="7" t="n">
        <v>113.120833485</v>
      </c>
      <c r="F2312" s="7" t="n">
        <v>1292.94062502375</v>
      </c>
    </row>
    <row r="2313" customFormat="false" ht="15.8" hidden="false" customHeight="false" outlineLevel="0" collapsed="false">
      <c r="A2313" s="0" t="s">
        <v>295</v>
      </c>
      <c r="B2313" s="0" t="s">
        <v>239</v>
      </c>
      <c r="C2313" s="0" t="s">
        <v>737</v>
      </c>
      <c r="D2313" s="0" t="n">
        <v>0.105269144133927</v>
      </c>
      <c r="E2313" s="7" t="n">
        <v>111.61666682</v>
      </c>
      <c r="F2313" s="7" t="n">
        <v>523.55937587625</v>
      </c>
    </row>
    <row r="2314" customFormat="false" ht="15.8" hidden="false" customHeight="false" outlineLevel="0" collapsed="false">
      <c r="A2314" s="0" t="s">
        <v>295</v>
      </c>
      <c r="B2314" s="0" t="s">
        <v>155</v>
      </c>
      <c r="C2314" s="0" t="s">
        <v>732</v>
      </c>
      <c r="D2314" s="0" t="n">
        <v>0.693780792409241</v>
      </c>
      <c r="E2314" s="7" t="n">
        <v>195.787500151667</v>
      </c>
      <c r="F2314" s="7" t="n">
        <v>2804.19062502375</v>
      </c>
    </row>
    <row r="2315" customFormat="false" ht="15.8" hidden="false" customHeight="false" outlineLevel="0" collapsed="false">
      <c r="A2315" s="0" t="s">
        <v>295</v>
      </c>
      <c r="B2315" s="0" t="s">
        <v>239</v>
      </c>
      <c r="C2315" s="0" t="s">
        <v>733</v>
      </c>
      <c r="D2315" s="0" t="n">
        <v>0.421076576535708</v>
      </c>
      <c r="E2315" s="7" t="n">
        <v>116.61666682</v>
      </c>
      <c r="F2315" s="7" t="n">
        <v>2034.80937587625</v>
      </c>
    </row>
    <row r="2316" customFormat="false" ht="15.8" hidden="false" customHeight="false" outlineLevel="0" collapsed="false">
      <c r="A2316" s="0" t="s">
        <v>295</v>
      </c>
      <c r="B2316" s="0" t="s">
        <v>738</v>
      </c>
      <c r="C2316" s="0" t="s">
        <v>738</v>
      </c>
      <c r="D2316" s="0" t="n">
        <v>0.15</v>
      </c>
      <c r="E2316" s="7" t="n">
        <v>20</v>
      </c>
      <c r="F2316" s="7" t="n">
        <v>0</v>
      </c>
    </row>
    <row r="2317" customFormat="false" ht="15.8" hidden="false" customHeight="false" outlineLevel="0" collapsed="false">
      <c r="A2317" s="0" t="s">
        <v>496</v>
      </c>
      <c r="B2317" s="0" t="s">
        <v>155</v>
      </c>
      <c r="C2317" s="0" t="s">
        <v>734</v>
      </c>
      <c r="D2317" s="0" t="n">
        <v>0.0748587725375911</v>
      </c>
      <c r="E2317" s="7" t="n">
        <v>99.5833335</v>
      </c>
      <c r="F2317" s="7" t="n">
        <v>523.55937587625</v>
      </c>
    </row>
    <row r="2318" customFormat="false" ht="15.8" hidden="false" customHeight="false" outlineLevel="0" collapsed="false">
      <c r="A2318" s="0" t="s">
        <v>496</v>
      </c>
      <c r="B2318" s="0" t="s">
        <v>239</v>
      </c>
      <c r="C2318" s="0" t="s">
        <v>735</v>
      </c>
      <c r="D2318" s="0" t="n">
        <v>0.0503209079903838</v>
      </c>
      <c r="E2318" s="7" t="n">
        <v>99.5833335</v>
      </c>
      <c r="F2318" s="7" t="n">
        <v>523.55937587625</v>
      </c>
    </row>
    <row r="2319" customFormat="false" ht="15.8" hidden="false" customHeight="false" outlineLevel="0" collapsed="false">
      <c r="A2319" s="0" t="s">
        <v>496</v>
      </c>
      <c r="B2319" s="0" t="s">
        <v>155</v>
      </c>
      <c r="C2319" s="0" t="s">
        <v>736</v>
      </c>
      <c r="D2319" s="0" t="n">
        <v>0.155955776119981</v>
      </c>
      <c r="E2319" s="7" t="n">
        <v>113.120833485</v>
      </c>
      <c r="F2319" s="7" t="n">
        <v>1292.94062502375</v>
      </c>
    </row>
    <row r="2320" customFormat="false" ht="15.8" hidden="false" customHeight="false" outlineLevel="0" collapsed="false">
      <c r="A2320" s="0" t="s">
        <v>496</v>
      </c>
      <c r="B2320" s="0" t="s">
        <v>239</v>
      </c>
      <c r="C2320" s="0" t="s">
        <v>737</v>
      </c>
      <c r="D2320" s="0" t="n">
        <v>0.104835224979966</v>
      </c>
      <c r="E2320" s="7" t="n">
        <v>111.61666682</v>
      </c>
      <c r="F2320" s="7" t="n">
        <v>523.55937587625</v>
      </c>
    </row>
    <row r="2321" customFormat="false" ht="15.8" hidden="false" customHeight="false" outlineLevel="0" collapsed="false">
      <c r="A2321" s="0" t="s">
        <v>496</v>
      </c>
      <c r="B2321" s="0" t="s">
        <v>155</v>
      </c>
      <c r="C2321" s="0" t="s">
        <v>732</v>
      </c>
      <c r="D2321" s="0" t="n">
        <v>0.693136782755473</v>
      </c>
      <c r="E2321" s="7" t="n">
        <v>195.787500151667</v>
      </c>
      <c r="F2321" s="7" t="n">
        <v>2804.19062502375</v>
      </c>
    </row>
    <row r="2322" customFormat="false" ht="15.8" hidden="false" customHeight="false" outlineLevel="0" collapsed="false">
      <c r="A2322" s="0" t="s">
        <v>496</v>
      </c>
      <c r="B2322" s="0" t="s">
        <v>239</v>
      </c>
      <c r="C2322" s="0" t="s">
        <v>733</v>
      </c>
      <c r="D2322" s="0" t="n">
        <v>0.419340899919865</v>
      </c>
      <c r="E2322" s="7" t="n">
        <v>116.61666682</v>
      </c>
      <c r="F2322" s="7" t="n">
        <v>2034.80937587625</v>
      </c>
    </row>
    <row r="2323" customFormat="false" ht="15.8" hidden="false" customHeight="false" outlineLevel="0" collapsed="false">
      <c r="A2323" s="0" t="s">
        <v>496</v>
      </c>
      <c r="B2323" s="0" t="s">
        <v>738</v>
      </c>
      <c r="C2323" s="0" t="s">
        <v>738</v>
      </c>
      <c r="D2323" s="0" t="n">
        <v>0.15</v>
      </c>
      <c r="E2323" s="7" t="n">
        <v>20</v>
      </c>
      <c r="F2323" s="7" t="n">
        <v>0</v>
      </c>
    </row>
    <row r="2324" customFormat="false" ht="15.8" hidden="false" customHeight="false" outlineLevel="0" collapsed="false">
      <c r="A2324" s="0" t="s">
        <v>635</v>
      </c>
      <c r="B2324" s="0" t="s">
        <v>155</v>
      </c>
      <c r="C2324" s="0" t="s">
        <v>734</v>
      </c>
      <c r="D2324" s="0" t="n">
        <v>0.0749125720112132</v>
      </c>
      <c r="E2324" s="7" t="n">
        <v>99.5833335</v>
      </c>
      <c r="F2324" s="7" t="n">
        <v>523.55937587625</v>
      </c>
    </row>
    <row r="2325" customFormat="false" ht="15.8" hidden="false" customHeight="false" outlineLevel="0" collapsed="false">
      <c r="A2325" s="0" t="s">
        <v>635</v>
      </c>
      <c r="B2325" s="0" t="s">
        <v>239</v>
      </c>
      <c r="C2325" s="0" t="s">
        <v>735</v>
      </c>
      <c r="D2325" s="0" t="n">
        <v>0.0503003877746544</v>
      </c>
      <c r="E2325" s="7" t="n">
        <v>99.5833335</v>
      </c>
      <c r="F2325" s="7" t="n">
        <v>523.55937587625</v>
      </c>
    </row>
    <row r="2326" customFormat="false" ht="15.8" hidden="false" customHeight="false" outlineLevel="0" collapsed="false">
      <c r="A2326" s="0" t="s">
        <v>635</v>
      </c>
      <c r="B2326" s="0" t="s">
        <v>155</v>
      </c>
      <c r="C2326" s="0" t="s">
        <v>736</v>
      </c>
      <c r="D2326" s="0" t="n">
        <v>0.156067858356694</v>
      </c>
      <c r="E2326" s="7" t="n">
        <v>113.120833485</v>
      </c>
      <c r="F2326" s="7" t="n">
        <v>1292.94062502375</v>
      </c>
    </row>
    <row r="2327" customFormat="false" ht="15.8" hidden="false" customHeight="false" outlineLevel="0" collapsed="false">
      <c r="A2327" s="0" t="s">
        <v>635</v>
      </c>
      <c r="B2327" s="0" t="s">
        <v>239</v>
      </c>
      <c r="C2327" s="0" t="s">
        <v>737</v>
      </c>
      <c r="D2327" s="0" t="n">
        <v>0.10479247453053</v>
      </c>
      <c r="E2327" s="7" t="n">
        <v>111.61666682</v>
      </c>
      <c r="F2327" s="7" t="n">
        <v>523.55937587625</v>
      </c>
    </row>
    <row r="2328" customFormat="false" ht="15.8" hidden="false" customHeight="false" outlineLevel="0" collapsed="false">
      <c r="A2328" s="0" t="s">
        <v>635</v>
      </c>
      <c r="B2328" s="0" t="s">
        <v>155</v>
      </c>
      <c r="C2328" s="0" t="s">
        <v>732</v>
      </c>
      <c r="D2328" s="0" t="n">
        <v>0.693634926029752</v>
      </c>
      <c r="E2328" s="7" t="n">
        <v>195.787500151667</v>
      </c>
      <c r="F2328" s="7" t="n">
        <v>2804.19062502375</v>
      </c>
    </row>
    <row r="2329" customFormat="false" ht="15.8" hidden="false" customHeight="false" outlineLevel="0" collapsed="false">
      <c r="A2329" s="0" t="s">
        <v>635</v>
      </c>
      <c r="B2329" s="0" t="s">
        <v>239</v>
      </c>
      <c r="C2329" s="0" t="s">
        <v>733</v>
      </c>
      <c r="D2329" s="0" t="n">
        <v>0.41916989812212</v>
      </c>
      <c r="E2329" s="7" t="n">
        <v>116.61666682</v>
      </c>
      <c r="F2329" s="7" t="n">
        <v>2034.80937587625</v>
      </c>
    </row>
    <row r="2330" customFormat="false" ht="15.8" hidden="false" customHeight="false" outlineLevel="0" collapsed="false">
      <c r="A2330" s="0" t="s">
        <v>635</v>
      </c>
      <c r="B2330" s="0" t="s">
        <v>738</v>
      </c>
      <c r="C2330" s="0" t="s">
        <v>738</v>
      </c>
      <c r="D2330" s="0" t="n">
        <v>0.15</v>
      </c>
      <c r="E2330" s="7" t="n">
        <v>20</v>
      </c>
      <c r="F2330" s="7" t="n">
        <v>0</v>
      </c>
    </row>
    <row r="2331" customFormat="false" ht="15.8" hidden="false" customHeight="false" outlineLevel="0" collapsed="false">
      <c r="A2331" s="0" t="s">
        <v>1029</v>
      </c>
      <c r="B2331" s="0" t="s">
        <v>155</v>
      </c>
      <c r="C2331" s="0" t="s">
        <v>732</v>
      </c>
      <c r="D2331" s="0" t="n">
        <v>0.356500741308409</v>
      </c>
      <c r="E2331" s="7" t="n">
        <v>174.803392128557</v>
      </c>
      <c r="F2331" s="7" t="n">
        <v>2804.19062502375</v>
      </c>
    </row>
    <row r="2332" customFormat="false" ht="15.8" hidden="false" customHeight="false" outlineLevel="0" collapsed="false">
      <c r="A2332" s="0" t="s">
        <v>1029</v>
      </c>
      <c r="B2332" s="0" t="s">
        <v>155</v>
      </c>
      <c r="C2332" s="0" t="s">
        <v>734</v>
      </c>
      <c r="D2332" s="0" t="n">
        <v>0.0346518720551774</v>
      </c>
      <c r="E2332" s="7" t="n">
        <v>61.287292896322</v>
      </c>
      <c r="F2332" s="7" t="n">
        <v>523.55937587625</v>
      </c>
    </row>
    <row r="2333" customFormat="false" ht="15.8" hidden="false" customHeight="false" outlineLevel="0" collapsed="false">
      <c r="A2333" s="0" t="s">
        <v>1029</v>
      </c>
      <c r="B2333" s="0" t="s">
        <v>155</v>
      </c>
      <c r="C2333" s="0" t="s">
        <v>736</v>
      </c>
      <c r="D2333" s="0" t="n">
        <v>0.0721914001149527</v>
      </c>
      <c r="E2333" s="7" t="n">
        <v>68.6708540238518</v>
      </c>
      <c r="F2333" s="7" t="n">
        <v>1292.94062502375</v>
      </c>
    </row>
    <row r="2334" customFormat="false" ht="15.8" hidden="false" customHeight="false" outlineLevel="0" collapsed="false">
      <c r="A2334" s="0" t="s">
        <v>1029</v>
      </c>
      <c r="B2334" s="0" t="s">
        <v>738</v>
      </c>
      <c r="C2334" s="0" t="s">
        <v>738</v>
      </c>
      <c r="D2334" s="0" t="n">
        <v>0.15</v>
      </c>
      <c r="E2334" s="7" t="n">
        <v>20</v>
      </c>
      <c r="F2334" s="7" t="n">
        <v>0</v>
      </c>
    </row>
    <row r="2335" customFormat="false" ht="15.8" hidden="false" customHeight="false" outlineLevel="0" collapsed="false">
      <c r="A2335" s="0" t="s">
        <v>1030</v>
      </c>
      <c r="B2335" s="0" t="s">
        <v>155</v>
      </c>
      <c r="C2335" s="0" t="s">
        <v>732</v>
      </c>
      <c r="D2335" s="0" t="n">
        <v>0.356500741308409</v>
      </c>
      <c r="E2335" s="7" t="n">
        <v>174.803392128557</v>
      </c>
      <c r="F2335" s="7" t="n">
        <v>2804.19062502375</v>
      </c>
    </row>
    <row r="2336" customFormat="false" ht="15.8" hidden="false" customHeight="false" outlineLevel="0" collapsed="false">
      <c r="A2336" s="0" t="s">
        <v>1030</v>
      </c>
      <c r="B2336" s="0" t="s">
        <v>155</v>
      </c>
      <c r="C2336" s="0" t="s">
        <v>734</v>
      </c>
      <c r="D2336" s="0" t="n">
        <v>0.0346518720551774</v>
      </c>
      <c r="E2336" s="7" t="n">
        <v>61.287292896322</v>
      </c>
      <c r="F2336" s="7" t="n">
        <v>523.55937587625</v>
      </c>
    </row>
    <row r="2337" customFormat="false" ht="15.8" hidden="false" customHeight="false" outlineLevel="0" collapsed="false">
      <c r="A2337" s="0" t="s">
        <v>1030</v>
      </c>
      <c r="B2337" s="0" t="s">
        <v>155</v>
      </c>
      <c r="C2337" s="0" t="s">
        <v>736</v>
      </c>
      <c r="D2337" s="0" t="n">
        <v>0.0721914001149527</v>
      </c>
      <c r="E2337" s="7" t="n">
        <v>68.6708540238518</v>
      </c>
      <c r="F2337" s="7" t="n">
        <v>1292.94062502375</v>
      </c>
    </row>
    <row r="2338" customFormat="false" ht="15.8" hidden="false" customHeight="false" outlineLevel="0" collapsed="false">
      <c r="A2338" s="0" t="s">
        <v>1030</v>
      </c>
      <c r="B2338" s="0" t="s">
        <v>738</v>
      </c>
      <c r="C2338" s="0" t="s">
        <v>738</v>
      </c>
      <c r="D2338" s="0" t="n">
        <v>0.15</v>
      </c>
      <c r="E2338" s="7" t="n">
        <v>20</v>
      </c>
      <c r="F2338" s="7" t="n">
        <v>0</v>
      </c>
    </row>
    <row r="2339" customFormat="false" ht="15.8" hidden="false" customHeight="false" outlineLevel="0" collapsed="false">
      <c r="A2339" s="0" t="s">
        <v>1031</v>
      </c>
      <c r="B2339" s="0" t="s">
        <v>155</v>
      </c>
      <c r="C2339" s="0" t="s">
        <v>732</v>
      </c>
      <c r="D2339" s="0" t="n">
        <v>0.356500741308409</v>
      </c>
      <c r="E2339" s="7" t="n">
        <v>174.803392128557</v>
      </c>
      <c r="F2339" s="7" t="n">
        <v>2804.19062502375</v>
      </c>
    </row>
    <row r="2340" customFormat="false" ht="15.8" hidden="false" customHeight="false" outlineLevel="0" collapsed="false">
      <c r="A2340" s="0" t="s">
        <v>1031</v>
      </c>
      <c r="B2340" s="0" t="s">
        <v>155</v>
      </c>
      <c r="C2340" s="0" t="s">
        <v>734</v>
      </c>
      <c r="D2340" s="0" t="n">
        <v>0.0346518720551774</v>
      </c>
      <c r="E2340" s="7" t="n">
        <v>61.287292896322</v>
      </c>
      <c r="F2340" s="7" t="n">
        <v>523.55937587625</v>
      </c>
    </row>
    <row r="2341" customFormat="false" ht="15.8" hidden="false" customHeight="false" outlineLevel="0" collapsed="false">
      <c r="A2341" s="0" t="s">
        <v>1031</v>
      </c>
      <c r="B2341" s="0" t="s">
        <v>155</v>
      </c>
      <c r="C2341" s="0" t="s">
        <v>736</v>
      </c>
      <c r="D2341" s="0" t="n">
        <v>0.0721914001149527</v>
      </c>
      <c r="E2341" s="7" t="n">
        <v>68.6708540238518</v>
      </c>
      <c r="F2341" s="7" t="n">
        <v>1292.94062502375</v>
      </c>
    </row>
    <row r="2342" customFormat="false" ht="15.8" hidden="false" customHeight="false" outlineLevel="0" collapsed="false">
      <c r="A2342" s="0" t="s">
        <v>1031</v>
      </c>
      <c r="B2342" s="0" t="s">
        <v>738</v>
      </c>
      <c r="C2342" s="0" t="s">
        <v>738</v>
      </c>
      <c r="D2342" s="0" t="n">
        <v>0.15</v>
      </c>
      <c r="E2342" s="7" t="n">
        <v>20</v>
      </c>
      <c r="F2342" s="7" t="n">
        <v>0</v>
      </c>
    </row>
    <row r="2343" customFormat="false" ht="15.8" hidden="false" customHeight="false" outlineLevel="0" collapsed="false">
      <c r="A2343" s="0" t="s">
        <v>1032</v>
      </c>
      <c r="B2343" s="0" t="s">
        <v>155</v>
      </c>
      <c r="C2343" s="0" t="s">
        <v>732</v>
      </c>
      <c r="D2343" s="0" t="n">
        <v>0.356500741308409</v>
      </c>
      <c r="E2343" s="7" t="n">
        <v>174.803392128557</v>
      </c>
      <c r="F2343" s="7" t="n">
        <v>2804.19062502375</v>
      </c>
    </row>
    <row r="2344" customFormat="false" ht="15.8" hidden="false" customHeight="false" outlineLevel="0" collapsed="false">
      <c r="A2344" s="0" t="s">
        <v>1032</v>
      </c>
      <c r="B2344" s="0" t="s">
        <v>155</v>
      </c>
      <c r="C2344" s="0" t="s">
        <v>734</v>
      </c>
      <c r="D2344" s="0" t="n">
        <v>0.0346518720551774</v>
      </c>
      <c r="E2344" s="7" t="n">
        <v>61.287292896322</v>
      </c>
      <c r="F2344" s="7" t="n">
        <v>523.55937587625</v>
      </c>
    </row>
    <row r="2345" customFormat="false" ht="15.8" hidden="false" customHeight="false" outlineLevel="0" collapsed="false">
      <c r="A2345" s="0" t="s">
        <v>1032</v>
      </c>
      <c r="B2345" s="0" t="s">
        <v>155</v>
      </c>
      <c r="C2345" s="0" t="s">
        <v>736</v>
      </c>
      <c r="D2345" s="0" t="n">
        <v>0.0721914001149527</v>
      </c>
      <c r="E2345" s="7" t="n">
        <v>68.6708540238518</v>
      </c>
      <c r="F2345" s="7" t="n">
        <v>1292.94062502375</v>
      </c>
    </row>
    <row r="2346" customFormat="false" ht="15.8" hidden="false" customHeight="false" outlineLevel="0" collapsed="false">
      <c r="A2346" s="0" t="s">
        <v>1032</v>
      </c>
      <c r="B2346" s="0" t="s">
        <v>738</v>
      </c>
      <c r="C2346" s="0" t="s">
        <v>738</v>
      </c>
      <c r="D2346" s="0" t="n">
        <v>0.15</v>
      </c>
      <c r="E2346" s="7" t="n">
        <v>20</v>
      </c>
      <c r="F2346" s="7" t="n">
        <v>0</v>
      </c>
    </row>
    <row r="2347" customFormat="false" ht="15.8" hidden="false" customHeight="false" outlineLevel="0" collapsed="false">
      <c r="A2347" s="0" t="s">
        <v>1033</v>
      </c>
      <c r="B2347" s="0" t="s">
        <v>155</v>
      </c>
      <c r="C2347" s="0" t="s">
        <v>732</v>
      </c>
      <c r="D2347" s="0" t="n">
        <v>0.356500741308409</v>
      </c>
      <c r="E2347" s="7" t="n">
        <v>174.803392128557</v>
      </c>
      <c r="F2347" s="7" t="n">
        <v>2804.19062502375</v>
      </c>
    </row>
    <row r="2348" customFormat="false" ht="15.8" hidden="false" customHeight="false" outlineLevel="0" collapsed="false">
      <c r="A2348" s="0" t="s">
        <v>1033</v>
      </c>
      <c r="B2348" s="0" t="s">
        <v>155</v>
      </c>
      <c r="C2348" s="0" t="s">
        <v>734</v>
      </c>
      <c r="D2348" s="0" t="n">
        <v>0.0346518720551774</v>
      </c>
      <c r="E2348" s="7" t="n">
        <v>61.287292896322</v>
      </c>
      <c r="F2348" s="7" t="n">
        <v>523.55937587625</v>
      </c>
    </row>
    <row r="2349" customFormat="false" ht="15.8" hidden="false" customHeight="false" outlineLevel="0" collapsed="false">
      <c r="A2349" s="0" t="s">
        <v>1033</v>
      </c>
      <c r="B2349" s="0" t="s">
        <v>155</v>
      </c>
      <c r="C2349" s="0" t="s">
        <v>736</v>
      </c>
      <c r="D2349" s="0" t="n">
        <v>0.0721914001149527</v>
      </c>
      <c r="E2349" s="7" t="n">
        <v>68.6708540238518</v>
      </c>
      <c r="F2349" s="7" t="n">
        <v>1292.94062502375</v>
      </c>
    </row>
    <row r="2350" customFormat="false" ht="15.8" hidden="false" customHeight="false" outlineLevel="0" collapsed="false">
      <c r="A2350" s="0" t="s">
        <v>1033</v>
      </c>
      <c r="B2350" s="0" t="s">
        <v>738</v>
      </c>
      <c r="C2350" s="0" t="s">
        <v>738</v>
      </c>
      <c r="D2350" s="0" t="n">
        <v>0.15</v>
      </c>
      <c r="E2350" s="7" t="n">
        <v>20</v>
      </c>
      <c r="F2350" s="7" t="n">
        <v>0</v>
      </c>
    </row>
    <row r="2351" customFormat="false" ht="15.8" hidden="false" customHeight="false" outlineLevel="0" collapsed="false">
      <c r="A2351" s="0" t="s">
        <v>361</v>
      </c>
      <c r="B2351" s="0" t="s">
        <v>155</v>
      </c>
      <c r="C2351" s="0" t="s">
        <v>734</v>
      </c>
      <c r="D2351" s="0" t="n">
        <v>0.0914596989725464</v>
      </c>
      <c r="E2351" s="7" t="n">
        <v>223.125</v>
      </c>
      <c r="F2351" s="7" t="n">
        <v>558.609375</v>
      </c>
    </row>
    <row r="2352" customFormat="false" ht="15.8" hidden="false" customHeight="false" outlineLevel="0" collapsed="false">
      <c r="A2352" s="0" t="s">
        <v>361</v>
      </c>
      <c r="B2352" s="0" t="s">
        <v>239</v>
      </c>
      <c r="C2352" s="0" t="s">
        <v>735</v>
      </c>
      <c r="D2352" s="0" t="n">
        <v>0.0725072579963403</v>
      </c>
      <c r="E2352" s="7" t="n">
        <v>223.125</v>
      </c>
      <c r="F2352" s="7" t="n">
        <v>558.609375</v>
      </c>
    </row>
    <row r="2353" customFormat="false" ht="15.8" hidden="false" customHeight="false" outlineLevel="0" collapsed="false">
      <c r="A2353" s="0" t="s">
        <v>361</v>
      </c>
      <c r="B2353" s="0" t="s">
        <v>155</v>
      </c>
      <c r="C2353" s="0" t="s">
        <v>736</v>
      </c>
      <c r="D2353" s="0" t="n">
        <v>0.190541039526138</v>
      </c>
      <c r="E2353" s="7" t="n">
        <v>225.5625</v>
      </c>
      <c r="F2353" s="7" t="n">
        <v>654.515625</v>
      </c>
    </row>
    <row r="2354" customFormat="false" ht="15.8" hidden="false" customHeight="false" outlineLevel="0" collapsed="false">
      <c r="A2354" s="0" t="s">
        <v>361</v>
      </c>
      <c r="B2354" s="0" t="s">
        <v>239</v>
      </c>
      <c r="C2354" s="0" t="s">
        <v>737</v>
      </c>
      <c r="D2354" s="0" t="n">
        <v>0.151056787492376</v>
      </c>
      <c r="E2354" s="7" t="n">
        <v>223.125</v>
      </c>
      <c r="F2354" s="7" t="n">
        <v>558.609375</v>
      </c>
    </row>
    <row r="2355" customFormat="false" ht="15.8" hidden="false" customHeight="false" outlineLevel="0" collapsed="false">
      <c r="A2355" s="0" t="s">
        <v>361</v>
      </c>
      <c r="B2355" s="0" t="s">
        <v>155</v>
      </c>
      <c r="C2355" s="0" t="s">
        <v>732</v>
      </c>
      <c r="D2355" s="0" t="n">
        <v>0.846849064560615</v>
      </c>
      <c r="E2355" s="7" t="n">
        <v>351.5625</v>
      </c>
      <c r="F2355" s="7" t="n">
        <v>3827.015625</v>
      </c>
    </row>
    <row r="2356" customFormat="false" ht="15.8" hidden="false" customHeight="false" outlineLevel="0" collapsed="false">
      <c r="A2356" s="0" t="s">
        <v>361</v>
      </c>
      <c r="B2356" s="0" t="s">
        <v>239</v>
      </c>
      <c r="C2356" s="0" t="s">
        <v>733</v>
      </c>
      <c r="D2356" s="0" t="n">
        <v>0.604227149969502</v>
      </c>
      <c r="E2356" s="7" t="n">
        <v>268.125</v>
      </c>
      <c r="F2356" s="7" t="n">
        <v>558.609375</v>
      </c>
    </row>
    <row r="2357" customFormat="false" ht="15.8" hidden="false" customHeight="false" outlineLevel="0" collapsed="false">
      <c r="A2357" s="0" t="s">
        <v>361</v>
      </c>
      <c r="B2357" s="0" t="s">
        <v>738</v>
      </c>
      <c r="C2357" s="0" t="s">
        <v>738</v>
      </c>
      <c r="D2357" s="0" t="n">
        <v>0.15</v>
      </c>
      <c r="E2357" s="7" t="n">
        <v>20</v>
      </c>
      <c r="F2357" s="7" t="n">
        <v>0</v>
      </c>
    </row>
    <row r="2358" customFormat="false" ht="15.8" hidden="false" customHeight="false" outlineLevel="0" collapsed="false">
      <c r="A2358" s="0" t="s">
        <v>528</v>
      </c>
      <c r="B2358" s="0" t="s">
        <v>155</v>
      </c>
      <c r="C2358" s="0" t="s">
        <v>734</v>
      </c>
      <c r="D2358" s="0" t="n">
        <v>0.0914269647451942</v>
      </c>
      <c r="E2358" s="7" t="n">
        <v>223.125</v>
      </c>
      <c r="F2358" s="7" t="n">
        <v>558.609375</v>
      </c>
    </row>
    <row r="2359" customFormat="false" ht="15.8" hidden="false" customHeight="false" outlineLevel="0" collapsed="false">
      <c r="A2359" s="0" t="s">
        <v>528</v>
      </c>
      <c r="B2359" s="0" t="s">
        <v>239</v>
      </c>
      <c r="C2359" s="0" t="s">
        <v>735</v>
      </c>
      <c r="D2359" s="0" t="n">
        <v>0.0724705351916682</v>
      </c>
      <c r="E2359" s="7" t="n">
        <v>223.125</v>
      </c>
      <c r="F2359" s="7" t="n">
        <v>558.609375</v>
      </c>
    </row>
    <row r="2360" customFormat="false" ht="15.8" hidden="false" customHeight="false" outlineLevel="0" collapsed="false">
      <c r="A2360" s="0" t="s">
        <v>528</v>
      </c>
      <c r="B2360" s="0" t="s">
        <v>155</v>
      </c>
      <c r="C2360" s="0" t="s">
        <v>736</v>
      </c>
      <c r="D2360" s="0" t="n">
        <v>0.190472843219155</v>
      </c>
      <c r="E2360" s="7" t="n">
        <v>225.5625</v>
      </c>
      <c r="F2360" s="7" t="n">
        <v>654.515625</v>
      </c>
    </row>
    <row r="2361" customFormat="false" ht="15.8" hidden="false" customHeight="false" outlineLevel="0" collapsed="false">
      <c r="A2361" s="0" t="s">
        <v>528</v>
      </c>
      <c r="B2361" s="0" t="s">
        <v>239</v>
      </c>
      <c r="C2361" s="0" t="s">
        <v>737</v>
      </c>
      <c r="D2361" s="0" t="n">
        <v>0.150980281649309</v>
      </c>
      <c r="E2361" s="7" t="n">
        <v>223.125</v>
      </c>
      <c r="F2361" s="7" t="n">
        <v>558.609375</v>
      </c>
    </row>
    <row r="2362" customFormat="false" ht="15.8" hidden="false" customHeight="false" outlineLevel="0" collapsed="false">
      <c r="A2362" s="0" t="s">
        <v>528</v>
      </c>
      <c r="B2362" s="0" t="s">
        <v>155</v>
      </c>
      <c r="C2362" s="0" t="s">
        <v>732</v>
      </c>
      <c r="D2362" s="0" t="n">
        <v>0.846545969862909</v>
      </c>
      <c r="E2362" s="7" t="n">
        <v>351.5625</v>
      </c>
      <c r="F2362" s="7" t="n">
        <v>3827.015625</v>
      </c>
    </row>
    <row r="2363" customFormat="false" ht="15.8" hidden="false" customHeight="false" outlineLevel="0" collapsed="false">
      <c r="A2363" s="0" t="s">
        <v>528</v>
      </c>
      <c r="B2363" s="0" t="s">
        <v>239</v>
      </c>
      <c r="C2363" s="0" t="s">
        <v>733</v>
      </c>
      <c r="D2363" s="0" t="n">
        <v>0.603921126597235</v>
      </c>
      <c r="E2363" s="7" t="n">
        <v>268.125</v>
      </c>
      <c r="F2363" s="7" t="n">
        <v>558.609375</v>
      </c>
    </row>
    <row r="2364" customFormat="false" ht="15.8" hidden="false" customHeight="false" outlineLevel="0" collapsed="false">
      <c r="A2364" s="0" t="s">
        <v>528</v>
      </c>
      <c r="B2364" s="0" t="s">
        <v>738</v>
      </c>
      <c r="C2364" s="0" t="s">
        <v>738</v>
      </c>
      <c r="D2364" s="0" t="n">
        <v>0.15</v>
      </c>
      <c r="E2364" s="7" t="n">
        <v>20</v>
      </c>
      <c r="F2364" s="7" t="n">
        <v>0</v>
      </c>
    </row>
    <row r="2365" customFormat="false" ht="15.8" hidden="false" customHeight="false" outlineLevel="0" collapsed="false">
      <c r="A2365" s="0" t="s">
        <v>675</v>
      </c>
      <c r="B2365" s="0" t="s">
        <v>155</v>
      </c>
      <c r="C2365" s="0" t="s">
        <v>734</v>
      </c>
      <c r="D2365" s="0" t="n">
        <v>0.0914360576490563</v>
      </c>
      <c r="E2365" s="7" t="n">
        <v>223.125</v>
      </c>
      <c r="F2365" s="7" t="n">
        <v>558.609375</v>
      </c>
    </row>
    <row r="2366" customFormat="false" ht="15.8" hidden="false" customHeight="false" outlineLevel="0" collapsed="false">
      <c r="A2366" s="0" t="s">
        <v>675</v>
      </c>
      <c r="B2366" s="0" t="s">
        <v>239</v>
      </c>
      <c r="C2366" s="0" t="s">
        <v>735</v>
      </c>
      <c r="D2366" s="0" t="n">
        <v>0.0724407820098387</v>
      </c>
      <c r="E2366" s="7" t="n">
        <v>223.125</v>
      </c>
      <c r="F2366" s="7" t="n">
        <v>558.609375</v>
      </c>
    </row>
    <row r="2367" customFormat="false" ht="15.8" hidden="false" customHeight="false" outlineLevel="0" collapsed="false">
      <c r="A2367" s="0" t="s">
        <v>675</v>
      </c>
      <c r="B2367" s="0" t="s">
        <v>155</v>
      </c>
      <c r="C2367" s="0" t="s">
        <v>736</v>
      </c>
      <c r="D2367" s="0" t="n">
        <v>0.190491786768867</v>
      </c>
      <c r="E2367" s="7" t="n">
        <v>225.5625</v>
      </c>
      <c r="F2367" s="7" t="n">
        <v>654.515625</v>
      </c>
    </row>
    <row r="2368" customFormat="false" ht="15.8" hidden="false" customHeight="false" outlineLevel="0" collapsed="false">
      <c r="A2368" s="0" t="s">
        <v>675</v>
      </c>
      <c r="B2368" s="0" t="s">
        <v>239</v>
      </c>
      <c r="C2368" s="0" t="s">
        <v>737</v>
      </c>
      <c r="D2368" s="0" t="n">
        <v>0.150918295853831</v>
      </c>
      <c r="E2368" s="7" t="n">
        <v>223.125</v>
      </c>
      <c r="F2368" s="7" t="n">
        <v>558.609375</v>
      </c>
    </row>
    <row r="2369" customFormat="false" ht="15.8" hidden="false" customHeight="false" outlineLevel="0" collapsed="false">
      <c r="A2369" s="0" t="s">
        <v>675</v>
      </c>
      <c r="B2369" s="0" t="s">
        <v>155</v>
      </c>
      <c r="C2369" s="0" t="s">
        <v>732</v>
      </c>
      <c r="D2369" s="0" t="n">
        <v>0.846630163417187</v>
      </c>
      <c r="E2369" s="7" t="n">
        <v>351.5625</v>
      </c>
      <c r="F2369" s="7" t="n">
        <v>3827.015625</v>
      </c>
    </row>
    <row r="2370" customFormat="false" ht="15.8" hidden="false" customHeight="false" outlineLevel="0" collapsed="false">
      <c r="A2370" s="0" t="s">
        <v>675</v>
      </c>
      <c r="B2370" s="0" t="s">
        <v>239</v>
      </c>
      <c r="C2370" s="0" t="s">
        <v>733</v>
      </c>
      <c r="D2370" s="0" t="n">
        <v>0.603673183415322</v>
      </c>
      <c r="E2370" s="7" t="n">
        <v>268.125</v>
      </c>
      <c r="F2370" s="7" t="n">
        <v>558.609375</v>
      </c>
    </row>
    <row r="2371" customFormat="false" ht="15.8" hidden="false" customHeight="false" outlineLevel="0" collapsed="false">
      <c r="A2371" s="0" t="s">
        <v>675</v>
      </c>
      <c r="B2371" s="0" t="s">
        <v>738</v>
      </c>
      <c r="C2371" s="0" t="s">
        <v>738</v>
      </c>
      <c r="D2371" s="0" t="n">
        <v>0.15</v>
      </c>
      <c r="E2371" s="7" t="n">
        <v>20</v>
      </c>
      <c r="F2371" s="7" t="n">
        <v>0</v>
      </c>
    </row>
    <row r="2372" customFormat="false" ht="15.8" hidden="false" customHeight="false" outlineLevel="0" collapsed="false">
      <c r="A2372" s="0" t="s">
        <v>1034</v>
      </c>
      <c r="B2372" s="0" t="s">
        <v>155</v>
      </c>
      <c r="C2372" s="0" t="s">
        <v>732</v>
      </c>
      <c r="D2372" s="0" t="n">
        <v>0.356500741308409</v>
      </c>
      <c r="E2372" s="7" t="n">
        <v>174.803392128557</v>
      </c>
      <c r="F2372" s="7" t="n">
        <v>3827.015625</v>
      </c>
    </row>
    <row r="2373" customFormat="false" ht="15.8" hidden="false" customHeight="false" outlineLevel="0" collapsed="false">
      <c r="A2373" s="0" t="s">
        <v>1034</v>
      </c>
      <c r="B2373" s="0" t="s">
        <v>155</v>
      </c>
      <c r="C2373" s="0" t="s">
        <v>734</v>
      </c>
      <c r="D2373" s="0" t="n">
        <v>0.0346518720551774</v>
      </c>
      <c r="E2373" s="7" t="n">
        <v>61.287292896322</v>
      </c>
      <c r="F2373" s="7" t="n">
        <v>558.609375</v>
      </c>
    </row>
    <row r="2374" customFormat="false" ht="15.8" hidden="false" customHeight="false" outlineLevel="0" collapsed="false">
      <c r="A2374" s="0" t="s">
        <v>1034</v>
      </c>
      <c r="B2374" s="0" t="s">
        <v>155</v>
      </c>
      <c r="C2374" s="0" t="s">
        <v>736</v>
      </c>
      <c r="D2374" s="0" t="n">
        <v>0.0721914001149527</v>
      </c>
      <c r="E2374" s="7" t="n">
        <v>68.6708540238518</v>
      </c>
      <c r="F2374" s="7" t="n">
        <v>654.515625</v>
      </c>
    </row>
    <row r="2375" customFormat="false" ht="15.8" hidden="false" customHeight="false" outlineLevel="0" collapsed="false">
      <c r="A2375" s="0" t="s">
        <v>1034</v>
      </c>
      <c r="B2375" s="0" t="s">
        <v>738</v>
      </c>
      <c r="C2375" s="0" t="s">
        <v>738</v>
      </c>
      <c r="D2375" s="0" t="n">
        <v>0.15</v>
      </c>
      <c r="E2375" s="7" t="n">
        <v>20</v>
      </c>
      <c r="F2375" s="7" t="n">
        <v>0</v>
      </c>
    </row>
    <row r="2376" customFormat="false" ht="15.8" hidden="false" customHeight="false" outlineLevel="0" collapsed="false">
      <c r="A2376" s="0" t="s">
        <v>1035</v>
      </c>
      <c r="B2376" s="0" t="s">
        <v>155</v>
      </c>
      <c r="C2376" s="0" t="s">
        <v>732</v>
      </c>
      <c r="D2376" s="0" t="n">
        <v>0.356500741308409</v>
      </c>
      <c r="E2376" s="7" t="n">
        <v>174.803392128557</v>
      </c>
      <c r="F2376" s="7" t="n">
        <v>3827.015625</v>
      </c>
    </row>
    <row r="2377" customFormat="false" ht="15.8" hidden="false" customHeight="false" outlineLevel="0" collapsed="false">
      <c r="A2377" s="0" t="s">
        <v>1035</v>
      </c>
      <c r="B2377" s="0" t="s">
        <v>155</v>
      </c>
      <c r="C2377" s="0" t="s">
        <v>734</v>
      </c>
      <c r="D2377" s="0" t="n">
        <v>0.0346518720551774</v>
      </c>
      <c r="E2377" s="7" t="n">
        <v>61.287292896322</v>
      </c>
      <c r="F2377" s="7" t="n">
        <v>558.609375</v>
      </c>
    </row>
    <row r="2378" customFormat="false" ht="15.8" hidden="false" customHeight="false" outlineLevel="0" collapsed="false">
      <c r="A2378" s="0" t="s">
        <v>1035</v>
      </c>
      <c r="B2378" s="0" t="s">
        <v>155</v>
      </c>
      <c r="C2378" s="0" t="s">
        <v>736</v>
      </c>
      <c r="D2378" s="0" t="n">
        <v>0.0721914001149527</v>
      </c>
      <c r="E2378" s="7" t="n">
        <v>68.6708540238518</v>
      </c>
      <c r="F2378" s="7" t="n">
        <v>654.515625</v>
      </c>
    </row>
    <row r="2379" customFormat="false" ht="15.8" hidden="false" customHeight="false" outlineLevel="0" collapsed="false">
      <c r="A2379" s="0" t="s">
        <v>1035</v>
      </c>
      <c r="B2379" s="0" t="s">
        <v>738</v>
      </c>
      <c r="C2379" s="0" t="s">
        <v>738</v>
      </c>
      <c r="D2379" s="0" t="n">
        <v>0.15</v>
      </c>
      <c r="E2379" s="7" t="n">
        <v>20</v>
      </c>
      <c r="F2379" s="7" t="n">
        <v>0</v>
      </c>
    </row>
    <row r="2380" customFormat="false" ht="15.8" hidden="false" customHeight="false" outlineLevel="0" collapsed="false">
      <c r="A2380" s="0" t="s">
        <v>1036</v>
      </c>
      <c r="B2380" s="0" t="s">
        <v>155</v>
      </c>
      <c r="C2380" s="0" t="s">
        <v>732</v>
      </c>
      <c r="D2380" s="0" t="n">
        <v>0.356500741308409</v>
      </c>
      <c r="E2380" s="7" t="n">
        <v>174.803392128557</v>
      </c>
      <c r="F2380" s="7" t="n">
        <v>3827.015625</v>
      </c>
    </row>
    <row r="2381" customFormat="false" ht="15.8" hidden="false" customHeight="false" outlineLevel="0" collapsed="false">
      <c r="A2381" s="0" t="s">
        <v>1036</v>
      </c>
      <c r="B2381" s="0" t="s">
        <v>155</v>
      </c>
      <c r="C2381" s="0" t="s">
        <v>734</v>
      </c>
      <c r="D2381" s="0" t="n">
        <v>0.0346518720551774</v>
      </c>
      <c r="E2381" s="7" t="n">
        <v>61.287292896322</v>
      </c>
      <c r="F2381" s="7" t="n">
        <v>558.609375</v>
      </c>
    </row>
    <row r="2382" customFormat="false" ht="15.8" hidden="false" customHeight="false" outlineLevel="0" collapsed="false">
      <c r="A2382" s="0" t="s">
        <v>1036</v>
      </c>
      <c r="B2382" s="0" t="s">
        <v>155</v>
      </c>
      <c r="C2382" s="0" t="s">
        <v>736</v>
      </c>
      <c r="D2382" s="0" t="n">
        <v>0.0721914001149527</v>
      </c>
      <c r="E2382" s="7" t="n">
        <v>68.6708540238518</v>
      </c>
      <c r="F2382" s="7" t="n">
        <v>654.515625</v>
      </c>
    </row>
    <row r="2383" customFormat="false" ht="15.8" hidden="false" customHeight="false" outlineLevel="0" collapsed="false">
      <c r="A2383" s="0" t="s">
        <v>1036</v>
      </c>
      <c r="B2383" s="0" t="s">
        <v>738</v>
      </c>
      <c r="C2383" s="0" t="s">
        <v>738</v>
      </c>
      <c r="D2383" s="0" t="n">
        <v>0.15</v>
      </c>
      <c r="E2383" s="7" t="n">
        <v>20</v>
      </c>
      <c r="F2383" s="7" t="n">
        <v>0</v>
      </c>
    </row>
    <row r="2384" customFormat="false" ht="15.8" hidden="false" customHeight="false" outlineLevel="0" collapsed="false">
      <c r="A2384" s="0" t="s">
        <v>1037</v>
      </c>
      <c r="B2384" s="0" t="s">
        <v>155</v>
      </c>
      <c r="C2384" s="0" t="s">
        <v>732</v>
      </c>
      <c r="D2384" s="0" t="n">
        <v>0.356500741308409</v>
      </c>
      <c r="E2384" s="7" t="n">
        <v>174.803392128557</v>
      </c>
      <c r="F2384" s="7" t="n">
        <v>3827.015625</v>
      </c>
    </row>
    <row r="2385" customFormat="false" ht="15.8" hidden="false" customHeight="false" outlineLevel="0" collapsed="false">
      <c r="A2385" s="0" t="s">
        <v>1037</v>
      </c>
      <c r="B2385" s="0" t="s">
        <v>155</v>
      </c>
      <c r="C2385" s="0" t="s">
        <v>734</v>
      </c>
      <c r="D2385" s="0" t="n">
        <v>0.0346518720551774</v>
      </c>
      <c r="E2385" s="7" t="n">
        <v>61.287292896322</v>
      </c>
      <c r="F2385" s="7" t="n">
        <v>558.609375</v>
      </c>
    </row>
    <row r="2386" customFormat="false" ht="15.8" hidden="false" customHeight="false" outlineLevel="0" collapsed="false">
      <c r="A2386" s="0" t="s">
        <v>1037</v>
      </c>
      <c r="B2386" s="0" t="s">
        <v>155</v>
      </c>
      <c r="C2386" s="0" t="s">
        <v>736</v>
      </c>
      <c r="D2386" s="0" t="n">
        <v>0.0721914001149527</v>
      </c>
      <c r="E2386" s="7" t="n">
        <v>68.6708540238518</v>
      </c>
      <c r="F2386" s="7" t="n">
        <v>654.515625</v>
      </c>
    </row>
    <row r="2387" customFormat="false" ht="15.8" hidden="false" customHeight="false" outlineLevel="0" collapsed="false">
      <c r="A2387" s="0" t="s">
        <v>1037</v>
      </c>
      <c r="B2387" s="0" t="s">
        <v>738</v>
      </c>
      <c r="C2387" s="0" t="s">
        <v>738</v>
      </c>
      <c r="D2387" s="0" t="n">
        <v>0.15</v>
      </c>
      <c r="E2387" s="7" t="n">
        <v>20</v>
      </c>
      <c r="F2387" s="7" t="n">
        <v>0</v>
      </c>
    </row>
    <row r="2388" customFormat="false" ht="15.8" hidden="false" customHeight="false" outlineLevel="0" collapsed="false">
      <c r="A2388" s="0" t="s">
        <v>1038</v>
      </c>
      <c r="B2388" s="0" t="s">
        <v>155</v>
      </c>
      <c r="C2388" s="0" t="s">
        <v>732</v>
      </c>
      <c r="D2388" s="0" t="n">
        <v>0.356500741308409</v>
      </c>
      <c r="E2388" s="7" t="n">
        <v>174.803392128557</v>
      </c>
      <c r="F2388" s="7" t="n">
        <v>3827.015625</v>
      </c>
    </row>
    <row r="2389" customFormat="false" ht="15.8" hidden="false" customHeight="false" outlineLevel="0" collapsed="false">
      <c r="A2389" s="0" t="s">
        <v>1038</v>
      </c>
      <c r="B2389" s="0" t="s">
        <v>155</v>
      </c>
      <c r="C2389" s="0" t="s">
        <v>734</v>
      </c>
      <c r="D2389" s="0" t="n">
        <v>0.0346518720551774</v>
      </c>
      <c r="E2389" s="7" t="n">
        <v>61.287292896322</v>
      </c>
      <c r="F2389" s="7" t="n">
        <v>558.609375</v>
      </c>
    </row>
    <row r="2390" customFormat="false" ht="15.8" hidden="false" customHeight="false" outlineLevel="0" collapsed="false">
      <c r="A2390" s="0" t="s">
        <v>1038</v>
      </c>
      <c r="B2390" s="0" t="s">
        <v>155</v>
      </c>
      <c r="C2390" s="0" t="s">
        <v>736</v>
      </c>
      <c r="D2390" s="0" t="n">
        <v>0.0721914001149527</v>
      </c>
      <c r="E2390" s="7" t="n">
        <v>68.6708540238518</v>
      </c>
      <c r="F2390" s="7" t="n">
        <v>654.515625</v>
      </c>
    </row>
    <row r="2391" customFormat="false" ht="15.8" hidden="false" customHeight="false" outlineLevel="0" collapsed="false">
      <c r="A2391" s="0" t="s">
        <v>1038</v>
      </c>
      <c r="B2391" s="0" t="s">
        <v>738</v>
      </c>
      <c r="C2391" s="0" t="s">
        <v>738</v>
      </c>
      <c r="D2391" s="0" t="n">
        <v>0.15</v>
      </c>
      <c r="E2391" s="7" t="n">
        <v>20</v>
      </c>
      <c r="F2391" s="7" t="n">
        <v>0</v>
      </c>
    </row>
    <row r="2392" customFormat="false" ht="15.8" hidden="false" customHeight="false" outlineLevel="0" collapsed="false">
      <c r="A2392" s="0" t="s">
        <v>592</v>
      </c>
      <c r="B2392" s="0" t="s">
        <v>155</v>
      </c>
      <c r="C2392" s="0" t="s">
        <v>734</v>
      </c>
      <c r="D2392" s="0" t="n">
        <v>0.103516965085642</v>
      </c>
      <c r="E2392" s="7" t="n">
        <v>88.9411765</v>
      </c>
      <c r="F2392" s="7" t="n">
        <v>467.60823544875</v>
      </c>
    </row>
    <row r="2393" customFormat="false" ht="15.8" hidden="false" customHeight="false" outlineLevel="0" collapsed="false">
      <c r="A2393" s="0" t="s">
        <v>592</v>
      </c>
      <c r="B2393" s="0" t="s">
        <v>239</v>
      </c>
      <c r="C2393" s="0" t="s">
        <v>735</v>
      </c>
      <c r="D2393" s="0" t="n">
        <v>0.0447203571632072</v>
      </c>
      <c r="E2393" s="7" t="n">
        <v>106.7294118</v>
      </c>
      <c r="F2393" s="7" t="n">
        <v>467.60823544875</v>
      </c>
    </row>
    <row r="2394" customFormat="false" ht="15.8" hidden="false" customHeight="false" outlineLevel="0" collapsed="false">
      <c r="A2394" s="0" t="s">
        <v>592</v>
      </c>
      <c r="B2394" s="0" t="s">
        <v>155</v>
      </c>
      <c r="C2394" s="0" t="s">
        <v>736</v>
      </c>
      <c r="D2394" s="0" t="n">
        <v>0.144923751119898</v>
      </c>
      <c r="E2394" s="7" t="n">
        <v>135.19058828</v>
      </c>
      <c r="F2394" s="7" t="n">
        <v>1377.47647104375</v>
      </c>
    </row>
    <row r="2395" customFormat="false" ht="15.8" hidden="false" customHeight="false" outlineLevel="0" collapsed="false">
      <c r="A2395" s="0" t="s">
        <v>592</v>
      </c>
      <c r="B2395" s="0" t="s">
        <v>239</v>
      </c>
      <c r="C2395" s="0" t="s">
        <v>737</v>
      </c>
      <c r="D2395" s="0" t="n">
        <v>0.0626085000284901</v>
      </c>
      <c r="E2395" s="7" t="n">
        <v>149.42117652</v>
      </c>
      <c r="F2395" s="7" t="n">
        <v>467.60823544875</v>
      </c>
    </row>
    <row r="2396" customFormat="false" ht="15.8" hidden="false" customHeight="false" outlineLevel="0" collapsed="false">
      <c r="A2396" s="0" t="s">
        <v>592</v>
      </c>
      <c r="B2396" s="0" t="s">
        <v>155</v>
      </c>
      <c r="C2396" s="0" t="s">
        <v>732</v>
      </c>
      <c r="D2396" s="0" t="n">
        <v>0.685218681417959</v>
      </c>
      <c r="E2396" s="7" t="n">
        <v>286.19058828</v>
      </c>
      <c r="F2396" s="7" t="n">
        <v>6061.22647104375</v>
      </c>
    </row>
    <row r="2397" customFormat="false" ht="15.8" hidden="false" customHeight="false" outlineLevel="0" collapsed="false">
      <c r="A2397" s="0" t="s">
        <v>592</v>
      </c>
      <c r="B2397" s="0" t="s">
        <v>239</v>
      </c>
      <c r="C2397" s="0" t="s">
        <v>733</v>
      </c>
      <c r="D2397" s="0" t="n">
        <v>0.266419149057405</v>
      </c>
      <c r="E2397" s="7" t="n">
        <v>149.42117652</v>
      </c>
      <c r="F2397" s="7" t="n">
        <v>1978.85823544875</v>
      </c>
    </row>
    <row r="2398" customFormat="false" ht="15.8" hidden="false" customHeight="false" outlineLevel="0" collapsed="false">
      <c r="A2398" s="0" t="s">
        <v>592</v>
      </c>
      <c r="B2398" s="0" t="s">
        <v>738</v>
      </c>
      <c r="C2398" s="0" t="s">
        <v>738</v>
      </c>
      <c r="D2398" s="0" t="n">
        <v>0.15</v>
      </c>
      <c r="E2398" s="7" t="n">
        <v>20</v>
      </c>
      <c r="F2398" s="7" t="n">
        <v>0</v>
      </c>
    </row>
    <row r="2399" customFormat="false" ht="15.8" hidden="false" customHeight="false" outlineLevel="0" collapsed="false">
      <c r="A2399" s="0" t="s">
        <v>710</v>
      </c>
      <c r="B2399" s="0" t="s">
        <v>155</v>
      </c>
      <c r="C2399" s="0" t="s">
        <v>734</v>
      </c>
      <c r="D2399" s="0" t="n">
        <v>0.126386677992679</v>
      </c>
      <c r="E2399" s="7" t="n">
        <v>84.494117675</v>
      </c>
      <c r="F2399" s="7" t="n">
        <v>467.60823544875</v>
      </c>
    </row>
    <row r="2400" customFormat="false" ht="15.8" hidden="false" customHeight="false" outlineLevel="0" collapsed="false">
      <c r="A2400" s="0" t="s">
        <v>710</v>
      </c>
      <c r="B2400" s="0" t="s">
        <v>239</v>
      </c>
      <c r="C2400" s="0" t="s">
        <v>735</v>
      </c>
      <c r="D2400" s="0" t="n">
        <v>0.0959429334245691</v>
      </c>
      <c r="E2400" s="7" t="n">
        <v>93.388235325</v>
      </c>
      <c r="F2400" s="7" t="n">
        <v>467.60823544875</v>
      </c>
    </row>
    <row r="2401" customFormat="false" ht="15.8" hidden="false" customHeight="false" outlineLevel="0" collapsed="false">
      <c r="A2401" s="0" t="s">
        <v>710</v>
      </c>
      <c r="B2401" s="0" t="s">
        <v>155</v>
      </c>
      <c r="C2401" s="0" t="s">
        <v>736</v>
      </c>
      <c r="D2401" s="0" t="n">
        <v>0.176941349189751</v>
      </c>
      <c r="E2401" s="7" t="n">
        <v>130.743529455</v>
      </c>
      <c r="F2401" s="7" t="n">
        <v>1377.47647104375</v>
      </c>
    </row>
    <row r="2402" customFormat="false" ht="15.8" hidden="false" customHeight="false" outlineLevel="0" collapsed="false">
      <c r="A2402" s="0" t="s">
        <v>710</v>
      </c>
      <c r="B2402" s="0" t="s">
        <v>239</v>
      </c>
      <c r="C2402" s="0" t="s">
        <v>737</v>
      </c>
      <c r="D2402" s="0" t="n">
        <v>0.134320106794397</v>
      </c>
      <c r="E2402" s="7" t="n">
        <v>136.080000045</v>
      </c>
      <c r="F2402" s="7" t="n">
        <v>467.60823544875</v>
      </c>
    </row>
    <row r="2403" customFormat="false" ht="15.8" hidden="false" customHeight="false" outlineLevel="0" collapsed="false">
      <c r="A2403" s="0" t="s">
        <v>710</v>
      </c>
      <c r="B2403" s="0" t="s">
        <v>155</v>
      </c>
      <c r="C2403" s="0" t="s">
        <v>732</v>
      </c>
      <c r="D2403" s="0" t="n">
        <v>0.836602123828608</v>
      </c>
      <c r="E2403" s="7" t="n">
        <v>276.743529455</v>
      </c>
      <c r="F2403" s="7" t="n">
        <v>6061.22647104375</v>
      </c>
    </row>
    <row r="2404" customFormat="false" ht="15.8" hidden="false" customHeight="false" outlineLevel="0" collapsed="false">
      <c r="A2404" s="0" t="s">
        <v>710</v>
      </c>
      <c r="B2404" s="0" t="s">
        <v>239</v>
      </c>
      <c r="C2404" s="0" t="s">
        <v>733</v>
      </c>
      <c r="D2404" s="0" t="n">
        <v>0.571574922529348</v>
      </c>
      <c r="E2404" s="7" t="n">
        <v>196.080000045</v>
      </c>
      <c r="F2404" s="7" t="n">
        <v>1978.85823544875</v>
      </c>
    </row>
    <row r="2405" customFormat="false" ht="15.8" hidden="false" customHeight="false" outlineLevel="0" collapsed="false">
      <c r="A2405" s="0" t="s">
        <v>710</v>
      </c>
      <c r="B2405" s="0" t="s">
        <v>738</v>
      </c>
      <c r="C2405" s="0" t="s">
        <v>738</v>
      </c>
      <c r="D2405" s="0" t="n">
        <v>0.15</v>
      </c>
      <c r="E2405" s="7" t="n">
        <v>20</v>
      </c>
      <c r="F2405" s="7" t="n">
        <v>0</v>
      </c>
    </row>
    <row r="2406" customFormat="false" ht="15.8" hidden="false" customHeight="false" outlineLevel="0" collapsed="false">
      <c r="A2406" s="0" t="s">
        <v>1039</v>
      </c>
      <c r="B2406" s="0" t="s">
        <v>155</v>
      </c>
      <c r="C2406" s="0" t="s">
        <v>732</v>
      </c>
      <c r="D2406" s="0" t="n">
        <v>0.440340799048547</v>
      </c>
      <c r="E2406" s="7" t="n">
        <v>155.370449283051</v>
      </c>
      <c r="F2406" s="7" t="n">
        <v>0</v>
      </c>
    </row>
    <row r="2407" customFormat="false" ht="15.8" hidden="false" customHeight="false" outlineLevel="0" collapsed="false">
      <c r="A2407" s="0" t="s">
        <v>1039</v>
      </c>
      <c r="B2407" s="0" t="s">
        <v>155</v>
      </c>
      <c r="C2407" s="0" t="s">
        <v>734</v>
      </c>
      <c r="D2407" s="0" t="n">
        <v>0.0598706222134935</v>
      </c>
      <c r="E2407" s="7" t="n">
        <v>32.5289179552631</v>
      </c>
      <c r="F2407" s="7" t="n">
        <v>0</v>
      </c>
    </row>
    <row r="2408" customFormat="false" ht="15.8" hidden="false" customHeight="false" outlineLevel="0" collapsed="false">
      <c r="A2408" s="0" t="s">
        <v>1039</v>
      </c>
      <c r="B2408" s="0" t="s">
        <v>155</v>
      </c>
      <c r="C2408" s="0" t="s">
        <v>736</v>
      </c>
      <c r="D2408" s="0" t="n">
        <v>0.083818871098891</v>
      </c>
      <c r="E2408" s="7" t="n">
        <v>50.0819267993984</v>
      </c>
      <c r="F2408" s="7" t="n">
        <v>0</v>
      </c>
    </row>
    <row r="2409" customFormat="false" ht="15.8" hidden="false" customHeight="false" outlineLevel="0" collapsed="false">
      <c r="A2409" s="0" t="s">
        <v>1039</v>
      </c>
      <c r="B2409" s="0" t="s">
        <v>738</v>
      </c>
      <c r="C2409" s="0" t="s">
        <v>738</v>
      </c>
      <c r="D2409" s="0" t="n">
        <v>0.15</v>
      </c>
      <c r="E2409" s="7" t="n">
        <v>20</v>
      </c>
      <c r="F2409" s="7" t="n">
        <v>0</v>
      </c>
    </row>
    <row r="2410" customFormat="false" ht="15.8" hidden="false" customHeight="false" outlineLevel="0" collapsed="false">
      <c r="A2410" s="0" t="s">
        <v>1040</v>
      </c>
      <c r="B2410" s="0" t="s">
        <v>155</v>
      </c>
      <c r="C2410" s="0" t="s">
        <v>732</v>
      </c>
      <c r="D2410" s="0" t="n">
        <v>0.440340799048547</v>
      </c>
      <c r="E2410" s="7" t="n">
        <v>155.370449283051</v>
      </c>
      <c r="F2410" s="7" t="n">
        <v>0</v>
      </c>
    </row>
    <row r="2411" customFormat="false" ht="15.8" hidden="false" customHeight="false" outlineLevel="0" collapsed="false">
      <c r="A2411" s="0" t="s">
        <v>1040</v>
      </c>
      <c r="B2411" s="0" t="s">
        <v>155</v>
      </c>
      <c r="C2411" s="0" t="s">
        <v>734</v>
      </c>
      <c r="D2411" s="0" t="n">
        <v>0.0598706222134935</v>
      </c>
      <c r="E2411" s="7" t="n">
        <v>32.5289179552631</v>
      </c>
      <c r="F2411" s="7" t="n">
        <v>0</v>
      </c>
    </row>
    <row r="2412" customFormat="false" ht="15.8" hidden="false" customHeight="false" outlineLevel="0" collapsed="false">
      <c r="A2412" s="0" t="s">
        <v>1040</v>
      </c>
      <c r="B2412" s="0" t="s">
        <v>155</v>
      </c>
      <c r="C2412" s="0" t="s">
        <v>736</v>
      </c>
      <c r="D2412" s="0" t="n">
        <v>0.083818871098891</v>
      </c>
      <c r="E2412" s="7" t="n">
        <v>50.0819267993984</v>
      </c>
      <c r="F2412" s="7" t="n">
        <v>0</v>
      </c>
    </row>
    <row r="2413" customFormat="false" ht="15.8" hidden="false" customHeight="false" outlineLevel="0" collapsed="false">
      <c r="A2413" s="0" t="s">
        <v>1040</v>
      </c>
      <c r="B2413" s="0" t="s">
        <v>738</v>
      </c>
      <c r="C2413" s="0" t="s">
        <v>738</v>
      </c>
      <c r="D2413" s="0" t="n">
        <v>0.15</v>
      </c>
      <c r="E2413" s="7" t="n">
        <v>20</v>
      </c>
      <c r="F2413" s="7" t="n">
        <v>0</v>
      </c>
    </row>
    <row r="2414" customFormat="false" ht="15.8" hidden="false" customHeight="false" outlineLevel="0" collapsed="false">
      <c r="A2414" s="0" t="s">
        <v>1041</v>
      </c>
      <c r="B2414" s="0" t="s">
        <v>155</v>
      </c>
      <c r="C2414" s="0" t="s">
        <v>732</v>
      </c>
      <c r="D2414" s="0" t="n">
        <v>0.440340799048547</v>
      </c>
      <c r="E2414" s="7" t="n">
        <v>155.370449283051</v>
      </c>
      <c r="F2414" s="7" t="n">
        <v>0</v>
      </c>
    </row>
    <row r="2415" customFormat="false" ht="15.8" hidden="false" customHeight="false" outlineLevel="0" collapsed="false">
      <c r="A2415" s="0" t="s">
        <v>1041</v>
      </c>
      <c r="B2415" s="0" t="s">
        <v>155</v>
      </c>
      <c r="C2415" s="0" t="s">
        <v>734</v>
      </c>
      <c r="D2415" s="0" t="n">
        <v>0.0598706222134935</v>
      </c>
      <c r="E2415" s="7" t="n">
        <v>32.5289179552631</v>
      </c>
      <c r="F2415" s="7" t="n">
        <v>0</v>
      </c>
    </row>
    <row r="2416" customFormat="false" ht="15.8" hidden="false" customHeight="false" outlineLevel="0" collapsed="false">
      <c r="A2416" s="0" t="s">
        <v>1041</v>
      </c>
      <c r="B2416" s="0" t="s">
        <v>155</v>
      </c>
      <c r="C2416" s="0" t="s">
        <v>736</v>
      </c>
      <c r="D2416" s="0" t="n">
        <v>0.083818871098891</v>
      </c>
      <c r="E2416" s="7" t="n">
        <v>50.0819267993984</v>
      </c>
      <c r="F2416" s="7" t="n">
        <v>0</v>
      </c>
    </row>
    <row r="2417" customFormat="false" ht="15.8" hidden="false" customHeight="false" outlineLevel="0" collapsed="false">
      <c r="A2417" s="0" t="s">
        <v>1041</v>
      </c>
      <c r="B2417" s="0" t="s">
        <v>738</v>
      </c>
      <c r="C2417" s="0" t="s">
        <v>738</v>
      </c>
      <c r="D2417" s="0" t="n">
        <v>0.15</v>
      </c>
      <c r="E2417" s="7" t="n">
        <v>20</v>
      </c>
      <c r="F2417" s="7" t="n">
        <v>0</v>
      </c>
    </row>
    <row r="2418" customFormat="false" ht="15.8" hidden="false" customHeight="false" outlineLevel="0" collapsed="false">
      <c r="A2418" s="0" t="s">
        <v>1042</v>
      </c>
      <c r="B2418" s="0" t="s">
        <v>155</v>
      </c>
      <c r="C2418" s="0" t="s">
        <v>732</v>
      </c>
      <c r="D2418" s="0" t="n">
        <v>0.440340799048547</v>
      </c>
      <c r="E2418" s="7" t="n">
        <v>155.370449283051</v>
      </c>
      <c r="F2418" s="7" t="n">
        <v>0</v>
      </c>
    </row>
    <row r="2419" customFormat="false" ht="15.8" hidden="false" customHeight="false" outlineLevel="0" collapsed="false">
      <c r="A2419" s="0" t="s">
        <v>1042</v>
      </c>
      <c r="B2419" s="0" t="s">
        <v>155</v>
      </c>
      <c r="C2419" s="0" t="s">
        <v>734</v>
      </c>
      <c r="D2419" s="0" t="n">
        <v>0.0598706222134935</v>
      </c>
      <c r="E2419" s="7" t="n">
        <v>32.5289179552631</v>
      </c>
      <c r="F2419" s="7" t="n">
        <v>0</v>
      </c>
    </row>
    <row r="2420" customFormat="false" ht="15.8" hidden="false" customHeight="false" outlineLevel="0" collapsed="false">
      <c r="A2420" s="0" t="s">
        <v>1042</v>
      </c>
      <c r="B2420" s="0" t="s">
        <v>155</v>
      </c>
      <c r="C2420" s="0" t="s">
        <v>736</v>
      </c>
      <c r="D2420" s="0" t="n">
        <v>0.083818871098891</v>
      </c>
      <c r="E2420" s="7" t="n">
        <v>50.0819267993984</v>
      </c>
      <c r="F2420" s="7" t="n">
        <v>0</v>
      </c>
    </row>
    <row r="2421" customFormat="false" ht="15.8" hidden="false" customHeight="false" outlineLevel="0" collapsed="false">
      <c r="A2421" s="0" t="s">
        <v>1042</v>
      </c>
      <c r="B2421" s="0" t="s">
        <v>738</v>
      </c>
      <c r="C2421" s="0" t="s">
        <v>738</v>
      </c>
      <c r="D2421" s="0" t="n">
        <v>0.15</v>
      </c>
      <c r="E2421" s="7" t="n">
        <v>20</v>
      </c>
      <c r="F2421" s="7" t="n">
        <v>0</v>
      </c>
    </row>
    <row r="2422" customFormat="false" ht="15.8" hidden="false" customHeight="false" outlineLevel="0" collapsed="false">
      <c r="A2422" s="0" t="s">
        <v>1043</v>
      </c>
      <c r="B2422" s="0" t="s">
        <v>155</v>
      </c>
      <c r="C2422" s="0" t="s">
        <v>732</v>
      </c>
      <c r="D2422" s="0" t="n">
        <v>0.440340799048547</v>
      </c>
      <c r="E2422" s="7" t="n">
        <v>155.370449283051</v>
      </c>
      <c r="F2422" s="7" t="n">
        <v>0</v>
      </c>
    </row>
    <row r="2423" customFormat="false" ht="15.8" hidden="false" customHeight="false" outlineLevel="0" collapsed="false">
      <c r="A2423" s="0" t="s">
        <v>1043</v>
      </c>
      <c r="B2423" s="0" t="s">
        <v>155</v>
      </c>
      <c r="C2423" s="0" t="s">
        <v>734</v>
      </c>
      <c r="D2423" s="0" t="n">
        <v>0.0598706222134935</v>
      </c>
      <c r="E2423" s="7" t="n">
        <v>32.5289179552631</v>
      </c>
      <c r="F2423" s="7" t="n">
        <v>0</v>
      </c>
    </row>
    <row r="2424" customFormat="false" ht="15.8" hidden="false" customHeight="false" outlineLevel="0" collapsed="false">
      <c r="A2424" s="0" t="s">
        <v>1043</v>
      </c>
      <c r="B2424" s="0" t="s">
        <v>155</v>
      </c>
      <c r="C2424" s="0" t="s">
        <v>736</v>
      </c>
      <c r="D2424" s="0" t="n">
        <v>0.083818871098891</v>
      </c>
      <c r="E2424" s="7" t="n">
        <v>50.0819267993984</v>
      </c>
      <c r="F2424" s="7" t="n">
        <v>0</v>
      </c>
    </row>
    <row r="2425" customFormat="false" ht="15.8" hidden="false" customHeight="false" outlineLevel="0" collapsed="false">
      <c r="A2425" s="0" t="s">
        <v>1043</v>
      </c>
      <c r="B2425" s="0" t="s">
        <v>738</v>
      </c>
      <c r="C2425" s="0" t="s">
        <v>738</v>
      </c>
      <c r="D2425" s="0" t="n">
        <v>0.15</v>
      </c>
      <c r="E2425" s="7" t="n">
        <v>20</v>
      </c>
      <c r="F2425" s="7" t="n">
        <v>0</v>
      </c>
    </row>
    <row r="2426" customFormat="false" ht="15.8" hidden="false" customHeight="false" outlineLevel="0" collapsed="false">
      <c r="A2426" s="0" t="s">
        <v>591</v>
      </c>
      <c r="B2426" s="0" t="s">
        <v>155</v>
      </c>
      <c r="C2426" s="0" t="s">
        <v>734</v>
      </c>
      <c r="D2426" s="0" t="n">
        <v>0.103551461673667</v>
      </c>
      <c r="E2426" s="7" t="n">
        <v>88.9411765</v>
      </c>
      <c r="F2426" s="7" t="n">
        <v>467.60823544875</v>
      </c>
    </row>
    <row r="2427" customFormat="false" ht="15.8" hidden="false" customHeight="false" outlineLevel="0" collapsed="false">
      <c r="A2427" s="0" t="s">
        <v>591</v>
      </c>
      <c r="B2427" s="0" t="s">
        <v>239</v>
      </c>
      <c r="C2427" s="0" t="s">
        <v>735</v>
      </c>
      <c r="D2427" s="0" t="n">
        <v>0.0446839781651751</v>
      </c>
      <c r="E2427" s="7" t="n">
        <v>106.7294118</v>
      </c>
      <c r="F2427" s="7" t="n">
        <v>467.60823544875</v>
      </c>
    </row>
    <row r="2428" customFormat="false" ht="15.8" hidden="false" customHeight="false" outlineLevel="0" collapsed="false">
      <c r="A2428" s="0" t="s">
        <v>591</v>
      </c>
      <c r="B2428" s="0" t="s">
        <v>155</v>
      </c>
      <c r="C2428" s="0" t="s">
        <v>736</v>
      </c>
      <c r="D2428" s="0" t="n">
        <v>0.144972046343133</v>
      </c>
      <c r="E2428" s="7" t="n">
        <v>135.19058828</v>
      </c>
      <c r="F2428" s="7" t="n">
        <v>1377.47647104375</v>
      </c>
    </row>
    <row r="2429" customFormat="false" ht="15.8" hidden="false" customHeight="false" outlineLevel="0" collapsed="false">
      <c r="A2429" s="0" t="s">
        <v>591</v>
      </c>
      <c r="B2429" s="0" t="s">
        <v>239</v>
      </c>
      <c r="C2429" s="0" t="s">
        <v>737</v>
      </c>
      <c r="D2429" s="0" t="n">
        <v>0.0625575694312452</v>
      </c>
      <c r="E2429" s="7" t="n">
        <v>149.42117652</v>
      </c>
      <c r="F2429" s="7" t="n">
        <v>467.60823544875</v>
      </c>
    </row>
    <row r="2430" customFormat="false" ht="15.8" hidden="false" customHeight="false" outlineLevel="0" collapsed="false">
      <c r="A2430" s="0" t="s">
        <v>591</v>
      </c>
      <c r="B2430" s="0" t="s">
        <v>155</v>
      </c>
      <c r="C2430" s="0" t="s">
        <v>732</v>
      </c>
      <c r="D2430" s="0" t="n">
        <v>0.685447027627107</v>
      </c>
      <c r="E2430" s="7" t="n">
        <v>286.19058828</v>
      </c>
      <c r="F2430" s="7" t="n">
        <v>6061.22647104375</v>
      </c>
    </row>
    <row r="2431" customFormat="false" ht="15.8" hidden="false" customHeight="false" outlineLevel="0" collapsed="false">
      <c r="A2431" s="0" t="s">
        <v>591</v>
      </c>
      <c r="B2431" s="0" t="s">
        <v>239</v>
      </c>
      <c r="C2431" s="0" t="s">
        <v>733</v>
      </c>
      <c r="D2431" s="0" t="n">
        <v>0.266202423111682</v>
      </c>
      <c r="E2431" s="7" t="n">
        <v>149.42117652</v>
      </c>
      <c r="F2431" s="7" t="n">
        <v>1978.85823544875</v>
      </c>
    </row>
    <row r="2432" customFormat="false" ht="15.8" hidden="false" customHeight="false" outlineLevel="0" collapsed="false">
      <c r="A2432" s="0" t="s">
        <v>591</v>
      </c>
      <c r="B2432" s="0" t="s">
        <v>738</v>
      </c>
      <c r="C2432" s="0" t="s">
        <v>738</v>
      </c>
      <c r="D2432" s="0" t="n">
        <v>0.15</v>
      </c>
      <c r="E2432" s="7" t="n">
        <v>20</v>
      </c>
      <c r="F2432" s="7" t="n">
        <v>0</v>
      </c>
    </row>
    <row r="2433" customFormat="false" ht="15.8" hidden="false" customHeight="false" outlineLevel="0" collapsed="false">
      <c r="A2433" s="0" t="s">
        <v>709</v>
      </c>
      <c r="B2433" s="0" t="s">
        <v>155</v>
      </c>
      <c r="C2433" s="0" t="s">
        <v>734</v>
      </c>
      <c r="D2433" s="0" t="n">
        <v>0.126379009707677</v>
      </c>
      <c r="E2433" s="7" t="n">
        <v>84.494117675</v>
      </c>
      <c r="F2433" s="7" t="n">
        <v>467.60823544875</v>
      </c>
    </row>
    <row r="2434" customFormat="false" ht="15.8" hidden="false" customHeight="false" outlineLevel="0" collapsed="false">
      <c r="A2434" s="0" t="s">
        <v>709</v>
      </c>
      <c r="B2434" s="0" t="s">
        <v>239</v>
      </c>
      <c r="C2434" s="0" t="s">
        <v>735</v>
      </c>
      <c r="D2434" s="0" t="n">
        <v>0.0959762982464034</v>
      </c>
      <c r="E2434" s="7" t="n">
        <v>93.388235325</v>
      </c>
      <c r="F2434" s="7" t="n">
        <v>467.60823544875</v>
      </c>
    </row>
    <row r="2435" customFormat="false" ht="15.8" hidden="false" customHeight="false" outlineLevel="0" collapsed="false">
      <c r="A2435" s="0" t="s">
        <v>709</v>
      </c>
      <c r="B2435" s="0" t="s">
        <v>155</v>
      </c>
      <c r="C2435" s="0" t="s">
        <v>736</v>
      </c>
      <c r="D2435" s="0" t="n">
        <v>0.176930613590749</v>
      </c>
      <c r="E2435" s="7" t="n">
        <v>130.743529455</v>
      </c>
      <c r="F2435" s="7" t="n">
        <v>1377.47647104375</v>
      </c>
    </row>
    <row r="2436" customFormat="false" ht="15.8" hidden="false" customHeight="false" outlineLevel="0" collapsed="false">
      <c r="A2436" s="0" t="s">
        <v>709</v>
      </c>
      <c r="B2436" s="0" t="s">
        <v>239</v>
      </c>
      <c r="C2436" s="0" t="s">
        <v>737</v>
      </c>
      <c r="D2436" s="0" t="n">
        <v>0.134366817544965</v>
      </c>
      <c r="E2436" s="7" t="n">
        <v>136.080000045</v>
      </c>
      <c r="F2436" s="7" t="n">
        <v>467.60823544875</v>
      </c>
    </row>
    <row r="2437" customFormat="false" ht="15.8" hidden="false" customHeight="false" outlineLevel="0" collapsed="false">
      <c r="A2437" s="0" t="s">
        <v>709</v>
      </c>
      <c r="B2437" s="0" t="s">
        <v>155</v>
      </c>
      <c r="C2437" s="0" t="s">
        <v>732</v>
      </c>
      <c r="D2437" s="0" t="n">
        <v>0.836551364495265</v>
      </c>
      <c r="E2437" s="7" t="n">
        <v>276.743529455</v>
      </c>
      <c r="F2437" s="7" t="n">
        <v>6061.22647104375</v>
      </c>
    </row>
    <row r="2438" customFormat="false" ht="15.8" hidden="false" customHeight="false" outlineLevel="0" collapsed="false">
      <c r="A2438" s="0" t="s">
        <v>709</v>
      </c>
      <c r="B2438" s="0" t="s">
        <v>239</v>
      </c>
      <c r="C2438" s="0" t="s">
        <v>733</v>
      </c>
      <c r="D2438" s="0" t="n">
        <v>0.571773691680701</v>
      </c>
      <c r="E2438" s="7" t="n">
        <v>196.080000045</v>
      </c>
      <c r="F2438" s="7" t="n">
        <v>1978.85823544875</v>
      </c>
    </row>
    <row r="2439" customFormat="false" ht="15.8" hidden="false" customHeight="false" outlineLevel="0" collapsed="false">
      <c r="A2439" s="0" t="s">
        <v>709</v>
      </c>
      <c r="B2439" s="0" t="s">
        <v>738</v>
      </c>
      <c r="C2439" s="0" t="s">
        <v>738</v>
      </c>
      <c r="D2439" s="0" t="n">
        <v>0.15</v>
      </c>
      <c r="E2439" s="7" t="n">
        <v>20</v>
      </c>
      <c r="F2439" s="7" t="n">
        <v>0</v>
      </c>
    </row>
    <row r="2440" customFormat="false" ht="15.8" hidden="false" customHeight="false" outlineLevel="0" collapsed="false">
      <c r="A2440" s="0" t="s">
        <v>1044</v>
      </c>
      <c r="B2440" s="0" t="s">
        <v>155</v>
      </c>
      <c r="C2440" s="0" t="s">
        <v>732</v>
      </c>
      <c r="D2440" s="0" t="n">
        <v>0.440340799048547</v>
      </c>
      <c r="E2440" s="7" t="n">
        <v>155.370449283051</v>
      </c>
      <c r="F2440" s="7" t="n">
        <v>0</v>
      </c>
    </row>
    <row r="2441" customFormat="false" ht="15.8" hidden="false" customHeight="false" outlineLevel="0" collapsed="false">
      <c r="A2441" s="0" t="s">
        <v>1044</v>
      </c>
      <c r="B2441" s="0" t="s">
        <v>155</v>
      </c>
      <c r="C2441" s="0" t="s">
        <v>734</v>
      </c>
      <c r="D2441" s="0" t="n">
        <v>0.0598706222134935</v>
      </c>
      <c r="E2441" s="7" t="n">
        <v>32.5289179552631</v>
      </c>
      <c r="F2441" s="7" t="n">
        <v>0</v>
      </c>
    </row>
    <row r="2442" customFormat="false" ht="15.8" hidden="false" customHeight="false" outlineLevel="0" collapsed="false">
      <c r="A2442" s="0" t="s">
        <v>1044</v>
      </c>
      <c r="B2442" s="0" t="s">
        <v>155</v>
      </c>
      <c r="C2442" s="0" t="s">
        <v>736</v>
      </c>
      <c r="D2442" s="0" t="n">
        <v>0.083818871098891</v>
      </c>
      <c r="E2442" s="7" t="n">
        <v>50.0819267993984</v>
      </c>
      <c r="F2442" s="7" t="n">
        <v>0</v>
      </c>
    </row>
    <row r="2443" customFormat="false" ht="15.8" hidden="false" customHeight="false" outlineLevel="0" collapsed="false">
      <c r="A2443" s="0" t="s">
        <v>1044</v>
      </c>
      <c r="B2443" s="0" t="s">
        <v>738</v>
      </c>
      <c r="C2443" s="0" t="s">
        <v>738</v>
      </c>
      <c r="D2443" s="0" t="n">
        <v>0.15</v>
      </c>
      <c r="E2443" s="7" t="n">
        <v>20</v>
      </c>
      <c r="F2443" s="7" t="n">
        <v>0</v>
      </c>
    </row>
    <row r="2444" customFormat="false" ht="15.8" hidden="false" customHeight="false" outlineLevel="0" collapsed="false">
      <c r="A2444" s="0" t="s">
        <v>1045</v>
      </c>
      <c r="B2444" s="0" t="s">
        <v>155</v>
      </c>
      <c r="C2444" s="0" t="s">
        <v>732</v>
      </c>
      <c r="D2444" s="0" t="n">
        <v>0.440340799048547</v>
      </c>
      <c r="E2444" s="7" t="n">
        <v>155.370449283051</v>
      </c>
      <c r="F2444" s="7" t="n">
        <v>0</v>
      </c>
    </row>
    <row r="2445" customFormat="false" ht="15.8" hidden="false" customHeight="false" outlineLevel="0" collapsed="false">
      <c r="A2445" s="0" t="s">
        <v>1045</v>
      </c>
      <c r="B2445" s="0" t="s">
        <v>155</v>
      </c>
      <c r="C2445" s="0" t="s">
        <v>734</v>
      </c>
      <c r="D2445" s="0" t="n">
        <v>0.0598706222134935</v>
      </c>
      <c r="E2445" s="7" t="n">
        <v>32.5289179552631</v>
      </c>
      <c r="F2445" s="7" t="n">
        <v>0</v>
      </c>
    </row>
    <row r="2446" customFormat="false" ht="15.8" hidden="false" customHeight="false" outlineLevel="0" collapsed="false">
      <c r="A2446" s="0" t="s">
        <v>1045</v>
      </c>
      <c r="B2446" s="0" t="s">
        <v>155</v>
      </c>
      <c r="C2446" s="0" t="s">
        <v>736</v>
      </c>
      <c r="D2446" s="0" t="n">
        <v>0.083818871098891</v>
      </c>
      <c r="E2446" s="7" t="n">
        <v>50.0819267993984</v>
      </c>
      <c r="F2446" s="7" t="n">
        <v>0</v>
      </c>
    </row>
    <row r="2447" customFormat="false" ht="15.8" hidden="false" customHeight="false" outlineLevel="0" collapsed="false">
      <c r="A2447" s="0" t="s">
        <v>1045</v>
      </c>
      <c r="B2447" s="0" t="s">
        <v>738</v>
      </c>
      <c r="C2447" s="0" t="s">
        <v>738</v>
      </c>
      <c r="D2447" s="0" t="n">
        <v>0.15</v>
      </c>
      <c r="E2447" s="7" t="n">
        <v>20</v>
      </c>
      <c r="F2447" s="7" t="n">
        <v>0</v>
      </c>
    </row>
    <row r="2448" customFormat="false" ht="15.8" hidden="false" customHeight="false" outlineLevel="0" collapsed="false">
      <c r="A2448" s="0" t="s">
        <v>1046</v>
      </c>
      <c r="B2448" s="0" t="s">
        <v>155</v>
      </c>
      <c r="C2448" s="0" t="s">
        <v>732</v>
      </c>
      <c r="D2448" s="0" t="n">
        <v>0.440340799048547</v>
      </c>
      <c r="E2448" s="7" t="n">
        <v>155.370449283051</v>
      </c>
      <c r="F2448" s="7" t="n">
        <v>0</v>
      </c>
    </row>
    <row r="2449" customFormat="false" ht="15.8" hidden="false" customHeight="false" outlineLevel="0" collapsed="false">
      <c r="A2449" s="0" t="s">
        <v>1046</v>
      </c>
      <c r="B2449" s="0" t="s">
        <v>155</v>
      </c>
      <c r="C2449" s="0" t="s">
        <v>734</v>
      </c>
      <c r="D2449" s="0" t="n">
        <v>0.0598706222134935</v>
      </c>
      <c r="E2449" s="7" t="n">
        <v>32.5289179552631</v>
      </c>
      <c r="F2449" s="7" t="n">
        <v>0</v>
      </c>
    </row>
    <row r="2450" customFormat="false" ht="15.8" hidden="false" customHeight="false" outlineLevel="0" collapsed="false">
      <c r="A2450" s="0" t="s">
        <v>1046</v>
      </c>
      <c r="B2450" s="0" t="s">
        <v>155</v>
      </c>
      <c r="C2450" s="0" t="s">
        <v>736</v>
      </c>
      <c r="D2450" s="0" t="n">
        <v>0.083818871098891</v>
      </c>
      <c r="E2450" s="7" t="n">
        <v>50.0819267993984</v>
      </c>
      <c r="F2450" s="7" t="n">
        <v>0</v>
      </c>
    </row>
    <row r="2451" customFormat="false" ht="15.8" hidden="false" customHeight="false" outlineLevel="0" collapsed="false">
      <c r="A2451" s="0" t="s">
        <v>1046</v>
      </c>
      <c r="B2451" s="0" t="s">
        <v>738</v>
      </c>
      <c r="C2451" s="0" t="s">
        <v>738</v>
      </c>
      <c r="D2451" s="0" t="n">
        <v>0.15</v>
      </c>
      <c r="E2451" s="7" t="n">
        <v>20</v>
      </c>
      <c r="F2451" s="7" t="n">
        <v>0</v>
      </c>
    </row>
    <row r="2452" customFormat="false" ht="15.8" hidden="false" customHeight="false" outlineLevel="0" collapsed="false">
      <c r="A2452" s="0" t="s">
        <v>1047</v>
      </c>
      <c r="B2452" s="0" t="s">
        <v>155</v>
      </c>
      <c r="C2452" s="0" t="s">
        <v>732</v>
      </c>
      <c r="D2452" s="0" t="n">
        <v>0.440340799048547</v>
      </c>
      <c r="E2452" s="7" t="n">
        <v>155.370449283051</v>
      </c>
      <c r="F2452" s="7" t="n">
        <v>0</v>
      </c>
    </row>
    <row r="2453" customFormat="false" ht="15.8" hidden="false" customHeight="false" outlineLevel="0" collapsed="false">
      <c r="A2453" s="0" t="s">
        <v>1047</v>
      </c>
      <c r="B2453" s="0" t="s">
        <v>155</v>
      </c>
      <c r="C2453" s="0" t="s">
        <v>734</v>
      </c>
      <c r="D2453" s="0" t="n">
        <v>0.0598706222134935</v>
      </c>
      <c r="E2453" s="7" t="n">
        <v>32.5289179552631</v>
      </c>
      <c r="F2453" s="7" t="n">
        <v>0</v>
      </c>
    </row>
    <row r="2454" customFormat="false" ht="15.8" hidden="false" customHeight="false" outlineLevel="0" collapsed="false">
      <c r="A2454" s="0" t="s">
        <v>1047</v>
      </c>
      <c r="B2454" s="0" t="s">
        <v>155</v>
      </c>
      <c r="C2454" s="0" t="s">
        <v>736</v>
      </c>
      <c r="D2454" s="0" t="n">
        <v>0.083818871098891</v>
      </c>
      <c r="E2454" s="7" t="n">
        <v>50.0819267993984</v>
      </c>
      <c r="F2454" s="7" t="n">
        <v>0</v>
      </c>
    </row>
    <row r="2455" customFormat="false" ht="15.8" hidden="false" customHeight="false" outlineLevel="0" collapsed="false">
      <c r="A2455" s="0" t="s">
        <v>1047</v>
      </c>
      <c r="B2455" s="0" t="s">
        <v>738</v>
      </c>
      <c r="C2455" s="0" t="s">
        <v>738</v>
      </c>
      <c r="D2455" s="0" t="n">
        <v>0.15</v>
      </c>
      <c r="E2455" s="7" t="n">
        <v>20</v>
      </c>
      <c r="F2455" s="7" t="n">
        <v>0</v>
      </c>
    </row>
    <row r="2456" customFormat="false" ht="15.8" hidden="false" customHeight="false" outlineLevel="0" collapsed="false">
      <c r="A2456" s="0" t="s">
        <v>1048</v>
      </c>
      <c r="B2456" s="0" t="s">
        <v>155</v>
      </c>
      <c r="C2456" s="0" t="s">
        <v>732</v>
      </c>
      <c r="D2456" s="0" t="n">
        <v>0.440340799048547</v>
      </c>
      <c r="E2456" s="7" t="n">
        <v>155.370449283051</v>
      </c>
      <c r="F2456" s="7" t="n">
        <v>0</v>
      </c>
    </row>
    <row r="2457" customFormat="false" ht="15.8" hidden="false" customHeight="false" outlineLevel="0" collapsed="false">
      <c r="A2457" s="0" t="s">
        <v>1048</v>
      </c>
      <c r="B2457" s="0" t="s">
        <v>155</v>
      </c>
      <c r="C2457" s="0" t="s">
        <v>734</v>
      </c>
      <c r="D2457" s="0" t="n">
        <v>0.0598706222134935</v>
      </c>
      <c r="E2457" s="7" t="n">
        <v>32.5289179552631</v>
      </c>
      <c r="F2457" s="7" t="n">
        <v>0</v>
      </c>
    </row>
    <row r="2458" customFormat="false" ht="15.8" hidden="false" customHeight="false" outlineLevel="0" collapsed="false">
      <c r="A2458" s="0" t="s">
        <v>1048</v>
      </c>
      <c r="B2458" s="0" t="s">
        <v>155</v>
      </c>
      <c r="C2458" s="0" t="s">
        <v>736</v>
      </c>
      <c r="D2458" s="0" t="n">
        <v>0.083818871098891</v>
      </c>
      <c r="E2458" s="7" t="n">
        <v>50.0819267993984</v>
      </c>
      <c r="F2458" s="7" t="n">
        <v>0</v>
      </c>
    </row>
    <row r="2459" customFormat="false" ht="15.8" hidden="false" customHeight="false" outlineLevel="0" collapsed="false">
      <c r="A2459" s="0" t="s">
        <v>1048</v>
      </c>
      <c r="B2459" s="0" t="s">
        <v>738</v>
      </c>
      <c r="C2459" s="0" t="s">
        <v>738</v>
      </c>
      <c r="D2459" s="0" t="n">
        <v>0.15</v>
      </c>
      <c r="E2459" s="7" t="n">
        <v>20</v>
      </c>
      <c r="F2459" s="7" t="n">
        <v>0</v>
      </c>
    </row>
    <row r="2460" customFormat="false" ht="15.8" hidden="false" customHeight="false" outlineLevel="0" collapsed="false">
      <c r="A2460" s="0" t="s">
        <v>594</v>
      </c>
      <c r="B2460" s="0" t="s">
        <v>155</v>
      </c>
      <c r="C2460" s="0" t="s">
        <v>734</v>
      </c>
      <c r="D2460" s="0" t="n">
        <v>0.124578706128538</v>
      </c>
      <c r="E2460" s="7" t="n">
        <v>62.2058825</v>
      </c>
      <c r="F2460" s="7" t="n">
        <v>218.0316181625</v>
      </c>
    </row>
    <row r="2461" customFormat="false" ht="15.8" hidden="false" customHeight="false" outlineLevel="0" collapsed="false">
      <c r="A2461" s="0" t="s">
        <v>594</v>
      </c>
      <c r="B2461" s="0" t="s">
        <v>239</v>
      </c>
      <c r="C2461" s="0" t="s">
        <v>735</v>
      </c>
      <c r="D2461" s="0" t="n">
        <v>0.109037203512349</v>
      </c>
      <c r="E2461" s="7" t="n">
        <v>74.647059</v>
      </c>
      <c r="F2461" s="7" t="n">
        <v>218.0316181625</v>
      </c>
    </row>
    <row r="2462" customFormat="false" ht="15.8" hidden="false" customHeight="false" outlineLevel="0" collapsed="false">
      <c r="A2462" s="0" t="s">
        <v>594</v>
      </c>
      <c r="B2462" s="0" t="s">
        <v>155</v>
      </c>
      <c r="C2462" s="0" t="s">
        <v>736</v>
      </c>
      <c r="D2462" s="0" t="n">
        <v>0.174410188579954</v>
      </c>
      <c r="E2462" s="7" t="n">
        <v>99.94411784</v>
      </c>
      <c r="F2462" s="7" t="n">
        <v>712.9830893525</v>
      </c>
    </row>
    <row r="2463" customFormat="false" ht="15.8" hidden="false" customHeight="false" outlineLevel="0" collapsed="false">
      <c r="A2463" s="0" t="s">
        <v>594</v>
      </c>
      <c r="B2463" s="0" t="s">
        <v>239</v>
      </c>
      <c r="C2463" s="0" t="s">
        <v>737</v>
      </c>
      <c r="D2463" s="0" t="n">
        <v>0.152652084917288</v>
      </c>
      <c r="E2463" s="7" t="n">
        <v>109.48235316</v>
      </c>
      <c r="F2463" s="7" t="n">
        <v>218.0316181625</v>
      </c>
    </row>
    <row r="2464" customFormat="false" ht="15.8" hidden="false" customHeight="false" outlineLevel="0" collapsed="false">
      <c r="A2464" s="0" t="s">
        <v>594</v>
      </c>
      <c r="B2464" s="0" t="s">
        <v>155</v>
      </c>
      <c r="C2464" s="0" t="s">
        <v>732</v>
      </c>
      <c r="D2464" s="0" t="n">
        <v>0.82463446137094</v>
      </c>
      <c r="E2464" s="7" t="n">
        <v>209.952426363816</v>
      </c>
      <c r="F2464" s="7" t="n">
        <v>3887.9830893525</v>
      </c>
    </row>
    <row r="2465" customFormat="false" ht="15.8" hidden="false" customHeight="false" outlineLevel="0" collapsed="false">
      <c r="A2465" s="0" t="s">
        <v>594</v>
      </c>
      <c r="B2465" s="0" t="s">
        <v>239</v>
      </c>
      <c r="C2465" s="0" t="s">
        <v>733</v>
      </c>
      <c r="D2465" s="0" t="n">
        <v>0.649583340073567</v>
      </c>
      <c r="E2465" s="7" t="n">
        <v>109.48235316</v>
      </c>
      <c r="F2465" s="7" t="n">
        <v>1278.0316181625</v>
      </c>
    </row>
    <row r="2466" customFormat="false" ht="15.8" hidden="false" customHeight="false" outlineLevel="0" collapsed="false">
      <c r="A2466" s="0" t="s">
        <v>594</v>
      </c>
      <c r="B2466" s="0" t="s">
        <v>738</v>
      </c>
      <c r="C2466" s="0" t="s">
        <v>738</v>
      </c>
      <c r="D2466" s="0" t="n">
        <v>0.15</v>
      </c>
      <c r="E2466" s="7" t="n">
        <v>20</v>
      </c>
      <c r="F2466" s="7" t="n">
        <v>0</v>
      </c>
    </row>
    <row r="2467" customFormat="false" ht="15.8" hidden="false" customHeight="false" outlineLevel="0" collapsed="false">
      <c r="A2467" s="0" t="s">
        <v>712</v>
      </c>
      <c r="B2467" s="0" t="s">
        <v>155</v>
      </c>
      <c r="C2467" s="0" t="s">
        <v>734</v>
      </c>
      <c r="D2467" s="0" t="n">
        <v>0.141292447203408</v>
      </c>
      <c r="E2467" s="7" t="n">
        <v>59.095588375</v>
      </c>
      <c r="F2467" s="7" t="n">
        <v>218.0316181625</v>
      </c>
    </row>
    <row r="2468" customFormat="false" ht="15.8" hidden="false" customHeight="false" outlineLevel="0" collapsed="false">
      <c r="A2468" s="0" t="s">
        <v>712</v>
      </c>
      <c r="B2468" s="0" t="s">
        <v>239</v>
      </c>
      <c r="C2468" s="0" t="s">
        <v>735</v>
      </c>
      <c r="D2468" s="0" t="n">
        <v>0.144560528105576</v>
      </c>
      <c r="E2468" s="7" t="n">
        <v>65.316176625</v>
      </c>
      <c r="F2468" s="7" t="n">
        <v>218.0316181625</v>
      </c>
    </row>
    <row r="2469" customFormat="false" ht="15.8" hidden="false" customHeight="false" outlineLevel="0" collapsed="false">
      <c r="A2469" s="0" t="s">
        <v>712</v>
      </c>
      <c r="B2469" s="0" t="s">
        <v>155</v>
      </c>
      <c r="C2469" s="0" t="s">
        <v>736</v>
      </c>
      <c r="D2469" s="0" t="n">
        <v>0.197809426084771</v>
      </c>
      <c r="E2469" s="7" t="n">
        <v>96.833823715</v>
      </c>
      <c r="F2469" s="7" t="n">
        <v>712.9830893525</v>
      </c>
    </row>
    <row r="2470" customFormat="false" ht="15.8" hidden="false" customHeight="false" outlineLevel="0" collapsed="false">
      <c r="A2470" s="0" t="s">
        <v>712</v>
      </c>
      <c r="B2470" s="0" t="s">
        <v>239</v>
      </c>
      <c r="C2470" s="0" t="s">
        <v>737</v>
      </c>
      <c r="D2470" s="0" t="n">
        <v>0.202384739347806</v>
      </c>
      <c r="E2470" s="7" t="n">
        <v>100.151470785</v>
      </c>
      <c r="F2470" s="7" t="n">
        <v>218.0316181625</v>
      </c>
    </row>
    <row r="2471" customFormat="false" ht="15.8" hidden="false" customHeight="false" outlineLevel="0" collapsed="false">
      <c r="A2471" s="0" t="s">
        <v>712</v>
      </c>
      <c r="B2471" s="0" t="s">
        <v>155</v>
      </c>
      <c r="C2471" s="0" t="s">
        <v>732</v>
      </c>
      <c r="D2471" s="0" t="n">
        <v>0.935269154065112</v>
      </c>
      <c r="E2471" s="7" t="n">
        <v>204.682164205474</v>
      </c>
      <c r="F2471" s="7" t="n">
        <v>3887.9830893525</v>
      </c>
    </row>
    <row r="2472" customFormat="false" ht="15.8" hidden="false" customHeight="false" outlineLevel="0" collapsed="false">
      <c r="A2472" s="0" t="s">
        <v>712</v>
      </c>
      <c r="B2472" s="0" t="s">
        <v>239</v>
      </c>
      <c r="C2472" s="0" t="s">
        <v>733</v>
      </c>
      <c r="D2472" s="0" t="n">
        <v>0.861211656799174</v>
      </c>
      <c r="E2472" s="7" t="n">
        <v>127.450048348263</v>
      </c>
      <c r="F2472" s="7" t="n">
        <v>1278.0316181625</v>
      </c>
    </row>
    <row r="2473" customFormat="false" ht="15.8" hidden="false" customHeight="false" outlineLevel="0" collapsed="false">
      <c r="A2473" s="0" t="s">
        <v>712</v>
      </c>
      <c r="B2473" s="0" t="s">
        <v>738</v>
      </c>
      <c r="C2473" s="0" t="s">
        <v>738</v>
      </c>
      <c r="D2473" s="0" t="n">
        <v>0.15</v>
      </c>
      <c r="E2473" s="7" t="n">
        <v>20</v>
      </c>
      <c r="F2473" s="7" t="n">
        <v>0</v>
      </c>
    </row>
    <row r="2474" customFormat="false" ht="15.8" hidden="false" customHeight="false" outlineLevel="0" collapsed="false">
      <c r="A2474" s="0" t="s">
        <v>1049</v>
      </c>
      <c r="B2474" s="0" t="s">
        <v>155</v>
      </c>
      <c r="C2474" s="0" t="s">
        <v>732</v>
      </c>
      <c r="D2474" s="0" t="n">
        <v>0.440340799048547</v>
      </c>
      <c r="E2474" s="7" t="n">
        <v>155.370449283051</v>
      </c>
      <c r="F2474" s="7" t="n">
        <v>0</v>
      </c>
    </row>
    <row r="2475" customFormat="false" ht="15.8" hidden="false" customHeight="false" outlineLevel="0" collapsed="false">
      <c r="A2475" s="0" t="s">
        <v>1049</v>
      </c>
      <c r="B2475" s="0" t="s">
        <v>155</v>
      </c>
      <c r="C2475" s="0" t="s">
        <v>734</v>
      </c>
      <c r="D2475" s="0" t="n">
        <v>0.0598706222134935</v>
      </c>
      <c r="E2475" s="7" t="n">
        <v>32.5289179552631</v>
      </c>
      <c r="F2475" s="7" t="n">
        <v>0</v>
      </c>
    </row>
    <row r="2476" customFormat="false" ht="15.8" hidden="false" customHeight="false" outlineLevel="0" collapsed="false">
      <c r="A2476" s="0" t="s">
        <v>1049</v>
      </c>
      <c r="B2476" s="0" t="s">
        <v>155</v>
      </c>
      <c r="C2476" s="0" t="s">
        <v>736</v>
      </c>
      <c r="D2476" s="0" t="n">
        <v>0.083818871098891</v>
      </c>
      <c r="E2476" s="7" t="n">
        <v>50.0819267993984</v>
      </c>
      <c r="F2476" s="7" t="n">
        <v>0</v>
      </c>
    </row>
    <row r="2477" customFormat="false" ht="15.8" hidden="false" customHeight="false" outlineLevel="0" collapsed="false">
      <c r="A2477" s="0" t="s">
        <v>1049</v>
      </c>
      <c r="B2477" s="0" t="s">
        <v>738</v>
      </c>
      <c r="C2477" s="0" t="s">
        <v>738</v>
      </c>
      <c r="D2477" s="0" t="n">
        <v>0.15</v>
      </c>
      <c r="E2477" s="7" t="n">
        <v>20</v>
      </c>
      <c r="F2477" s="7" t="n">
        <v>0</v>
      </c>
    </row>
    <row r="2478" customFormat="false" ht="15.8" hidden="false" customHeight="false" outlineLevel="0" collapsed="false">
      <c r="A2478" s="0" t="s">
        <v>1050</v>
      </c>
      <c r="B2478" s="0" t="s">
        <v>155</v>
      </c>
      <c r="C2478" s="0" t="s">
        <v>732</v>
      </c>
      <c r="D2478" s="0" t="n">
        <v>0.440340799048547</v>
      </c>
      <c r="E2478" s="7" t="n">
        <v>155.370449283051</v>
      </c>
      <c r="F2478" s="7" t="n">
        <v>0</v>
      </c>
    </row>
    <row r="2479" customFormat="false" ht="15.8" hidden="false" customHeight="false" outlineLevel="0" collapsed="false">
      <c r="A2479" s="0" t="s">
        <v>1050</v>
      </c>
      <c r="B2479" s="0" t="s">
        <v>155</v>
      </c>
      <c r="C2479" s="0" t="s">
        <v>734</v>
      </c>
      <c r="D2479" s="0" t="n">
        <v>0.0598706222134935</v>
      </c>
      <c r="E2479" s="7" t="n">
        <v>32.5289179552631</v>
      </c>
      <c r="F2479" s="7" t="n">
        <v>0</v>
      </c>
    </row>
    <row r="2480" customFormat="false" ht="15.8" hidden="false" customHeight="false" outlineLevel="0" collapsed="false">
      <c r="A2480" s="0" t="s">
        <v>1050</v>
      </c>
      <c r="B2480" s="0" t="s">
        <v>155</v>
      </c>
      <c r="C2480" s="0" t="s">
        <v>736</v>
      </c>
      <c r="D2480" s="0" t="n">
        <v>0.083818871098891</v>
      </c>
      <c r="E2480" s="7" t="n">
        <v>50.0819267993984</v>
      </c>
      <c r="F2480" s="7" t="n">
        <v>0</v>
      </c>
    </row>
    <row r="2481" customFormat="false" ht="15.8" hidden="false" customHeight="false" outlineLevel="0" collapsed="false">
      <c r="A2481" s="0" t="s">
        <v>1050</v>
      </c>
      <c r="B2481" s="0" t="s">
        <v>738</v>
      </c>
      <c r="C2481" s="0" t="s">
        <v>738</v>
      </c>
      <c r="D2481" s="0" t="n">
        <v>0.15</v>
      </c>
      <c r="E2481" s="7" t="n">
        <v>20</v>
      </c>
      <c r="F2481" s="7" t="n">
        <v>0</v>
      </c>
    </row>
    <row r="2482" customFormat="false" ht="15.8" hidden="false" customHeight="false" outlineLevel="0" collapsed="false">
      <c r="A2482" s="0" t="s">
        <v>1051</v>
      </c>
      <c r="B2482" s="0" t="s">
        <v>155</v>
      </c>
      <c r="C2482" s="0" t="s">
        <v>732</v>
      </c>
      <c r="D2482" s="0" t="n">
        <v>0.440340799048547</v>
      </c>
      <c r="E2482" s="7" t="n">
        <v>155.370449283051</v>
      </c>
      <c r="F2482" s="7" t="n">
        <v>0</v>
      </c>
    </row>
    <row r="2483" customFormat="false" ht="15.8" hidden="false" customHeight="false" outlineLevel="0" collapsed="false">
      <c r="A2483" s="0" t="s">
        <v>1051</v>
      </c>
      <c r="B2483" s="0" t="s">
        <v>155</v>
      </c>
      <c r="C2483" s="0" t="s">
        <v>734</v>
      </c>
      <c r="D2483" s="0" t="n">
        <v>0.0598706222134935</v>
      </c>
      <c r="E2483" s="7" t="n">
        <v>32.5289179552631</v>
      </c>
      <c r="F2483" s="7" t="n">
        <v>0</v>
      </c>
    </row>
    <row r="2484" customFormat="false" ht="15.8" hidden="false" customHeight="false" outlineLevel="0" collapsed="false">
      <c r="A2484" s="0" t="s">
        <v>1051</v>
      </c>
      <c r="B2484" s="0" t="s">
        <v>155</v>
      </c>
      <c r="C2484" s="0" t="s">
        <v>736</v>
      </c>
      <c r="D2484" s="0" t="n">
        <v>0.083818871098891</v>
      </c>
      <c r="E2484" s="7" t="n">
        <v>50.0819267993984</v>
      </c>
      <c r="F2484" s="7" t="n">
        <v>0</v>
      </c>
    </row>
    <row r="2485" customFormat="false" ht="15.8" hidden="false" customHeight="false" outlineLevel="0" collapsed="false">
      <c r="A2485" s="0" t="s">
        <v>1051</v>
      </c>
      <c r="B2485" s="0" t="s">
        <v>738</v>
      </c>
      <c r="C2485" s="0" t="s">
        <v>738</v>
      </c>
      <c r="D2485" s="0" t="n">
        <v>0.15</v>
      </c>
      <c r="E2485" s="7" t="n">
        <v>20</v>
      </c>
      <c r="F2485" s="7" t="n">
        <v>0</v>
      </c>
    </row>
    <row r="2486" customFormat="false" ht="15.8" hidden="false" customHeight="false" outlineLevel="0" collapsed="false">
      <c r="A2486" s="0" t="s">
        <v>1052</v>
      </c>
      <c r="B2486" s="0" t="s">
        <v>155</v>
      </c>
      <c r="C2486" s="0" t="s">
        <v>732</v>
      </c>
      <c r="D2486" s="0" t="n">
        <v>0.440340799048547</v>
      </c>
      <c r="E2486" s="7" t="n">
        <v>155.370449283051</v>
      </c>
      <c r="F2486" s="7" t="n">
        <v>0</v>
      </c>
    </row>
    <row r="2487" customFormat="false" ht="15.8" hidden="false" customHeight="false" outlineLevel="0" collapsed="false">
      <c r="A2487" s="0" t="s">
        <v>1052</v>
      </c>
      <c r="B2487" s="0" t="s">
        <v>155</v>
      </c>
      <c r="C2487" s="0" t="s">
        <v>734</v>
      </c>
      <c r="D2487" s="0" t="n">
        <v>0.0598706222134935</v>
      </c>
      <c r="E2487" s="7" t="n">
        <v>32.5289179552631</v>
      </c>
      <c r="F2487" s="7" t="n">
        <v>0</v>
      </c>
    </row>
    <row r="2488" customFormat="false" ht="15.8" hidden="false" customHeight="false" outlineLevel="0" collapsed="false">
      <c r="A2488" s="0" t="s">
        <v>1052</v>
      </c>
      <c r="B2488" s="0" t="s">
        <v>155</v>
      </c>
      <c r="C2488" s="0" t="s">
        <v>736</v>
      </c>
      <c r="D2488" s="0" t="n">
        <v>0.083818871098891</v>
      </c>
      <c r="E2488" s="7" t="n">
        <v>50.0819267993984</v>
      </c>
      <c r="F2488" s="7" t="n">
        <v>0</v>
      </c>
    </row>
    <row r="2489" customFormat="false" ht="15.8" hidden="false" customHeight="false" outlineLevel="0" collapsed="false">
      <c r="A2489" s="0" t="s">
        <v>1052</v>
      </c>
      <c r="B2489" s="0" t="s">
        <v>738</v>
      </c>
      <c r="C2489" s="0" t="s">
        <v>738</v>
      </c>
      <c r="D2489" s="0" t="n">
        <v>0.15</v>
      </c>
      <c r="E2489" s="7" t="n">
        <v>20</v>
      </c>
      <c r="F2489" s="7" t="n">
        <v>0</v>
      </c>
    </row>
    <row r="2490" customFormat="false" ht="15.8" hidden="false" customHeight="false" outlineLevel="0" collapsed="false">
      <c r="A2490" s="0" t="s">
        <v>1053</v>
      </c>
      <c r="B2490" s="0" t="s">
        <v>155</v>
      </c>
      <c r="C2490" s="0" t="s">
        <v>732</v>
      </c>
      <c r="D2490" s="0" t="n">
        <v>0.440340799048547</v>
      </c>
      <c r="E2490" s="7" t="n">
        <v>155.370449283051</v>
      </c>
      <c r="F2490" s="7" t="n">
        <v>0</v>
      </c>
    </row>
    <row r="2491" customFormat="false" ht="15.8" hidden="false" customHeight="false" outlineLevel="0" collapsed="false">
      <c r="A2491" s="0" t="s">
        <v>1053</v>
      </c>
      <c r="B2491" s="0" t="s">
        <v>155</v>
      </c>
      <c r="C2491" s="0" t="s">
        <v>734</v>
      </c>
      <c r="D2491" s="0" t="n">
        <v>0.0598706222134935</v>
      </c>
      <c r="E2491" s="7" t="n">
        <v>32.5289179552631</v>
      </c>
      <c r="F2491" s="7" t="n">
        <v>0</v>
      </c>
    </row>
    <row r="2492" customFormat="false" ht="15.8" hidden="false" customHeight="false" outlineLevel="0" collapsed="false">
      <c r="A2492" s="0" t="s">
        <v>1053</v>
      </c>
      <c r="B2492" s="0" t="s">
        <v>155</v>
      </c>
      <c r="C2492" s="0" t="s">
        <v>736</v>
      </c>
      <c r="D2492" s="0" t="n">
        <v>0.083818871098891</v>
      </c>
      <c r="E2492" s="7" t="n">
        <v>50.0819267993984</v>
      </c>
      <c r="F2492" s="7" t="n">
        <v>0</v>
      </c>
    </row>
    <row r="2493" customFormat="false" ht="15.8" hidden="false" customHeight="false" outlineLevel="0" collapsed="false">
      <c r="A2493" s="0" t="s">
        <v>1053</v>
      </c>
      <c r="B2493" s="0" t="s">
        <v>738</v>
      </c>
      <c r="C2493" s="0" t="s">
        <v>738</v>
      </c>
      <c r="D2493" s="0" t="n">
        <v>0.15</v>
      </c>
      <c r="E2493" s="7" t="n">
        <v>20</v>
      </c>
      <c r="F2493" s="7" t="n">
        <v>0</v>
      </c>
    </row>
    <row r="2494" customFormat="false" ht="15.8" hidden="false" customHeight="false" outlineLevel="0" collapsed="false">
      <c r="A2494" s="0" t="s">
        <v>600</v>
      </c>
      <c r="B2494" s="0" t="s">
        <v>155</v>
      </c>
      <c r="C2494" s="0" t="s">
        <v>734</v>
      </c>
      <c r="D2494" s="0" t="n">
        <v>0.124449097472681</v>
      </c>
      <c r="E2494" s="7" t="n">
        <v>62.2058825</v>
      </c>
      <c r="F2494" s="7" t="n">
        <v>327.04742724375</v>
      </c>
    </row>
    <row r="2495" customFormat="false" ht="15.8" hidden="false" customHeight="false" outlineLevel="0" collapsed="false">
      <c r="A2495" s="0" t="s">
        <v>600</v>
      </c>
      <c r="B2495" s="0" t="s">
        <v>239</v>
      </c>
      <c r="C2495" s="0" t="s">
        <v>735</v>
      </c>
      <c r="D2495" s="0" t="n">
        <v>0.108809419416233</v>
      </c>
      <c r="E2495" s="7" t="n">
        <v>74.647059</v>
      </c>
      <c r="F2495" s="7" t="n">
        <v>327.04742724375</v>
      </c>
    </row>
    <row r="2496" customFormat="false" ht="15.8" hidden="false" customHeight="false" outlineLevel="0" collapsed="false">
      <c r="A2496" s="0" t="s">
        <v>600</v>
      </c>
      <c r="B2496" s="0" t="s">
        <v>155</v>
      </c>
      <c r="C2496" s="0" t="s">
        <v>736</v>
      </c>
      <c r="D2496" s="0" t="n">
        <v>0.174228736461754</v>
      </c>
      <c r="E2496" s="7" t="n">
        <v>99.94411784</v>
      </c>
      <c r="F2496" s="7" t="n">
        <v>1069.47463402875</v>
      </c>
    </row>
    <row r="2497" customFormat="false" ht="15.8" hidden="false" customHeight="false" outlineLevel="0" collapsed="false">
      <c r="A2497" s="0" t="s">
        <v>600</v>
      </c>
      <c r="B2497" s="0" t="s">
        <v>239</v>
      </c>
      <c r="C2497" s="0" t="s">
        <v>737</v>
      </c>
      <c r="D2497" s="0" t="n">
        <v>0.152333187182726</v>
      </c>
      <c r="E2497" s="7" t="n">
        <v>109.48235316</v>
      </c>
      <c r="F2497" s="7" t="n">
        <v>327.04742724375</v>
      </c>
    </row>
    <row r="2498" customFormat="false" ht="15.8" hidden="false" customHeight="false" outlineLevel="0" collapsed="false">
      <c r="A2498" s="0" t="s">
        <v>600</v>
      </c>
      <c r="B2498" s="0" t="s">
        <v>155</v>
      </c>
      <c r="C2498" s="0" t="s">
        <v>732</v>
      </c>
      <c r="D2498" s="0" t="n">
        <v>0.823776531734061</v>
      </c>
      <c r="E2498" s="7" t="n">
        <v>210.148739648828</v>
      </c>
      <c r="F2498" s="7" t="n">
        <v>5753.22463402875</v>
      </c>
    </row>
    <row r="2499" customFormat="false" ht="15.8" hidden="false" customHeight="false" outlineLevel="0" collapsed="false">
      <c r="A2499" s="0" t="s">
        <v>600</v>
      </c>
      <c r="B2499" s="0" t="s">
        <v>239</v>
      </c>
      <c r="C2499" s="0" t="s">
        <v>733</v>
      </c>
      <c r="D2499" s="0" t="n">
        <v>0.648226328437131</v>
      </c>
      <c r="E2499" s="7" t="n">
        <v>109.48235316</v>
      </c>
      <c r="F2499" s="7" t="n">
        <v>1838.29742724375</v>
      </c>
    </row>
    <row r="2500" customFormat="false" ht="15.8" hidden="false" customHeight="false" outlineLevel="0" collapsed="false">
      <c r="A2500" s="0" t="s">
        <v>600</v>
      </c>
      <c r="B2500" s="0" t="s">
        <v>738</v>
      </c>
      <c r="C2500" s="0" t="s">
        <v>738</v>
      </c>
      <c r="D2500" s="0" t="n">
        <v>0.15</v>
      </c>
      <c r="E2500" s="7" t="n">
        <v>20</v>
      </c>
      <c r="F2500" s="7" t="n">
        <v>0</v>
      </c>
    </row>
    <row r="2501" customFormat="false" ht="15.8" hidden="false" customHeight="false" outlineLevel="0" collapsed="false">
      <c r="A2501" s="0" t="s">
        <v>718</v>
      </c>
      <c r="B2501" s="0" t="s">
        <v>155</v>
      </c>
      <c r="C2501" s="0" t="s">
        <v>734</v>
      </c>
      <c r="D2501" s="0" t="n">
        <v>0.141292395517162</v>
      </c>
      <c r="E2501" s="7" t="n">
        <v>59.095588375</v>
      </c>
      <c r="F2501" s="7" t="n">
        <v>327.04742724375</v>
      </c>
    </row>
    <row r="2502" customFormat="false" ht="15.8" hidden="false" customHeight="false" outlineLevel="0" collapsed="false">
      <c r="A2502" s="0" t="s">
        <v>718</v>
      </c>
      <c r="B2502" s="0" t="s">
        <v>239</v>
      </c>
      <c r="C2502" s="0" t="s">
        <v>735</v>
      </c>
      <c r="D2502" s="0" t="n">
        <v>0.144567593831424</v>
      </c>
      <c r="E2502" s="7" t="n">
        <v>65.316176625</v>
      </c>
      <c r="F2502" s="7" t="n">
        <v>327.04742724375</v>
      </c>
    </row>
    <row r="2503" customFormat="false" ht="15.8" hidden="false" customHeight="false" outlineLevel="0" collapsed="false">
      <c r="A2503" s="0" t="s">
        <v>718</v>
      </c>
      <c r="B2503" s="0" t="s">
        <v>155</v>
      </c>
      <c r="C2503" s="0" t="s">
        <v>736</v>
      </c>
      <c r="D2503" s="0" t="n">
        <v>0.197809353724026</v>
      </c>
      <c r="E2503" s="7" t="n">
        <v>96.833823715</v>
      </c>
      <c r="F2503" s="7" t="n">
        <v>1069.47463402875</v>
      </c>
    </row>
    <row r="2504" customFormat="false" ht="15.8" hidden="false" customHeight="false" outlineLevel="0" collapsed="false">
      <c r="A2504" s="0" t="s">
        <v>718</v>
      </c>
      <c r="B2504" s="0" t="s">
        <v>239</v>
      </c>
      <c r="C2504" s="0" t="s">
        <v>737</v>
      </c>
      <c r="D2504" s="0" t="n">
        <v>0.202394631363994</v>
      </c>
      <c r="E2504" s="7" t="n">
        <v>100.151470785</v>
      </c>
      <c r="F2504" s="7" t="n">
        <v>327.04742724375</v>
      </c>
    </row>
    <row r="2505" customFormat="false" ht="15.8" hidden="false" customHeight="false" outlineLevel="0" collapsed="false">
      <c r="A2505" s="0" t="s">
        <v>718</v>
      </c>
      <c r="B2505" s="0" t="s">
        <v>155</v>
      </c>
      <c r="C2505" s="0" t="s">
        <v>732</v>
      </c>
      <c r="D2505" s="0" t="n">
        <v>0.935268811933931</v>
      </c>
      <c r="E2505" s="7" t="n">
        <v>204.765197860946</v>
      </c>
      <c r="F2505" s="7" t="n">
        <v>5753.22463402875</v>
      </c>
    </row>
    <row r="2506" customFormat="false" ht="15.8" hidden="false" customHeight="false" outlineLevel="0" collapsed="false">
      <c r="A2506" s="0" t="s">
        <v>718</v>
      </c>
      <c r="B2506" s="0" t="s">
        <v>239</v>
      </c>
      <c r="C2506" s="0" t="s">
        <v>733</v>
      </c>
      <c r="D2506" s="0" t="n">
        <v>0.86125375048508</v>
      </c>
      <c r="E2506" s="7" t="n">
        <v>127.521220052954</v>
      </c>
      <c r="F2506" s="7" t="n">
        <v>1838.29742724375</v>
      </c>
    </row>
    <row r="2507" customFormat="false" ht="15.8" hidden="false" customHeight="false" outlineLevel="0" collapsed="false">
      <c r="A2507" s="0" t="s">
        <v>718</v>
      </c>
      <c r="B2507" s="0" t="s">
        <v>738</v>
      </c>
      <c r="C2507" s="0" t="s">
        <v>738</v>
      </c>
      <c r="D2507" s="0" t="n">
        <v>0.15</v>
      </c>
      <c r="E2507" s="7" t="n">
        <v>20</v>
      </c>
      <c r="F2507" s="7" t="n">
        <v>0</v>
      </c>
    </row>
    <row r="2508" customFormat="false" ht="15.8" hidden="false" customHeight="false" outlineLevel="0" collapsed="false">
      <c r="A2508" s="0" t="s">
        <v>1054</v>
      </c>
      <c r="B2508" s="0" t="s">
        <v>155</v>
      </c>
      <c r="C2508" s="0" t="s">
        <v>732</v>
      </c>
      <c r="D2508" s="0" t="n">
        <v>0.440340799048547</v>
      </c>
      <c r="E2508" s="7" t="n">
        <v>155.370449283051</v>
      </c>
      <c r="F2508" s="7" t="n">
        <v>0</v>
      </c>
    </row>
    <row r="2509" customFormat="false" ht="15.8" hidden="false" customHeight="false" outlineLevel="0" collapsed="false">
      <c r="A2509" s="0" t="s">
        <v>1054</v>
      </c>
      <c r="B2509" s="0" t="s">
        <v>155</v>
      </c>
      <c r="C2509" s="0" t="s">
        <v>734</v>
      </c>
      <c r="D2509" s="0" t="n">
        <v>0.0598706222134935</v>
      </c>
      <c r="E2509" s="7" t="n">
        <v>32.5289179552631</v>
      </c>
      <c r="F2509" s="7" t="n">
        <v>0</v>
      </c>
    </row>
    <row r="2510" customFormat="false" ht="15.8" hidden="false" customHeight="false" outlineLevel="0" collapsed="false">
      <c r="A2510" s="0" t="s">
        <v>1054</v>
      </c>
      <c r="B2510" s="0" t="s">
        <v>155</v>
      </c>
      <c r="C2510" s="0" t="s">
        <v>736</v>
      </c>
      <c r="D2510" s="0" t="n">
        <v>0.083818871098891</v>
      </c>
      <c r="E2510" s="7" t="n">
        <v>50.0819267993984</v>
      </c>
      <c r="F2510" s="7" t="n">
        <v>0</v>
      </c>
    </row>
    <row r="2511" customFormat="false" ht="15.8" hidden="false" customHeight="false" outlineLevel="0" collapsed="false">
      <c r="A2511" s="0" t="s">
        <v>1054</v>
      </c>
      <c r="B2511" s="0" t="s">
        <v>738</v>
      </c>
      <c r="C2511" s="0" t="s">
        <v>738</v>
      </c>
      <c r="D2511" s="0" t="n">
        <v>0.15</v>
      </c>
      <c r="E2511" s="7" t="n">
        <v>20</v>
      </c>
      <c r="F2511" s="7" t="n">
        <v>0</v>
      </c>
    </row>
    <row r="2512" customFormat="false" ht="15.8" hidden="false" customHeight="false" outlineLevel="0" collapsed="false">
      <c r="A2512" s="0" t="s">
        <v>1055</v>
      </c>
      <c r="B2512" s="0" t="s">
        <v>155</v>
      </c>
      <c r="C2512" s="0" t="s">
        <v>732</v>
      </c>
      <c r="D2512" s="0" t="n">
        <v>0.440340799048547</v>
      </c>
      <c r="E2512" s="7" t="n">
        <v>155.370449283051</v>
      </c>
      <c r="F2512" s="7" t="n">
        <v>0</v>
      </c>
    </row>
    <row r="2513" customFormat="false" ht="15.8" hidden="false" customHeight="false" outlineLevel="0" collapsed="false">
      <c r="A2513" s="0" t="s">
        <v>1055</v>
      </c>
      <c r="B2513" s="0" t="s">
        <v>155</v>
      </c>
      <c r="C2513" s="0" t="s">
        <v>734</v>
      </c>
      <c r="D2513" s="0" t="n">
        <v>0.0598706222134935</v>
      </c>
      <c r="E2513" s="7" t="n">
        <v>32.5289179552631</v>
      </c>
      <c r="F2513" s="7" t="n">
        <v>0</v>
      </c>
    </row>
    <row r="2514" customFormat="false" ht="15.8" hidden="false" customHeight="false" outlineLevel="0" collapsed="false">
      <c r="A2514" s="0" t="s">
        <v>1055</v>
      </c>
      <c r="B2514" s="0" t="s">
        <v>155</v>
      </c>
      <c r="C2514" s="0" t="s">
        <v>736</v>
      </c>
      <c r="D2514" s="0" t="n">
        <v>0.083818871098891</v>
      </c>
      <c r="E2514" s="7" t="n">
        <v>50.0819267993984</v>
      </c>
      <c r="F2514" s="7" t="n">
        <v>0</v>
      </c>
    </row>
    <row r="2515" customFormat="false" ht="15.8" hidden="false" customHeight="false" outlineLevel="0" collapsed="false">
      <c r="A2515" s="0" t="s">
        <v>1055</v>
      </c>
      <c r="B2515" s="0" t="s">
        <v>738</v>
      </c>
      <c r="C2515" s="0" t="s">
        <v>738</v>
      </c>
      <c r="D2515" s="0" t="n">
        <v>0.15</v>
      </c>
      <c r="E2515" s="7" t="n">
        <v>20</v>
      </c>
      <c r="F2515" s="7" t="n">
        <v>0</v>
      </c>
    </row>
    <row r="2516" customFormat="false" ht="15.8" hidden="false" customHeight="false" outlineLevel="0" collapsed="false">
      <c r="A2516" s="0" t="s">
        <v>1056</v>
      </c>
      <c r="B2516" s="0" t="s">
        <v>155</v>
      </c>
      <c r="C2516" s="0" t="s">
        <v>732</v>
      </c>
      <c r="D2516" s="0" t="n">
        <v>0.440340799048547</v>
      </c>
      <c r="E2516" s="7" t="n">
        <v>155.370449283051</v>
      </c>
      <c r="F2516" s="7" t="n">
        <v>0</v>
      </c>
    </row>
    <row r="2517" customFormat="false" ht="15.8" hidden="false" customHeight="false" outlineLevel="0" collapsed="false">
      <c r="A2517" s="0" t="s">
        <v>1056</v>
      </c>
      <c r="B2517" s="0" t="s">
        <v>155</v>
      </c>
      <c r="C2517" s="0" t="s">
        <v>734</v>
      </c>
      <c r="D2517" s="0" t="n">
        <v>0.0598706222134935</v>
      </c>
      <c r="E2517" s="7" t="n">
        <v>32.5289179552631</v>
      </c>
      <c r="F2517" s="7" t="n">
        <v>0</v>
      </c>
    </row>
    <row r="2518" customFormat="false" ht="15.8" hidden="false" customHeight="false" outlineLevel="0" collapsed="false">
      <c r="A2518" s="0" t="s">
        <v>1056</v>
      </c>
      <c r="B2518" s="0" t="s">
        <v>155</v>
      </c>
      <c r="C2518" s="0" t="s">
        <v>736</v>
      </c>
      <c r="D2518" s="0" t="n">
        <v>0.083818871098891</v>
      </c>
      <c r="E2518" s="7" t="n">
        <v>50.0819267993984</v>
      </c>
      <c r="F2518" s="7" t="n">
        <v>0</v>
      </c>
    </row>
    <row r="2519" customFormat="false" ht="15.8" hidden="false" customHeight="false" outlineLevel="0" collapsed="false">
      <c r="A2519" s="0" t="s">
        <v>1056</v>
      </c>
      <c r="B2519" s="0" t="s">
        <v>738</v>
      </c>
      <c r="C2519" s="0" t="s">
        <v>738</v>
      </c>
      <c r="D2519" s="0" t="n">
        <v>0.15</v>
      </c>
      <c r="E2519" s="7" t="n">
        <v>20</v>
      </c>
      <c r="F2519" s="7" t="n">
        <v>0</v>
      </c>
    </row>
    <row r="2520" customFormat="false" ht="15.8" hidden="false" customHeight="false" outlineLevel="0" collapsed="false">
      <c r="A2520" s="0" t="s">
        <v>1057</v>
      </c>
      <c r="B2520" s="0" t="s">
        <v>155</v>
      </c>
      <c r="C2520" s="0" t="s">
        <v>732</v>
      </c>
      <c r="D2520" s="0" t="n">
        <v>0.440340799048547</v>
      </c>
      <c r="E2520" s="7" t="n">
        <v>155.370449283051</v>
      </c>
      <c r="F2520" s="7" t="n">
        <v>0</v>
      </c>
    </row>
    <row r="2521" customFormat="false" ht="15.8" hidden="false" customHeight="false" outlineLevel="0" collapsed="false">
      <c r="A2521" s="0" t="s">
        <v>1057</v>
      </c>
      <c r="B2521" s="0" t="s">
        <v>155</v>
      </c>
      <c r="C2521" s="0" t="s">
        <v>734</v>
      </c>
      <c r="D2521" s="0" t="n">
        <v>0.0598706222134935</v>
      </c>
      <c r="E2521" s="7" t="n">
        <v>32.5289179552631</v>
      </c>
      <c r="F2521" s="7" t="n">
        <v>0</v>
      </c>
    </row>
    <row r="2522" customFormat="false" ht="15.8" hidden="false" customHeight="false" outlineLevel="0" collapsed="false">
      <c r="A2522" s="0" t="s">
        <v>1057</v>
      </c>
      <c r="B2522" s="0" t="s">
        <v>155</v>
      </c>
      <c r="C2522" s="0" t="s">
        <v>736</v>
      </c>
      <c r="D2522" s="0" t="n">
        <v>0.083818871098891</v>
      </c>
      <c r="E2522" s="7" t="n">
        <v>50.0819267993984</v>
      </c>
      <c r="F2522" s="7" t="n">
        <v>0</v>
      </c>
    </row>
    <row r="2523" customFormat="false" ht="15.8" hidden="false" customHeight="false" outlineLevel="0" collapsed="false">
      <c r="A2523" s="0" t="s">
        <v>1057</v>
      </c>
      <c r="B2523" s="0" t="s">
        <v>738</v>
      </c>
      <c r="C2523" s="0" t="s">
        <v>738</v>
      </c>
      <c r="D2523" s="0" t="n">
        <v>0.15</v>
      </c>
      <c r="E2523" s="7" t="n">
        <v>20</v>
      </c>
      <c r="F2523" s="7" t="n">
        <v>0</v>
      </c>
    </row>
    <row r="2524" customFormat="false" ht="15.8" hidden="false" customHeight="false" outlineLevel="0" collapsed="false">
      <c r="A2524" s="0" t="s">
        <v>1058</v>
      </c>
      <c r="B2524" s="0" t="s">
        <v>155</v>
      </c>
      <c r="C2524" s="0" t="s">
        <v>732</v>
      </c>
      <c r="D2524" s="0" t="n">
        <v>0.440340799048547</v>
      </c>
      <c r="E2524" s="7" t="n">
        <v>155.370449283051</v>
      </c>
      <c r="F2524" s="7" t="n">
        <v>0</v>
      </c>
    </row>
    <row r="2525" customFormat="false" ht="15.8" hidden="false" customHeight="false" outlineLevel="0" collapsed="false">
      <c r="A2525" s="0" t="s">
        <v>1058</v>
      </c>
      <c r="B2525" s="0" t="s">
        <v>155</v>
      </c>
      <c r="C2525" s="0" t="s">
        <v>734</v>
      </c>
      <c r="D2525" s="0" t="n">
        <v>0.0598706222134935</v>
      </c>
      <c r="E2525" s="7" t="n">
        <v>32.5289179552631</v>
      </c>
      <c r="F2525" s="7" t="n">
        <v>0</v>
      </c>
    </row>
    <row r="2526" customFormat="false" ht="15.8" hidden="false" customHeight="false" outlineLevel="0" collapsed="false">
      <c r="A2526" s="0" t="s">
        <v>1058</v>
      </c>
      <c r="B2526" s="0" t="s">
        <v>155</v>
      </c>
      <c r="C2526" s="0" t="s">
        <v>736</v>
      </c>
      <c r="D2526" s="0" t="n">
        <v>0.083818871098891</v>
      </c>
      <c r="E2526" s="7" t="n">
        <v>50.0819267993984</v>
      </c>
      <c r="F2526" s="7" t="n">
        <v>0</v>
      </c>
    </row>
    <row r="2527" customFormat="false" ht="15.8" hidden="false" customHeight="false" outlineLevel="0" collapsed="false">
      <c r="A2527" s="0" t="s">
        <v>1058</v>
      </c>
      <c r="B2527" s="0" t="s">
        <v>738</v>
      </c>
      <c r="C2527" s="0" t="s">
        <v>738</v>
      </c>
      <c r="D2527" s="0" t="n">
        <v>0.15</v>
      </c>
      <c r="E2527" s="7" t="n">
        <v>20</v>
      </c>
      <c r="F2527" s="7" t="n">
        <v>0</v>
      </c>
    </row>
    <row r="2528" customFormat="false" ht="15.8" hidden="false" customHeight="false" outlineLevel="0" collapsed="false">
      <c r="A2528" s="0" t="s">
        <v>590</v>
      </c>
      <c r="B2528" s="0" t="s">
        <v>155</v>
      </c>
      <c r="C2528" s="0" t="s">
        <v>734</v>
      </c>
      <c r="D2528" s="0" t="n">
        <v>0.119040627014154</v>
      </c>
      <c r="E2528" s="7" t="n">
        <v>69.1764705</v>
      </c>
      <c r="F2528" s="7" t="n">
        <v>363.69529365375</v>
      </c>
    </row>
    <row r="2529" customFormat="false" ht="15.8" hidden="false" customHeight="false" outlineLevel="0" collapsed="false">
      <c r="A2529" s="0" t="s">
        <v>590</v>
      </c>
      <c r="B2529" s="0" t="s">
        <v>239</v>
      </c>
      <c r="C2529" s="0" t="s">
        <v>735</v>
      </c>
      <c r="D2529" s="0" t="n">
        <v>0.0493652088898057</v>
      </c>
      <c r="E2529" s="7" t="n">
        <v>83.0117646</v>
      </c>
      <c r="F2529" s="7" t="n">
        <v>363.69529365375</v>
      </c>
    </row>
    <row r="2530" customFormat="false" ht="15.8" hidden="false" customHeight="false" outlineLevel="0" collapsed="false">
      <c r="A2530" s="0" t="s">
        <v>590</v>
      </c>
      <c r="B2530" s="0" t="s">
        <v>155</v>
      </c>
      <c r="C2530" s="0" t="s">
        <v>736</v>
      </c>
      <c r="D2530" s="0" t="n">
        <v>0.166656877819815</v>
      </c>
      <c r="E2530" s="7" t="n">
        <v>105.14823516</v>
      </c>
      <c r="F2530" s="7" t="n">
        <v>1071.37058686875</v>
      </c>
    </row>
    <row r="2531" customFormat="false" ht="15.8" hidden="false" customHeight="false" outlineLevel="0" collapsed="false">
      <c r="A2531" s="0" t="s">
        <v>590</v>
      </c>
      <c r="B2531" s="0" t="s">
        <v>239</v>
      </c>
      <c r="C2531" s="0" t="s">
        <v>737</v>
      </c>
      <c r="D2531" s="0" t="n">
        <v>0.0691112924457279</v>
      </c>
      <c r="E2531" s="7" t="n">
        <v>116.21647044</v>
      </c>
      <c r="F2531" s="7" t="n">
        <v>363.69529365375</v>
      </c>
    </row>
    <row r="2532" customFormat="false" ht="15.8" hidden="false" customHeight="false" outlineLevel="0" collapsed="false">
      <c r="A2532" s="0" t="s">
        <v>590</v>
      </c>
      <c r="B2532" s="0" t="s">
        <v>155</v>
      </c>
      <c r="C2532" s="0" t="s">
        <v>732</v>
      </c>
      <c r="D2532" s="0" t="n">
        <v>0.787975781653973</v>
      </c>
      <c r="E2532" s="7" t="n">
        <v>296.14823516</v>
      </c>
      <c r="F2532" s="7" t="n">
        <v>5755.12058686875</v>
      </c>
    </row>
    <row r="2533" customFormat="false" ht="15.8" hidden="false" customHeight="false" outlineLevel="0" collapsed="false">
      <c r="A2533" s="0" t="s">
        <v>590</v>
      </c>
      <c r="B2533" s="0" t="s">
        <v>239</v>
      </c>
      <c r="C2533" s="0" t="s">
        <v>733</v>
      </c>
      <c r="D2533" s="0" t="n">
        <v>0.294090606152034</v>
      </c>
      <c r="E2533" s="7" t="n">
        <v>151.21647044</v>
      </c>
      <c r="F2533" s="7" t="n">
        <v>1874.94529365375</v>
      </c>
    </row>
    <row r="2534" customFormat="false" ht="15.8" hidden="false" customHeight="false" outlineLevel="0" collapsed="false">
      <c r="A2534" s="0" t="s">
        <v>590</v>
      </c>
      <c r="B2534" s="0" t="s">
        <v>738</v>
      </c>
      <c r="C2534" s="0" t="s">
        <v>738</v>
      </c>
      <c r="D2534" s="0" t="n">
        <v>0.15</v>
      </c>
      <c r="E2534" s="7" t="n">
        <v>20</v>
      </c>
      <c r="F2534" s="7" t="n">
        <v>0</v>
      </c>
    </row>
    <row r="2535" customFormat="false" ht="15.8" hidden="false" customHeight="false" outlineLevel="0" collapsed="false">
      <c r="A2535" s="0" t="s">
        <v>708</v>
      </c>
      <c r="B2535" s="0" t="s">
        <v>155</v>
      </c>
      <c r="C2535" s="0" t="s">
        <v>734</v>
      </c>
      <c r="D2535" s="0" t="n">
        <v>0.12770393944592</v>
      </c>
      <c r="E2535" s="7" t="n">
        <v>65.717646975</v>
      </c>
      <c r="F2535" s="7" t="n">
        <v>363.69529365375</v>
      </c>
    </row>
    <row r="2536" customFormat="false" ht="15.8" hidden="false" customHeight="false" outlineLevel="0" collapsed="false">
      <c r="A2536" s="0" t="s">
        <v>708</v>
      </c>
      <c r="B2536" s="0" t="s">
        <v>239</v>
      </c>
      <c r="C2536" s="0" t="s">
        <v>735</v>
      </c>
      <c r="D2536" s="0" t="n">
        <v>0.0742085204186202</v>
      </c>
      <c r="E2536" s="7" t="n">
        <v>72.635294025</v>
      </c>
      <c r="F2536" s="7" t="n">
        <v>363.69529365375</v>
      </c>
    </row>
    <row r="2537" customFormat="false" ht="15.8" hidden="false" customHeight="false" outlineLevel="0" collapsed="false">
      <c r="A2537" s="0" t="s">
        <v>708</v>
      </c>
      <c r="B2537" s="0" t="s">
        <v>155</v>
      </c>
      <c r="C2537" s="0" t="s">
        <v>736</v>
      </c>
      <c r="D2537" s="0" t="n">
        <v>0.178785515224288</v>
      </c>
      <c r="E2537" s="7" t="n">
        <v>101.689411635</v>
      </c>
      <c r="F2537" s="7" t="n">
        <v>1071.37058686875</v>
      </c>
    </row>
    <row r="2538" customFormat="false" ht="15.8" hidden="false" customHeight="false" outlineLevel="0" collapsed="false">
      <c r="A2538" s="0" t="s">
        <v>708</v>
      </c>
      <c r="B2538" s="0" t="s">
        <v>239</v>
      </c>
      <c r="C2538" s="0" t="s">
        <v>737</v>
      </c>
      <c r="D2538" s="0" t="n">
        <v>0.103891928586068</v>
      </c>
      <c r="E2538" s="7" t="n">
        <v>105.839999865</v>
      </c>
      <c r="F2538" s="7" t="n">
        <v>363.69529365375</v>
      </c>
    </row>
    <row r="2539" customFormat="false" ht="15.8" hidden="false" customHeight="false" outlineLevel="0" collapsed="false">
      <c r="A2539" s="0" t="s">
        <v>708</v>
      </c>
      <c r="B2539" s="0" t="s">
        <v>155</v>
      </c>
      <c r="C2539" s="0" t="s">
        <v>732</v>
      </c>
      <c r="D2539" s="0" t="n">
        <v>0.845321584984812</v>
      </c>
      <c r="E2539" s="7" t="n">
        <v>292.689411635</v>
      </c>
      <c r="F2539" s="7" t="n">
        <v>5755.12058686875</v>
      </c>
    </row>
    <row r="2540" customFormat="false" ht="15.8" hidden="false" customHeight="false" outlineLevel="0" collapsed="false">
      <c r="A2540" s="0" t="s">
        <v>708</v>
      </c>
      <c r="B2540" s="0" t="s">
        <v>239</v>
      </c>
      <c r="C2540" s="0" t="s">
        <v>733</v>
      </c>
      <c r="D2540" s="0" t="n">
        <v>0.442093313132205</v>
      </c>
      <c r="E2540" s="7" t="n">
        <v>170.839999865</v>
      </c>
      <c r="F2540" s="7" t="n">
        <v>1874.94529365375</v>
      </c>
    </row>
    <row r="2541" customFormat="false" ht="15.8" hidden="false" customHeight="false" outlineLevel="0" collapsed="false">
      <c r="A2541" s="0" t="s">
        <v>708</v>
      </c>
      <c r="B2541" s="0" t="s">
        <v>738</v>
      </c>
      <c r="C2541" s="0" t="s">
        <v>738</v>
      </c>
      <c r="D2541" s="0" t="n">
        <v>0.15</v>
      </c>
      <c r="E2541" s="7" t="n">
        <v>20</v>
      </c>
      <c r="F2541" s="7" t="n">
        <v>0</v>
      </c>
    </row>
    <row r="2542" customFormat="false" ht="15.8" hidden="false" customHeight="false" outlineLevel="0" collapsed="false">
      <c r="A2542" s="0" t="s">
        <v>1059</v>
      </c>
      <c r="B2542" s="0" t="s">
        <v>155</v>
      </c>
      <c r="C2542" s="0" t="s">
        <v>732</v>
      </c>
      <c r="D2542" s="0" t="n">
        <v>0.440340799048547</v>
      </c>
      <c r="E2542" s="7" t="n">
        <v>155.370449283051</v>
      </c>
      <c r="F2542" s="7" t="n">
        <v>0</v>
      </c>
    </row>
    <row r="2543" customFormat="false" ht="15.8" hidden="false" customHeight="false" outlineLevel="0" collapsed="false">
      <c r="A2543" s="0" t="s">
        <v>1059</v>
      </c>
      <c r="B2543" s="0" t="s">
        <v>155</v>
      </c>
      <c r="C2543" s="0" t="s">
        <v>734</v>
      </c>
      <c r="D2543" s="0" t="n">
        <v>0.0598706222134935</v>
      </c>
      <c r="E2543" s="7" t="n">
        <v>32.5289179552631</v>
      </c>
      <c r="F2543" s="7" t="n">
        <v>0</v>
      </c>
    </row>
    <row r="2544" customFormat="false" ht="15.8" hidden="false" customHeight="false" outlineLevel="0" collapsed="false">
      <c r="A2544" s="0" t="s">
        <v>1059</v>
      </c>
      <c r="B2544" s="0" t="s">
        <v>155</v>
      </c>
      <c r="C2544" s="0" t="s">
        <v>736</v>
      </c>
      <c r="D2544" s="0" t="n">
        <v>0.083818871098891</v>
      </c>
      <c r="E2544" s="7" t="n">
        <v>50.0819267993984</v>
      </c>
      <c r="F2544" s="7" t="n">
        <v>0</v>
      </c>
    </row>
    <row r="2545" customFormat="false" ht="15.8" hidden="false" customHeight="false" outlineLevel="0" collapsed="false">
      <c r="A2545" s="0" t="s">
        <v>1059</v>
      </c>
      <c r="B2545" s="0" t="s">
        <v>738</v>
      </c>
      <c r="C2545" s="0" t="s">
        <v>738</v>
      </c>
      <c r="D2545" s="0" t="n">
        <v>0.15</v>
      </c>
      <c r="E2545" s="7" t="n">
        <v>20</v>
      </c>
      <c r="F2545" s="7" t="n">
        <v>0</v>
      </c>
    </row>
    <row r="2546" customFormat="false" ht="15.8" hidden="false" customHeight="false" outlineLevel="0" collapsed="false">
      <c r="A2546" s="0" t="s">
        <v>1060</v>
      </c>
      <c r="B2546" s="0" t="s">
        <v>155</v>
      </c>
      <c r="C2546" s="0" t="s">
        <v>732</v>
      </c>
      <c r="D2546" s="0" t="n">
        <v>0.440340799048547</v>
      </c>
      <c r="E2546" s="7" t="n">
        <v>155.370449283051</v>
      </c>
      <c r="F2546" s="7" t="n">
        <v>0</v>
      </c>
    </row>
    <row r="2547" customFormat="false" ht="15.8" hidden="false" customHeight="false" outlineLevel="0" collapsed="false">
      <c r="A2547" s="0" t="s">
        <v>1060</v>
      </c>
      <c r="B2547" s="0" t="s">
        <v>155</v>
      </c>
      <c r="C2547" s="0" t="s">
        <v>734</v>
      </c>
      <c r="D2547" s="0" t="n">
        <v>0.0598706222134935</v>
      </c>
      <c r="E2547" s="7" t="n">
        <v>32.5289179552631</v>
      </c>
      <c r="F2547" s="7" t="n">
        <v>0</v>
      </c>
    </row>
    <row r="2548" customFormat="false" ht="15.8" hidden="false" customHeight="false" outlineLevel="0" collapsed="false">
      <c r="A2548" s="0" t="s">
        <v>1060</v>
      </c>
      <c r="B2548" s="0" t="s">
        <v>155</v>
      </c>
      <c r="C2548" s="0" t="s">
        <v>736</v>
      </c>
      <c r="D2548" s="0" t="n">
        <v>0.083818871098891</v>
      </c>
      <c r="E2548" s="7" t="n">
        <v>50.0819267993984</v>
      </c>
      <c r="F2548" s="7" t="n">
        <v>0</v>
      </c>
    </row>
    <row r="2549" customFormat="false" ht="15.8" hidden="false" customHeight="false" outlineLevel="0" collapsed="false">
      <c r="A2549" s="0" t="s">
        <v>1060</v>
      </c>
      <c r="B2549" s="0" t="s">
        <v>738</v>
      </c>
      <c r="C2549" s="0" t="s">
        <v>738</v>
      </c>
      <c r="D2549" s="0" t="n">
        <v>0.15</v>
      </c>
      <c r="E2549" s="7" t="n">
        <v>20</v>
      </c>
      <c r="F2549" s="7" t="n">
        <v>0</v>
      </c>
    </row>
    <row r="2550" customFormat="false" ht="15.8" hidden="false" customHeight="false" outlineLevel="0" collapsed="false">
      <c r="A2550" s="0" t="s">
        <v>1061</v>
      </c>
      <c r="B2550" s="0" t="s">
        <v>155</v>
      </c>
      <c r="C2550" s="0" t="s">
        <v>732</v>
      </c>
      <c r="D2550" s="0" t="n">
        <v>0.440340799048547</v>
      </c>
      <c r="E2550" s="7" t="n">
        <v>155.370449283051</v>
      </c>
      <c r="F2550" s="7" t="n">
        <v>0</v>
      </c>
    </row>
    <row r="2551" customFormat="false" ht="15.8" hidden="false" customHeight="false" outlineLevel="0" collapsed="false">
      <c r="A2551" s="0" t="s">
        <v>1061</v>
      </c>
      <c r="B2551" s="0" t="s">
        <v>155</v>
      </c>
      <c r="C2551" s="0" t="s">
        <v>734</v>
      </c>
      <c r="D2551" s="0" t="n">
        <v>0.0598706222134935</v>
      </c>
      <c r="E2551" s="7" t="n">
        <v>32.5289179552631</v>
      </c>
      <c r="F2551" s="7" t="n">
        <v>0</v>
      </c>
    </row>
    <row r="2552" customFormat="false" ht="15.8" hidden="false" customHeight="false" outlineLevel="0" collapsed="false">
      <c r="A2552" s="0" t="s">
        <v>1061</v>
      </c>
      <c r="B2552" s="0" t="s">
        <v>155</v>
      </c>
      <c r="C2552" s="0" t="s">
        <v>736</v>
      </c>
      <c r="D2552" s="0" t="n">
        <v>0.083818871098891</v>
      </c>
      <c r="E2552" s="7" t="n">
        <v>50.0819267993984</v>
      </c>
      <c r="F2552" s="7" t="n">
        <v>0</v>
      </c>
    </row>
    <row r="2553" customFormat="false" ht="15.8" hidden="false" customHeight="false" outlineLevel="0" collapsed="false">
      <c r="A2553" s="0" t="s">
        <v>1061</v>
      </c>
      <c r="B2553" s="0" t="s">
        <v>738</v>
      </c>
      <c r="C2553" s="0" t="s">
        <v>738</v>
      </c>
      <c r="D2553" s="0" t="n">
        <v>0.15</v>
      </c>
      <c r="E2553" s="7" t="n">
        <v>20</v>
      </c>
      <c r="F2553" s="7" t="n">
        <v>0</v>
      </c>
    </row>
    <row r="2554" customFormat="false" ht="15.8" hidden="false" customHeight="false" outlineLevel="0" collapsed="false">
      <c r="A2554" s="0" t="s">
        <v>1062</v>
      </c>
      <c r="B2554" s="0" t="s">
        <v>155</v>
      </c>
      <c r="C2554" s="0" t="s">
        <v>732</v>
      </c>
      <c r="D2554" s="0" t="n">
        <v>0.440340799048547</v>
      </c>
      <c r="E2554" s="7" t="n">
        <v>155.370449283051</v>
      </c>
      <c r="F2554" s="7" t="n">
        <v>0</v>
      </c>
    </row>
    <row r="2555" customFormat="false" ht="15.8" hidden="false" customHeight="false" outlineLevel="0" collapsed="false">
      <c r="A2555" s="0" t="s">
        <v>1062</v>
      </c>
      <c r="B2555" s="0" t="s">
        <v>155</v>
      </c>
      <c r="C2555" s="0" t="s">
        <v>734</v>
      </c>
      <c r="D2555" s="0" t="n">
        <v>0.0598706222134935</v>
      </c>
      <c r="E2555" s="7" t="n">
        <v>32.5289179552631</v>
      </c>
      <c r="F2555" s="7" t="n">
        <v>0</v>
      </c>
    </row>
    <row r="2556" customFormat="false" ht="15.8" hidden="false" customHeight="false" outlineLevel="0" collapsed="false">
      <c r="A2556" s="0" t="s">
        <v>1062</v>
      </c>
      <c r="B2556" s="0" t="s">
        <v>155</v>
      </c>
      <c r="C2556" s="0" t="s">
        <v>736</v>
      </c>
      <c r="D2556" s="0" t="n">
        <v>0.083818871098891</v>
      </c>
      <c r="E2556" s="7" t="n">
        <v>50.0819267993984</v>
      </c>
      <c r="F2556" s="7" t="n">
        <v>0</v>
      </c>
    </row>
    <row r="2557" customFormat="false" ht="15.8" hidden="false" customHeight="false" outlineLevel="0" collapsed="false">
      <c r="A2557" s="0" t="s">
        <v>1062</v>
      </c>
      <c r="B2557" s="0" t="s">
        <v>738</v>
      </c>
      <c r="C2557" s="0" t="s">
        <v>738</v>
      </c>
      <c r="D2557" s="0" t="n">
        <v>0.15</v>
      </c>
      <c r="E2557" s="7" t="n">
        <v>20</v>
      </c>
      <c r="F2557" s="7" t="n">
        <v>0</v>
      </c>
    </row>
    <row r="2558" customFormat="false" ht="15.8" hidden="false" customHeight="false" outlineLevel="0" collapsed="false">
      <c r="A2558" s="0" t="s">
        <v>1063</v>
      </c>
      <c r="B2558" s="0" t="s">
        <v>155</v>
      </c>
      <c r="C2558" s="0" t="s">
        <v>732</v>
      </c>
      <c r="D2558" s="0" t="n">
        <v>0.440340799048547</v>
      </c>
      <c r="E2558" s="7" t="n">
        <v>155.370449283051</v>
      </c>
      <c r="F2558" s="7" t="n">
        <v>0</v>
      </c>
    </row>
    <row r="2559" customFormat="false" ht="15.8" hidden="false" customHeight="false" outlineLevel="0" collapsed="false">
      <c r="A2559" s="0" t="s">
        <v>1063</v>
      </c>
      <c r="B2559" s="0" t="s">
        <v>155</v>
      </c>
      <c r="C2559" s="0" t="s">
        <v>734</v>
      </c>
      <c r="D2559" s="0" t="n">
        <v>0.0598706222134935</v>
      </c>
      <c r="E2559" s="7" t="n">
        <v>32.5289179552631</v>
      </c>
      <c r="F2559" s="7" t="n">
        <v>0</v>
      </c>
    </row>
    <row r="2560" customFormat="false" ht="15.8" hidden="false" customHeight="false" outlineLevel="0" collapsed="false">
      <c r="A2560" s="0" t="s">
        <v>1063</v>
      </c>
      <c r="B2560" s="0" t="s">
        <v>155</v>
      </c>
      <c r="C2560" s="0" t="s">
        <v>736</v>
      </c>
      <c r="D2560" s="0" t="n">
        <v>0.083818871098891</v>
      </c>
      <c r="E2560" s="7" t="n">
        <v>50.0819267993984</v>
      </c>
      <c r="F2560" s="7" t="n">
        <v>0</v>
      </c>
    </row>
    <row r="2561" customFormat="false" ht="15.8" hidden="false" customHeight="false" outlineLevel="0" collapsed="false">
      <c r="A2561" s="0" t="s">
        <v>1063</v>
      </c>
      <c r="B2561" s="0" t="s">
        <v>738</v>
      </c>
      <c r="C2561" s="0" t="s">
        <v>738</v>
      </c>
      <c r="D2561" s="0" t="n">
        <v>0.15</v>
      </c>
      <c r="E2561" s="7" t="n">
        <v>20</v>
      </c>
      <c r="F2561" s="7" t="n">
        <v>0</v>
      </c>
    </row>
    <row r="2562" customFormat="false" ht="15.8" hidden="false" customHeight="false" outlineLevel="0" collapsed="false">
      <c r="A2562" s="0" t="s">
        <v>588</v>
      </c>
      <c r="B2562" s="0" t="s">
        <v>155</v>
      </c>
      <c r="C2562" s="0" t="s">
        <v>734</v>
      </c>
      <c r="D2562" s="0" t="n">
        <v>0.119020038085435</v>
      </c>
      <c r="E2562" s="7" t="n">
        <v>69.1764705</v>
      </c>
      <c r="F2562" s="7" t="n">
        <v>242.4635291025</v>
      </c>
    </row>
    <row r="2563" customFormat="false" ht="15.8" hidden="false" customHeight="false" outlineLevel="0" collapsed="false">
      <c r="A2563" s="0" t="s">
        <v>588</v>
      </c>
      <c r="B2563" s="0" t="s">
        <v>239</v>
      </c>
      <c r="C2563" s="0" t="s">
        <v>735</v>
      </c>
      <c r="D2563" s="0" t="n">
        <v>0.049393279350321</v>
      </c>
      <c r="E2563" s="7" t="n">
        <v>83.0117646</v>
      </c>
      <c r="F2563" s="7" t="n">
        <v>242.4635291025</v>
      </c>
    </row>
    <row r="2564" customFormat="false" ht="15.8" hidden="false" customHeight="false" outlineLevel="0" collapsed="false">
      <c r="A2564" s="0" t="s">
        <v>588</v>
      </c>
      <c r="B2564" s="0" t="s">
        <v>155</v>
      </c>
      <c r="C2564" s="0" t="s">
        <v>736</v>
      </c>
      <c r="D2564" s="0" t="n">
        <v>0.166628053319609</v>
      </c>
      <c r="E2564" s="7" t="n">
        <v>105.14823516</v>
      </c>
      <c r="F2564" s="7" t="n">
        <v>714.2470579125</v>
      </c>
    </row>
    <row r="2565" customFormat="false" ht="15.8" hidden="false" customHeight="false" outlineLevel="0" collapsed="false">
      <c r="A2565" s="0" t="s">
        <v>588</v>
      </c>
      <c r="B2565" s="0" t="s">
        <v>239</v>
      </c>
      <c r="C2565" s="0" t="s">
        <v>737</v>
      </c>
      <c r="D2565" s="0" t="n">
        <v>0.0691505910904495</v>
      </c>
      <c r="E2565" s="7" t="n">
        <v>116.21647044</v>
      </c>
      <c r="F2565" s="7" t="n">
        <v>242.4635291025</v>
      </c>
    </row>
    <row r="2566" customFormat="false" ht="15.8" hidden="false" customHeight="false" outlineLevel="0" collapsed="false">
      <c r="A2566" s="0" t="s">
        <v>588</v>
      </c>
      <c r="B2566" s="0" t="s">
        <v>155</v>
      </c>
      <c r="C2566" s="0" t="s">
        <v>732</v>
      </c>
      <c r="D2566" s="0" t="n">
        <v>0.787839495600989</v>
      </c>
      <c r="E2566" s="7" t="n">
        <v>296.14823516</v>
      </c>
      <c r="F2566" s="7" t="n">
        <v>3889.2470579125</v>
      </c>
    </row>
    <row r="2567" customFormat="false" ht="15.8" hidden="false" customHeight="false" outlineLevel="0" collapsed="false">
      <c r="A2567" s="0" t="s">
        <v>588</v>
      </c>
      <c r="B2567" s="0" t="s">
        <v>239</v>
      </c>
      <c r="C2567" s="0" t="s">
        <v>733</v>
      </c>
      <c r="D2567" s="0" t="n">
        <v>0.294257834427444</v>
      </c>
      <c r="E2567" s="7" t="n">
        <v>151.21647044</v>
      </c>
      <c r="F2567" s="7" t="n">
        <v>1302.4635291025</v>
      </c>
    </row>
    <row r="2568" customFormat="false" ht="15.8" hidden="false" customHeight="false" outlineLevel="0" collapsed="false">
      <c r="A2568" s="0" t="s">
        <v>588</v>
      </c>
      <c r="B2568" s="0" t="s">
        <v>738</v>
      </c>
      <c r="C2568" s="0" t="s">
        <v>738</v>
      </c>
      <c r="D2568" s="0" t="n">
        <v>0.15</v>
      </c>
      <c r="E2568" s="7" t="n">
        <v>20</v>
      </c>
      <c r="F2568" s="7" t="n">
        <v>0</v>
      </c>
    </row>
    <row r="2569" customFormat="false" ht="15.8" hidden="false" customHeight="false" outlineLevel="0" collapsed="false">
      <c r="A2569" s="0" t="s">
        <v>706</v>
      </c>
      <c r="B2569" s="0" t="s">
        <v>155</v>
      </c>
      <c r="C2569" s="0" t="s">
        <v>734</v>
      </c>
      <c r="D2569" s="0" t="n">
        <v>0.127711888866127</v>
      </c>
      <c r="E2569" s="7" t="n">
        <v>65.717646975</v>
      </c>
      <c r="F2569" s="7" t="n">
        <v>242.4635291025</v>
      </c>
    </row>
    <row r="2570" customFormat="false" ht="15.8" hidden="false" customHeight="false" outlineLevel="0" collapsed="false">
      <c r="A2570" s="0" t="s">
        <v>706</v>
      </c>
      <c r="B2570" s="0" t="s">
        <v>239</v>
      </c>
      <c r="C2570" s="0" t="s">
        <v>735</v>
      </c>
      <c r="D2570" s="0" t="n">
        <v>0.0741711942459827</v>
      </c>
      <c r="E2570" s="7" t="n">
        <v>72.635294025</v>
      </c>
      <c r="F2570" s="7" t="n">
        <v>242.4635291025</v>
      </c>
    </row>
    <row r="2571" customFormat="false" ht="15.8" hidden="false" customHeight="false" outlineLevel="0" collapsed="false">
      <c r="A2571" s="0" t="s">
        <v>706</v>
      </c>
      <c r="B2571" s="0" t="s">
        <v>155</v>
      </c>
      <c r="C2571" s="0" t="s">
        <v>736</v>
      </c>
      <c r="D2571" s="0" t="n">
        <v>0.178796644412578</v>
      </c>
      <c r="E2571" s="7" t="n">
        <v>101.689411635</v>
      </c>
      <c r="F2571" s="7" t="n">
        <v>714.2470579125</v>
      </c>
    </row>
    <row r="2572" customFormat="false" ht="15.8" hidden="false" customHeight="false" outlineLevel="0" collapsed="false">
      <c r="A2572" s="0" t="s">
        <v>706</v>
      </c>
      <c r="B2572" s="0" t="s">
        <v>239</v>
      </c>
      <c r="C2572" s="0" t="s">
        <v>737</v>
      </c>
      <c r="D2572" s="0" t="n">
        <v>0.103839671944376</v>
      </c>
      <c r="E2572" s="7" t="n">
        <v>105.839999865</v>
      </c>
      <c r="F2572" s="7" t="n">
        <v>242.4635291025</v>
      </c>
    </row>
    <row r="2573" customFormat="false" ht="15.8" hidden="false" customHeight="false" outlineLevel="0" collapsed="false">
      <c r="A2573" s="0" t="s">
        <v>706</v>
      </c>
      <c r="B2573" s="0" t="s">
        <v>155</v>
      </c>
      <c r="C2573" s="0" t="s">
        <v>732</v>
      </c>
      <c r="D2573" s="0" t="n">
        <v>0.845374205260417</v>
      </c>
      <c r="E2573" s="7" t="n">
        <v>292.689411635</v>
      </c>
      <c r="F2573" s="7" t="n">
        <v>3889.2470579125</v>
      </c>
    </row>
    <row r="2574" customFormat="false" ht="15.8" hidden="false" customHeight="false" outlineLevel="0" collapsed="false">
      <c r="A2574" s="0" t="s">
        <v>706</v>
      </c>
      <c r="B2574" s="0" t="s">
        <v>239</v>
      </c>
      <c r="C2574" s="0" t="s">
        <v>733</v>
      </c>
      <c r="D2574" s="0" t="n">
        <v>0.441870944444152</v>
      </c>
      <c r="E2574" s="7" t="n">
        <v>170.839999865</v>
      </c>
      <c r="F2574" s="7" t="n">
        <v>1302.4635291025</v>
      </c>
    </row>
    <row r="2575" customFormat="false" ht="15.8" hidden="false" customHeight="false" outlineLevel="0" collapsed="false">
      <c r="A2575" s="0" t="s">
        <v>706</v>
      </c>
      <c r="B2575" s="0" t="s">
        <v>738</v>
      </c>
      <c r="C2575" s="0" t="s">
        <v>738</v>
      </c>
      <c r="D2575" s="0" t="n">
        <v>0.15</v>
      </c>
      <c r="E2575" s="7" t="n">
        <v>20</v>
      </c>
      <c r="F2575" s="7" t="n">
        <v>0</v>
      </c>
    </row>
    <row r="2576" customFormat="false" ht="15.8" hidden="false" customHeight="false" outlineLevel="0" collapsed="false">
      <c r="A2576" s="0" t="s">
        <v>1064</v>
      </c>
      <c r="B2576" s="0" t="s">
        <v>155</v>
      </c>
      <c r="C2576" s="0" t="s">
        <v>732</v>
      </c>
      <c r="D2576" s="0" t="n">
        <v>0.440340799048547</v>
      </c>
      <c r="E2576" s="7" t="n">
        <v>155.370449283051</v>
      </c>
      <c r="F2576" s="7" t="n">
        <v>0</v>
      </c>
    </row>
    <row r="2577" customFormat="false" ht="15.8" hidden="false" customHeight="false" outlineLevel="0" collapsed="false">
      <c r="A2577" s="0" t="s">
        <v>1064</v>
      </c>
      <c r="B2577" s="0" t="s">
        <v>155</v>
      </c>
      <c r="C2577" s="0" t="s">
        <v>734</v>
      </c>
      <c r="D2577" s="0" t="n">
        <v>0.0598706222134935</v>
      </c>
      <c r="E2577" s="7" t="n">
        <v>32.5289179552631</v>
      </c>
      <c r="F2577" s="7" t="n">
        <v>0</v>
      </c>
    </row>
    <row r="2578" customFormat="false" ht="15.8" hidden="false" customHeight="false" outlineLevel="0" collapsed="false">
      <c r="A2578" s="0" t="s">
        <v>1064</v>
      </c>
      <c r="B2578" s="0" t="s">
        <v>155</v>
      </c>
      <c r="C2578" s="0" t="s">
        <v>736</v>
      </c>
      <c r="D2578" s="0" t="n">
        <v>0.083818871098891</v>
      </c>
      <c r="E2578" s="7" t="n">
        <v>50.0819267993984</v>
      </c>
      <c r="F2578" s="7" t="n">
        <v>0</v>
      </c>
    </row>
    <row r="2579" customFormat="false" ht="15.8" hidden="false" customHeight="false" outlineLevel="0" collapsed="false">
      <c r="A2579" s="0" t="s">
        <v>1064</v>
      </c>
      <c r="B2579" s="0" t="s">
        <v>738</v>
      </c>
      <c r="C2579" s="0" t="s">
        <v>738</v>
      </c>
      <c r="D2579" s="0" t="n">
        <v>0.15</v>
      </c>
      <c r="E2579" s="7" t="n">
        <v>20</v>
      </c>
      <c r="F2579" s="7" t="n">
        <v>0</v>
      </c>
    </row>
    <row r="2580" customFormat="false" ht="15.8" hidden="false" customHeight="false" outlineLevel="0" collapsed="false">
      <c r="A2580" s="0" t="s">
        <v>1065</v>
      </c>
      <c r="B2580" s="0" t="s">
        <v>155</v>
      </c>
      <c r="C2580" s="0" t="s">
        <v>732</v>
      </c>
      <c r="D2580" s="0" t="n">
        <v>0.440340799048547</v>
      </c>
      <c r="E2580" s="7" t="n">
        <v>155.370449283051</v>
      </c>
      <c r="F2580" s="7" t="n">
        <v>0</v>
      </c>
    </row>
    <row r="2581" customFormat="false" ht="15.8" hidden="false" customHeight="false" outlineLevel="0" collapsed="false">
      <c r="A2581" s="0" t="s">
        <v>1065</v>
      </c>
      <c r="B2581" s="0" t="s">
        <v>155</v>
      </c>
      <c r="C2581" s="0" t="s">
        <v>734</v>
      </c>
      <c r="D2581" s="0" t="n">
        <v>0.0598706222134935</v>
      </c>
      <c r="E2581" s="7" t="n">
        <v>32.5289179552631</v>
      </c>
      <c r="F2581" s="7" t="n">
        <v>0</v>
      </c>
    </row>
    <row r="2582" customFormat="false" ht="15.8" hidden="false" customHeight="false" outlineLevel="0" collapsed="false">
      <c r="A2582" s="0" t="s">
        <v>1065</v>
      </c>
      <c r="B2582" s="0" t="s">
        <v>155</v>
      </c>
      <c r="C2582" s="0" t="s">
        <v>736</v>
      </c>
      <c r="D2582" s="0" t="n">
        <v>0.083818871098891</v>
      </c>
      <c r="E2582" s="7" t="n">
        <v>50.0819267993984</v>
      </c>
      <c r="F2582" s="7" t="n">
        <v>0</v>
      </c>
    </row>
    <row r="2583" customFormat="false" ht="15.8" hidden="false" customHeight="false" outlineLevel="0" collapsed="false">
      <c r="A2583" s="0" t="s">
        <v>1065</v>
      </c>
      <c r="B2583" s="0" t="s">
        <v>738</v>
      </c>
      <c r="C2583" s="0" t="s">
        <v>738</v>
      </c>
      <c r="D2583" s="0" t="n">
        <v>0.15</v>
      </c>
      <c r="E2583" s="7" t="n">
        <v>20</v>
      </c>
      <c r="F2583" s="7" t="n">
        <v>0</v>
      </c>
    </row>
    <row r="2584" customFormat="false" ht="15.8" hidden="false" customHeight="false" outlineLevel="0" collapsed="false">
      <c r="A2584" s="0" t="s">
        <v>1066</v>
      </c>
      <c r="B2584" s="0" t="s">
        <v>155</v>
      </c>
      <c r="C2584" s="0" t="s">
        <v>732</v>
      </c>
      <c r="D2584" s="0" t="n">
        <v>0.440340799048547</v>
      </c>
      <c r="E2584" s="7" t="n">
        <v>155.370449283051</v>
      </c>
      <c r="F2584" s="7" t="n">
        <v>0</v>
      </c>
    </row>
    <row r="2585" customFormat="false" ht="15.8" hidden="false" customHeight="false" outlineLevel="0" collapsed="false">
      <c r="A2585" s="0" t="s">
        <v>1066</v>
      </c>
      <c r="B2585" s="0" t="s">
        <v>155</v>
      </c>
      <c r="C2585" s="0" t="s">
        <v>734</v>
      </c>
      <c r="D2585" s="0" t="n">
        <v>0.0598706222134935</v>
      </c>
      <c r="E2585" s="7" t="n">
        <v>32.5289179552631</v>
      </c>
      <c r="F2585" s="7" t="n">
        <v>0</v>
      </c>
    </row>
    <row r="2586" customFormat="false" ht="15.8" hidden="false" customHeight="false" outlineLevel="0" collapsed="false">
      <c r="A2586" s="0" t="s">
        <v>1066</v>
      </c>
      <c r="B2586" s="0" t="s">
        <v>155</v>
      </c>
      <c r="C2586" s="0" t="s">
        <v>736</v>
      </c>
      <c r="D2586" s="0" t="n">
        <v>0.083818871098891</v>
      </c>
      <c r="E2586" s="7" t="n">
        <v>50.0819267993984</v>
      </c>
      <c r="F2586" s="7" t="n">
        <v>0</v>
      </c>
    </row>
    <row r="2587" customFormat="false" ht="15.8" hidden="false" customHeight="false" outlineLevel="0" collapsed="false">
      <c r="A2587" s="0" t="s">
        <v>1066</v>
      </c>
      <c r="B2587" s="0" t="s">
        <v>738</v>
      </c>
      <c r="C2587" s="0" t="s">
        <v>738</v>
      </c>
      <c r="D2587" s="0" t="n">
        <v>0.15</v>
      </c>
      <c r="E2587" s="7" t="n">
        <v>20</v>
      </c>
      <c r="F2587" s="7" t="n">
        <v>0</v>
      </c>
    </row>
    <row r="2588" customFormat="false" ht="15.8" hidden="false" customHeight="false" outlineLevel="0" collapsed="false">
      <c r="A2588" s="0" t="s">
        <v>1067</v>
      </c>
      <c r="B2588" s="0" t="s">
        <v>155</v>
      </c>
      <c r="C2588" s="0" t="s">
        <v>732</v>
      </c>
      <c r="D2588" s="0" t="n">
        <v>0.440340799048547</v>
      </c>
      <c r="E2588" s="7" t="n">
        <v>155.370449283051</v>
      </c>
      <c r="F2588" s="7" t="n">
        <v>0</v>
      </c>
    </row>
    <row r="2589" customFormat="false" ht="15.8" hidden="false" customHeight="false" outlineLevel="0" collapsed="false">
      <c r="A2589" s="0" t="s">
        <v>1067</v>
      </c>
      <c r="B2589" s="0" t="s">
        <v>155</v>
      </c>
      <c r="C2589" s="0" t="s">
        <v>734</v>
      </c>
      <c r="D2589" s="0" t="n">
        <v>0.0598706222134935</v>
      </c>
      <c r="E2589" s="7" t="n">
        <v>32.5289179552631</v>
      </c>
      <c r="F2589" s="7" t="n">
        <v>0</v>
      </c>
    </row>
    <row r="2590" customFormat="false" ht="15.8" hidden="false" customHeight="false" outlineLevel="0" collapsed="false">
      <c r="A2590" s="0" t="s">
        <v>1067</v>
      </c>
      <c r="B2590" s="0" t="s">
        <v>155</v>
      </c>
      <c r="C2590" s="0" t="s">
        <v>736</v>
      </c>
      <c r="D2590" s="0" t="n">
        <v>0.083818871098891</v>
      </c>
      <c r="E2590" s="7" t="n">
        <v>50.0819267993984</v>
      </c>
      <c r="F2590" s="7" t="n">
        <v>0</v>
      </c>
    </row>
    <row r="2591" customFormat="false" ht="15.8" hidden="false" customHeight="false" outlineLevel="0" collapsed="false">
      <c r="A2591" s="0" t="s">
        <v>1067</v>
      </c>
      <c r="B2591" s="0" t="s">
        <v>738</v>
      </c>
      <c r="C2591" s="0" t="s">
        <v>738</v>
      </c>
      <c r="D2591" s="0" t="n">
        <v>0.15</v>
      </c>
      <c r="E2591" s="7" t="n">
        <v>20</v>
      </c>
      <c r="F2591" s="7" t="n">
        <v>0</v>
      </c>
    </row>
    <row r="2592" customFormat="false" ht="15.8" hidden="false" customHeight="false" outlineLevel="0" collapsed="false">
      <c r="A2592" s="0" t="s">
        <v>1068</v>
      </c>
      <c r="B2592" s="0" t="s">
        <v>155</v>
      </c>
      <c r="C2592" s="0" t="s">
        <v>732</v>
      </c>
      <c r="D2592" s="0" t="n">
        <v>0.440340799048547</v>
      </c>
      <c r="E2592" s="7" t="n">
        <v>155.370449283051</v>
      </c>
      <c r="F2592" s="7" t="n">
        <v>0</v>
      </c>
    </row>
    <row r="2593" customFormat="false" ht="15.8" hidden="false" customHeight="false" outlineLevel="0" collapsed="false">
      <c r="A2593" s="0" t="s">
        <v>1068</v>
      </c>
      <c r="B2593" s="0" t="s">
        <v>155</v>
      </c>
      <c r="C2593" s="0" t="s">
        <v>734</v>
      </c>
      <c r="D2593" s="0" t="n">
        <v>0.0598706222134935</v>
      </c>
      <c r="E2593" s="7" t="n">
        <v>32.5289179552631</v>
      </c>
      <c r="F2593" s="7" t="n">
        <v>0</v>
      </c>
    </row>
    <row r="2594" customFormat="false" ht="15.8" hidden="false" customHeight="false" outlineLevel="0" collapsed="false">
      <c r="A2594" s="0" t="s">
        <v>1068</v>
      </c>
      <c r="B2594" s="0" t="s">
        <v>155</v>
      </c>
      <c r="C2594" s="0" t="s">
        <v>736</v>
      </c>
      <c r="D2594" s="0" t="n">
        <v>0.083818871098891</v>
      </c>
      <c r="E2594" s="7" t="n">
        <v>50.0819267993984</v>
      </c>
      <c r="F2594" s="7" t="n">
        <v>0</v>
      </c>
    </row>
    <row r="2595" customFormat="false" ht="15.8" hidden="false" customHeight="false" outlineLevel="0" collapsed="false">
      <c r="A2595" s="0" t="s">
        <v>1068</v>
      </c>
      <c r="B2595" s="0" t="s">
        <v>738</v>
      </c>
      <c r="C2595" s="0" t="s">
        <v>738</v>
      </c>
      <c r="D2595" s="0" t="n">
        <v>0.15</v>
      </c>
      <c r="E2595" s="7" t="n">
        <v>20</v>
      </c>
      <c r="F2595" s="7" t="n">
        <v>0</v>
      </c>
    </row>
    <row r="2596" customFormat="false" ht="15.8" hidden="false" customHeight="false" outlineLevel="0" collapsed="false">
      <c r="A2596" s="0" t="s">
        <v>589</v>
      </c>
      <c r="B2596" s="0" t="s">
        <v>155</v>
      </c>
      <c r="C2596" s="0" t="s">
        <v>734</v>
      </c>
      <c r="D2596" s="0" t="n">
        <v>0.119039092160768</v>
      </c>
      <c r="E2596" s="7" t="n">
        <v>69.1764705</v>
      </c>
      <c r="F2596" s="7" t="n">
        <v>363.69529365375</v>
      </c>
    </row>
    <row r="2597" customFormat="false" ht="15.8" hidden="false" customHeight="false" outlineLevel="0" collapsed="false">
      <c r="A2597" s="0" t="s">
        <v>589</v>
      </c>
      <c r="B2597" s="0" t="s">
        <v>239</v>
      </c>
      <c r="C2597" s="0" t="s">
        <v>735</v>
      </c>
      <c r="D2597" s="0" t="n">
        <v>0.0493624174831418</v>
      </c>
      <c r="E2597" s="7" t="n">
        <v>83.0117646</v>
      </c>
      <c r="F2597" s="7" t="n">
        <v>363.69529365375</v>
      </c>
    </row>
    <row r="2598" customFormat="false" ht="15.8" hidden="false" customHeight="false" outlineLevel="0" collapsed="false">
      <c r="A2598" s="0" t="s">
        <v>589</v>
      </c>
      <c r="B2598" s="0" t="s">
        <v>155</v>
      </c>
      <c r="C2598" s="0" t="s">
        <v>736</v>
      </c>
      <c r="D2598" s="0" t="n">
        <v>0.166654729025076</v>
      </c>
      <c r="E2598" s="7" t="n">
        <v>105.14823516</v>
      </c>
      <c r="F2598" s="7" t="n">
        <v>1071.37058686875</v>
      </c>
    </row>
    <row r="2599" customFormat="false" ht="15.8" hidden="false" customHeight="false" outlineLevel="0" collapsed="false">
      <c r="A2599" s="0" t="s">
        <v>589</v>
      </c>
      <c r="B2599" s="0" t="s">
        <v>239</v>
      </c>
      <c r="C2599" s="0" t="s">
        <v>737</v>
      </c>
      <c r="D2599" s="0" t="n">
        <v>0.0691073844763986</v>
      </c>
      <c r="E2599" s="7" t="n">
        <v>116.21647044</v>
      </c>
      <c r="F2599" s="7" t="n">
        <v>363.69529365375</v>
      </c>
    </row>
    <row r="2600" customFormat="false" ht="15.8" hidden="false" customHeight="false" outlineLevel="0" collapsed="false">
      <c r="A2600" s="0" t="s">
        <v>589</v>
      </c>
      <c r="B2600" s="0" t="s">
        <v>155</v>
      </c>
      <c r="C2600" s="0" t="s">
        <v>732</v>
      </c>
      <c r="D2600" s="0" t="n">
        <v>0.787965621867971</v>
      </c>
      <c r="E2600" s="7" t="n">
        <v>296.14823516</v>
      </c>
      <c r="F2600" s="7" t="n">
        <v>5755.12058686875</v>
      </c>
    </row>
    <row r="2601" customFormat="false" ht="15.8" hidden="false" customHeight="false" outlineLevel="0" collapsed="false">
      <c r="A2601" s="0" t="s">
        <v>589</v>
      </c>
      <c r="B2601" s="0" t="s">
        <v>239</v>
      </c>
      <c r="C2601" s="0" t="s">
        <v>733</v>
      </c>
      <c r="D2601" s="0" t="n">
        <v>0.294073976495313</v>
      </c>
      <c r="E2601" s="7" t="n">
        <v>151.21647044</v>
      </c>
      <c r="F2601" s="7" t="n">
        <v>1874.94529365375</v>
      </c>
    </row>
    <row r="2602" customFormat="false" ht="15.8" hidden="false" customHeight="false" outlineLevel="0" collapsed="false">
      <c r="A2602" s="0" t="s">
        <v>589</v>
      </c>
      <c r="B2602" s="0" t="s">
        <v>738</v>
      </c>
      <c r="C2602" s="0" t="s">
        <v>738</v>
      </c>
      <c r="D2602" s="0" t="n">
        <v>0.15</v>
      </c>
      <c r="E2602" s="7" t="n">
        <v>20</v>
      </c>
      <c r="F2602" s="7" t="n">
        <v>0</v>
      </c>
    </row>
    <row r="2603" customFormat="false" ht="15.8" hidden="false" customHeight="false" outlineLevel="0" collapsed="false">
      <c r="A2603" s="0" t="s">
        <v>707</v>
      </c>
      <c r="B2603" s="0" t="s">
        <v>155</v>
      </c>
      <c r="C2603" s="0" t="s">
        <v>734</v>
      </c>
      <c r="D2603" s="0" t="n">
        <v>0.127741198709714</v>
      </c>
      <c r="E2603" s="7" t="n">
        <v>65.717646975</v>
      </c>
      <c r="F2603" s="7" t="n">
        <v>363.69529365375</v>
      </c>
    </row>
    <row r="2604" customFormat="false" ht="15.8" hidden="false" customHeight="false" outlineLevel="0" collapsed="false">
      <c r="A2604" s="0" t="s">
        <v>707</v>
      </c>
      <c r="B2604" s="0" t="s">
        <v>239</v>
      </c>
      <c r="C2604" s="0" t="s">
        <v>735</v>
      </c>
      <c r="D2604" s="0" t="n">
        <v>0.0740756023788756</v>
      </c>
      <c r="E2604" s="7" t="n">
        <v>72.635294025</v>
      </c>
      <c r="F2604" s="7" t="n">
        <v>363.69529365375</v>
      </c>
    </row>
    <row r="2605" customFormat="false" ht="15.8" hidden="false" customHeight="false" outlineLevel="0" collapsed="false">
      <c r="A2605" s="0" t="s">
        <v>707</v>
      </c>
      <c r="B2605" s="0" t="s">
        <v>155</v>
      </c>
      <c r="C2605" s="0" t="s">
        <v>736</v>
      </c>
      <c r="D2605" s="0" t="n">
        <v>0.1788376781936</v>
      </c>
      <c r="E2605" s="7" t="n">
        <v>101.689411635</v>
      </c>
      <c r="F2605" s="7" t="n">
        <v>1071.37058686875</v>
      </c>
    </row>
    <row r="2606" customFormat="false" ht="15.8" hidden="false" customHeight="false" outlineLevel="0" collapsed="false">
      <c r="A2606" s="0" t="s">
        <v>707</v>
      </c>
      <c r="B2606" s="0" t="s">
        <v>239</v>
      </c>
      <c r="C2606" s="0" t="s">
        <v>737</v>
      </c>
      <c r="D2606" s="0" t="n">
        <v>0.103705843330426</v>
      </c>
      <c r="E2606" s="7" t="n">
        <v>105.839999865</v>
      </c>
      <c r="F2606" s="7" t="n">
        <v>363.69529365375</v>
      </c>
    </row>
    <row r="2607" customFormat="false" ht="15.8" hidden="false" customHeight="false" outlineLevel="0" collapsed="false">
      <c r="A2607" s="0" t="s">
        <v>707</v>
      </c>
      <c r="B2607" s="0" t="s">
        <v>155</v>
      </c>
      <c r="C2607" s="0" t="s">
        <v>732</v>
      </c>
      <c r="D2607" s="0" t="n">
        <v>0.845568218409457</v>
      </c>
      <c r="E2607" s="7" t="n">
        <v>292.689411635</v>
      </c>
      <c r="F2607" s="7" t="n">
        <v>5755.12058686875</v>
      </c>
    </row>
    <row r="2608" customFormat="false" ht="15.8" hidden="false" customHeight="false" outlineLevel="0" collapsed="false">
      <c r="A2608" s="0" t="s">
        <v>707</v>
      </c>
      <c r="B2608" s="0" t="s">
        <v>239</v>
      </c>
      <c r="C2608" s="0" t="s">
        <v>733</v>
      </c>
      <c r="D2608" s="0" t="n">
        <v>0.441301460980536</v>
      </c>
      <c r="E2608" s="7" t="n">
        <v>170.839999865</v>
      </c>
      <c r="F2608" s="7" t="n">
        <v>1874.94529365375</v>
      </c>
    </row>
    <row r="2609" customFormat="false" ht="15.8" hidden="false" customHeight="false" outlineLevel="0" collapsed="false">
      <c r="A2609" s="0" t="s">
        <v>707</v>
      </c>
      <c r="B2609" s="0" t="s">
        <v>738</v>
      </c>
      <c r="C2609" s="0" t="s">
        <v>738</v>
      </c>
      <c r="D2609" s="0" t="n">
        <v>0.15</v>
      </c>
      <c r="E2609" s="7" t="n">
        <v>20</v>
      </c>
      <c r="F2609" s="7" t="n">
        <v>0</v>
      </c>
    </row>
    <row r="2610" customFormat="false" ht="15.8" hidden="false" customHeight="false" outlineLevel="0" collapsed="false">
      <c r="A2610" s="0" t="s">
        <v>1069</v>
      </c>
      <c r="B2610" s="0" t="s">
        <v>155</v>
      </c>
      <c r="C2610" s="0" t="s">
        <v>732</v>
      </c>
      <c r="D2610" s="0" t="n">
        <v>0.440340799048547</v>
      </c>
      <c r="E2610" s="7" t="n">
        <v>155.370449283051</v>
      </c>
      <c r="F2610" s="7" t="n">
        <v>0</v>
      </c>
    </row>
    <row r="2611" customFormat="false" ht="15.8" hidden="false" customHeight="false" outlineLevel="0" collapsed="false">
      <c r="A2611" s="0" t="s">
        <v>1069</v>
      </c>
      <c r="B2611" s="0" t="s">
        <v>155</v>
      </c>
      <c r="C2611" s="0" t="s">
        <v>734</v>
      </c>
      <c r="D2611" s="0" t="n">
        <v>0.0598706222134935</v>
      </c>
      <c r="E2611" s="7" t="n">
        <v>32.5289179552631</v>
      </c>
      <c r="F2611" s="7" t="n">
        <v>0</v>
      </c>
    </row>
    <row r="2612" customFormat="false" ht="15.8" hidden="false" customHeight="false" outlineLevel="0" collapsed="false">
      <c r="A2612" s="0" t="s">
        <v>1069</v>
      </c>
      <c r="B2612" s="0" t="s">
        <v>155</v>
      </c>
      <c r="C2612" s="0" t="s">
        <v>736</v>
      </c>
      <c r="D2612" s="0" t="n">
        <v>0.083818871098891</v>
      </c>
      <c r="E2612" s="7" t="n">
        <v>50.0819267993984</v>
      </c>
      <c r="F2612" s="7" t="n">
        <v>0</v>
      </c>
    </row>
    <row r="2613" customFormat="false" ht="15.8" hidden="false" customHeight="false" outlineLevel="0" collapsed="false">
      <c r="A2613" s="0" t="s">
        <v>1069</v>
      </c>
      <c r="B2613" s="0" t="s">
        <v>738</v>
      </c>
      <c r="C2613" s="0" t="s">
        <v>738</v>
      </c>
      <c r="D2613" s="0" t="n">
        <v>0.15</v>
      </c>
      <c r="E2613" s="7" t="n">
        <v>20</v>
      </c>
      <c r="F2613" s="7" t="n">
        <v>0</v>
      </c>
    </row>
    <row r="2614" customFormat="false" ht="15.8" hidden="false" customHeight="false" outlineLevel="0" collapsed="false">
      <c r="A2614" s="0" t="s">
        <v>1070</v>
      </c>
      <c r="B2614" s="0" t="s">
        <v>155</v>
      </c>
      <c r="C2614" s="0" t="s">
        <v>732</v>
      </c>
      <c r="D2614" s="0" t="n">
        <v>0.440340799048547</v>
      </c>
      <c r="E2614" s="7" t="n">
        <v>155.370449283051</v>
      </c>
      <c r="F2614" s="7" t="n">
        <v>0</v>
      </c>
    </row>
    <row r="2615" customFormat="false" ht="15.8" hidden="false" customHeight="false" outlineLevel="0" collapsed="false">
      <c r="A2615" s="0" t="s">
        <v>1070</v>
      </c>
      <c r="B2615" s="0" t="s">
        <v>155</v>
      </c>
      <c r="C2615" s="0" t="s">
        <v>734</v>
      </c>
      <c r="D2615" s="0" t="n">
        <v>0.0598706222134935</v>
      </c>
      <c r="E2615" s="7" t="n">
        <v>32.5289179552631</v>
      </c>
      <c r="F2615" s="7" t="n">
        <v>0</v>
      </c>
    </row>
    <row r="2616" customFormat="false" ht="15.8" hidden="false" customHeight="false" outlineLevel="0" collapsed="false">
      <c r="A2616" s="0" t="s">
        <v>1070</v>
      </c>
      <c r="B2616" s="0" t="s">
        <v>155</v>
      </c>
      <c r="C2616" s="0" t="s">
        <v>736</v>
      </c>
      <c r="D2616" s="0" t="n">
        <v>0.083818871098891</v>
      </c>
      <c r="E2616" s="7" t="n">
        <v>50.0819267993984</v>
      </c>
      <c r="F2616" s="7" t="n">
        <v>0</v>
      </c>
    </row>
    <row r="2617" customFormat="false" ht="15.8" hidden="false" customHeight="false" outlineLevel="0" collapsed="false">
      <c r="A2617" s="0" t="s">
        <v>1070</v>
      </c>
      <c r="B2617" s="0" t="s">
        <v>738</v>
      </c>
      <c r="C2617" s="0" t="s">
        <v>738</v>
      </c>
      <c r="D2617" s="0" t="n">
        <v>0.15</v>
      </c>
      <c r="E2617" s="7" t="n">
        <v>20</v>
      </c>
      <c r="F2617" s="7" t="n">
        <v>0</v>
      </c>
    </row>
    <row r="2618" customFormat="false" ht="15.8" hidden="false" customHeight="false" outlineLevel="0" collapsed="false">
      <c r="A2618" s="0" t="s">
        <v>1071</v>
      </c>
      <c r="B2618" s="0" t="s">
        <v>155</v>
      </c>
      <c r="C2618" s="0" t="s">
        <v>732</v>
      </c>
      <c r="D2618" s="0" t="n">
        <v>0.440340799048547</v>
      </c>
      <c r="E2618" s="7" t="n">
        <v>155.370449283051</v>
      </c>
      <c r="F2618" s="7" t="n">
        <v>0</v>
      </c>
    </row>
    <row r="2619" customFormat="false" ht="15.8" hidden="false" customHeight="false" outlineLevel="0" collapsed="false">
      <c r="A2619" s="0" t="s">
        <v>1071</v>
      </c>
      <c r="B2619" s="0" t="s">
        <v>155</v>
      </c>
      <c r="C2619" s="0" t="s">
        <v>734</v>
      </c>
      <c r="D2619" s="0" t="n">
        <v>0.0598706222134935</v>
      </c>
      <c r="E2619" s="7" t="n">
        <v>32.5289179552631</v>
      </c>
      <c r="F2619" s="7" t="n">
        <v>0</v>
      </c>
    </row>
    <row r="2620" customFormat="false" ht="15.8" hidden="false" customHeight="false" outlineLevel="0" collapsed="false">
      <c r="A2620" s="0" t="s">
        <v>1071</v>
      </c>
      <c r="B2620" s="0" t="s">
        <v>155</v>
      </c>
      <c r="C2620" s="0" t="s">
        <v>736</v>
      </c>
      <c r="D2620" s="0" t="n">
        <v>0.083818871098891</v>
      </c>
      <c r="E2620" s="7" t="n">
        <v>50.0819267993984</v>
      </c>
      <c r="F2620" s="7" t="n">
        <v>0</v>
      </c>
    </row>
    <row r="2621" customFormat="false" ht="15.8" hidden="false" customHeight="false" outlineLevel="0" collapsed="false">
      <c r="A2621" s="0" t="s">
        <v>1071</v>
      </c>
      <c r="B2621" s="0" t="s">
        <v>738</v>
      </c>
      <c r="C2621" s="0" t="s">
        <v>738</v>
      </c>
      <c r="D2621" s="0" t="n">
        <v>0.15</v>
      </c>
      <c r="E2621" s="7" t="n">
        <v>20</v>
      </c>
      <c r="F2621" s="7" t="n">
        <v>0</v>
      </c>
    </row>
    <row r="2622" customFormat="false" ht="15.8" hidden="false" customHeight="false" outlineLevel="0" collapsed="false">
      <c r="A2622" s="0" t="s">
        <v>1072</v>
      </c>
      <c r="B2622" s="0" t="s">
        <v>155</v>
      </c>
      <c r="C2622" s="0" t="s">
        <v>732</v>
      </c>
      <c r="D2622" s="0" t="n">
        <v>0.440340799048547</v>
      </c>
      <c r="E2622" s="7" t="n">
        <v>155.370449283051</v>
      </c>
      <c r="F2622" s="7" t="n">
        <v>0</v>
      </c>
    </row>
    <row r="2623" customFormat="false" ht="15.8" hidden="false" customHeight="false" outlineLevel="0" collapsed="false">
      <c r="A2623" s="0" t="s">
        <v>1072</v>
      </c>
      <c r="B2623" s="0" t="s">
        <v>155</v>
      </c>
      <c r="C2623" s="0" t="s">
        <v>734</v>
      </c>
      <c r="D2623" s="0" t="n">
        <v>0.0598706222134935</v>
      </c>
      <c r="E2623" s="7" t="n">
        <v>32.5289179552631</v>
      </c>
      <c r="F2623" s="7" t="n">
        <v>0</v>
      </c>
    </row>
    <row r="2624" customFormat="false" ht="15.8" hidden="false" customHeight="false" outlineLevel="0" collapsed="false">
      <c r="A2624" s="0" t="s">
        <v>1072</v>
      </c>
      <c r="B2624" s="0" t="s">
        <v>155</v>
      </c>
      <c r="C2624" s="0" t="s">
        <v>736</v>
      </c>
      <c r="D2624" s="0" t="n">
        <v>0.083818871098891</v>
      </c>
      <c r="E2624" s="7" t="n">
        <v>50.0819267993984</v>
      </c>
      <c r="F2624" s="7" t="n">
        <v>0</v>
      </c>
    </row>
    <row r="2625" customFormat="false" ht="15.8" hidden="false" customHeight="false" outlineLevel="0" collapsed="false">
      <c r="A2625" s="0" t="s">
        <v>1072</v>
      </c>
      <c r="B2625" s="0" t="s">
        <v>738</v>
      </c>
      <c r="C2625" s="0" t="s">
        <v>738</v>
      </c>
      <c r="D2625" s="0" t="n">
        <v>0.15</v>
      </c>
      <c r="E2625" s="7" t="n">
        <v>20</v>
      </c>
      <c r="F2625" s="7" t="n">
        <v>0</v>
      </c>
    </row>
    <row r="2626" customFormat="false" ht="15.8" hidden="false" customHeight="false" outlineLevel="0" collapsed="false">
      <c r="A2626" s="0" t="s">
        <v>1073</v>
      </c>
      <c r="B2626" s="0" t="s">
        <v>155</v>
      </c>
      <c r="C2626" s="0" t="s">
        <v>732</v>
      </c>
      <c r="D2626" s="0" t="n">
        <v>0.440340799048547</v>
      </c>
      <c r="E2626" s="7" t="n">
        <v>155.370449283051</v>
      </c>
      <c r="F2626" s="7" t="n">
        <v>0</v>
      </c>
    </row>
    <row r="2627" customFormat="false" ht="15.8" hidden="false" customHeight="false" outlineLevel="0" collapsed="false">
      <c r="A2627" s="0" t="s">
        <v>1073</v>
      </c>
      <c r="B2627" s="0" t="s">
        <v>155</v>
      </c>
      <c r="C2627" s="0" t="s">
        <v>734</v>
      </c>
      <c r="D2627" s="0" t="n">
        <v>0.0598706222134935</v>
      </c>
      <c r="E2627" s="7" t="n">
        <v>32.5289179552631</v>
      </c>
      <c r="F2627" s="7" t="n">
        <v>0</v>
      </c>
    </row>
    <row r="2628" customFormat="false" ht="15.8" hidden="false" customHeight="false" outlineLevel="0" collapsed="false">
      <c r="A2628" s="0" t="s">
        <v>1073</v>
      </c>
      <c r="B2628" s="0" t="s">
        <v>155</v>
      </c>
      <c r="C2628" s="0" t="s">
        <v>736</v>
      </c>
      <c r="D2628" s="0" t="n">
        <v>0.083818871098891</v>
      </c>
      <c r="E2628" s="7" t="n">
        <v>50.0819267993984</v>
      </c>
      <c r="F2628" s="7" t="n">
        <v>0</v>
      </c>
    </row>
    <row r="2629" customFormat="false" ht="15.8" hidden="false" customHeight="false" outlineLevel="0" collapsed="false">
      <c r="A2629" s="0" t="s">
        <v>1073</v>
      </c>
      <c r="B2629" s="0" t="s">
        <v>738</v>
      </c>
      <c r="C2629" s="0" t="s">
        <v>738</v>
      </c>
      <c r="D2629" s="0" t="n">
        <v>0.15</v>
      </c>
      <c r="E2629" s="7" t="n">
        <v>20</v>
      </c>
      <c r="F2629" s="7" t="n">
        <v>0</v>
      </c>
    </row>
    <row r="2630" customFormat="false" ht="15.8" hidden="false" customHeight="false" outlineLevel="0" collapsed="false">
      <c r="A2630" s="0" t="s">
        <v>593</v>
      </c>
      <c r="B2630" s="0" t="s">
        <v>155</v>
      </c>
      <c r="C2630" s="0" t="s">
        <v>734</v>
      </c>
      <c r="D2630" s="0" t="n">
        <v>0.138658985361239</v>
      </c>
      <c r="E2630" s="7" t="n">
        <v>48.545604</v>
      </c>
      <c r="F2630" s="7" t="n">
        <v>170.15234202</v>
      </c>
    </row>
    <row r="2631" customFormat="false" ht="15.8" hidden="false" customHeight="false" outlineLevel="0" collapsed="false">
      <c r="A2631" s="0" t="s">
        <v>593</v>
      </c>
      <c r="B2631" s="0" t="s">
        <v>239</v>
      </c>
      <c r="C2631" s="0" t="s">
        <v>735</v>
      </c>
      <c r="D2631" s="0" t="n">
        <v>0.109288872723343</v>
      </c>
      <c r="E2631" s="7" t="n">
        <v>58.2547248</v>
      </c>
      <c r="F2631" s="7" t="n">
        <v>170.15234202</v>
      </c>
    </row>
    <row r="2632" customFormat="false" ht="15.8" hidden="false" customHeight="false" outlineLevel="0" collapsed="false">
      <c r="A2632" s="0" t="s">
        <v>593</v>
      </c>
      <c r="B2632" s="0" t="s">
        <v>155</v>
      </c>
      <c r="C2632" s="0" t="s">
        <v>736</v>
      </c>
      <c r="D2632" s="0" t="n">
        <v>0.194122579505734</v>
      </c>
      <c r="E2632" s="7" t="n">
        <v>73.78931808</v>
      </c>
      <c r="F2632" s="7" t="n">
        <v>501.2333613</v>
      </c>
    </row>
    <row r="2633" customFormat="false" ht="15.8" hidden="false" customHeight="false" outlineLevel="0" collapsed="false">
      <c r="A2633" s="0" t="s">
        <v>593</v>
      </c>
      <c r="B2633" s="0" t="s">
        <v>239</v>
      </c>
      <c r="C2633" s="0" t="s">
        <v>737</v>
      </c>
      <c r="D2633" s="0" t="n">
        <v>0.153004421812681</v>
      </c>
      <c r="E2633" s="7" t="n">
        <v>81.55661472</v>
      </c>
      <c r="F2633" s="7" t="n">
        <v>170.15234202</v>
      </c>
    </row>
    <row r="2634" customFormat="false" ht="15.8" hidden="false" customHeight="false" outlineLevel="0" collapsed="false">
      <c r="A2634" s="0" t="s">
        <v>593</v>
      </c>
      <c r="B2634" s="0" t="s">
        <v>155</v>
      </c>
      <c r="C2634" s="0" t="s">
        <v>732</v>
      </c>
      <c r="D2634" s="0" t="n">
        <v>0.917837255346262</v>
      </c>
      <c r="E2634" s="7" t="n">
        <v>201.213655875495</v>
      </c>
      <c r="F2634" s="7" t="n">
        <v>3676.2333613</v>
      </c>
    </row>
    <row r="2635" customFormat="false" ht="15.8" hidden="false" customHeight="false" outlineLevel="0" collapsed="false">
      <c r="A2635" s="0" t="s">
        <v>593</v>
      </c>
      <c r="B2635" s="0" t="s">
        <v>239</v>
      </c>
      <c r="C2635" s="0" t="s">
        <v>733</v>
      </c>
      <c r="D2635" s="0" t="n">
        <v>0.651082646011407</v>
      </c>
      <c r="E2635" s="7" t="n">
        <v>97.2075001360202</v>
      </c>
      <c r="F2635" s="7" t="n">
        <v>1230.15234202</v>
      </c>
    </row>
    <row r="2636" customFormat="false" ht="15.8" hidden="false" customHeight="false" outlineLevel="0" collapsed="false">
      <c r="A2636" s="0" t="s">
        <v>593</v>
      </c>
      <c r="B2636" s="0" t="s">
        <v>738</v>
      </c>
      <c r="C2636" s="0" t="s">
        <v>738</v>
      </c>
      <c r="D2636" s="0" t="n">
        <v>0.15</v>
      </c>
      <c r="E2636" s="7" t="n">
        <v>20</v>
      </c>
      <c r="F2636" s="7" t="n">
        <v>0</v>
      </c>
    </row>
    <row r="2637" customFormat="false" ht="15.8" hidden="false" customHeight="false" outlineLevel="0" collapsed="false">
      <c r="A2637" s="0" t="s">
        <v>711</v>
      </c>
      <c r="B2637" s="0" t="s">
        <v>155</v>
      </c>
      <c r="C2637" s="0" t="s">
        <v>734</v>
      </c>
      <c r="D2637" s="0" t="n">
        <v>0.143461987975958</v>
      </c>
      <c r="E2637" s="7" t="n">
        <v>46.1183238</v>
      </c>
      <c r="F2637" s="7" t="n">
        <v>170.15234202</v>
      </c>
    </row>
    <row r="2638" customFormat="false" ht="15.8" hidden="false" customHeight="false" outlineLevel="0" collapsed="false">
      <c r="A2638" s="0" t="s">
        <v>711</v>
      </c>
      <c r="B2638" s="0" t="s">
        <v>239</v>
      </c>
      <c r="C2638" s="0" t="s">
        <v>735</v>
      </c>
      <c r="D2638" s="0" t="n">
        <v>0.124539324999549</v>
      </c>
      <c r="E2638" s="7" t="n">
        <v>50.9728842</v>
      </c>
      <c r="F2638" s="7" t="n">
        <v>170.15234202</v>
      </c>
    </row>
    <row r="2639" customFormat="false" ht="15.8" hidden="false" customHeight="false" outlineLevel="0" collapsed="false">
      <c r="A2639" s="0" t="s">
        <v>711</v>
      </c>
      <c r="B2639" s="0" t="s">
        <v>155</v>
      </c>
      <c r="C2639" s="0" t="s">
        <v>736</v>
      </c>
      <c r="D2639" s="0" t="n">
        <v>0.200846783166341</v>
      </c>
      <c r="E2639" s="7" t="n">
        <v>71.36203788</v>
      </c>
      <c r="F2639" s="7" t="n">
        <v>501.2333613</v>
      </c>
    </row>
    <row r="2640" customFormat="false" ht="15.8" hidden="false" customHeight="false" outlineLevel="0" collapsed="false">
      <c r="A2640" s="0" t="s">
        <v>711</v>
      </c>
      <c r="B2640" s="0" t="s">
        <v>239</v>
      </c>
      <c r="C2640" s="0" t="s">
        <v>737</v>
      </c>
      <c r="D2640" s="0" t="n">
        <v>0.174355054999368</v>
      </c>
      <c r="E2640" s="7" t="n">
        <v>74.27477412</v>
      </c>
      <c r="F2640" s="7" t="n">
        <v>170.15234202</v>
      </c>
    </row>
    <row r="2641" customFormat="false" ht="15.8" hidden="false" customHeight="false" outlineLevel="0" collapsed="false">
      <c r="A2641" s="0" t="s">
        <v>711</v>
      </c>
      <c r="B2641" s="0" t="s">
        <v>155</v>
      </c>
      <c r="C2641" s="0" t="s">
        <v>732</v>
      </c>
      <c r="D2641" s="0" t="n">
        <v>0.949630180455511</v>
      </c>
      <c r="E2641" s="7" t="n">
        <v>198.559238462235</v>
      </c>
      <c r="F2641" s="7" t="n">
        <v>3676.2333613</v>
      </c>
    </row>
    <row r="2642" customFormat="false" ht="15.8" hidden="false" customHeight="false" outlineLevel="0" collapsed="false">
      <c r="A2642" s="0" t="s">
        <v>711</v>
      </c>
      <c r="B2642" s="0" t="s">
        <v>239</v>
      </c>
      <c r="C2642" s="0" t="s">
        <v>733</v>
      </c>
      <c r="D2642" s="0" t="n">
        <v>0.741936404252632</v>
      </c>
      <c r="E2642" s="7" t="n">
        <v>103.212322275176</v>
      </c>
      <c r="F2642" s="7" t="n">
        <v>1230.15234202</v>
      </c>
    </row>
    <row r="2643" customFormat="false" ht="15.8" hidden="false" customHeight="false" outlineLevel="0" collapsed="false">
      <c r="A2643" s="0" t="s">
        <v>711</v>
      </c>
      <c r="B2643" s="0" t="s">
        <v>738</v>
      </c>
      <c r="C2643" s="0" t="s">
        <v>738</v>
      </c>
      <c r="D2643" s="0" t="n">
        <v>0.15</v>
      </c>
      <c r="E2643" s="7" t="n">
        <v>20</v>
      </c>
      <c r="F2643" s="7" t="n">
        <v>0</v>
      </c>
    </row>
    <row r="2644" customFormat="false" ht="15.8" hidden="false" customHeight="false" outlineLevel="0" collapsed="false">
      <c r="A2644" s="0" t="s">
        <v>1074</v>
      </c>
      <c r="B2644" s="0" t="s">
        <v>155</v>
      </c>
      <c r="C2644" s="0" t="s">
        <v>732</v>
      </c>
      <c r="D2644" s="0" t="n">
        <v>0.440340799048547</v>
      </c>
      <c r="E2644" s="7" t="n">
        <v>155.370449283051</v>
      </c>
      <c r="F2644" s="7" t="n">
        <v>0</v>
      </c>
    </row>
    <row r="2645" customFormat="false" ht="15.8" hidden="false" customHeight="false" outlineLevel="0" collapsed="false">
      <c r="A2645" s="0" t="s">
        <v>1074</v>
      </c>
      <c r="B2645" s="0" t="s">
        <v>155</v>
      </c>
      <c r="C2645" s="0" t="s">
        <v>734</v>
      </c>
      <c r="D2645" s="0" t="n">
        <v>0.0598706222134935</v>
      </c>
      <c r="E2645" s="7" t="n">
        <v>32.5289179552631</v>
      </c>
      <c r="F2645" s="7" t="n">
        <v>0</v>
      </c>
    </row>
    <row r="2646" customFormat="false" ht="15.8" hidden="false" customHeight="false" outlineLevel="0" collapsed="false">
      <c r="A2646" s="0" t="s">
        <v>1074</v>
      </c>
      <c r="B2646" s="0" t="s">
        <v>155</v>
      </c>
      <c r="C2646" s="0" t="s">
        <v>736</v>
      </c>
      <c r="D2646" s="0" t="n">
        <v>0.083818871098891</v>
      </c>
      <c r="E2646" s="7" t="n">
        <v>50.0819267993984</v>
      </c>
      <c r="F2646" s="7" t="n">
        <v>0</v>
      </c>
    </row>
    <row r="2647" customFormat="false" ht="15.8" hidden="false" customHeight="false" outlineLevel="0" collapsed="false">
      <c r="A2647" s="0" t="s">
        <v>1074</v>
      </c>
      <c r="B2647" s="0" t="s">
        <v>738</v>
      </c>
      <c r="C2647" s="0" t="s">
        <v>738</v>
      </c>
      <c r="D2647" s="0" t="n">
        <v>0.15</v>
      </c>
      <c r="E2647" s="7" t="n">
        <v>20</v>
      </c>
      <c r="F2647" s="7" t="n">
        <v>0</v>
      </c>
    </row>
    <row r="2648" customFormat="false" ht="15.8" hidden="false" customHeight="false" outlineLevel="0" collapsed="false">
      <c r="A2648" s="0" t="s">
        <v>1075</v>
      </c>
      <c r="B2648" s="0" t="s">
        <v>155</v>
      </c>
      <c r="C2648" s="0" t="s">
        <v>732</v>
      </c>
      <c r="D2648" s="0" t="n">
        <v>0.440340799048547</v>
      </c>
      <c r="E2648" s="7" t="n">
        <v>155.370449283051</v>
      </c>
      <c r="F2648" s="7" t="n">
        <v>0</v>
      </c>
    </row>
    <row r="2649" customFormat="false" ht="15.8" hidden="false" customHeight="false" outlineLevel="0" collapsed="false">
      <c r="A2649" s="0" t="s">
        <v>1075</v>
      </c>
      <c r="B2649" s="0" t="s">
        <v>155</v>
      </c>
      <c r="C2649" s="0" t="s">
        <v>734</v>
      </c>
      <c r="D2649" s="0" t="n">
        <v>0.0598706222134935</v>
      </c>
      <c r="E2649" s="7" t="n">
        <v>32.5289179552631</v>
      </c>
      <c r="F2649" s="7" t="n">
        <v>0</v>
      </c>
    </row>
    <row r="2650" customFormat="false" ht="15.8" hidden="false" customHeight="false" outlineLevel="0" collapsed="false">
      <c r="A2650" s="0" t="s">
        <v>1075</v>
      </c>
      <c r="B2650" s="0" t="s">
        <v>155</v>
      </c>
      <c r="C2650" s="0" t="s">
        <v>736</v>
      </c>
      <c r="D2650" s="0" t="n">
        <v>0.083818871098891</v>
      </c>
      <c r="E2650" s="7" t="n">
        <v>50.0819267993984</v>
      </c>
      <c r="F2650" s="7" t="n">
        <v>0</v>
      </c>
    </row>
    <row r="2651" customFormat="false" ht="15.8" hidden="false" customHeight="false" outlineLevel="0" collapsed="false">
      <c r="A2651" s="0" t="s">
        <v>1075</v>
      </c>
      <c r="B2651" s="0" t="s">
        <v>738</v>
      </c>
      <c r="C2651" s="0" t="s">
        <v>738</v>
      </c>
      <c r="D2651" s="0" t="n">
        <v>0.15</v>
      </c>
      <c r="E2651" s="7" t="n">
        <v>20</v>
      </c>
      <c r="F2651" s="7" t="n">
        <v>0</v>
      </c>
    </row>
    <row r="2652" customFormat="false" ht="15.8" hidden="false" customHeight="false" outlineLevel="0" collapsed="false">
      <c r="A2652" s="0" t="s">
        <v>1076</v>
      </c>
      <c r="B2652" s="0" t="s">
        <v>155</v>
      </c>
      <c r="C2652" s="0" t="s">
        <v>732</v>
      </c>
      <c r="D2652" s="0" t="n">
        <v>0.440340799048547</v>
      </c>
      <c r="E2652" s="7" t="n">
        <v>155.370449283051</v>
      </c>
      <c r="F2652" s="7" t="n">
        <v>0</v>
      </c>
    </row>
    <row r="2653" customFormat="false" ht="15.8" hidden="false" customHeight="false" outlineLevel="0" collapsed="false">
      <c r="A2653" s="0" t="s">
        <v>1076</v>
      </c>
      <c r="B2653" s="0" t="s">
        <v>155</v>
      </c>
      <c r="C2653" s="0" t="s">
        <v>734</v>
      </c>
      <c r="D2653" s="0" t="n">
        <v>0.0598706222134935</v>
      </c>
      <c r="E2653" s="7" t="n">
        <v>32.5289179552631</v>
      </c>
      <c r="F2653" s="7" t="n">
        <v>0</v>
      </c>
    </row>
    <row r="2654" customFormat="false" ht="15.8" hidden="false" customHeight="false" outlineLevel="0" collapsed="false">
      <c r="A2654" s="0" t="s">
        <v>1076</v>
      </c>
      <c r="B2654" s="0" t="s">
        <v>155</v>
      </c>
      <c r="C2654" s="0" t="s">
        <v>736</v>
      </c>
      <c r="D2654" s="0" t="n">
        <v>0.083818871098891</v>
      </c>
      <c r="E2654" s="7" t="n">
        <v>50.0819267993984</v>
      </c>
      <c r="F2654" s="7" t="n">
        <v>0</v>
      </c>
    </row>
    <row r="2655" customFormat="false" ht="15.8" hidden="false" customHeight="false" outlineLevel="0" collapsed="false">
      <c r="A2655" s="0" t="s">
        <v>1076</v>
      </c>
      <c r="B2655" s="0" t="s">
        <v>738</v>
      </c>
      <c r="C2655" s="0" t="s">
        <v>738</v>
      </c>
      <c r="D2655" s="0" t="n">
        <v>0.15</v>
      </c>
      <c r="E2655" s="7" t="n">
        <v>20</v>
      </c>
      <c r="F2655" s="7" t="n">
        <v>0</v>
      </c>
    </row>
    <row r="2656" customFormat="false" ht="15.8" hidden="false" customHeight="false" outlineLevel="0" collapsed="false">
      <c r="A2656" s="0" t="s">
        <v>1077</v>
      </c>
      <c r="B2656" s="0" t="s">
        <v>155</v>
      </c>
      <c r="C2656" s="0" t="s">
        <v>732</v>
      </c>
      <c r="D2656" s="0" t="n">
        <v>0.440340799048547</v>
      </c>
      <c r="E2656" s="7" t="n">
        <v>155.370449283051</v>
      </c>
      <c r="F2656" s="7" t="n">
        <v>0</v>
      </c>
    </row>
    <row r="2657" customFormat="false" ht="15.8" hidden="false" customHeight="false" outlineLevel="0" collapsed="false">
      <c r="A2657" s="0" t="s">
        <v>1077</v>
      </c>
      <c r="B2657" s="0" t="s">
        <v>155</v>
      </c>
      <c r="C2657" s="0" t="s">
        <v>734</v>
      </c>
      <c r="D2657" s="0" t="n">
        <v>0.0598706222134935</v>
      </c>
      <c r="E2657" s="7" t="n">
        <v>32.5289179552631</v>
      </c>
      <c r="F2657" s="7" t="n">
        <v>0</v>
      </c>
    </row>
    <row r="2658" customFormat="false" ht="15.8" hidden="false" customHeight="false" outlineLevel="0" collapsed="false">
      <c r="A2658" s="0" t="s">
        <v>1077</v>
      </c>
      <c r="B2658" s="0" t="s">
        <v>155</v>
      </c>
      <c r="C2658" s="0" t="s">
        <v>736</v>
      </c>
      <c r="D2658" s="0" t="n">
        <v>0.083818871098891</v>
      </c>
      <c r="E2658" s="7" t="n">
        <v>50.0819267993984</v>
      </c>
      <c r="F2658" s="7" t="n">
        <v>0</v>
      </c>
    </row>
    <row r="2659" customFormat="false" ht="15.8" hidden="false" customHeight="false" outlineLevel="0" collapsed="false">
      <c r="A2659" s="0" t="s">
        <v>1077</v>
      </c>
      <c r="B2659" s="0" t="s">
        <v>738</v>
      </c>
      <c r="C2659" s="0" t="s">
        <v>738</v>
      </c>
      <c r="D2659" s="0" t="n">
        <v>0.15</v>
      </c>
      <c r="E2659" s="7" t="n">
        <v>20</v>
      </c>
      <c r="F2659" s="7" t="n">
        <v>0</v>
      </c>
    </row>
    <row r="2660" customFormat="false" ht="15.8" hidden="false" customHeight="false" outlineLevel="0" collapsed="false">
      <c r="A2660" s="0" t="s">
        <v>1078</v>
      </c>
      <c r="B2660" s="0" t="s">
        <v>155</v>
      </c>
      <c r="C2660" s="0" t="s">
        <v>732</v>
      </c>
      <c r="D2660" s="0" t="n">
        <v>0.440340799048547</v>
      </c>
      <c r="E2660" s="7" t="n">
        <v>155.370449283051</v>
      </c>
      <c r="F2660" s="7" t="n">
        <v>0</v>
      </c>
    </row>
    <row r="2661" customFormat="false" ht="15.8" hidden="false" customHeight="false" outlineLevel="0" collapsed="false">
      <c r="A2661" s="0" t="s">
        <v>1078</v>
      </c>
      <c r="B2661" s="0" t="s">
        <v>155</v>
      </c>
      <c r="C2661" s="0" t="s">
        <v>734</v>
      </c>
      <c r="D2661" s="0" t="n">
        <v>0.0598706222134935</v>
      </c>
      <c r="E2661" s="7" t="n">
        <v>32.5289179552631</v>
      </c>
      <c r="F2661" s="7" t="n">
        <v>0</v>
      </c>
    </row>
    <row r="2662" customFormat="false" ht="15.8" hidden="false" customHeight="false" outlineLevel="0" collapsed="false">
      <c r="A2662" s="0" t="s">
        <v>1078</v>
      </c>
      <c r="B2662" s="0" t="s">
        <v>155</v>
      </c>
      <c r="C2662" s="0" t="s">
        <v>736</v>
      </c>
      <c r="D2662" s="0" t="n">
        <v>0.083818871098891</v>
      </c>
      <c r="E2662" s="7" t="n">
        <v>50.0819267993984</v>
      </c>
      <c r="F2662" s="7" t="n">
        <v>0</v>
      </c>
    </row>
    <row r="2663" customFormat="false" ht="15.8" hidden="false" customHeight="false" outlineLevel="0" collapsed="false">
      <c r="A2663" s="0" t="s">
        <v>1078</v>
      </c>
      <c r="B2663" s="0" t="s">
        <v>738</v>
      </c>
      <c r="C2663" s="0" t="s">
        <v>738</v>
      </c>
      <c r="D2663" s="0" t="n">
        <v>0.15</v>
      </c>
      <c r="E2663" s="7" t="n">
        <v>20</v>
      </c>
      <c r="F2663" s="7" t="n">
        <v>0</v>
      </c>
    </row>
    <row r="2664" customFormat="false" ht="15.8" hidden="false" customHeight="false" outlineLevel="0" collapsed="false">
      <c r="A2664" s="0" t="s">
        <v>597</v>
      </c>
      <c r="B2664" s="0" t="s">
        <v>155</v>
      </c>
      <c r="C2664" s="0" t="s">
        <v>734</v>
      </c>
      <c r="D2664" s="0" t="n">
        <v>0.134429756311784</v>
      </c>
      <c r="E2664" s="7" t="n">
        <v>48.9542485</v>
      </c>
      <c r="F2664" s="7" t="n">
        <v>171.5846409925</v>
      </c>
    </row>
    <row r="2665" customFormat="false" ht="15.8" hidden="false" customHeight="false" outlineLevel="0" collapsed="false">
      <c r="A2665" s="0" t="s">
        <v>597</v>
      </c>
      <c r="B2665" s="0" t="s">
        <v>239</v>
      </c>
      <c r="C2665" s="0" t="s">
        <v>735</v>
      </c>
      <c r="D2665" s="0" t="n">
        <v>0.067774145023839</v>
      </c>
      <c r="E2665" s="7" t="n">
        <v>58.7450982</v>
      </c>
      <c r="F2665" s="7" t="n">
        <v>171.5846409925</v>
      </c>
    </row>
    <row r="2666" customFormat="false" ht="15.8" hidden="false" customHeight="false" outlineLevel="0" collapsed="false">
      <c r="A2666" s="0" t="s">
        <v>597</v>
      </c>
      <c r="B2666" s="0" t="s">
        <v>155</v>
      </c>
      <c r="C2666" s="0" t="s">
        <v>736</v>
      </c>
      <c r="D2666" s="0" t="n">
        <v>0.188201658836498</v>
      </c>
      <c r="E2666" s="7" t="n">
        <v>74.41045759</v>
      </c>
      <c r="F2666" s="7" t="n">
        <v>505.4526140575</v>
      </c>
    </row>
    <row r="2667" customFormat="false" ht="15.8" hidden="false" customHeight="false" outlineLevel="0" collapsed="false">
      <c r="A2667" s="0" t="s">
        <v>597</v>
      </c>
      <c r="B2667" s="0" t="s">
        <v>239</v>
      </c>
      <c r="C2667" s="0" t="s">
        <v>737</v>
      </c>
      <c r="D2667" s="0" t="n">
        <v>0.0948838030333747</v>
      </c>
      <c r="E2667" s="7" t="n">
        <v>82.24313736</v>
      </c>
      <c r="F2667" s="7" t="n">
        <v>171.5846409925</v>
      </c>
    </row>
    <row r="2668" customFormat="false" ht="15.8" hidden="false" customHeight="false" outlineLevel="0" collapsed="false">
      <c r="A2668" s="0" t="s">
        <v>597</v>
      </c>
      <c r="B2668" s="0" t="s">
        <v>155</v>
      </c>
      <c r="C2668" s="0" t="s">
        <v>732</v>
      </c>
      <c r="D2668" s="0" t="n">
        <v>0.889842358565002</v>
      </c>
      <c r="E2668" s="7" t="n">
        <v>188.743790923333</v>
      </c>
      <c r="F2668" s="7" t="n">
        <v>3680.4526140575</v>
      </c>
    </row>
    <row r="2669" customFormat="false" ht="15.8" hidden="false" customHeight="false" outlineLevel="0" collapsed="false">
      <c r="A2669" s="0" t="s">
        <v>597</v>
      </c>
      <c r="B2669" s="0" t="s">
        <v>239</v>
      </c>
      <c r="C2669" s="0" t="s">
        <v>733</v>
      </c>
      <c r="D2669" s="0" t="n">
        <v>0.403760863971807</v>
      </c>
      <c r="E2669" s="7" t="n">
        <v>93.9098040266666</v>
      </c>
      <c r="F2669" s="7" t="n">
        <v>1231.5846409925</v>
      </c>
    </row>
    <row r="2670" customFormat="false" ht="15.8" hidden="false" customHeight="false" outlineLevel="0" collapsed="false">
      <c r="A2670" s="0" t="s">
        <v>597</v>
      </c>
      <c r="B2670" s="0" t="s">
        <v>738</v>
      </c>
      <c r="C2670" s="0" t="s">
        <v>738</v>
      </c>
      <c r="D2670" s="0" t="n">
        <v>0.15</v>
      </c>
      <c r="E2670" s="7" t="n">
        <v>20</v>
      </c>
      <c r="F2670" s="7" t="n">
        <v>0</v>
      </c>
    </row>
    <row r="2671" customFormat="false" ht="15.8" hidden="false" customHeight="false" outlineLevel="0" collapsed="false">
      <c r="A2671" s="0" t="s">
        <v>715</v>
      </c>
      <c r="B2671" s="0" t="s">
        <v>155</v>
      </c>
      <c r="C2671" s="0" t="s">
        <v>734</v>
      </c>
      <c r="D2671" s="0" t="n">
        <v>0.138767756373724</v>
      </c>
      <c r="E2671" s="7" t="n">
        <v>46.506536075</v>
      </c>
      <c r="F2671" s="7" t="n">
        <v>171.5846409925</v>
      </c>
    </row>
    <row r="2672" customFormat="false" ht="15.8" hidden="false" customHeight="false" outlineLevel="0" collapsed="false">
      <c r="A2672" s="0" t="s">
        <v>715</v>
      </c>
      <c r="B2672" s="0" t="s">
        <v>239</v>
      </c>
      <c r="C2672" s="0" t="s">
        <v>735</v>
      </c>
      <c r="D2672" s="0" t="n">
        <v>0.089561716827011</v>
      </c>
      <c r="E2672" s="7" t="n">
        <v>51.401960925</v>
      </c>
      <c r="F2672" s="7" t="n">
        <v>171.5846409925</v>
      </c>
    </row>
    <row r="2673" customFormat="false" ht="15.8" hidden="false" customHeight="false" outlineLevel="0" collapsed="false">
      <c r="A2673" s="0" t="s">
        <v>715</v>
      </c>
      <c r="B2673" s="0" t="s">
        <v>155</v>
      </c>
      <c r="C2673" s="0" t="s">
        <v>736</v>
      </c>
      <c r="D2673" s="0" t="n">
        <v>0.194274858923214</v>
      </c>
      <c r="E2673" s="7" t="n">
        <v>71.962745165</v>
      </c>
      <c r="F2673" s="7" t="n">
        <v>505.4526140575</v>
      </c>
    </row>
    <row r="2674" customFormat="false" ht="15.8" hidden="false" customHeight="false" outlineLevel="0" collapsed="false">
      <c r="A2674" s="0" t="s">
        <v>715</v>
      </c>
      <c r="B2674" s="0" t="s">
        <v>239</v>
      </c>
      <c r="C2674" s="0" t="s">
        <v>737</v>
      </c>
      <c r="D2674" s="0" t="n">
        <v>0.125386403557815</v>
      </c>
      <c r="E2674" s="7" t="n">
        <v>74.900000085</v>
      </c>
      <c r="F2674" s="7" t="n">
        <v>171.5846409925</v>
      </c>
    </row>
    <row r="2675" customFormat="false" ht="15.8" hidden="false" customHeight="false" outlineLevel="0" collapsed="false">
      <c r="A2675" s="0" t="s">
        <v>715</v>
      </c>
      <c r="B2675" s="0" t="s">
        <v>155</v>
      </c>
      <c r="C2675" s="0" t="s">
        <v>732</v>
      </c>
      <c r="D2675" s="0" t="n">
        <v>0.918557252592028</v>
      </c>
      <c r="E2675" s="7" t="n">
        <v>186.296078498333</v>
      </c>
      <c r="F2675" s="7" t="n">
        <v>3680.4526140575</v>
      </c>
    </row>
    <row r="2676" customFormat="false" ht="15.8" hidden="false" customHeight="false" outlineLevel="0" collapsed="false">
      <c r="A2676" s="0" t="s">
        <v>715</v>
      </c>
      <c r="B2676" s="0" t="s">
        <v>239</v>
      </c>
      <c r="C2676" s="0" t="s">
        <v>733</v>
      </c>
      <c r="D2676" s="0" t="n">
        <v>0.53355916407581</v>
      </c>
      <c r="E2676" s="7" t="n">
        <v>96.5666667516666</v>
      </c>
      <c r="F2676" s="7" t="n">
        <v>1231.5846409925</v>
      </c>
    </row>
    <row r="2677" customFormat="false" ht="15.8" hidden="false" customHeight="false" outlineLevel="0" collapsed="false">
      <c r="A2677" s="0" t="s">
        <v>715</v>
      </c>
      <c r="B2677" s="0" t="s">
        <v>738</v>
      </c>
      <c r="C2677" s="0" t="s">
        <v>738</v>
      </c>
      <c r="D2677" s="0" t="n">
        <v>0.15</v>
      </c>
      <c r="E2677" s="7" t="n">
        <v>20</v>
      </c>
      <c r="F2677" s="7" t="n">
        <v>0</v>
      </c>
    </row>
    <row r="2678" customFormat="false" ht="15.8" hidden="false" customHeight="false" outlineLevel="0" collapsed="false">
      <c r="A2678" s="0" t="s">
        <v>1079</v>
      </c>
      <c r="B2678" s="0" t="s">
        <v>155</v>
      </c>
      <c r="C2678" s="0" t="s">
        <v>732</v>
      </c>
      <c r="D2678" s="0" t="n">
        <v>0.440340799048547</v>
      </c>
      <c r="E2678" s="7" t="n">
        <v>155.370449283051</v>
      </c>
      <c r="F2678" s="7" t="n">
        <v>0</v>
      </c>
    </row>
    <row r="2679" customFormat="false" ht="15.8" hidden="false" customHeight="false" outlineLevel="0" collapsed="false">
      <c r="A2679" s="0" t="s">
        <v>1079</v>
      </c>
      <c r="B2679" s="0" t="s">
        <v>155</v>
      </c>
      <c r="C2679" s="0" t="s">
        <v>734</v>
      </c>
      <c r="D2679" s="0" t="n">
        <v>0.0598706222134935</v>
      </c>
      <c r="E2679" s="7" t="n">
        <v>32.5289179552631</v>
      </c>
      <c r="F2679" s="7" t="n">
        <v>0</v>
      </c>
    </row>
    <row r="2680" customFormat="false" ht="15.8" hidden="false" customHeight="false" outlineLevel="0" collapsed="false">
      <c r="A2680" s="0" t="s">
        <v>1079</v>
      </c>
      <c r="B2680" s="0" t="s">
        <v>155</v>
      </c>
      <c r="C2680" s="0" t="s">
        <v>736</v>
      </c>
      <c r="D2680" s="0" t="n">
        <v>0.083818871098891</v>
      </c>
      <c r="E2680" s="7" t="n">
        <v>50.0819267993984</v>
      </c>
      <c r="F2680" s="7" t="n">
        <v>0</v>
      </c>
    </row>
    <row r="2681" customFormat="false" ht="15.8" hidden="false" customHeight="false" outlineLevel="0" collapsed="false">
      <c r="A2681" s="0" t="s">
        <v>1079</v>
      </c>
      <c r="B2681" s="0" t="s">
        <v>738</v>
      </c>
      <c r="C2681" s="0" t="s">
        <v>738</v>
      </c>
      <c r="D2681" s="0" t="n">
        <v>0.15</v>
      </c>
      <c r="E2681" s="7" t="n">
        <v>20</v>
      </c>
      <c r="F2681" s="7" t="n">
        <v>0</v>
      </c>
    </row>
    <row r="2682" customFormat="false" ht="15.8" hidden="false" customHeight="false" outlineLevel="0" collapsed="false">
      <c r="A2682" s="0" t="s">
        <v>1080</v>
      </c>
      <c r="B2682" s="0" t="s">
        <v>155</v>
      </c>
      <c r="C2682" s="0" t="s">
        <v>732</v>
      </c>
      <c r="D2682" s="0" t="n">
        <v>0.440340799048547</v>
      </c>
      <c r="E2682" s="7" t="n">
        <v>155.370449283051</v>
      </c>
      <c r="F2682" s="7" t="n">
        <v>0</v>
      </c>
    </row>
    <row r="2683" customFormat="false" ht="15.8" hidden="false" customHeight="false" outlineLevel="0" collapsed="false">
      <c r="A2683" s="0" t="s">
        <v>1080</v>
      </c>
      <c r="B2683" s="0" t="s">
        <v>155</v>
      </c>
      <c r="C2683" s="0" t="s">
        <v>734</v>
      </c>
      <c r="D2683" s="0" t="n">
        <v>0.0598706222134935</v>
      </c>
      <c r="E2683" s="7" t="n">
        <v>32.5289179552631</v>
      </c>
      <c r="F2683" s="7" t="n">
        <v>0</v>
      </c>
    </row>
    <row r="2684" customFormat="false" ht="15.8" hidden="false" customHeight="false" outlineLevel="0" collapsed="false">
      <c r="A2684" s="0" t="s">
        <v>1080</v>
      </c>
      <c r="B2684" s="0" t="s">
        <v>155</v>
      </c>
      <c r="C2684" s="0" t="s">
        <v>736</v>
      </c>
      <c r="D2684" s="0" t="n">
        <v>0.083818871098891</v>
      </c>
      <c r="E2684" s="7" t="n">
        <v>50.0819267993984</v>
      </c>
      <c r="F2684" s="7" t="n">
        <v>0</v>
      </c>
    </row>
    <row r="2685" customFormat="false" ht="15.8" hidden="false" customHeight="false" outlineLevel="0" collapsed="false">
      <c r="A2685" s="0" t="s">
        <v>1080</v>
      </c>
      <c r="B2685" s="0" t="s">
        <v>738</v>
      </c>
      <c r="C2685" s="0" t="s">
        <v>738</v>
      </c>
      <c r="D2685" s="0" t="n">
        <v>0.15</v>
      </c>
      <c r="E2685" s="7" t="n">
        <v>20</v>
      </c>
      <c r="F2685" s="7" t="n">
        <v>0</v>
      </c>
    </row>
    <row r="2686" customFormat="false" ht="15.8" hidden="false" customHeight="false" outlineLevel="0" collapsed="false">
      <c r="A2686" s="0" t="s">
        <v>1081</v>
      </c>
      <c r="B2686" s="0" t="s">
        <v>155</v>
      </c>
      <c r="C2686" s="0" t="s">
        <v>732</v>
      </c>
      <c r="D2686" s="0" t="n">
        <v>0.440340799048547</v>
      </c>
      <c r="E2686" s="7" t="n">
        <v>155.370449283051</v>
      </c>
      <c r="F2686" s="7" t="n">
        <v>0</v>
      </c>
    </row>
    <row r="2687" customFormat="false" ht="15.8" hidden="false" customHeight="false" outlineLevel="0" collapsed="false">
      <c r="A2687" s="0" t="s">
        <v>1081</v>
      </c>
      <c r="B2687" s="0" t="s">
        <v>155</v>
      </c>
      <c r="C2687" s="0" t="s">
        <v>734</v>
      </c>
      <c r="D2687" s="0" t="n">
        <v>0.0598706222134935</v>
      </c>
      <c r="E2687" s="7" t="n">
        <v>32.5289179552631</v>
      </c>
      <c r="F2687" s="7" t="n">
        <v>0</v>
      </c>
    </row>
    <row r="2688" customFormat="false" ht="15.8" hidden="false" customHeight="false" outlineLevel="0" collapsed="false">
      <c r="A2688" s="0" t="s">
        <v>1081</v>
      </c>
      <c r="B2688" s="0" t="s">
        <v>155</v>
      </c>
      <c r="C2688" s="0" t="s">
        <v>736</v>
      </c>
      <c r="D2688" s="0" t="n">
        <v>0.083818871098891</v>
      </c>
      <c r="E2688" s="7" t="n">
        <v>50.0819267993984</v>
      </c>
      <c r="F2688" s="7" t="n">
        <v>0</v>
      </c>
    </row>
    <row r="2689" customFormat="false" ht="15.8" hidden="false" customHeight="false" outlineLevel="0" collapsed="false">
      <c r="A2689" s="0" t="s">
        <v>1081</v>
      </c>
      <c r="B2689" s="0" t="s">
        <v>738</v>
      </c>
      <c r="C2689" s="0" t="s">
        <v>738</v>
      </c>
      <c r="D2689" s="0" t="n">
        <v>0.15</v>
      </c>
      <c r="E2689" s="7" t="n">
        <v>20</v>
      </c>
      <c r="F2689" s="7" t="n">
        <v>0</v>
      </c>
    </row>
    <row r="2690" customFormat="false" ht="15.8" hidden="false" customHeight="false" outlineLevel="0" collapsed="false">
      <c r="A2690" s="0" t="s">
        <v>1082</v>
      </c>
      <c r="B2690" s="0" t="s">
        <v>155</v>
      </c>
      <c r="C2690" s="0" t="s">
        <v>732</v>
      </c>
      <c r="D2690" s="0" t="n">
        <v>0.440340799048547</v>
      </c>
      <c r="E2690" s="7" t="n">
        <v>155.370449283051</v>
      </c>
      <c r="F2690" s="7" t="n">
        <v>0</v>
      </c>
    </row>
    <row r="2691" customFormat="false" ht="15.8" hidden="false" customHeight="false" outlineLevel="0" collapsed="false">
      <c r="A2691" s="0" t="s">
        <v>1082</v>
      </c>
      <c r="B2691" s="0" t="s">
        <v>155</v>
      </c>
      <c r="C2691" s="0" t="s">
        <v>734</v>
      </c>
      <c r="D2691" s="0" t="n">
        <v>0.0598706222134935</v>
      </c>
      <c r="E2691" s="7" t="n">
        <v>32.5289179552631</v>
      </c>
      <c r="F2691" s="7" t="n">
        <v>0</v>
      </c>
    </row>
    <row r="2692" customFormat="false" ht="15.8" hidden="false" customHeight="false" outlineLevel="0" collapsed="false">
      <c r="A2692" s="0" t="s">
        <v>1082</v>
      </c>
      <c r="B2692" s="0" t="s">
        <v>155</v>
      </c>
      <c r="C2692" s="0" t="s">
        <v>736</v>
      </c>
      <c r="D2692" s="0" t="n">
        <v>0.083818871098891</v>
      </c>
      <c r="E2692" s="7" t="n">
        <v>50.0819267993984</v>
      </c>
      <c r="F2692" s="7" t="n">
        <v>0</v>
      </c>
    </row>
    <row r="2693" customFormat="false" ht="15.8" hidden="false" customHeight="false" outlineLevel="0" collapsed="false">
      <c r="A2693" s="0" t="s">
        <v>1082</v>
      </c>
      <c r="B2693" s="0" t="s">
        <v>738</v>
      </c>
      <c r="C2693" s="0" t="s">
        <v>738</v>
      </c>
      <c r="D2693" s="0" t="n">
        <v>0.15</v>
      </c>
      <c r="E2693" s="7" t="n">
        <v>20</v>
      </c>
      <c r="F2693" s="7" t="n">
        <v>0</v>
      </c>
    </row>
    <row r="2694" customFormat="false" ht="15.8" hidden="false" customHeight="false" outlineLevel="0" collapsed="false">
      <c r="A2694" s="0" t="s">
        <v>1083</v>
      </c>
      <c r="B2694" s="0" t="s">
        <v>155</v>
      </c>
      <c r="C2694" s="0" t="s">
        <v>732</v>
      </c>
      <c r="D2694" s="0" t="n">
        <v>0.440340799048547</v>
      </c>
      <c r="E2694" s="7" t="n">
        <v>155.370449283051</v>
      </c>
      <c r="F2694" s="7" t="n">
        <v>0</v>
      </c>
    </row>
    <row r="2695" customFormat="false" ht="15.8" hidden="false" customHeight="false" outlineLevel="0" collapsed="false">
      <c r="A2695" s="0" t="s">
        <v>1083</v>
      </c>
      <c r="B2695" s="0" t="s">
        <v>155</v>
      </c>
      <c r="C2695" s="0" t="s">
        <v>734</v>
      </c>
      <c r="D2695" s="0" t="n">
        <v>0.0598706222134935</v>
      </c>
      <c r="E2695" s="7" t="n">
        <v>32.5289179552631</v>
      </c>
      <c r="F2695" s="7" t="n">
        <v>0</v>
      </c>
    </row>
    <row r="2696" customFormat="false" ht="15.8" hidden="false" customHeight="false" outlineLevel="0" collapsed="false">
      <c r="A2696" s="0" t="s">
        <v>1083</v>
      </c>
      <c r="B2696" s="0" t="s">
        <v>155</v>
      </c>
      <c r="C2696" s="0" t="s">
        <v>736</v>
      </c>
      <c r="D2696" s="0" t="n">
        <v>0.083818871098891</v>
      </c>
      <c r="E2696" s="7" t="n">
        <v>50.0819267993984</v>
      </c>
      <c r="F2696" s="7" t="n">
        <v>0</v>
      </c>
    </row>
    <row r="2697" customFormat="false" ht="15.8" hidden="false" customHeight="false" outlineLevel="0" collapsed="false">
      <c r="A2697" s="0" t="s">
        <v>1083</v>
      </c>
      <c r="B2697" s="0" t="s">
        <v>738</v>
      </c>
      <c r="C2697" s="0" t="s">
        <v>738</v>
      </c>
      <c r="D2697" s="0" t="n">
        <v>0.15</v>
      </c>
      <c r="E2697" s="7" t="n">
        <v>20</v>
      </c>
      <c r="F2697" s="7" t="n">
        <v>0</v>
      </c>
    </row>
    <row r="2698" customFormat="false" ht="15.8" hidden="false" customHeight="false" outlineLevel="0" collapsed="false">
      <c r="A2698" s="0" t="s">
        <v>595</v>
      </c>
      <c r="B2698" s="0" t="s">
        <v>155</v>
      </c>
      <c r="C2698" s="0" t="s">
        <v>734</v>
      </c>
      <c r="D2698" s="0" t="n">
        <v>0.13450014522043</v>
      </c>
      <c r="E2698" s="7" t="n">
        <v>48.9542485</v>
      </c>
      <c r="F2698" s="7" t="n">
        <v>171.5846409925</v>
      </c>
    </row>
    <row r="2699" customFormat="false" ht="15.8" hidden="false" customHeight="false" outlineLevel="0" collapsed="false">
      <c r="A2699" s="0" t="s">
        <v>595</v>
      </c>
      <c r="B2699" s="0" t="s">
        <v>239</v>
      </c>
      <c r="C2699" s="0" t="s">
        <v>735</v>
      </c>
      <c r="D2699" s="0" t="n">
        <v>0.0675086613411858</v>
      </c>
      <c r="E2699" s="7" t="n">
        <v>58.7450982</v>
      </c>
      <c r="F2699" s="7" t="n">
        <v>171.5846409925</v>
      </c>
    </row>
    <row r="2700" customFormat="false" ht="15.8" hidden="false" customHeight="false" outlineLevel="0" collapsed="false">
      <c r="A2700" s="0" t="s">
        <v>595</v>
      </c>
      <c r="B2700" s="0" t="s">
        <v>155</v>
      </c>
      <c r="C2700" s="0" t="s">
        <v>736</v>
      </c>
      <c r="D2700" s="0" t="n">
        <v>0.188300203308601</v>
      </c>
      <c r="E2700" s="7" t="n">
        <v>74.41045759</v>
      </c>
      <c r="F2700" s="7" t="n">
        <v>505.4526140575</v>
      </c>
    </row>
    <row r="2701" customFormat="false" ht="15.8" hidden="false" customHeight="false" outlineLevel="0" collapsed="false">
      <c r="A2701" s="0" t="s">
        <v>595</v>
      </c>
      <c r="B2701" s="0" t="s">
        <v>239</v>
      </c>
      <c r="C2701" s="0" t="s">
        <v>737</v>
      </c>
      <c r="D2701" s="0" t="n">
        <v>0.0945121258776601</v>
      </c>
      <c r="E2701" s="7" t="n">
        <v>82.24313736</v>
      </c>
      <c r="F2701" s="7" t="n">
        <v>171.5846409925</v>
      </c>
    </row>
    <row r="2702" customFormat="false" ht="15.8" hidden="false" customHeight="false" outlineLevel="0" collapsed="false">
      <c r="A2702" s="0" t="s">
        <v>595</v>
      </c>
      <c r="B2702" s="0" t="s">
        <v>155</v>
      </c>
      <c r="C2702" s="0" t="s">
        <v>732</v>
      </c>
      <c r="D2702" s="0" t="n">
        <v>0.890308289875184</v>
      </c>
      <c r="E2702" s="7" t="n">
        <v>188.743790923333</v>
      </c>
      <c r="F2702" s="7" t="n">
        <v>3680.4526140575</v>
      </c>
    </row>
    <row r="2703" customFormat="false" ht="15.8" hidden="false" customHeight="false" outlineLevel="0" collapsed="false">
      <c r="A2703" s="0" t="s">
        <v>595</v>
      </c>
      <c r="B2703" s="0" t="s">
        <v>239</v>
      </c>
      <c r="C2703" s="0" t="s">
        <v>733</v>
      </c>
      <c r="D2703" s="0" t="n">
        <v>0.402179259053873</v>
      </c>
      <c r="E2703" s="7" t="n">
        <v>93.9098040266666</v>
      </c>
      <c r="F2703" s="7" t="n">
        <v>1231.5846409925</v>
      </c>
    </row>
    <row r="2704" customFormat="false" ht="15.8" hidden="false" customHeight="false" outlineLevel="0" collapsed="false">
      <c r="A2704" s="0" t="s">
        <v>595</v>
      </c>
      <c r="B2704" s="0" t="s">
        <v>738</v>
      </c>
      <c r="C2704" s="0" t="s">
        <v>738</v>
      </c>
      <c r="D2704" s="0" t="n">
        <v>0.15</v>
      </c>
      <c r="E2704" s="7" t="n">
        <v>20</v>
      </c>
      <c r="F2704" s="7" t="n">
        <v>0</v>
      </c>
    </row>
    <row r="2705" customFormat="false" ht="15.8" hidden="false" customHeight="false" outlineLevel="0" collapsed="false">
      <c r="A2705" s="0" t="s">
        <v>713</v>
      </c>
      <c r="B2705" s="0" t="s">
        <v>155</v>
      </c>
      <c r="C2705" s="0" t="s">
        <v>734</v>
      </c>
      <c r="D2705" s="0" t="n">
        <v>0.138820320699222</v>
      </c>
      <c r="E2705" s="7" t="n">
        <v>46.506536075</v>
      </c>
      <c r="F2705" s="7" t="n">
        <v>171.5846409925</v>
      </c>
    </row>
    <row r="2706" customFormat="false" ht="15.8" hidden="false" customHeight="false" outlineLevel="0" collapsed="false">
      <c r="A2706" s="0" t="s">
        <v>713</v>
      </c>
      <c r="B2706" s="0" t="s">
        <v>239</v>
      </c>
      <c r="C2706" s="0" t="s">
        <v>735</v>
      </c>
      <c r="D2706" s="0" t="n">
        <v>0.0892183699102169</v>
      </c>
      <c r="E2706" s="7" t="n">
        <v>51.401960925</v>
      </c>
      <c r="F2706" s="7" t="n">
        <v>171.5846409925</v>
      </c>
    </row>
    <row r="2707" customFormat="false" ht="15.8" hidden="false" customHeight="false" outlineLevel="0" collapsed="false">
      <c r="A2707" s="0" t="s">
        <v>713</v>
      </c>
      <c r="B2707" s="0" t="s">
        <v>155</v>
      </c>
      <c r="C2707" s="0" t="s">
        <v>736</v>
      </c>
      <c r="D2707" s="0" t="n">
        <v>0.194348448978911</v>
      </c>
      <c r="E2707" s="7" t="n">
        <v>71.962745165</v>
      </c>
      <c r="F2707" s="7" t="n">
        <v>505.4526140575</v>
      </c>
    </row>
    <row r="2708" customFormat="false" ht="15.8" hidden="false" customHeight="false" outlineLevel="0" collapsed="false">
      <c r="A2708" s="0" t="s">
        <v>713</v>
      </c>
      <c r="B2708" s="0" t="s">
        <v>239</v>
      </c>
      <c r="C2708" s="0" t="s">
        <v>737</v>
      </c>
      <c r="D2708" s="0" t="n">
        <v>0.124905717874304</v>
      </c>
      <c r="E2708" s="7" t="n">
        <v>74.900000085</v>
      </c>
      <c r="F2708" s="7" t="n">
        <v>171.5846409925</v>
      </c>
    </row>
    <row r="2709" customFormat="false" ht="15.8" hidden="false" customHeight="false" outlineLevel="0" collapsed="false">
      <c r="A2709" s="0" t="s">
        <v>713</v>
      </c>
      <c r="B2709" s="0" t="s">
        <v>155</v>
      </c>
      <c r="C2709" s="0" t="s">
        <v>732</v>
      </c>
      <c r="D2709" s="0" t="n">
        <v>0.918905196117784</v>
      </c>
      <c r="E2709" s="7" t="n">
        <v>186.296078498333</v>
      </c>
      <c r="F2709" s="7" t="n">
        <v>3680.4526140575</v>
      </c>
    </row>
    <row r="2710" customFormat="false" ht="15.8" hidden="false" customHeight="false" outlineLevel="0" collapsed="false">
      <c r="A2710" s="0" t="s">
        <v>713</v>
      </c>
      <c r="B2710" s="0" t="s">
        <v>239</v>
      </c>
      <c r="C2710" s="0" t="s">
        <v>733</v>
      </c>
      <c r="D2710" s="0" t="n">
        <v>0.531513693082143</v>
      </c>
      <c r="E2710" s="7" t="n">
        <v>96.5666667516666</v>
      </c>
      <c r="F2710" s="7" t="n">
        <v>1231.5846409925</v>
      </c>
    </row>
    <row r="2711" customFormat="false" ht="15.8" hidden="false" customHeight="false" outlineLevel="0" collapsed="false">
      <c r="A2711" s="0" t="s">
        <v>713</v>
      </c>
      <c r="B2711" s="0" t="s">
        <v>738</v>
      </c>
      <c r="C2711" s="0" t="s">
        <v>738</v>
      </c>
      <c r="D2711" s="0" t="n">
        <v>0.15</v>
      </c>
      <c r="E2711" s="7" t="n">
        <v>20</v>
      </c>
      <c r="F2711" s="7" t="n">
        <v>0</v>
      </c>
    </row>
    <row r="2712" customFormat="false" ht="15.8" hidden="false" customHeight="false" outlineLevel="0" collapsed="false">
      <c r="A2712" s="0" t="s">
        <v>1084</v>
      </c>
      <c r="B2712" s="0" t="s">
        <v>155</v>
      </c>
      <c r="C2712" s="0" t="s">
        <v>732</v>
      </c>
      <c r="D2712" s="0" t="n">
        <v>0.440340799048547</v>
      </c>
      <c r="E2712" s="7" t="n">
        <v>155.370449283051</v>
      </c>
      <c r="F2712" s="7" t="n">
        <v>0</v>
      </c>
    </row>
    <row r="2713" customFormat="false" ht="15.8" hidden="false" customHeight="false" outlineLevel="0" collapsed="false">
      <c r="A2713" s="0" t="s">
        <v>1084</v>
      </c>
      <c r="B2713" s="0" t="s">
        <v>155</v>
      </c>
      <c r="C2713" s="0" t="s">
        <v>734</v>
      </c>
      <c r="D2713" s="0" t="n">
        <v>0.0598706222134935</v>
      </c>
      <c r="E2713" s="7" t="n">
        <v>32.5289179552631</v>
      </c>
      <c r="F2713" s="7" t="n">
        <v>0</v>
      </c>
    </row>
    <row r="2714" customFormat="false" ht="15.8" hidden="false" customHeight="false" outlineLevel="0" collapsed="false">
      <c r="A2714" s="0" t="s">
        <v>1084</v>
      </c>
      <c r="B2714" s="0" t="s">
        <v>155</v>
      </c>
      <c r="C2714" s="0" t="s">
        <v>736</v>
      </c>
      <c r="D2714" s="0" t="n">
        <v>0.083818871098891</v>
      </c>
      <c r="E2714" s="7" t="n">
        <v>50.0819267993984</v>
      </c>
      <c r="F2714" s="7" t="n">
        <v>0</v>
      </c>
    </row>
    <row r="2715" customFormat="false" ht="15.8" hidden="false" customHeight="false" outlineLevel="0" collapsed="false">
      <c r="A2715" s="0" t="s">
        <v>1084</v>
      </c>
      <c r="B2715" s="0" t="s">
        <v>738</v>
      </c>
      <c r="C2715" s="0" t="s">
        <v>738</v>
      </c>
      <c r="D2715" s="0" t="n">
        <v>0.15</v>
      </c>
      <c r="E2715" s="7" t="n">
        <v>20</v>
      </c>
      <c r="F2715" s="7" t="n">
        <v>0</v>
      </c>
    </row>
    <row r="2716" customFormat="false" ht="15.8" hidden="false" customHeight="false" outlineLevel="0" collapsed="false">
      <c r="A2716" s="0" t="s">
        <v>1085</v>
      </c>
      <c r="B2716" s="0" t="s">
        <v>155</v>
      </c>
      <c r="C2716" s="0" t="s">
        <v>732</v>
      </c>
      <c r="D2716" s="0" t="n">
        <v>0.440340799048547</v>
      </c>
      <c r="E2716" s="7" t="n">
        <v>155.370449283051</v>
      </c>
      <c r="F2716" s="7" t="n">
        <v>0</v>
      </c>
    </row>
    <row r="2717" customFormat="false" ht="15.8" hidden="false" customHeight="false" outlineLevel="0" collapsed="false">
      <c r="A2717" s="0" t="s">
        <v>1085</v>
      </c>
      <c r="B2717" s="0" t="s">
        <v>155</v>
      </c>
      <c r="C2717" s="0" t="s">
        <v>734</v>
      </c>
      <c r="D2717" s="0" t="n">
        <v>0.0598706222134935</v>
      </c>
      <c r="E2717" s="7" t="n">
        <v>32.5289179552631</v>
      </c>
      <c r="F2717" s="7" t="n">
        <v>0</v>
      </c>
    </row>
    <row r="2718" customFormat="false" ht="15.8" hidden="false" customHeight="false" outlineLevel="0" collapsed="false">
      <c r="A2718" s="0" t="s">
        <v>1085</v>
      </c>
      <c r="B2718" s="0" t="s">
        <v>155</v>
      </c>
      <c r="C2718" s="0" t="s">
        <v>736</v>
      </c>
      <c r="D2718" s="0" t="n">
        <v>0.083818871098891</v>
      </c>
      <c r="E2718" s="7" t="n">
        <v>50.0819267993984</v>
      </c>
      <c r="F2718" s="7" t="n">
        <v>0</v>
      </c>
    </row>
    <row r="2719" customFormat="false" ht="15.8" hidden="false" customHeight="false" outlineLevel="0" collapsed="false">
      <c r="A2719" s="0" t="s">
        <v>1085</v>
      </c>
      <c r="B2719" s="0" t="s">
        <v>738</v>
      </c>
      <c r="C2719" s="0" t="s">
        <v>738</v>
      </c>
      <c r="D2719" s="0" t="n">
        <v>0.15</v>
      </c>
      <c r="E2719" s="7" t="n">
        <v>20</v>
      </c>
      <c r="F2719" s="7" t="n">
        <v>0</v>
      </c>
    </row>
    <row r="2720" customFormat="false" ht="15.8" hidden="false" customHeight="false" outlineLevel="0" collapsed="false">
      <c r="A2720" s="0" t="s">
        <v>1086</v>
      </c>
      <c r="B2720" s="0" t="s">
        <v>155</v>
      </c>
      <c r="C2720" s="0" t="s">
        <v>732</v>
      </c>
      <c r="D2720" s="0" t="n">
        <v>0.440340799048547</v>
      </c>
      <c r="E2720" s="7" t="n">
        <v>155.370449283051</v>
      </c>
      <c r="F2720" s="7" t="n">
        <v>0</v>
      </c>
    </row>
    <row r="2721" customFormat="false" ht="15.8" hidden="false" customHeight="false" outlineLevel="0" collapsed="false">
      <c r="A2721" s="0" t="s">
        <v>1086</v>
      </c>
      <c r="B2721" s="0" t="s">
        <v>155</v>
      </c>
      <c r="C2721" s="0" t="s">
        <v>734</v>
      </c>
      <c r="D2721" s="0" t="n">
        <v>0.0598706222134935</v>
      </c>
      <c r="E2721" s="7" t="n">
        <v>32.5289179552631</v>
      </c>
      <c r="F2721" s="7" t="n">
        <v>0</v>
      </c>
    </row>
    <row r="2722" customFormat="false" ht="15.8" hidden="false" customHeight="false" outlineLevel="0" collapsed="false">
      <c r="A2722" s="0" t="s">
        <v>1086</v>
      </c>
      <c r="B2722" s="0" t="s">
        <v>155</v>
      </c>
      <c r="C2722" s="0" t="s">
        <v>736</v>
      </c>
      <c r="D2722" s="0" t="n">
        <v>0.083818871098891</v>
      </c>
      <c r="E2722" s="7" t="n">
        <v>50.0819267993984</v>
      </c>
      <c r="F2722" s="7" t="n">
        <v>0</v>
      </c>
    </row>
    <row r="2723" customFormat="false" ht="15.8" hidden="false" customHeight="false" outlineLevel="0" collapsed="false">
      <c r="A2723" s="0" t="s">
        <v>1086</v>
      </c>
      <c r="B2723" s="0" t="s">
        <v>738</v>
      </c>
      <c r="C2723" s="0" t="s">
        <v>738</v>
      </c>
      <c r="D2723" s="0" t="n">
        <v>0.15</v>
      </c>
      <c r="E2723" s="7" t="n">
        <v>20</v>
      </c>
      <c r="F2723" s="7" t="n">
        <v>0</v>
      </c>
    </row>
    <row r="2724" customFormat="false" ht="15.8" hidden="false" customHeight="false" outlineLevel="0" collapsed="false">
      <c r="A2724" s="0" t="s">
        <v>1087</v>
      </c>
      <c r="B2724" s="0" t="s">
        <v>155</v>
      </c>
      <c r="C2724" s="0" t="s">
        <v>732</v>
      </c>
      <c r="D2724" s="0" t="n">
        <v>0.440340799048547</v>
      </c>
      <c r="E2724" s="7" t="n">
        <v>155.370449283051</v>
      </c>
      <c r="F2724" s="7" t="n">
        <v>0</v>
      </c>
    </row>
    <row r="2725" customFormat="false" ht="15.8" hidden="false" customHeight="false" outlineLevel="0" collapsed="false">
      <c r="A2725" s="0" t="s">
        <v>1087</v>
      </c>
      <c r="B2725" s="0" t="s">
        <v>155</v>
      </c>
      <c r="C2725" s="0" t="s">
        <v>734</v>
      </c>
      <c r="D2725" s="0" t="n">
        <v>0.0598706222134935</v>
      </c>
      <c r="E2725" s="7" t="n">
        <v>32.5289179552631</v>
      </c>
      <c r="F2725" s="7" t="n">
        <v>0</v>
      </c>
    </row>
    <row r="2726" customFormat="false" ht="15.8" hidden="false" customHeight="false" outlineLevel="0" collapsed="false">
      <c r="A2726" s="0" t="s">
        <v>1087</v>
      </c>
      <c r="B2726" s="0" t="s">
        <v>155</v>
      </c>
      <c r="C2726" s="0" t="s">
        <v>736</v>
      </c>
      <c r="D2726" s="0" t="n">
        <v>0.083818871098891</v>
      </c>
      <c r="E2726" s="7" t="n">
        <v>50.0819267993984</v>
      </c>
      <c r="F2726" s="7" t="n">
        <v>0</v>
      </c>
    </row>
    <row r="2727" customFormat="false" ht="15.8" hidden="false" customHeight="false" outlineLevel="0" collapsed="false">
      <c r="A2727" s="0" t="s">
        <v>1087</v>
      </c>
      <c r="B2727" s="0" t="s">
        <v>738</v>
      </c>
      <c r="C2727" s="0" t="s">
        <v>738</v>
      </c>
      <c r="D2727" s="0" t="n">
        <v>0.15</v>
      </c>
      <c r="E2727" s="7" t="n">
        <v>20</v>
      </c>
      <c r="F2727" s="7" t="n">
        <v>0</v>
      </c>
    </row>
    <row r="2728" customFormat="false" ht="15.8" hidden="false" customHeight="false" outlineLevel="0" collapsed="false">
      <c r="A2728" s="0" t="s">
        <v>1088</v>
      </c>
      <c r="B2728" s="0" t="s">
        <v>155</v>
      </c>
      <c r="C2728" s="0" t="s">
        <v>732</v>
      </c>
      <c r="D2728" s="0" t="n">
        <v>0.440340799048547</v>
      </c>
      <c r="E2728" s="7" t="n">
        <v>155.370449283051</v>
      </c>
      <c r="F2728" s="7" t="n">
        <v>0</v>
      </c>
    </row>
    <row r="2729" customFormat="false" ht="15.8" hidden="false" customHeight="false" outlineLevel="0" collapsed="false">
      <c r="A2729" s="0" t="s">
        <v>1088</v>
      </c>
      <c r="B2729" s="0" t="s">
        <v>155</v>
      </c>
      <c r="C2729" s="0" t="s">
        <v>734</v>
      </c>
      <c r="D2729" s="0" t="n">
        <v>0.0598706222134935</v>
      </c>
      <c r="E2729" s="7" t="n">
        <v>32.5289179552631</v>
      </c>
      <c r="F2729" s="7" t="n">
        <v>0</v>
      </c>
    </row>
    <row r="2730" customFormat="false" ht="15.8" hidden="false" customHeight="false" outlineLevel="0" collapsed="false">
      <c r="A2730" s="0" t="s">
        <v>1088</v>
      </c>
      <c r="B2730" s="0" t="s">
        <v>155</v>
      </c>
      <c r="C2730" s="0" t="s">
        <v>736</v>
      </c>
      <c r="D2730" s="0" t="n">
        <v>0.083818871098891</v>
      </c>
      <c r="E2730" s="7" t="n">
        <v>50.0819267993984</v>
      </c>
      <c r="F2730" s="7" t="n">
        <v>0</v>
      </c>
    </row>
    <row r="2731" customFormat="false" ht="15.8" hidden="false" customHeight="false" outlineLevel="0" collapsed="false">
      <c r="A2731" s="0" t="s">
        <v>1088</v>
      </c>
      <c r="B2731" s="0" t="s">
        <v>738</v>
      </c>
      <c r="C2731" s="0" t="s">
        <v>738</v>
      </c>
      <c r="D2731" s="0" t="n">
        <v>0.15</v>
      </c>
      <c r="E2731" s="7" t="n">
        <v>20</v>
      </c>
      <c r="F2731" s="7" t="n">
        <v>0</v>
      </c>
    </row>
    <row r="2732" customFormat="false" ht="15.8" hidden="false" customHeight="false" outlineLevel="0" collapsed="false">
      <c r="A2732" s="0" t="s">
        <v>596</v>
      </c>
      <c r="B2732" s="0" t="s">
        <v>155</v>
      </c>
      <c r="C2732" s="0" t="s">
        <v>734</v>
      </c>
      <c r="D2732" s="0" t="n">
        <v>0.134471102610893</v>
      </c>
      <c r="E2732" s="7" t="n">
        <v>48.9542485</v>
      </c>
      <c r="F2732" s="7" t="n">
        <v>171.5846409925</v>
      </c>
    </row>
    <row r="2733" customFormat="false" ht="15.8" hidden="false" customHeight="false" outlineLevel="0" collapsed="false">
      <c r="A2733" s="0" t="s">
        <v>596</v>
      </c>
      <c r="B2733" s="0" t="s">
        <v>239</v>
      </c>
      <c r="C2733" s="0" t="s">
        <v>735</v>
      </c>
      <c r="D2733" s="0" t="n">
        <v>0.0676144702067046</v>
      </c>
      <c r="E2733" s="7" t="n">
        <v>58.7450982</v>
      </c>
      <c r="F2733" s="7" t="n">
        <v>171.5846409925</v>
      </c>
    </row>
    <row r="2734" customFormat="false" ht="15.8" hidden="false" customHeight="false" outlineLevel="0" collapsed="false">
      <c r="A2734" s="0" t="s">
        <v>596</v>
      </c>
      <c r="B2734" s="0" t="s">
        <v>155</v>
      </c>
      <c r="C2734" s="0" t="s">
        <v>736</v>
      </c>
      <c r="D2734" s="0" t="n">
        <v>0.18825954365525</v>
      </c>
      <c r="E2734" s="7" t="n">
        <v>74.41045759</v>
      </c>
      <c r="F2734" s="7" t="n">
        <v>505.4526140575</v>
      </c>
    </row>
    <row r="2735" customFormat="false" ht="15.8" hidden="false" customHeight="false" outlineLevel="0" collapsed="false">
      <c r="A2735" s="0" t="s">
        <v>596</v>
      </c>
      <c r="B2735" s="0" t="s">
        <v>239</v>
      </c>
      <c r="C2735" s="0" t="s">
        <v>737</v>
      </c>
      <c r="D2735" s="0" t="n">
        <v>0.0946602582893864</v>
      </c>
      <c r="E2735" s="7" t="n">
        <v>82.24313736</v>
      </c>
      <c r="F2735" s="7" t="n">
        <v>171.5846409925</v>
      </c>
    </row>
    <row r="2736" customFormat="false" ht="15.8" hidden="false" customHeight="false" outlineLevel="0" collapsed="false">
      <c r="A2736" s="0" t="s">
        <v>596</v>
      </c>
      <c r="B2736" s="0" t="s">
        <v>155</v>
      </c>
      <c r="C2736" s="0" t="s">
        <v>732</v>
      </c>
      <c r="D2736" s="0" t="n">
        <v>0.890116045651302</v>
      </c>
      <c r="E2736" s="7" t="n">
        <v>188.743790923333</v>
      </c>
      <c r="F2736" s="7" t="n">
        <v>3680.4526140575</v>
      </c>
    </row>
    <row r="2737" customFormat="false" ht="15.8" hidden="false" customHeight="false" outlineLevel="0" collapsed="false">
      <c r="A2737" s="0" t="s">
        <v>596</v>
      </c>
      <c r="B2737" s="0" t="s">
        <v>239</v>
      </c>
      <c r="C2737" s="0" t="s">
        <v>733</v>
      </c>
      <c r="D2737" s="0" t="n">
        <v>0.40280960974207</v>
      </c>
      <c r="E2737" s="7" t="n">
        <v>93.9098040266666</v>
      </c>
      <c r="F2737" s="7" t="n">
        <v>1231.5846409925</v>
      </c>
    </row>
    <row r="2738" customFormat="false" ht="15.8" hidden="false" customHeight="false" outlineLevel="0" collapsed="false">
      <c r="A2738" s="0" t="s">
        <v>596</v>
      </c>
      <c r="B2738" s="0" t="s">
        <v>738</v>
      </c>
      <c r="C2738" s="0" t="s">
        <v>738</v>
      </c>
      <c r="D2738" s="0" t="n">
        <v>0.15</v>
      </c>
      <c r="E2738" s="7" t="n">
        <v>20</v>
      </c>
      <c r="F2738" s="7" t="n">
        <v>0</v>
      </c>
    </row>
    <row r="2739" customFormat="false" ht="15.8" hidden="false" customHeight="false" outlineLevel="0" collapsed="false">
      <c r="A2739" s="0" t="s">
        <v>714</v>
      </c>
      <c r="B2739" s="0" t="s">
        <v>155</v>
      </c>
      <c r="C2739" s="0" t="s">
        <v>734</v>
      </c>
      <c r="D2739" s="0" t="n">
        <v>0.138799580244981</v>
      </c>
      <c r="E2739" s="7" t="n">
        <v>46.506536075</v>
      </c>
      <c r="F2739" s="7" t="n">
        <v>171.5846409925</v>
      </c>
    </row>
    <row r="2740" customFormat="false" ht="15.8" hidden="false" customHeight="false" outlineLevel="0" collapsed="false">
      <c r="A2740" s="0" t="s">
        <v>714</v>
      </c>
      <c r="B2740" s="0" t="s">
        <v>239</v>
      </c>
      <c r="C2740" s="0" t="s">
        <v>735</v>
      </c>
      <c r="D2740" s="0" t="n">
        <v>0.0893548256332117</v>
      </c>
      <c r="E2740" s="7" t="n">
        <v>51.401960925</v>
      </c>
      <c r="F2740" s="7" t="n">
        <v>171.5846409925</v>
      </c>
    </row>
    <row r="2741" customFormat="false" ht="15.8" hidden="false" customHeight="false" outlineLevel="0" collapsed="false">
      <c r="A2741" s="0" t="s">
        <v>714</v>
      </c>
      <c r="B2741" s="0" t="s">
        <v>155</v>
      </c>
      <c r="C2741" s="0" t="s">
        <v>736</v>
      </c>
      <c r="D2741" s="0" t="n">
        <v>0.194319412342974</v>
      </c>
      <c r="E2741" s="7" t="n">
        <v>71.962745165</v>
      </c>
      <c r="F2741" s="7" t="n">
        <v>505.4526140575</v>
      </c>
    </row>
    <row r="2742" customFormat="false" ht="15.8" hidden="false" customHeight="false" outlineLevel="0" collapsed="false">
      <c r="A2742" s="0" t="s">
        <v>714</v>
      </c>
      <c r="B2742" s="0" t="s">
        <v>239</v>
      </c>
      <c r="C2742" s="0" t="s">
        <v>737</v>
      </c>
      <c r="D2742" s="0" t="n">
        <v>0.125096755886496</v>
      </c>
      <c r="E2742" s="7" t="n">
        <v>74.900000085</v>
      </c>
      <c r="F2742" s="7" t="n">
        <v>171.5846409925</v>
      </c>
    </row>
    <row r="2743" customFormat="false" ht="15.8" hidden="false" customHeight="false" outlineLevel="0" collapsed="false">
      <c r="A2743" s="0" t="s">
        <v>714</v>
      </c>
      <c r="B2743" s="0" t="s">
        <v>155</v>
      </c>
      <c r="C2743" s="0" t="s">
        <v>732</v>
      </c>
      <c r="D2743" s="0" t="n">
        <v>0.918767907058977</v>
      </c>
      <c r="E2743" s="7" t="n">
        <v>186.296078498333</v>
      </c>
      <c r="F2743" s="7" t="n">
        <v>3680.4526140575</v>
      </c>
    </row>
    <row r="2744" customFormat="false" ht="15.8" hidden="false" customHeight="false" outlineLevel="0" collapsed="false">
      <c r="A2744" s="0" t="s">
        <v>714</v>
      </c>
      <c r="B2744" s="0" t="s">
        <v>239</v>
      </c>
      <c r="C2744" s="0" t="s">
        <v>733</v>
      </c>
      <c r="D2744" s="0" t="n">
        <v>0.532326620793602</v>
      </c>
      <c r="E2744" s="7" t="n">
        <v>96.5666667516666</v>
      </c>
      <c r="F2744" s="7" t="n">
        <v>1231.5846409925</v>
      </c>
    </row>
    <row r="2745" customFormat="false" ht="15.8" hidden="false" customHeight="false" outlineLevel="0" collapsed="false">
      <c r="A2745" s="0" t="s">
        <v>714</v>
      </c>
      <c r="B2745" s="0" t="s">
        <v>738</v>
      </c>
      <c r="C2745" s="0" t="s">
        <v>738</v>
      </c>
      <c r="D2745" s="0" t="n">
        <v>0.15</v>
      </c>
      <c r="E2745" s="7" t="n">
        <v>20</v>
      </c>
      <c r="F2745" s="7" t="n">
        <v>0</v>
      </c>
    </row>
    <row r="2746" customFormat="false" ht="15.8" hidden="false" customHeight="false" outlineLevel="0" collapsed="false">
      <c r="A2746" s="0" t="s">
        <v>1089</v>
      </c>
      <c r="B2746" s="0" t="s">
        <v>155</v>
      </c>
      <c r="C2746" s="0" t="s">
        <v>732</v>
      </c>
      <c r="D2746" s="0" t="n">
        <v>0.440340799048547</v>
      </c>
      <c r="E2746" s="7" t="n">
        <v>155.370449283051</v>
      </c>
      <c r="F2746" s="7" t="n">
        <v>0</v>
      </c>
    </row>
    <row r="2747" customFormat="false" ht="15.8" hidden="false" customHeight="false" outlineLevel="0" collapsed="false">
      <c r="A2747" s="0" t="s">
        <v>1089</v>
      </c>
      <c r="B2747" s="0" t="s">
        <v>155</v>
      </c>
      <c r="C2747" s="0" t="s">
        <v>734</v>
      </c>
      <c r="D2747" s="0" t="n">
        <v>0.0598706222134935</v>
      </c>
      <c r="E2747" s="7" t="n">
        <v>32.5289179552631</v>
      </c>
      <c r="F2747" s="7" t="n">
        <v>0</v>
      </c>
    </row>
    <row r="2748" customFormat="false" ht="15.8" hidden="false" customHeight="false" outlineLevel="0" collapsed="false">
      <c r="A2748" s="0" t="s">
        <v>1089</v>
      </c>
      <c r="B2748" s="0" t="s">
        <v>155</v>
      </c>
      <c r="C2748" s="0" t="s">
        <v>736</v>
      </c>
      <c r="D2748" s="0" t="n">
        <v>0.083818871098891</v>
      </c>
      <c r="E2748" s="7" t="n">
        <v>50.0819267993984</v>
      </c>
      <c r="F2748" s="7" t="n">
        <v>0</v>
      </c>
    </row>
    <row r="2749" customFormat="false" ht="15.8" hidden="false" customHeight="false" outlineLevel="0" collapsed="false">
      <c r="A2749" s="0" t="s">
        <v>1089</v>
      </c>
      <c r="B2749" s="0" t="s">
        <v>738</v>
      </c>
      <c r="C2749" s="0" t="s">
        <v>738</v>
      </c>
      <c r="D2749" s="0" t="n">
        <v>0.15</v>
      </c>
      <c r="E2749" s="7" t="n">
        <v>20</v>
      </c>
      <c r="F2749" s="7" t="n">
        <v>0</v>
      </c>
    </row>
    <row r="2750" customFormat="false" ht="15.8" hidden="false" customHeight="false" outlineLevel="0" collapsed="false">
      <c r="A2750" s="0" t="s">
        <v>1090</v>
      </c>
      <c r="B2750" s="0" t="s">
        <v>155</v>
      </c>
      <c r="C2750" s="0" t="s">
        <v>732</v>
      </c>
      <c r="D2750" s="0" t="n">
        <v>0.440340799048547</v>
      </c>
      <c r="E2750" s="7" t="n">
        <v>155.370449283051</v>
      </c>
      <c r="F2750" s="7" t="n">
        <v>0</v>
      </c>
    </row>
    <row r="2751" customFormat="false" ht="15.8" hidden="false" customHeight="false" outlineLevel="0" collapsed="false">
      <c r="A2751" s="0" t="s">
        <v>1090</v>
      </c>
      <c r="B2751" s="0" t="s">
        <v>155</v>
      </c>
      <c r="C2751" s="0" t="s">
        <v>734</v>
      </c>
      <c r="D2751" s="0" t="n">
        <v>0.0598706222134935</v>
      </c>
      <c r="E2751" s="7" t="n">
        <v>32.5289179552631</v>
      </c>
      <c r="F2751" s="7" t="n">
        <v>0</v>
      </c>
    </row>
    <row r="2752" customFormat="false" ht="15.8" hidden="false" customHeight="false" outlineLevel="0" collapsed="false">
      <c r="A2752" s="0" t="s">
        <v>1090</v>
      </c>
      <c r="B2752" s="0" t="s">
        <v>155</v>
      </c>
      <c r="C2752" s="0" t="s">
        <v>736</v>
      </c>
      <c r="D2752" s="0" t="n">
        <v>0.083818871098891</v>
      </c>
      <c r="E2752" s="7" t="n">
        <v>50.0819267993984</v>
      </c>
      <c r="F2752" s="7" t="n">
        <v>0</v>
      </c>
    </row>
    <row r="2753" customFormat="false" ht="15.8" hidden="false" customHeight="false" outlineLevel="0" collapsed="false">
      <c r="A2753" s="0" t="s">
        <v>1090</v>
      </c>
      <c r="B2753" s="0" t="s">
        <v>738</v>
      </c>
      <c r="C2753" s="0" t="s">
        <v>738</v>
      </c>
      <c r="D2753" s="0" t="n">
        <v>0.15</v>
      </c>
      <c r="E2753" s="7" t="n">
        <v>20</v>
      </c>
      <c r="F2753" s="7" t="n">
        <v>0</v>
      </c>
    </row>
    <row r="2754" customFormat="false" ht="15.8" hidden="false" customHeight="false" outlineLevel="0" collapsed="false">
      <c r="A2754" s="0" t="s">
        <v>1091</v>
      </c>
      <c r="B2754" s="0" t="s">
        <v>155</v>
      </c>
      <c r="C2754" s="0" t="s">
        <v>732</v>
      </c>
      <c r="D2754" s="0" t="n">
        <v>0.440340799048547</v>
      </c>
      <c r="E2754" s="7" t="n">
        <v>155.370449283051</v>
      </c>
      <c r="F2754" s="7" t="n">
        <v>0</v>
      </c>
    </row>
    <row r="2755" customFormat="false" ht="15.8" hidden="false" customHeight="false" outlineLevel="0" collapsed="false">
      <c r="A2755" s="0" t="s">
        <v>1091</v>
      </c>
      <c r="B2755" s="0" t="s">
        <v>155</v>
      </c>
      <c r="C2755" s="0" t="s">
        <v>734</v>
      </c>
      <c r="D2755" s="0" t="n">
        <v>0.0598706222134935</v>
      </c>
      <c r="E2755" s="7" t="n">
        <v>32.5289179552631</v>
      </c>
      <c r="F2755" s="7" t="n">
        <v>0</v>
      </c>
    </row>
    <row r="2756" customFormat="false" ht="15.8" hidden="false" customHeight="false" outlineLevel="0" collapsed="false">
      <c r="A2756" s="0" t="s">
        <v>1091</v>
      </c>
      <c r="B2756" s="0" t="s">
        <v>155</v>
      </c>
      <c r="C2756" s="0" t="s">
        <v>736</v>
      </c>
      <c r="D2756" s="0" t="n">
        <v>0.083818871098891</v>
      </c>
      <c r="E2756" s="7" t="n">
        <v>50.0819267993984</v>
      </c>
      <c r="F2756" s="7" t="n">
        <v>0</v>
      </c>
    </row>
    <row r="2757" customFormat="false" ht="15.8" hidden="false" customHeight="false" outlineLevel="0" collapsed="false">
      <c r="A2757" s="0" t="s">
        <v>1091</v>
      </c>
      <c r="B2757" s="0" t="s">
        <v>738</v>
      </c>
      <c r="C2757" s="0" t="s">
        <v>738</v>
      </c>
      <c r="D2757" s="0" t="n">
        <v>0.15</v>
      </c>
      <c r="E2757" s="7" t="n">
        <v>20</v>
      </c>
      <c r="F2757" s="7" t="n">
        <v>0</v>
      </c>
    </row>
    <row r="2758" customFormat="false" ht="15.8" hidden="false" customHeight="false" outlineLevel="0" collapsed="false">
      <c r="A2758" s="0" t="s">
        <v>1092</v>
      </c>
      <c r="B2758" s="0" t="s">
        <v>155</v>
      </c>
      <c r="C2758" s="0" t="s">
        <v>732</v>
      </c>
      <c r="D2758" s="0" t="n">
        <v>0.440340799048547</v>
      </c>
      <c r="E2758" s="7" t="n">
        <v>155.370449283051</v>
      </c>
      <c r="F2758" s="7" t="n">
        <v>0</v>
      </c>
    </row>
    <row r="2759" customFormat="false" ht="15.8" hidden="false" customHeight="false" outlineLevel="0" collapsed="false">
      <c r="A2759" s="0" t="s">
        <v>1092</v>
      </c>
      <c r="B2759" s="0" t="s">
        <v>155</v>
      </c>
      <c r="C2759" s="0" t="s">
        <v>734</v>
      </c>
      <c r="D2759" s="0" t="n">
        <v>0.0598706222134935</v>
      </c>
      <c r="E2759" s="7" t="n">
        <v>32.5289179552631</v>
      </c>
      <c r="F2759" s="7" t="n">
        <v>0</v>
      </c>
    </row>
    <row r="2760" customFormat="false" ht="15.8" hidden="false" customHeight="false" outlineLevel="0" collapsed="false">
      <c r="A2760" s="0" t="s">
        <v>1092</v>
      </c>
      <c r="B2760" s="0" t="s">
        <v>155</v>
      </c>
      <c r="C2760" s="0" t="s">
        <v>736</v>
      </c>
      <c r="D2760" s="0" t="n">
        <v>0.083818871098891</v>
      </c>
      <c r="E2760" s="7" t="n">
        <v>50.0819267993984</v>
      </c>
      <c r="F2760" s="7" t="n">
        <v>0</v>
      </c>
    </row>
    <row r="2761" customFormat="false" ht="15.8" hidden="false" customHeight="false" outlineLevel="0" collapsed="false">
      <c r="A2761" s="0" t="s">
        <v>1092</v>
      </c>
      <c r="B2761" s="0" t="s">
        <v>738</v>
      </c>
      <c r="C2761" s="0" t="s">
        <v>738</v>
      </c>
      <c r="D2761" s="0" t="n">
        <v>0.15</v>
      </c>
      <c r="E2761" s="7" t="n">
        <v>20</v>
      </c>
      <c r="F2761" s="7" t="n">
        <v>0</v>
      </c>
    </row>
    <row r="2762" customFormat="false" ht="15.8" hidden="false" customHeight="false" outlineLevel="0" collapsed="false">
      <c r="A2762" s="0" t="s">
        <v>1093</v>
      </c>
      <c r="B2762" s="0" t="s">
        <v>155</v>
      </c>
      <c r="C2762" s="0" t="s">
        <v>732</v>
      </c>
      <c r="D2762" s="0" t="n">
        <v>0.440340799048547</v>
      </c>
      <c r="E2762" s="7" t="n">
        <v>155.370449283051</v>
      </c>
      <c r="F2762" s="7" t="n">
        <v>0</v>
      </c>
    </row>
    <row r="2763" customFormat="false" ht="15.8" hidden="false" customHeight="false" outlineLevel="0" collapsed="false">
      <c r="A2763" s="0" t="s">
        <v>1093</v>
      </c>
      <c r="B2763" s="0" t="s">
        <v>155</v>
      </c>
      <c r="C2763" s="0" t="s">
        <v>734</v>
      </c>
      <c r="D2763" s="0" t="n">
        <v>0.0598706222134935</v>
      </c>
      <c r="E2763" s="7" t="n">
        <v>32.5289179552631</v>
      </c>
      <c r="F2763" s="7" t="n">
        <v>0</v>
      </c>
    </row>
    <row r="2764" customFormat="false" ht="15.8" hidden="false" customHeight="false" outlineLevel="0" collapsed="false">
      <c r="A2764" s="0" t="s">
        <v>1093</v>
      </c>
      <c r="B2764" s="0" t="s">
        <v>155</v>
      </c>
      <c r="C2764" s="0" t="s">
        <v>736</v>
      </c>
      <c r="D2764" s="0" t="n">
        <v>0.083818871098891</v>
      </c>
      <c r="E2764" s="7" t="n">
        <v>50.0819267993984</v>
      </c>
      <c r="F2764" s="7" t="n">
        <v>0</v>
      </c>
    </row>
    <row r="2765" customFormat="false" ht="15.8" hidden="false" customHeight="false" outlineLevel="0" collapsed="false">
      <c r="A2765" s="0" t="s">
        <v>1093</v>
      </c>
      <c r="B2765" s="0" t="s">
        <v>738</v>
      </c>
      <c r="C2765" s="0" t="s">
        <v>738</v>
      </c>
      <c r="D2765" s="0" t="n">
        <v>0.15</v>
      </c>
      <c r="E2765" s="7" t="n">
        <v>20</v>
      </c>
      <c r="F2765" s="7" t="n">
        <v>0</v>
      </c>
    </row>
    <row r="2766" customFormat="false" ht="15.8" hidden="false" customHeight="false" outlineLevel="0" collapsed="false">
      <c r="A2766" s="0" t="s">
        <v>598</v>
      </c>
      <c r="B2766" s="0" t="s">
        <v>155</v>
      </c>
      <c r="C2766" s="0" t="s">
        <v>734</v>
      </c>
      <c r="D2766" s="0" t="n">
        <v>0.138901257341412</v>
      </c>
      <c r="E2766" s="7" t="n">
        <v>48.545604</v>
      </c>
      <c r="F2766" s="7" t="n">
        <v>170.15234202</v>
      </c>
    </row>
    <row r="2767" customFormat="false" ht="15.8" hidden="false" customHeight="false" outlineLevel="0" collapsed="false">
      <c r="A2767" s="0" t="s">
        <v>598</v>
      </c>
      <c r="B2767" s="0" t="s">
        <v>239</v>
      </c>
      <c r="C2767" s="0" t="s">
        <v>735</v>
      </c>
      <c r="D2767" s="0" t="n">
        <v>0.109567038028995</v>
      </c>
      <c r="E2767" s="7" t="n">
        <v>58.2547248</v>
      </c>
      <c r="F2767" s="7" t="n">
        <v>170.15234202</v>
      </c>
    </row>
    <row r="2768" customFormat="false" ht="15.8" hidden="false" customHeight="false" outlineLevel="0" collapsed="false">
      <c r="A2768" s="0" t="s">
        <v>598</v>
      </c>
      <c r="B2768" s="0" t="s">
        <v>155</v>
      </c>
      <c r="C2768" s="0" t="s">
        <v>736</v>
      </c>
      <c r="D2768" s="0" t="n">
        <v>0.194461760277977</v>
      </c>
      <c r="E2768" s="7" t="n">
        <v>73.78931808</v>
      </c>
      <c r="F2768" s="7" t="n">
        <v>501.2333613</v>
      </c>
    </row>
    <row r="2769" customFormat="false" ht="15.8" hidden="false" customHeight="false" outlineLevel="0" collapsed="false">
      <c r="A2769" s="0" t="s">
        <v>598</v>
      </c>
      <c r="B2769" s="0" t="s">
        <v>239</v>
      </c>
      <c r="C2769" s="0" t="s">
        <v>737</v>
      </c>
      <c r="D2769" s="0" t="n">
        <v>0.153393853240593</v>
      </c>
      <c r="E2769" s="7" t="n">
        <v>81.55661472</v>
      </c>
      <c r="F2769" s="7" t="n">
        <v>170.15234202</v>
      </c>
    </row>
    <row r="2770" customFormat="false" ht="15.8" hidden="false" customHeight="false" outlineLevel="0" collapsed="false">
      <c r="A2770" s="0" t="s">
        <v>598</v>
      </c>
      <c r="B2770" s="0" t="s">
        <v>155</v>
      </c>
      <c r="C2770" s="0" t="s">
        <v>732</v>
      </c>
      <c r="D2770" s="0" t="n">
        <v>0.91944094694079</v>
      </c>
      <c r="E2770" s="7" t="n">
        <v>199.773913890598</v>
      </c>
      <c r="F2770" s="7" t="n">
        <v>3676.2333613</v>
      </c>
    </row>
    <row r="2771" customFormat="false" ht="15.8" hidden="false" customHeight="false" outlineLevel="0" collapsed="false">
      <c r="A2771" s="0" t="s">
        <v>598</v>
      </c>
      <c r="B2771" s="0" t="s">
        <v>239</v>
      </c>
      <c r="C2771" s="0" t="s">
        <v>733</v>
      </c>
      <c r="D2771" s="0" t="n">
        <v>0.652739801023799</v>
      </c>
      <c r="E2771" s="7" t="n">
        <v>96.7693177927908</v>
      </c>
      <c r="F2771" s="7" t="n">
        <v>1230.15234202</v>
      </c>
    </row>
    <row r="2772" customFormat="false" ht="15.8" hidden="false" customHeight="false" outlineLevel="0" collapsed="false">
      <c r="A2772" s="0" t="s">
        <v>598</v>
      </c>
      <c r="B2772" s="0" t="s">
        <v>738</v>
      </c>
      <c r="C2772" s="0" t="s">
        <v>738</v>
      </c>
      <c r="D2772" s="0" t="n">
        <v>0.15</v>
      </c>
      <c r="E2772" s="7" t="n">
        <v>20</v>
      </c>
      <c r="F2772" s="7" t="n">
        <v>0</v>
      </c>
    </row>
    <row r="2773" customFormat="false" ht="15.8" hidden="false" customHeight="false" outlineLevel="0" collapsed="false">
      <c r="A2773" s="0" t="s">
        <v>716</v>
      </c>
      <c r="B2773" s="0" t="s">
        <v>155</v>
      </c>
      <c r="C2773" s="0" t="s">
        <v>734</v>
      </c>
      <c r="D2773" s="0" t="n">
        <v>0.143513460655043</v>
      </c>
      <c r="E2773" s="7" t="n">
        <v>46.1183238</v>
      </c>
      <c r="F2773" s="7" t="n">
        <v>170.15234202</v>
      </c>
    </row>
    <row r="2774" customFormat="false" ht="15.8" hidden="false" customHeight="false" outlineLevel="0" collapsed="false">
      <c r="A2774" s="0" t="s">
        <v>716</v>
      </c>
      <c r="B2774" s="0" t="s">
        <v>239</v>
      </c>
      <c r="C2774" s="0" t="s">
        <v>735</v>
      </c>
      <c r="D2774" s="0" t="n">
        <v>0.124451042508132</v>
      </c>
      <c r="E2774" s="7" t="n">
        <v>50.9728842</v>
      </c>
      <c r="F2774" s="7" t="n">
        <v>170.15234202</v>
      </c>
    </row>
    <row r="2775" customFormat="false" ht="15.8" hidden="false" customHeight="false" outlineLevel="0" collapsed="false">
      <c r="A2775" s="0" t="s">
        <v>716</v>
      </c>
      <c r="B2775" s="0" t="s">
        <v>155</v>
      </c>
      <c r="C2775" s="0" t="s">
        <v>736</v>
      </c>
      <c r="D2775" s="0" t="n">
        <v>0.20091884491706</v>
      </c>
      <c r="E2775" s="7" t="n">
        <v>71.36203788</v>
      </c>
      <c r="F2775" s="7" t="n">
        <v>501.2333613</v>
      </c>
    </row>
    <row r="2776" customFormat="false" ht="15.8" hidden="false" customHeight="false" outlineLevel="0" collapsed="false">
      <c r="A2776" s="0" t="s">
        <v>716</v>
      </c>
      <c r="B2776" s="0" t="s">
        <v>239</v>
      </c>
      <c r="C2776" s="0" t="s">
        <v>737</v>
      </c>
      <c r="D2776" s="0" t="n">
        <v>0.174231459511385</v>
      </c>
      <c r="E2776" s="7" t="n">
        <v>74.27477412</v>
      </c>
      <c r="F2776" s="7" t="n">
        <v>170.15234202</v>
      </c>
    </row>
    <row r="2777" customFormat="false" ht="15.8" hidden="false" customHeight="false" outlineLevel="0" collapsed="false">
      <c r="A2777" s="0" t="s">
        <v>716</v>
      </c>
      <c r="B2777" s="0" t="s">
        <v>155</v>
      </c>
      <c r="C2777" s="0" t="s">
        <v>732</v>
      </c>
      <c r="D2777" s="0" t="n">
        <v>0.949970897953001</v>
      </c>
      <c r="E2777" s="7" t="n">
        <v>197.179682360277</v>
      </c>
      <c r="F2777" s="7" t="n">
        <v>3676.2333613</v>
      </c>
    </row>
    <row r="2778" customFormat="false" ht="15.8" hidden="false" customHeight="false" outlineLevel="0" collapsed="false">
      <c r="A2778" s="0" t="s">
        <v>716</v>
      </c>
      <c r="B2778" s="0" t="s">
        <v>239</v>
      </c>
      <c r="C2778" s="0" t="s">
        <v>733</v>
      </c>
      <c r="D2778" s="0" t="n">
        <v>0.741410466005892</v>
      </c>
      <c r="E2778" s="7" t="n">
        <v>102.432573174069</v>
      </c>
      <c r="F2778" s="7" t="n">
        <v>1230.15234202</v>
      </c>
    </row>
    <row r="2779" customFormat="false" ht="15.8" hidden="false" customHeight="false" outlineLevel="0" collapsed="false">
      <c r="A2779" s="0" t="s">
        <v>716</v>
      </c>
      <c r="B2779" s="0" t="s">
        <v>738</v>
      </c>
      <c r="C2779" s="0" t="s">
        <v>738</v>
      </c>
      <c r="D2779" s="0" t="n">
        <v>0.15</v>
      </c>
      <c r="E2779" s="7" t="n">
        <v>20</v>
      </c>
      <c r="F2779" s="7" t="n">
        <v>0</v>
      </c>
    </row>
    <row r="2780" customFormat="false" ht="15.8" hidden="false" customHeight="false" outlineLevel="0" collapsed="false">
      <c r="A2780" s="0" t="s">
        <v>1094</v>
      </c>
      <c r="B2780" s="0" t="s">
        <v>155</v>
      </c>
      <c r="C2780" s="0" t="s">
        <v>732</v>
      </c>
      <c r="D2780" s="0" t="n">
        <v>0.440340799048547</v>
      </c>
      <c r="E2780" s="7" t="n">
        <v>155.370449283051</v>
      </c>
      <c r="F2780" s="7" t="n">
        <v>0</v>
      </c>
    </row>
    <row r="2781" customFormat="false" ht="15.8" hidden="false" customHeight="false" outlineLevel="0" collapsed="false">
      <c r="A2781" s="0" t="s">
        <v>1094</v>
      </c>
      <c r="B2781" s="0" t="s">
        <v>155</v>
      </c>
      <c r="C2781" s="0" t="s">
        <v>734</v>
      </c>
      <c r="D2781" s="0" t="n">
        <v>0.0598706222134935</v>
      </c>
      <c r="E2781" s="7" t="n">
        <v>32.5289179552631</v>
      </c>
      <c r="F2781" s="7" t="n">
        <v>0</v>
      </c>
    </row>
    <row r="2782" customFormat="false" ht="15.8" hidden="false" customHeight="false" outlineLevel="0" collapsed="false">
      <c r="A2782" s="0" t="s">
        <v>1094</v>
      </c>
      <c r="B2782" s="0" t="s">
        <v>155</v>
      </c>
      <c r="C2782" s="0" t="s">
        <v>736</v>
      </c>
      <c r="D2782" s="0" t="n">
        <v>0.083818871098891</v>
      </c>
      <c r="E2782" s="7" t="n">
        <v>50.0819267993984</v>
      </c>
      <c r="F2782" s="7" t="n">
        <v>0</v>
      </c>
    </row>
    <row r="2783" customFormat="false" ht="15.8" hidden="false" customHeight="false" outlineLevel="0" collapsed="false">
      <c r="A2783" s="0" t="s">
        <v>1094</v>
      </c>
      <c r="B2783" s="0" t="s">
        <v>738</v>
      </c>
      <c r="C2783" s="0" t="s">
        <v>738</v>
      </c>
      <c r="D2783" s="0" t="n">
        <v>0.15</v>
      </c>
      <c r="E2783" s="7" t="n">
        <v>20</v>
      </c>
      <c r="F2783" s="7" t="n">
        <v>0</v>
      </c>
    </row>
    <row r="2784" customFormat="false" ht="15.8" hidden="false" customHeight="false" outlineLevel="0" collapsed="false">
      <c r="A2784" s="0" t="s">
        <v>1095</v>
      </c>
      <c r="B2784" s="0" t="s">
        <v>155</v>
      </c>
      <c r="C2784" s="0" t="s">
        <v>732</v>
      </c>
      <c r="D2784" s="0" t="n">
        <v>0.440340799048547</v>
      </c>
      <c r="E2784" s="7" t="n">
        <v>155.370449283051</v>
      </c>
      <c r="F2784" s="7" t="n">
        <v>0</v>
      </c>
    </row>
    <row r="2785" customFormat="false" ht="15.8" hidden="false" customHeight="false" outlineLevel="0" collapsed="false">
      <c r="A2785" s="0" t="s">
        <v>1095</v>
      </c>
      <c r="B2785" s="0" t="s">
        <v>155</v>
      </c>
      <c r="C2785" s="0" t="s">
        <v>734</v>
      </c>
      <c r="D2785" s="0" t="n">
        <v>0.0598706222134935</v>
      </c>
      <c r="E2785" s="7" t="n">
        <v>32.5289179552631</v>
      </c>
      <c r="F2785" s="7" t="n">
        <v>0</v>
      </c>
    </row>
    <row r="2786" customFormat="false" ht="15.8" hidden="false" customHeight="false" outlineLevel="0" collapsed="false">
      <c r="A2786" s="0" t="s">
        <v>1095</v>
      </c>
      <c r="B2786" s="0" t="s">
        <v>155</v>
      </c>
      <c r="C2786" s="0" t="s">
        <v>736</v>
      </c>
      <c r="D2786" s="0" t="n">
        <v>0.083818871098891</v>
      </c>
      <c r="E2786" s="7" t="n">
        <v>50.0819267993984</v>
      </c>
      <c r="F2786" s="7" t="n">
        <v>0</v>
      </c>
    </row>
    <row r="2787" customFormat="false" ht="15.8" hidden="false" customHeight="false" outlineLevel="0" collapsed="false">
      <c r="A2787" s="0" t="s">
        <v>1095</v>
      </c>
      <c r="B2787" s="0" t="s">
        <v>738</v>
      </c>
      <c r="C2787" s="0" t="s">
        <v>738</v>
      </c>
      <c r="D2787" s="0" t="n">
        <v>0.15</v>
      </c>
      <c r="E2787" s="7" t="n">
        <v>20</v>
      </c>
      <c r="F2787" s="7" t="n">
        <v>0</v>
      </c>
    </row>
    <row r="2788" customFormat="false" ht="15.8" hidden="false" customHeight="false" outlineLevel="0" collapsed="false">
      <c r="A2788" s="0" t="s">
        <v>1096</v>
      </c>
      <c r="B2788" s="0" t="s">
        <v>155</v>
      </c>
      <c r="C2788" s="0" t="s">
        <v>732</v>
      </c>
      <c r="D2788" s="0" t="n">
        <v>0.440340799048547</v>
      </c>
      <c r="E2788" s="7" t="n">
        <v>155.370449283051</v>
      </c>
      <c r="F2788" s="7" t="n">
        <v>0</v>
      </c>
    </row>
    <row r="2789" customFormat="false" ht="15.8" hidden="false" customHeight="false" outlineLevel="0" collapsed="false">
      <c r="A2789" s="0" t="s">
        <v>1096</v>
      </c>
      <c r="B2789" s="0" t="s">
        <v>155</v>
      </c>
      <c r="C2789" s="0" t="s">
        <v>734</v>
      </c>
      <c r="D2789" s="0" t="n">
        <v>0.0598706222134935</v>
      </c>
      <c r="E2789" s="7" t="n">
        <v>32.5289179552631</v>
      </c>
      <c r="F2789" s="7" t="n">
        <v>0</v>
      </c>
    </row>
    <row r="2790" customFormat="false" ht="15.8" hidden="false" customHeight="false" outlineLevel="0" collapsed="false">
      <c r="A2790" s="0" t="s">
        <v>1096</v>
      </c>
      <c r="B2790" s="0" t="s">
        <v>155</v>
      </c>
      <c r="C2790" s="0" t="s">
        <v>736</v>
      </c>
      <c r="D2790" s="0" t="n">
        <v>0.083818871098891</v>
      </c>
      <c r="E2790" s="7" t="n">
        <v>50.0819267993984</v>
      </c>
      <c r="F2790" s="7" t="n">
        <v>0</v>
      </c>
    </row>
    <row r="2791" customFormat="false" ht="15.8" hidden="false" customHeight="false" outlineLevel="0" collapsed="false">
      <c r="A2791" s="0" t="s">
        <v>1096</v>
      </c>
      <c r="B2791" s="0" t="s">
        <v>738</v>
      </c>
      <c r="C2791" s="0" t="s">
        <v>738</v>
      </c>
      <c r="D2791" s="0" t="n">
        <v>0.15</v>
      </c>
      <c r="E2791" s="7" t="n">
        <v>20</v>
      </c>
      <c r="F2791" s="7" t="n">
        <v>0</v>
      </c>
    </row>
    <row r="2792" customFormat="false" ht="15.8" hidden="false" customHeight="false" outlineLevel="0" collapsed="false">
      <c r="A2792" s="0" t="s">
        <v>1097</v>
      </c>
      <c r="B2792" s="0" t="s">
        <v>155</v>
      </c>
      <c r="C2792" s="0" t="s">
        <v>732</v>
      </c>
      <c r="D2792" s="0" t="n">
        <v>0.440340799048547</v>
      </c>
      <c r="E2792" s="7" t="n">
        <v>155.370449283051</v>
      </c>
      <c r="F2792" s="7" t="n">
        <v>0</v>
      </c>
    </row>
    <row r="2793" customFormat="false" ht="15.8" hidden="false" customHeight="false" outlineLevel="0" collapsed="false">
      <c r="A2793" s="0" t="s">
        <v>1097</v>
      </c>
      <c r="B2793" s="0" t="s">
        <v>155</v>
      </c>
      <c r="C2793" s="0" t="s">
        <v>734</v>
      </c>
      <c r="D2793" s="0" t="n">
        <v>0.0598706222134935</v>
      </c>
      <c r="E2793" s="7" t="n">
        <v>32.5289179552631</v>
      </c>
      <c r="F2793" s="7" t="n">
        <v>0</v>
      </c>
    </row>
    <row r="2794" customFormat="false" ht="15.8" hidden="false" customHeight="false" outlineLevel="0" collapsed="false">
      <c r="A2794" s="0" t="s">
        <v>1097</v>
      </c>
      <c r="B2794" s="0" t="s">
        <v>155</v>
      </c>
      <c r="C2794" s="0" t="s">
        <v>736</v>
      </c>
      <c r="D2794" s="0" t="n">
        <v>0.083818871098891</v>
      </c>
      <c r="E2794" s="7" t="n">
        <v>50.0819267993984</v>
      </c>
      <c r="F2794" s="7" t="n">
        <v>0</v>
      </c>
    </row>
    <row r="2795" customFormat="false" ht="15.8" hidden="false" customHeight="false" outlineLevel="0" collapsed="false">
      <c r="A2795" s="0" t="s">
        <v>1097</v>
      </c>
      <c r="B2795" s="0" t="s">
        <v>738</v>
      </c>
      <c r="C2795" s="0" t="s">
        <v>738</v>
      </c>
      <c r="D2795" s="0" t="n">
        <v>0.15</v>
      </c>
      <c r="E2795" s="7" t="n">
        <v>20</v>
      </c>
      <c r="F2795" s="7" t="n">
        <v>0</v>
      </c>
    </row>
    <row r="2796" customFormat="false" ht="15.8" hidden="false" customHeight="false" outlineLevel="0" collapsed="false">
      <c r="A2796" s="0" t="s">
        <v>1098</v>
      </c>
      <c r="B2796" s="0" t="s">
        <v>155</v>
      </c>
      <c r="C2796" s="0" t="s">
        <v>732</v>
      </c>
      <c r="D2796" s="0" t="n">
        <v>0.440340799048547</v>
      </c>
      <c r="E2796" s="7" t="n">
        <v>155.370449283051</v>
      </c>
      <c r="F2796" s="7" t="n">
        <v>0</v>
      </c>
    </row>
    <row r="2797" customFormat="false" ht="15.8" hidden="false" customHeight="false" outlineLevel="0" collapsed="false">
      <c r="A2797" s="0" t="s">
        <v>1098</v>
      </c>
      <c r="B2797" s="0" t="s">
        <v>155</v>
      </c>
      <c r="C2797" s="0" t="s">
        <v>734</v>
      </c>
      <c r="D2797" s="0" t="n">
        <v>0.0598706222134935</v>
      </c>
      <c r="E2797" s="7" t="n">
        <v>32.5289179552631</v>
      </c>
      <c r="F2797" s="7" t="n">
        <v>0</v>
      </c>
    </row>
    <row r="2798" customFormat="false" ht="15.8" hidden="false" customHeight="false" outlineLevel="0" collapsed="false">
      <c r="A2798" s="0" t="s">
        <v>1098</v>
      </c>
      <c r="B2798" s="0" t="s">
        <v>155</v>
      </c>
      <c r="C2798" s="0" t="s">
        <v>736</v>
      </c>
      <c r="D2798" s="0" t="n">
        <v>0.083818871098891</v>
      </c>
      <c r="E2798" s="7" t="n">
        <v>50.0819267993984</v>
      </c>
      <c r="F2798" s="7" t="n">
        <v>0</v>
      </c>
    </row>
    <row r="2799" customFormat="false" ht="15.8" hidden="false" customHeight="false" outlineLevel="0" collapsed="false">
      <c r="A2799" s="0" t="s">
        <v>1098</v>
      </c>
      <c r="B2799" s="0" t="s">
        <v>738</v>
      </c>
      <c r="C2799" s="0" t="s">
        <v>738</v>
      </c>
      <c r="D2799" s="0" t="n">
        <v>0.15</v>
      </c>
      <c r="E2799" s="7" t="n">
        <v>20</v>
      </c>
      <c r="F2799" s="7" t="n">
        <v>0</v>
      </c>
    </row>
    <row r="2800" customFormat="false" ht="15.8" hidden="false" customHeight="false" outlineLevel="0" collapsed="false">
      <c r="A2800" s="0" t="s">
        <v>599</v>
      </c>
      <c r="B2800" s="0" t="s">
        <v>155</v>
      </c>
      <c r="C2800" s="0" t="s">
        <v>734</v>
      </c>
      <c r="D2800" s="0" t="n">
        <v>0.138892868288036</v>
      </c>
      <c r="E2800" s="7" t="n">
        <v>48.545604</v>
      </c>
      <c r="F2800" s="7" t="n">
        <v>170.15234202</v>
      </c>
    </row>
    <row r="2801" customFormat="false" ht="15.8" hidden="false" customHeight="false" outlineLevel="0" collapsed="false">
      <c r="A2801" s="0" t="s">
        <v>599</v>
      </c>
      <c r="B2801" s="0" t="s">
        <v>239</v>
      </c>
      <c r="C2801" s="0" t="s">
        <v>735</v>
      </c>
      <c r="D2801" s="0" t="n">
        <v>0.109594713536705</v>
      </c>
      <c r="E2801" s="7" t="n">
        <v>58.2547248</v>
      </c>
      <c r="F2801" s="7" t="n">
        <v>170.15234202</v>
      </c>
    </row>
    <row r="2802" customFormat="false" ht="15.8" hidden="false" customHeight="false" outlineLevel="0" collapsed="false">
      <c r="A2802" s="0" t="s">
        <v>599</v>
      </c>
      <c r="B2802" s="0" t="s">
        <v>155</v>
      </c>
      <c r="C2802" s="0" t="s">
        <v>736</v>
      </c>
      <c r="D2802" s="0" t="n">
        <v>0.19445001560325</v>
      </c>
      <c r="E2802" s="7" t="n">
        <v>73.78931808</v>
      </c>
      <c r="F2802" s="7" t="n">
        <v>501.2333613</v>
      </c>
    </row>
    <row r="2803" customFormat="false" ht="15.8" hidden="false" customHeight="false" outlineLevel="0" collapsed="false">
      <c r="A2803" s="0" t="s">
        <v>599</v>
      </c>
      <c r="B2803" s="0" t="s">
        <v>239</v>
      </c>
      <c r="C2803" s="0" t="s">
        <v>737</v>
      </c>
      <c r="D2803" s="0" t="n">
        <v>0.153432598951387</v>
      </c>
      <c r="E2803" s="7" t="n">
        <v>81.55661472</v>
      </c>
      <c r="F2803" s="7" t="n">
        <v>170.15234202</v>
      </c>
    </row>
    <row r="2804" customFormat="false" ht="15.8" hidden="false" customHeight="false" outlineLevel="0" collapsed="false">
      <c r="A2804" s="0" t="s">
        <v>599</v>
      </c>
      <c r="B2804" s="0" t="s">
        <v>155</v>
      </c>
      <c r="C2804" s="0" t="s">
        <v>732</v>
      </c>
      <c r="D2804" s="0" t="n">
        <v>0.91938541656383</v>
      </c>
      <c r="E2804" s="7" t="n">
        <v>199.837791539534</v>
      </c>
      <c r="F2804" s="7" t="n">
        <v>3676.2333613</v>
      </c>
    </row>
    <row r="2805" customFormat="false" ht="15.8" hidden="false" customHeight="false" outlineLevel="0" collapsed="false">
      <c r="A2805" s="0" t="s">
        <v>599</v>
      </c>
      <c r="B2805" s="0" t="s">
        <v>239</v>
      </c>
      <c r="C2805" s="0" t="s">
        <v>733</v>
      </c>
      <c r="D2805" s="0" t="n">
        <v>0.652904676388882</v>
      </c>
      <c r="E2805" s="7" t="n">
        <v>96.78875881638</v>
      </c>
      <c r="F2805" s="7" t="n">
        <v>1230.15234202</v>
      </c>
    </row>
    <row r="2806" customFormat="false" ht="15.8" hidden="false" customHeight="false" outlineLevel="0" collapsed="false">
      <c r="A2806" s="0" t="s">
        <v>599</v>
      </c>
      <c r="B2806" s="0" t="s">
        <v>738</v>
      </c>
      <c r="C2806" s="0" t="s">
        <v>738</v>
      </c>
      <c r="D2806" s="0" t="n">
        <v>0.15</v>
      </c>
      <c r="E2806" s="7" t="n">
        <v>20</v>
      </c>
      <c r="F2806" s="7" t="n">
        <v>0</v>
      </c>
    </row>
    <row r="2807" customFormat="false" ht="15.8" hidden="false" customHeight="false" outlineLevel="0" collapsed="false">
      <c r="A2807" s="0" t="s">
        <v>717</v>
      </c>
      <c r="B2807" s="0" t="s">
        <v>155</v>
      </c>
      <c r="C2807" s="0" t="s">
        <v>734</v>
      </c>
      <c r="D2807" s="0" t="n">
        <v>0.143520690864879</v>
      </c>
      <c r="E2807" s="7" t="n">
        <v>46.1183238</v>
      </c>
      <c r="F2807" s="7" t="n">
        <v>170.15234202</v>
      </c>
    </row>
    <row r="2808" customFormat="false" ht="15.8" hidden="false" customHeight="false" outlineLevel="0" collapsed="false">
      <c r="A2808" s="0" t="s">
        <v>717</v>
      </c>
      <c r="B2808" s="0" t="s">
        <v>239</v>
      </c>
      <c r="C2808" s="0" t="s">
        <v>735</v>
      </c>
      <c r="D2808" s="0" t="n">
        <v>0.124433759601934</v>
      </c>
      <c r="E2808" s="7" t="n">
        <v>50.9728842</v>
      </c>
      <c r="F2808" s="7" t="n">
        <v>170.15234202</v>
      </c>
    </row>
    <row r="2809" customFormat="false" ht="15.8" hidden="false" customHeight="false" outlineLevel="0" collapsed="false">
      <c r="A2809" s="0" t="s">
        <v>717</v>
      </c>
      <c r="B2809" s="0" t="s">
        <v>155</v>
      </c>
      <c r="C2809" s="0" t="s">
        <v>736</v>
      </c>
      <c r="D2809" s="0" t="n">
        <v>0.200928967210831</v>
      </c>
      <c r="E2809" s="7" t="n">
        <v>71.36203788</v>
      </c>
      <c r="F2809" s="7" t="n">
        <v>501.2333613</v>
      </c>
    </row>
    <row r="2810" customFormat="false" ht="15.8" hidden="false" customHeight="false" outlineLevel="0" collapsed="false">
      <c r="A2810" s="0" t="s">
        <v>717</v>
      </c>
      <c r="B2810" s="0" t="s">
        <v>239</v>
      </c>
      <c r="C2810" s="0" t="s">
        <v>737</v>
      </c>
      <c r="D2810" s="0" t="n">
        <v>0.174207263442707</v>
      </c>
      <c r="E2810" s="7" t="n">
        <v>74.27477412</v>
      </c>
      <c r="F2810" s="7" t="n">
        <v>170.15234202</v>
      </c>
    </row>
    <row r="2811" customFormat="false" ht="15.8" hidden="false" customHeight="false" outlineLevel="0" collapsed="false">
      <c r="A2811" s="0" t="s">
        <v>717</v>
      </c>
      <c r="B2811" s="0" t="s">
        <v>155</v>
      </c>
      <c r="C2811" s="0" t="s">
        <v>732</v>
      </c>
      <c r="D2811" s="0" t="n">
        <v>0.950018757498019</v>
      </c>
      <c r="E2811" s="7" t="n">
        <v>197.198061711894</v>
      </c>
      <c r="F2811" s="7" t="n">
        <v>3676.2333613</v>
      </c>
    </row>
    <row r="2812" customFormat="false" ht="15.8" hidden="false" customHeight="false" outlineLevel="0" collapsed="false">
      <c r="A2812" s="0" t="s">
        <v>717</v>
      </c>
      <c r="B2812" s="0" t="s">
        <v>239</v>
      </c>
      <c r="C2812" s="0" t="s">
        <v>733</v>
      </c>
      <c r="D2812" s="0" t="n">
        <v>0.741307504011521</v>
      </c>
      <c r="E2812" s="7" t="n">
        <v>102.442961503245</v>
      </c>
      <c r="F2812" s="7" t="n">
        <v>1230.15234202</v>
      </c>
    </row>
    <row r="2813" customFormat="false" ht="15.8" hidden="false" customHeight="false" outlineLevel="0" collapsed="false">
      <c r="A2813" s="0" t="s">
        <v>717</v>
      </c>
      <c r="B2813" s="0" t="s">
        <v>738</v>
      </c>
      <c r="C2813" s="0" t="s">
        <v>738</v>
      </c>
      <c r="D2813" s="0" t="n">
        <v>0.15</v>
      </c>
      <c r="E2813" s="7" t="n">
        <v>20</v>
      </c>
      <c r="F2813" s="7" t="n">
        <v>0</v>
      </c>
    </row>
    <row r="2814" customFormat="false" ht="15.8" hidden="false" customHeight="false" outlineLevel="0" collapsed="false">
      <c r="A2814" s="0" t="s">
        <v>1099</v>
      </c>
      <c r="B2814" s="0" t="s">
        <v>155</v>
      </c>
      <c r="C2814" s="0" t="s">
        <v>732</v>
      </c>
      <c r="D2814" s="0" t="n">
        <v>0.440340799048547</v>
      </c>
      <c r="E2814" s="7" t="n">
        <v>155.370449283051</v>
      </c>
      <c r="F2814" s="7" t="n">
        <v>0</v>
      </c>
    </row>
    <row r="2815" customFormat="false" ht="15.8" hidden="false" customHeight="false" outlineLevel="0" collapsed="false">
      <c r="A2815" s="0" t="s">
        <v>1099</v>
      </c>
      <c r="B2815" s="0" t="s">
        <v>155</v>
      </c>
      <c r="C2815" s="0" t="s">
        <v>734</v>
      </c>
      <c r="D2815" s="0" t="n">
        <v>0.0598706222134935</v>
      </c>
      <c r="E2815" s="7" t="n">
        <v>32.5289179552631</v>
      </c>
      <c r="F2815" s="7" t="n">
        <v>0</v>
      </c>
    </row>
    <row r="2816" customFormat="false" ht="15.8" hidden="false" customHeight="false" outlineLevel="0" collapsed="false">
      <c r="A2816" s="0" t="s">
        <v>1099</v>
      </c>
      <c r="B2816" s="0" t="s">
        <v>155</v>
      </c>
      <c r="C2816" s="0" t="s">
        <v>736</v>
      </c>
      <c r="D2816" s="0" t="n">
        <v>0.083818871098891</v>
      </c>
      <c r="E2816" s="7" t="n">
        <v>50.0819267993984</v>
      </c>
      <c r="F2816" s="7" t="n">
        <v>0</v>
      </c>
    </row>
    <row r="2817" customFormat="false" ht="15.8" hidden="false" customHeight="false" outlineLevel="0" collapsed="false">
      <c r="A2817" s="0" t="s">
        <v>1099</v>
      </c>
      <c r="B2817" s="0" t="s">
        <v>738</v>
      </c>
      <c r="C2817" s="0" t="s">
        <v>738</v>
      </c>
      <c r="D2817" s="0" t="n">
        <v>0.15</v>
      </c>
      <c r="E2817" s="7" t="n">
        <v>20</v>
      </c>
      <c r="F2817" s="7" t="n">
        <v>0</v>
      </c>
    </row>
    <row r="2818" customFormat="false" ht="15.8" hidden="false" customHeight="false" outlineLevel="0" collapsed="false">
      <c r="A2818" s="0" t="s">
        <v>1100</v>
      </c>
      <c r="B2818" s="0" t="s">
        <v>155</v>
      </c>
      <c r="C2818" s="0" t="s">
        <v>732</v>
      </c>
      <c r="D2818" s="0" t="n">
        <v>0.440340799048547</v>
      </c>
      <c r="E2818" s="7" t="n">
        <v>155.370449283051</v>
      </c>
      <c r="F2818" s="7" t="n">
        <v>0</v>
      </c>
    </row>
    <row r="2819" customFormat="false" ht="15.8" hidden="false" customHeight="false" outlineLevel="0" collapsed="false">
      <c r="A2819" s="0" t="s">
        <v>1100</v>
      </c>
      <c r="B2819" s="0" t="s">
        <v>155</v>
      </c>
      <c r="C2819" s="0" t="s">
        <v>734</v>
      </c>
      <c r="D2819" s="0" t="n">
        <v>0.0598706222134935</v>
      </c>
      <c r="E2819" s="7" t="n">
        <v>32.5289179552631</v>
      </c>
      <c r="F2819" s="7" t="n">
        <v>0</v>
      </c>
    </row>
    <row r="2820" customFormat="false" ht="15.8" hidden="false" customHeight="false" outlineLevel="0" collapsed="false">
      <c r="A2820" s="0" t="s">
        <v>1100</v>
      </c>
      <c r="B2820" s="0" t="s">
        <v>155</v>
      </c>
      <c r="C2820" s="0" t="s">
        <v>736</v>
      </c>
      <c r="D2820" s="0" t="n">
        <v>0.083818871098891</v>
      </c>
      <c r="E2820" s="7" t="n">
        <v>50.0819267993984</v>
      </c>
      <c r="F2820" s="7" t="n">
        <v>0</v>
      </c>
    </row>
    <row r="2821" customFormat="false" ht="15.8" hidden="false" customHeight="false" outlineLevel="0" collapsed="false">
      <c r="A2821" s="0" t="s">
        <v>1100</v>
      </c>
      <c r="B2821" s="0" t="s">
        <v>738</v>
      </c>
      <c r="C2821" s="0" t="s">
        <v>738</v>
      </c>
      <c r="D2821" s="0" t="n">
        <v>0.15</v>
      </c>
      <c r="E2821" s="7" t="n">
        <v>20</v>
      </c>
      <c r="F2821" s="7" t="n">
        <v>0</v>
      </c>
    </row>
    <row r="2822" customFormat="false" ht="15.8" hidden="false" customHeight="false" outlineLevel="0" collapsed="false">
      <c r="A2822" s="0" t="s">
        <v>1101</v>
      </c>
      <c r="B2822" s="0" t="s">
        <v>155</v>
      </c>
      <c r="C2822" s="0" t="s">
        <v>732</v>
      </c>
      <c r="D2822" s="0" t="n">
        <v>0.440340799048547</v>
      </c>
      <c r="E2822" s="7" t="n">
        <v>155.370449283051</v>
      </c>
      <c r="F2822" s="7" t="n">
        <v>0</v>
      </c>
    </row>
    <row r="2823" customFormat="false" ht="15.8" hidden="false" customHeight="false" outlineLevel="0" collapsed="false">
      <c r="A2823" s="0" t="s">
        <v>1101</v>
      </c>
      <c r="B2823" s="0" t="s">
        <v>155</v>
      </c>
      <c r="C2823" s="0" t="s">
        <v>734</v>
      </c>
      <c r="D2823" s="0" t="n">
        <v>0.0598706222134935</v>
      </c>
      <c r="E2823" s="7" t="n">
        <v>32.5289179552631</v>
      </c>
      <c r="F2823" s="7" t="n">
        <v>0</v>
      </c>
    </row>
    <row r="2824" customFormat="false" ht="15.8" hidden="false" customHeight="false" outlineLevel="0" collapsed="false">
      <c r="A2824" s="0" t="s">
        <v>1101</v>
      </c>
      <c r="B2824" s="0" t="s">
        <v>155</v>
      </c>
      <c r="C2824" s="0" t="s">
        <v>736</v>
      </c>
      <c r="D2824" s="0" t="n">
        <v>0.083818871098891</v>
      </c>
      <c r="E2824" s="7" t="n">
        <v>50.0819267993984</v>
      </c>
      <c r="F2824" s="7" t="n">
        <v>0</v>
      </c>
    </row>
    <row r="2825" customFormat="false" ht="15.8" hidden="false" customHeight="false" outlineLevel="0" collapsed="false">
      <c r="A2825" s="0" t="s">
        <v>1101</v>
      </c>
      <c r="B2825" s="0" t="s">
        <v>738</v>
      </c>
      <c r="C2825" s="0" t="s">
        <v>738</v>
      </c>
      <c r="D2825" s="0" t="n">
        <v>0.15</v>
      </c>
      <c r="E2825" s="7" t="n">
        <v>20</v>
      </c>
      <c r="F2825" s="7" t="n">
        <v>0</v>
      </c>
    </row>
    <row r="2826" customFormat="false" ht="15.8" hidden="false" customHeight="false" outlineLevel="0" collapsed="false">
      <c r="A2826" s="0" t="s">
        <v>1102</v>
      </c>
      <c r="B2826" s="0" t="s">
        <v>155</v>
      </c>
      <c r="C2826" s="0" t="s">
        <v>732</v>
      </c>
      <c r="D2826" s="0" t="n">
        <v>0.440340799048547</v>
      </c>
      <c r="E2826" s="7" t="n">
        <v>155.370449283051</v>
      </c>
      <c r="F2826" s="7" t="n">
        <v>0</v>
      </c>
    </row>
    <row r="2827" customFormat="false" ht="15.8" hidden="false" customHeight="false" outlineLevel="0" collapsed="false">
      <c r="A2827" s="0" t="s">
        <v>1102</v>
      </c>
      <c r="B2827" s="0" t="s">
        <v>155</v>
      </c>
      <c r="C2827" s="0" t="s">
        <v>734</v>
      </c>
      <c r="D2827" s="0" t="n">
        <v>0.0598706222134935</v>
      </c>
      <c r="E2827" s="7" t="n">
        <v>32.5289179552631</v>
      </c>
      <c r="F2827" s="7" t="n">
        <v>0</v>
      </c>
    </row>
    <row r="2828" customFormat="false" ht="15.8" hidden="false" customHeight="false" outlineLevel="0" collapsed="false">
      <c r="A2828" s="0" t="s">
        <v>1102</v>
      </c>
      <c r="B2828" s="0" t="s">
        <v>155</v>
      </c>
      <c r="C2828" s="0" t="s">
        <v>736</v>
      </c>
      <c r="D2828" s="0" t="n">
        <v>0.083818871098891</v>
      </c>
      <c r="E2828" s="7" t="n">
        <v>50.0819267993984</v>
      </c>
      <c r="F2828" s="7" t="n">
        <v>0</v>
      </c>
    </row>
    <row r="2829" customFormat="false" ht="15.8" hidden="false" customHeight="false" outlineLevel="0" collapsed="false">
      <c r="A2829" s="0" t="s">
        <v>1102</v>
      </c>
      <c r="B2829" s="0" t="s">
        <v>738</v>
      </c>
      <c r="C2829" s="0" t="s">
        <v>738</v>
      </c>
      <c r="D2829" s="0" t="n">
        <v>0.15</v>
      </c>
      <c r="E2829" s="7" t="n">
        <v>20</v>
      </c>
      <c r="F2829" s="7" t="n">
        <v>0</v>
      </c>
    </row>
    <row r="2830" customFormat="false" ht="15.8" hidden="false" customHeight="false" outlineLevel="0" collapsed="false">
      <c r="A2830" s="0" t="s">
        <v>1103</v>
      </c>
      <c r="B2830" s="0" t="s">
        <v>155</v>
      </c>
      <c r="C2830" s="0" t="s">
        <v>732</v>
      </c>
      <c r="D2830" s="0" t="n">
        <v>0.440340799048547</v>
      </c>
      <c r="E2830" s="7" t="n">
        <v>155.370449283051</v>
      </c>
      <c r="F2830" s="7" t="n">
        <v>0</v>
      </c>
    </row>
    <row r="2831" customFormat="false" ht="15.8" hidden="false" customHeight="false" outlineLevel="0" collapsed="false">
      <c r="A2831" s="0" t="s">
        <v>1103</v>
      </c>
      <c r="B2831" s="0" t="s">
        <v>155</v>
      </c>
      <c r="C2831" s="0" t="s">
        <v>734</v>
      </c>
      <c r="D2831" s="0" t="n">
        <v>0.0598706222134935</v>
      </c>
      <c r="E2831" s="7" t="n">
        <v>32.5289179552631</v>
      </c>
      <c r="F2831" s="7" t="n">
        <v>0</v>
      </c>
    </row>
    <row r="2832" customFormat="false" ht="15.8" hidden="false" customHeight="false" outlineLevel="0" collapsed="false">
      <c r="A2832" s="0" t="s">
        <v>1103</v>
      </c>
      <c r="B2832" s="0" t="s">
        <v>155</v>
      </c>
      <c r="C2832" s="0" t="s">
        <v>736</v>
      </c>
      <c r="D2832" s="0" t="n">
        <v>0.083818871098891</v>
      </c>
      <c r="E2832" s="7" t="n">
        <v>50.0819267993984</v>
      </c>
      <c r="F2832" s="7" t="n">
        <v>0</v>
      </c>
    </row>
    <row r="2833" customFormat="false" ht="15.8" hidden="false" customHeight="false" outlineLevel="0" collapsed="false">
      <c r="A2833" s="0" t="s">
        <v>1103</v>
      </c>
      <c r="B2833" s="0" t="s">
        <v>738</v>
      </c>
      <c r="C2833" s="0" t="s">
        <v>738</v>
      </c>
      <c r="D2833" s="0" t="n">
        <v>0.15</v>
      </c>
      <c r="E2833" s="7" t="n">
        <v>20</v>
      </c>
      <c r="F2833" s="7" t="n">
        <v>0</v>
      </c>
    </row>
    <row r="2834" customFormat="false" ht="15.8" hidden="false" customHeight="false" outlineLevel="0" collapsed="false">
      <c r="A2834" s="0" t="s">
        <v>605</v>
      </c>
      <c r="B2834" s="0" t="s">
        <v>155</v>
      </c>
      <c r="C2834" s="0" t="s">
        <v>734</v>
      </c>
      <c r="D2834" s="0" t="n">
        <v>0.137407941395581</v>
      </c>
      <c r="E2834" s="7" t="n">
        <v>80.3048065</v>
      </c>
      <c r="F2834" s="7" t="n">
        <v>422.20252017375</v>
      </c>
    </row>
    <row r="2835" customFormat="false" ht="15.8" hidden="false" customHeight="false" outlineLevel="0" collapsed="false">
      <c r="A2835" s="0" t="s">
        <v>605</v>
      </c>
      <c r="B2835" s="0" t="s">
        <v>239</v>
      </c>
      <c r="C2835" s="0" t="s">
        <v>735</v>
      </c>
      <c r="D2835" s="0" t="n">
        <v>0.112038726485166</v>
      </c>
      <c r="E2835" s="7" t="n">
        <v>96.3657678</v>
      </c>
      <c r="F2835" s="7" t="n">
        <v>422.20252017375</v>
      </c>
    </row>
    <row r="2836" customFormat="false" ht="15.8" hidden="false" customHeight="false" outlineLevel="0" collapsed="false">
      <c r="A2836" s="0" t="s">
        <v>605</v>
      </c>
      <c r="B2836" s="0" t="s">
        <v>155</v>
      </c>
      <c r="C2836" s="0" t="s">
        <v>736</v>
      </c>
      <c r="D2836" s="0" t="n">
        <v>0.192371117953813</v>
      </c>
      <c r="E2836" s="7" t="n">
        <v>122.06330588</v>
      </c>
      <c r="F2836" s="7" t="n">
        <v>1243.72069066875</v>
      </c>
    </row>
    <row r="2837" customFormat="false" ht="15.8" hidden="false" customHeight="false" outlineLevel="0" collapsed="false">
      <c r="A2837" s="0" t="s">
        <v>605</v>
      </c>
      <c r="B2837" s="0" t="s">
        <v>239</v>
      </c>
      <c r="C2837" s="0" t="s">
        <v>737</v>
      </c>
      <c r="D2837" s="0" t="n">
        <v>0.156854217079232</v>
      </c>
      <c r="E2837" s="7" t="n">
        <v>134.91207492</v>
      </c>
      <c r="F2837" s="7" t="n">
        <v>422.20252017375</v>
      </c>
    </row>
    <row r="2838" customFormat="false" ht="15.8" hidden="false" customHeight="false" outlineLevel="0" collapsed="false">
      <c r="A2838" s="0" t="s">
        <v>605</v>
      </c>
      <c r="B2838" s="0" t="s">
        <v>155</v>
      </c>
      <c r="C2838" s="0" t="s">
        <v>732</v>
      </c>
      <c r="D2838" s="0" t="n">
        <v>0.909556113256799</v>
      </c>
      <c r="E2838" s="7" t="n">
        <v>255.56330588</v>
      </c>
      <c r="F2838" s="7" t="n">
        <v>5927.47069066875</v>
      </c>
    </row>
    <row r="2839" customFormat="false" ht="15.8" hidden="false" customHeight="false" outlineLevel="0" collapsed="false">
      <c r="A2839" s="0" t="s">
        <v>605</v>
      </c>
      <c r="B2839" s="0" t="s">
        <v>239</v>
      </c>
      <c r="C2839" s="0" t="s">
        <v>733</v>
      </c>
      <c r="D2839" s="0" t="n">
        <v>0.667464753528648</v>
      </c>
      <c r="E2839" s="7" t="n">
        <v>152.41207492</v>
      </c>
      <c r="F2839" s="7" t="n">
        <v>1933.45252017375</v>
      </c>
    </row>
    <row r="2840" customFormat="false" ht="15.8" hidden="false" customHeight="false" outlineLevel="0" collapsed="false">
      <c r="A2840" s="0" t="s">
        <v>605</v>
      </c>
      <c r="B2840" s="0" t="s">
        <v>738</v>
      </c>
      <c r="C2840" s="0" t="s">
        <v>738</v>
      </c>
      <c r="D2840" s="0" t="n">
        <v>0.15</v>
      </c>
      <c r="E2840" s="7" t="n">
        <v>20</v>
      </c>
      <c r="F2840" s="7" t="n">
        <v>0</v>
      </c>
    </row>
    <row r="2841" customFormat="false" ht="15.8" hidden="false" customHeight="false" outlineLevel="0" collapsed="false">
      <c r="A2841" s="0" t="s">
        <v>722</v>
      </c>
      <c r="B2841" s="0" t="s">
        <v>155</v>
      </c>
      <c r="C2841" s="0" t="s">
        <v>734</v>
      </c>
      <c r="D2841" s="0" t="n">
        <v>0.141707858973326</v>
      </c>
      <c r="E2841" s="7" t="n">
        <v>80.3048065</v>
      </c>
      <c r="F2841" s="7" t="n">
        <v>424.697705232857</v>
      </c>
    </row>
    <row r="2842" customFormat="false" ht="15.8" hidden="false" customHeight="false" outlineLevel="0" collapsed="false">
      <c r="A2842" s="0" t="s">
        <v>722</v>
      </c>
      <c r="B2842" s="0" t="s">
        <v>239</v>
      </c>
      <c r="C2842" s="0" t="s">
        <v>735</v>
      </c>
      <c r="D2842" s="0" t="n">
        <v>0.124239146227658</v>
      </c>
      <c r="E2842" s="7" t="n">
        <v>96.3657678</v>
      </c>
      <c r="F2842" s="7" t="n">
        <v>424.697705232857</v>
      </c>
    </row>
    <row r="2843" customFormat="false" ht="15.8" hidden="false" customHeight="false" outlineLevel="0" collapsed="false">
      <c r="A2843" s="0" t="s">
        <v>722</v>
      </c>
      <c r="B2843" s="0" t="s">
        <v>155</v>
      </c>
      <c r="C2843" s="0" t="s">
        <v>736</v>
      </c>
      <c r="D2843" s="0" t="n">
        <v>0.198391002562656</v>
      </c>
      <c r="E2843" s="7" t="n">
        <v>122.06330588</v>
      </c>
      <c r="F2843" s="7" t="n">
        <v>1250.69000066143</v>
      </c>
    </row>
    <row r="2844" customFormat="false" ht="15.8" hidden="false" customHeight="false" outlineLevel="0" collapsed="false">
      <c r="A2844" s="0" t="s">
        <v>722</v>
      </c>
      <c r="B2844" s="0" t="s">
        <v>239</v>
      </c>
      <c r="C2844" s="0" t="s">
        <v>737</v>
      </c>
      <c r="D2844" s="0" t="n">
        <v>0.173934804718722</v>
      </c>
      <c r="E2844" s="7" t="n">
        <v>134.91207492</v>
      </c>
      <c r="F2844" s="7" t="n">
        <v>424.697705232857</v>
      </c>
    </row>
    <row r="2845" customFormat="false" ht="15.8" hidden="false" customHeight="false" outlineLevel="0" collapsed="false">
      <c r="A2845" s="0" t="s">
        <v>722</v>
      </c>
      <c r="B2845" s="0" t="s">
        <v>155</v>
      </c>
      <c r="C2845" s="0" t="s">
        <v>732</v>
      </c>
      <c r="D2845" s="0" t="n">
        <v>0.93801892464613</v>
      </c>
      <c r="E2845" s="7" t="n">
        <v>233.06330588</v>
      </c>
      <c r="F2845" s="7" t="n">
        <v>5952.11857209</v>
      </c>
    </row>
    <row r="2846" customFormat="false" ht="15.8" hidden="false" customHeight="false" outlineLevel="0" collapsed="false">
      <c r="A2846" s="0" t="s">
        <v>722</v>
      </c>
      <c r="B2846" s="0" t="s">
        <v>239</v>
      </c>
      <c r="C2846" s="0" t="s">
        <v>733</v>
      </c>
      <c r="D2846" s="0" t="n">
        <v>0.740148105186051</v>
      </c>
      <c r="E2846" s="7" t="n">
        <v>147.41207492</v>
      </c>
      <c r="F2846" s="7" t="n">
        <v>1933.26913380429</v>
      </c>
    </row>
    <row r="2847" customFormat="false" ht="15.8" hidden="false" customHeight="false" outlineLevel="0" collapsed="false">
      <c r="A2847" s="0" t="s">
        <v>722</v>
      </c>
      <c r="B2847" s="0" t="s">
        <v>738</v>
      </c>
      <c r="C2847" s="0" t="s">
        <v>738</v>
      </c>
      <c r="D2847" s="0" t="n">
        <v>0.15</v>
      </c>
      <c r="E2847" s="7" t="n">
        <v>20</v>
      </c>
      <c r="F2847" s="7" t="n">
        <v>0</v>
      </c>
    </row>
    <row r="2848" customFormat="false" ht="15.8" hidden="false" customHeight="false" outlineLevel="0" collapsed="false">
      <c r="A2848" s="0" t="s">
        <v>1104</v>
      </c>
      <c r="B2848" s="0" t="s">
        <v>155</v>
      </c>
      <c r="C2848" s="0" t="s">
        <v>732</v>
      </c>
      <c r="D2848" s="0" t="n">
        <v>0.440340799048547</v>
      </c>
      <c r="E2848" s="7" t="n">
        <v>155.370449283051</v>
      </c>
      <c r="F2848" s="7" t="n">
        <v>0</v>
      </c>
    </row>
    <row r="2849" customFormat="false" ht="15.8" hidden="false" customHeight="false" outlineLevel="0" collapsed="false">
      <c r="A2849" s="0" t="s">
        <v>1104</v>
      </c>
      <c r="B2849" s="0" t="s">
        <v>155</v>
      </c>
      <c r="C2849" s="0" t="s">
        <v>734</v>
      </c>
      <c r="D2849" s="0" t="n">
        <v>0.0598706222134935</v>
      </c>
      <c r="E2849" s="7" t="n">
        <v>32.5289179552631</v>
      </c>
      <c r="F2849" s="7" t="n">
        <v>0</v>
      </c>
    </row>
    <row r="2850" customFormat="false" ht="15.8" hidden="false" customHeight="false" outlineLevel="0" collapsed="false">
      <c r="A2850" s="0" t="s">
        <v>1104</v>
      </c>
      <c r="B2850" s="0" t="s">
        <v>155</v>
      </c>
      <c r="C2850" s="0" t="s">
        <v>736</v>
      </c>
      <c r="D2850" s="0" t="n">
        <v>0.083818871098891</v>
      </c>
      <c r="E2850" s="7" t="n">
        <v>50.0819267993984</v>
      </c>
      <c r="F2850" s="7" t="n">
        <v>0</v>
      </c>
    </row>
    <row r="2851" customFormat="false" ht="15.8" hidden="false" customHeight="false" outlineLevel="0" collapsed="false">
      <c r="A2851" s="0" t="s">
        <v>1104</v>
      </c>
      <c r="B2851" s="0" t="s">
        <v>738</v>
      </c>
      <c r="C2851" s="0" t="s">
        <v>738</v>
      </c>
      <c r="D2851" s="0" t="n">
        <v>0.15</v>
      </c>
      <c r="E2851" s="7" t="n">
        <v>20</v>
      </c>
      <c r="F2851" s="7" t="n">
        <v>0</v>
      </c>
    </row>
    <row r="2852" customFormat="false" ht="15.8" hidden="false" customHeight="false" outlineLevel="0" collapsed="false">
      <c r="A2852" s="0" t="s">
        <v>1105</v>
      </c>
      <c r="B2852" s="0" t="s">
        <v>155</v>
      </c>
      <c r="C2852" s="0" t="s">
        <v>732</v>
      </c>
      <c r="D2852" s="0" t="n">
        <v>0.440340799048547</v>
      </c>
      <c r="E2852" s="7" t="n">
        <v>155.370449283051</v>
      </c>
      <c r="F2852" s="7" t="n">
        <v>0</v>
      </c>
    </row>
    <row r="2853" customFormat="false" ht="15.8" hidden="false" customHeight="false" outlineLevel="0" collapsed="false">
      <c r="A2853" s="0" t="s">
        <v>1105</v>
      </c>
      <c r="B2853" s="0" t="s">
        <v>155</v>
      </c>
      <c r="C2853" s="0" t="s">
        <v>734</v>
      </c>
      <c r="D2853" s="0" t="n">
        <v>0.0598706222134935</v>
      </c>
      <c r="E2853" s="7" t="n">
        <v>32.5289179552631</v>
      </c>
      <c r="F2853" s="7" t="n">
        <v>0</v>
      </c>
    </row>
    <row r="2854" customFormat="false" ht="15.8" hidden="false" customHeight="false" outlineLevel="0" collapsed="false">
      <c r="A2854" s="0" t="s">
        <v>1105</v>
      </c>
      <c r="B2854" s="0" t="s">
        <v>155</v>
      </c>
      <c r="C2854" s="0" t="s">
        <v>736</v>
      </c>
      <c r="D2854" s="0" t="n">
        <v>0.083818871098891</v>
      </c>
      <c r="E2854" s="7" t="n">
        <v>50.0819267993984</v>
      </c>
      <c r="F2854" s="7" t="n">
        <v>0</v>
      </c>
    </row>
    <row r="2855" customFormat="false" ht="15.8" hidden="false" customHeight="false" outlineLevel="0" collapsed="false">
      <c r="A2855" s="0" t="s">
        <v>1105</v>
      </c>
      <c r="B2855" s="0" t="s">
        <v>738</v>
      </c>
      <c r="C2855" s="0" t="s">
        <v>738</v>
      </c>
      <c r="D2855" s="0" t="n">
        <v>0.15</v>
      </c>
      <c r="E2855" s="7" t="n">
        <v>20</v>
      </c>
      <c r="F2855" s="7" t="n">
        <v>0</v>
      </c>
    </row>
    <row r="2856" customFormat="false" ht="15.8" hidden="false" customHeight="false" outlineLevel="0" collapsed="false">
      <c r="A2856" s="0" t="s">
        <v>1106</v>
      </c>
      <c r="B2856" s="0" t="s">
        <v>155</v>
      </c>
      <c r="C2856" s="0" t="s">
        <v>732</v>
      </c>
      <c r="D2856" s="0" t="n">
        <v>0.440340799048547</v>
      </c>
      <c r="E2856" s="7" t="n">
        <v>155.370449283051</v>
      </c>
      <c r="F2856" s="7" t="n">
        <v>0</v>
      </c>
    </row>
    <row r="2857" customFormat="false" ht="15.8" hidden="false" customHeight="false" outlineLevel="0" collapsed="false">
      <c r="A2857" s="0" t="s">
        <v>1106</v>
      </c>
      <c r="B2857" s="0" t="s">
        <v>155</v>
      </c>
      <c r="C2857" s="0" t="s">
        <v>734</v>
      </c>
      <c r="D2857" s="0" t="n">
        <v>0.0598706222134935</v>
      </c>
      <c r="E2857" s="7" t="n">
        <v>32.5289179552631</v>
      </c>
      <c r="F2857" s="7" t="n">
        <v>0</v>
      </c>
    </row>
    <row r="2858" customFormat="false" ht="15.8" hidden="false" customHeight="false" outlineLevel="0" collapsed="false">
      <c r="A2858" s="0" t="s">
        <v>1106</v>
      </c>
      <c r="B2858" s="0" t="s">
        <v>155</v>
      </c>
      <c r="C2858" s="0" t="s">
        <v>736</v>
      </c>
      <c r="D2858" s="0" t="n">
        <v>0.083818871098891</v>
      </c>
      <c r="E2858" s="7" t="n">
        <v>50.0819267993984</v>
      </c>
      <c r="F2858" s="7" t="n">
        <v>0</v>
      </c>
    </row>
    <row r="2859" customFormat="false" ht="15.8" hidden="false" customHeight="false" outlineLevel="0" collapsed="false">
      <c r="A2859" s="0" t="s">
        <v>1106</v>
      </c>
      <c r="B2859" s="0" t="s">
        <v>738</v>
      </c>
      <c r="C2859" s="0" t="s">
        <v>738</v>
      </c>
      <c r="D2859" s="0" t="n">
        <v>0.15</v>
      </c>
      <c r="E2859" s="7" t="n">
        <v>20</v>
      </c>
      <c r="F2859" s="7" t="n">
        <v>0</v>
      </c>
    </row>
    <row r="2860" customFormat="false" ht="15.8" hidden="false" customHeight="false" outlineLevel="0" collapsed="false">
      <c r="A2860" s="0" t="s">
        <v>1107</v>
      </c>
      <c r="B2860" s="0" t="s">
        <v>155</v>
      </c>
      <c r="C2860" s="0" t="s">
        <v>732</v>
      </c>
      <c r="D2860" s="0" t="n">
        <v>0.440340799048547</v>
      </c>
      <c r="E2860" s="7" t="n">
        <v>155.370449283051</v>
      </c>
      <c r="F2860" s="7" t="n">
        <v>0</v>
      </c>
    </row>
    <row r="2861" customFormat="false" ht="15.8" hidden="false" customHeight="false" outlineLevel="0" collapsed="false">
      <c r="A2861" s="0" t="s">
        <v>1107</v>
      </c>
      <c r="B2861" s="0" t="s">
        <v>155</v>
      </c>
      <c r="C2861" s="0" t="s">
        <v>734</v>
      </c>
      <c r="D2861" s="0" t="n">
        <v>0.0598706222134935</v>
      </c>
      <c r="E2861" s="7" t="n">
        <v>32.5289179552631</v>
      </c>
      <c r="F2861" s="7" t="n">
        <v>0</v>
      </c>
    </row>
    <row r="2862" customFormat="false" ht="15.8" hidden="false" customHeight="false" outlineLevel="0" collapsed="false">
      <c r="A2862" s="0" t="s">
        <v>1107</v>
      </c>
      <c r="B2862" s="0" t="s">
        <v>155</v>
      </c>
      <c r="C2862" s="0" t="s">
        <v>736</v>
      </c>
      <c r="D2862" s="0" t="n">
        <v>0.083818871098891</v>
      </c>
      <c r="E2862" s="7" t="n">
        <v>50.0819267993984</v>
      </c>
      <c r="F2862" s="7" t="n">
        <v>0</v>
      </c>
    </row>
    <row r="2863" customFormat="false" ht="15.8" hidden="false" customHeight="false" outlineLevel="0" collapsed="false">
      <c r="A2863" s="0" t="s">
        <v>1107</v>
      </c>
      <c r="B2863" s="0" t="s">
        <v>738</v>
      </c>
      <c r="C2863" s="0" t="s">
        <v>738</v>
      </c>
      <c r="D2863" s="0" t="n">
        <v>0.15</v>
      </c>
      <c r="E2863" s="7" t="n">
        <v>20</v>
      </c>
      <c r="F2863" s="7" t="n">
        <v>0</v>
      </c>
    </row>
    <row r="2864" customFormat="false" ht="15.8" hidden="false" customHeight="false" outlineLevel="0" collapsed="false">
      <c r="A2864" s="0" t="s">
        <v>1108</v>
      </c>
      <c r="B2864" s="0" t="s">
        <v>155</v>
      </c>
      <c r="C2864" s="0" t="s">
        <v>732</v>
      </c>
      <c r="D2864" s="0" t="n">
        <v>0.440340799048547</v>
      </c>
      <c r="E2864" s="7" t="n">
        <v>155.370449283051</v>
      </c>
      <c r="F2864" s="7" t="n">
        <v>0</v>
      </c>
    </row>
    <row r="2865" customFormat="false" ht="15.8" hidden="false" customHeight="false" outlineLevel="0" collapsed="false">
      <c r="A2865" s="0" t="s">
        <v>1108</v>
      </c>
      <c r="B2865" s="0" t="s">
        <v>155</v>
      </c>
      <c r="C2865" s="0" t="s">
        <v>734</v>
      </c>
      <c r="D2865" s="0" t="n">
        <v>0.0598706222134935</v>
      </c>
      <c r="E2865" s="7" t="n">
        <v>32.5289179552631</v>
      </c>
      <c r="F2865" s="7" t="n">
        <v>0</v>
      </c>
    </row>
    <row r="2866" customFormat="false" ht="15.8" hidden="false" customHeight="false" outlineLevel="0" collapsed="false">
      <c r="A2866" s="0" t="s">
        <v>1108</v>
      </c>
      <c r="B2866" s="0" t="s">
        <v>155</v>
      </c>
      <c r="C2866" s="0" t="s">
        <v>736</v>
      </c>
      <c r="D2866" s="0" t="n">
        <v>0.083818871098891</v>
      </c>
      <c r="E2866" s="7" t="n">
        <v>50.0819267993984</v>
      </c>
      <c r="F2866" s="7" t="n">
        <v>0</v>
      </c>
    </row>
    <row r="2867" customFormat="false" ht="15.8" hidden="false" customHeight="false" outlineLevel="0" collapsed="false">
      <c r="A2867" s="0" t="s">
        <v>1108</v>
      </c>
      <c r="B2867" s="0" t="s">
        <v>738</v>
      </c>
      <c r="C2867" s="0" t="s">
        <v>738</v>
      </c>
      <c r="D2867" s="0" t="n">
        <v>0.15</v>
      </c>
      <c r="E2867" s="7" t="n">
        <v>20</v>
      </c>
      <c r="F2867" s="7" t="n">
        <v>0</v>
      </c>
    </row>
    <row r="2868" customFormat="false" ht="15.8" hidden="false" customHeight="false" outlineLevel="0" collapsed="false">
      <c r="A2868" s="0" t="s">
        <v>601</v>
      </c>
      <c r="B2868" s="0" t="s">
        <v>155</v>
      </c>
      <c r="C2868" s="0" t="s">
        <v>734</v>
      </c>
      <c r="D2868" s="0" t="n">
        <v>0.141634320479553</v>
      </c>
      <c r="E2868" s="7" t="n">
        <v>85</v>
      </c>
      <c r="F2868" s="7" t="n">
        <v>299.685714285714</v>
      </c>
    </row>
    <row r="2869" customFormat="false" ht="15.8" hidden="false" customHeight="false" outlineLevel="0" collapsed="false">
      <c r="A2869" s="0" t="s">
        <v>601</v>
      </c>
      <c r="B2869" s="0" t="s">
        <v>239</v>
      </c>
      <c r="C2869" s="0" t="s">
        <v>735</v>
      </c>
      <c r="D2869" s="0" t="n">
        <v>0.125691334022641</v>
      </c>
      <c r="E2869" s="7" t="n">
        <v>102</v>
      </c>
      <c r="F2869" s="7" t="n">
        <v>299.685714285714</v>
      </c>
    </row>
    <row r="2870" customFormat="false" ht="15.8" hidden="false" customHeight="false" outlineLevel="0" collapsed="false">
      <c r="A2870" s="0" t="s">
        <v>601</v>
      </c>
      <c r="B2870" s="0" t="s">
        <v>155</v>
      </c>
      <c r="C2870" s="0" t="s">
        <v>736</v>
      </c>
      <c r="D2870" s="0" t="n">
        <v>0.198288048671375</v>
      </c>
      <c r="E2870" s="7" t="n">
        <v>129.2</v>
      </c>
      <c r="F2870" s="7" t="n">
        <v>882.542857142857</v>
      </c>
    </row>
    <row r="2871" customFormat="false" ht="15.8" hidden="false" customHeight="false" outlineLevel="0" collapsed="false">
      <c r="A2871" s="0" t="s">
        <v>601</v>
      </c>
      <c r="B2871" s="0" t="s">
        <v>239</v>
      </c>
      <c r="C2871" s="0" t="s">
        <v>737</v>
      </c>
      <c r="D2871" s="0" t="n">
        <v>0.175967867631697</v>
      </c>
      <c r="E2871" s="7" t="n">
        <v>142.8</v>
      </c>
      <c r="F2871" s="7" t="n">
        <v>299.685714285714</v>
      </c>
    </row>
    <row r="2872" customFormat="false" ht="15.8" hidden="false" customHeight="false" outlineLevel="0" collapsed="false">
      <c r="A2872" s="0" t="s">
        <v>601</v>
      </c>
      <c r="B2872" s="0" t="s">
        <v>155</v>
      </c>
      <c r="C2872" s="0" t="s">
        <v>732</v>
      </c>
      <c r="D2872" s="0" t="n">
        <v>0.937532145018319</v>
      </c>
      <c r="E2872" s="7" t="n">
        <v>260.353465634143</v>
      </c>
      <c r="F2872" s="7" t="n">
        <v>4076.82857142857</v>
      </c>
    </row>
    <row r="2873" customFormat="false" ht="15.8" hidden="false" customHeight="false" outlineLevel="0" collapsed="false">
      <c r="A2873" s="0" t="s">
        <v>601</v>
      </c>
      <c r="B2873" s="0" t="s">
        <v>239</v>
      </c>
      <c r="C2873" s="0" t="s">
        <v>733</v>
      </c>
      <c r="D2873" s="0" t="n">
        <v>0.748799436730627</v>
      </c>
      <c r="E2873" s="7" t="n">
        <v>159.585837366913</v>
      </c>
      <c r="F2873" s="7" t="n">
        <v>1365.4</v>
      </c>
    </row>
    <row r="2874" customFormat="false" ht="15.8" hidden="false" customHeight="false" outlineLevel="0" collapsed="false">
      <c r="A2874" s="0" t="s">
        <v>601</v>
      </c>
      <c r="B2874" s="0" t="s">
        <v>738</v>
      </c>
      <c r="C2874" s="0" t="s">
        <v>738</v>
      </c>
      <c r="D2874" s="0" t="n">
        <v>0.15</v>
      </c>
      <c r="E2874" s="7" t="n">
        <v>20</v>
      </c>
      <c r="F2874" s="7" t="n">
        <v>0</v>
      </c>
    </row>
    <row r="2875" customFormat="false" ht="15.8" hidden="false" customHeight="false" outlineLevel="0" collapsed="false">
      <c r="A2875" s="0" t="s">
        <v>719</v>
      </c>
      <c r="B2875" s="0" t="s">
        <v>155</v>
      </c>
      <c r="C2875" s="0" t="s">
        <v>734</v>
      </c>
      <c r="D2875" s="0" t="n">
        <v>0.145172356449625</v>
      </c>
      <c r="E2875" s="7" t="n">
        <v>85</v>
      </c>
      <c r="F2875" s="7" t="n">
        <v>302.033333333333</v>
      </c>
    </row>
    <row r="2876" customFormat="false" ht="15.8" hidden="false" customHeight="false" outlineLevel="0" collapsed="false">
      <c r="A2876" s="0" t="s">
        <v>719</v>
      </c>
      <c r="B2876" s="0" t="s">
        <v>239</v>
      </c>
      <c r="C2876" s="0" t="s">
        <v>735</v>
      </c>
      <c r="D2876" s="0" t="n">
        <v>0.134089688742746</v>
      </c>
      <c r="E2876" s="7" t="n">
        <v>102</v>
      </c>
      <c r="F2876" s="7" t="n">
        <v>302.033333333333</v>
      </c>
    </row>
    <row r="2877" customFormat="false" ht="15.8" hidden="false" customHeight="false" outlineLevel="0" collapsed="false">
      <c r="A2877" s="0" t="s">
        <v>719</v>
      </c>
      <c r="B2877" s="0" t="s">
        <v>155</v>
      </c>
      <c r="C2877" s="0" t="s">
        <v>736</v>
      </c>
      <c r="D2877" s="0" t="n">
        <v>0.203241299029475</v>
      </c>
      <c r="E2877" s="7" t="n">
        <v>129.2</v>
      </c>
      <c r="F2877" s="7" t="n">
        <v>889.1</v>
      </c>
    </row>
    <row r="2878" customFormat="false" ht="15.8" hidden="false" customHeight="false" outlineLevel="0" collapsed="false">
      <c r="A2878" s="0" t="s">
        <v>719</v>
      </c>
      <c r="B2878" s="0" t="s">
        <v>239</v>
      </c>
      <c r="C2878" s="0" t="s">
        <v>737</v>
      </c>
      <c r="D2878" s="0" t="n">
        <v>0.187725564239844</v>
      </c>
      <c r="E2878" s="7" t="n">
        <v>142.8</v>
      </c>
      <c r="F2878" s="7" t="n">
        <v>302.033333333333</v>
      </c>
    </row>
    <row r="2879" customFormat="false" ht="15.8" hidden="false" customHeight="false" outlineLevel="0" collapsed="false">
      <c r="A2879" s="0" t="s">
        <v>719</v>
      </c>
      <c r="B2879" s="0" t="s">
        <v>155</v>
      </c>
      <c r="C2879" s="0" t="s">
        <v>732</v>
      </c>
      <c r="D2879" s="0" t="n">
        <v>0.960951768460877</v>
      </c>
      <c r="E2879" s="7" t="n">
        <v>237.283333333333</v>
      </c>
      <c r="F2879" s="7" t="n">
        <v>4109.1</v>
      </c>
    </row>
    <row r="2880" customFormat="false" ht="15.8" hidden="false" customHeight="false" outlineLevel="0" collapsed="false">
      <c r="A2880" s="0" t="s">
        <v>719</v>
      </c>
      <c r="B2880" s="0" t="s">
        <v>239</v>
      </c>
      <c r="C2880" s="0" t="s">
        <v>733</v>
      </c>
      <c r="D2880" s="0" t="n">
        <v>0.798832188254655</v>
      </c>
      <c r="E2880" s="7" t="n">
        <v>154.258333333333</v>
      </c>
      <c r="F2880" s="7" t="n">
        <v>1375.36666666667</v>
      </c>
    </row>
    <row r="2881" customFormat="false" ht="15.8" hidden="false" customHeight="false" outlineLevel="0" collapsed="false">
      <c r="A2881" s="0" t="s">
        <v>719</v>
      </c>
      <c r="B2881" s="0" t="s">
        <v>738</v>
      </c>
      <c r="C2881" s="0" t="s">
        <v>738</v>
      </c>
      <c r="D2881" s="0" t="n">
        <v>0.15</v>
      </c>
      <c r="E2881" s="7" t="n">
        <v>20</v>
      </c>
      <c r="F2881" s="7" t="n">
        <v>0</v>
      </c>
    </row>
    <row r="2882" customFormat="false" ht="15.8" hidden="false" customHeight="false" outlineLevel="0" collapsed="false">
      <c r="A2882" s="0" t="s">
        <v>1109</v>
      </c>
      <c r="B2882" s="0" t="s">
        <v>155</v>
      </c>
      <c r="C2882" s="0" t="s">
        <v>732</v>
      </c>
      <c r="D2882" s="0" t="n">
        <v>0.440340799048547</v>
      </c>
      <c r="E2882" s="7" t="n">
        <v>155.370449283051</v>
      </c>
      <c r="F2882" s="7" t="n">
        <v>0</v>
      </c>
    </row>
    <row r="2883" customFormat="false" ht="15.8" hidden="false" customHeight="false" outlineLevel="0" collapsed="false">
      <c r="A2883" s="0" t="s">
        <v>1109</v>
      </c>
      <c r="B2883" s="0" t="s">
        <v>155</v>
      </c>
      <c r="C2883" s="0" t="s">
        <v>734</v>
      </c>
      <c r="D2883" s="0" t="n">
        <v>0.0598706222134935</v>
      </c>
      <c r="E2883" s="7" t="n">
        <v>32.5289179552631</v>
      </c>
      <c r="F2883" s="7" t="n">
        <v>0</v>
      </c>
    </row>
    <row r="2884" customFormat="false" ht="15.8" hidden="false" customHeight="false" outlineLevel="0" collapsed="false">
      <c r="A2884" s="0" t="s">
        <v>1109</v>
      </c>
      <c r="B2884" s="0" t="s">
        <v>155</v>
      </c>
      <c r="C2884" s="0" t="s">
        <v>736</v>
      </c>
      <c r="D2884" s="0" t="n">
        <v>0.083818871098891</v>
      </c>
      <c r="E2884" s="7" t="n">
        <v>50.0819267993984</v>
      </c>
      <c r="F2884" s="7" t="n">
        <v>0</v>
      </c>
    </row>
    <row r="2885" customFormat="false" ht="15.8" hidden="false" customHeight="false" outlineLevel="0" collapsed="false">
      <c r="A2885" s="0" t="s">
        <v>1109</v>
      </c>
      <c r="B2885" s="0" t="s">
        <v>738</v>
      </c>
      <c r="C2885" s="0" t="s">
        <v>738</v>
      </c>
      <c r="D2885" s="0" t="n">
        <v>0.15</v>
      </c>
      <c r="E2885" s="7" t="n">
        <v>20</v>
      </c>
      <c r="F2885" s="7" t="n">
        <v>0</v>
      </c>
    </row>
    <row r="2886" customFormat="false" ht="15.8" hidden="false" customHeight="false" outlineLevel="0" collapsed="false">
      <c r="A2886" s="0" t="s">
        <v>1110</v>
      </c>
      <c r="B2886" s="0" t="s">
        <v>155</v>
      </c>
      <c r="C2886" s="0" t="s">
        <v>732</v>
      </c>
      <c r="D2886" s="0" t="n">
        <v>0.440340799048547</v>
      </c>
      <c r="E2886" s="7" t="n">
        <v>155.370449283051</v>
      </c>
      <c r="F2886" s="7" t="n">
        <v>0</v>
      </c>
    </row>
    <row r="2887" customFormat="false" ht="15.8" hidden="false" customHeight="false" outlineLevel="0" collapsed="false">
      <c r="A2887" s="0" t="s">
        <v>1110</v>
      </c>
      <c r="B2887" s="0" t="s">
        <v>155</v>
      </c>
      <c r="C2887" s="0" t="s">
        <v>734</v>
      </c>
      <c r="D2887" s="0" t="n">
        <v>0.0598706222134935</v>
      </c>
      <c r="E2887" s="7" t="n">
        <v>32.5289179552631</v>
      </c>
      <c r="F2887" s="7" t="n">
        <v>0</v>
      </c>
    </row>
    <row r="2888" customFormat="false" ht="15.8" hidden="false" customHeight="false" outlineLevel="0" collapsed="false">
      <c r="A2888" s="0" t="s">
        <v>1110</v>
      </c>
      <c r="B2888" s="0" t="s">
        <v>155</v>
      </c>
      <c r="C2888" s="0" t="s">
        <v>736</v>
      </c>
      <c r="D2888" s="0" t="n">
        <v>0.083818871098891</v>
      </c>
      <c r="E2888" s="7" t="n">
        <v>50.0819267993984</v>
      </c>
      <c r="F2888" s="7" t="n">
        <v>0</v>
      </c>
    </row>
    <row r="2889" customFormat="false" ht="15.8" hidden="false" customHeight="false" outlineLevel="0" collapsed="false">
      <c r="A2889" s="0" t="s">
        <v>1110</v>
      </c>
      <c r="B2889" s="0" t="s">
        <v>738</v>
      </c>
      <c r="C2889" s="0" t="s">
        <v>738</v>
      </c>
      <c r="D2889" s="0" t="n">
        <v>0.15</v>
      </c>
      <c r="E2889" s="7" t="n">
        <v>20</v>
      </c>
      <c r="F2889" s="7" t="n">
        <v>0</v>
      </c>
    </row>
    <row r="2890" customFormat="false" ht="15.8" hidden="false" customHeight="false" outlineLevel="0" collapsed="false">
      <c r="A2890" s="0" t="s">
        <v>1111</v>
      </c>
      <c r="B2890" s="0" t="s">
        <v>155</v>
      </c>
      <c r="C2890" s="0" t="s">
        <v>732</v>
      </c>
      <c r="D2890" s="0" t="n">
        <v>0.440340799048547</v>
      </c>
      <c r="E2890" s="7" t="n">
        <v>155.370449283051</v>
      </c>
      <c r="F2890" s="7" t="n">
        <v>0</v>
      </c>
    </row>
    <row r="2891" customFormat="false" ht="15.8" hidden="false" customHeight="false" outlineLevel="0" collapsed="false">
      <c r="A2891" s="0" t="s">
        <v>1111</v>
      </c>
      <c r="B2891" s="0" t="s">
        <v>155</v>
      </c>
      <c r="C2891" s="0" t="s">
        <v>734</v>
      </c>
      <c r="D2891" s="0" t="n">
        <v>0.0598706222134935</v>
      </c>
      <c r="E2891" s="7" t="n">
        <v>32.5289179552631</v>
      </c>
      <c r="F2891" s="7" t="n">
        <v>0</v>
      </c>
    </row>
    <row r="2892" customFormat="false" ht="15.8" hidden="false" customHeight="false" outlineLevel="0" collapsed="false">
      <c r="A2892" s="0" t="s">
        <v>1111</v>
      </c>
      <c r="B2892" s="0" t="s">
        <v>155</v>
      </c>
      <c r="C2892" s="0" t="s">
        <v>736</v>
      </c>
      <c r="D2892" s="0" t="n">
        <v>0.083818871098891</v>
      </c>
      <c r="E2892" s="7" t="n">
        <v>50.0819267993984</v>
      </c>
      <c r="F2892" s="7" t="n">
        <v>0</v>
      </c>
    </row>
    <row r="2893" customFormat="false" ht="15.8" hidden="false" customHeight="false" outlineLevel="0" collapsed="false">
      <c r="A2893" s="0" t="s">
        <v>1111</v>
      </c>
      <c r="B2893" s="0" t="s">
        <v>738</v>
      </c>
      <c r="C2893" s="0" t="s">
        <v>738</v>
      </c>
      <c r="D2893" s="0" t="n">
        <v>0.15</v>
      </c>
      <c r="E2893" s="7" t="n">
        <v>20</v>
      </c>
      <c r="F2893" s="7" t="n">
        <v>0</v>
      </c>
    </row>
    <row r="2894" customFormat="false" ht="15.8" hidden="false" customHeight="false" outlineLevel="0" collapsed="false">
      <c r="A2894" s="0" t="s">
        <v>1112</v>
      </c>
      <c r="B2894" s="0" t="s">
        <v>155</v>
      </c>
      <c r="C2894" s="0" t="s">
        <v>732</v>
      </c>
      <c r="D2894" s="0" t="n">
        <v>0.440340799048547</v>
      </c>
      <c r="E2894" s="7" t="n">
        <v>155.370449283051</v>
      </c>
      <c r="F2894" s="7" t="n">
        <v>0</v>
      </c>
    </row>
    <row r="2895" customFormat="false" ht="15.8" hidden="false" customHeight="false" outlineLevel="0" collapsed="false">
      <c r="A2895" s="0" t="s">
        <v>1112</v>
      </c>
      <c r="B2895" s="0" t="s">
        <v>155</v>
      </c>
      <c r="C2895" s="0" t="s">
        <v>734</v>
      </c>
      <c r="D2895" s="0" t="n">
        <v>0.0598706222134935</v>
      </c>
      <c r="E2895" s="7" t="n">
        <v>32.5289179552631</v>
      </c>
      <c r="F2895" s="7" t="n">
        <v>0</v>
      </c>
    </row>
    <row r="2896" customFormat="false" ht="15.8" hidden="false" customHeight="false" outlineLevel="0" collapsed="false">
      <c r="A2896" s="0" t="s">
        <v>1112</v>
      </c>
      <c r="B2896" s="0" t="s">
        <v>155</v>
      </c>
      <c r="C2896" s="0" t="s">
        <v>736</v>
      </c>
      <c r="D2896" s="0" t="n">
        <v>0.083818871098891</v>
      </c>
      <c r="E2896" s="7" t="n">
        <v>50.0819267993984</v>
      </c>
      <c r="F2896" s="7" t="n">
        <v>0</v>
      </c>
    </row>
    <row r="2897" customFormat="false" ht="15.8" hidden="false" customHeight="false" outlineLevel="0" collapsed="false">
      <c r="A2897" s="0" t="s">
        <v>1112</v>
      </c>
      <c r="B2897" s="0" t="s">
        <v>738</v>
      </c>
      <c r="C2897" s="0" t="s">
        <v>738</v>
      </c>
      <c r="D2897" s="0" t="n">
        <v>0.15</v>
      </c>
      <c r="E2897" s="7" t="n">
        <v>20</v>
      </c>
      <c r="F2897" s="7" t="n">
        <v>0</v>
      </c>
    </row>
    <row r="2898" customFormat="false" ht="15.8" hidden="false" customHeight="false" outlineLevel="0" collapsed="false">
      <c r="A2898" s="0" t="s">
        <v>1113</v>
      </c>
      <c r="B2898" s="0" t="s">
        <v>155</v>
      </c>
      <c r="C2898" s="0" t="s">
        <v>732</v>
      </c>
      <c r="D2898" s="0" t="n">
        <v>0.440340799048547</v>
      </c>
      <c r="E2898" s="7" t="n">
        <v>155.370449283051</v>
      </c>
      <c r="F2898" s="7" t="n">
        <v>0</v>
      </c>
    </row>
    <row r="2899" customFormat="false" ht="15.8" hidden="false" customHeight="false" outlineLevel="0" collapsed="false">
      <c r="A2899" s="0" t="s">
        <v>1113</v>
      </c>
      <c r="B2899" s="0" t="s">
        <v>155</v>
      </c>
      <c r="C2899" s="0" t="s">
        <v>734</v>
      </c>
      <c r="D2899" s="0" t="n">
        <v>0.0598706222134935</v>
      </c>
      <c r="E2899" s="7" t="n">
        <v>32.5289179552631</v>
      </c>
      <c r="F2899" s="7" t="n">
        <v>0</v>
      </c>
    </row>
    <row r="2900" customFormat="false" ht="15.8" hidden="false" customHeight="false" outlineLevel="0" collapsed="false">
      <c r="A2900" s="0" t="s">
        <v>1113</v>
      </c>
      <c r="B2900" s="0" t="s">
        <v>155</v>
      </c>
      <c r="C2900" s="0" t="s">
        <v>736</v>
      </c>
      <c r="D2900" s="0" t="n">
        <v>0.083818871098891</v>
      </c>
      <c r="E2900" s="7" t="n">
        <v>50.0819267993984</v>
      </c>
      <c r="F2900" s="7" t="n">
        <v>0</v>
      </c>
    </row>
    <row r="2901" customFormat="false" ht="15.8" hidden="false" customHeight="false" outlineLevel="0" collapsed="false">
      <c r="A2901" s="0" t="s">
        <v>1113</v>
      </c>
      <c r="B2901" s="0" t="s">
        <v>738</v>
      </c>
      <c r="C2901" s="0" t="s">
        <v>738</v>
      </c>
      <c r="D2901" s="0" t="n">
        <v>0.15</v>
      </c>
      <c r="E2901" s="7" t="n">
        <v>20</v>
      </c>
      <c r="F2901" s="7" t="n">
        <v>0</v>
      </c>
    </row>
    <row r="2902" customFormat="false" ht="15.8" hidden="false" customHeight="false" outlineLevel="0" collapsed="false">
      <c r="A2902" s="0" t="s">
        <v>602</v>
      </c>
      <c r="B2902" s="0" t="s">
        <v>155</v>
      </c>
      <c r="C2902" s="0" t="s">
        <v>734</v>
      </c>
      <c r="D2902" s="0" t="n">
        <v>0.142150369051962</v>
      </c>
      <c r="E2902" s="7" t="n">
        <v>85</v>
      </c>
      <c r="F2902" s="7" t="n">
        <v>297.925</v>
      </c>
    </row>
    <row r="2903" customFormat="false" ht="15.8" hidden="false" customHeight="false" outlineLevel="0" collapsed="false">
      <c r="A2903" s="0" t="s">
        <v>602</v>
      </c>
      <c r="B2903" s="0" t="s">
        <v>239</v>
      </c>
      <c r="C2903" s="0" t="s">
        <v>735</v>
      </c>
      <c r="D2903" s="0" t="n">
        <v>0.126503124161582</v>
      </c>
      <c r="E2903" s="7" t="n">
        <v>102</v>
      </c>
      <c r="F2903" s="7" t="n">
        <v>297.925</v>
      </c>
    </row>
    <row r="2904" customFormat="false" ht="15.8" hidden="false" customHeight="false" outlineLevel="0" collapsed="false">
      <c r="A2904" s="0" t="s">
        <v>602</v>
      </c>
      <c r="B2904" s="0" t="s">
        <v>155</v>
      </c>
      <c r="C2904" s="0" t="s">
        <v>736</v>
      </c>
      <c r="D2904" s="0" t="n">
        <v>0.199010516672746</v>
      </c>
      <c r="E2904" s="7" t="n">
        <v>129.2</v>
      </c>
      <c r="F2904" s="7" t="n">
        <v>877.625</v>
      </c>
    </row>
    <row r="2905" customFormat="false" ht="15.8" hidden="false" customHeight="false" outlineLevel="0" collapsed="false">
      <c r="A2905" s="0" t="s">
        <v>602</v>
      </c>
      <c r="B2905" s="0" t="s">
        <v>239</v>
      </c>
      <c r="C2905" s="0" t="s">
        <v>737</v>
      </c>
      <c r="D2905" s="0" t="n">
        <v>0.177104373826215</v>
      </c>
      <c r="E2905" s="7" t="n">
        <v>142.8</v>
      </c>
      <c r="F2905" s="7" t="n">
        <v>297.925</v>
      </c>
    </row>
    <row r="2906" customFormat="false" ht="15.8" hidden="false" customHeight="false" outlineLevel="0" collapsed="false">
      <c r="A2906" s="0" t="s">
        <v>602</v>
      </c>
      <c r="B2906" s="0" t="s">
        <v>155</v>
      </c>
      <c r="C2906" s="0" t="s">
        <v>732</v>
      </c>
      <c r="D2906" s="0" t="n">
        <v>0.940948069374687</v>
      </c>
      <c r="E2906" s="7" t="n">
        <v>260.700614420213</v>
      </c>
      <c r="F2906" s="7" t="n">
        <v>4052.625</v>
      </c>
    </row>
    <row r="2907" customFormat="false" ht="15.8" hidden="false" customHeight="false" outlineLevel="0" collapsed="false">
      <c r="A2907" s="0" t="s">
        <v>602</v>
      </c>
      <c r="B2907" s="0" t="s">
        <v>239</v>
      </c>
      <c r="C2907" s="0" t="s">
        <v>733</v>
      </c>
      <c r="D2907" s="0" t="n">
        <v>0.753635633303044</v>
      </c>
      <c r="E2907" s="7" t="n">
        <v>159.691491345282</v>
      </c>
      <c r="F2907" s="7" t="n">
        <v>1357.925</v>
      </c>
    </row>
    <row r="2908" customFormat="false" ht="15.8" hidden="false" customHeight="false" outlineLevel="0" collapsed="false">
      <c r="A2908" s="0" t="s">
        <v>602</v>
      </c>
      <c r="B2908" s="0" t="s">
        <v>738</v>
      </c>
      <c r="C2908" s="0" t="s">
        <v>738</v>
      </c>
      <c r="D2908" s="0" t="n">
        <v>0.15</v>
      </c>
      <c r="E2908" s="7" t="n">
        <v>20</v>
      </c>
      <c r="F2908" s="7" t="n">
        <v>0</v>
      </c>
    </row>
    <row r="2909" customFormat="false" ht="15.8" hidden="false" customHeight="false" outlineLevel="0" collapsed="false">
      <c r="A2909" s="0" t="s">
        <v>720</v>
      </c>
      <c r="B2909" s="0" t="s">
        <v>155</v>
      </c>
      <c r="C2909" s="0" t="s">
        <v>734</v>
      </c>
      <c r="D2909" s="0" t="n">
        <v>0.14557317278467</v>
      </c>
      <c r="E2909" s="7" t="n">
        <v>85</v>
      </c>
      <c r="F2909" s="7" t="n">
        <v>299.685714285714</v>
      </c>
    </row>
    <row r="2910" customFormat="false" ht="15.8" hidden="false" customHeight="false" outlineLevel="0" collapsed="false">
      <c r="A2910" s="0" t="s">
        <v>720</v>
      </c>
      <c r="B2910" s="0" t="s">
        <v>239</v>
      </c>
      <c r="C2910" s="0" t="s">
        <v>735</v>
      </c>
      <c r="D2910" s="0" t="n">
        <v>0.134967181689327</v>
      </c>
      <c r="E2910" s="7" t="n">
        <v>102</v>
      </c>
      <c r="F2910" s="7" t="n">
        <v>299.685714285714</v>
      </c>
    </row>
    <row r="2911" customFormat="false" ht="15.8" hidden="false" customHeight="false" outlineLevel="0" collapsed="false">
      <c r="A2911" s="0" t="s">
        <v>720</v>
      </c>
      <c r="B2911" s="0" t="s">
        <v>155</v>
      </c>
      <c r="C2911" s="0" t="s">
        <v>736</v>
      </c>
      <c r="D2911" s="0" t="n">
        <v>0.203802441898539</v>
      </c>
      <c r="E2911" s="7" t="n">
        <v>129.2</v>
      </c>
      <c r="F2911" s="7" t="n">
        <v>882.542857142857</v>
      </c>
    </row>
    <row r="2912" customFormat="false" ht="15.8" hidden="false" customHeight="false" outlineLevel="0" collapsed="false">
      <c r="A2912" s="0" t="s">
        <v>720</v>
      </c>
      <c r="B2912" s="0" t="s">
        <v>239</v>
      </c>
      <c r="C2912" s="0" t="s">
        <v>737</v>
      </c>
      <c r="D2912" s="0" t="n">
        <v>0.188954054365058</v>
      </c>
      <c r="E2912" s="7" t="n">
        <v>142.8</v>
      </c>
      <c r="F2912" s="7" t="n">
        <v>299.685714285714</v>
      </c>
    </row>
    <row r="2913" customFormat="false" ht="15.8" hidden="false" customHeight="false" outlineLevel="0" collapsed="false">
      <c r="A2913" s="0" t="s">
        <v>720</v>
      </c>
      <c r="B2913" s="0" t="s">
        <v>155</v>
      </c>
      <c r="C2913" s="0" t="s">
        <v>732</v>
      </c>
      <c r="D2913" s="0" t="n">
        <v>0.963604926234225</v>
      </c>
      <c r="E2913" s="7" t="n">
        <v>237.986774152795</v>
      </c>
      <c r="F2913" s="7" t="n">
        <v>4076.82857142857</v>
      </c>
    </row>
    <row r="2914" customFormat="false" ht="15.8" hidden="false" customHeight="false" outlineLevel="0" collapsed="false">
      <c r="A2914" s="0" t="s">
        <v>720</v>
      </c>
      <c r="B2914" s="0" t="s">
        <v>239</v>
      </c>
      <c r="C2914" s="0" t="s">
        <v>733</v>
      </c>
      <c r="D2914" s="0" t="n">
        <v>0.804059805808757</v>
      </c>
      <c r="E2914" s="7" t="n">
        <v>154.509562197427</v>
      </c>
      <c r="F2914" s="7" t="n">
        <v>1365.4</v>
      </c>
    </row>
    <row r="2915" customFormat="false" ht="15.8" hidden="false" customHeight="false" outlineLevel="0" collapsed="false">
      <c r="A2915" s="0" t="s">
        <v>720</v>
      </c>
      <c r="B2915" s="0" t="s">
        <v>738</v>
      </c>
      <c r="C2915" s="0" t="s">
        <v>738</v>
      </c>
      <c r="D2915" s="0" t="n">
        <v>0.15</v>
      </c>
      <c r="E2915" s="7" t="n">
        <v>20</v>
      </c>
      <c r="F2915" s="7" t="n">
        <v>0</v>
      </c>
    </row>
    <row r="2916" customFormat="false" ht="15.8" hidden="false" customHeight="false" outlineLevel="0" collapsed="false">
      <c r="A2916" s="0" t="s">
        <v>1114</v>
      </c>
      <c r="B2916" s="0" t="s">
        <v>155</v>
      </c>
      <c r="C2916" s="0" t="s">
        <v>732</v>
      </c>
      <c r="D2916" s="0" t="n">
        <v>0.440340799048547</v>
      </c>
      <c r="E2916" s="7" t="n">
        <v>155.370449283051</v>
      </c>
      <c r="F2916" s="7" t="n">
        <v>0</v>
      </c>
    </row>
    <row r="2917" customFormat="false" ht="15.8" hidden="false" customHeight="false" outlineLevel="0" collapsed="false">
      <c r="A2917" s="0" t="s">
        <v>1114</v>
      </c>
      <c r="B2917" s="0" t="s">
        <v>155</v>
      </c>
      <c r="C2917" s="0" t="s">
        <v>734</v>
      </c>
      <c r="D2917" s="0" t="n">
        <v>0.0598706222134935</v>
      </c>
      <c r="E2917" s="7" t="n">
        <v>32.5289179552631</v>
      </c>
      <c r="F2917" s="7" t="n">
        <v>0</v>
      </c>
    </row>
    <row r="2918" customFormat="false" ht="15.8" hidden="false" customHeight="false" outlineLevel="0" collapsed="false">
      <c r="A2918" s="0" t="s">
        <v>1114</v>
      </c>
      <c r="B2918" s="0" t="s">
        <v>155</v>
      </c>
      <c r="C2918" s="0" t="s">
        <v>736</v>
      </c>
      <c r="D2918" s="0" t="n">
        <v>0.083818871098891</v>
      </c>
      <c r="E2918" s="7" t="n">
        <v>50.0819267993984</v>
      </c>
      <c r="F2918" s="7" t="n">
        <v>0</v>
      </c>
    </row>
    <row r="2919" customFormat="false" ht="15.8" hidden="false" customHeight="false" outlineLevel="0" collapsed="false">
      <c r="A2919" s="0" t="s">
        <v>1114</v>
      </c>
      <c r="B2919" s="0" t="s">
        <v>738</v>
      </c>
      <c r="C2919" s="0" t="s">
        <v>738</v>
      </c>
      <c r="D2919" s="0" t="n">
        <v>0.15</v>
      </c>
      <c r="E2919" s="7" t="n">
        <v>20</v>
      </c>
      <c r="F2919" s="7" t="n">
        <v>0</v>
      </c>
    </row>
    <row r="2920" customFormat="false" ht="15.8" hidden="false" customHeight="false" outlineLevel="0" collapsed="false">
      <c r="A2920" s="0" t="s">
        <v>1115</v>
      </c>
      <c r="B2920" s="0" t="s">
        <v>155</v>
      </c>
      <c r="C2920" s="0" t="s">
        <v>732</v>
      </c>
      <c r="D2920" s="0" t="n">
        <v>0.440340799048547</v>
      </c>
      <c r="E2920" s="7" t="n">
        <v>155.370449283051</v>
      </c>
      <c r="F2920" s="7" t="n">
        <v>0</v>
      </c>
    </row>
    <row r="2921" customFormat="false" ht="15.8" hidden="false" customHeight="false" outlineLevel="0" collapsed="false">
      <c r="A2921" s="0" t="s">
        <v>1115</v>
      </c>
      <c r="B2921" s="0" t="s">
        <v>155</v>
      </c>
      <c r="C2921" s="0" t="s">
        <v>734</v>
      </c>
      <c r="D2921" s="0" t="n">
        <v>0.0598706222134935</v>
      </c>
      <c r="E2921" s="7" t="n">
        <v>32.5289179552631</v>
      </c>
      <c r="F2921" s="7" t="n">
        <v>0</v>
      </c>
    </row>
    <row r="2922" customFormat="false" ht="15.8" hidden="false" customHeight="false" outlineLevel="0" collapsed="false">
      <c r="A2922" s="0" t="s">
        <v>1115</v>
      </c>
      <c r="B2922" s="0" t="s">
        <v>155</v>
      </c>
      <c r="C2922" s="0" t="s">
        <v>736</v>
      </c>
      <c r="D2922" s="0" t="n">
        <v>0.083818871098891</v>
      </c>
      <c r="E2922" s="7" t="n">
        <v>50.0819267993984</v>
      </c>
      <c r="F2922" s="7" t="n">
        <v>0</v>
      </c>
    </row>
    <row r="2923" customFormat="false" ht="15.8" hidden="false" customHeight="false" outlineLevel="0" collapsed="false">
      <c r="A2923" s="0" t="s">
        <v>1115</v>
      </c>
      <c r="B2923" s="0" t="s">
        <v>738</v>
      </c>
      <c r="C2923" s="0" t="s">
        <v>738</v>
      </c>
      <c r="D2923" s="0" t="n">
        <v>0.15</v>
      </c>
      <c r="E2923" s="7" t="n">
        <v>20</v>
      </c>
      <c r="F2923" s="7" t="n">
        <v>0</v>
      </c>
    </row>
    <row r="2924" customFormat="false" ht="15.8" hidden="false" customHeight="false" outlineLevel="0" collapsed="false">
      <c r="A2924" s="0" t="s">
        <v>1116</v>
      </c>
      <c r="B2924" s="0" t="s">
        <v>155</v>
      </c>
      <c r="C2924" s="0" t="s">
        <v>732</v>
      </c>
      <c r="D2924" s="0" t="n">
        <v>0.440340799048547</v>
      </c>
      <c r="E2924" s="7" t="n">
        <v>155.370449283051</v>
      </c>
      <c r="F2924" s="7" t="n">
        <v>0</v>
      </c>
    </row>
    <row r="2925" customFormat="false" ht="15.8" hidden="false" customHeight="false" outlineLevel="0" collapsed="false">
      <c r="A2925" s="0" t="s">
        <v>1116</v>
      </c>
      <c r="B2925" s="0" t="s">
        <v>155</v>
      </c>
      <c r="C2925" s="0" t="s">
        <v>734</v>
      </c>
      <c r="D2925" s="0" t="n">
        <v>0.0598706222134935</v>
      </c>
      <c r="E2925" s="7" t="n">
        <v>32.5289179552631</v>
      </c>
      <c r="F2925" s="7" t="n">
        <v>0</v>
      </c>
    </row>
    <row r="2926" customFormat="false" ht="15.8" hidden="false" customHeight="false" outlineLevel="0" collapsed="false">
      <c r="A2926" s="0" t="s">
        <v>1116</v>
      </c>
      <c r="B2926" s="0" t="s">
        <v>155</v>
      </c>
      <c r="C2926" s="0" t="s">
        <v>736</v>
      </c>
      <c r="D2926" s="0" t="n">
        <v>0.083818871098891</v>
      </c>
      <c r="E2926" s="7" t="n">
        <v>50.0819267993984</v>
      </c>
      <c r="F2926" s="7" t="n">
        <v>0</v>
      </c>
    </row>
    <row r="2927" customFormat="false" ht="15.8" hidden="false" customHeight="false" outlineLevel="0" collapsed="false">
      <c r="A2927" s="0" t="s">
        <v>1116</v>
      </c>
      <c r="B2927" s="0" t="s">
        <v>738</v>
      </c>
      <c r="C2927" s="0" t="s">
        <v>738</v>
      </c>
      <c r="D2927" s="0" t="n">
        <v>0.15</v>
      </c>
      <c r="E2927" s="7" t="n">
        <v>20</v>
      </c>
      <c r="F2927" s="7" t="n">
        <v>0</v>
      </c>
    </row>
    <row r="2928" customFormat="false" ht="15.8" hidden="false" customHeight="false" outlineLevel="0" collapsed="false">
      <c r="A2928" s="0" t="s">
        <v>1117</v>
      </c>
      <c r="B2928" s="0" t="s">
        <v>155</v>
      </c>
      <c r="C2928" s="0" t="s">
        <v>732</v>
      </c>
      <c r="D2928" s="0" t="n">
        <v>0.440340799048547</v>
      </c>
      <c r="E2928" s="7" t="n">
        <v>155.370449283051</v>
      </c>
      <c r="F2928" s="7" t="n">
        <v>0</v>
      </c>
    </row>
    <row r="2929" customFormat="false" ht="15.8" hidden="false" customHeight="false" outlineLevel="0" collapsed="false">
      <c r="A2929" s="0" t="s">
        <v>1117</v>
      </c>
      <c r="B2929" s="0" t="s">
        <v>155</v>
      </c>
      <c r="C2929" s="0" t="s">
        <v>734</v>
      </c>
      <c r="D2929" s="0" t="n">
        <v>0.0598706222134935</v>
      </c>
      <c r="E2929" s="7" t="n">
        <v>32.5289179552631</v>
      </c>
      <c r="F2929" s="7" t="n">
        <v>0</v>
      </c>
    </row>
    <row r="2930" customFormat="false" ht="15.8" hidden="false" customHeight="false" outlineLevel="0" collapsed="false">
      <c r="A2930" s="0" t="s">
        <v>1117</v>
      </c>
      <c r="B2930" s="0" t="s">
        <v>155</v>
      </c>
      <c r="C2930" s="0" t="s">
        <v>736</v>
      </c>
      <c r="D2930" s="0" t="n">
        <v>0.083818871098891</v>
      </c>
      <c r="E2930" s="7" t="n">
        <v>50.0819267993984</v>
      </c>
      <c r="F2930" s="7" t="n">
        <v>0</v>
      </c>
    </row>
    <row r="2931" customFormat="false" ht="15.8" hidden="false" customHeight="false" outlineLevel="0" collapsed="false">
      <c r="A2931" s="0" t="s">
        <v>1117</v>
      </c>
      <c r="B2931" s="0" t="s">
        <v>738</v>
      </c>
      <c r="C2931" s="0" t="s">
        <v>738</v>
      </c>
      <c r="D2931" s="0" t="n">
        <v>0.15</v>
      </c>
      <c r="E2931" s="7" t="n">
        <v>20</v>
      </c>
      <c r="F2931" s="7" t="n">
        <v>0</v>
      </c>
    </row>
    <row r="2932" customFormat="false" ht="15.8" hidden="false" customHeight="false" outlineLevel="0" collapsed="false">
      <c r="A2932" s="0" t="s">
        <v>1118</v>
      </c>
      <c r="B2932" s="0" t="s">
        <v>155</v>
      </c>
      <c r="C2932" s="0" t="s">
        <v>732</v>
      </c>
      <c r="D2932" s="0" t="n">
        <v>0.440340799048547</v>
      </c>
      <c r="E2932" s="7" t="n">
        <v>155.370449283051</v>
      </c>
      <c r="F2932" s="7" t="n">
        <v>0</v>
      </c>
    </row>
    <row r="2933" customFormat="false" ht="15.8" hidden="false" customHeight="false" outlineLevel="0" collapsed="false">
      <c r="A2933" s="0" t="s">
        <v>1118</v>
      </c>
      <c r="B2933" s="0" t="s">
        <v>155</v>
      </c>
      <c r="C2933" s="0" t="s">
        <v>734</v>
      </c>
      <c r="D2933" s="0" t="n">
        <v>0.0598706222134935</v>
      </c>
      <c r="E2933" s="7" t="n">
        <v>32.5289179552631</v>
      </c>
      <c r="F2933" s="7" t="n">
        <v>0</v>
      </c>
    </row>
    <row r="2934" customFormat="false" ht="15.8" hidden="false" customHeight="false" outlineLevel="0" collapsed="false">
      <c r="A2934" s="0" t="s">
        <v>1118</v>
      </c>
      <c r="B2934" s="0" t="s">
        <v>155</v>
      </c>
      <c r="C2934" s="0" t="s">
        <v>736</v>
      </c>
      <c r="D2934" s="0" t="n">
        <v>0.083818871098891</v>
      </c>
      <c r="E2934" s="7" t="n">
        <v>50.0819267993984</v>
      </c>
      <c r="F2934" s="7" t="n">
        <v>0</v>
      </c>
    </row>
    <row r="2935" customFormat="false" ht="15.8" hidden="false" customHeight="false" outlineLevel="0" collapsed="false">
      <c r="A2935" s="0" t="s">
        <v>1118</v>
      </c>
      <c r="B2935" s="0" t="s">
        <v>738</v>
      </c>
      <c r="C2935" s="0" t="s">
        <v>738</v>
      </c>
      <c r="D2935" s="0" t="n">
        <v>0.15</v>
      </c>
      <c r="E2935" s="7" t="n">
        <v>20</v>
      </c>
      <c r="F2935" s="7" t="n">
        <v>0</v>
      </c>
    </row>
    <row r="2936" customFormat="false" ht="15.8" hidden="false" customHeight="false" outlineLevel="0" collapsed="false">
      <c r="A2936" s="0" t="s">
        <v>604</v>
      </c>
      <c r="B2936" s="0" t="s">
        <v>155</v>
      </c>
      <c r="C2936" s="0" t="s">
        <v>734</v>
      </c>
      <c r="D2936" s="0" t="n">
        <v>0.137446111771783</v>
      </c>
      <c r="E2936" s="7" t="n">
        <v>80.3048065</v>
      </c>
      <c r="F2936" s="7" t="n">
        <v>281.4683467825</v>
      </c>
    </row>
    <row r="2937" customFormat="false" ht="15.8" hidden="false" customHeight="false" outlineLevel="0" collapsed="false">
      <c r="A2937" s="0" t="s">
        <v>604</v>
      </c>
      <c r="B2937" s="0" t="s">
        <v>239</v>
      </c>
      <c r="C2937" s="0" t="s">
        <v>735</v>
      </c>
      <c r="D2937" s="0" t="n">
        <v>0.111751083110187</v>
      </c>
      <c r="E2937" s="7" t="n">
        <v>96.3657678</v>
      </c>
      <c r="F2937" s="7" t="n">
        <v>281.4683467825</v>
      </c>
    </row>
    <row r="2938" customFormat="false" ht="15.8" hidden="false" customHeight="false" outlineLevel="0" collapsed="false">
      <c r="A2938" s="0" t="s">
        <v>604</v>
      </c>
      <c r="B2938" s="0" t="s">
        <v>155</v>
      </c>
      <c r="C2938" s="0" t="s">
        <v>736</v>
      </c>
      <c r="D2938" s="0" t="n">
        <v>0.192424556480497</v>
      </c>
      <c r="E2938" s="7" t="n">
        <v>122.06330588</v>
      </c>
      <c r="F2938" s="7" t="n">
        <v>829.1471271125</v>
      </c>
    </row>
    <row r="2939" customFormat="false" ht="15.8" hidden="false" customHeight="false" outlineLevel="0" collapsed="false">
      <c r="A2939" s="0" t="s">
        <v>604</v>
      </c>
      <c r="B2939" s="0" t="s">
        <v>239</v>
      </c>
      <c r="C2939" s="0" t="s">
        <v>737</v>
      </c>
      <c r="D2939" s="0" t="n">
        <v>0.156451516354262</v>
      </c>
      <c r="E2939" s="7" t="n">
        <v>134.91207492</v>
      </c>
      <c r="F2939" s="7" t="n">
        <v>281.4683467825</v>
      </c>
    </row>
    <row r="2940" customFormat="false" ht="15.8" hidden="false" customHeight="false" outlineLevel="0" collapsed="false">
      <c r="A2940" s="0" t="s">
        <v>604</v>
      </c>
      <c r="B2940" s="0" t="s">
        <v>155</v>
      </c>
      <c r="C2940" s="0" t="s">
        <v>732</v>
      </c>
      <c r="D2940" s="0" t="n">
        <v>0.909808777685564</v>
      </c>
      <c r="E2940" s="7" t="n">
        <v>236.396639213333</v>
      </c>
      <c r="F2940" s="7" t="n">
        <v>4004.1471271125</v>
      </c>
    </row>
    <row r="2941" customFormat="false" ht="15.8" hidden="false" customHeight="false" outlineLevel="0" collapsed="false">
      <c r="A2941" s="0" t="s">
        <v>604</v>
      </c>
      <c r="B2941" s="0" t="s">
        <v>239</v>
      </c>
      <c r="C2941" s="0" t="s">
        <v>733</v>
      </c>
      <c r="D2941" s="0" t="n">
        <v>0.665751133422392</v>
      </c>
      <c r="E2941" s="7" t="n">
        <v>146.578741586667</v>
      </c>
      <c r="F2941" s="7" t="n">
        <v>1341.4683467825</v>
      </c>
    </row>
    <row r="2942" customFormat="false" ht="15.8" hidden="false" customHeight="false" outlineLevel="0" collapsed="false">
      <c r="A2942" s="0" t="s">
        <v>604</v>
      </c>
      <c r="B2942" s="0" t="s">
        <v>738</v>
      </c>
      <c r="C2942" s="0" t="s">
        <v>738</v>
      </c>
      <c r="D2942" s="0" t="n">
        <v>0.15</v>
      </c>
      <c r="E2942" s="7" t="n">
        <v>20</v>
      </c>
      <c r="F2942" s="7" t="n">
        <v>0</v>
      </c>
    </row>
    <row r="2943" customFormat="false" ht="15.8" hidden="false" customHeight="false" outlineLevel="0" collapsed="false">
      <c r="A2943" s="0" t="s">
        <v>721</v>
      </c>
      <c r="B2943" s="0" t="s">
        <v>155</v>
      </c>
      <c r="C2943" s="0" t="s">
        <v>734</v>
      </c>
      <c r="D2943" s="0" t="n">
        <v>0.141883054475305</v>
      </c>
      <c r="E2943" s="7" t="n">
        <v>80.3048065</v>
      </c>
      <c r="F2943" s="7" t="n">
        <v>283.131803488571</v>
      </c>
    </row>
    <row r="2944" customFormat="false" ht="15.8" hidden="false" customHeight="false" outlineLevel="0" collapsed="false">
      <c r="A2944" s="0" t="s">
        <v>721</v>
      </c>
      <c r="B2944" s="0" t="s">
        <v>239</v>
      </c>
      <c r="C2944" s="0" t="s">
        <v>735</v>
      </c>
      <c r="D2944" s="0" t="n">
        <v>0.123166963540596</v>
      </c>
      <c r="E2944" s="7" t="n">
        <v>96.3657678</v>
      </c>
      <c r="F2944" s="7" t="n">
        <v>283.131803488571</v>
      </c>
    </row>
    <row r="2945" customFormat="false" ht="15.8" hidden="false" customHeight="false" outlineLevel="0" collapsed="false">
      <c r="A2945" s="0" t="s">
        <v>721</v>
      </c>
      <c r="B2945" s="0" t="s">
        <v>155</v>
      </c>
      <c r="C2945" s="0" t="s">
        <v>736</v>
      </c>
      <c r="D2945" s="0" t="n">
        <v>0.198636276265427</v>
      </c>
      <c r="E2945" s="7" t="n">
        <v>122.06330588</v>
      </c>
      <c r="F2945" s="7" t="n">
        <v>833.793333774286</v>
      </c>
    </row>
    <row r="2946" customFormat="false" ht="15.8" hidden="false" customHeight="false" outlineLevel="0" collapsed="false">
      <c r="A2946" s="0" t="s">
        <v>721</v>
      </c>
      <c r="B2946" s="0" t="s">
        <v>239</v>
      </c>
      <c r="C2946" s="0" t="s">
        <v>737</v>
      </c>
      <c r="D2946" s="0" t="n">
        <v>0.172433748956834</v>
      </c>
      <c r="E2946" s="7" t="n">
        <v>134.91207492</v>
      </c>
      <c r="F2946" s="7" t="n">
        <v>283.131803488571</v>
      </c>
    </row>
    <row r="2947" customFormat="false" ht="15.8" hidden="false" customHeight="false" outlineLevel="0" collapsed="false">
      <c r="A2947" s="0" t="s">
        <v>721</v>
      </c>
      <c r="B2947" s="0" t="s">
        <v>155</v>
      </c>
      <c r="C2947" s="0" t="s">
        <v>732</v>
      </c>
      <c r="D2947" s="0" t="n">
        <v>0.939178611184053</v>
      </c>
      <c r="E2947" s="7" t="n">
        <v>221.396639213333</v>
      </c>
      <c r="F2947" s="7" t="n">
        <v>4028.07904806</v>
      </c>
    </row>
    <row r="2948" customFormat="false" ht="15.8" hidden="false" customHeight="false" outlineLevel="0" collapsed="false">
      <c r="A2948" s="0" t="s">
        <v>721</v>
      </c>
      <c r="B2948" s="0" t="s">
        <v>239</v>
      </c>
      <c r="C2948" s="0" t="s">
        <v>733</v>
      </c>
      <c r="D2948" s="0" t="n">
        <v>0.733760633858868</v>
      </c>
      <c r="E2948" s="7" t="n">
        <v>143.245408253333</v>
      </c>
      <c r="F2948" s="7" t="n">
        <v>1348.84608920286</v>
      </c>
    </row>
    <row r="2949" customFormat="false" ht="15.8" hidden="false" customHeight="false" outlineLevel="0" collapsed="false">
      <c r="A2949" s="0" t="s">
        <v>721</v>
      </c>
      <c r="B2949" s="0" t="s">
        <v>738</v>
      </c>
      <c r="C2949" s="0" t="s">
        <v>738</v>
      </c>
      <c r="D2949" s="0" t="n">
        <v>0.15</v>
      </c>
      <c r="E2949" s="7" t="n">
        <v>20</v>
      </c>
      <c r="F2949" s="7" t="n">
        <v>0</v>
      </c>
    </row>
    <row r="2950" customFormat="false" ht="15.8" hidden="false" customHeight="false" outlineLevel="0" collapsed="false">
      <c r="A2950" s="0" t="s">
        <v>1119</v>
      </c>
      <c r="B2950" s="0" t="s">
        <v>155</v>
      </c>
      <c r="C2950" s="0" t="s">
        <v>732</v>
      </c>
      <c r="D2950" s="0" t="n">
        <v>0.440340799048547</v>
      </c>
      <c r="E2950" s="7" t="n">
        <v>155.370449283051</v>
      </c>
      <c r="F2950" s="7" t="n">
        <v>0</v>
      </c>
    </row>
    <row r="2951" customFormat="false" ht="15.8" hidden="false" customHeight="false" outlineLevel="0" collapsed="false">
      <c r="A2951" s="0" t="s">
        <v>1119</v>
      </c>
      <c r="B2951" s="0" t="s">
        <v>155</v>
      </c>
      <c r="C2951" s="0" t="s">
        <v>734</v>
      </c>
      <c r="D2951" s="0" t="n">
        <v>0.0598706222134935</v>
      </c>
      <c r="E2951" s="7" t="n">
        <v>32.5289179552631</v>
      </c>
      <c r="F2951" s="7" t="n">
        <v>0</v>
      </c>
    </row>
    <row r="2952" customFormat="false" ht="15.8" hidden="false" customHeight="false" outlineLevel="0" collapsed="false">
      <c r="A2952" s="0" t="s">
        <v>1119</v>
      </c>
      <c r="B2952" s="0" t="s">
        <v>155</v>
      </c>
      <c r="C2952" s="0" t="s">
        <v>736</v>
      </c>
      <c r="D2952" s="0" t="n">
        <v>0.083818871098891</v>
      </c>
      <c r="E2952" s="7" t="n">
        <v>50.0819267993984</v>
      </c>
      <c r="F2952" s="7" t="n">
        <v>0</v>
      </c>
    </row>
    <row r="2953" customFormat="false" ht="15.8" hidden="false" customHeight="false" outlineLevel="0" collapsed="false">
      <c r="A2953" s="0" t="s">
        <v>1119</v>
      </c>
      <c r="B2953" s="0" t="s">
        <v>738</v>
      </c>
      <c r="C2953" s="0" t="s">
        <v>738</v>
      </c>
      <c r="D2953" s="0" t="n">
        <v>0.15</v>
      </c>
      <c r="E2953" s="7" t="n">
        <v>20</v>
      </c>
      <c r="F2953" s="7" t="n">
        <v>0</v>
      </c>
    </row>
    <row r="2954" customFormat="false" ht="15.8" hidden="false" customHeight="false" outlineLevel="0" collapsed="false">
      <c r="A2954" s="0" t="s">
        <v>1120</v>
      </c>
      <c r="B2954" s="0" t="s">
        <v>155</v>
      </c>
      <c r="C2954" s="0" t="s">
        <v>732</v>
      </c>
      <c r="D2954" s="0" t="n">
        <v>0.440340799048547</v>
      </c>
      <c r="E2954" s="7" t="n">
        <v>155.370449283051</v>
      </c>
      <c r="F2954" s="7" t="n">
        <v>0</v>
      </c>
    </row>
    <row r="2955" customFormat="false" ht="15.8" hidden="false" customHeight="false" outlineLevel="0" collapsed="false">
      <c r="A2955" s="0" t="s">
        <v>1120</v>
      </c>
      <c r="B2955" s="0" t="s">
        <v>155</v>
      </c>
      <c r="C2955" s="0" t="s">
        <v>734</v>
      </c>
      <c r="D2955" s="0" t="n">
        <v>0.0598706222134935</v>
      </c>
      <c r="E2955" s="7" t="n">
        <v>32.5289179552631</v>
      </c>
      <c r="F2955" s="7" t="n">
        <v>0</v>
      </c>
    </row>
    <row r="2956" customFormat="false" ht="15.8" hidden="false" customHeight="false" outlineLevel="0" collapsed="false">
      <c r="A2956" s="0" t="s">
        <v>1120</v>
      </c>
      <c r="B2956" s="0" t="s">
        <v>155</v>
      </c>
      <c r="C2956" s="0" t="s">
        <v>736</v>
      </c>
      <c r="D2956" s="0" t="n">
        <v>0.083818871098891</v>
      </c>
      <c r="E2956" s="7" t="n">
        <v>50.0819267993984</v>
      </c>
      <c r="F2956" s="7" t="n">
        <v>0</v>
      </c>
    </row>
    <row r="2957" customFormat="false" ht="15.8" hidden="false" customHeight="false" outlineLevel="0" collapsed="false">
      <c r="A2957" s="0" t="s">
        <v>1120</v>
      </c>
      <c r="B2957" s="0" t="s">
        <v>738</v>
      </c>
      <c r="C2957" s="0" t="s">
        <v>738</v>
      </c>
      <c r="D2957" s="0" t="n">
        <v>0.15</v>
      </c>
      <c r="E2957" s="7" t="n">
        <v>20</v>
      </c>
      <c r="F2957" s="7" t="n">
        <v>0</v>
      </c>
    </row>
    <row r="2958" customFormat="false" ht="15.8" hidden="false" customHeight="false" outlineLevel="0" collapsed="false">
      <c r="A2958" s="0" t="s">
        <v>1121</v>
      </c>
      <c r="B2958" s="0" t="s">
        <v>155</v>
      </c>
      <c r="C2958" s="0" t="s">
        <v>732</v>
      </c>
      <c r="D2958" s="0" t="n">
        <v>0.440340799048547</v>
      </c>
      <c r="E2958" s="7" t="n">
        <v>155.370449283051</v>
      </c>
      <c r="F2958" s="7" t="n">
        <v>0</v>
      </c>
    </row>
    <row r="2959" customFormat="false" ht="15.8" hidden="false" customHeight="false" outlineLevel="0" collapsed="false">
      <c r="A2959" s="0" t="s">
        <v>1121</v>
      </c>
      <c r="B2959" s="0" t="s">
        <v>155</v>
      </c>
      <c r="C2959" s="0" t="s">
        <v>734</v>
      </c>
      <c r="D2959" s="0" t="n">
        <v>0.0598706222134935</v>
      </c>
      <c r="E2959" s="7" t="n">
        <v>32.5289179552631</v>
      </c>
      <c r="F2959" s="7" t="n">
        <v>0</v>
      </c>
    </row>
    <row r="2960" customFormat="false" ht="15.8" hidden="false" customHeight="false" outlineLevel="0" collapsed="false">
      <c r="A2960" s="0" t="s">
        <v>1121</v>
      </c>
      <c r="B2960" s="0" t="s">
        <v>155</v>
      </c>
      <c r="C2960" s="0" t="s">
        <v>736</v>
      </c>
      <c r="D2960" s="0" t="n">
        <v>0.083818871098891</v>
      </c>
      <c r="E2960" s="7" t="n">
        <v>50.0819267993984</v>
      </c>
      <c r="F2960" s="7" t="n">
        <v>0</v>
      </c>
    </row>
    <row r="2961" customFormat="false" ht="15.8" hidden="false" customHeight="false" outlineLevel="0" collapsed="false">
      <c r="A2961" s="0" t="s">
        <v>1121</v>
      </c>
      <c r="B2961" s="0" t="s">
        <v>738</v>
      </c>
      <c r="C2961" s="0" t="s">
        <v>738</v>
      </c>
      <c r="D2961" s="0" t="n">
        <v>0.15</v>
      </c>
      <c r="E2961" s="7" t="n">
        <v>20</v>
      </c>
      <c r="F2961" s="7" t="n">
        <v>0</v>
      </c>
    </row>
    <row r="2962" customFormat="false" ht="15.8" hidden="false" customHeight="false" outlineLevel="0" collapsed="false">
      <c r="A2962" s="0" t="s">
        <v>1122</v>
      </c>
      <c r="B2962" s="0" t="s">
        <v>155</v>
      </c>
      <c r="C2962" s="0" t="s">
        <v>732</v>
      </c>
      <c r="D2962" s="0" t="n">
        <v>0.440340799048547</v>
      </c>
      <c r="E2962" s="7" t="n">
        <v>155.370449283051</v>
      </c>
      <c r="F2962" s="7" t="n">
        <v>0</v>
      </c>
    </row>
    <row r="2963" customFormat="false" ht="15.8" hidden="false" customHeight="false" outlineLevel="0" collapsed="false">
      <c r="A2963" s="0" t="s">
        <v>1122</v>
      </c>
      <c r="B2963" s="0" t="s">
        <v>155</v>
      </c>
      <c r="C2963" s="0" t="s">
        <v>734</v>
      </c>
      <c r="D2963" s="0" t="n">
        <v>0.0598706222134935</v>
      </c>
      <c r="E2963" s="7" t="n">
        <v>32.5289179552631</v>
      </c>
      <c r="F2963" s="7" t="n">
        <v>0</v>
      </c>
    </row>
    <row r="2964" customFormat="false" ht="15.8" hidden="false" customHeight="false" outlineLevel="0" collapsed="false">
      <c r="A2964" s="0" t="s">
        <v>1122</v>
      </c>
      <c r="B2964" s="0" t="s">
        <v>155</v>
      </c>
      <c r="C2964" s="0" t="s">
        <v>736</v>
      </c>
      <c r="D2964" s="0" t="n">
        <v>0.083818871098891</v>
      </c>
      <c r="E2964" s="7" t="n">
        <v>50.0819267993984</v>
      </c>
      <c r="F2964" s="7" t="n">
        <v>0</v>
      </c>
    </row>
    <row r="2965" customFormat="false" ht="15.8" hidden="false" customHeight="false" outlineLevel="0" collapsed="false">
      <c r="A2965" s="0" t="s">
        <v>1122</v>
      </c>
      <c r="B2965" s="0" t="s">
        <v>738</v>
      </c>
      <c r="C2965" s="0" t="s">
        <v>738</v>
      </c>
      <c r="D2965" s="0" t="n">
        <v>0.15</v>
      </c>
      <c r="E2965" s="7" t="n">
        <v>20</v>
      </c>
      <c r="F2965" s="7" t="n">
        <v>0</v>
      </c>
    </row>
    <row r="2966" customFormat="false" ht="15.8" hidden="false" customHeight="false" outlineLevel="0" collapsed="false">
      <c r="A2966" s="0" t="s">
        <v>1123</v>
      </c>
      <c r="B2966" s="0" t="s">
        <v>155</v>
      </c>
      <c r="C2966" s="0" t="s">
        <v>732</v>
      </c>
      <c r="D2966" s="0" t="n">
        <v>0.440340799048547</v>
      </c>
      <c r="E2966" s="7" t="n">
        <v>155.370449283051</v>
      </c>
      <c r="F2966" s="7" t="n">
        <v>0</v>
      </c>
    </row>
    <row r="2967" customFormat="false" ht="15.8" hidden="false" customHeight="false" outlineLevel="0" collapsed="false">
      <c r="A2967" s="0" t="s">
        <v>1123</v>
      </c>
      <c r="B2967" s="0" t="s">
        <v>155</v>
      </c>
      <c r="C2967" s="0" t="s">
        <v>734</v>
      </c>
      <c r="D2967" s="0" t="n">
        <v>0.0598706222134935</v>
      </c>
      <c r="E2967" s="7" t="n">
        <v>32.5289179552631</v>
      </c>
      <c r="F2967" s="7" t="n">
        <v>0</v>
      </c>
    </row>
    <row r="2968" customFormat="false" ht="15.8" hidden="false" customHeight="false" outlineLevel="0" collapsed="false">
      <c r="A2968" s="0" t="s">
        <v>1123</v>
      </c>
      <c r="B2968" s="0" t="s">
        <v>155</v>
      </c>
      <c r="C2968" s="0" t="s">
        <v>736</v>
      </c>
      <c r="D2968" s="0" t="n">
        <v>0.083818871098891</v>
      </c>
      <c r="E2968" s="7" t="n">
        <v>50.0819267993984</v>
      </c>
      <c r="F2968" s="7" t="n">
        <v>0</v>
      </c>
    </row>
    <row r="2969" customFormat="false" ht="15.8" hidden="false" customHeight="false" outlineLevel="0" collapsed="false">
      <c r="A2969" s="0" t="s">
        <v>1123</v>
      </c>
      <c r="B2969" s="0" t="s">
        <v>738</v>
      </c>
      <c r="C2969" s="0" t="s">
        <v>738</v>
      </c>
      <c r="D2969" s="0" t="n">
        <v>0.15</v>
      </c>
      <c r="E2969" s="7" t="n">
        <v>20</v>
      </c>
      <c r="F2969" s="7" t="n">
        <v>0</v>
      </c>
    </row>
    <row r="2970" customFormat="false" ht="15.8" hidden="false" customHeight="false" outlineLevel="0" collapsed="false">
      <c r="A2970" s="0" t="s">
        <v>249</v>
      </c>
      <c r="B2970" s="0" t="s">
        <v>155</v>
      </c>
      <c r="C2970" s="0" t="s">
        <v>734</v>
      </c>
      <c r="D2970" s="0" t="n">
        <v>0.111625849241118</v>
      </c>
      <c r="E2970" s="7" t="n">
        <v>70.5031659</v>
      </c>
      <c r="F2970" s="7" t="n">
        <v>343.21332844375</v>
      </c>
    </row>
    <row r="2971" customFormat="false" ht="15.8" hidden="false" customHeight="false" outlineLevel="0" collapsed="false">
      <c r="A2971" s="0" t="s">
        <v>249</v>
      </c>
      <c r="B2971" s="0" t="s">
        <v>239</v>
      </c>
      <c r="C2971" s="0" t="s">
        <v>735</v>
      </c>
      <c r="D2971" s="0" t="n">
        <v>0</v>
      </c>
      <c r="E2971" s="7" t="n">
        <v>0</v>
      </c>
      <c r="F2971" s="7" t="n">
        <v>0</v>
      </c>
    </row>
    <row r="2972" customFormat="false" ht="15.8" hidden="false" customHeight="false" outlineLevel="0" collapsed="false">
      <c r="A2972" s="0" t="s">
        <v>249</v>
      </c>
      <c r="B2972" s="0" t="s">
        <v>155</v>
      </c>
      <c r="C2972" s="0" t="s">
        <v>736</v>
      </c>
      <c r="D2972" s="0" t="n">
        <v>0.156276188937566</v>
      </c>
      <c r="E2972" s="7" t="n">
        <v>70.5031659</v>
      </c>
      <c r="F2972" s="7" t="n">
        <v>1122.3385916375</v>
      </c>
    </row>
    <row r="2973" customFormat="false" ht="15.8" hidden="false" customHeight="false" outlineLevel="0" collapsed="false">
      <c r="A2973" s="0" t="s">
        <v>249</v>
      </c>
      <c r="B2973" s="0" t="s">
        <v>239</v>
      </c>
      <c r="C2973" s="0" t="s">
        <v>737</v>
      </c>
      <c r="D2973" s="0" t="n">
        <v>0</v>
      </c>
      <c r="E2973" s="7" t="n">
        <v>0</v>
      </c>
      <c r="F2973" s="7" t="n">
        <v>0</v>
      </c>
    </row>
    <row r="2974" customFormat="false" ht="15.8" hidden="false" customHeight="false" outlineLevel="0" collapsed="false">
      <c r="A2974" s="0" t="s">
        <v>249</v>
      </c>
      <c r="B2974" s="0" t="s">
        <v>155</v>
      </c>
      <c r="C2974" s="0" t="s">
        <v>732</v>
      </c>
      <c r="D2974" s="0" t="n">
        <v>0.7388945103431</v>
      </c>
      <c r="E2974" s="7" t="n">
        <v>159.323388644877</v>
      </c>
      <c r="F2974" s="7" t="n">
        <v>1122.3385916375</v>
      </c>
    </row>
    <row r="2975" customFormat="false" ht="15.8" hidden="false" customHeight="false" outlineLevel="0" collapsed="false">
      <c r="A2975" s="0" t="s">
        <v>249</v>
      </c>
      <c r="B2975" s="0" t="s">
        <v>239</v>
      </c>
      <c r="C2975" s="0" t="s">
        <v>733</v>
      </c>
      <c r="D2975" s="0" t="n">
        <v>0</v>
      </c>
      <c r="E2975" s="7" t="n">
        <v>0</v>
      </c>
      <c r="F2975" s="7" t="n">
        <v>0</v>
      </c>
    </row>
    <row r="2976" customFormat="false" ht="15.8" hidden="false" customHeight="false" outlineLevel="0" collapsed="false">
      <c r="A2976" s="0" t="s">
        <v>249</v>
      </c>
      <c r="B2976" s="0" t="s">
        <v>738</v>
      </c>
      <c r="C2976" s="0" t="s">
        <v>738</v>
      </c>
      <c r="D2976" s="0" t="n">
        <v>0.15</v>
      </c>
      <c r="E2976" s="7" t="n">
        <v>20</v>
      </c>
      <c r="F2976" s="7" t="n">
        <v>0</v>
      </c>
    </row>
    <row r="2977" customFormat="false" ht="15.8" hidden="false" customHeight="false" outlineLevel="0" collapsed="false">
      <c r="A2977" s="0" t="s">
        <v>569</v>
      </c>
      <c r="B2977" s="0" t="s">
        <v>155</v>
      </c>
      <c r="C2977" s="0" t="s">
        <v>734</v>
      </c>
      <c r="D2977" s="0" t="n">
        <v>0.0924719887024576</v>
      </c>
      <c r="E2977" s="7" t="n">
        <v>70.5031659</v>
      </c>
      <c r="F2977" s="7" t="n">
        <v>343.21332844375</v>
      </c>
    </row>
    <row r="2978" customFormat="false" ht="15.8" hidden="false" customHeight="false" outlineLevel="0" collapsed="false">
      <c r="A2978" s="0" t="s">
        <v>569</v>
      </c>
      <c r="B2978" s="0" t="s">
        <v>239</v>
      </c>
      <c r="C2978" s="0" t="s">
        <v>735</v>
      </c>
      <c r="D2978" s="0" t="n">
        <v>0</v>
      </c>
      <c r="E2978" s="7" t="n">
        <v>0</v>
      </c>
      <c r="F2978" s="7" t="n">
        <v>0</v>
      </c>
    </row>
    <row r="2979" customFormat="false" ht="15.8" hidden="false" customHeight="false" outlineLevel="0" collapsed="false">
      <c r="A2979" s="0" t="s">
        <v>569</v>
      </c>
      <c r="B2979" s="0" t="s">
        <v>155</v>
      </c>
      <c r="C2979" s="0" t="s">
        <v>736</v>
      </c>
      <c r="D2979" s="0" t="n">
        <v>0.167496432366716</v>
      </c>
      <c r="E2979" s="7" t="n">
        <v>70.5031659</v>
      </c>
      <c r="F2979" s="7" t="n">
        <v>343.21332844375</v>
      </c>
    </row>
    <row r="2980" customFormat="false" ht="15.8" hidden="false" customHeight="false" outlineLevel="0" collapsed="false">
      <c r="A2980" s="0" t="s">
        <v>569</v>
      </c>
      <c r="B2980" s="0" t="s">
        <v>239</v>
      </c>
      <c r="C2980" s="0" t="s">
        <v>737</v>
      </c>
      <c r="D2980" s="0" t="n">
        <v>0</v>
      </c>
      <c r="E2980" s="7" t="n">
        <v>0</v>
      </c>
      <c r="F2980" s="7" t="n">
        <v>0</v>
      </c>
    </row>
    <row r="2981" customFormat="false" ht="15.8" hidden="false" customHeight="false" outlineLevel="0" collapsed="false">
      <c r="A2981" s="0" t="s">
        <v>569</v>
      </c>
      <c r="B2981" s="0" t="s">
        <v>155</v>
      </c>
      <c r="C2981" s="0" t="s">
        <v>732</v>
      </c>
      <c r="D2981" s="0" t="n">
        <v>0.692952143361117</v>
      </c>
      <c r="E2981" s="7" t="n">
        <v>159.219844794103</v>
      </c>
      <c r="F2981" s="7" t="n">
        <v>2986.96332844375</v>
      </c>
    </row>
    <row r="2982" customFormat="false" ht="15.8" hidden="false" customHeight="false" outlineLevel="0" collapsed="false">
      <c r="A2982" s="0" t="s">
        <v>569</v>
      </c>
      <c r="B2982" s="0" t="s">
        <v>239</v>
      </c>
      <c r="C2982" s="0" t="s">
        <v>733</v>
      </c>
      <c r="D2982" s="0" t="n">
        <v>0</v>
      </c>
      <c r="E2982" s="7" t="n">
        <v>0</v>
      </c>
      <c r="F2982" s="7" t="n">
        <v>0</v>
      </c>
    </row>
    <row r="2983" customFormat="false" ht="15.8" hidden="false" customHeight="false" outlineLevel="0" collapsed="false">
      <c r="A2983" s="0" t="s">
        <v>569</v>
      </c>
      <c r="B2983" s="0" t="s">
        <v>738</v>
      </c>
      <c r="C2983" s="0" t="s">
        <v>738</v>
      </c>
      <c r="D2983" s="0" t="n">
        <v>0.15</v>
      </c>
      <c r="E2983" s="7" t="n">
        <v>20</v>
      </c>
      <c r="F2983" s="7" t="n">
        <v>0</v>
      </c>
    </row>
    <row r="2984" customFormat="false" ht="15.8" hidden="false" customHeight="false" outlineLevel="0" collapsed="false">
      <c r="A2984" s="0" t="s">
        <v>618</v>
      </c>
      <c r="B2984" s="0" t="s">
        <v>155</v>
      </c>
      <c r="C2984" s="0" t="s">
        <v>734</v>
      </c>
      <c r="D2984" s="0" t="n">
        <v>0.137160629639362</v>
      </c>
      <c r="E2984" s="7" t="n">
        <v>70.5031659</v>
      </c>
      <c r="F2984" s="7" t="n">
        <v>343.21332844375</v>
      </c>
    </row>
    <row r="2985" customFormat="false" ht="15.8" hidden="false" customHeight="false" outlineLevel="0" collapsed="false">
      <c r="A2985" s="0" t="s">
        <v>618</v>
      </c>
      <c r="B2985" s="0" t="s">
        <v>239</v>
      </c>
      <c r="C2985" s="0" t="s">
        <v>735</v>
      </c>
      <c r="D2985" s="0" t="n">
        <v>0.123993911446913</v>
      </c>
      <c r="E2985" s="7" t="n">
        <v>70.5031659</v>
      </c>
      <c r="F2985" s="7" t="n">
        <v>343.21332844375</v>
      </c>
    </row>
    <row r="2986" customFormat="false" ht="15.8" hidden="false" customHeight="false" outlineLevel="0" collapsed="false">
      <c r="A2986" s="0" t="s">
        <v>618</v>
      </c>
      <c r="B2986" s="0" t="s">
        <v>155</v>
      </c>
      <c r="C2986" s="0" t="s">
        <v>736</v>
      </c>
      <c r="D2986" s="0" t="n">
        <v>0.192024881495107</v>
      </c>
      <c r="E2986" s="7" t="n">
        <v>118.02752213</v>
      </c>
      <c r="F2986" s="7" t="n">
        <v>1122.3385916375</v>
      </c>
    </row>
    <row r="2987" customFormat="false" ht="15.8" hidden="false" customHeight="false" outlineLevel="0" collapsed="false">
      <c r="A2987" s="0" t="s">
        <v>618</v>
      </c>
      <c r="B2987" s="0" t="s">
        <v>239</v>
      </c>
      <c r="C2987" s="0" t="s">
        <v>737</v>
      </c>
      <c r="D2987" s="0" t="n">
        <v>0.173591476025678</v>
      </c>
      <c r="E2987" s="7" t="n">
        <v>114.37180242</v>
      </c>
      <c r="F2987" s="7" t="n">
        <v>343.21332844375</v>
      </c>
    </row>
    <row r="2988" customFormat="false" ht="15.8" hidden="false" customHeight="false" outlineLevel="0" collapsed="false">
      <c r="A2988" s="0" t="s">
        <v>618</v>
      </c>
      <c r="B2988" s="0" t="s">
        <v>155</v>
      </c>
      <c r="C2988" s="0" t="s">
        <v>732</v>
      </c>
      <c r="D2988" s="0" t="n">
        <v>0.907919061442587</v>
      </c>
      <c r="E2988" s="7" t="n">
        <v>206.697604008587</v>
      </c>
      <c r="F2988" s="7" t="n">
        <v>3766.0885916375</v>
      </c>
    </row>
    <row r="2989" customFormat="false" ht="15.8" hidden="false" customHeight="false" outlineLevel="0" collapsed="false">
      <c r="A2989" s="0" t="s">
        <v>618</v>
      </c>
      <c r="B2989" s="0" t="s">
        <v>239</v>
      </c>
      <c r="C2989" s="0" t="s">
        <v>733</v>
      </c>
      <c r="D2989" s="0" t="n">
        <v>0.738687132024163</v>
      </c>
      <c r="E2989" s="7" t="n">
        <v>125.458124063764</v>
      </c>
      <c r="F2989" s="7" t="n">
        <v>343.21332844375</v>
      </c>
    </row>
    <row r="2990" customFormat="false" ht="15.8" hidden="false" customHeight="false" outlineLevel="0" collapsed="false">
      <c r="A2990" s="0" t="s">
        <v>618</v>
      </c>
      <c r="B2990" s="0" t="s">
        <v>738</v>
      </c>
      <c r="C2990" s="0" t="s">
        <v>738</v>
      </c>
      <c r="D2990" s="0" t="n">
        <v>0.15</v>
      </c>
      <c r="E2990" s="7" t="n">
        <v>20</v>
      </c>
      <c r="F2990" s="7" t="n">
        <v>0</v>
      </c>
    </row>
    <row r="2991" customFormat="false" ht="15.8" hidden="false" customHeight="false" outlineLevel="0" collapsed="false">
      <c r="A2991" s="0" t="s">
        <v>1124</v>
      </c>
      <c r="B2991" s="0" t="s">
        <v>155</v>
      </c>
      <c r="C2991" s="0" t="s">
        <v>732</v>
      </c>
      <c r="D2991" s="0" t="n">
        <v>0.322211983060892</v>
      </c>
      <c r="E2991" s="7" t="n">
        <v>122.077024833912</v>
      </c>
      <c r="F2991" s="7" t="n">
        <v>2986.96332844375</v>
      </c>
    </row>
    <row r="2992" customFormat="false" ht="15.8" hidden="false" customHeight="false" outlineLevel="0" collapsed="false">
      <c r="A2992" s="0" t="s">
        <v>1124</v>
      </c>
      <c r="B2992" s="0" t="s">
        <v>155</v>
      </c>
      <c r="C2992" s="0" t="s">
        <v>734</v>
      </c>
      <c r="D2992" s="0" t="n">
        <v>0.0570882212295407</v>
      </c>
      <c r="E2992" s="7" t="n">
        <v>29.0757780208861</v>
      </c>
      <c r="F2992" s="7" t="n">
        <v>343.21332844375</v>
      </c>
    </row>
    <row r="2993" customFormat="false" ht="15.8" hidden="false" customHeight="false" outlineLevel="0" collapsed="false">
      <c r="A2993" s="0" t="s">
        <v>1124</v>
      </c>
      <c r="B2993" s="0" t="s">
        <v>155</v>
      </c>
      <c r="C2993" s="0" t="s">
        <v>736</v>
      </c>
      <c r="D2993" s="0" t="n">
        <v>0.0926214871818238</v>
      </c>
      <c r="E2993" s="7" t="n">
        <v>41.2328929497468</v>
      </c>
      <c r="F2993" s="7" t="n">
        <v>343.21332844375</v>
      </c>
    </row>
    <row r="2994" customFormat="false" ht="15.8" hidden="false" customHeight="false" outlineLevel="0" collapsed="false">
      <c r="A2994" s="0" t="s">
        <v>1124</v>
      </c>
      <c r="B2994" s="0" t="s">
        <v>738</v>
      </c>
      <c r="C2994" s="0" t="s">
        <v>738</v>
      </c>
      <c r="D2994" s="0" t="n">
        <v>0.15</v>
      </c>
      <c r="E2994" s="7" t="n">
        <v>20</v>
      </c>
      <c r="F2994" s="7" t="n">
        <v>0</v>
      </c>
    </row>
    <row r="2995" customFormat="false" ht="15.8" hidden="false" customHeight="false" outlineLevel="0" collapsed="false">
      <c r="A2995" s="0" t="s">
        <v>1125</v>
      </c>
      <c r="B2995" s="0" t="s">
        <v>155</v>
      </c>
      <c r="C2995" s="0" t="s">
        <v>732</v>
      </c>
      <c r="D2995" s="0" t="n">
        <v>0.322211983060892</v>
      </c>
      <c r="E2995" s="7" t="n">
        <v>122.077024833912</v>
      </c>
      <c r="F2995" s="7" t="n">
        <v>2986.96332844375</v>
      </c>
    </row>
    <row r="2996" customFormat="false" ht="15.8" hidden="false" customHeight="false" outlineLevel="0" collapsed="false">
      <c r="A2996" s="0" t="s">
        <v>1125</v>
      </c>
      <c r="B2996" s="0" t="s">
        <v>155</v>
      </c>
      <c r="C2996" s="0" t="s">
        <v>734</v>
      </c>
      <c r="D2996" s="0" t="n">
        <v>0.0570882212295407</v>
      </c>
      <c r="E2996" s="7" t="n">
        <v>29.0757780208861</v>
      </c>
      <c r="F2996" s="7" t="n">
        <v>343.21332844375</v>
      </c>
    </row>
    <row r="2997" customFormat="false" ht="15.8" hidden="false" customHeight="false" outlineLevel="0" collapsed="false">
      <c r="A2997" s="0" t="s">
        <v>1125</v>
      </c>
      <c r="B2997" s="0" t="s">
        <v>155</v>
      </c>
      <c r="C2997" s="0" t="s">
        <v>736</v>
      </c>
      <c r="D2997" s="0" t="n">
        <v>0.0926214871818238</v>
      </c>
      <c r="E2997" s="7" t="n">
        <v>41.2328929497468</v>
      </c>
      <c r="F2997" s="7" t="n">
        <v>343.21332844375</v>
      </c>
    </row>
    <row r="2998" customFormat="false" ht="15.8" hidden="false" customHeight="false" outlineLevel="0" collapsed="false">
      <c r="A2998" s="0" t="s">
        <v>1125</v>
      </c>
      <c r="B2998" s="0" t="s">
        <v>738</v>
      </c>
      <c r="C2998" s="0" t="s">
        <v>738</v>
      </c>
      <c r="D2998" s="0" t="n">
        <v>0.15</v>
      </c>
      <c r="E2998" s="7" t="n">
        <v>20</v>
      </c>
      <c r="F2998" s="7" t="n">
        <v>0</v>
      </c>
    </row>
    <row r="2999" customFormat="false" ht="15.8" hidden="false" customHeight="false" outlineLevel="0" collapsed="false">
      <c r="A2999" s="0" t="s">
        <v>1126</v>
      </c>
      <c r="B2999" s="0" t="s">
        <v>155</v>
      </c>
      <c r="C2999" s="0" t="s">
        <v>732</v>
      </c>
      <c r="D2999" s="0" t="n">
        <v>0.322211983060892</v>
      </c>
      <c r="E2999" s="7" t="n">
        <v>122.077024833912</v>
      </c>
      <c r="F2999" s="7" t="n">
        <v>2986.96332844375</v>
      </c>
    </row>
    <row r="3000" customFormat="false" ht="15.8" hidden="false" customHeight="false" outlineLevel="0" collapsed="false">
      <c r="A3000" s="0" t="s">
        <v>1126</v>
      </c>
      <c r="B3000" s="0" t="s">
        <v>155</v>
      </c>
      <c r="C3000" s="0" t="s">
        <v>734</v>
      </c>
      <c r="D3000" s="0" t="n">
        <v>0.0570882212295407</v>
      </c>
      <c r="E3000" s="7" t="n">
        <v>29.0757780208861</v>
      </c>
      <c r="F3000" s="7" t="n">
        <v>343.21332844375</v>
      </c>
    </row>
    <row r="3001" customFormat="false" ht="15.8" hidden="false" customHeight="false" outlineLevel="0" collapsed="false">
      <c r="A3001" s="0" t="s">
        <v>1126</v>
      </c>
      <c r="B3001" s="0" t="s">
        <v>155</v>
      </c>
      <c r="C3001" s="0" t="s">
        <v>736</v>
      </c>
      <c r="D3001" s="0" t="n">
        <v>0.0926214871818238</v>
      </c>
      <c r="E3001" s="7" t="n">
        <v>41.2328929497468</v>
      </c>
      <c r="F3001" s="7" t="n">
        <v>343.21332844375</v>
      </c>
    </row>
    <row r="3002" customFormat="false" ht="15.8" hidden="false" customHeight="false" outlineLevel="0" collapsed="false">
      <c r="A3002" s="0" t="s">
        <v>1126</v>
      </c>
      <c r="B3002" s="0" t="s">
        <v>738</v>
      </c>
      <c r="C3002" s="0" t="s">
        <v>738</v>
      </c>
      <c r="D3002" s="0" t="n">
        <v>0.15</v>
      </c>
      <c r="E3002" s="7" t="n">
        <v>20</v>
      </c>
      <c r="F3002" s="7" t="n">
        <v>0</v>
      </c>
    </row>
    <row r="3003" customFormat="false" ht="15.8" hidden="false" customHeight="false" outlineLevel="0" collapsed="false">
      <c r="A3003" s="0" t="s">
        <v>1127</v>
      </c>
      <c r="B3003" s="0" t="s">
        <v>155</v>
      </c>
      <c r="C3003" s="0" t="s">
        <v>732</v>
      </c>
      <c r="D3003" s="0" t="n">
        <v>0.322211983060892</v>
      </c>
      <c r="E3003" s="7" t="n">
        <v>122.077024833912</v>
      </c>
      <c r="F3003" s="7" t="n">
        <v>2986.96332844375</v>
      </c>
    </row>
    <row r="3004" customFormat="false" ht="15.8" hidden="false" customHeight="false" outlineLevel="0" collapsed="false">
      <c r="A3004" s="0" t="s">
        <v>1127</v>
      </c>
      <c r="B3004" s="0" t="s">
        <v>155</v>
      </c>
      <c r="C3004" s="0" t="s">
        <v>734</v>
      </c>
      <c r="D3004" s="0" t="n">
        <v>0.0570882212295407</v>
      </c>
      <c r="E3004" s="7" t="n">
        <v>29.0757780208861</v>
      </c>
      <c r="F3004" s="7" t="n">
        <v>343.21332844375</v>
      </c>
    </row>
    <row r="3005" customFormat="false" ht="15.8" hidden="false" customHeight="false" outlineLevel="0" collapsed="false">
      <c r="A3005" s="0" t="s">
        <v>1127</v>
      </c>
      <c r="B3005" s="0" t="s">
        <v>155</v>
      </c>
      <c r="C3005" s="0" t="s">
        <v>736</v>
      </c>
      <c r="D3005" s="0" t="n">
        <v>0.0926214871818238</v>
      </c>
      <c r="E3005" s="7" t="n">
        <v>41.2328929497468</v>
      </c>
      <c r="F3005" s="7" t="n">
        <v>343.21332844375</v>
      </c>
    </row>
    <row r="3006" customFormat="false" ht="15.8" hidden="false" customHeight="false" outlineLevel="0" collapsed="false">
      <c r="A3006" s="0" t="s">
        <v>1127</v>
      </c>
      <c r="B3006" s="0" t="s">
        <v>738</v>
      </c>
      <c r="C3006" s="0" t="s">
        <v>738</v>
      </c>
      <c r="D3006" s="0" t="n">
        <v>0.15</v>
      </c>
      <c r="E3006" s="7" t="n">
        <v>20</v>
      </c>
      <c r="F3006" s="7" t="n">
        <v>0</v>
      </c>
    </row>
    <row r="3007" customFormat="false" ht="15.8" hidden="false" customHeight="false" outlineLevel="0" collapsed="false">
      <c r="A3007" s="0" t="s">
        <v>1128</v>
      </c>
      <c r="B3007" s="0" t="s">
        <v>155</v>
      </c>
      <c r="C3007" s="0" t="s">
        <v>732</v>
      </c>
      <c r="D3007" s="0" t="n">
        <v>0.322211983060892</v>
      </c>
      <c r="E3007" s="7" t="n">
        <v>122.077024833912</v>
      </c>
      <c r="F3007" s="7" t="n">
        <v>2986.96332844375</v>
      </c>
    </row>
    <row r="3008" customFormat="false" ht="15.8" hidden="false" customHeight="false" outlineLevel="0" collapsed="false">
      <c r="A3008" s="0" t="s">
        <v>1128</v>
      </c>
      <c r="B3008" s="0" t="s">
        <v>155</v>
      </c>
      <c r="C3008" s="0" t="s">
        <v>734</v>
      </c>
      <c r="D3008" s="0" t="n">
        <v>0.0570882212295407</v>
      </c>
      <c r="E3008" s="7" t="n">
        <v>29.0757780208861</v>
      </c>
      <c r="F3008" s="7" t="n">
        <v>343.21332844375</v>
      </c>
    </row>
    <row r="3009" customFormat="false" ht="15.8" hidden="false" customHeight="false" outlineLevel="0" collapsed="false">
      <c r="A3009" s="0" t="s">
        <v>1128</v>
      </c>
      <c r="B3009" s="0" t="s">
        <v>155</v>
      </c>
      <c r="C3009" s="0" t="s">
        <v>736</v>
      </c>
      <c r="D3009" s="0" t="n">
        <v>0.0926214871818238</v>
      </c>
      <c r="E3009" s="7" t="n">
        <v>41.2328929497468</v>
      </c>
      <c r="F3009" s="7" t="n">
        <v>343.21332844375</v>
      </c>
    </row>
    <row r="3010" customFormat="false" ht="15.8" hidden="false" customHeight="false" outlineLevel="0" collapsed="false">
      <c r="A3010" s="0" t="s">
        <v>1128</v>
      </c>
      <c r="B3010" s="0" t="s">
        <v>738</v>
      </c>
      <c r="C3010" s="0" t="s">
        <v>738</v>
      </c>
      <c r="D3010" s="0" t="n">
        <v>0.15</v>
      </c>
      <c r="E3010" s="7" t="n">
        <v>20</v>
      </c>
      <c r="F3010" s="7" t="n">
        <v>0</v>
      </c>
    </row>
    <row r="3011" customFormat="false" ht="15.8" hidden="false" customHeight="false" outlineLevel="0" collapsed="false">
      <c r="A3011" s="0" t="s">
        <v>606</v>
      </c>
      <c r="B3011" s="0" t="s">
        <v>155</v>
      </c>
      <c r="C3011" s="0" t="s">
        <v>734</v>
      </c>
      <c r="D3011" s="0" t="n">
        <v>0.103812200123759</v>
      </c>
      <c r="E3011" s="7" t="n">
        <v>70.5031659</v>
      </c>
      <c r="F3011" s="7" t="n">
        <v>343.21332844375</v>
      </c>
    </row>
    <row r="3012" customFormat="false" ht="15.8" hidden="false" customHeight="false" outlineLevel="0" collapsed="false">
      <c r="A3012" s="0" t="s">
        <v>606</v>
      </c>
      <c r="B3012" s="0" t="s">
        <v>239</v>
      </c>
      <c r="C3012" s="0" t="s">
        <v>735</v>
      </c>
      <c r="D3012" s="0" t="n">
        <v>0</v>
      </c>
      <c r="E3012" s="7" t="n">
        <v>0</v>
      </c>
      <c r="F3012" s="7" t="n">
        <v>0</v>
      </c>
    </row>
    <row r="3013" customFormat="false" ht="15.8" hidden="false" customHeight="false" outlineLevel="0" collapsed="false">
      <c r="A3013" s="0" t="s">
        <v>606</v>
      </c>
      <c r="B3013" s="0" t="s">
        <v>155</v>
      </c>
      <c r="C3013" s="0" t="s">
        <v>736</v>
      </c>
      <c r="D3013" s="0" t="n">
        <v>0.145337080173263</v>
      </c>
      <c r="E3013" s="7" t="n">
        <v>118.02752213</v>
      </c>
      <c r="F3013" s="7" t="n">
        <v>1122.3385916375</v>
      </c>
    </row>
    <row r="3014" customFormat="false" ht="15.8" hidden="false" customHeight="false" outlineLevel="0" collapsed="false">
      <c r="A3014" s="0" t="s">
        <v>606</v>
      </c>
      <c r="B3014" s="0" t="s">
        <v>239</v>
      </c>
      <c r="C3014" s="0" t="s">
        <v>737</v>
      </c>
      <c r="D3014" s="0" t="n">
        <v>0</v>
      </c>
      <c r="E3014" s="7" t="n">
        <v>0</v>
      </c>
      <c r="F3014" s="7" t="n">
        <v>0</v>
      </c>
    </row>
    <row r="3015" customFormat="false" ht="15.8" hidden="false" customHeight="false" outlineLevel="0" collapsed="false">
      <c r="A3015" s="0" t="s">
        <v>606</v>
      </c>
      <c r="B3015" s="0" t="s">
        <v>155</v>
      </c>
      <c r="C3015" s="0" t="s">
        <v>732</v>
      </c>
      <c r="D3015" s="0" t="n">
        <v>0.687172955901952</v>
      </c>
      <c r="E3015" s="7" t="n">
        <v>218.283174869698</v>
      </c>
      <c r="F3015" s="7" t="n">
        <v>3766.0885916375</v>
      </c>
    </row>
    <row r="3016" customFormat="false" ht="15.8" hidden="false" customHeight="false" outlineLevel="0" collapsed="false">
      <c r="A3016" s="0" t="s">
        <v>606</v>
      </c>
      <c r="B3016" s="0" t="s">
        <v>239</v>
      </c>
      <c r="C3016" s="0" t="s">
        <v>733</v>
      </c>
      <c r="D3016" s="0" t="n">
        <v>0</v>
      </c>
      <c r="E3016" s="7" t="n">
        <v>0</v>
      </c>
      <c r="F3016" s="7" t="n">
        <v>0</v>
      </c>
    </row>
    <row r="3017" customFormat="false" ht="15.8" hidden="false" customHeight="false" outlineLevel="0" collapsed="false">
      <c r="A3017" s="0" t="s">
        <v>606</v>
      </c>
      <c r="B3017" s="0" t="s">
        <v>738</v>
      </c>
      <c r="C3017" s="0" t="s">
        <v>738</v>
      </c>
      <c r="D3017" s="0" t="n">
        <v>0.15</v>
      </c>
      <c r="E3017" s="7" t="n">
        <v>20</v>
      </c>
      <c r="F3017" s="7" t="n">
        <v>0</v>
      </c>
    </row>
    <row r="3018" customFormat="false" ht="15.8" hidden="false" customHeight="false" outlineLevel="0" collapsed="false">
      <c r="A3018" s="0" t="s">
        <v>470</v>
      </c>
      <c r="B3018" s="0" t="s">
        <v>155</v>
      </c>
      <c r="C3018" s="0" t="s">
        <v>734</v>
      </c>
      <c r="D3018" s="0" t="n">
        <v>0.102171587702863</v>
      </c>
      <c r="E3018" s="7" t="n">
        <v>70.5031659</v>
      </c>
      <c r="F3018" s="7" t="n">
        <v>343.21332844375</v>
      </c>
    </row>
    <row r="3019" customFormat="false" ht="15.8" hidden="false" customHeight="false" outlineLevel="0" collapsed="false">
      <c r="A3019" s="0" t="s">
        <v>470</v>
      </c>
      <c r="B3019" s="0" t="s">
        <v>239</v>
      </c>
      <c r="C3019" s="0" t="s">
        <v>735</v>
      </c>
      <c r="D3019" s="0" t="n">
        <v>0</v>
      </c>
      <c r="E3019" s="7" t="n">
        <v>0</v>
      </c>
      <c r="F3019" s="7" t="n">
        <v>0</v>
      </c>
    </row>
    <row r="3020" customFormat="false" ht="15.8" hidden="false" customHeight="false" outlineLevel="0" collapsed="false">
      <c r="A3020" s="0" t="s">
        <v>470</v>
      </c>
      <c r="B3020" s="0" t="s">
        <v>155</v>
      </c>
      <c r="C3020" s="0" t="s">
        <v>736</v>
      </c>
      <c r="D3020" s="0" t="n">
        <v>0.143040222784008</v>
      </c>
      <c r="E3020" s="7" t="n">
        <v>118.02752213</v>
      </c>
      <c r="F3020" s="7" t="n">
        <v>1122.3385916375</v>
      </c>
    </row>
    <row r="3021" customFormat="false" ht="15.8" hidden="false" customHeight="false" outlineLevel="0" collapsed="false">
      <c r="A3021" s="0" t="s">
        <v>470</v>
      </c>
      <c r="B3021" s="0" t="s">
        <v>239</v>
      </c>
      <c r="C3021" s="0" t="s">
        <v>737</v>
      </c>
      <c r="D3021" s="0" t="n">
        <v>0</v>
      </c>
      <c r="E3021" s="7" t="n">
        <v>0</v>
      </c>
      <c r="F3021" s="7" t="n">
        <v>0</v>
      </c>
    </row>
    <row r="3022" customFormat="false" ht="15.8" hidden="false" customHeight="false" outlineLevel="0" collapsed="false">
      <c r="A3022" s="0" t="s">
        <v>470</v>
      </c>
      <c r="B3022" s="0" t="s">
        <v>155</v>
      </c>
      <c r="C3022" s="0" t="s">
        <v>732</v>
      </c>
      <c r="D3022" s="0" t="n">
        <v>0.676313110089873</v>
      </c>
      <c r="E3022" s="7" t="n">
        <v>194.02752213</v>
      </c>
      <c r="F3022" s="7" t="n">
        <v>1122.3385916375</v>
      </c>
    </row>
    <row r="3023" customFormat="false" ht="15.8" hidden="false" customHeight="false" outlineLevel="0" collapsed="false">
      <c r="A3023" s="0" t="s">
        <v>470</v>
      </c>
      <c r="B3023" s="0" t="s">
        <v>239</v>
      </c>
      <c r="C3023" s="0" t="s">
        <v>733</v>
      </c>
      <c r="D3023" s="0" t="n">
        <v>0</v>
      </c>
      <c r="E3023" s="7" t="n">
        <v>0</v>
      </c>
      <c r="F3023" s="7" t="n">
        <v>0</v>
      </c>
    </row>
    <row r="3024" customFormat="false" ht="15.8" hidden="false" customHeight="false" outlineLevel="0" collapsed="false">
      <c r="A3024" s="0" t="s">
        <v>470</v>
      </c>
      <c r="B3024" s="0" t="s">
        <v>738</v>
      </c>
      <c r="C3024" s="0" t="s">
        <v>738</v>
      </c>
      <c r="D3024" s="0" t="n">
        <v>0.15</v>
      </c>
      <c r="E3024" s="7" t="n">
        <v>20</v>
      </c>
      <c r="F3024" s="7" t="n">
        <v>0</v>
      </c>
    </row>
    <row r="3025" customFormat="false" ht="15.8" hidden="false" customHeight="false" outlineLevel="0" collapsed="false">
      <c r="A3025" s="0" t="s">
        <v>474</v>
      </c>
      <c r="B3025" s="0" t="s">
        <v>155</v>
      </c>
      <c r="C3025" s="0" t="s">
        <v>734</v>
      </c>
      <c r="D3025" s="0" t="n">
        <v>0.100626004442839</v>
      </c>
      <c r="E3025" s="7" t="n">
        <v>70.5031659</v>
      </c>
      <c r="F3025" s="7" t="n">
        <v>343.21332844375</v>
      </c>
    </row>
    <row r="3026" customFormat="false" ht="15.8" hidden="false" customHeight="false" outlineLevel="0" collapsed="false">
      <c r="A3026" s="0" t="s">
        <v>474</v>
      </c>
      <c r="B3026" s="0" t="s">
        <v>239</v>
      </c>
      <c r="C3026" s="0" t="s">
        <v>735</v>
      </c>
      <c r="D3026" s="0" t="n">
        <v>0</v>
      </c>
      <c r="E3026" s="7" t="n">
        <v>0</v>
      </c>
      <c r="F3026" s="7" t="n">
        <v>0</v>
      </c>
    </row>
    <row r="3027" customFormat="false" ht="15.8" hidden="false" customHeight="false" outlineLevel="0" collapsed="false">
      <c r="A3027" s="0" t="s">
        <v>474</v>
      </c>
      <c r="B3027" s="0" t="s">
        <v>155</v>
      </c>
      <c r="C3027" s="0" t="s">
        <v>736</v>
      </c>
      <c r="D3027" s="0" t="n">
        <v>0.140876406219974</v>
      </c>
      <c r="E3027" s="7" t="n">
        <v>70.5031659</v>
      </c>
      <c r="F3027" s="7" t="n">
        <v>1122.3385916375</v>
      </c>
    </row>
    <row r="3028" customFormat="false" ht="15.8" hidden="false" customHeight="false" outlineLevel="0" collapsed="false">
      <c r="A3028" s="0" t="s">
        <v>474</v>
      </c>
      <c r="B3028" s="0" t="s">
        <v>239</v>
      </c>
      <c r="C3028" s="0" t="s">
        <v>737</v>
      </c>
      <c r="D3028" s="0" t="n">
        <v>0</v>
      </c>
      <c r="E3028" s="7" t="n">
        <v>0</v>
      </c>
      <c r="F3028" s="7" t="n">
        <v>0</v>
      </c>
    </row>
    <row r="3029" customFormat="false" ht="15.8" hidden="false" customHeight="false" outlineLevel="0" collapsed="false">
      <c r="A3029" s="0" t="s">
        <v>474</v>
      </c>
      <c r="B3029" s="0" t="s">
        <v>155</v>
      </c>
      <c r="C3029" s="0" t="s">
        <v>732</v>
      </c>
      <c r="D3029" s="0" t="n">
        <v>0.666082298912407</v>
      </c>
      <c r="E3029" s="7" t="n">
        <v>159.320335259518</v>
      </c>
      <c r="F3029" s="7" t="n">
        <v>1122.3385916375</v>
      </c>
    </row>
    <row r="3030" customFormat="false" ht="15.8" hidden="false" customHeight="false" outlineLevel="0" collapsed="false">
      <c r="A3030" s="0" t="s">
        <v>474</v>
      </c>
      <c r="B3030" s="0" t="s">
        <v>239</v>
      </c>
      <c r="C3030" s="0" t="s">
        <v>733</v>
      </c>
      <c r="D3030" s="0" t="n">
        <v>0</v>
      </c>
      <c r="E3030" s="7" t="n">
        <v>0</v>
      </c>
      <c r="F3030" s="7" t="n">
        <v>0</v>
      </c>
    </row>
    <row r="3031" customFormat="false" ht="15.8" hidden="false" customHeight="false" outlineLevel="0" collapsed="false">
      <c r="A3031" s="0" t="s">
        <v>474</v>
      </c>
      <c r="B3031" s="0" t="s">
        <v>738</v>
      </c>
      <c r="C3031" s="0" t="s">
        <v>738</v>
      </c>
      <c r="D3031" s="0" t="n">
        <v>0.15</v>
      </c>
      <c r="E3031" s="7" t="n">
        <v>20</v>
      </c>
      <c r="F3031" s="7" t="n">
        <v>0</v>
      </c>
    </row>
    <row r="3032" customFormat="false" ht="15.8" hidden="false" customHeight="false" outlineLevel="0" collapsed="false">
      <c r="A3032" s="0" t="s">
        <v>577</v>
      </c>
      <c r="B3032" s="0" t="s">
        <v>155</v>
      </c>
      <c r="C3032" s="0" t="s">
        <v>734</v>
      </c>
      <c r="D3032" s="0" t="n">
        <v>0.0823713046118226</v>
      </c>
      <c r="E3032" s="7" t="n">
        <v>70.5031659</v>
      </c>
      <c r="F3032" s="7" t="n">
        <v>343.21332844375</v>
      </c>
    </row>
    <row r="3033" customFormat="false" ht="15.8" hidden="false" customHeight="false" outlineLevel="0" collapsed="false">
      <c r="A3033" s="0" t="s">
        <v>577</v>
      </c>
      <c r="B3033" s="0" t="s">
        <v>239</v>
      </c>
      <c r="C3033" s="0" t="s">
        <v>735</v>
      </c>
      <c r="D3033" s="0" t="n">
        <v>0</v>
      </c>
      <c r="E3033" s="7" t="n">
        <v>0</v>
      </c>
      <c r="F3033" s="7" t="n">
        <v>0</v>
      </c>
    </row>
    <row r="3034" customFormat="false" ht="15.8" hidden="false" customHeight="false" outlineLevel="0" collapsed="false">
      <c r="A3034" s="0" t="s">
        <v>577</v>
      </c>
      <c r="B3034" s="0" t="s">
        <v>155</v>
      </c>
      <c r="C3034" s="0" t="s">
        <v>736</v>
      </c>
      <c r="D3034" s="0" t="n">
        <v>0.149200853636509</v>
      </c>
      <c r="E3034" s="7" t="n">
        <v>70.5031659</v>
      </c>
      <c r="F3034" s="7" t="n">
        <v>343.21332844375</v>
      </c>
    </row>
    <row r="3035" customFormat="false" ht="15.8" hidden="false" customHeight="false" outlineLevel="0" collapsed="false">
      <c r="A3035" s="0" t="s">
        <v>577</v>
      </c>
      <c r="B3035" s="0" t="s">
        <v>239</v>
      </c>
      <c r="C3035" s="0" t="s">
        <v>737</v>
      </c>
      <c r="D3035" s="0" t="n">
        <v>0</v>
      </c>
      <c r="E3035" s="7" t="n">
        <v>0</v>
      </c>
      <c r="F3035" s="7" t="n">
        <v>0</v>
      </c>
    </row>
    <row r="3036" customFormat="false" ht="15.8" hidden="false" customHeight="false" outlineLevel="0" collapsed="false">
      <c r="A3036" s="0" t="s">
        <v>577</v>
      </c>
      <c r="B3036" s="0" t="s">
        <v>155</v>
      </c>
      <c r="C3036" s="0" t="s">
        <v>732</v>
      </c>
      <c r="D3036" s="0" t="n">
        <v>0.617261214808251</v>
      </c>
      <c r="E3036" s="7" t="n">
        <v>159.249575892486</v>
      </c>
      <c r="F3036" s="7" t="n">
        <v>2986.96332844375</v>
      </c>
    </row>
    <row r="3037" customFormat="false" ht="15.8" hidden="false" customHeight="false" outlineLevel="0" collapsed="false">
      <c r="A3037" s="0" t="s">
        <v>577</v>
      </c>
      <c r="B3037" s="0" t="s">
        <v>239</v>
      </c>
      <c r="C3037" s="0" t="s">
        <v>733</v>
      </c>
      <c r="D3037" s="0" t="n">
        <v>0</v>
      </c>
      <c r="E3037" s="7" t="n">
        <v>0</v>
      </c>
      <c r="F3037" s="7" t="n">
        <v>0</v>
      </c>
    </row>
    <row r="3038" customFormat="false" ht="15.8" hidden="false" customHeight="false" outlineLevel="0" collapsed="false">
      <c r="A3038" s="0" t="s">
        <v>577</v>
      </c>
      <c r="B3038" s="0" t="s">
        <v>738</v>
      </c>
      <c r="C3038" s="0" t="s">
        <v>738</v>
      </c>
      <c r="D3038" s="0" t="n">
        <v>0.15</v>
      </c>
      <c r="E3038" s="7" t="n">
        <v>20</v>
      </c>
      <c r="F3038" s="7" t="n">
        <v>0</v>
      </c>
    </row>
    <row r="3039" customFormat="false" ht="15.8" hidden="false" customHeight="false" outlineLevel="0" collapsed="false">
      <c r="A3039" s="0" t="s">
        <v>612</v>
      </c>
      <c r="B3039" s="0" t="s">
        <v>155</v>
      </c>
      <c r="C3039" s="0" t="s">
        <v>734</v>
      </c>
      <c r="D3039" s="0" t="n">
        <v>0.138332402214785</v>
      </c>
      <c r="E3039" s="7" t="n">
        <v>70.5031659</v>
      </c>
      <c r="F3039" s="7" t="n">
        <v>343.21332844375</v>
      </c>
    </row>
    <row r="3040" customFormat="false" ht="15.8" hidden="false" customHeight="false" outlineLevel="0" collapsed="false">
      <c r="A3040" s="0" t="s">
        <v>612</v>
      </c>
      <c r="B3040" s="0" t="s">
        <v>239</v>
      </c>
      <c r="C3040" s="0" t="s">
        <v>735</v>
      </c>
      <c r="D3040" s="0" t="n">
        <v>0.142404982966974</v>
      </c>
      <c r="E3040" s="7" t="n">
        <v>70.5031659</v>
      </c>
      <c r="F3040" s="7" t="n">
        <v>343.21332844375</v>
      </c>
    </row>
    <row r="3041" customFormat="false" ht="15.8" hidden="false" customHeight="false" outlineLevel="0" collapsed="false">
      <c r="A3041" s="0" t="s">
        <v>612</v>
      </c>
      <c r="B3041" s="0" t="s">
        <v>155</v>
      </c>
      <c r="C3041" s="0" t="s">
        <v>736</v>
      </c>
      <c r="D3041" s="0" t="n">
        <v>0.193665363100699</v>
      </c>
      <c r="E3041" s="7" t="n">
        <v>118.02752213</v>
      </c>
      <c r="F3041" s="7" t="n">
        <v>1122.3385916375</v>
      </c>
    </row>
    <row r="3042" customFormat="false" ht="15.8" hidden="false" customHeight="false" outlineLevel="0" collapsed="false">
      <c r="A3042" s="0" t="s">
        <v>612</v>
      </c>
      <c r="B3042" s="0" t="s">
        <v>239</v>
      </c>
      <c r="C3042" s="0" t="s">
        <v>737</v>
      </c>
      <c r="D3042" s="0" t="n">
        <v>0.199366976153763</v>
      </c>
      <c r="E3042" s="7" t="n">
        <v>114.37180242</v>
      </c>
      <c r="F3042" s="7" t="n">
        <v>343.21332844375</v>
      </c>
    </row>
    <row r="3043" customFormat="false" ht="15.8" hidden="false" customHeight="false" outlineLevel="0" collapsed="false">
      <c r="A3043" s="0" t="s">
        <v>612</v>
      </c>
      <c r="B3043" s="0" t="s">
        <v>155</v>
      </c>
      <c r="C3043" s="0" t="s">
        <v>732</v>
      </c>
      <c r="D3043" s="0" t="n">
        <v>0.915675475653424</v>
      </c>
      <c r="E3043" s="7" t="n">
        <v>206.920077870493</v>
      </c>
      <c r="F3043" s="7" t="n">
        <v>3766.0885916375</v>
      </c>
    </row>
    <row r="3044" customFormat="false" ht="15.8" hidden="false" customHeight="false" outlineLevel="0" collapsed="false">
      <c r="A3044" s="0" t="s">
        <v>612</v>
      </c>
      <c r="B3044" s="0" t="s">
        <v>239</v>
      </c>
      <c r="C3044" s="0" t="s">
        <v>733</v>
      </c>
      <c r="D3044" s="0" t="n">
        <v>0.84837011129261</v>
      </c>
      <c r="E3044" s="7" t="n">
        <v>125.652788692932</v>
      </c>
      <c r="F3044" s="7" t="n">
        <v>343.21332844375</v>
      </c>
    </row>
    <row r="3045" customFormat="false" ht="15.8" hidden="false" customHeight="false" outlineLevel="0" collapsed="false">
      <c r="A3045" s="0" t="s">
        <v>612</v>
      </c>
      <c r="B3045" s="0" t="s">
        <v>738</v>
      </c>
      <c r="C3045" s="0" t="s">
        <v>738</v>
      </c>
      <c r="D3045" s="0" t="n">
        <v>0.15</v>
      </c>
      <c r="E3045" s="7" t="n">
        <v>20</v>
      </c>
      <c r="F3045" s="7" t="n">
        <v>0</v>
      </c>
    </row>
    <row r="3046" customFormat="false" ht="15.8" hidden="false" customHeight="false" outlineLevel="0" collapsed="false">
      <c r="A3046" s="0" t="s">
        <v>1129</v>
      </c>
      <c r="B3046" s="0" t="s">
        <v>155</v>
      </c>
      <c r="C3046" s="0" t="s">
        <v>732</v>
      </c>
      <c r="D3046" s="0" t="n">
        <v>0.322211983060892</v>
      </c>
      <c r="E3046" s="7" t="n">
        <v>122.077024833912</v>
      </c>
      <c r="F3046" s="7" t="n">
        <v>2986.96332844375</v>
      </c>
    </row>
    <row r="3047" customFormat="false" ht="15.8" hidden="false" customHeight="false" outlineLevel="0" collapsed="false">
      <c r="A3047" s="0" t="s">
        <v>1129</v>
      </c>
      <c r="B3047" s="0" t="s">
        <v>155</v>
      </c>
      <c r="C3047" s="0" t="s">
        <v>734</v>
      </c>
      <c r="D3047" s="0" t="n">
        <v>0.0570882212295407</v>
      </c>
      <c r="E3047" s="7" t="n">
        <v>29.0757780208861</v>
      </c>
      <c r="F3047" s="7" t="n">
        <v>343.21332844375</v>
      </c>
    </row>
    <row r="3048" customFormat="false" ht="15.8" hidden="false" customHeight="false" outlineLevel="0" collapsed="false">
      <c r="A3048" s="0" t="s">
        <v>1129</v>
      </c>
      <c r="B3048" s="0" t="s">
        <v>155</v>
      </c>
      <c r="C3048" s="0" t="s">
        <v>736</v>
      </c>
      <c r="D3048" s="0" t="n">
        <v>0.0926214871818238</v>
      </c>
      <c r="E3048" s="7" t="n">
        <v>41.2328929497468</v>
      </c>
      <c r="F3048" s="7" t="n">
        <v>343.21332844375</v>
      </c>
    </row>
    <row r="3049" customFormat="false" ht="15.8" hidden="false" customHeight="false" outlineLevel="0" collapsed="false">
      <c r="A3049" s="0" t="s">
        <v>1129</v>
      </c>
      <c r="B3049" s="0" t="s">
        <v>738</v>
      </c>
      <c r="C3049" s="0" t="s">
        <v>738</v>
      </c>
      <c r="D3049" s="0" t="n">
        <v>0.15</v>
      </c>
      <c r="E3049" s="7" t="n">
        <v>20</v>
      </c>
      <c r="F3049" s="7" t="n">
        <v>0</v>
      </c>
    </row>
    <row r="3050" customFormat="false" ht="15.8" hidden="false" customHeight="false" outlineLevel="0" collapsed="false">
      <c r="A3050" s="0" t="s">
        <v>1130</v>
      </c>
      <c r="B3050" s="0" t="s">
        <v>155</v>
      </c>
      <c r="C3050" s="0" t="s">
        <v>732</v>
      </c>
      <c r="D3050" s="0" t="n">
        <v>0.322211983060892</v>
      </c>
      <c r="E3050" s="7" t="n">
        <v>122.077024833912</v>
      </c>
      <c r="F3050" s="7" t="n">
        <v>2986.96332844375</v>
      </c>
    </row>
    <row r="3051" customFormat="false" ht="15.8" hidden="false" customHeight="false" outlineLevel="0" collapsed="false">
      <c r="A3051" s="0" t="s">
        <v>1130</v>
      </c>
      <c r="B3051" s="0" t="s">
        <v>155</v>
      </c>
      <c r="C3051" s="0" t="s">
        <v>734</v>
      </c>
      <c r="D3051" s="0" t="n">
        <v>0.0570882212295407</v>
      </c>
      <c r="E3051" s="7" t="n">
        <v>29.0757780208861</v>
      </c>
      <c r="F3051" s="7" t="n">
        <v>343.21332844375</v>
      </c>
    </row>
    <row r="3052" customFormat="false" ht="15.8" hidden="false" customHeight="false" outlineLevel="0" collapsed="false">
      <c r="A3052" s="0" t="s">
        <v>1130</v>
      </c>
      <c r="B3052" s="0" t="s">
        <v>155</v>
      </c>
      <c r="C3052" s="0" t="s">
        <v>736</v>
      </c>
      <c r="D3052" s="0" t="n">
        <v>0.0926214871818238</v>
      </c>
      <c r="E3052" s="7" t="n">
        <v>41.2328929497468</v>
      </c>
      <c r="F3052" s="7" t="n">
        <v>343.21332844375</v>
      </c>
    </row>
    <row r="3053" customFormat="false" ht="15.8" hidden="false" customHeight="false" outlineLevel="0" collapsed="false">
      <c r="A3053" s="0" t="s">
        <v>1130</v>
      </c>
      <c r="B3053" s="0" t="s">
        <v>738</v>
      </c>
      <c r="C3053" s="0" t="s">
        <v>738</v>
      </c>
      <c r="D3053" s="0" t="n">
        <v>0.15</v>
      </c>
      <c r="E3053" s="7" t="n">
        <v>20</v>
      </c>
      <c r="F3053" s="7" t="n">
        <v>0</v>
      </c>
    </row>
    <row r="3054" customFormat="false" ht="15.8" hidden="false" customHeight="false" outlineLevel="0" collapsed="false">
      <c r="A3054" s="0" t="s">
        <v>1131</v>
      </c>
      <c r="B3054" s="0" t="s">
        <v>155</v>
      </c>
      <c r="C3054" s="0" t="s">
        <v>732</v>
      </c>
      <c r="D3054" s="0" t="n">
        <v>0.322211983060892</v>
      </c>
      <c r="E3054" s="7" t="n">
        <v>122.077024833912</v>
      </c>
      <c r="F3054" s="7" t="n">
        <v>2986.96332844375</v>
      </c>
    </row>
    <row r="3055" customFormat="false" ht="15.8" hidden="false" customHeight="false" outlineLevel="0" collapsed="false">
      <c r="A3055" s="0" t="s">
        <v>1131</v>
      </c>
      <c r="B3055" s="0" t="s">
        <v>155</v>
      </c>
      <c r="C3055" s="0" t="s">
        <v>734</v>
      </c>
      <c r="D3055" s="0" t="n">
        <v>0.0570882212295407</v>
      </c>
      <c r="E3055" s="7" t="n">
        <v>29.0757780208861</v>
      </c>
      <c r="F3055" s="7" t="n">
        <v>343.21332844375</v>
      </c>
    </row>
    <row r="3056" customFormat="false" ht="15.8" hidden="false" customHeight="false" outlineLevel="0" collapsed="false">
      <c r="A3056" s="0" t="s">
        <v>1131</v>
      </c>
      <c r="B3056" s="0" t="s">
        <v>155</v>
      </c>
      <c r="C3056" s="0" t="s">
        <v>736</v>
      </c>
      <c r="D3056" s="0" t="n">
        <v>0.0926214871818238</v>
      </c>
      <c r="E3056" s="7" t="n">
        <v>41.2328929497468</v>
      </c>
      <c r="F3056" s="7" t="n">
        <v>343.21332844375</v>
      </c>
    </row>
    <row r="3057" customFormat="false" ht="15.8" hidden="false" customHeight="false" outlineLevel="0" collapsed="false">
      <c r="A3057" s="0" t="s">
        <v>1131</v>
      </c>
      <c r="B3057" s="0" t="s">
        <v>738</v>
      </c>
      <c r="C3057" s="0" t="s">
        <v>738</v>
      </c>
      <c r="D3057" s="0" t="n">
        <v>0.15</v>
      </c>
      <c r="E3057" s="7" t="n">
        <v>20</v>
      </c>
      <c r="F3057" s="7" t="n">
        <v>0</v>
      </c>
    </row>
    <row r="3058" customFormat="false" ht="15.8" hidden="false" customHeight="false" outlineLevel="0" collapsed="false">
      <c r="A3058" s="0" t="s">
        <v>1132</v>
      </c>
      <c r="B3058" s="0" t="s">
        <v>155</v>
      </c>
      <c r="C3058" s="0" t="s">
        <v>732</v>
      </c>
      <c r="D3058" s="0" t="n">
        <v>0.322211983060892</v>
      </c>
      <c r="E3058" s="7" t="n">
        <v>122.077024833912</v>
      </c>
      <c r="F3058" s="7" t="n">
        <v>2986.96332844375</v>
      </c>
    </row>
    <row r="3059" customFormat="false" ht="15.8" hidden="false" customHeight="false" outlineLevel="0" collapsed="false">
      <c r="A3059" s="0" t="s">
        <v>1132</v>
      </c>
      <c r="B3059" s="0" t="s">
        <v>155</v>
      </c>
      <c r="C3059" s="0" t="s">
        <v>734</v>
      </c>
      <c r="D3059" s="0" t="n">
        <v>0.0570882212295407</v>
      </c>
      <c r="E3059" s="7" t="n">
        <v>29.0757780208861</v>
      </c>
      <c r="F3059" s="7" t="n">
        <v>343.21332844375</v>
      </c>
    </row>
    <row r="3060" customFormat="false" ht="15.8" hidden="false" customHeight="false" outlineLevel="0" collapsed="false">
      <c r="A3060" s="0" t="s">
        <v>1132</v>
      </c>
      <c r="B3060" s="0" t="s">
        <v>155</v>
      </c>
      <c r="C3060" s="0" t="s">
        <v>736</v>
      </c>
      <c r="D3060" s="0" t="n">
        <v>0.0926214871818238</v>
      </c>
      <c r="E3060" s="7" t="n">
        <v>41.2328929497468</v>
      </c>
      <c r="F3060" s="7" t="n">
        <v>343.21332844375</v>
      </c>
    </row>
    <row r="3061" customFormat="false" ht="15.8" hidden="false" customHeight="false" outlineLevel="0" collapsed="false">
      <c r="A3061" s="0" t="s">
        <v>1132</v>
      </c>
      <c r="B3061" s="0" t="s">
        <v>738</v>
      </c>
      <c r="C3061" s="0" t="s">
        <v>738</v>
      </c>
      <c r="D3061" s="0" t="n">
        <v>0.15</v>
      </c>
      <c r="E3061" s="7" t="n">
        <v>20</v>
      </c>
      <c r="F3061" s="7" t="n">
        <v>0</v>
      </c>
    </row>
    <row r="3062" customFormat="false" ht="15.8" hidden="false" customHeight="false" outlineLevel="0" collapsed="false">
      <c r="A3062" s="0" t="s">
        <v>1133</v>
      </c>
      <c r="B3062" s="0" t="s">
        <v>155</v>
      </c>
      <c r="C3062" s="0" t="s">
        <v>732</v>
      </c>
      <c r="D3062" s="0" t="n">
        <v>0.322211983060892</v>
      </c>
      <c r="E3062" s="7" t="n">
        <v>122.077024833912</v>
      </c>
      <c r="F3062" s="7" t="n">
        <v>2986.96332844375</v>
      </c>
    </row>
    <row r="3063" customFormat="false" ht="15.8" hidden="false" customHeight="false" outlineLevel="0" collapsed="false">
      <c r="A3063" s="0" t="s">
        <v>1133</v>
      </c>
      <c r="B3063" s="0" t="s">
        <v>155</v>
      </c>
      <c r="C3063" s="0" t="s">
        <v>734</v>
      </c>
      <c r="D3063" s="0" t="n">
        <v>0.0570882212295407</v>
      </c>
      <c r="E3063" s="7" t="n">
        <v>29.0757780208861</v>
      </c>
      <c r="F3063" s="7" t="n">
        <v>343.21332844375</v>
      </c>
    </row>
    <row r="3064" customFormat="false" ht="15.8" hidden="false" customHeight="false" outlineLevel="0" collapsed="false">
      <c r="A3064" s="0" t="s">
        <v>1133</v>
      </c>
      <c r="B3064" s="0" t="s">
        <v>155</v>
      </c>
      <c r="C3064" s="0" t="s">
        <v>736</v>
      </c>
      <c r="D3064" s="0" t="n">
        <v>0.0926214871818238</v>
      </c>
      <c r="E3064" s="7" t="n">
        <v>41.2328929497468</v>
      </c>
      <c r="F3064" s="7" t="n">
        <v>343.21332844375</v>
      </c>
    </row>
    <row r="3065" customFormat="false" ht="15.8" hidden="false" customHeight="false" outlineLevel="0" collapsed="false">
      <c r="A3065" s="0" t="s">
        <v>1133</v>
      </c>
      <c r="B3065" s="0" t="s">
        <v>738</v>
      </c>
      <c r="C3065" s="0" t="s">
        <v>738</v>
      </c>
      <c r="D3065" s="0" t="n">
        <v>0.15</v>
      </c>
      <c r="E3065" s="7" t="n">
        <v>20</v>
      </c>
      <c r="F3065" s="7" t="n">
        <v>0</v>
      </c>
    </row>
    <row r="3066" customFormat="false" ht="15.8" hidden="false" customHeight="false" outlineLevel="0" collapsed="false">
      <c r="A3066" s="0" t="s">
        <v>607</v>
      </c>
      <c r="B3066" s="0" t="s">
        <v>155</v>
      </c>
      <c r="C3066" s="0" t="s">
        <v>734</v>
      </c>
      <c r="D3066" s="0" t="n">
        <v>0.167406204498675</v>
      </c>
      <c r="E3066" s="7" t="n">
        <v>63.76013505</v>
      </c>
      <c r="F3066" s="7" t="n">
        <v>682.853335236875</v>
      </c>
    </row>
    <row r="3067" customFormat="false" ht="15.8" hidden="false" customHeight="false" outlineLevel="0" collapsed="false">
      <c r="A3067" s="0" t="s">
        <v>607</v>
      </c>
      <c r="B3067" s="0" t="s">
        <v>239</v>
      </c>
      <c r="C3067" s="0" t="s">
        <v>735</v>
      </c>
      <c r="D3067" s="0" t="n">
        <v>0</v>
      </c>
      <c r="E3067" s="7" t="n">
        <v>0</v>
      </c>
      <c r="F3067" s="7" t="n">
        <v>0</v>
      </c>
    </row>
    <row r="3068" customFormat="false" ht="15.8" hidden="false" customHeight="false" outlineLevel="0" collapsed="false">
      <c r="A3068" s="0" t="s">
        <v>607</v>
      </c>
      <c r="B3068" s="0" t="s">
        <v>155</v>
      </c>
      <c r="C3068" s="0" t="s">
        <v>736</v>
      </c>
      <c r="D3068" s="0" t="n">
        <v>0.285498953408592</v>
      </c>
      <c r="E3068" s="7" t="n">
        <v>106.73918909</v>
      </c>
      <c r="F3068" s="7" t="n">
        <v>2232.99210162188</v>
      </c>
    </row>
    <row r="3069" customFormat="false" ht="15.8" hidden="false" customHeight="false" outlineLevel="0" collapsed="false">
      <c r="A3069" s="0" t="s">
        <v>607</v>
      </c>
      <c r="B3069" s="0" t="s">
        <v>239</v>
      </c>
      <c r="C3069" s="0" t="s">
        <v>737</v>
      </c>
      <c r="D3069" s="0" t="n">
        <v>0</v>
      </c>
      <c r="E3069" s="7" t="n">
        <v>0</v>
      </c>
      <c r="F3069" s="7" t="n">
        <v>0</v>
      </c>
    </row>
    <row r="3070" customFormat="false" ht="15.8" hidden="false" customHeight="false" outlineLevel="0" collapsed="false">
      <c r="A3070" s="0" t="s">
        <v>607</v>
      </c>
      <c r="B3070" s="0" t="s">
        <v>155</v>
      </c>
      <c r="C3070" s="0" t="s">
        <v>732</v>
      </c>
      <c r="D3070" s="0" t="n">
        <v>0.720956953052001</v>
      </c>
      <c r="E3070" s="7" t="n">
        <v>201.335369389772</v>
      </c>
      <c r="F3070" s="7" t="n">
        <v>8049.24210162188</v>
      </c>
    </row>
    <row r="3071" customFormat="false" ht="15.8" hidden="false" customHeight="false" outlineLevel="0" collapsed="false">
      <c r="A3071" s="0" t="s">
        <v>607</v>
      </c>
      <c r="B3071" s="0" t="s">
        <v>239</v>
      </c>
      <c r="C3071" s="0" t="s">
        <v>733</v>
      </c>
      <c r="D3071" s="0" t="n">
        <v>0</v>
      </c>
      <c r="E3071" s="7" t="n">
        <v>0</v>
      </c>
      <c r="F3071" s="7" t="n">
        <v>0</v>
      </c>
    </row>
    <row r="3072" customFormat="false" ht="15.8" hidden="false" customHeight="false" outlineLevel="0" collapsed="false">
      <c r="A3072" s="0" t="s">
        <v>607</v>
      </c>
      <c r="B3072" s="0" t="s">
        <v>738</v>
      </c>
      <c r="C3072" s="0" t="s">
        <v>738</v>
      </c>
      <c r="D3072" s="0" t="n">
        <v>0.15</v>
      </c>
      <c r="E3072" s="7" t="n">
        <v>20</v>
      </c>
      <c r="F3072" s="7" t="n">
        <v>0</v>
      </c>
    </row>
    <row r="3073" customFormat="false" ht="15.8" hidden="false" customHeight="false" outlineLevel="0" collapsed="false">
      <c r="A3073" s="0" t="s">
        <v>473</v>
      </c>
      <c r="B3073" s="0" t="s">
        <v>155</v>
      </c>
      <c r="C3073" s="0" t="s">
        <v>734</v>
      </c>
      <c r="D3073" s="0" t="n">
        <v>0.165162304094545</v>
      </c>
      <c r="E3073" s="7" t="n">
        <v>63.76013505</v>
      </c>
      <c r="F3073" s="7" t="n">
        <v>682.853335236875</v>
      </c>
    </row>
    <row r="3074" customFormat="false" ht="15.8" hidden="false" customHeight="false" outlineLevel="0" collapsed="false">
      <c r="A3074" s="0" t="s">
        <v>473</v>
      </c>
      <c r="B3074" s="0" t="s">
        <v>239</v>
      </c>
      <c r="C3074" s="0" t="s">
        <v>735</v>
      </c>
      <c r="D3074" s="0" t="n">
        <v>0</v>
      </c>
      <c r="E3074" s="7" t="n">
        <v>0</v>
      </c>
      <c r="F3074" s="7" t="n">
        <v>0</v>
      </c>
    </row>
    <row r="3075" customFormat="false" ht="15.8" hidden="false" customHeight="false" outlineLevel="0" collapsed="false">
      <c r="A3075" s="0" t="s">
        <v>473</v>
      </c>
      <c r="B3075" s="0" t="s">
        <v>155</v>
      </c>
      <c r="C3075" s="0" t="s">
        <v>736</v>
      </c>
      <c r="D3075" s="0" t="n">
        <v>0.281672146517829</v>
      </c>
      <c r="E3075" s="7" t="n">
        <v>106.73918909</v>
      </c>
      <c r="F3075" s="7" t="n">
        <v>2232.99210162188</v>
      </c>
    </row>
    <row r="3076" customFormat="false" ht="15.8" hidden="false" customHeight="false" outlineLevel="0" collapsed="false">
      <c r="A3076" s="0" t="s">
        <v>473</v>
      </c>
      <c r="B3076" s="0" t="s">
        <v>239</v>
      </c>
      <c r="C3076" s="0" t="s">
        <v>737</v>
      </c>
      <c r="D3076" s="0" t="n">
        <v>0</v>
      </c>
      <c r="E3076" s="7" t="n">
        <v>0</v>
      </c>
      <c r="F3076" s="7" t="n">
        <v>0</v>
      </c>
    </row>
    <row r="3077" customFormat="false" ht="15.8" hidden="false" customHeight="false" outlineLevel="0" collapsed="false">
      <c r="A3077" s="0" t="s">
        <v>473</v>
      </c>
      <c r="B3077" s="0" t="s">
        <v>155</v>
      </c>
      <c r="C3077" s="0" t="s">
        <v>732</v>
      </c>
      <c r="D3077" s="0" t="n">
        <v>0.711293299287448</v>
      </c>
      <c r="E3077" s="7" t="n">
        <v>182.73918909</v>
      </c>
      <c r="F3077" s="7" t="n">
        <v>2232.99210162188</v>
      </c>
    </row>
    <row r="3078" customFormat="false" ht="15.8" hidden="false" customHeight="false" outlineLevel="0" collapsed="false">
      <c r="A3078" s="0" t="s">
        <v>473</v>
      </c>
      <c r="B3078" s="0" t="s">
        <v>239</v>
      </c>
      <c r="C3078" s="0" t="s">
        <v>733</v>
      </c>
      <c r="D3078" s="0" t="n">
        <v>0</v>
      </c>
      <c r="E3078" s="7" t="n">
        <v>0</v>
      </c>
      <c r="F3078" s="7" t="n">
        <v>0</v>
      </c>
    </row>
    <row r="3079" customFormat="false" ht="15.8" hidden="false" customHeight="false" outlineLevel="0" collapsed="false">
      <c r="A3079" s="0" t="s">
        <v>473</v>
      </c>
      <c r="B3079" s="0" t="s">
        <v>738</v>
      </c>
      <c r="C3079" s="0" t="s">
        <v>738</v>
      </c>
      <c r="D3079" s="0" t="n">
        <v>0.15</v>
      </c>
      <c r="E3079" s="7" t="n">
        <v>20</v>
      </c>
      <c r="F3079" s="7" t="n">
        <v>0</v>
      </c>
    </row>
    <row r="3080" customFormat="false" ht="15.8" hidden="false" customHeight="false" outlineLevel="0" collapsed="false">
      <c r="A3080" s="0" t="s">
        <v>475</v>
      </c>
      <c r="B3080" s="0" t="s">
        <v>155</v>
      </c>
      <c r="C3080" s="0" t="s">
        <v>734</v>
      </c>
      <c r="D3080" s="0" t="n">
        <v>0.160892198017521</v>
      </c>
      <c r="E3080" s="7" t="n">
        <v>63.76013505</v>
      </c>
      <c r="F3080" s="7" t="n">
        <v>682.853335236875</v>
      </c>
    </row>
    <row r="3081" customFormat="false" ht="15.8" hidden="false" customHeight="false" outlineLevel="0" collapsed="false">
      <c r="A3081" s="0" t="s">
        <v>475</v>
      </c>
      <c r="B3081" s="0" t="s">
        <v>239</v>
      </c>
      <c r="C3081" s="0" t="s">
        <v>735</v>
      </c>
      <c r="D3081" s="0" t="n">
        <v>0</v>
      </c>
      <c r="E3081" s="7" t="n">
        <v>0</v>
      </c>
      <c r="F3081" s="7" t="n">
        <v>0</v>
      </c>
    </row>
    <row r="3082" customFormat="false" ht="15.8" hidden="false" customHeight="false" outlineLevel="0" collapsed="false">
      <c r="A3082" s="0" t="s">
        <v>475</v>
      </c>
      <c r="B3082" s="0" t="s">
        <v>155</v>
      </c>
      <c r="C3082" s="0" t="s">
        <v>736</v>
      </c>
      <c r="D3082" s="0" t="n">
        <v>0.274389795068641</v>
      </c>
      <c r="E3082" s="7" t="n">
        <v>63.76013505</v>
      </c>
      <c r="F3082" s="7" t="n">
        <v>2232.99210162188</v>
      </c>
    </row>
    <row r="3083" customFormat="false" ht="15.8" hidden="false" customHeight="false" outlineLevel="0" collapsed="false">
      <c r="A3083" s="0" t="s">
        <v>475</v>
      </c>
      <c r="B3083" s="0" t="s">
        <v>239</v>
      </c>
      <c r="C3083" s="0" t="s">
        <v>737</v>
      </c>
      <c r="D3083" s="0" t="n">
        <v>0</v>
      </c>
      <c r="E3083" s="7" t="n">
        <v>0</v>
      </c>
      <c r="F3083" s="7" t="n">
        <v>0</v>
      </c>
    </row>
    <row r="3084" customFormat="false" ht="15.8" hidden="false" customHeight="false" outlineLevel="0" collapsed="false">
      <c r="A3084" s="0" t="s">
        <v>475</v>
      </c>
      <c r="B3084" s="0" t="s">
        <v>155</v>
      </c>
      <c r="C3084" s="0" t="s">
        <v>732</v>
      </c>
      <c r="D3084" s="0" t="n">
        <v>0.692903522900607</v>
      </c>
      <c r="E3084" s="7" t="n">
        <v>149.767160995</v>
      </c>
      <c r="F3084" s="7" t="n">
        <v>2232.99210162188</v>
      </c>
    </row>
    <row r="3085" customFormat="false" ht="15.8" hidden="false" customHeight="false" outlineLevel="0" collapsed="false">
      <c r="A3085" s="0" t="s">
        <v>475</v>
      </c>
      <c r="B3085" s="0" t="s">
        <v>239</v>
      </c>
      <c r="C3085" s="0" t="s">
        <v>733</v>
      </c>
      <c r="D3085" s="0" t="n">
        <v>0</v>
      </c>
      <c r="E3085" s="7" t="n">
        <v>0</v>
      </c>
      <c r="F3085" s="7" t="n">
        <v>0</v>
      </c>
    </row>
    <row r="3086" customFormat="false" ht="15.8" hidden="false" customHeight="false" outlineLevel="0" collapsed="false">
      <c r="A3086" s="0" t="s">
        <v>475</v>
      </c>
      <c r="B3086" s="0" t="s">
        <v>738</v>
      </c>
      <c r="C3086" s="0" t="s">
        <v>738</v>
      </c>
      <c r="D3086" s="0" t="n">
        <v>0.15</v>
      </c>
      <c r="E3086" s="7" t="n">
        <v>20</v>
      </c>
      <c r="F3086" s="7" t="n">
        <v>0</v>
      </c>
    </row>
    <row r="3087" customFormat="false" ht="15.8" hidden="false" customHeight="false" outlineLevel="0" collapsed="false">
      <c r="A3087" s="0" t="s">
        <v>578</v>
      </c>
      <c r="B3087" s="0" t="s">
        <v>155</v>
      </c>
      <c r="C3087" s="0" t="s">
        <v>734</v>
      </c>
      <c r="D3087" s="0" t="n">
        <v>0.176075415514913</v>
      </c>
      <c r="E3087" s="7" t="n">
        <v>63.76013505</v>
      </c>
      <c r="F3087" s="7" t="n">
        <v>682.853335236875</v>
      </c>
    </row>
    <row r="3088" customFormat="false" ht="15.8" hidden="false" customHeight="false" outlineLevel="0" collapsed="false">
      <c r="A3088" s="0" t="s">
        <v>578</v>
      </c>
      <c r="B3088" s="0" t="s">
        <v>239</v>
      </c>
      <c r="C3088" s="0" t="s">
        <v>735</v>
      </c>
      <c r="D3088" s="0" t="n">
        <v>0</v>
      </c>
      <c r="E3088" s="7" t="n">
        <v>0</v>
      </c>
      <c r="F3088" s="7" t="n">
        <v>0</v>
      </c>
    </row>
    <row r="3089" customFormat="false" ht="15.8" hidden="false" customHeight="false" outlineLevel="0" collapsed="false">
      <c r="A3089" s="0" t="s">
        <v>578</v>
      </c>
      <c r="B3089" s="0" t="s">
        <v>155</v>
      </c>
      <c r="C3089" s="0" t="s">
        <v>736</v>
      </c>
      <c r="D3089" s="0" t="n">
        <v>0.293459025858189</v>
      </c>
      <c r="E3089" s="7" t="n">
        <v>63.76013505</v>
      </c>
      <c r="F3089" s="7" t="n">
        <v>682.853335236875</v>
      </c>
    </row>
    <row r="3090" customFormat="false" ht="15.8" hidden="false" customHeight="false" outlineLevel="0" collapsed="false">
      <c r="A3090" s="0" t="s">
        <v>578</v>
      </c>
      <c r="B3090" s="0" t="s">
        <v>239</v>
      </c>
      <c r="C3090" s="0" t="s">
        <v>737</v>
      </c>
      <c r="D3090" s="0" t="n">
        <v>0</v>
      </c>
      <c r="E3090" s="7" t="n">
        <v>0</v>
      </c>
      <c r="F3090" s="7" t="n">
        <v>0</v>
      </c>
    </row>
    <row r="3091" customFormat="false" ht="15.8" hidden="false" customHeight="false" outlineLevel="0" collapsed="false">
      <c r="A3091" s="0" t="s">
        <v>578</v>
      </c>
      <c r="B3091" s="0" t="s">
        <v>155</v>
      </c>
      <c r="C3091" s="0" t="s">
        <v>732</v>
      </c>
      <c r="D3091" s="0" t="n">
        <v>0.653176250574673</v>
      </c>
      <c r="E3091" s="7" t="n">
        <v>149.766789780284</v>
      </c>
      <c r="F3091" s="7" t="n">
        <v>6499.10333523688</v>
      </c>
    </row>
    <row r="3092" customFormat="false" ht="15.8" hidden="false" customHeight="false" outlineLevel="0" collapsed="false">
      <c r="A3092" s="0" t="s">
        <v>578</v>
      </c>
      <c r="B3092" s="0" t="s">
        <v>239</v>
      </c>
      <c r="C3092" s="0" t="s">
        <v>733</v>
      </c>
      <c r="D3092" s="0" t="n">
        <v>0</v>
      </c>
      <c r="E3092" s="7" t="n">
        <v>0</v>
      </c>
      <c r="F3092" s="7" t="n">
        <v>0</v>
      </c>
    </row>
    <row r="3093" customFormat="false" ht="15.8" hidden="false" customHeight="false" outlineLevel="0" collapsed="false">
      <c r="A3093" s="0" t="s">
        <v>578</v>
      </c>
      <c r="B3093" s="0" t="s">
        <v>738</v>
      </c>
      <c r="C3093" s="0" t="s">
        <v>738</v>
      </c>
      <c r="D3093" s="0" t="n">
        <v>0.15</v>
      </c>
      <c r="E3093" s="7" t="n">
        <v>20</v>
      </c>
      <c r="F3093" s="7" t="n">
        <v>0</v>
      </c>
    </row>
    <row r="3094" customFormat="false" ht="15.8" hidden="false" customHeight="false" outlineLevel="0" collapsed="false">
      <c r="A3094" s="0" t="s">
        <v>613</v>
      </c>
      <c r="B3094" s="0" t="s">
        <v>155</v>
      </c>
      <c r="C3094" s="0" t="s">
        <v>734</v>
      </c>
      <c r="D3094" s="0" t="n">
        <v>0.211656399992302</v>
      </c>
      <c r="E3094" s="7" t="n">
        <v>63.76013505</v>
      </c>
      <c r="F3094" s="7" t="n">
        <v>682.853335236875</v>
      </c>
    </row>
    <row r="3095" customFormat="false" ht="15.8" hidden="false" customHeight="false" outlineLevel="0" collapsed="false">
      <c r="A3095" s="0" t="s">
        <v>613</v>
      </c>
      <c r="B3095" s="0" t="s">
        <v>239</v>
      </c>
      <c r="C3095" s="0" t="s">
        <v>735</v>
      </c>
      <c r="D3095" s="0" t="n">
        <v>0.204250270531616</v>
      </c>
      <c r="E3095" s="7" t="n">
        <v>63.76013505</v>
      </c>
      <c r="F3095" s="7" t="n">
        <v>682.853335236875</v>
      </c>
    </row>
    <row r="3096" customFormat="false" ht="15.8" hidden="false" customHeight="false" outlineLevel="0" collapsed="false">
      <c r="A3096" s="0" t="s">
        <v>613</v>
      </c>
      <c r="B3096" s="0" t="s">
        <v>155</v>
      </c>
      <c r="C3096" s="0" t="s">
        <v>736</v>
      </c>
      <c r="D3096" s="0" t="n">
        <v>0.360964403087646</v>
      </c>
      <c r="E3096" s="7" t="n">
        <v>106.73918909</v>
      </c>
      <c r="F3096" s="7" t="n">
        <v>2232.99210162188</v>
      </c>
    </row>
    <row r="3097" customFormat="false" ht="15.8" hidden="false" customHeight="false" outlineLevel="0" collapsed="false">
      <c r="A3097" s="0" t="s">
        <v>613</v>
      </c>
      <c r="B3097" s="0" t="s">
        <v>239</v>
      </c>
      <c r="C3097" s="0" t="s">
        <v>737</v>
      </c>
      <c r="D3097" s="0" t="n">
        <v>0.348333794705081</v>
      </c>
      <c r="E3097" s="7" t="n">
        <v>103.43310801</v>
      </c>
      <c r="F3097" s="7" t="n">
        <v>682.853335236875</v>
      </c>
    </row>
    <row r="3098" customFormat="false" ht="15.8" hidden="false" customHeight="false" outlineLevel="0" collapsed="false">
      <c r="A3098" s="0" t="s">
        <v>613</v>
      </c>
      <c r="B3098" s="0" t="s">
        <v>155</v>
      </c>
      <c r="C3098" s="0" t="s">
        <v>732</v>
      </c>
      <c r="D3098" s="0" t="n">
        <v>0.911526270423349</v>
      </c>
      <c r="E3098" s="7" t="n">
        <v>192.678766189696</v>
      </c>
      <c r="F3098" s="7" t="n">
        <v>8049.24210162188</v>
      </c>
    </row>
    <row r="3099" customFormat="false" ht="15.8" hidden="false" customHeight="false" outlineLevel="0" collapsed="false">
      <c r="A3099" s="0" t="s">
        <v>613</v>
      </c>
      <c r="B3099" s="0" t="s">
        <v>239</v>
      </c>
      <c r="C3099" s="0" t="s">
        <v>733</v>
      </c>
      <c r="D3099" s="0" t="n">
        <v>0.79166771523882</v>
      </c>
      <c r="E3099" s="7" t="n">
        <v>112.130237972234</v>
      </c>
      <c r="F3099" s="7" t="n">
        <v>682.853335236875</v>
      </c>
    </row>
    <row r="3100" customFormat="false" ht="15.8" hidden="false" customHeight="false" outlineLevel="0" collapsed="false">
      <c r="A3100" s="0" t="s">
        <v>613</v>
      </c>
      <c r="B3100" s="0" t="s">
        <v>738</v>
      </c>
      <c r="C3100" s="0" t="s">
        <v>738</v>
      </c>
      <c r="D3100" s="0" t="n">
        <v>0.15</v>
      </c>
      <c r="E3100" s="7" t="n">
        <v>20</v>
      </c>
      <c r="F3100" s="7" t="n">
        <v>0</v>
      </c>
    </row>
    <row r="3101" customFormat="false" ht="15.8" hidden="false" customHeight="false" outlineLevel="0" collapsed="false">
      <c r="A3101" s="0" t="s">
        <v>1134</v>
      </c>
      <c r="B3101" s="0" t="s">
        <v>155</v>
      </c>
      <c r="C3101" s="0" t="s">
        <v>732</v>
      </c>
      <c r="D3101" s="0" t="n">
        <v>0.322211983060892</v>
      </c>
      <c r="E3101" s="7" t="n">
        <v>122.077024833912</v>
      </c>
      <c r="F3101" s="7" t="n">
        <v>6499.10333523688</v>
      </c>
    </row>
    <row r="3102" customFormat="false" ht="15.8" hidden="false" customHeight="false" outlineLevel="0" collapsed="false">
      <c r="A3102" s="0" t="s">
        <v>1134</v>
      </c>
      <c r="B3102" s="0" t="s">
        <v>155</v>
      </c>
      <c r="C3102" s="0" t="s">
        <v>734</v>
      </c>
      <c r="D3102" s="0" t="n">
        <v>0.0570882212295407</v>
      </c>
      <c r="E3102" s="7" t="n">
        <v>29.0757780208861</v>
      </c>
      <c r="F3102" s="7" t="n">
        <v>682.853335236875</v>
      </c>
    </row>
    <row r="3103" customFormat="false" ht="15.8" hidden="false" customHeight="false" outlineLevel="0" collapsed="false">
      <c r="A3103" s="0" t="s">
        <v>1134</v>
      </c>
      <c r="B3103" s="0" t="s">
        <v>155</v>
      </c>
      <c r="C3103" s="0" t="s">
        <v>736</v>
      </c>
      <c r="D3103" s="0" t="n">
        <v>0.0926214871818238</v>
      </c>
      <c r="E3103" s="7" t="n">
        <v>41.2328929497468</v>
      </c>
      <c r="F3103" s="7" t="n">
        <v>682.853335236875</v>
      </c>
    </row>
    <row r="3104" customFormat="false" ht="15.8" hidden="false" customHeight="false" outlineLevel="0" collapsed="false">
      <c r="A3104" s="0" t="s">
        <v>1134</v>
      </c>
      <c r="B3104" s="0" t="s">
        <v>738</v>
      </c>
      <c r="C3104" s="0" t="s">
        <v>738</v>
      </c>
      <c r="D3104" s="0" t="n">
        <v>0.15</v>
      </c>
      <c r="E3104" s="7" t="n">
        <v>20</v>
      </c>
      <c r="F3104" s="7" t="n">
        <v>0</v>
      </c>
    </row>
    <row r="3105" customFormat="false" ht="15.8" hidden="false" customHeight="false" outlineLevel="0" collapsed="false">
      <c r="A3105" s="0" t="s">
        <v>1135</v>
      </c>
      <c r="B3105" s="0" t="s">
        <v>155</v>
      </c>
      <c r="C3105" s="0" t="s">
        <v>732</v>
      </c>
      <c r="D3105" s="0" t="n">
        <v>0.322211983060892</v>
      </c>
      <c r="E3105" s="7" t="n">
        <v>122.077024833912</v>
      </c>
      <c r="F3105" s="7" t="n">
        <v>6499.10333523688</v>
      </c>
    </row>
    <row r="3106" customFormat="false" ht="15.8" hidden="false" customHeight="false" outlineLevel="0" collapsed="false">
      <c r="A3106" s="0" t="s">
        <v>1135</v>
      </c>
      <c r="B3106" s="0" t="s">
        <v>155</v>
      </c>
      <c r="C3106" s="0" t="s">
        <v>734</v>
      </c>
      <c r="D3106" s="0" t="n">
        <v>0.0570882212295407</v>
      </c>
      <c r="E3106" s="7" t="n">
        <v>29.0757780208861</v>
      </c>
      <c r="F3106" s="7" t="n">
        <v>682.853335236875</v>
      </c>
    </row>
    <row r="3107" customFormat="false" ht="15.8" hidden="false" customHeight="false" outlineLevel="0" collapsed="false">
      <c r="A3107" s="0" t="s">
        <v>1135</v>
      </c>
      <c r="B3107" s="0" t="s">
        <v>155</v>
      </c>
      <c r="C3107" s="0" t="s">
        <v>736</v>
      </c>
      <c r="D3107" s="0" t="n">
        <v>0.0926214871818238</v>
      </c>
      <c r="E3107" s="7" t="n">
        <v>41.2328929497468</v>
      </c>
      <c r="F3107" s="7" t="n">
        <v>682.853335236875</v>
      </c>
    </row>
    <row r="3108" customFormat="false" ht="15.8" hidden="false" customHeight="false" outlineLevel="0" collapsed="false">
      <c r="A3108" s="0" t="s">
        <v>1135</v>
      </c>
      <c r="B3108" s="0" t="s">
        <v>738</v>
      </c>
      <c r="C3108" s="0" t="s">
        <v>738</v>
      </c>
      <c r="D3108" s="0" t="n">
        <v>0.15</v>
      </c>
      <c r="E3108" s="7" t="n">
        <v>20</v>
      </c>
      <c r="F3108" s="7" t="n">
        <v>0</v>
      </c>
    </row>
    <row r="3109" customFormat="false" ht="15.8" hidden="false" customHeight="false" outlineLevel="0" collapsed="false">
      <c r="A3109" s="0" t="s">
        <v>1136</v>
      </c>
      <c r="B3109" s="0" t="s">
        <v>155</v>
      </c>
      <c r="C3109" s="0" t="s">
        <v>732</v>
      </c>
      <c r="D3109" s="0" t="n">
        <v>0.322211983060892</v>
      </c>
      <c r="E3109" s="7" t="n">
        <v>122.077024833912</v>
      </c>
      <c r="F3109" s="7" t="n">
        <v>6499.10333523688</v>
      </c>
    </row>
    <row r="3110" customFormat="false" ht="15.8" hidden="false" customHeight="false" outlineLevel="0" collapsed="false">
      <c r="A3110" s="0" t="s">
        <v>1136</v>
      </c>
      <c r="B3110" s="0" t="s">
        <v>155</v>
      </c>
      <c r="C3110" s="0" t="s">
        <v>734</v>
      </c>
      <c r="D3110" s="0" t="n">
        <v>0.0570882212295407</v>
      </c>
      <c r="E3110" s="7" t="n">
        <v>29.0757780208861</v>
      </c>
      <c r="F3110" s="7" t="n">
        <v>682.853335236875</v>
      </c>
    </row>
    <row r="3111" customFormat="false" ht="15.8" hidden="false" customHeight="false" outlineLevel="0" collapsed="false">
      <c r="A3111" s="0" t="s">
        <v>1136</v>
      </c>
      <c r="B3111" s="0" t="s">
        <v>155</v>
      </c>
      <c r="C3111" s="0" t="s">
        <v>736</v>
      </c>
      <c r="D3111" s="0" t="n">
        <v>0.0926214871818238</v>
      </c>
      <c r="E3111" s="7" t="n">
        <v>41.2328929497468</v>
      </c>
      <c r="F3111" s="7" t="n">
        <v>682.853335236875</v>
      </c>
    </row>
    <row r="3112" customFormat="false" ht="15.8" hidden="false" customHeight="false" outlineLevel="0" collapsed="false">
      <c r="A3112" s="0" t="s">
        <v>1136</v>
      </c>
      <c r="B3112" s="0" t="s">
        <v>738</v>
      </c>
      <c r="C3112" s="0" t="s">
        <v>738</v>
      </c>
      <c r="D3112" s="0" t="n">
        <v>0.15</v>
      </c>
      <c r="E3112" s="7" t="n">
        <v>20</v>
      </c>
      <c r="F3112" s="7" t="n">
        <v>0</v>
      </c>
    </row>
    <row r="3113" customFormat="false" ht="15.8" hidden="false" customHeight="false" outlineLevel="0" collapsed="false">
      <c r="A3113" s="0" t="s">
        <v>1137</v>
      </c>
      <c r="B3113" s="0" t="s">
        <v>155</v>
      </c>
      <c r="C3113" s="0" t="s">
        <v>732</v>
      </c>
      <c r="D3113" s="0" t="n">
        <v>0.322211983060892</v>
      </c>
      <c r="E3113" s="7" t="n">
        <v>122.077024833912</v>
      </c>
      <c r="F3113" s="7" t="n">
        <v>6499.10333523688</v>
      </c>
    </row>
    <row r="3114" customFormat="false" ht="15.8" hidden="false" customHeight="false" outlineLevel="0" collapsed="false">
      <c r="A3114" s="0" t="s">
        <v>1137</v>
      </c>
      <c r="B3114" s="0" t="s">
        <v>155</v>
      </c>
      <c r="C3114" s="0" t="s">
        <v>734</v>
      </c>
      <c r="D3114" s="0" t="n">
        <v>0.0570882212295407</v>
      </c>
      <c r="E3114" s="7" t="n">
        <v>29.0757780208861</v>
      </c>
      <c r="F3114" s="7" t="n">
        <v>682.853335236875</v>
      </c>
    </row>
    <row r="3115" customFormat="false" ht="15.8" hidden="false" customHeight="false" outlineLevel="0" collapsed="false">
      <c r="A3115" s="0" t="s">
        <v>1137</v>
      </c>
      <c r="B3115" s="0" t="s">
        <v>155</v>
      </c>
      <c r="C3115" s="0" t="s">
        <v>736</v>
      </c>
      <c r="D3115" s="0" t="n">
        <v>0.0926214871818238</v>
      </c>
      <c r="E3115" s="7" t="n">
        <v>41.2328929497468</v>
      </c>
      <c r="F3115" s="7" t="n">
        <v>682.853335236875</v>
      </c>
    </row>
    <row r="3116" customFormat="false" ht="15.8" hidden="false" customHeight="false" outlineLevel="0" collapsed="false">
      <c r="A3116" s="0" t="s">
        <v>1137</v>
      </c>
      <c r="B3116" s="0" t="s">
        <v>738</v>
      </c>
      <c r="C3116" s="0" t="s">
        <v>738</v>
      </c>
      <c r="D3116" s="0" t="n">
        <v>0.15</v>
      </c>
      <c r="E3116" s="7" t="n">
        <v>20</v>
      </c>
      <c r="F3116" s="7" t="n">
        <v>0</v>
      </c>
    </row>
    <row r="3117" customFormat="false" ht="15.8" hidden="false" customHeight="false" outlineLevel="0" collapsed="false">
      <c r="A3117" s="0" t="s">
        <v>1138</v>
      </c>
      <c r="B3117" s="0" t="s">
        <v>155</v>
      </c>
      <c r="C3117" s="0" t="s">
        <v>732</v>
      </c>
      <c r="D3117" s="0" t="n">
        <v>0.322211983060892</v>
      </c>
      <c r="E3117" s="7" t="n">
        <v>122.077024833912</v>
      </c>
      <c r="F3117" s="7" t="n">
        <v>6499.10333523688</v>
      </c>
    </row>
    <row r="3118" customFormat="false" ht="15.8" hidden="false" customHeight="false" outlineLevel="0" collapsed="false">
      <c r="A3118" s="0" t="s">
        <v>1138</v>
      </c>
      <c r="B3118" s="0" t="s">
        <v>155</v>
      </c>
      <c r="C3118" s="0" t="s">
        <v>734</v>
      </c>
      <c r="D3118" s="0" t="n">
        <v>0.0570882212295407</v>
      </c>
      <c r="E3118" s="7" t="n">
        <v>29.0757780208861</v>
      </c>
      <c r="F3118" s="7" t="n">
        <v>682.853335236875</v>
      </c>
    </row>
    <row r="3119" customFormat="false" ht="15.8" hidden="false" customHeight="false" outlineLevel="0" collapsed="false">
      <c r="A3119" s="0" t="s">
        <v>1138</v>
      </c>
      <c r="B3119" s="0" t="s">
        <v>155</v>
      </c>
      <c r="C3119" s="0" t="s">
        <v>736</v>
      </c>
      <c r="D3119" s="0" t="n">
        <v>0.0926214871818238</v>
      </c>
      <c r="E3119" s="7" t="n">
        <v>41.2328929497468</v>
      </c>
      <c r="F3119" s="7" t="n">
        <v>682.853335236875</v>
      </c>
    </row>
    <row r="3120" customFormat="false" ht="15.8" hidden="false" customHeight="false" outlineLevel="0" collapsed="false">
      <c r="A3120" s="0" t="s">
        <v>1138</v>
      </c>
      <c r="B3120" s="0" t="s">
        <v>738</v>
      </c>
      <c r="C3120" s="0" t="s">
        <v>738</v>
      </c>
      <c r="D3120" s="0" t="n">
        <v>0.15</v>
      </c>
      <c r="E3120" s="7" t="n">
        <v>20</v>
      </c>
      <c r="F3120" s="7" t="n">
        <v>0</v>
      </c>
    </row>
    <row r="3121" customFormat="false" ht="15.8" hidden="false" customHeight="false" outlineLevel="0" collapsed="false">
      <c r="A3121" s="0" t="s">
        <v>603</v>
      </c>
      <c r="B3121" s="0" t="s">
        <v>155</v>
      </c>
      <c r="C3121" s="0" t="s">
        <v>734</v>
      </c>
      <c r="D3121" s="0" t="n">
        <v>0.212037051766449</v>
      </c>
      <c r="E3121" s="7" t="n">
        <v>70.8445945</v>
      </c>
      <c r="F3121" s="7" t="n">
        <v>310.387879653125</v>
      </c>
    </row>
    <row r="3122" customFormat="false" ht="15.8" hidden="false" customHeight="false" outlineLevel="0" collapsed="false">
      <c r="A3122" s="0" t="s">
        <v>603</v>
      </c>
      <c r="B3122" s="0" t="s">
        <v>239</v>
      </c>
      <c r="C3122" s="0" t="s">
        <v>735</v>
      </c>
      <c r="D3122" s="0" t="n">
        <v>0.179019167138763</v>
      </c>
      <c r="E3122" s="7" t="n">
        <v>85.0135134</v>
      </c>
      <c r="F3122" s="7" t="n">
        <v>310.387879653125</v>
      </c>
    </row>
    <row r="3123" customFormat="false" ht="15.8" hidden="false" customHeight="false" outlineLevel="0" collapsed="false">
      <c r="A3123" s="0" t="s">
        <v>603</v>
      </c>
      <c r="B3123" s="0" t="s">
        <v>155</v>
      </c>
      <c r="C3123" s="0" t="s">
        <v>736</v>
      </c>
      <c r="D3123" s="0" t="n">
        <v>0.361613576655959</v>
      </c>
      <c r="E3123" s="7" t="n">
        <v>113.82364854</v>
      </c>
      <c r="F3123" s="7" t="n">
        <v>1014.99640982813</v>
      </c>
    </row>
    <row r="3124" customFormat="false" ht="15.8" hidden="false" customHeight="false" outlineLevel="0" collapsed="false">
      <c r="A3124" s="0" t="s">
        <v>603</v>
      </c>
      <c r="B3124" s="0" t="s">
        <v>239</v>
      </c>
      <c r="C3124" s="0" t="s">
        <v>737</v>
      </c>
      <c r="D3124" s="0" t="n">
        <v>0.305304005973085</v>
      </c>
      <c r="E3124" s="7" t="n">
        <v>124.68648636</v>
      </c>
      <c r="F3124" s="7" t="n">
        <v>310.387879653125</v>
      </c>
    </row>
    <row r="3125" customFormat="false" ht="15.8" hidden="false" customHeight="false" outlineLevel="0" collapsed="false">
      <c r="A3125" s="0" t="s">
        <v>603</v>
      </c>
      <c r="B3125" s="0" t="s">
        <v>155</v>
      </c>
      <c r="C3125" s="0" t="s">
        <v>732</v>
      </c>
      <c r="D3125" s="0" t="n">
        <v>0.913165597616058</v>
      </c>
      <c r="E3125" s="7" t="n">
        <v>218.57364854</v>
      </c>
      <c r="F3125" s="7" t="n">
        <v>4918.12140982812</v>
      </c>
    </row>
    <row r="3126" customFormat="false" ht="15.8" hidden="false" customHeight="false" outlineLevel="0" collapsed="false">
      <c r="A3126" s="0" t="s">
        <v>603</v>
      </c>
      <c r="B3126" s="0" t="s">
        <v>239</v>
      </c>
      <c r="C3126" s="0" t="s">
        <v>733</v>
      </c>
      <c r="D3126" s="0" t="n">
        <v>0.69387274084792</v>
      </c>
      <c r="E3126" s="7" t="n">
        <v>133.43648636</v>
      </c>
      <c r="F3126" s="7" t="n">
        <v>1569.76287965313</v>
      </c>
    </row>
    <row r="3127" customFormat="false" ht="15.8" hidden="false" customHeight="false" outlineLevel="0" collapsed="false">
      <c r="A3127" s="0" t="s">
        <v>603</v>
      </c>
      <c r="B3127" s="0" t="s">
        <v>738</v>
      </c>
      <c r="C3127" s="0" t="s">
        <v>738</v>
      </c>
      <c r="D3127" s="0" t="n">
        <v>0.15</v>
      </c>
      <c r="E3127" s="7" t="n">
        <v>20</v>
      </c>
      <c r="F3127" s="7" t="n">
        <v>0</v>
      </c>
    </row>
    <row r="3128" customFormat="false" ht="15.8" hidden="false" customHeight="false" outlineLevel="0" collapsed="false">
      <c r="A3128" s="0" t="s">
        <v>462</v>
      </c>
      <c r="B3128" s="0" t="s">
        <v>155</v>
      </c>
      <c r="C3128" s="0" t="s">
        <v>734</v>
      </c>
      <c r="D3128" s="0" t="n">
        <v>0.180452129417876</v>
      </c>
      <c r="E3128" s="7" t="n">
        <v>70.8445945</v>
      </c>
      <c r="F3128" s="7" t="n">
        <v>310.387879653125</v>
      </c>
    </row>
    <row r="3129" customFormat="false" ht="15.8" hidden="false" customHeight="false" outlineLevel="0" collapsed="false">
      <c r="A3129" s="0" t="s">
        <v>462</v>
      </c>
      <c r="B3129" s="0" t="s">
        <v>239</v>
      </c>
      <c r="C3129" s="0" t="s">
        <v>735</v>
      </c>
      <c r="D3129" s="0" t="n">
        <v>0</v>
      </c>
      <c r="E3129" s="7" t="n">
        <v>0</v>
      </c>
      <c r="F3129" s="7" t="n">
        <v>0</v>
      </c>
    </row>
    <row r="3130" customFormat="false" ht="15.8" hidden="false" customHeight="false" outlineLevel="0" collapsed="false">
      <c r="A3130" s="0" t="s">
        <v>462</v>
      </c>
      <c r="B3130" s="0" t="s">
        <v>155</v>
      </c>
      <c r="C3130" s="0" t="s">
        <v>736</v>
      </c>
      <c r="D3130" s="0" t="n">
        <v>0.307747817611882</v>
      </c>
      <c r="E3130" s="7" t="n">
        <v>113.82364854</v>
      </c>
      <c r="F3130" s="7" t="n">
        <v>1014.99640982813</v>
      </c>
    </row>
    <row r="3131" customFormat="false" ht="15.8" hidden="false" customHeight="false" outlineLevel="0" collapsed="false">
      <c r="A3131" s="0" t="s">
        <v>462</v>
      </c>
      <c r="B3131" s="0" t="s">
        <v>239</v>
      </c>
      <c r="C3131" s="0" t="s">
        <v>737</v>
      </c>
      <c r="D3131" s="0" t="n">
        <v>0</v>
      </c>
      <c r="E3131" s="7" t="n">
        <v>0</v>
      </c>
      <c r="F3131" s="7" t="n">
        <v>0</v>
      </c>
    </row>
    <row r="3132" customFormat="false" ht="15.8" hidden="false" customHeight="false" outlineLevel="0" collapsed="false">
      <c r="A3132" s="0" t="s">
        <v>462</v>
      </c>
      <c r="B3132" s="0" t="s">
        <v>155</v>
      </c>
      <c r="C3132" s="0" t="s">
        <v>732</v>
      </c>
      <c r="D3132" s="0" t="n">
        <v>0.777140953565359</v>
      </c>
      <c r="E3132" s="7" t="n">
        <v>189.82364854</v>
      </c>
      <c r="F3132" s="7" t="n">
        <v>1014.99640982813</v>
      </c>
    </row>
    <row r="3133" customFormat="false" ht="15.8" hidden="false" customHeight="false" outlineLevel="0" collapsed="false">
      <c r="A3133" s="0" t="s">
        <v>462</v>
      </c>
      <c r="B3133" s="0" t="s">
        <v>239</v>
      </c>
      <c r="C3133" s="0" t="s">
        <v>733</v>
      </c>
      <c r="D3133" s="0" t="n">
        <v>0</v>
      </c>
      <c r="E3133" s="7" t="n">
        <v>0</v>
      </c>
      <c r="F3133" s="7" t="n">
        <v>0</v>
      </c>
    </row>
    <row r="3134" customFormat="false" ht="15.8" hidden="false" customHeight="false" outlineLevel="0" collapsed="false">
      <c r="A3134" s="0" t="s">
        <v>462</v>
      </c>
      <c r="B3134" s="0" t="s">
        <v>738</v>
      </c>
      <c r="C3134" s="0" t="s">
        <v>738</v>
      </c>
      <c r="D3134" s="0" t="n">
        <v>0.15</v>
      </c>
      <c r="E3134" s="7" t="n">
        <v>20</v>
      </c>
      <c r="F3134" s="7" t="n">
        <v>0</v>
      </c>
    </row>
    <row r="3135" customFormat="false" ht="15.8" hidden="false" customHeight="false" outlineLevel="0" collapsed="false">
      <c r="A3135" s="0" t="s">
        <v>582</v>
      </c>
      <c r="B3135" s="0" t="s">
        <v>155</v>
      </c>
      <c r="C3135" s="0" t="s">
        <v>734</v>
      </c>
      <c r="D3135" s="0" t="n">
        <v>0.200328722476014</v>
      </c>
      <c r="E3135" s="7" t="n">
        <v>70.8445945</v>
      </c>
      <c r="F3135" s="7" t="n">
        <v>310.387879653125</v>
      </c>
    </row>
    <row r="3136" customFormat="false" ht="15.8" hidden="false" customHeight="false" outlineLevel="0" collapsed="false">
      <c r="A3136" s="0" t="s">
        <v>582</v>
      </c>
      <c r="B3136" s="0" t="s">
        <v>239</v>
      </c>
      <c r="C3136" s="0" t="s">
        <v>735</v>
      </c>
      <c r="D3136" s="0" t="n">
        <v>0</v>
      </c>
      <c r="E3136" s="7" t="n">
        <v>0</v>
      </c>
      <c r="F3136" s="7" t="n">
        <v>0</v>
      </c>
    </row>
    <row r="3137" customFormat="false" ht="15.8" hidden="false" customHeight="false" outlineLevel="0" collapsed="false">
      <c r="A3137" s="0" t="s">
        <v>582</v>
      </c>
      <c r="B3137" s="0" t="s">
        <v>155</v>
      </c>
      <c r="C3137" s="0" t="s">
        <v>736</v>
      </c>
      <c r="D3137" s="0" t="n">
        <v>0.333881204126691</v>
      </c>
      <c r="E3137" s="7" t="n">
        <v>113.82364854</v>
      </c>
      <c r="F3137" s="7" t="n">
        <v>1014.99640982813</v>
      </c>
    </row>
    <row r="3138" customFormat="false" ht="15.8" hidden="false" customHeight="false" outlineLevel="0" collapsed="false">
      <c r="A3138" s="0" t="s">
        <v>582</v>
      </c>
      <c r="B3138" s="0" t="s">
        <v>239</v>
      </c>
      <c r="C3138" s="0" t="s">
        <v>737</v>
      </c>
      <c r="D3138" s="0" t="n">
        <v>0</v>
      </c>
      <c r="E3138" s="7" t="n">
        <v>0</v>
      </c>
      <c r="F3138" s="7" t="n">
        <v>0</v>
      </c>
    </row>
    <row r="3139" customFormat="false" ht="15.8" hidden="false" customHeight="false" outlineLevel="0" collapsed="false">
      <c r="A3139" s="0" t="s">
        <v>582</v>
      </c>
      <c r="B3139" s="0" t="s">
        <v>155</v>
      </c>
      <c r="C3139" s="0" t="s">
        <v>732</v>
      </c>
      <c r="D3139" s="0" t="n">
        <v>0.743147267019878</v>
      </c>
      <c r="E3139" s="7" t="n">
        <v>189.82364854</v>
      </c>
      <c r="F3139" s="7" t="n">
        <v>3658.74640982812</v>
      </c>
    </row>
    <row r="3140" customFormat="false" ht="15.8" hidden="false" customHeight="false" outlineLevel="0" collapsed="false">
      <c r="A3140" s="0" t="s">
        <v>582</v>
      </c>
      <c r="B3140" s="0" t="s">
        <v>239</v>
      </c>
      <c r="C3140" s="0" t="s">
        <v>733</v>
      </c>
      <c r="D3140" s="0" t="n">
        <v>0</v>
      </c>
      <c r="E3140" s="7" t="n">
        <v>0</v>
      </c>
      <c r="F3140" s="7" t="n">
        <v>0</v>
      </c>
    </row>
    <row r="3141" customFormat="false" ht="15.8" hidden="false" customHeight="false" outlineLevel="0" collapsed="false">
      <c r="A3141" s="0" t="s">
        <v>582</v>
      </c>
      <c r="B3141" s="0" t="s">
        <v>738</v>
      </c>
      <c r="C3141" s="0" t="s">
        <v>738</v>
      </c>
      <c r="D3141" s="0" t="n">
        <v>0.15</v>
      </c>
      <c r="E3141" s="7" t="n">
        <v>20</v>
      </c>
      <c r="F3141" s="7" t="n">
        <v>0</v>
      </c>
    </row>
    <row r="3142" customFormat="false" ht="15.8" hidden="false" customHeight="false" outlineLevel="0" collapsed="false">
      <c r="A3142" s="0" t="s">
        <v>611</v>
      </c>
      <c r="B3142" s="0" t="s">
        <v>155</v>
      </c>
      <c r="C3142" s="0" t="s">
        <v>734</v>
      </c>
      <c r="D3142" s="0" t="n">
        <v>0.217274941267091</v>
      </c>
      <c r="E3142" s="7" t="n">
        <v>70.8445945</v>
      </c>
      <c r="F3142" s="7" t="n">
        <v>314.668073904167</v>
      </c>
    </row>
    <row r="3143" customFormat="false" ht="15.8" hidden="false" customHeight="false" outlineLevel="0" collapsed="false">
      <c r="A3143" s="0" t="s">
        <v>611</v>
      </c>
      <c r="B3143" s="0" t="s">
        <v>239</v>
      </c>
      <c r="C3143" s="0" t="s">
        <v>735</v>
      </c>
      <c r="D3143" s="0" t="n">
        <v>0.191374128021032</v>
      </c>
      <c r="E3143" s="7" t="n">
        <v>85.0135134</v>
      </c>
      <c r="F3143" s="7" t="n">
        <v>314.668073904167</v>
      </c>
    </row>
    <row r="3144" customFormat="false" ht="15.8" hidden="false" customHeight="false" outlineLevel="0" collapsed="false">
      <c r="A3144" s="0" t="s">
        <v>611</v>
      </c>
      <c r="B3144" s="0" t="s">
        <v>155</v>
      </c>
      <c r="C3144" s="0" t="s">
        <v>736</v>
      </c>
      <c r="D3144" s="0" t="n">
        <v>0.370546411463256</v>
      </c>
      <c r="E3144" s="7" t="n">
        <v>113.82364854</v>
      </c>
      <c r="F3144" s="7" t="n">
        <v>1028.23057367083</v>
      </c>
    </row>
    <row r="3145" customFormat="false" ht="15.8" hidden="false" customHeight="false" outlineLevel="0" collapsed="false">
      <c r="A3145" s="0" t="s">
        <v>611</v>
      </c>
      <c r="B3145" s="0" t="s">
        <v>239</v>
      </c>
      <c r="C3145" s="0" t="s">
        <v>737</v>
      </c>
      <c r="D3145" s="0" t="n">
        <v>0.326374481896334</v>
      </c>
      <c r="E3145" s="7" t="n">
        <v>124.68648636</v>
      </c>
      <c r="F3145" s="7" t="n">
        <v>314.668073904167</v>
      </c>
    </row>
    <row r="3146" customFormat="false" ht="15.8" hidden="false" customHeight="false" outlineLevel="0" collapsed="false">
      <c r="A3146" s="0" t="s">
        <v>611</v>
      </c>
      <c r="B3146" s="0" t="s">
        <v>155</v>
      </c>
      <c r="C3146" s="0" t="s">
        <v>732</v>
      </c>
      <c r="D3146" s="0" t="n">
        <v>0.935723261270849</v>
      </c>
      <c r="E3146" s="7" t="n">
        <v>207.32364854</v>
      </c>
      <c r="F3146" s="7" t="n">
        <v>4965.73057367083</v>
      </c>
    </row>
    <row r="3147" customFormat="false" ht="15.8" hidden="false" customHeight="false" outlineLevel="0" collapsed="false">
      <c r="A3147" s="0" t="s">
        <v>611</v>
      </c>
      <c r="B3147" s="0" t="s">
        <v>239</v>
      </c>
      <c r="C3147" s="0" t="s">
        <v>733</v>
      </c>
      <c r="D3147" s="0" t="n">
        <v>0.741760186128031</v>
      </c>
      <c r="E3147" s="7" t="n">
        <v>130.93648636</v>
      </c>
      <c r="F3147" s="7" t="n">
        <v>1568.83474057083</v>
      </c>
    </row>
    <row r="3148" customFormat="false" ht="15.8" hidden="false" customHeight="false" outlineLevel="0" collapsed="false">
      <c r="A3148" s="0" t="s">
        <v>611</v>
      </c>
      <c r="B3148" s="0" t="s">
        <v>738</v>
      </c>
      <c r="C3148" s="0" t="s">
        <v>738</v>
      </c>
      <c r="D3148" s="0" t="n">
        <v>0.15</v>
      </c>
      <c r="E3148" s="7" t="n">
        <v>20</v>
      </c>
      <c r="F3148" s="7" t="n">
        <v>0</v>
      </c>
    </row>
    <row r="3149" customFormat="false" ht="15.8" hidden="false" customHeight="false" outlineLevel="0" collapsed="false">
      <c r="A3149" s="0" t="s">
        <v>1139</v>
      </c>
      <c r="B3149" s="0" t="s">
        <v>155</v>
      </c>
      <c r="C3149" s="0" t="s">
        <v>732</v>
      </c>
      <c r="D3149" s="0" t="n">
        <v>0.322211983060892</v>
      </c>
      <c r="E3149" s="7" t="n">
        <v>122.077024833912</v>
      </c>
      <c r="F3149" s="7" t="n">
        <v>3658.74640982812</v>
      </c>
    </row>
    <row r="3150" customFormat="false" ht="15.8" hidden="false" customHeight="false" outlineLevel="0" collapsed="false">
      <c r="A3150" s="0" t="s">
        <v>1139</v>
      </c>
      <c r="B3150" s="0" t="s">
        <v>155</v>
      </c>
      <c r="C3150" s="0" t="s">
        <v>734</v>
      </c>
      <c r="D3150" s="0" t="n">
        <v>0.0570882212295407</v>
      </c>
      <c r="E3150" s="7" t="n">
        <v>29.0757780208861</v>
      </c>
      <c r="F3150" s="7" t="n">
        <v>310.387879653125</v>
      </c>
    </row>
    <row r="3151" customFormat="false" ht="15.8" hidden="false" customHeight="false" outlineLevel="0" collapsed="false">
      <c r="A3151" s="0" t="s">
        <v>1139</v>
      </c>
      <c r="B3151" s="0" t="s">
        <v>155</v>
      </c>
      <c r="C3151" s="0" t="s">
        <v>736</v>
      </c>
      <c r="D3151" s="0" t="n">
        <v>0.0926214871818238</v>
      </c>
      <c r="E3151" s="7" t="n">
        <v>41.2328929497468</v>
      </c>
      <c r="F3151" s="7" t="n">
        <v>1014.99640982813</v>
      </c>
    </row>
    <row r="3152" customFormat="false" ht="15.8" hidden="false" customHeight="false" outlineLevel="0" collapsed="false">
      <c r="A3152" s="0" t="s">
        <v>1139</v>
      </c>
      <c r="B3152" s="0" t="s">
        <v>738</v>
      </c>
      <c r="C3152" s="0" t="s">
        <v>738</v>
      </c>
      <c r="D3152" s="0" t="n">
        <v>0.15</v>
      </c>
      <c r="E3152" s="7" t="n">
        <v>20</v>
      </c>
      <c r="F3152" s="7" t="n">
        <v>0</v>
      </c>
    </row>
    <row r="3153" customFormat="false" ht="15.8" hidden="false" customHeight="false" outlineLevel="0" collapsed="false">
      <c r="A3153" s="0" t="s">
        <v>1140</v>
      </c>
      <c r="B3153" s="0" t="s">
        <v>155</v>
      </c>
      <c r="C3153" s="0" t="s">
        <v>732</v>
      </c>
      <c r="D3153" s="0" t="n">
        <v>0.322211983060892</v>
      </c>
      <c r="E3153" s="7" t="n">
        <v>122.077024833912</v>
      </c>
      <c r="F3153" s="7" t="n">
        <v>3658.74640982812</v>
      </c>
    </row>
    <row r="3154" customFormat="false" ht="15.8" hidden="false" customHeight="false" outlineLevel="0" collapsed="false">
      <c r="A3154" s="0" t="s">
        <v>1140</v>
      </c>
      <c r="B3154" s="0" t="s">
        <v>155</v>
      </c>
      <c r="C3154" s="0" t="s">
        <v>734</v>
      </c>
      <c r="D3154" s="0" t="n">
        <v>0.0570882212295407</v>
      </c>
      <c r="E3154" s="7" t="n">
        <v>29.0757780208861</v>
      </c>
      <c r="F3154" s="7" t="n">
        <v>310.387879653125</v>
      </c>
    </row>
    <row r="3155" customFormat="false" ht="15.8" hidden="false" customHeight="false" outlineLevel="0" collapsed="false">
      <c r="A3155" s="0" t="s">
        <v>1140</v>
      </c>
      <c r="B3155" s="0" t="s">
        <v>155</v>
      </c>
      <c r="C3155" s="0" t="s">
        <v>736</v>
      </c>
      <c r="D3155" s="0" t="n">
        <v>0.0926214871818238</v>
      </c>
      <c r="E3155" s="7" t="n">
        <v>41.2328929497468</v>
      </c>
      <c r="F3155" s="7" t="n">
        <v>1014.99640982813</v>
      </c>
    </row>
    <row r="3156" customFormat="false" ht="15.8" hidden="false" customHeight="false" outlineLevel="0" collapsed="false">
      <c r="A3156" s="0" t="s">
        <v>1140</v>
      </c>
      <c r="B3156" s="0" t="s">
        <v>738</v>
      </c>
      <c r="C3156" s="0" t="s">
        <v>738</v>
      </c>
      <c r="D3156" s="0" t="n">
        <v>0.15</v>
      </c>
      <c r="E3156" s="7" t="n">
        <v>20</v>
      </c>
      <c r="F3156" s="7" t="n">
        <v>0</v>
      </c>
    </row>
    <row r="3157" customFormat="false" ht="15.8" hidden="false" customHeight="false" outlineLevel="0" collapsed="false">
      <c r="A3157" s="0" t="s">
        <v>1141</v>
      </c>
      <c r="B3157" s="0" t="s">
        <v>155</v>
      </c>
      <c r="C3157" s="0" t="s">
        <v>732</v>
      </c>
      <c r="D3157" s="0" t="n">
        <v>0.322211983060892</v>
      </c>
      <c r="E3157" s="7" t="n">
        <v>122.077024833912</v>
      </c>
      <c r="F3157" s="7" t="n">
        <v>3658.74640982812</v>
      </c>
    </row>
    <row r="3158" customFormat="false" ht="15.8" hidden="false" customHeight="false" outlineLevel="0" collapsed="false">
      <c r="A3158" s="0" t="s">
        <v>1141</v>
      </c>
      <c r="B3158" s="0" t="s">
        <v>155</v>
      </c>
      <c r="C3158" s="0" t="s">
        <v>734</v>
      </c>
      <c r="D3158" s="0" t="n">
        <v>0.0570882212295407</v>
      </c>
      <c r="E3158" s="7" t="n">
        <v>29.0757780208861</v>
      </c>
      <c r="F3158" s="7" t="n">
        <v>310.387879653125</v>
      </c>
    </row>
    <row r="3159" customFormat="false" ht="15.8" hidden="false" customHeight="false" outlineLevel="0" collapsed="false">
      <c r="A3159" s="0" t="s">
        <v>1141</v>
      </c>
      <c r="B3159" s="0" t="s">
        <v>155</v>
      </c>
      <c r="C3159" s="0" t="s">
        <v>736</v>
      </c>
      <c r="D3159" s="0" t="n">
        <v>0.0926214871818238</v>
      </c>
      <c r="E3159" s="7" t="n">
        <v>41.2328929497468</v>
      </c>
      <c r="F3159" s="7" t="n">
        <v>1014.99640982813</v>
      </c>
    </row>
    <row r="3160" customFormat="false" ht="15.8" hidden="false" customHeight="false" outlineLevel="0" collapsed="false">
      <c r="A3160" s="0" t="s">
        <v>1141</v>
      </c>
      <c r="B3160" s="0" t="s">
        <v>738</v>
      </c>
      <c r="C3160" s="0" t="s">
        <v>738</v>
      </c>
      <c r="D3160" s="0" t="n">
        <v>0.15</v>
      </c>
      <c r="E3160" s="7" t="n">
        <v>20</v>
      </c>
      <c r="F3160" s="7" t="n">
        <v>0</v>
      </c>
    </row>
    <row r="3161" customFormat="false" ht="15.8" hidden="false" customHeight="false" outlineLevel="0" collapsed="false">
      <c r="A3161" s="0" t="s">
        <v>1142</v>
      </c>
      <c r="B3161" s="0" t="s">
        <v>155</v>
      </c>
      <c r="C3161" s="0" t="s">
        <v>732</v>
      </c>
      <c r="D3161" s="0" t="n">
        <v>0.322211983060892</v>
      </c>
      <c r="E3161" s="7" t="n">
        <v>122.077024833912</v>
      </c>
      <c r="F3161" s="7" t="n">
        <v>3658.74640982812</v>
      </c>
    </row>
    <row r="3162" customFormat="false" ht="15.8" hidden="false" customHeight="false" outlineLevel="0" collapsed="false">
      <c r="A3162" s="0" t="s">
        <v>1142</v>
      </c>
      <c r="B3162" s="0" t="s">
        <v>155</v>
      </c>
      <c r="C3162" s="0" t="s">
        <v>734</v>
      </c>
      <c r="D3162" s="0" t="n">
        <v>0.0570882212295407</v>
      </c>
      <c r="E3162" s="7" t="n">
        <v>29.0757780208861</v>
      </c>
      <c r="F3162" s="7" t="n">
        <v>310.387879653125</v>
      </c>
    </row>
    <row r="3163" customFormat="false" ht="15.8" hidden="false" customHeight="false" outlineLevel="0" collapsed="false">
      <c r="A3163" s="0" t="s">
        <v>1142</v>
      </c>
      <c r="B3163" s="0" t="s">
        <v>155</v>
      </c>
      <c r="C3163" s="0" t="s">
        <v>736</v>
      </c>
      <c r="D3163" s="0" t="n">
        <v>0.0926214871818238</v>
      </c>
      <c r="E3163" s="7" t="n">
        <v>41.2328929497468</v>
      </c>
      <c r="F3163" s="7" t="n">
        <v>1014.99640982813</v>
      </c>
    </row>
    <row r="3164" customFormat="false" ht="15.8" hidden="false" customHeight="false" outlineLevel="0" collapsed="false">
      <c r="A3164" s="0" t="s">
        <v>1142</v>
      </c>
      <c r="B3164" s="0" t="s">
        <v>738</v>
      </c>
      <c r="C3164" s="0" t="s">
        <v>738</v>
      </c>
      <c r="D3164" s="0" t="n">
        <v>0.15</v>
      </c>
      <c r="E3164" s="7" t="n">
        <v>20</v>
      </c>
      <c r="F3164" s="7" t="n">
        <v>0</v>
      </c>
    </row>
    <row r="3165" customFormat="false" ht="15.8" hidden="false" customHeight="false" outlineLevel="0" collapsed="false">
      <c r="A3165" s="0" t="s">
        <v>1143</v>
      </c>
      <c r="B3165" s="0" t="s">
        <v>155</v>
      </c>
      <c r="C3165" s="0" t="s">
        <v>732</v>
      </c>
      <c r="D3165" s="0" t="n">
        <v>0.322211983060892</v>
      </c>
      <c r="E3165" s="7" t="n">
        <v>122.077024833912</v>
      </c>
      <c r="F3165" s="7" t="n">
        <v>3658.74640982812</v>
      </c>
    </row>
    <row r="3166" customFormat="false" ht="15.8" hidden="false" customHeight="false" outlineLevel="0" collapsed="false">
      <c r="A3166" s="0" t="s">
        <v>1143</v>
      </c>
      <c r="B3166" s="0" t="s">
        <v>155</v>
      </c>
      <c r="C3166" s="0" t="s">
        <v>734</v>
      </c>
      <c r="D3166" s="0" t="n">
        <v>0.0570882212295407</v>
      </c>
      <c r="E3166" s="7" t="n">
        <v>29.0757780208861</v>
      </c>
      <c r="F3166" s="7" t="n">
        <v>310.387879653125</v>
      </c>
    </row>
    <row r="3167" customFormat="false" ht="15.8" hidden="false" customHeight="false" outlineLevel="0" collapsed="false">
      <c r="A3167" s="0" t="s">
        <v>1143</v>
      </c>
      <c r="B3167" s="0" t="s">
        <v>155</v>
      </c>
      <c r="C3167" s="0" t="s">
        <v>736</v>
      </c>
      <c r="D3167" s="0" t="n">
        <v>0.0926214871818238</v>
      </c>
      <c r="E3167" s="7" t="n">
        <v>41.2328929497468</v>
      </c>
      <c r="F3167" s="7" t="n">
        <v>1014.99640982813</v>
      </c>
    </row>
    <row r="3168" customFormat="false" ht="15.8" hidden="false" customHeight="false" outlineLevel="0" collapsed="false">
      <c r="A3168" s="0" t="s">
        <v>1143</v>
      </c>
      <c r="B3168" s="0" t="s">
        <v>738</v>
      </c>
      <c r="C3168" s="0" t="s">
        <v>738</v>
      </c>
      <c r="D3168" s="0" t="n">
        <v>0.15</v>
      </c>
      <c r="E3168" s="7" t="n">
        <v>20</v>
      </c>
      <c r="F3168" s="7" t="n">
        <v>0</v>
      </c>
    </row>
    <row r="3169" customFormat="false" ht="15.8" hidden="false" customHeight="false" outlineLevel="0" collapsed="false">
      <c r="A3169" s="0" t="s">
        <v>377</v>
      </c>
      <c r="B3169" s="0" t="s">
        <v>155</v>
      </c>
      <c r="C3169" s="0" t="s">
        <v>734</v>
      </c>
      <c r="D3169" s="0" t="n">
        <v>0</v>
      </c>
      <c r="E3169" s="7" t="n">
        <v>0</v>
      </c>
      <c r="F3169" s="7" t="n">
        <v>0</v>
      </c>
    </row>
    <row r="3170" customFormat="false" ht="15.8" hidden="false" customHeight="false" outlineLevel="0" collapsed="false">
      <c r="A3170" s="0" t="s">
        <v>377</v>
      </c>
      <c r="B3170" s="0" t="s">
        <v>239</v>
      </c>
      <c r="C3170" s="0" t="s">
        <v>735</v>
      </c>
      <c r="D3170" s="0" t="n">
        <v>0</v>
      </c>
      <c r="E3170" s="7" t="n">
        <v>0</v>
      </c>
      <c r="F3170" s="7" t="n">
        <v>0</v>
      </c>
    </row>
    <row r="3171" customFormat="false" ht="15.8" hidden="false" customHeight="false" outlineLevel="0" collapsed="false">
      <c r="A3171" s="0" t="s">
        <v>377</v>
      </c>
      <c r="B3171" s="0" t="s">
        <v>155</v>
      </c>
      <c r="C3171" s="0" t="s">
        <v>736</v>
      </c>
      <c r="D3171" s="0" t="n">
        <v>0</v>
      </c>
      <c r="E3171" s="7" t="n">
        <v>0</v>
      </c>
      <c r="F3171" s="7" t="n">
        <v>0</v>
      </c>
    </row>
    <row r="3172" customFormat="false" ht="15.8" hidden="false" customHeight="false" outlineLevel="0" collapsed="false">
      <c r="A3172" s="0" t="s">
        <v>377</v>
      </c>
      <c r="B3172" s="0" t="s">
        <v>239</v>
      </c>
      <c r="C3172" s="0" t="s">
        <v>737</v>
      </c>
      <c r="D3172" s="0" t="n">
        <v>0</v>
      </c>
      <c r="E3172" s="7" t="n">
        <v>0</v>
      </c>
      <c r="F3172" s="7" t="n">
        <v>0</v>
      </c>
    </row>
    <row r="3173" customFormat="false" ht="15.8" hidden="false" customHeight="false" outlineLevel="0" collapsed="false">
      <c r="A3173" s="0" t="s">
        <v>377</v>
      </c>
      <c r="B3173" s="0" t="s">
        <v>155</v>
      </c>
      <c r="C3173" s="0" t="s">
        <v>732</v>
      </c>
      <c r="D3173" s="0" t="n">
        <v>0</v>
      </c>
      <c r="E3173" s="7" t="n">
        <v>0</v>
      </c>
      <c r="F3173" s="7" t="n">
        <v>0</v>
      </c>
    </row>
    <row r="3174" customFormat="false" ht="15.8" hidden="false" customHeight="false" outlineLevel="0" collapsed="false">
      <c r="A3174" s="0" t="s">
        <v>377</v>
      </c>
      <c r="B3174" s="0" t="s">
        <v>239</v>
      </c>
      <c r="C3174" s="0" t="s">
        <v>733</v>
      </c>
      <c r="D3174" s="0" t="n">
        <v>0</v>
      </c>
      <c r="E3174" s="7" t="n">
        <v>0</v>
      </c>
      <c r="F3174" s="7" t="n">
        <v>0</v>
      </c>
    </row>
    <row r="3175" customFormat="false" ht="15.8" hidden="false" customHeight="false" outlineLevel="0" collapsed="false">
      <c r="A3175" s="0" t="s">
        <v>377</v>
      </c>
      <c r="B3175" s="0" t="s">
        <v>738</v>
      </c>
      <c r="C3175" s="0" t="s">
        <v>738</v>
      </c>
      <c r="D3175" s="0" t="n">
        <v>0.15</v>
      </c>
      <c r="E3175" s="7" t="n">
        <v>20</v>
      </c>
      <c r="F3175" s="7" t="n">
        <v>0</v>
      </c>
    </row>
    <row r="3176" customFormat="false" ht="15.8" hidden="false" customHeight="false" outlineLevel="0" collapsed="false">
      <c r="A3176" s="0" t="s">
        <v>535</v>
      </c>
      <c r="B3176" s="0" t="s">
        <v>155</v>
      </c>
      <c r="C3176" s="0" t="s">
        <v>734</v>
      </c>
      <c r="D3176" s="0" t="n">
        <v>0</v>
      </c>
      <c r="E3176" s="7" t="n">
        <v>0</v>
      </c>
      <c r="F3176" s="7" t="n">
        <v>0</v>
      </c>
    </row>
    <row r="3177" customFormat="false" ht="15.8" hidden="false" customHeight="false" outlineLevel="0" collapsed="false">
      <c r="A3177" s="0" t="s">
        <v>535</v>
      </c>
      <c r="B3177" s="0" t="s">
        <v>239</v>
      </c>
      <c r="C3177" s="0" t="s">
        <v>735</v>
      </c>
      <c r="D3177" s="0" t="n">
        <v>0</v>
      </c>
      <c r="E3177" s="7" t="n">
        <v>0</v>
      </c>
      <c r="F3177" s="7" t="n">
        <v>0</v>
      </c>
    </row>
    <row r="3178" customFormat="false" ht="15.8" hidden="false" customHeight="false" outlineLevel="0" collapsed="false">
      <c r="A3178" s="0" t="s">
        <v>535</v>
      </c>
      <c r="B3178" s="0" t="s">
        <v>155</v>
      </c>
      <c r="C3178" s="0" t="s">
        <v>736</v>
      </c>
      <c r="D3178" s="0" t="n">
        <v>0</v>
      </c>
      <c r="E3178" s="7" t="n">
        <v>0</v>
      </c>
      <c r="F3178" s="7" t="n">
        <v>0</v>
      </c>
    </row>
    <row r="3179" customFormat="false" ht="15.8" hidden="false" customHeight="false" outlineLevel="0" collapsed="false">
      <c r="A3179" s="0" t="s">
        <v>535</v>
      </c>
      <c r="B3179" s="0" t="s">
        <v>239</v>
      </c>
      <c r="C3179" s="0" t="s">
        <v>737</v>
      </c>
      <c r="D3179" s="0" t="n">
        <v>0</v>
      </c>
      <c r="E3179" s="7" t="n">
        <v>0</v>
      </c>
      <c r="F3179" s="7" t="n">
        <v>0</v>
      </c>
    </row>
    <row r="3180" customFormat="false" ht="15.8" hidden="false" customHeight="false" outlineLevel="0" collapsed="false">
      <c r="A3180" s="0" t="s">
        <v>535</v>
      </c>
      <c r="B3180" s="0" t="s">
        <v>155</v>
      </c>
      <c r="C3180" s="0" t="s">
        <v>732</v>
      </c>
      <c r="D3180" s="0" t="n">
        <v>0</v>
      </c>
      <c r="E3180" s="7" t="n">
        <v>0</v>
      </c>
      <c r="F3180" s="7" t="n">
        <v>0</v>
      </c>
    </row>
    <row r="3181" customFormat="false" ht="15.8" hidden="false" customHeight="false" outlineLevel="0" collapsed="false">
      <c r="A3181" s="0" t="s">
        <v>535</v>
      </c>
      <c r="B3181" s="0" t="s">
        <v>239</v>
      </c>
      <c r="C3181" s="0" t="s">
        <v>733</v>
      </c>
      <c r="D3181" s="0" t="n">
        <v>0</v>
      </c>
      <c r="E3181" s="7" t="n">
        <v>0</v>
      </c>
      <c r="F3181" s="7" t="n">
        <v>0</v>
      </c>
    </row>
    <row r="3182" customFormat="false" ht="15.8" hidden="false" customHeight="false" outlineLevel="0" collapsed="false">
      <c r="A3182" s="0" t="s">
        <v>535</v>
      </c>
      <c r="B3182" s="0" t="s">
        <v>738</v>
      </c>
      <c r="C3182" s="0" t="s">
        <v>738</v>
      </c>
      <c r="D3182" s="0" t="n">
        <v>0.15</v>
      </c>
      <c r="E3182" s="7" t="n">
        <v>20</v>
      </c>
      <c r="F3182" s="7" t="n">
        <v>0</v>
      </c>
    </row>
    <row r="3183" customFormat="false" ht="15.8" hidden="false" customHeight="false" outlineLevel="0" collapsed="false">
      <c r="A3183" s="0" t="s">
        <v>682</v>
      </c>
      <c r="B3183" s="0" t="s">
        <v>155</v>
      </c>
      <c r="C3183" s="0" t="s">
        <v>734</v>
      </c>
      <c r="D3183" s="0" t="n">
        <v>0</v>
      </c>
      <c r="E3183" s="7" t="n">
        <v>0</v>
      </c>
      <c r="F3183" s="7" t="n">
        <v>0</v>
      </c>
    </row>
    <row r="3184" customFormat="false" ht="15.8" hidden="false" customHeight="false" outlineLevel="0" collapsed="false">
      <c r="A3184" s="0" t="s">
        <v>682</v>
      </c>
      <c r="B3184" s="0" t="s">
        <v>239</v>
      </c>
      <c r="C3184" s="0" t="s">
        <v>735</v>
      </c>
      <c r="D3184" s="0" t="n">
        <v>0</v>
      </c>
      <c r="E3184" s="7" t="n">
        <v>0</v>
      </c>
      <c r="F3184" s="7" t="n">
        <v>0</v>
      </c>
    </row>
    <row r="3185" customFormat="false" ht="15.8" hidden="false" customHeight="false" outlineLevel="0" collapsed="false">
      <c r="A3185" s="0" t="s">
        <v>682</v>
      </c>
      <c r="B3185" s="0" t="s">
        <v>155</v>
      </c>
      <c r="C3185" s="0" t="s">
        <v>736</v>
      </c>
      <c r="D3185" s="0" t="n">
        <v>0</v>
      </c>
      <c r="E3185" s="7" t="n">
        <v>0</v>
      </c>
      <c r="F3185" s="7" t="n">
        <v>0</v>
      </c>
    </row>
    <row r="3186" customFormat="false" ht="15.8" hidden="false" customHeight="false" outlineLevel="0" collapsed="false">
      <c r="A3186" s="0" t="s">
        <v>682</v>
      </c>
      <c r="B3186" s="0" t="s">
        <v>239</v>
      </c>
      <c r="C3186" s="0" t="s">
        <v>737</v>
      </c>
      <c r="D3186" s="0" t="n">
        <v>0</v>
      </c>
      <c r="E3186" s="7" t="n">
        <v>0</v>
      </c>
      <c r="F3186" s="7" t="n">
        <v>0</v>
      </c>
    </row>
    <row r="3187" customFormat="false" ht="15.8" hidden="false" customHeight="false" outlineLevel="0" collapsed="false">
      <c r="A3187" s="0" t="s">
        <v>682</v>
      </c>
      <c r="B3187" s="0" t="s">
        <v>155</v>
      </c>
      <c r="C3187" s="0" t="s">
        <v>732</v>
      </c>
      <c r="D3187" s="0" t="n">
        <v>0</v>
      </c>
      <c r="E3187" s="7" t="n">
        <v>0</v>
      </c>
      <c r="F3187" s="7" t="n">
        <v>0</v>
      </c>
    </row>
    <row r="3188" customFormat="false" ht="15.8" hidden="false" customHeight="false" outlineLevel="0" collapsed="false">
      <c r="A3188" s="0" t="s">
        <v>682</v>
      </c>
      <c r="B3188" s="0" t="s">
        <v>239</v>
      </c>
      <c r="C3188" s="0" t="s">
        <v>733</v>
      </c>
      <c r="D3188" s="0" t="n">
        <v>0</v>
      </c>
      <c r="E3188" s="7" t="n">
        <v>0</v>
      </c>
      <c r="F3188" s="7" t="n">
        <v>0</v>
      </c>
    </row>
    <row r="3189" customFormat="false" ht="15.8" hidden="false" customHeight="false" outlineLevel="0" collapsed="false">
      <c r="A3189" s="0" t="s">
        <v>682</v>
      </c>
      <c r="B3189" s="0" t="s">
        <v>738</v>
      </c>
      <c r="C3189" s="0" t="s">
        <v>738</v>
      </c>
      <c r="D3189" s="0" t="n">
        <v>0.15</v>
      </c>
      <c r="E3189" s="7" t="n">
        <v>20</v>
      </c>
      <c r="F3189" s="7" t="n">
        <v>0</v>
      </c>
    </row>
    <row r="3190" customFormat="false" ht="15.8" hidden="false" customHeight="false" outlineLevel="0" collapsed="false">
      <c r="A3190" s="0" t="s">
        <v>1144</v>
      </c>
      <c r="B3190" s="0" t="s">
        <v>155</v>
      </c>
      <c r="C3190" s="0" t="s">
        <v>732</v>
      </c>
      <c r="D3190" s="0" t="n">
        <v>0.322211983060892</v>
      </c>
      <c r="E3190" s="7" t="n">
        <v>122.077024833912</v>
      </c>
      <c r="F3190" s="7" t="n">
        <v>0</v>
      </c>
    </row>
    <row r="3191" customFormat="false" ht="15.8" hidden="false" customHeight="false" outlineLevel="0" collapsed="false">
      <c r="A3191" s="0" t="s">
        <v>1144</v>
      </c>
      <c r="B3191" s="0" t="s">
        <v>155</v>
      </c>
      <c r="C3191" s="0" t="s">
        <v>734</v>
      </c>
      <c r="D3191" s="0" t="n">
        <v>0.0570882212295407</v>
      </c>
      <c r="E3191" s="7" t="n">
        <v>29.0757780208861</v>
      </c>
      <c r="F3191" s="7" t="n">
        <v>0</v>
      </c>
    </row>
    <row r="3192" customFormat="false" ht="15.8" hidden="false" customHeight="false" outlineLevel="0" collapsed="false">
      <c r="A3192" s="0" t="s">
        <v>1144</v>
      </c>
      <c r="B3192" s="0" t="s">
        <v>155</v>
      </c>
      <c r="C3192" s="0" t="s">
        <v>736</v>
      </c>
      <c r="D3192" s="0" t="n">
        <v>0.0926214871818238</v>
      </c>
      <c r="E3192" s="7" t="n">
        <v>41.2328929497468</v>
      </c>
      <c r="F3192" s="7" t="n">
        <v>0</v>
      </c>
    </row>
    <row r="3193" customFormat="false" ht="15.8" hidden="false" customHeight="false" outlineLevel="0" collapsed="false">
      <c r="A3193" s="0" t="s">
        <v>1144</v>
      </c>
      <c r="B3193" s="0" t="s">
        <v>738</v>
      </c>
      <c r="C3193" s="0" t="s">
        <v>738</v>
      </c>
      <c r="D3193" s="0" t="n">
        <v>0.15</v>
      </c>
      <c r="E3193" s="7" t="n">
        <v>20</v>
      </c>
      <c r="F3193" s="7" t="n">
        <v>0</v>
      </c>
    </row>
    <row r="3194" customFormat="false" ht="15.8" hidden="false" customHeight="false" outlineLevel="0" collapsed="false">
      <c r="A3194" s="0" t="s">
        <v>1145</v>
      </c>
      <c r="B3194" s="0" t="s">
        <v>155</v>
      </c>
      <c r="C3194" s="0" t="s">
        <v>732</v>
      </c>
      <c r="D3194" s="0" t="n">
        <v>0.322211983060892</v>
      </c>
      <c r="E3194" s="7" t="n">
        <v>122.077024833912</v>
      </c>
      <c r="F3194" s="7" t="n">
        <v>0</v>
      </c>
    </row>
    <row r="3195" customFormat="false" ht="15.8" hidden="false" customHeight="false" outlineLevel="0" collapsed="false">
      <c r="A3195" s="0" t="s">
        <v>1145</v>
      </c>
      <c r="B3195" s="0" t="s">
        <v>155</v>
      </c>
      <c r="C3195" s="0" t="s">
        <v>734</v>
      </c>
      <c r="D3195" s="0" t="n">
        <v>0.0570882212295407</v>
      </c>
      <c r="E3195" s="7" t="n">
        <v>29.0757780208861</v>
      </c>
      <c r="F3195" s="7" t="n">
        <v>0</v>
      </c>
    </row>
    <row r="3196" customFormat="false" ht="15.8" hidden="false" customHeight="false" outlineLevel="0" collapsed="false">
      <c r="A3196" s="0" t="s">
        <v>1145</v>
      </c>
      <c r="B3196" s="0" t="s">
        <v>155</v>
      </c>
      <c r="C3196" s="0" t="s">
        <v>736</v>
      </c>
      <c r="D3196" s="0" t="n">
        <v>0.0926214871818238</v>
      </c>
      <c r="E3196" s="7" t="n">
        <v>41.2328929497468</v>
      </c>
      <c r="F3196" s="7" t="n">
        <v>0</v>
      </c>
    </row>
    <row r="3197" customFormat="false" ht="15.8" hidden="false" customHeight="false" outlineLevel="0" collapsed="false">
      <c r="A3197" s="0" t="s">
        <v>1145</v>
      </c>
      <c r="B3197" s="0" t="s">
        <v>738</v>
      </c>
      <c r="C3197" s="0" t="s">
        <v>738</v>
      </c>
      <c r="D3197" s="0" t="n">
        <v>0.15</v>
      </c>
      <c r="E3197" s="7" t="n">
        <v>20</v>
      </c>
      <c r="F3197" s="7" t="n">
        <v>0</v>
      </c>
    </row>
    <row r="3198" customFormat="false" ht="15.8" hidden="false" customHeight="false" outlineLevel="0" collapsed="false">
      <c r="A3198" s="0" t="s">
        <v>1146</v>
      </c>
      <c r="B3198" s="0" t="s">
        <v>155</v>
      </c>
      <c r="C3198" s="0" t="s">
        <v>732</v>
      </c>
      <c r="D3198" s="0" t="n">
        <v>0.322211983060892</v>
      </c>
      <c r="E3198" s="7" t="n">
        <v>122.077024833912</v>
      </c>
      <c r="F3198" s="7" t="n">
        <v>0</v>
      </c>
    </row>
    <row r="3199" customFormat="false" ht="15.8" hidden="false" customHeight="false" outlineLevel="0" collapsed="false">
      <c r="A3199" s="0" t="s">
        <v>1146</v>
      </c>
      <c r="B3199" s="0" t="s">
        <v>155</v>
      </c>
      <c r="C3199" s="0" t="s">
        <v>734</v>
      </c>
      <c r="D3199" s="0" t="n">
        <v>0.0570882212295407</v>
      </c>
      <c r="E3199" s="7" t="n">
        <v>29.0757780208861</v>
      </c>
      <c r="F3199" s="7" t="n">
        <v>0</v>
      </c>
    </row>
    <row r="3200" customFormat="false" ht="15.8" hidden="false" customHeight="false" outlineLevel="0" collapsed="false">
      <c r="A3200" s="0" t="s">
        <v>1146</v>
      </c>
      <c r="B3200" s="0" t="s">
        <v>155</v>
      </c>
      <c r="C3200" s="0" t="s">
        <v>736</v>
      </c>
      <c r="D3200" s="0" t="n">
        <v>0.0926214871818238</v>
      </c>
      <c r="E3200" s="7" t="n">
        <v>41.2328929497468</v>
      </c>
      <c r="F3200" s="7" t="n">
        <v>0</v>
      </c>
    </row>
    <row r="3201" customFormat="false" ht="15.8" hidden="false" customHeight="false" outlineLevel="0" collapsed="false">
      <c r="A3201" s="0" t="s">
        <v>1146</v>
      </c>
      <c r="B3201" s="0" t="s">
        <v>738</v>
      </c>
      <c r="C3201" s="0" t="s">
        <v>738</v>
      </c>
      <c r="D3201" s="0" t="n">
        <v>0.15</v>
      </c>
      <c r="E3201" s="7" t="n">
        <v>20</v>
      </c>
      <c r="F3201" s="7" t="n">
        <v>0</v>
      </c>
    </row>
    <row r="3202" customFormat="false" ht="15.8" hidden="false" customHeight="false" outlineLevel="0" collapsed="false">
      <c r="A3202" s="0" t="s">
        <v>1147</v>
      </c>
      <c r="B3202" s="0" t="s">
        <v>155</v>
      </c>
      <c r="C3202" s="0" t="s">
        <v>732</v>
      </c>
      <c r="D3202" s="0" t="n">
        <v>0.322211983060892</v>
      </c>
      <c r="E3202" s="7" t="n">
        <v>122.077024833912</v>
      </c>
      <c r="F3202" s="7" t="n">
        <v>0</v>
      </c>
    </row>
    <row r="3203" customFormat="false" ht="15.8" hidden="false" customHeight="false" outlineLevel="0" collapsed="false">
      <c r="A3203" s="0" t="s">
        <v>1147</v>
      </c>
      <c r="B3203" s="0" t="s">
        <v>155</v>
      </c>
      <c r="C3203" s="0" t="s">
        <v>734</v>
      </c>
      <c r="D3203" s="0" t="n">
        <v>0.0570882212295407</v>
      </c>
      <c r="E3203" s="7" t="n">
        <v>29.0757780208861</v>
      </c>
      <c r="F3203" s="7" t="n">
        <v>0</v>
      </c>
    </row>
    <row r="3204" customFormat="false" ht="15.8" hidden="false" customHeight="false" outlineLevel="0" collapsed="false">
      <c r="A3204" s="0" t="s">
        <v>1147</v>
      </c>
      <c r="B3204" s="0" t="s">
        <v>155</v>
      </c>
      <c r="C3204" s="0" t="s">
        <v>736</v>
      </c>
      <c r="D3204" s="0" t="n">
        <v>0.0926214871818238</v>
      </c>
      <c r="E3204" s="7" t="n">
        <v>41.2328929497468</v>
      </c>
      <c r="F3204" s="7" t="n">
        <v>0</v>
      </c>
    </row>
    <row r="3205" customFormat="false" ht="15.8" hidden="false" customHeight="false" outlineLevel="0" collapsed="false">
      <c r="A3205" s="0" t="s">
        <v>1147</v>
      </c>
      <c r="B3205" s="0" t="s">
        <v>738</v>
      </c>
      <c r="C3205" s="0" t="s">
        <v>738</v>
      </c>
      <c r="D3205" s="0" t="n">
        <v>0.15</v>
      </c>
      <c r="E3205" s="7" t="n">
        <v>20</v>
      </c>
      <c r="F3205" s="7" t="n">
        <v>0</v>
      </c>
    </row>
    <row r="3206" customFormat="false" ht="15.8" hidden="false" customHeight="false" outlineLevel="0" collapsed="false">
      <c r="A3206" s="0" t="s">
        <v>1148</v>
      </c>
      <c r="B3206" s="0" t="s">
        <v>155</v>
      </c>
      <c r="C3206" s="0" t="s">
        <v>732</v>
      </c>
      <c r="D3206" s="0" t="n">
        <v>0.322211983060892</v>
      </c>
      <c r="E3206" s="7" t="n">
        <v>122.077024833912</v>
      </c>
      <c r="F3206" s="7" t="n">
        <v>0</v>
      </c>
    </row>
    <row r="3207" customFormat="false" ht="15.8" hidden="false" customHeight="false" outlineLevel="0" collapsed="false">
      <c r="A3207" s="0" t="s">
        <v>1148</v>
      </c>
      <c r="B3207" s="0" t="s">
        <v>155</v>
      </c>
      <c r="C3207" s="0" t="s">
        <v>734</v>
      </c>
      <c r="D3207" s="0" t="n">
        <v>0.0570882212295407</v>
      </c>
      <c r="E3207" s="7" t="n">
        <v>29.0757780208861</v>
      </c>
      <c r="F3207" s="7" t="n">
        <v>0</v>
      </c>
    </row>
    <row r="3208" customFormat="false" ht="15.8" hidden="false" customHeight="false" outlineLevel="0" collapsed="false">
      <c r="A3208" s="0" t="s">
        <v>1148</v>
      </c>
      <c r="B3208" s="0" t="s">
        <v>155</v>
      </c>
      <c r="C3208" s="0" t="s">
        <v>736</v>
      </c>
      <c r="D3208" s="0" t="n">
        <v>0.0926214871818238</v>
      </c>
      <c r="E3208" s="7" t="n">
        <v>41.2328929497468</v>
      </c>
      <c r="F3208" s="7" t="n">
        <v>0</v>
      </c>
    </row>
    <row r="3209" customFormat="false" ht="15.8" hidden="false" customHeight="false" outlineLevel="0" collapsed="false">
      <c r="A3209" s="0" t="s">
        <v>1148</v>
      </c>
      <c r="B3209" s="0" t="s">
        <v>738</v>
      </c>
      <c r="C3209" s="0" t="s">
        <v>738</v>
      </c>
      <c r="D3209" s="0" t="n">
        <v>0.15</v>
      </c>
      <c r="E3209" s="7" t="n">
        <v>20</v>
      </c>
      <c r="F3209" s="7" t="n">
        <v>0</v>
      </c>
    </row>
    <row r="3210" customFormat="false" ht="15.8" hidden="false" customHeight="false" outlineLevel="0" collapsed="false">
      <c r="A3210" s="0" t="s">
        <v>423</v>
      </c>
      <c r="B3210" s="0" t="s">
        <v>155</v>
      </c>
      <c r="C3210" s="0" t="s">
        <v>734</v>
      </c>
      <c r="D3210" s="0" t="n">
        <v>0.187642615261811</v>
      </c>
      <c r="E3210" s="7" t="n">
        <v>47.647059</v>
      </c>
      <c r="F3210" s="7" t="n">
        <v>459.25808993625</v>
      </c>
    </row>
    <row r="3211" customFormat="false" ht="15.8" hidden="false" customHeight="false" outlineLevel="0" collapsed="false">
      <c r="A3211" s="0" t="s">
        <v>423</v>
      </c>
      <c r="B3211" s="0" t="s">
        <v>239</v>
      </c>
      <c r="C3211" s="0" t="s">
        <v>735</v>
      </c>
      <c r="D3211" s="0" t="n">
        <v>0.0509127347608545</v>
      </c>
      <c r="E3211" s="7" t="n">
        <v>47.647059</v>
      </c>
      <c r="F3211" s="7" t="n">
        <v>459.25808993625</v>
      </c>
    </row>
    <row r="3212" customFormat="false" ht="15.8" hidden="false" customHeight="false" outlineLevel="0" collapsed="false">
      <c r="A3212" s="0" t="s">
        <v>423</v>
      </c>
      <c r="B3212" s="0" t="s">
        <v>155</v>
      </c>
      <c r="C3212" s="0" t="s">
        <v>736</v>
      </c>
      <c r="D3212" s="0" t="n">
        <v>0.32001066168681</v>
      </c>
      <c r="E3212" s="7" t="n">
        <v>57.652941345</v>
      </c>
      <c r="F3212" s="7" t="n">
        <v>1501.81544205</v>
      </c>
    </row>
    <row r="3213" customFormat="false" ht="15.8" hidden="false" customHeight="false" outlineLevel="0" collapsed="false">
      <c r="A3213" s="0" t="s">
        <v>423</v>
      </c>
      <c r="B3213" s="0" t="s">
        <v>239</v>
      </c>
      <c r="C3213" s="0" t="s">
        <v>737</v>
      </c>
      <c r="D3213" s="0" t="n">
        <v>0.0868279197471938</v>
      </c>
      <c r="E3213" s="7" t="n">
        <v>56.54117664</v>
      </c>
      <c r="F3213" s="7" t="n">
        <v>459.25808993625</v>
      </c>
    </row>
    <row r="3214" customFormat="false" ht="15.8" hidden="false" customHeight="false" outlineLevel="0" collapsed="false">
      <c r="A3214" s="0" t="s">
        <v>423</v>
      </c>
      <c r="B3214" s="0" t="s">
        <v>155</v>
      </c>
      <c r="C3214" s="0" t="s">
        <v>732</v>
      </c>
      <c r="D3214" s="0" t="n">
        <v>0.808107731532347</v>
      </c>
      <c r="E3214" s="7" t="n">
        <v>140.086872698612</v>
      </c>
      <c r="F3214" s="7" t="n">
        <v>1501.81544205</v>
      </c>
    </row>
    <row r="3215" customFormat="false" ht="15.8" hidden="false" customHeight="false" outlineLevel="0" collapsed="false">
      <c r="A3215" s="0" t="s">
        <v>423</v>
      </c>
      <c r="B3215" s="0" t="s">
        <v>239</v>
      </c>
      <c r="C3215" s="0" t="s">
        <v>733</v>
      </c>
      <c r="D3215" s="0" t="n">
        <v>0.197336181243622</v>
      </c>
      <c r="E3215" s="7" t="n">
        <v>61.3666251552092</v>
      </c>
      <c r="F3215" s="7" t="n">
        <v>459.25808993625</v>
      </c>
    </row>
    <row r="3216" customFormat="false" ht="15.8" hidden="false" customHeight="false" outlineLevel="0" collapsed="false">
      <c r="A3216" s="0" t="s">
        <v>423</v>
      </c>
      <c r="B3216" s="0" t="s">
        <v>738</v>
      </c>
      <c r="C3216" s="0" t="s">
        <v>738</v>
      </c>
      <c r="D3216" s="0" t="n">
        <v>0.15</v>
      </c>
      <c r="E3216" s="7" t="n">
        <v>20</v>
      </c>
      <c r="F3216" s="7" t="n">
        <v>0</v>
      </c>
    </row>
    <row r="3217" customFormat="false" ht="15.8" hidden="false" customHeight="false" outlineLevel="0" collapsed="false">
      <c r="A3217" s="0" t="s">
        <v>614</v>
      </c>
      <c r="B3217" s="0" t="s">
        <v>155</v>
      </c>
      <c r="C3217" s="0" t="s">
        <v>734</v>
      </c>
      <c r="D3217" s="0" t="n">
        <v>0.200883310694578</v>
      </c>
      <c r="E3217" s="7" t="n">
        <v>47.647059</v>
      </c>
      <c r="F3217" s="7" t="n">
        <v>459.25808993625</v>
      </c>
    </row>
    <row r="3218" customFormat="false" ht="15.8" hidden="false" customHeight="false" outlineLevel="0" collapsed="false">
      <c r="A3218" s="0" t="s">
        <v>614</v>
      </c>
      <c r="B3218" s="0" t="s">
        <v>239</v>
      </c>
      <c r="C3218" s="0" t="s">
        <v>735</v>
      </c>
      <c r="D3218" s="0" t="n">
        <v>0.169930736058389</v>
      </c>
      <c r="E3218" s="7" t="n">
        <v>47.647059</v>
      </c>
      <c r="F3218" s="7" t="n">
        <v>459.25808993625</v>
      </c>
    </row>
    <row r="3219" customFormat="false" ht="15.8" hidden="false" customHeight="false" outlineLevel="0" collapsed="false">
      <c r="A3219" s="0" t="s">
        <v>614</v>
      </c>
      <c r="B3219" s="0" t="s">
        <v>155</v>
      </c>
      <c r="C3219" s="0" t="s">
        <v>736</v>
      </c>
      <c r="D3219" s="0" t="n">
        <v>0.34259169265742</v>
      </c>
      <c r="E3219" s="7" t="n">
        <v>58.76470605</v>
      </c>
      <c r="F3219" s="7" t="n">
        <v>1501.81544205</v>
      </c>
    </row>
    <row r="3220" customFormat="false" ht="15.8" hidden="false" customHeight="false" outlineLevel="0" collapsed="false">
      <c r="A3220" s="0" t="s">
        <v>614</v>
      </c>
      <c r="B3220" s="0" t="s">
        <v>239</v>
      </c>
      <c r="C3220" s="0" t="s">
        <v>737</v>
      </c>
      <c r="D3220" s="0" t="n">
        <v>0.289804356068571</v>
      </c>
      <c r="E3220" s="7" t="n">
        <v>56.54117664</v>
      </c>
      <c r="F3220" s="7" t="n">
        <v>459.25808993625</v>
      </c>
    </row>
    <row r="3221" customFormat="false" ht="15.8" hidden="false" customHeight="false" outlineLevel="0" collapsed="false">
      <c r="A3221" s="0" t="s">
        <v>614</v>
      </c>
      <c r="B3221" s="0" t="s">
        <v>155</v>
      </c>
      <c r="C3221" s="0" t="s">
        <v>732</v>
      </c>
      <c r="D3221" s="0" t="n">
        <v>0.865130537013687</v>
      </c>
      <c r="E3221" s="7" t="n">
        <v>152.531277804714</v>
      </c>
      <c r="F3221" s="7" t="n">
        <v>4272.44044205</v>
      </c>
    </row>
    <row r="3222" customFormat="false" ht="15.8" hidden="false" customHeight="false" outlineLevel="0" collapsed="false">
      <c r="A3222" s="0" t="s">
        <v>614</v>
      </c>
      <c r="B3222" s="0" t="s">
        <v>239</v>
      </c>
      <c r="C3222" s="0" t="s">
        <v>733</v>
      </c>
      <c r="D3222" s="0" t="n">
        <v>0.658646263792207</v>
      </c>
      <c r="E3222" s="7" t="n">
        <v>71.0774626211293</v>
      </c>
      <c r="F3222" s="7" t="n">
        <v>3229.88308993625</v>
      </c>
    </row>
    <row r="3223" customFormat="false" ht="15.8" hidden="false" customHeight="false" outlineLevel="0" collapsed="false">
      <c r="A3223" s="0" t="s">
        <v>614</v>
      </c>
      <c r="B3223" s="0" t="s">
        <v>738</v>
      </c>
      <c r="C3223" s="0" t="s">
        <v>738</v>
      </c>
      <c r="D3223" s="0" t="n">
        <v>0.15</v>
      </c>
      <c r="E3223" s="7" t="n">
        <v>20</v>
      </c>
      <c r="F3223" s="7" t="n">
        <v>0</v>
      </c>
    </row>
    <row r="3224" customFormat="false" ht="15.8" hidden="false" customHeight="false" outlineLevel="0" collapsed="false">
      <c r="A3224" s="0" t="s">
        <v>1149</v>
      </c>
      <c r="B3224" s="0" t="s">
        <v>155</v>
      </c>
      <c r="C3224" s="0" t="s">
        <v>732</v>
      </c>
      <c r="D3224" s="0" t="n">
        <v>0.41956989264636</v>
      </c>
      <c r="E3224" s="7" t="n">
        <v>112.109565640399</v>
      </c>
      <c r="F3224" s="7" t="n">
        <v>0</v>
      </c>
    </row>
    <row r="3225" customFormat="false" ht="15.8" hidden="false" customHeight="false" outlineLevel="0" collapsed="false">
      <c r="A3225" s="0" t="s">
        <v>1149</v>
      </c>
      <c r="B3225" s="0" t="s">
        <v>155</v>
      </c>
      <c r="C3225" s="0" t="s">
        <v>734</v>
      </c>
      <c r="D3225" s="0" t="n">
        <v>0.0989299424744981</v>
      </c>
      <c r="E3225" s="7" t="n">
        <v>19.5340138995454</v>
      </c>
      <c r="F3225" s="7" t="n">
        <v>0</v>
      </c>
    </row>
    <row r="3226" customFormat="false" ht="15.8" hidden="false" customHeight="false" outlineLevel="0" collapsed="false">
      <c r="A3226" s="0" t="s">
        <v>1149</v>
      </c>
      <c r="B3226" s="0" t="s">
        <v>155</v>
      </c>
      <c r="C3226" s="0" t="s">
        <v>736</v>
      </c>
      <c r="D3226" s="0" t="n">
        <v>0.157942089675602</v>
      </c>
      <c r="E3226" s="7" t="n">
        <v>28.5501608223636</v>
      </c>
      <c r="F3226" s="7" t="n">
        <v>0</v>
      </c>
    </row>
    <row r="3227" customFormat="false" ht="15.8" hidden="false" customHeight="false" outlineLevel="0" collapsed="false">
      <c r="A3227" s="0" t="s">
        <v>1149</v>
      </c>
      <c r="B3227" s="0" t="s">
        <v>738</v>
      </c>
      <c r="C3227" s="0" t="s">
        <v>738</v>
      </c>
      <c r="D3227" s="0" t="n">
        <v>0.15</v>
      </c>
      <c r="E3227" s="7" t="n">
        <v>20</v>
      </c>
      <c r="F3227" s="7" t="n">
        <v>0</v>
      </c>
    </row>
    <row r="3228" customFormat="false" ht="15.8" hidden="false" customHeight="false" outlineLevel="0" collapsed="false">
      <c r="A3228" s="0" t="s">
        <v>1150</v>
      </c>
      <c r="B3228" s="0" t="s">
        <v>155</v>
      </c>
      <c r="C3228" s="0" t="s">
        <v>732</v>
      </c>
      <c r="D3228" s="0" t="n">
        <v>0.41956989264636</v>
      </c>
      <c r="E3228" s="7" t="n">
        <v>112.109565640399</v>
      </c>
      <c r="F3228" s="7" t="n">
        <v>0</v>
      </c>
    </row>
    <row r="3229" customFormat="false" ht="15.8" hidden="false" customHeight="false" outlineLevel="0" collapsed="false">
      <c r="A3229" s="0" t="s">
        <v>1150</v>
      </c>
      <c r="B3229" s="0" t="s">
        <v>155</v>
      </c>
      <c r="C3229" s="0" t="s">
        <v>734</v>
      </c>
      <c r="D3229" s="0" t="n">
        <v>0.0989299424744981</v>
      </c>
      <c r="E3229" s="7" t="n">
        <v>19.5340138995454</v>
      </c>
      <c r="F3229" s="7" t="n">
        <v>0</v>
      </c>
    </row>
    <row r="3230" customFormat="false" ht="15.8" hidden="false" customHeight="false" outlineLevel="0" collapsed="false">
      <c r="A3230" s="0" t="s">
        <v>1150</v>
      </c>
      <c r="B3230" s="0" t="s">
        <v>155</v>
      </c>
      <c r="C3230" s="0" t="s">
        <v>736</v>
      </c>
      <c r="D3230" s="0" t="n">
        <v>0.157942089675602</v>
      </c>
      <c r="E3230" s="7" t="n">
        <v>28.5501608223636</v>
      </c>
      <c r="F3230" s="7" t="n">
        <v>0</v>
      </c>
    </row>
    <row r="3231" customFormat="false" ht="15.8" hidden="false" customHeight="false" outlineLevel="0" collapsed="false">
      <c r="A3231" s="0" t="s">
        <v>1150</v>
      </c>
      <c r="B3231" s="0" t="s">
        <v>738</v>
      </c>
      <c r="C3231" s="0" t="s">
        <v>738</v>
      </c>
      <c r="D3231" s="0" t="n">
        <v>0.15</v>
      </c>
      <c r="E3231" s="7" t="n">
        <v>20</v>
      </c>
      <c r="F3231" s="7" t="n">
        <v>0</v>
      </c>
    </row>
    <row r="3232" customFormat="false" ht="15.8" hidden="false" customHeight="false" outlineLevel="0" collapsed="false">
      <c r="A3232" s="0" t="s">
        <v>1151</v>
      </c>
      <c r="B3232" s="0" t="s">
        <v>155</v>
      </c>
      <c r="C3232" s="0" t="s">
        <v>732</v>
      </c>
      <c r="D3232" s="0" t="n">
        <v>0.41956989264636</v>
      </c>
      <c r="E3232" s="7" t="n">
        <v>112.109565640399</v>
      </c>
      <c r="F3232" s="7" t="n">
        <v>0</v>
      </c>
    </row>
    <row r="3233" customFormat="false" ht="15.8" hidden="false" customHeight="false" outlineLevel="0" collapsed="false">
      <c r="A3233" s="0" t="s">
        <v>1151</v>
      </c>
      <c r="B3233" s="0" t="s">
        <v>155</v>
      </c>
      <c r="C3233" s="0" t="s">
        <v>734</v>
      </c>
      <c r="D3233" s="0" t="n">
        <v>0.0989299424744981</v>
      </c>
      <c r="E3233" s="7" t="n">
        <v>19.5340138995454</v>
      </c>
      <c r="F3233" s="7" t="n">
        <v>0</v>
      </c>
    </row>
    <row r="3234" customFormat="false" ht="15.8" hidden="false" customHeight="false" outlineLevel="0" collapsed="false">
      <c r="A3234" s="0" t="s">
        <v>1151</v>
      </c>
      <c r="B3234" s="0" t="s">
        <v>155</v>
      </c>
      <c r="C3234" s="0" t="s">
        <v>736</v>
      </c>
      <c r="D3234" s="0" t="n">
        <v>0.157942089675602</v>
      </c>
      <c r="E3234" s="7" t="n">
        <v>28.5501608223636</v>
      </c>
      <c r="F3234" s="7" t="n">
        <v>0</v>
      </c>
    </row>
    <row r="3235" customFormat="false" ht="15.8" hidden="false" customHeight="false" outlineLevel="0" collapsed="false">
      <c r="A3235" s="0" t="s">
        <v>1151</v>
      </c>
      <c r="B3235" s="0" t="s">
        <v>738</v>
      </c>
      <c r="C3235" s="0" t="s">
        <v>738</v>
      </c>
      <c r="D3235" s="0" t="n">
        <v>0.15</v>
      </c>
      <c r="E3235" s="7" t="n">
        <v>20</v>
      </c>
      <c r="F3235" s="7" t="n">
        <v>0</v>
      </c>
    </row>
    <row r="3236" customFormat="false" ht="15.8" hidden="false" customHeight="false" outlineLevel="0" collapsed="false">
      <c r="A3236" s="0" t="s">
        <v>1152</v>
      </c>
      <c r="B3236" s="0" t="s">
        <v>155</v>
      </c>
      <c r="C3236" s="0" t="s">
        <v>732</v>
      </c>
      <c r="D3236" s="0" t="n">
        <v>0.41956989264636</v>
      </c>
      <c r="E3236" s="7" t="n">
        <v>112.109565640399</v>
      </c>
      <c r="F3236" s="7" t="n">
        <v>0</v>
      </c>
    </row>
    <row r="3237" customFormat="false" ht="15.8" hidden="false" customHeight="false" outlineLevel="0" collapsed="false">
      <c r="A3237" s="0" t="s">
        <v>1152</v>
      </c>
      <c r="B3237" s="0" t="s">
        <v>155</v>
      </c>
      <c r="C3237" s="0" t="s">
        <v>734</v>
      </c>
      <c r="D3237" s="0" t="n">
        <v>0.0989299424744981</v>
      </c>
      <c r="E3237" s="7" t="n">
        <v>19.5340138995454</v>
      </c>
      <c r="F3237" s="7" t="n">
        <v>0</v>
      </c>
    </row>
    <row r="3238" customFormat="false" ht="15.8" hidden="false" customHeight="false" outlineLevel="0" collapsed="false">
      <c r="A3238" s="0" t="s">
        <v>1152</v>
      </c>
      <c r="B3238" s="0" t="s">
        <v>155</v>
      </c>
      <c r="C3238" s="0" t="s">
        <v>736</v>
      </c>
      <c r="D3238" s="0" t="n">
        <v>0.157942089675602</v>
      </c>
      <c r="E3238" s="7" t="n">
        <v>28.5501608223636</v>
      </c>
      <c r="F3238" s="7" t="n">
        <v>0</v>
      </c>
    </row>
    <row r="3239" customFormat="false" ht="15.8" hidden="false" customHeight="false" outlineLevel="0" collapsed="false">
      <c r="A3239" s="0" t="s">
        <v>1152</v>
      </c>
      <c r="B3239" s="0" t="s">
        <v>738</v>
      </c>
      <c r="C3239" s="0" t="s">
        <v>738</v>
      </c>
      <c r="D3239" s="0" t="n">
        <v>0.15</v>
      </c>
      <c r="E3239" s="7" t="n">
        <v>20</v>
      </c>
      <c r="F3239" s="7" t="n">
        <v>0</v>
      </c>
    </row>
    <row r="3240" customFormat="false" ht="15.8" hidden="false" customHeight="false" outlineLevel="0" collapsed="false">
      <c r="A3240" s="0" t="s">
        <v>1153</v>
      </c>
      <c r="B3240" s="0" t="s">
        <v>155</v>
      </c>
      <c r="C3240" s="0" t="s">
        <v>732</v>
      </c>
      <c r="D3240" s="0" t="n">
        <v>0.41956989264636</v>
      </c>
      <c r="E3240" s="7" t="n">
        <v>112.109565640399</v>
      </c>
      <c r="F3240" s="7" t="n">
        <v>0</v>
      </c>
    </row>
    <row r="3241" customFormat="false" ht="15.8" hidden="false" customHeight="false" outlineLevel="0" collapsed="false">
      <c r="A3241" s="0" t="s">
        <v>1153</v>
      </c>
      <c r="B3241" s="0" t="s">
        <v>155</v>
      </c>
      <c r="C3241" s="0" t="s">
        <v>734</v>
      </c>
      <c r="D3241" s="0" t="n">
        <v>0.0989299424744981</v>
      </c>
      <c r="E3241" s="7" t="n">
        <v>19.5340138995454</v>
      </c>
      <c r="F3241" s="7" t="n">
        <v>0</v>
      </c>
    </row>
    <row r="3242" customFormat="false" ht="15.8" hidden="false" customHeight="false" outlineLevel="0" collapsed="false">
      <c r="A3242" s="0" t="s">
        <v>1153</v>
      </c>
      <c r="B3242" s="0" t="s">
        <v>155</v>
      </c>
      <c r="C3242" s="0" t="s">
        <v>736</v>
      </c>
      <c r="D3242" s="0" t="n">
        <v>0.157942089675602</v>
      </c>
      <c r="E3242" s="7" t="n">
        <v>28.5501608223636</v>
      </c>
      <c r="F3242" s="7" t="n">
        <v>0</v>
      </c>
    </row>
    <row r="3243" customFormat="false" ht="15.8" hidden="false" customHeight="false" outlineLevel="0" collapsed="false">
      <c r="A3243" s="0" t="s">
        <v>1153</v>
      </c>
      <c r="B3243" s="0" t="s">
        <v>738</v>
      </c>
      <c r="C3243" s="0" t="s">
        <v>738</v>
      </c>
      <c r="D3243" s="0" t="n">
        <v>0.15</v>
      </c>
      <c r="E3243" s="7" t="n">
        <v>20</v>
      </c>
      <c r="F3243" s="7" t="n">
        <v>0</v>
      </c>
    </row>
    <row r="3244" customFormat="false" ht="15.8" hidden="false" customHeight="false" outlineLevel="0" collapsed="false">
      <c r="A3244" s="0" t="s">
        <v>615</v>
      </c>
      <c r="B3244" s="0" t="s">
        <v>155</v>
      </c>
      <c r="C3244" s="0" t="s">
        <v>734</v>
      </c>
      <c r="D3244" s="0" t="n">
        <v>0.215162176286278</v>
      </c>
      <c r="E3244" s="7" t="n">
        <v>55.7108838</v>
      </c>
      <c r="F3244" s="7" t="n">
        <v>596.6480902525</v>
      </c>
    </row>
    <row r="3245" customFormat="false" ht="15.8" hidden="false" customHeight="false" outlineLevel="0" collapsed="false">
      <c r="A3245" s="0" t="s">
        <v>615</v>
      </c>
      <c r="B3245" s="0" t="s">
        <v>239</v>
      </c>
      <c r="C3245" s="0" t="s">
        <v>735</v>
      </c>
      <c r="D3245" s="0" t="n">
        <v>0.195122754607758</v>
      </c>
      <c r="E3245" s="7" t="n">
        <v>55.7108838</v>
      </c>
      <c r="F3245" s="7" t="n">
        <v>596.6480902525</v>
      </c>
    </row>
    <row r="3246" customFormat="false" ht="15.8" hidden="false" customHeight="false" outlineLevel="0" collapsed="false">
      <c r="A3246" s="0" t="s">
        <v>615</v>
      </c>
      <c r="B3246" s="0" t="s">
        <v>155</v>
      </c>
      <c r="C3246" s="0" t="s">
        <v>736</v>
      </c>
      <c r="D3246" s="0" t="n">
        <v>0.366943246379698</v>
      </c>
      <c r="E3246" s="7" t="n">
        <v>93.2641463</v>
      </c>
      <c r="F3246" s="7" t="n">
        <v>1951.09316369</v>
      </c>
    </row>
    <row r="3247" customFormat="false" ht="15.8" hidden="false" customHeight="false" outlineLevel="0" collapsed="false">
      <c r="A3247" s="0" t="s">
        <v>615</v>
      </c>
      <c r="B3247" s="0" t="s">
        <v>239</v>
      </c>
      <c r="C3247" s="0" t="s">
        <v>737</v>
      </c>
      <c r="D3247" s="0" t="n">
        <v>0.332767488478346</v>
      </c>
      <c r="E3247" s="7" t="n">
        <v>90.3754338</v>
      </c>
      <c r="F3247" s="7" t="n">
        <v>596.6480902525</v>
      </c>
    </row>
    <row r="3248" customFormat="false" ht="15.8" hidden="false" customHeight="false" outlineLevel="0" collapsed="false">
      <c r="A3248" s="0" t="s">
        <v>615</v>
      </c>
      <c r="B3248" s="0" t="s">
        <v>155</v>
      </c>
      <c r="C3248" s="0" t="s">
        <v>732</v>
      </c>
      <c r="D3248" s="0" t="n">
        <v>0.926624359544693</v>
      </c>
      <c r="E3248" s="7" t="n">
        <v>183.691325612072</v>
      </c>
      <c r="F3248" s="7" t="n">
        <v>7767.34316369</v>
      </c>
    </row>
    <row r="3249" customFormat="false" ht="15.8" hidden="false" customHeight="false" outlineLevel="0" collapsed="false">
      <c r="A3249" s="0" t="s">
        <v>615</v>
      </c>
      <c r="B3249" s="0" t="s">
        <v>239</v>
      </c>
      <c r="C3249" s="0" t="s">
        <v>733</v>
      </c>
      <c r="D3249" s="0" t="n">
        <v>0.756289746541696</v>
      </c>
      <c r="E3249" s="7" t="n">
        <v>102.999215698063</v>
      </c>
      <c r="F3249" s="7" t="n">
        <v>596.6480902525</v>
      </c>
    </row>
    <row r="3250" customFormat="false" ht="15.8" hidden="false" customHeight="false" outlineLevel="0" collapsed="false">
      <c r="A3250" s="0" t="s">
        <v>615</v>
      </c>
      <c r="B3250" s="0" t="s">
        <v>738</v>
      </c>
      <c r="C3250" s="0" t="s">
        <v>738</v>
      </c>
      <c r="D3250" s="0" t="n">
        <v>0.15</v>
      </c>
      <c r="E3250" s="7" t="n">
        <v>20</v>
      </c>
      <c r="F3250" s="7" t="n">
        <v>0</v>
      </c>
    </row>
    <row r="3251" customFormat="false" ht="15.8" hidden="false" customHeight="false" outlineLevel="0" collapsed="false">
      <c r="A3251" s="0" t="s">
        <v>1154</v>
      </c>
      <c r="B3251" s="0" t="s">
        <v>155</v>
      </c>
      <c r="C3251" s="0" t="s">
        <v>732</v>
      </c>
      <c r="D3251" s="0" t="n">
        <v>0.41956989264636</v>
      </c>
      <c r="E3251" s="7" t="n">
        <v>112.109565640399</v>
      </c>
      <c r="F3251" s="7" t="n">
        <v>0</v>
      </c>
    </row>
    <row r="3252" customFormat="false" ht="15.8" hidden="false" customHeight="false" outlineLevel="0" collapsed="false">
      <c r="A3252" s="0" t="s">
        <v>1154</v>
      </c>
      <c r="B3252" s="0" t="s">
        <v>155</v>
      </c>
      <c r="C3252" s="0" t="s">
        <v>734</v>
      </c>
      <c r="D3252" s="0" t="n">
        <v>0.0989299424744981</v>
      </c>
      <c r="E3252" s="7" t="n">
        <v>19.5340138995454</v>
      </c>
      <c r="F3252" s="7" t="n">
        <v>0</v>
      </c>
    </row>
    <row r="3253" customFormat="false" ht="15.8" hidden="false" customHeight="false" outlineLevel="0" collapsed="false">
      <c r="A3253" s="0" t="s">
        <v>1154</v>
      </c>
      <c r="B3253" s="0" t="s">
        <v>155</v>
      </c>
      <c r="C3253" s="0" t="s">
        <v>736</v>
      </c>
      <c r="D3253" s="0" t="n">
        <v>0.157942089675602</v>
      </c>
      <c r="E3253" s="7" t="n">
        <v>28.5501608223636</v>
      </c>
      <c r="F3253" s="7" t="n">
        <v>0</v>
      </c>
    </row>
    <row r="3254" customFormat="false" ht="15.8" hidden="false" customHeight="false" outlineLevel="0" collapsed="false">
      <c r="A3254" s="0" t="s">
        <v>1154</v>
      </c>
      <c r="B3254" s="0" t="s">
        <v>738</v>
      </c>
      <c r="C3254" s="0" t="s">
        <v>738</v>
      </c>
      <c r="D3254" s="0" t="n">
        <v>0.15</v>
      </c>
      <c r="E3254" s="7" t="n">
        <v>20</v>
      </c>
      <c r="F3254" s="7" t="n">
        <v>0</v>
      </c>
    </row>
    <row r="3255" customFormat="false" ht="15.8" hidden="false" customHeight="false" outlineLevel="0" collapsed="false">
      <c r="A3255" s="0" t="s">
        <v>1155</v>
      </c>
      <c r="B3255" s="0" t="s">
        <v>155</v>
      </c>
      <c r="C3255" s="0" t="s">
        <v>732</v>
      </c>
      <c r="D3255" s="0" t="n">
        <v>0.41956989264636</v>
      </c>
      <c r="E3255" s="7" t="n">
        <v>112.109565640399</v>
      </c>
      <c r="F3255" s="7" t="n">
        <v>0</v>
      </c>
    </row>
    <row r="3256" customFormat="false" ht="15.8" hidden="false" customHeight="false" outlineLevel="0" collapsed="false">
      <c r="A3256" s="0" t="s">
        <v>1155</v>
      </c>
      <c r="B3256" s="0" t="s">
        <v>155</v>
      </c>
      <c r="C3256" s="0" t="s">
        <v>734</v>
      </c>
      <c r="D3256" s="0" t="n">
        <v>0.0989299424744981</v>
      </c>
      <c r="E3256" s="7" t="n">
        <v>19.5340138995454</v>
      </c>
      <c r="F3256" s="7" t="n">
        <v>0</v>
      </c>
    </row>
    <row r="3257" customFormat="false" ht="15.8" hidden="false" customHeight="false" outlineLevel="0" collapsed="false">
      <c r="A3257" s="0" t="s">
        <v>1155</v>
      </c>
      <c r="B3257" s="0" t="s">
        <v>155</v>
      </c>
      <c r="C3257" s="0" t="s">
        <v>736</v>
      </c>
      <c r="D3257" s="0" t="n">
        <v>0.157942089675602</v>
      </c>
      <c r="E3257" s="7" t="n">
        <v>28.5501608223636</v>
      </c>
      <c r="F3257" s="7" t="n">
        <v>0</v>
      </c>
    </row>
    <row r="3258" customFormat="false" ht="15.8" hidden="false" customHeight="false" outlineLevel="0" collapsed="false">
      <c r="A3258" s="0" t="s">
        <v>1155</v>
      </c>
      <c r="B3258" s="0" t="s">
        <v>738</v>
      </c>
      <c r="C3258" s="0" t="s">
        <v>738</v>
      </c>
      <c r="D3258" s="0" t="n">
        <v>0.15</v>
      </c>
      <c r="E3258" s="7" t="n">
        <v>20</v>
      </c>
      <c r="F3258" s="7" t="n">
        <v>0</v>
      </c>
    </row>
    <row r="3259" customFormat="false" ht="15.8" hidden="false" customHeight="false" outlineLevel="0" collapsed="false">
      <c r="A3259" s="0" t="s">
        <v>1156</v>
      </c>
      <c r="B3259" s="0" t="s">
        <v>155</v>
      </c>
      <c r="C3259" s="0" t="s">
        <v>732</v>
      </c>
      <c r="D3259" s="0" t="n">
        <v>0.41956989264636</v>
      </c>
      <c r="E3259" s="7" t="n">
        <v>112.109565640399</v>
      </c>
      <c r="F3259" s="7" t="n">
        <v>0</v>
      </c>
    </row>
    <row r="3260" customFormat="false" ht="15.8" hidden="false" customHeight="false" outlineLevel="0" collapsed="false">
      <c r="A3260" s="0" t="s">
        <v>1156</v>
      </c>
      <c r="B3260" s="0" t="s">
        <v>155</v>
      </c>
      <c r="C3260" s="0" t="s">
        <v>734</v>
      </c>
      <c r="D3260" s="0" t="n">
        <v>0.0989299424744981</v>
      </c>
      <c r="E3260" s="7" t="n">
        <v>19.5340138995454</v>
      </c>
      <c r="F3260" s="7" t="n">
        <v>0</v>
      </c>
    </row>
    <row r="3261" customFormat="false" ht="15.8" hidden="false" customHeight="false" outlineLevel="0" collapsed="false">
      <c r="A3261" s="0" t="s">
        <v>1156</v>
      </c>
      <c r="B3261" s="0" t="s">
        <v>155</v>
      </c>
      <c r="C3261" s="0" t="s">
        <v>736</v>
      </c>
      <c r="D3261" s="0" t="n">
        <v>0.157942089675602</v>
      </c>
      <c r="E3261" s="7" t="n">
        <v>28.5501608223636</v>
      </c>
      <c r="F3261" s="7" t="n">
        <v>0</v>
      </c>
    </row>
    <row r="3262" customFormat="false" ht="15.8" hidden="false" customHeight="false" outlineLevel="0" collapsed="false">
      <c r="A3262" s="0" t="s">
        <v>1156</v>
      </c>
      <c r="B3262" s="0" t="s">
        <v>738</v>
      </c>
      <c r="C3262" s="0" t="s">
        <v>738</v>
      </c>
      <c r="D3262" s="0" t="n">
        <v>0.15</v>
      </c>
      <c r="E3262" s="7" t="n">
        <v>20</v>
      </c>
      <c r="F3262" s="7" t="n">
        <v>0</v>
      </c>
    </row>
    <row r="3263" customFormat="false" ht="15.8" hidden="false" customHeight="false" outlineLevel="0" collapsed="false">
      <c r="A3263" s="0" t="s">
        <v>1157</v>
      </c>
      <c r="B3263" s="0" t="s">
        <v>155</v>
      </c>
      <c r="C3263" s="0" t="s">
        <v>732</v>
      </c>
      <c r="D3263" s="0" t="n">
        <v>0.41956989264636</v>
      </c>
      <c r="E3263" s="7" t="n">
        <v>112.109565640399</v>
      </c>
      <c r="F3263" s="7" t="n">
        <v>0</v>
      </c>
    </row>
    <row r="3264" customFormat="false" ht="15.8" hidden="false" customHeight="false" outlineLevel="0" collapsed="false">
      <c r="A3264" s="0" t="s">
        <v>1157</v>
      </c>
      <c r="B3264" s="0" t="s">
        <v>155</v>
      </c>
      <c r="C3264" s="0" t="s">
        <v>734</v>
      </c>
      <c r="D3264" s="0" t="n">
        <v>0.0989299424744981</v>
      </c>
      <c r="E3264" s="7" t="n">
        <v>19.5340138995454</v>
      </c>
      <c r="F3264" s="7" t="n">
        <v>0</v>
      </c>
    </row>
    <row r="3265" customFormat="false" ht="15.8" hidden="false" customHeight="false" outlineLevel="0" collapsed="false">
      <c r="A3265" s="0" t="s">
        <v>1157</v>
      </c>
      <c r="B3265" s="0" t="s">
        <v>155</v>
      </c>
      <c r="C3265" s="0" t="s">
        <v>736</v>
      </c>
      <c r="D3265" s="0" t="n">
        <v>0.157942089675602</v>
      </c>
      <c r="E3265" s="7" t="n">
        <v>28.5501608223636</v>
      </c>
      <c r="F3265" s="7" t="n">
        <v>0</v>
      </c>
    </row>
    <row r="3266" customFormat="false" ht="15.8" hidden="false" customHeight="false" outlineLevel="0" collapsed="false">
      <c r="A3266" s="0" t="s">
        <v>1157</v>
      </c>
      <c r="B3266" s="0" t="s">
        <v>738</v>
      </c>
      <c r="C3266" s="0" t="s">
        <v>738</v>
      </c>
      <c r="D3266" s="0" t="n">
        <v>0.15</v>
      </c>
      <c r="E3266" s="7" t="n">
        <v>20</v>
      </c>
      <c r="F3266" s="7" t="n">
        <v>0</v>
      </c>
    </row>
    <row r="3267" customFormat="false" ht="15.8" hidden="false" customHeight="false" outlineLevel="0" collapsed="false">
      <c r="A3267" s="0" t="s">
        <v>1158</v>
      </c>
      <c r="B3267" s="0" t="s">
        <v>155</v>
      </c>
      <c r="C3267" s="0" t="s">
        <v>732</v>
      </c>
      <c r="D3267" s="0" t="n">
        <v>0.41956989264636</v>
      </c>
      <c r="E3267" s="7" t="n">
        <v>112.109565640399</v>
      </c>
      <c r="F3267" s="7" t="n">
        <v>0</v>
      </c>
    </row>
    <row r="3268" customFormat="false" ht="15.8" hidden="false" customHeight="false" outlineLevel="0" collapsed="false">
      <c r="A3268" s="0" t="s">
        <v>1158</v>
      </c>
      <c r="B3268" s="0" t="s">
        <v>155</v>
      </c>
      <c r="C3268" s="0" t="s">
        <v>734</v>
      </c>
      <c r="D3268" s="0" t="n">
        <v>0.0989299424744981</v>
      </c>
      <c r="E3268" s="7" t="n">
        <v>19.5340138995454</v>
      </c>
      <c r="F3268" s="7" t="n">
        <v>0</v>
      </c>
    </row>
    <row r="3269" customFormat="false" ht="15.8" hidden="false" customHeight="false" outlineLevel="0" collapsed="false">
      <c r="A3269" s="0" t="s">
        <v>1158</v>
      </c>
      <c r="B3269" s="0" t="s">
        <v>155</v>
      </c>
      <c r="C3269" s="0" t="s">
        <v>736</v>
      </c>
      <c r="D3269" s="0" t="n">
        <v>0.157942089675602</v>
      </c>
      <c r="E3269" s="7" t="n">
        <v>28.5501608223636</v>
      </c>
      <c r="F3269" s="7" t="n">
        <v>0</v>
      </c>
    </row>
    <row r="3270" customFormat="false" ht="15.8" hidden="false" customHeight="false" outlineLevel="0" collapsed="false">
      <c r="A3270" s="0" t="s">
        <v>1158</v>
      </c>
      <c r="B3270" s="0" t="s">
        <v>738</v>
      </c>
      <c r="C3270" s="0" t="s">
        <v>738</v>
      </c>
      <c r="D3270" s="0" t="n">
        <v>0.15</v>
      </c>
      <c r="E3270" s="7" t="n">
        <v>20</v>
      </c>
      <c r="F3270" s="7" t="n">
        <v>0</v>
      </c>
    </row>
    <row r="3271" customFormat="false" ht="15.8" hidden="false" customHeight="false" outlineLevel="0" collapsed="false">
      <c r="A3271" s="0" t="s">
        <v>610</v>
      </c>
      <c r="B3271" s="0" t="s">
        <v>155</v>
      </c>
      <c r="C3271" s="0" t="s">
        <v>734</v>
      </c>
      <c r="D3271" s="0" t="n">
        <v>0.139770492297522</v>
      </c>
      <c r="E3271" s="7" t="n">
        <v>51.45882345</v>
      </c>
      <c r="F3271" s="7" t="n">
        <v>554.366721833571</v>
      </c>
    </row>
    <row r="3272" customFormat="false" ht="15.8" hidden="false" customHeight="false" outlineLevel="0" collapsed="false">
      <c r="A3272" s="0" t="s">
        <v>610</v>
      </c>
      <c r="B3272" s="0" t="s">
        <v>239</v>
      </c>
      <c r="C3272" s="0" t="s">
        <v>735</v>
      </c>
      <c r="D3272" s="0" t="n">
        <v>0.121221975890412</v>
      </c>
      <c r="E3272" s="7" t="n">
        <v>51.45882345</v>
      </c>
      <c r="F3272" s="7" t="n">
        <v>0</v>
      </c>
    </row>
    <row r="3273" customFormat="false" ht="15.8" hidden="false" customHeight="false" outlineLevel="0" collapsed="false">
      <c r="A3273" s="0" t="s">
        <v>610</v>
      </c>
      <c r="B3273" s="0" t="s">
        <v>155</v>
      </c>
      <c r="C3273" s="0" t="s">
        <v>736</v>
      </c>
      <c r="D3273" s="0" t="n">
        <v>0.19567868921653</v>
      </c>
      <c r="E3273" s="7" t="n">
        <v>86.14588222</v>
      </c>
      <c r="F3273" s="7" t="n">
        <v>1812.24907283357</v>
      </c>
    </row>
    <row r="3274" customFormat="false" ht="15.8" hidden="false" customHeight="false" outlineLevel="0" collapsed="false">
      <c r="A3274" s="0" t="s">
        <v>610</v>
      </c>
      <c r="B3274" s="0" t="s">
        <v>239</v>
      </c>
      <c r="C3274" s="0" t="s">
        <v>737</v>
      </c>
      <c r="D3274" s="0" t="n">
        <v>0.169710766246576</v>
      </c>
      <c r="E3274" s="7" t="n">
        <v>83.47764693</v>
      </c>
      <c r="F3274" s="7" t="n">
        <v>0</v>
      </c>
    </row>
    <row r="3275" customFormat="false" ht="15.8" hidden="false" customHeight="false" outlineLevel="0" collapsed="false">
      <c r="A3275" s="0" t="s">
        <v>610</v>
      </c>
      <c r="B3275" s="0" t="s">
        <v>155</v>
      </c>
      <c r="C3275" s="0" t="s">
        <v>732</v>
      </c>
      <c r="D3275" s="0" t="n">
        <v>0.925194748068701</v>
      </c>
      <c r="E3275" s="7" t="n">
        <v>186.605099673065</v>
      </c>
      <c r="F3275" s="7" t="n">
        <v>4577.96335854786</v>
      </c>
    </row>
    <row r="3276" customFormat="false" ht="15.8" hidden="false" customHeight="false" outlineLevel="0" collapsed="false">
      <c r="A3276" s="0" t="s">
        <v>610</v>
      </c>
      <c r="B3276" s="0" t="s">
        <v>239</v>
      </c>
      <c r="C3276" s="0" t="s">
        <v>733</v>
      </c>
      <c r="D3276" s="0" t="n">
        <v>0.722173473389687</v>
      </c>
      <c r="E3276" s="7" t="n">
        <v>104.442690461199</v>
      </c>
      <c r="F3276" s="7" t="n">
        <v>0</v>
      </c>
    </row>
    <row r="3277" customFormat="false" ht="15.8" hidden="false" customHeight="false" outlineLevel="0" collapsed="false">
      <c r="A3277" s="0" t="s">
        <v>610</v>
      </c>
      <c r="B3277" s="0" t="s">
        <v>738</v>
      </c>
      <c r="C3277" s="0" t="s">
        <v>738</v>
      </c>
      <c r="D3277" s="0" t="n">
        <v>0.15</v>
      </c>
      <c r="E3277" s="7" t="n">
        <v>20</v>
      </c>
      <c r="F3277" s="7" t="n">
        <v>0</v>
      </c>
    </row>
    <row r="3278" customFormat="false" ht="15.8" hidden="false" customHeight="false" outlineLevel="0" collapsed="false">
      <c r="A3278" s="0" t="s">
        <v>1159</v>
      </c>
      <c r="B3278" s="0" t="s">
        <v>155</v>
      </c>
      <c r="C3278" s="0" t="s">
        <v>732</v>
      </c>
      <c r="D3278" s="0" t="n">
        <v>0.41956989264636</v>
      </c>
      <c r="E3278" s="7" t="n">
        <v>112.109565640399</v>
      </c>
      <c r="F3278" s="7" t="n">
        <v>0</v>
      </c>
    </row>
    <row r="3279" customFormat="false" ht="15.8" hidden="false" customHeight="false" outlineLevel="0" collapsed="false">
      <c r="A3279" s="0" t="s">
        <v>1159</v>
      </c>
      <c r="B3279" s="0" t="s">
        <v>155</v>
      </c>
      <c r="C3279" s="0" t="s">
        <v>734</v>
      </c>
      <c r="D3279" s="0" t="n">
        <v>0.0989299424744981</v>
      </c>
      <c r="E3279" s="7" t="n">
        <v>19.5340138995454</v>
      </c>
      <c r="F3279" s="7" t="n">
        <v>0</v>
      </c>
    </row>
    <row r="3280" customFormat="false" ht="15.8" hidden="false" customHeight="false" outlineLevel="0" collapsed="false">
      <c r="A3280" s="0" t="s">
        <v>1159</v>
      </c>
      <c r="B3280" s="0" t="s">
        <v>155</v>
      </c>
      <c r="C3280" s="0" t="s">
        <v>736</v>
      </c>
      <c r="D3280" s="0" t="n">
        <v>0.157942089675602</v>
      </c>
      <c r="E3280" s="7" t="n">
        <v>28.5501608223636</v>
      </c>
      <c r="F3280" s="7" t="n">
        <v>0</v>
      </c>
    </row>
    <row r="3281" customFormat="false" ht="15.8" hidden="false" customHeight="false" outlineLevel="0" collapsed="false">
      <c r="A3281" s="0" t="s">
        <v>1159</v>
      </c>
      <c r="B3281" s="0" t="s">
        <v>738</v>
      </c>
      <c r="C3281" s="0" t="s">
        <v>738</v>
      </c>
      <c r="D3281" s="0" t="n">
        <v>0.15</v>
      </c>
      <c r="E3281" s="7" t="n">
        <v>20</v>
      </c>
      <c r="F3281" s="7" t="n">
        <v>0</v>
      </c>
    </row>
    <row r="3282" customFormat="false" ht="15.8" hidden="false" customHeight="false" outlineLevel="0" collapsed="false">
      <c r="A3282" s="0" t="s">
        <v>1160</v>
      </c>
      <c r="B3282" s="0" t="s">
        <v>155</v>
      </c>
      <c r="C3282" s="0" t="s">
        <v>732</v>
      </c>
      <c r="D3282" s="0" t="n">
        <v>0.41956989264636</v>
      </c>
      <c r="E3282" s="7" t="n">
        <v>112.109565640399</v>
      </c>
      <c r="F3282" s="7" t="n">
        <v>0</v>
      </c>
    </row>
    <row r="3283" customFormat="false" ht="15.8" hidden="false" customHeight="false" outlineLevel="0" collapsed="false">
      <c r="A3283" s="0" t="s">
        <v>1160</v>
      </c>
      <c r="B3283" s="0" t="s">
        <v>155</v>
      </c>
      <c r="C3283" s="0" t="s">
        <v>734</v>
      </c>
      <c r="D3283" s="0" t="n">
        <v>0.0989299424744981</v>
      </c>
      <c r="E3283" s="7" t="n">
        <v>19.5340138995454</v>
      </c>
      <c r="F3283" s="7" t="n">
        <v>0</v>
      </c>
    </row>
    <row r="3284" customFormat="false" ht="15.8" hidden="false" customHeight="false" outlineLevel="0" collapsed="false">
      <c r="A3284" s="0" t="s">
        <v>1160</v>
      </c>
      <c r="B3284" s="0" t="s">
        <v>155</v>
      </c>
      <c r="C3284" s="0" t="s">
        <v>736</v>
      </c>
      <c r="D3284" s="0" t="n">
        <v>0.157942089675602</v>
      </c>
      <c r="E3284" s="7" t="n">
        <v>28.5501608223636</v>
      </c>
      <c r="F3284" s="7" t="n">
        <v>0</v>
      </c>
    </row>
    <row r="3285" customFormat="false" ht="15.8" hidden="false" customHeight="false" outlineLevel="0" collapsed="false">
      <c r="A3285" s="0" t="s">
        <v>1160</v>
      </c>
      <c r="B3285" s="0" t="s">
        <v>738</v>
      </c>
      <c r="C3285" s="0" t="s">
        <v>738</v>
      </c>
      <c r="D3285" s="0" t="n">
        <v>0.15</v>
      </c>
      <c r="E3285" s="7" t="n">
        <v>20</v>
      </c>
      <c r="F3285" s="7" t="n">
        <v>0</v>
      </c>
    </row>
    <row r="3286" customFormat="false" ht="15.8" hidden="false" customHeight="false" outlineLevel="0" collapsed="false">
      <c r="A3286" s="0" t="s">
        <v>1161</v>
      </c>
      <c r="B3286" s="0" t="s">
        <v>155</v>
      </c>
      <c r="C3286" s="0" t="s">
        <v>732</v>
      </c>
      <c r="D3286" s="0" t="n">
        <v>0.41956989264636</v>
      </c>
      <c r="E3286" s="7" t="n">
        <v>112.109565640399</v>
      </c>
      <c r="F3286" s="7" t="n">
        <v>0</v>
      </c>
    </row>
    <row r="3287" customFormat="false" ht="15.8" hidden="false" customHeight="false" outlineLevel="0" collapsed="false">
      <c r="A3287" s="0" t="s">
        <v>1161</v>
      </c>
      <c r="B3287" s="0" t="s">
        <v>155</v>
      </c>
      <c r="C3287" s="0" t="s">
        <v>734</v>
      </c>
      <c r="D3287" s="0" t="n">
        <v>0.0989299424744981</v>
      </c>
      <c r="E3287" s="7" t="n">
        <v>19.5340138995454</v>
      </c>
      <c r="F3287" s="7" t="n">
        <v>0</v>
      </c>
    </row>
    <row r="3288" customFormat="false" ht="15.8" hidden="false" customHeight="false" outlineLevel="0" collapsed="false">
      <c r="A3288" s="0" t="s">
        <v>1161</v>
      </c>
      <c r="B3288" s="0" t="s">
        <v>155</v>
      </c>
      <c r="C3288" s="0" t="s">
        <v>736</v>
      </c>
      <c r="D3288" s="0" t="n">
        <v>0.157942089675602</v>
      </c>
      <c r="E3288" s="7" t="n">
        <v>28.5501608223636</v>
      </c>
      <c r="F3288" s="7" t="n">
        <v>0</v>
      </c>
    </row>
    <row r="3289" customFormat="false" ht="15.8" hidden="false" customHeight="false" outlineLevel="0" collapsed="false">
      <c r="A3289" s="0" t="s">
        <v>1161</v>
      </c>
      <c r="B3289" s="0" t="s">
        <v>738</v>
      </c>
      <c r="C3289" s="0" t="s">
        <v>738</v>
      </c>
      <c r="D3289" s="0" t="n">
        <v>0.15</v>
      </c>
      <c r="E3289" s="7" t="n">
        <v>20</v>
      </c>
      <c r="F3289" s="7" t="n">
        <v>0</v>
      </c>
    </row>
    <row r="3290" customFormat="false" ht="15.8" hidden="false" customHeight="false" outlineLevel="0" collapsed="false">
      <c r="A3290" s="0" t="s">
        <v>1162</v>
      </c>
      <c r="B3290" s="0" t="s">
        <v>155</v>
      </c>
      <c r="C3290" s="0" t="s">
        <v>732</v>
      </c>
      <c r="D3290" s="0" t="n">
        <v>0.41956989264636</v>
      </c>
      <c r="E3290" s="7" t="n">
        <v>112.109565640399</v>
      </c>
      <c r="F3290" s="7" t="n">
        <v>0</v>
      </c>
    </row>
    <row r="3291" customFormat="false" ht="15.8" hidden="false" customHeight="false" outlineLevel="0" collapsed="false">
      <c r="A3291" s="0" t="s">
        <v>1162</v>
      </c>
      <c r="B3291" s="0" t="s">
        <v>155</v>
      </c>
      <c r="C3291" s="0" t="s">
        <v>734</v>
      </c>
      <c r="D3291" s="0" t="n">
        <v>0.0989299424744981</v>
      </c>
      <c r="E3291" s="7" t="n">
        <v>19.5340138995454</v>
      </c>
      <c r="F3291" s="7" t="n">
        <v>0</v>
      </c>
    </row>
    <row r="3292" customFormat="false" ht="15.8" hidden="false" customHeight="false" outlineLevel="0" collapsed="false">
      <c r="A3292" s="0" t="s">
        <v>1162</v>
      </c>
      <c r="B3292" s="0" t="s">
        <v>155</v>
      </c>
      <c r="C3292" s="0" t="s">
        <v>736</v>
      </c>
      <c r="D3292" s="0" t="n">
        <v>0.157942089675602</v>
      </c>
      <c r="E3292" s="7" t="n">
        <v>28.5501608223636</v>
      </c>
      <c r="F3292" s="7" t="n">
        <v>0</v>
      </c>
    </row>
    <row r="3293" customFormat="false" ht="15.8" hidden="false" customHeight="false" outlineLevel="0" collapsed="false">
      <c r="A3293" s="0" t="s">
        <v>1162</v>
      </c>
      <c r="B3293" s="0" t="s">
        <v>738</v>
      </c>
      <c r="C3293" s="0" t="s">
        <v>738</v>
      </c>
      <c r="D3293" s="0" t="n">
        <v>0.15</v>
      </c>
      <c r="E3293" s="7" t="n">
        <v>20</v>
      </c>
      <c r="F3293" s="7" t="n">
        <v>0</v>
      </c>
    </row>
    <row r="3294" customFormat="false" ht="15.8" hidden="false" customHeight="false" outlineLevel="0" collapsed="false">
      <c r="A3294" s="0" t="s">
        <v>1163</v>
      </c>
      <c r="B3294" s="0" t="s">
        <v>155</v>
      </c>
      <c r="C3294" s="0" t="s">
        <v>732</v>
      </c>
      <c r="D3294" s="0" t="n">
        <v>0.41956989264636</v>
      </c>
      <c r="E3294" s="7" t="n">
        <v>112.109565640399</v>
      </c>
      <c r="F3294" s="7" t="n">
        <v>0</v>
      </c>
    </row>
    <row r="3295" customFormat="false" ht="15.8" hidden="false" customHeight="false" outlineLevel="0" collapsed="false">
      <c r="A3295" s="0" t="s">
        <v>1163</v>
      </c>
      <c r="B3295" s="0" t="s">
        <v>155</v>
      </c>
      <c r="C3295" s="0" t="s">
        <v>734</v>
      </c>
      <c r="D3295" s="0" t="n">
        <v>0.0989299424744981</v>
      </c>
      <c r="E3295" s="7" t="n">
        <v>19.5340138995454</v>
      </c>
      <c r="F3295" s="7" t="n">
        <v>0</v>
      </c>
    </row>
    <row r="3296" customFormat="false" ht="15.8" hidden="false" customHeight="false" outlineLevel="0" collapsed="false">
      <c r="A3296" s="0" t="s">
        <v>1163</v>
      </c>
      <c r="B3296" s="0" t="s">
        <v>155</v>
      </c>
      <c r="C3296" s="0" t="s">
        <v>736</v>
      </c>
      <c r="D3296" s="0" t="n">
        <v>0.157942089675602</v>
      </c>
      <c r="E3296" s="7" t="n">
        <v>28.5501608223636</v>
      </c>
      <c r="F3296" s="7" t="n">
        <v>0</v>
      </c>
    </row>
    <row r="3297" customFormat="false" ht="15.8" hidden="false" customHeight="false" outlineLevel="0" collapsed="false">
      <c r="A3297" s="0" t="s">
        <v>1163</v>
      </c>
      <c r="B3297" s="0" t="s">
        <v>738</v>
      </c>
      <c r="C3297" s="0" t="s">
        <v>738</v>
      </c>
      <c r="D3297" s="0" t="n">
        <v>0.15</v>
      </c>
      <c r="E3297" s="7" t="n">
        <v>20</v>
      </c>
      <c r="F3297" s="7" t="n">
        <v>0</v>
      </c>
    </row>
    <row r="3298" customFormat="false" ht="15.8" hidden="false" customHeight="false" outlineLevel="0" collapsed="false">
      <c r="A3298" s="0" t="s">
        <v>585</v>
      </c>
      <c r="B3298" s="0" t="s">
        <v>155</v>
      </c>
      <c r="C3298" s="0" t="s">
        <v>734</v>
      </c>
      <c r="D3298" s="0" t="n">
        <v>0.41671081425541</v>
      </c>
      <c r="E3298" s="7" t="n">
        <v>19.619848</v>
      </c>
      <c r="F3298" s="7" t="n">
        <v>154.72702629</v>
      </c>
    </row>
    <row r="3299" customFormat="false" ht="15.8" hidden="false" customHeight="false" outlineLevel="0" collapsed="false">
      <c r="A3299" s="0" t="s">
        <v>585</v>
      </c>
      <c r="B3299" s="0" t="s">
        <v>239</v>
      </c>
      <c r="C3299" s="0" t="s">
        <v>735</v>
      </c>
      <c r="D3299" s="0" t="n">
        <v>0.0535480870809238</v>
      </c>
      <c r="E3299" s="7" t="n">
        <v>23.5438176</v>
      </c>
      <c r="F3299" s="7" t="n">
        <v>0</v>
      </c>
    </row>
    <row r="3300" customFormat="false" ht="15.8" hidden="false" customHeight="false" outlineLevel="0" collapsed="false">
      <c r="A3300" s="0" t="s">
        <v>585</v>
      </c>
      <c r="B3300" s="0" t="s">
        <v>155</v>
      </c>
      <c r="C3300" s="0" t="s">
        <v>736</v>
      </c>
      <c r="D3300" s="0" t="n">
        <v>0.583395139957575</v>
      </c>
      <c r="E3300" s="7" t="n">
        <v>26.344104955</v>
      </c>
      <c r="F3300" s="7" t="n">
        <v>551.58749926875</v>
      </c>
    </row>
    <row r="3301" customFormat="false" ht="15.8" hidden="false" customHeight="false" outlineLevel="0" collapsed="false">
      <c r="A3301" s="0" t="s">
        <v>585</v>
      </c>
      <c r="B3301" s="0" t="s">
        <v>239</v>
      </c>
      <c r="C3301" s="0" t="s">
        <v>737</v>
      </c>
      <c r="D3301" s="0" t="n">
        <v>0.0749673219132933</v>
      </c>
      <c r="E3301" s="7" t="n">
        <v>23.5438176</v>
      </c>
      <c r="F3301" s="7" t="n">
        <v>0</v>
      </c>
    </row>
    <row r="3302" customFormat="false" ht="15.8" hidden="false" customHeight="false" outlineLevel="0" collapsed="false">
      <c r="A3302" s="0" t="s">
        <v>585</v>
      </c>
      <c r="B3302" s="0" t="s">
        <v>155</v>
      </c>
      <c r="C3302" s="0" t="s">
        <v>732</v>
      </c>
      <c r="D3302" s="0" t="n">
        <v>0.771686693065575</v>
      </c>
      <c r="E3302" s="7" t="n">
        <v>113.646001457352</v>
      </c>
      <c r="F3302" s="7" t="n">
        <v>5310.33749926875</v>
      </c>
    </row>
    <row r="3303" customFormat="false" ht="15.8" hidden="false" customHeight="false" outlineLevel="0" collapsed="false">
      <c r="A3303" s="0" t="s">
        <v>585</v>
      </c>
      <c r="B3303" s="0" t="s">
        <v>239</v>
      </c>
      <c r="C3303" s="0" t="s">
        <v>733</v>
      </c>
      <c r="D3303" s="0" t="n">
        <v>0.0892468118015396</v>
      </c>
      <c r="E3303" s="7" t="n">
        <v>23.5438176</v>
      </c>
      <c r="F3303" s="7" t="n">
        <v>0</v>
      </c>
    </row>
    <row r="3304" customFormat="false" ht="15.8" hidden="false" customHeight="false" outlineLevel="0" collapsed="false">
      <c r="A3304" s="0" t="s">
        <v>585</v>
      </c>
      <c r="B3304" s="0" t="s">
        <v>738</v>
      </c>
      <c r="C3304" s="0" t="s">
        <v>738</v>
      </c>
      <c r="D3304" s="0" t="n">
        <v>0.15</v>
      </c>
      <c r="E3304" s="7" t="n">
        <v>20</v>
      </c>
      <c r="F3304" s="7" t="n">
        <v>0</v>
      </c>
    </row>
    <row r="3305" customFormat="false" ht="15.8" hidden="false" customHeight="false" outlineLevel="0" collapsed="false">
      <c r="A3305" s="0" t="s">
        <v>1164</v>
      </c>
      <c r="B3305" s="0" t="s">
        <v>155</v>
      </c>
      <c r="C3305" s="0" t="s">
        <v>732</v>
      </c>
      <c r="D3305" s="0" t="n">
        <v>0.41956989264636</v>
      </c>
      <c r="E3305" s="7" t="n">
        <v>112.109565640399</v>
      </c>
      <c r="F3305" s="7" t="n">
        <v>0</v>
      </c>
    </row>
    <row r="3306" customFormat="false" ht="15.8" hidden="false" customHeight="false" outlineLevel="0" collapsed="false">
      <c r="A3306" s="0" t="s">
        <v>1164</v>
      </c>
      <c r="B3306" s="0" t="s">
        <v>155</v>
      </c>
      <c r="C3306" s="0" t="s">
        <v>734</v>
      </c>
      <c r="D3306" s="0" t="n">
        <v>0.0989299424744981</v>
      </c>
      <c r="E3306" s="7" t="n">
        <v>19.5340138995454</v>
      </c>
      <c r="F3306" s="7" t="n">
        <v>0</v>
      </c>
    </row>
    <row r="3307" customFormat="false" ht="15.8" hidden="false" customHeight="false" outlineLevel="0" collapsed="false">
      <c r="A3307" s="0" t="s">
        <v>1164</v>
      </c>
      <c r="B3307" s="0" t="s">
        <v>155</v>
      </c>
      <c r="C3307" s="0" t="s">
        <v>736</v>
      </c>
      <c r="D3307" s="0" t="n">
        <v>0.157942089675602</v>
      </c>
      <c r="E3307" s="7" t="n">
        <v>28.5501608223636</v>
      </c>
      <c r="F3307" s="7" t="n">
        <v>0</v>
      </c>
    </row>
    <row r="3308" customFormat="false" ht="15.8" hidden="false" customHeight="false" outlineLevel="0" collapsed="false">
      <c r="A3308" s="0" t="s">
        <v>1164</v>
      </c>
      <c r="B3308" s="0" t="s">
        <v>738</v>
      </c>
      <c r="C3308" s="0" t="s">
        <v>738</v>
      </c>
      <c r="D3308" s="0" t="n">
        <v>0.15</v>
      </c>
      <c r="E3308" s="7" t="n">
        <v>20</v>
      </c>
      <c r="F3308" s="7" t="n">
        <v>0</v>
      </c>
    </row>
    <row r="3309" customFormat="false" ht="15.8" hidden="false" customHeight="false" outlineLevel="0" collapsed="false">
      <c r="A3309" s="0" t="s">
        <v>1165</v>
      </c>
      <c r="B3309" s="0" t="s">
        <v>155</v>
      </c>
      <c r="C3309" s="0" t="s">
        <v>732</v>
      </c>
      <c r="D3309" s="0" t="n">
        <v>0.41956989264636</v>
      </c>
      <c r="E3309" s="7" t="n">
        <v>112.109565640399</v>
      </c>
      <c r="F3309" s="7" t="n">
        <v>0</v>
      </c>
    </row>
    <row r="3310" customFormat="false" ht="15.8" hidden="false" customHeight="false" outlineLevel="0" collapsed="false">
      <c r="A3310" s="0" t="s">
        <v>1165</v>
      </c>
      <c r="B3310" s="0" t="s">
        <v>155</v>
      </c>
      <c r="C3310" s="0" t="s">
        <v>734</v>
      </c>
      <c r="D3310" s="0" t="n">
        <v>0.0989299424744981</v>
      </c>
      <c r="E3310" s="7" t="n">
        <v>19.5340138995454</v>
      </c>
      <c r="F3310" s="7" t="n">
        <v>0</v>
      </c>
    </row>
    <row r="3311" customFormat="false" ht="15.8" hidden="false" customHeight="false" outlineLevel="0" collapsed="false">
      <c r="A3311" s="0" t="s">
        <v>1165</v>
      </c>
      <c r="B3311" s="0" t="s">
        <v>155</v>
      </c>
      <c r="C3311" s="0" t="s">
        <v>736</v>
      </c>
      <c r="D3311" s="0" t="n">
        <v>0.157942089675602</v>
      </c>
      <c r="E3311" s="7" t="n">
        <v>28.5501608223636</v>
      </c>
      <c r="F3311" s="7" t="n">
        <v>0</v>
      </c>
    </row>
    <row r="3312" customFormat="false" ht="15.8" hidden="false" customHeight="false" outlineLevel="0" collapsed="false">
      <c r="A3312" s="0" t="s">
        <v>1165</v>
      </c>
      <c r="B3312" s="0" t="s">
        <v>738</v>
      </c>
      <c r="C3312" s="0" t="s">
        <v>738</v>
      </c>
      <c r="D3312" s="0" t="n">
        <v>0.15</v>
      </c>
      <c r="E3312" s="7" t="n">
        <v>20</v>
      </c>
      <c r="F3312" s="7" t="n">
        <v>0</v>
      </c>
    </row>
    <row r="3313" customFormat="false" ht="15.8" hidden="false" customHeight="false" outlineLevel="0" collapsed="false">
      <c r="A3313" s="0" t="s">
        <v>1166</v>
      </c>
      <c r="B3313" s="0" t="s">
        <v>155</v>
      </c>
      <c r="C3313" s="0" t="s">
        <v>732</v>
      </c>
      <c r="D3313" s="0" t="n">
        <v>0.41956989264636</v>
      </c>
      <c r="E3313" s="7" t="n">
        <v>112.109565640399</v>
      </c>
      <c r="F3313" s="7" t="n">
        <v>0</v>
      </c>
    </row>
    <row r="3314" customFormat="false" ht="15.8" hidden="false" customHeight="false" outlineLevel="0" collapsed="false">
      <c r="A3314" s="0" t="s">
        <v>1166</v>
      </c>
      <c r="B3314" s="0" t="s">
        <v>155</v>
      </c>
      <c r="C3314" s="0" t="s">
        <v>734</v>
      </c>
      <c r="D3314" s="0" t="n">
        <v>0.0989299424744981</v>
      </c>
      <c r="E3314" s="7" t="n">
        <v>19.5340138995454</v>
      </c>
      <c r="F3314" s="7" t="n">
        <v>0</v>
      </c>
    </row>
    <row r="3315" customFormat="false" ht="15.8" hidden="false" customHeight="false" outlineLevel="0" collapsed="false">
      <c r="A3315" s="0" t="s">
        <v>1166</v>
      </c>
      <c r="B3315" s="0" t="s">
        <v>155</v>
      </c>
      <c r="C3315" s="0" t="s">
        <v>736</v>
      </c>
      <c r="D3315" s="0" t="n">
        <v>0.157942089675602</v>
      </c>
      <c r="E3315" s="7" t="n">
        <v>28.5501608223636</v>
      </c>
      <c r="F3315" s="7" t="n">
        <v>0</v>
      </c>
    </row>
    <row r="3316" customFormat="false" ht="15.8" hidden="false" customHeight="false" outlineLevel="0" collapsed="false">
      <c r="A3316" s="0" t="s">
        <v>1166</v>
      </c>
      <c r="B3316" s="0" t="s">
        <v>738</v>
      </c>
      <c r="C3316" s="0" t="s">
        <v>738</v>
      </c>
      <c r="D3316" s="0" t="n">
        <v>0.15</v>
      </c>
      <c r="E3316" s="7" t="n">
        <v>20</v>
      </c>
      <c r="F3316" s="7" t="n">
        <v>0</v>
      </c>
    </row>
    <row r="3317" customFormat="false" ht="15.8" hidden="false" customHeight="false" outlineLevel="0" collapsed="false">
      <c r="A3317" s="0" t="s">
        <v>1167</v>
      </c>
      <c r="B3317" s="0" t="s">
        <v>155</v>
      </c>
      <c r="C3317" s="0" t="s">
        <v>732</v>
      </c>
      <c r="D3317" s="0" t="n">
        <v>0.41956989264636</v>
      </c>
      <c r="E3317" s="7" t="n">
        <v>112.109565640399</v>
      </c>
      <c r="F3317" s="7" t="n">
        <v>0</v>
      </c>
    </row>
    <row r="3318" customFormat="false" ht="15.8" hidden="false" customHeight="false" outlineLevel="0" collapsed="false">
      <c r="A3318" s="0" t="s">
        <v>1167</v>
      </c>
      <c r="B3318" s="0" t="s">
        <v>155</v>
      </c>
      <c r="C3318" s="0" t="s">
        <v>734</v>
      </c>
      <c r="D3318" s="0" t="n">
        <v>0.0989299424744981</v>
      </c>
      <c r="E3318" s="7" t="n">
        <v>19.5340138995454</v>
      </c>
      <c r="F3318" s="7" t="n">
        <v>0</v>
      </c>
    </row>
    <row r="3319" customFormat="false" ht="15.8" hidden="false" customHeight="false" outlineLevel="0" collapsed="false">
      <c r="A3319" s="0" t="s">
        <v>1167</v>
      </c>
      <c r="B3319" s="0" t="s">
        <v>155</v>
      </c>
      <c r="C3319" s="0" t="s">
        <v>736</v>
      </c>
      <c r="D3319" s="0" t="n">
        <v>0.157942089675602</v>
      </c>
      <c r="E3319" s="7" t="n">
        <v>28.5501608223636</v>
      </c>
      <c r="F3319" s="7" t="n">
        <v>0</v>
      </c>
    </row>
    <row r="3320" customFormat="false" ht="15.8" hidden="false" customHeight="false" outlineLevel="0" collapsed="false">
      <c r="A3320" s="0" t="s">
        <v>1167</v>
      </c>
      <c r="B3320" s="0" t="s">
        <v>738</v>
      </c>
      <c r="C3320" s="0" t="s">
        <v>738</v>
      </c>
      <c r="D3320" s="0" t="n">
        <v>0.15</v>
      </c>
      <c r="E3320" s="7" t="n">
        <v>20</v>
      </c>
      <c r="F3320" s="7" t="n">
        <v>0</v>
      </c>
    </row>
    <row r="3321" customFormat="false" ht="15.8" hidden="false" customHeight="false" outlineLevel="0" collapsed="false">
      <c r="A3321" s="0" t="s">
        <v>1168</v>
      </c>
      <c r="B3321" s="0" t="s">
        <v>155</v>
      </c>
      <c r="C3321" s="0" t="s">
        <v>732</v>
      </c>
      <c r="D3321" s="0" t="n">
        <v>0.41956989264636</v>
      </c>
      <c r="E3321" s="7" t="n">
        <v>112.109565640399</v>
      </c>
      <c r="F3321" s="7" t="n">
        <v>0</v>
      </c>
    </row>
    <row r="3322" customFormat="false" ht="15.8" hidden="false" customHeight="false" outlineLevel="0" collapsed="false">
      <c r="A3322" s="0" t="s">
        <v>1168</v>
      </c>
      <c r="B3322" s="0" t="s">
        <v>155</v>
      </c>
      <c r="C3322" s="0" t="s">
        <v>734</v>
      </c>
      <c r="D3322" s="0" t="n">
        <v>0.0989299424744981</v>
      </c>
      <c r="E3322" s="7" t="n">
        <v>19.5340138995454</v>
      </c>
      <c r="F3322" s="7" t="n">
        <v>0</v>
      </c>
    </row>
    <row r="3323" customFormat="false" ht="15.8" hidden="false" customHeight="false" outlineLevel="0" collapsed="false">
      <c r="A3323" s="0" t="s">
        <v>1168</v>
      </c>
      <c r="B3323" s="0" t="s">
        <v>155</v>
      </c>
      <c r="C3323" s="0" t="s">
        <v>736</v>
      </c>
      <c r="D3323" s="0" t="n">
        <v>0.157942089675602</v>
      </c>
      <c r="E3323" s="7" t="n">
        <v>28.5501608223636</v>
      </c>
      <c r="F3323" s="7" t="n">
        <v>0</v>
      </c>
    </row>
    <row r="3324" customFormat="false" ht="15.8" hidden="false" customHeight="false" outlineLevel="0" collapsed="false">
      <c r="A3324" s="0" t="s">
        <v>1168</v>
      </c>
      <c r="B3324" s="0" t="s">
        <v>738</v>
      </c>
      <c r="C3324" s="0" t="s">
        <v>738</v>
      </c>
      <c r="D3324" s="0" t="n">
        <v>0.15</v>
      </c>
      <c r="E3324" s="7" t="n">
        <v>20</v>
      </c>
      <c r="F3324" s="7" t="n">
        <v>0</v>
      </c>
    </row>
    <row r="3325" customFormat="false" ht="15.8" hidden="false" customHeight="false" outlineLevel="0" collapsed="false">
      <c r="A3325" s="0" t="s">
        <v>587</v>
      </c>
      <c r="B3325" s="0" t="s">
        <v>155</v>
      </c>
      <c r="C3325" s="0" t="s">
        <v>734</v>
      </c>
      <c r="D3325" s="0" t="n">
        <v>0.175631101944878</v>
      </c>
      <c r="E3325" s="7" t="n">
        <v>31.359538</v>
      </c>
      <c r="F3325" s="7" t="n">
        <v>247.3091565525</v>
      </c>
    </row>
    <row r="3326" customFormat="false" ht="15.8" hidden="false" customHeight="false" outlineLevel="0" collapsed="false">
      <c r="A3326" s="0" t="s">
        <v>587</v>
      </c>
      <c r="B3326" s="0" t="s">
        <v>239</v>
      </c>
      <c r="C3326" s="0" t="s">
        <v>735</v>
      </c>
      <c r="D3326" s="0" t="n">
        <v>0.0766010078498155</v>
      </c>
      <c r="E3326" s="7" t="n">
        <v>37.6314456</v>
      </c>
      <c r="F3326" s="7" t="n">
        <v>0</v>
      </c>
    </row>
    <row r="3327" customFormat="false" ht="15.8" hidden="false" customHeight="false" outlineLevel="0" collapsed="false">
      <c r="A3327" s="0" t="s">
        <v>587</v>
      </c>
      <c r="B3327" s="0" t="s">
        <v>155</v>
      </c>
      <c r="C3327" s="0" t="s">
        <v>736</v>
      </c>
      <c r="D3327" s="0" t="n">
        <v>0.29952591029359</v>
      </c>
      <c r="E3327" s="7" t="n">
        <v>52.85507596</v>
      </c>
      <c r="F3327" s="7" t="n">
        <v>881.6342142375</v>
      </c>
    </row>
    <row r="3328" customFormat="false" ht="15.8" hidden="false" customHeight="false" outlineLevel="0" collapsed="false">
      <c r="A3328" s="0" t="s">
        <v>587</v>
      </c>
      <c r="B3328" s="0" t="s">
        <v>239</v>
      </c>
      <c r="C3328" s="0" t="s">
        <v>737</v>
      </c>
      <c r="D3328" s="0" t="n">
        <v>0.130637377728367</v>
      </c>
      <c r="E3328" s="7" t="n">
        <v>57.47348064</v>
      </c>
      <c r="F3328" s="7" t="n">
        <v>0</v>
      </c>
    </row>
    <row r="3329" customFormat="false" ht="15.8" hidden="false" customHeight="false" outlineLevel="0" collapsed="false">
      <c r="A3329" s="0" t="s">
        <v>587</v>
      </c>
      <c r="B3329" s="0" t="s">
        <v>155</v>
      </c>
      <c r="C3329" s="0" t="s">
        <v>732</v>
      </c>
      <c r="D3329" s="0" t="n">
        <v>0.756378561347449</v>
      </c>
      <c r="E3329" s="7" t="n">
        <v>149.86573504386</v>
      </c>
      <c r="F3329" s="7" t="n">
        <v>5640.3842142375</v>
      </c>
    </row>
    <row r="3330" customFormat="false" ht="15.8" hidden="false" customHeight="false" outlineLevel="0" collapsed="false">
      <c r="A3330" s="0" t="s">
        <v>587</v>
      </c>
      <c r="B3330" s="0" t="s">
        <v>239</v>
      </c>
      <c r="C3330" s="0" t="s">
        <v>733</v>
      </c>
      <c r="D3330" s="0" t="n">
        <v>0.296903131200835</v>
      </c>
      <c r="E3330" s="7" t="n">
        <v>57.47348064</v>
      </c>
      <c r="F3330" s="7" t="n">
        <v>0</v>
      </c>
    </row>
    <row r="3331" customFormat="false" ht="15.8" hidden="false" customHeight="false" outlineLevel="0" collapsed="false">
      <c r="A3331" s="0" t="s">
        <v>587</v>
      </c>
      <c r="B3331" s="0" t="s">
        <v>738</v>
      </c>
      <c r="C3331" s="0" t="s">
        <v>738</v>
      </c>
      <c r="D3331" s="0" t="n">
        <v>0.15</v>
      </c>
      <c r="E3331" s="7" t="n">
        <v>20</v>
      </c>
      <c r="F3331" s="7" t="n">
        <v>0</v>
      </c>
    </row>
    <row r="3332" customFormat="false" ht="15.8" hidden="false" customHeight="false" outlineLevel="0" collapsed="false">
      <c r="A3332" s="0" t="s">
        <v>1169</v>
      </c>
      <c r="B3332" s="0" t="s">
        <v>155</v>
      </c>
      <c r="C3332" s="0" t="s">
        <v>732</v>
      </c>
      <c r="D3332" s="0" t="n">
        <v>0.41956989264636</v>
      </c>
      <c r="E3332" s="7" t="n">
        <v>112.109565640399</v>
      </c>
      <c r="F3332" s="7" t="n">
        <v>0</v>
      </c>
    </row>
    <row r="3333" customFormat="false" ht="15.8" hidden="false" customHeight="false" outlineLevel="0" collapsed="false">
      <c r="A3333" s="0" t="s">
        <v>1169</v>
      </c>
      <c r="B3333" s="0" t="s">
        <v>155</v>
      </c>
      <c r="C3333" s="0" t="s">
        <v>734</v>
      </c>
      <c r="D3333" s="0" t="n">
        <v>0.0989299424744981</v>
      </c>
      <c r="E3333" s="7" t="n">
        <v>19.5340138995454</v>
      </c>
      <c r="F3333" s="7" t="n">
        <v>0</v>
      </c>
    </row>
    <row r="3334" customFormat="false" ht="15.8" hidden="false" customHeight="false" outlineLevel="0" collapsed="false">
      <c r="A3334" s="0" t="s">
        <v>1169</v>
      </c>
      <c r="B3334" s="0" t="s">
        <v>155</v>
      </c>
      <c r="C3334" s="0" t="s">
        <v>736</v>
      </c>
      <c r="D3334" s="0" t="n">
        <v>0.157942089675602</v>
      </c>
      <c r="E3334" s="7" t="n">
        <v>28.5501608223636</v>
      </c>
      <c r="F3334" s="7" t="n">
        <v>0</v>
      </c>
    </row>
    <row r="3335" customFormat="false" ht="15.8" hidden="false" customHeight="false" outlineLevel="0" collapsed="false">
      <c r="A3335" s="0" t="s">
        <v>1169</v>
      </c>
      <c r="B3335" s="0" t="s">
        <v>738</v>
      </c>
      <c r="C3335" s="0" t="s">
        <v>738</v>
      </c>
      <c r="D3335" s="0" t="n">
        <v>0.15</v>
      </c>
      <c r="E3335" s="7" t="n">
        <v>20</v>
      </c>
      <c r="F3335" s="7" t="n">
        <v>0</v>
      </c>
    </row>
    <row r="3336" customFormat="false" ht="15.8" hidden="false" customHeight="false" outlineLevel="0" collapsed="false">
      <c r="A3336" s="0" t="s">
        <v>1170</v>
      </c>
      <c r="B3336" s="0" t="s">
        <v>155</v>
      </c>
      <c r="C3336" s="0" t="s">
        <v>732</v>
      </c>
      <c r="D3336" s="0" t="n">
        <v>0.41956989264636</v>
      </c>
      <c r="E3336" s="7" t="n">
        <v>112.109565640399</v>
      </c>
      <c r="F3336" s="7" t="n">
        <v>0</v>
      </c>
    </row>
    <row r="3337" customFormat="false" ht="15.8" hidden="false" customHeight="false" outlineLevel="0" collapsed="false">
      <c r="A3337" s="0" t="s">
        <v>1170</v>
      </c>
      <c r="B3337" s="0" t="s">
        <v>155</v>
      </c>
      <c r="C3337" s="0" t="s">
        <v>734</v>
      </c>
      <c r="D3337" s="0" t="n">
        <v>0.0989299424744981</v>
      </c>
      <c r="E3337" s="7" t="n">
        <v>19.5340138995454</v>
      </c>
      <c r="F3337" s="7" t="n">
        <v>0</v>
      </c>
    </row>
    <row r="3338" customFormat="false" ht="15.8" hidden="false" customHeight="false" outlineLevel="0" collapsed="false">
      <c r="A3338" s="0" t="s">
        <v>1170</v>
      </c>
      <c r="B3338" s="0" t="s">
        <v>155</v>
      </c>
      <c r="C3338" s="0" t="s">
        <v>736</v>
      </c>
      <c r="D3338" s="0" t="n">
        <v>0.157942089675602</v>
      </c>
      <c r="E3338" s="7" t="n">
        <v>28.5501608223636</v>
      </c>
      <c r="F3338" s="7" t="n">
        <v>0</v>
      </c>
    </row>
    <row r="3339" customFormat="false" ht="15.8" hidden="false" customHeight="false" outlineLevel="0" collapsed="false">
      <c r="A3339" s="0" t="s">
        <v>1170</v>
      </c>
      <c r="B3339" s="0" t="s">
        <v>738</v>
      </c>
      <c r="C3339" s="0" t="s">
        <v>738</v>
      </c>
      <c r="D3339" s="0" t="n">
        <v>0.15</v>
      </c>
      <c r="E3339" s="7" t="n">
        <v>20</v>
      </c>
      <c r="F3339" s="7" t="n">
        <v>0</v>
      </c>
    </row>
    <row r="3340" customFormat="false" ht="15.8" hidden="false" customHeight="false" outlineLevel="0" collapsed="false">
      <c r="A3340" s="0" t="s">
        <v>1171</v>
      </c>
      <c r="B3340" s="0" t="s">
        <v>155</v>
      </c>
      <c r="C3340" s="0" t="s">
        <v>732</v>
      </c>
      <c r="D3340" s="0" t="n">
        <v>0.41956989264636</v>
      </c>
      <c r="E3340" s="7" t="n">
        <v>112.109565640399</v>
      </c>
      <c r="F3340" s="7" t="n">
        <v>0</v>
      </c>
    </row>
    <row r="3341" customFormat="false" ht="15.8" hidden="false" customHeight="false" outlineLevel="0" collapsed="false">
      <c r="A3341" s="0" t="s">
        <v>1171</v>
      </c>
      <c r="B3341" s="0" t="s">
        <v>155</v>
      </c>
      <c r="C3341" s="0" t="s">
        <v>734</v>
      </c>
      <c r="D3341" s="0" t="n">
        <v>0.0989299424744981</v>
      </c>
      <c r="E3341" s="7" t="n">
        <v>19.5340138995454</v>
      </c>
      <c r="F3341" s="7" t="n">
        <v>0</v>
      </c>
    </row>
    <row r="3342" customFormat="false" ht="15.8" hidden="false" customHeight="false" outlineLevel="0" collapsed="false">
      <c r="A3342" s="0" t="s">
        <v>1171</v>
      </c>
      <c r="B3342" s="0" t="s">
        <v>155</v>
      </c>
      <c r="C3342" s="0" t="s">
        <v>736</v>
      </c>
      <c r="D3342" s="0" t="n">
        <v>0.157942089675602</v>
      </c>
      <c r="E3342" s="7" t="n">
        <v>28.5501608223636</v>
      </c>
      <c r="F3342" s="7" t="n">
        <v>0</v>
      </c>
    </row>
    <row r="3343" customFormat="false" ht="15.8" hidden="false" customHeight="false" outlineLevel="0" collapsed="false">
      <c r="A3343" s="0" t="s">
        <v>1171</v>
      </c>
      <c r="B3343" s="0" t="s">
        <v>738</v>
      </c>
      <c r="C3343" s="0" t="s">
        <v>738</v>
      </c>
      <c r="D3343" s="0" t="n">
        <v>0.15</v>
      </c>
      <c r="E3343" s="7" t="n">
        <v>20</v>
      </c>
      <c r="F3343" s="7" t="n">
        <v>0</v>
      </c>
    </row>
    <row r="3344" customFormat="false" ht="15.8" hidden="false" customHeight="false" outlineLevel="0" collapsed="false">
      <c r="A3344" s="0" t="s">
        <v>1172</v>
      </c>
      <c r="B3344" s="0" t="s">
        <v>155</v>
      </c>
      <c r="C3344" s="0" t="s">
        <v>732</v>
      </c>
      <c r="D3344" s="0" t="n">
        <v>0.41956989264636</v>
      </c>
      <c r="E3344" s="7" t="n">
        <v>112.109565640399</v>
      </c>
      <c r="F3344" s="7" t="n">
        <v>0</v>
      </c>
    </row>
    <row r="3345" customFormat="false" ht="15.8" hidden="false" customHeight="false" outlineLevel="0" collapsed="false">
      <c r="A3345" s="0" t="s">
        <v>1172</v>
      </c>
      <c r="B3345" s="0" t="s">
        <v>155</v>
      </c>
      <c r="C3345" s="0" t="s">
        <v>734</v>
      </c>
      <c r="D3345" s="0" t="n">
        <v>0.0989299424744981</v>
      </c>
      <c r="E3345" s="7" t="n">
        <v>19.5340138995454</v>
      </c>
      <c r="F3345" s="7" t="n">
        <v>0</v>
      </c>
    </row>
    <row r="3346" customFormat="false" ht="15.8" hidden="false" customHeight="false" outlineLevel="0" collapsed="false">
      <c r="A3346" s="0" t="s">
        <v>1172</v>
      </c>
      <c r="B3346" s="0" t="s">
        <v>155</v>
      </c>
      <c r="C3346" s="0" t="s">
        <v>736</v>
      </c>
      <c r="D3346" s="0" t="n">
        <v>0.157942089675602</v>
      </c>
      <c r="E3346" s="7" t="n">
        <v>28.5501608223636</v>
      </c>
      <c r="F3346" s="7" t="n">
        <v>0</v>
      </c>
    </row>
    <row r="3347" customFormat="false" ht="15.8" hidden="false" customHeight="false" outlineLevel="0" collapsed="false">
      <c r="A3347" s="0" t="s">
        <v>1172</v>
      </c>
      <c r="B3347" s="0" t="s">
        <v>738</v>
      </c>
      <c r="C3347" s="0" t="s">
        <v>738</v>
      </c>
      <c r="D3347" s="0" t="n">
        <v>0.15</v>
      </c>
      <c r="E3347" s="7" t="n">
        <v>20</v>
      </c>
      <c r="F3347" s="7" t="n">
        <v>0</v>
      </c>
    </row>
    <row r="3348" customFormat="false" ht="15.8" hidden="false" customHeight="false" outlineLevel="0" collapsed="false">
      <c r="A3348" s="0" t="s">
        <v>1173</v>
      </c>
      <c r="B3348" s="0" t="s">
        <v>155</v>
      </c>
      <c r="C3348" s="0" t="s">
        <v>732</v>
      </c>
      <c r="D3348" s="0" t="n">
        <v>0.41956989264636</v>
      </c>
      <c r="E3348" s="7" t="n">
        <v>112.109565640399</v>
      </c>
      <c r="F3348" s="7" t="n">
        <v>0</v>
      </c>
    </row>
    <row r="3349" customFormat="false" ht="15.8" hidden="false" customHeight="false" outlineLevel="0" collapsed="false">
      <c r="A3349" s="0" t="s">
        <v>1173</v>
      </c>
      <c r="B3349" s="0" t="s">
        <v>155</v>
      </c>
      <c r="C3349" s="0" t="s">
        <v>734</v>
      </c>
      <c r="D3349" s="0" t="n">
        <v>0.0989299424744981</v>
      </c>
      <c r="E3349" s="7" t="n">
        <v>19.5340138995454</v>
      </c>
      <c r="F3349" s="7" t="n">
        <v>0</v>
      </c>
    </row>
    <row r="3350" customFormat="false" ht="15.8" hidden="false" customHeight="false" outlineLevel="0" collapsed="false">
      <c r="A3350" s="0" t="s">
        <v>1173</v>
      </c>
      <c r="B3350" s="0" t="s">
        <v>155</v>
      </c>
      <c r="C3350" s="0" t="s">
        <v>736</v>
      </c>
      <c r="D3350" s="0" t="n">
        <v>0.157942089675602</v>
      </c>
      <c r="E3350" s="7" t="n">
        <v>28.5501608223636</v>
      </c>
      <c r="F3350" s="7" t="n">
        <v>0</v>
      </c>
    </row>
    <row r="3351" customFormat="false" ht="15.8" hidden="false" customHeight="false" outlineLevel="0" collapsed="false">
      <c r="A3351" s="0" t="s">
        <v>1173</v>
      </c>
      <c r="B3351" s="0" t="s">
        <v>738</v>
      </c>
      <c r="C3351" s="0" t="s">
        <v>738</v>
      </c>
      <c r="D3351" s="0" t="n">
        <v>0.15</v>
      </c>
      <c r="E3351" s="7" t="n">
        <v>20</v>
      </c>
      <c r="F3351" s="7" t="n">
        <v>0</v>
      </c>
    </row>
    <row r="3352" customFormat="false" ht="15.8" hidden="false" customHeight="false" outlineLevel="0" collapsed="false">
      <c r="A3352" s="0" t="s">
        <v>609</v>
      </c>
      <c r="B3352" s="0" t="s">
        <v>155</v>
      </c>
      <c r="C3352" s="0" t="s">
        <v>734</v>
      </c>
      <c r="D3352" s="0" t="n">
        <v>0.193100477490434</v>
      </c>
      <c r="E3352" s="7" t="n">
        <v>21.5818328</v>
      </c>
      <c r="F3352" s="7" t="n">
        <v>154.72702629</v>
      </c>
    </row>
    <row r="3353" customFormat="false" ht="15.8" hidden="false" customHeight="false" outlineLevel="0" collapsed="false">
      <c r="A3353" s="0" t="s">
        <v>609</v>
      </c>
      <c r="B3353" s="0" t="s">
        <v>239</v>
      </c>
      <c r="C3353" s="0" t="s">
        <v>735</v>
      </c>
      <c r="D3353" s="0" t="n">
        <v>0.0976108176873704</v>
      </c>
      <c r="E3353" s="7" t="n">
        <v>21.5818328</v>
      </c>
      <c r="F3353" s="7" t="n">
        <v>154.72702629</v>
      </c>
    </row>
    <row r="3354" customFormat="false" ht="15.8" hidden="false" customHeight="false" outlineLevel="0" collapsed="false">
      <c r="A3354" s="0" t="s">
        <v>609</v>
      </c>
      <c r="B3354" s="0" t="s">
        <v>155</v>
      </c>
      <c r="C3354" s="0" t="s">
        <v>736</v>
      </c>
      <c r="D3354" s="0" t="n">
        <v>0.329318643782136</v>
      </c>
      <c r="E3354" s="7" t="n">
        <v>28.306089755</v>
      </c>
      <c r="F3354" s="7" t="n">
        <v>551.58749926875</v>
      </c>
    </row>
    <row r="3355" customFormat="false" ht="15.8" hidden="false" customHeight="false" outlineLevel="0" collapsed="false">
      <c r="A3355" s="0" t="s">
        <v>609</v>
      </c>
      <c r="B3355" s="0" t="s">
        <v>239</v>
      </c>
      <c r="C3355" s="0" t="s">
        <v>737</v>
      </c>
      <c r="D3355" s="0" t="n">
        <v>0.16646806117226</v>
      </c>
      <c r="E3355" s="7" t="n">
        <v>21.5818328</v>
      </c>
      <c r="F3355" s="7" t="n">
        <v>154.72702629</v>
      </c>
    </row>
    <row r="3356" customFormat="false" ht="15.8" hidden="false" customHeight="false" outlineLevel="0" collapsed="false">
      <c r="A3356" s="0" t="s">
        <v>609</v>
      </c>
      <c r="B3356" s="0" t="s">
        <v>155</v>
      </c>
      <c r="C3356" s="0" t="s">
        <v>732</v>
      </c>
      <c r="D3356" s="0" t="n">
        <v>0.831612736823576</v>
      </c>
      <c r="E3356" s="7" t="n">
        <v>115.90585272494</v>
      </c>
      <c r="F3356" s="7" t="n">
        <v>551.58749926875</v>
      </c>
    </row>
    <row r="3357" customFormat="false" ht="15.8" hidden="false" customHeight="false" outlineLevel="0" collapsed="false">
      <c r="A3357" s="0" t="s">
        <v>609</v>
      </c>
      <c r="B3357" s="0" t="s">
        <v>239</v>
      </c>
      <c r="C3357" s="0" t="s">
        <v>733</v>
      </c>
      <c r="D3357" s="0" t="n">
        <v>0.378336502664226</v>
      </c>
      <c r="E3357" s="7" t="n">
        <v>31.8927332177244</v>
      </c>
      <c r="F3357" s="7" t="n">
        <v>154.72702629</v>
      </c>
    </row>
    <row r="3358" customFormat="false" ht="15.8" hidden="false" customHeight="false" outlineLevel="0" collapsed="false">
      <c r="A3358" s="0" t="s">
        <v>609</v>
      </c>
      <c r="B3358" s="0" t="s">
        <v>738</v>
      </c>
      <c r="C3358" s="0" t="s">
        <v>738</v>
      </c>
      <c r="D3358" s="0" t="n">
        <v>0.15</v>
      </c>
      <c r="E3358" s="7" t="n">
        <v>20</v>
      </c>
      <c r="F3358" s="7" t="n">
        <v>0</v>
      </c>
    </row>
    <row r="3359" customFormat="false" ht="15.8" hidden="false" customHeight="false" outlineLevel="0" collapsed="false">
      <c r="A3359" s="0" t="s">
        <v>1174</v>
      </c>
      <c r="B3359" s="0" t="s">
        <v>155</v>
      </c>
      <c r="C3359" s="0" t="s">
        <v>732</v>
      </c>
      <c r="D3359" s="0" t="n">
        <v>0.41956989264636</v>
      </c>
      <c r="E3359" s="7" t="n">
        <v>112.109565640399</v>
      </c>
      <c r="F3359" s="7" t="n">
        <v>0</v>
      </c>
    </row>
    <row r="3360" customFormat="false" ht="15.8" hidden="false" customHeight="false" outlineLevel="0" collapsed="false">
      <c r="A3360" s="0" t="s">
        <v>1174</v>
      </c>
      <c r="B3360" s="0" t="s">
        <v>155</v>
      </c>
      <c r="C3360" s="0" t="s">
        <v>734</v>
      </c>
      <c r="D3360" s="0" t="n">
        <v>0.0989299424744981</v>
      </c>
      <c r="E3360" s="7" t="n">
        <v>19.5340138995454</v>
      </c>
      <c r="F3360" s="7" t="n">
        <v>0</v>
      </c>
    </row>
    <row r="3361" customFormat="false" ht="15.8" hidden="false" customHeight="false" outlineLevel="0" collapsed="false">
      <c r="A3361" s="0" t="s">
        <v>1174</v>
      </c>
      <c r="B3361" s="0" t="s">
        <v>155</v>
      </c>
      <c r="C3361" s="0" t="s">
        <v>736</v>
      </c>
      <c r="D3361" s="0" t="n">
        <v>0.157942089675602</v>
      </c>
      <c r="E3361" s="7" t="n">
        <v>28.5501608223636</v>
      </c>
      <c r="F3361" s="7" t="n">
        <v>0</v>
      </c>
    </row>
    <row r="3362" customFormat="false" ht="15.8" hidden="false" customHeight="false" outlineLevel="0" collapsed="false">
      <c r="A3362" s="0" t="s">
        <v>1174</v>
      </c>
      <c r="B3362" s="0" t="s">
        <v>738</v>
      </c>
      <c r="C3362" s="0" t="s">
        <v>738</v>
      </c>
      <c r="D3362" s="0" t="n">
        <v>0.15</v>
      </c>
      <c r="E3362" s="7" t="n">
        <v>20</v>
      </c>
      <c r="F3362" s="7" t="n">
        <v>0</v>
      </c>
    </row>
    <row r="3363" customFormat="false" ht="15.8" hidden="false" customHeight="false" outlineLevel="0" collapsed="false">
      <c r="A3363" s="0" t="s">
        <v>1175</v>
      </c>
      <c r="B3363" s="0" t="s">
        <v>155</v>
      </c>
      <c r="C3363" s="0" t="s">
        <v>732</v>
      </c>
      <c r="D3363" s="0" t="n">
        <v>0.41956989264636</v>
      </c>
      <c r="E3363" s="7" t="n">
        <v>112.109565640399</v>
      </c>
      <c r="F3363" s="7" t="n">
        <v>0</v>
      </c>
    </row>
    <row r="3364" customFormat="false" ht="15.8" hidden="false" customHeight="false" outlineLevel="0" collapsed="false">
      <c r="A3364" s="0" t="s">
        <v>1175</v>
      </c>
      <c r="B3364" s="0" t="s">
        <v>155</v>
      </c>
      <c r="C3364" s="0" t="s">
        <v>734</v>
      </c>
      <c r="D3364" s="0" t="n">
        <v>0.0989299424744981</v>
      </c>
      <c r="E3364" s="7" t="n">
        <v>19.5340138995454</v>
      </c>
      <c r="F3364" s="7" t="n">
        <v>0</v>
      </c>
    </row>
    <row r="3365" customFormat="false" ht="15.8" hidden="false" customHeight="false" outlineLevel="0" collapsed="false">
      <c r="A3365" s="0" t="s">
        <v>1175</v>
      </c>
      <c r="B3365" s="0" t="s">
        <v>155</v>
      </c>
      <c r="C3365" s="0" t="s">
        <v>736</v>
      </c>
      <c r="D3365" s="0" t="n">
        <v>0.157942089675602</v>
      </c>
      <c r="E3365" s="7" t="n">
        <v>28.5501608223636</v>
      </c>
      <c r="F3365" s="7" t="n">
        <v>0</v>
      </c>
    </row>
    <row r="3366" customFormat="false" ht="15.8" hidden="false" customHeight="false" outlineLevel="0" collapsed="false">
      <c r="A3366" s="0" t="s">
        <v>1175</v>
      </c>
      <c r="B3366" s="0" t="s">
        <v>738</v>
      </c>
      <c r="C3366" s="0" t="s">
        <v>738</v>
      </c>
      <c r="D3366" s="0" t="n">
        <v>0.15</v>
      </c>
      <c r="E3366" s="7" t="n">
        <v>20</v>
      </c>
      <c r="F3366" s="7" t="n">
        <v>0</v>
      </c>
    </row>
    <row r="3367" customFormat="false" ht="15.8" hidden="false" customHeight="false" outlineLevel="0" collapsed="false">
      <c r="A3367" s="0" t="s">
        <v>1176</v>
      </c>
      <c r="B3367" s="0" t="s">
        <v>155</v>
      </c>
      <c r="C3367" s="0" t="s">
        <v>732</v>
      </c>
      <c r="D3367" s="0" t="n">
        <v>0.41956989264636</v>
      </c>
      <c r="E3367" s="7" t="n">
        <v>112.109565640399</v>
      </c>
      <c r="F3367" s="7" t="n">
        <v>0</v>
      </c>
    </row>
    <row r="3368" customFormat="false" ht="15.8" hidden="false" customHeight="false" outlineLevel="0" collapsed="false">
      <c r="A3368" s="0" t="s">
        <v>1176</v>
      </c>
      <c r="B3368" s="0" t="s">
        <v>155</v>
      </c>
      <c r="C3368" s="0" t="s">
        <v>734</v>
      </c>
      <c r="D3368" s="0" t="n">
        <v>0.0989299424744981</v>
      </c>
      <c r="E3368" s="7" t="n">
        <v>19.5340138995454</v>
      </c>
      <c r="F3368" s="7" t="n">
        <v>0</v>
      </c>
    </row>
    <row r="3369" customFormat="false" ht="15.8" hidden="false" customHeight="false" outlineLevel="0" collapsed="false">
      <c r="A3369" s="0" t="s">
        <v>1176</v>
      </c>
      <c r="B3369" s="0" t="s">
        <v>155</v>
      </c>
      <c r="C3369" s="0" t="s">
        <v>736</v>
      </c>
      <c r="D3369" s="0" t="n">
        <v>0.157942089675602</v>
      </c>
      <c r="E3369" s="7" t="n">
        <v>28.5501608223636</v>
      </c>
      <c r="F3369" s="7" t="n">
        <v>0</v>
      </c>
    </row>
    <row r="3370" customFormat="false" ht="15.8" hidden="false" customHeight="false" outlineLevel="0" collapsed="false">
      <c r="A3370" s="0" t="s">
        <v>1176</v>
      </c>
      <c r="B3370" s="0" t="s">
        <v>738</v>
      </c>
      <c r="C3370" s="0" t="s">
        <v>738</v>
      </c>
      <c r="D3370" s="0" t="n">
        <v>0.15</v>
      </c>
      <c r="E3370" s="7" t="n">
        <v>20</v>
      </c>
      <c r="F3370" s="7" t="n">
        <v>0</v>
      </c>
    </row>
    <row r="3371" customFormat="false" ht="15.8" hidden="false" customHeight="false" outlineLevel="0" collapsed="false">
      <c r="A3371" s="0" t="s">
        <v>1177</v>
      </c>
      <c r="B3371" s="0" t="s">
        <v>155</v>
      </c>
      <c r="C3371" s="0" t="s">
        <v>732</v>
      </c>
      <c r="D3371" s="0" t="n">
        <v>0.41956989264636</v>
      </c>
      <c r="E3371" s="7" t="n">
        <v>112.109565640399</v>
      </c>
      <c r="F3371" s="7" t="n">
        <v>0</v>
      </c>
    </row>
    <row r="3372" customFormat="false" ht="15.8" hidden="false" customHeight="false" outlineLevel="0" collapsed="false">
      <c r="A3372" s="0" t="s">
        <v>1177</v>
      </c>
      <c r="B3372" s="0" t="s">
        <v>155</v>
      </c>
      <c r="C3372" s="0" t="s">
        <v>734</v>
      </c>
      <c r="D3372" s="0" t="n">
        <v>0.0989299424744981</v>
      </c>
      <c r="E3372" s="7" t="n">
        <v>19.5340138995454</v>
      </c>
      <c r="F3372" s="7" t="n">
        <v>0</v>
      </c>
    </row>
    <row r="3373" customFormat="false" ht="15.8" hidden="false" customHeight="false" outlineLevel="0" collapsed="false">
      <c r="A3373" s="0" t="s">
        <v>1177</v>
      </c>
      <c r="B3373" s="0" t="s">
        <v>155</v>
      </c>
      <c r="C3373" s="0" t="s">
        <v>736</v>
      </c>
      <c r="D3373" s="0" t="n">
        <v>0.157942089675602</v>
      </c>
      <c r="E3373" s="7" t="n">
        <v>28.5501608223636</v>
      </c>
      <c r="F3373" s="7" t="n">
        <v>0</v>
      </c>
    </row>
    <row r="3374" customFormat="false" ht="15.8" hidden="false" customHeight="false" outlineLevel="0" collapsed="false">
      <c r="A3374" s="0" t="s">
        <v>1177</v>
      </c>
      <c r="B3374" s="0" t="s">
        <v>738</v>
      </c>
      <c r="C3374" s="0" t="s">
        <v>738</v>
      </c>
      <c r="D3374" s="0" t="n">
        <v>0.15</v>
      </c>
      <c r="E3374" s="7" t="n">
        <v>20</v>
      </c>
      <c r="F3374" s="7" t="n">
        <v>0</v>
      </c>
    </row>
    <row r="3375" customFormat="false" ht="15.8" hidden="false" customHeight="false" outlineLevel="0" collapsed="false">
      <c r="A3375" s="0" t="s">
        <v>1178</v>
      </c>
      <c r="B3375" s="0" t="s">
        <v>155</v>
      </c>
      <c r="C3375" s="0" t="s">
        <v>732</v>
      </c>
      <c r="D3375" s="0" t="n">
        <v>0.41956989264636</v>
      </c>
      <c r="E3375" s="7" t="n">
        <v>112.109565640399</v>
      </c>
      <c r="F3375" s="7" t="n">
        <v>0</v>
      </c>
    </row>
    <row r="3376" customFormat="false" ht="15.8" hidden="false" customHeight="false" outlineLevel="0" collapsed="false">
      <c r="A3376" s="0" t="s">
        <v>1178</v>
      </c>
      <c r="B3376" s="0" t="s">
        <v>155</v>
      </c>
      <c r="C3376" s="0" t="s">
        <v>734</v>
      </c>
      <c r="D3376" s="0" t="n">
        <v>0.0989299424744981</v>
      </c>
      <c r="E3376" s="7" t="n">
        <v>19.5340138995454</v>
      </c>
      <c r="F3376" s="7" t="n">
        <v>0</v>
      </c>
    </row>
    <row r="3377" customFormat="false" ht="15.8" hidden="false" customHeight="false" outlineLevel="0" collapsed="false">
      <c r="A3377" s="0" t="s">
        <v>1178</v>
      </c>
      <c r="B3377" s="0" t="s">
        <v>155</v>
      </c>
      <c r="C3377" s="0" t="s">
        <v>736</v>
      </c>
      <c r="D3377" s="0" t="n">
        <v>0.157942089675602</v>
      </c>
      <c r="E3377" s="7" t="n">
        <v>28.5501608223636</v>
      </c>
      <c r="F3377" s="7" t="n">
        <v>0</v>
      </c>
    </row>
    <row r="3378" customFormat="false" ht="15.8" hidden="false" customHeight="false" outlineLevel="0" collapsed="false">
      <c r="A3378" s="0" t="s">
        <v>1178</v>
      </c>
      <c r="B3378" s="0" t="s">
        <v>738</v>
      </c>
      <c r="C3378" s="0" t="s">
        <v>738</v>
      </c>
      <c r="D3378" s="0" t="n">
        <v>0.15</v>
      </c>
      <c r="E3378" s="7" t="n">
        <v>20</v>
      </c>
      <c r="F3378" s="7" t="n">
        <v>0</v>
      </c>
    </row>
    <row r="3379" customFormat="false" ht="15.8" hidden="false" customHeight="false" outlineLevel="0" collapsed="false">
      <c r="A3379" s="0" t="s">
        <v>289</v>
      </c>
      <c r="B3379" s="0" t="s">
        <v>155</v>
      </c>
      <c r="C3379" s="0" t="s">
        <v>734</v>
      </c>
      <c r="D3379" s="0" t="n">
        <v>0.0870564419463367</v>
      </c>
      <c r="E3379" s="7" t="n">
        <v>151.2</v>
      </c>
      <c r="F3379" s="7" t="n">
        <v>315.45</v>
      </c>
    </row>
    <row r="3380" customFormat="false" ht="15.8" hidden="false" customHeight="false" outlineLevel="0" collapsed="false">
      <c r="A3380" s="0" t="s">
        <v>289</v>
      </c>
      <c r="B3380" s="0" t="s">
        <v>239</v>
      </c>
      <c r="C3380" s="0" t="s">
        <v>735</v>
      </c>
      <c r="D3380" s="0" t="n">
        <v>0</v>
      </c>
      <c r="E3380" s="7" t="n">
        <v>0</v>
      </c>
      <c r="F3380" s="7" t="n">
        <v>0</v>
      </c>
    </row>
    <row r="3381" customFormat="false" ht="15.8" hidden="false" customHeight="false" outlineLevel="0" collapsed="false">
      <c r="A3381" s="0" t="s">
        <v>289</v>
      </c>
      <c r="B3381" s="0" t="s">
        <v>155</v>
      </c>
      <c r="C3381" s="0" t="s">
        <v>736</v>
      </c>
      <c r="D3381" s="0" t="n">
        <v>0.181367587388201</v>
      </c>
      <c r="E3381" s="7" t="n">
        <v>184.8</v>
      </c>
      <c r="F3381" s="7" t="n">
        <v>1031.55</v>
      </c>
    </row>
    <row r="3382" customFormat="false" ht="15.8" hidden="false" customHeight="false" outlineLevel="0" collapsed="false">
      <c r="A3382" s="0" t="s">
        <v>289</v>
      </c>
      <c r="B3382" s="0" t="s">
        <v>239</v>
      </c>
      <c r="C3382" s="0" t="s">
        <v>737</v>
      </c>
      <c r="D3382" s="0" t="n">
        <v>0</v>
      </c>
      <c r="E3382" s="7" t="n">
        <v>0</v>
      </c>
      <c r="F3382" s="7" t="n">
        <v>0</v>
      </c>
    </row>
    <row r="3383" customFormat="false" ht="15.8" hidden="false" customHeight="false" outlineLevel="0" collapsed="false">
      <c r="A3383" s="0" t="s">
        <v>289</v>
      </c>
      <c r="B3383" s="0" t="s">
        <v>155</v>
      </c>
      <c r="C3383" s="0" t="s">
        <v>732</v>
      </c>
      <c r="D3383" s="0" t="n">
        <v>0.806078166169784</v>
      </c>
      <c r="E3383" s="7" t="n">
        <v>302.416296765748</v>
      </c>
      <c r="F3383" s="7" t="n">
        <v>2290.925</v>
      </c>
    </row>
    <row r="3384" customFormat="false" ht="15.8" hidden="false" customHeight="false" outlineLevel="0" collapsed="false">
      <c r="A3384" s="0" t="s">
        <v>289</v>
      </c>
      <c r="B3384" s="0" t="s">
        <v>239</v>
      </c>
      <c r="C3384" s="0" t="s">
        <v>733</v>
      </c>
      <c r="D3384" s="0" t="n">
        <v>0.35389570241433</v>
      </c>
      <c r="E3384" s="7" t="n">
        <v>34.3786799369223</v>
      </c>
      <c r="F3384" s="7" t="n">
        <v>0</v>
      </c>
    </row>
    <row r="3385" customFormat="false" ht="15.8" hidden="false" customHeight="false" outlineLevel="0" collapsed="false">
      <c r="A3385" s="0" t="s">
        <v>289</v>
      </c>
      <c r="B3385" s="0" t="s">
        <v>738</v>
      </c>
      <c r="C3385" s="0" t="s">
        <v>738</v>
      </c>
      <c r="D3385" s="0" t="n">
        <v>0.15</v>
      </c>
      <c r="E3385" s="7" t="n">
        <v>20</v>
      </c>
      <c r="F3385" s="7" t="n">
        <v>0</v>
      </c>
    </row>
    <row r="3386" customFormat="false" ht="15.8" hidden="false" customHeight="false" outlineLevel="0" collapsed="false">
      <c r="A3386" s="0" t="s">
        <v>492</v>
      </c>
      <c r="B3386" s="0" t="s">
        <v>155</v>
      </c>
      <c r="C3386" s="0" t="s">
        <v>734</v>
      </c>
      <c r="D3386" s="0" t="n">
        <v>0.0867023383324557</v>
      </c>
      <c r="E3386" s="7" t="n">
        <v>151.2</v>
      </c>
      <c r="F3386" s="7" t="n">
        <v>315.45</v>
      </c>
    </row>
    <row r="3387" customFormat="false" ht="15.8" hidden="false" customHeight="false" outlineLevel="0" collapsed="false">
      <c r="A3387" s="0" t="s">
        <v>492</v>
      </c>
      <c r="B3387" s="0" t="s">
        <v>239</v>
      </c>
      <c r="C3387" s="0" t="s">
        <v>735</v>
      </c>
      <c r="D3387" s="0" t="n">
        <v>0</v>
      </c>
      <c r="E3387" s="7" t="n">
        <v>0</v>
      </c>
      <c r="F3387" s="7" t="n">
        <v>0</v>
      </c>
    </row>
    <row r="3388" customFormat="false" ht="15.8" hidden="false" customHeight="false" outlineLevel="0" collapsed="false">
      <c r="A3388" s="0" t="s">
        <v>492</v>
      </c>
      <c r="B3388" s="0" t="s">
        <v>155</v>
      </c>
      <c r="C3388" s="0" t="s">
        <v>736</v>
      </c>
      <c r="D3388" s="0" t="n">
        <v>0.180629871525949</v>
      </c>
      <c r="E3388" s="7" t="n">
        <v>184.8</v>
      </c>
      <c r="F3388" s="7" t="n">
        <v>1031.55</v>
      </c>
    </row>
    <row r="3389" customFormat="false" ht="15.8" hidden="false" customHeight="false" outlineLevel="0" collapsed="false">
      <c r="A3389" s="0" t="s">
        <v>492</v>
      </c>
      <c r="B3389" s="0" t="s">
        <v>239</v>
      </c>
      <c r="C3389" s="0" t="s">
        <v>737</v>
      </c>
      <c r="D3389" s="0" t="n">
        <v>0</v>
      </c>
      <c r="E3389" s="7" t="n">
        <v>0</v>
      </c>
      <c r="F3389" s="7" t="n">
        <v>0</v>
      </c>
    </row>
    <row r="3390" customFormat="false" ht="15.8" hidden="false" customHeight="false" outlineLevel="0" collapsed="false">
      <c r="A3390" s="0" t="s">
        <v>492</v>
      </c>
      <c r="B3390" s="0" t="s">
        <v>155</v>
      </c>
      <c r="C3390" s="0" t="s">
        <v>732</v>
      </c>
      <c r="D3390" s="0" t="n">
        <v>0.802799429004219</v>
      </c>
      <c r="E3390" s="7" t="n">
        <v>303.744956304219</v>
      </c>
      <c r="F3390" s="7" t="n">
        <v>2290.925</v>
      </c>
    </row>
    <row r="3391" customFormat="false" ht="15.8" hidden="false" customHeight="false" outlineLevel="0" collapsed="false">
      <c r="A3391" s="0" t="s">
        <v>492</v>
      </c>
      <c r="B3391" s="0" t="s">
        <v>239</v>
      </c>
      <c r="C3391" s="0" t="s">
        <v>733</v>
      </c>
      <c r="D3391" s="0" t="n">
        <v>0.349164642445701</v>
      </c>
      <c r="E3391" s="7" t="n">
        <v>35.4762682513113</v>
      </c>
      <c r="F3391" s="7" t="n">
        <v>0</v>
      </c>
    </row>
    <row r="3392" customFormat="false" ht="15.8" hidden="false" customHeight="false" outlineLevel="0" collapsed="false">
      <c r="A3392" s="0" t="s">
        <v>492</v>
      </c>
      <c r="B3392" s="0" t="s">
        <v>738</v>
      </c>
      <c r="C3392" s="0" t="s">
        <v>738</v>
      </c>
      <c r="D3392" s="0" t="n">
        <v>0.15</v>
      </c>
      <c r="E3392" s="7" t="n">
        <v>20</v>
      </c>
      <c r="F3392" s="7" t="n">
        <v>0</v>
      </c>
    </row>
    <row r="3393" customFormat="false" ht="15.8" hidden="false" customHeight="false" outlineLevel="0" collapsed="false">
      <c r="A3393" s="0" t="s">
        <v>631</v>
      </c>
      <c r="B3393" s="0" t="s">
        <v>155</v>
      </c>
      <c r="C3393" s="0" t="s">
        <v>734</v>
      </c>
      <c r="D3393" s="0" t="n">
        <v>0.0866908312543047</v>
      </c>
      <c r="E3393" s="7" t="n">
        <v>151.2</v>
      </c>
      <c r="F3393" s="7" t="n">
        <v>315.45</v>
      </c>
    </row>
    <row r="3394" customFormat="false" ht="15.8" hidden="false" customHeight="false" outlineLevel="0" collapsed="false">
      <c r="A3394" s="0" t="s">
        <v>631</v>
      </c>
      <c r="B3394" s="0" t="s">
        <v>239</v>
      </c>
      <c r="C3394" s="0" t="s">
        <v>735</v>
      </c>
      <c r="D3394" s="0" t="n">
        <v>0</v>
      </c>
      <c r="E3394" s="7" t="n">
        <v>0</v>
      </c>
      <c r="F3394" s="7" t="n">
        <v>0</v>
      </c>
    </row>
    <row r="3395" customFormat="false" ht="15.8" hidden="false" customHeight="false" outlineLevel="0" collapsed="false">
      <c r="A3395" s="0" t="s">
        <v>631</v>
      </c>
      <c r="B3395" s="0" t="s">
        <v>155</v>
      </c>
      <c r="C3395" s="0" t="s">
        <v>736</v>
      </c>
      <c r="D3395" s="0" t="n">
        <v>0.180605898446468</v>
      </c>
      <c r="E3395" s="7" t="n">
        <v>184.8</v>
      </c>
      <c r="F3395" s="7" t="n">
        <v>1031.55</v>
      </c>
    </row>
    <row r="3396" customFormat="false" ht="15.8" hidden="false" customHeight="false" outlineLevel="0" collapsed="false">
      <c r="A3396" s="0" t="s">
        <v>631</v>
      </c>
      <c r="B3396" s="0" t="s">
        <v>239</v>
      </c>
      <c r="C3396" s="0" t="s">
        <v>737</v>
      </c>
      <c r="D3396" s="0" t="n">
        <v>0</v>
      </c>
      <c r="E3396" s="7" t="n">
        <v>0</v>
      </c>
      <c r="F3396" s="7" t="n">
        <v>0</v>
      </c>
    </row>
    <row r="3397" customFormat="false" ht="15.8" hidden="false" customHeight="false" outlineLevel="0" collapsed="false">
      <c r="A3397" s="0" t="s">
        <v>631</v>
      </c>
      <c r="B3397" s="0" t="s">
        <v>155</v>
      </c>
      <c r="C3397" s="0" t="s">
        <v>732</v>
      </c>
      <c r="D3397" s="0" t="n">
        <v>0.802692881984303</v>
      </c>
      <c r="E3397" s="7" t="n">
        <v>303.706999960999</v>
      </c>
      <c r="F3397" s="7" t="n">
        <v>2290.925</v>
      </c>
    </row>
    <row r="3398" customFormat="false" ht="15.8" hidden="false" customHeight="false" outlineLevel="0" collapsed="false">
      <c r="A3398" s="0" t="s">
        <v>631</v>
      </c>
      <c r="B3398" s="0" t="s">
        <v>239</v>
      </c>
      <c r="C3398" s="0" t="s">
        <v>733</v>
      </c>
      <c r="D3398" s="0" t="n">
        <v>0.349420410808463</v>
      </c>
      <c r="E3398" s="7" t="n">
        <v>35.4449130112596</v>
      </c>
      <c r="F3398" s="7" t="n">
        <v>0</v>
      </c>
    </row>
    <row r="3399" customFormat="false" ht="15.8" hidden="false" customHeight="false" outlineLevel="0" collapsed="false">
      <c r="A3399" s="0" t="s">
        <v>631</v>
      </c>
      <c r="B3399" s="0" t="s">
        <v>738</v>
      </c>
      <c r="C3399" s="0" t="s">
        <v>738</v>
      </c>
      <c r="D3399" s="0" t="n">
        <v>0.15</v>
      </c>
      <c r="E3399" s="7" t="n">
        <v>20</v>
      </c>
      <c r="F3399" s="7" t="n">
        <v>0</v>
      </c>
    </row>
    <row r="3400" customFormat="false" ht="15.8" hidden="false" customHeight="false" outlineLevel="0" collapsed="false">
      <c r="A3400" s="0" t="s">
        <v>1179</v>
      </c>
      <c r="B3400" s="0" t="s">
        <v>155</v>
      </c>
      <c r="C3400" s="0" t="s">
        <v>732</v>
      </c>
      <c r="D3400" s="0" t="n">
        <v>0.372801065753694</v>
      </c>
      <c r="E3400" s="7" t="n">
        <v>160.973655152491</v>
      </c>
      <c r="F3400" s="7" t="n">
        <v>2290.925</v>
      </c>
    </row>
    <row r="3401" customFormat="false" ht="15.8" hidden="false" customHeight="false" outlineLevel="0" collapsed="false">
      <c r="A3401" s="0" t="s">
        <v>1179</v>
      </c>
      <c r="B3401" s="0" t="s">
        <v>155</v>
      </c>
      <c r="C3401" s="0" t="s">
        <v>734</v>
      </c>
      <c r="D3401" s="0" t="n">
        <v>0.0405108231525094</v>
      </c>
      <c r="E3401" s="7" t="n">
        <v>26.7344035382839</v>
      </c>
      <c r="F3401" s="7" t="n">
        <v>315.45</v>
      </c>
    </row>
    <row r="3402" customFormat="false" ht="15.8" hidden="false" customHeight="false" outlineLevel="0" collapsed="false">
      <c r="A3402" s="0" t="s">
        <v>1179</v>
      </c>
      <c r="B3402" s="0" t="s">
        <v>155</v>
      </c>
      <c r="C3402" s="0" t="s">
        <v>736</v>
      </c>
      <c r="D3402" s="0" t="n">
        <v>0.0750416414675059</v>
      </c>
      <c r="E3402" s="7" t="n">
        <v>60.8014098198805</v>
      </c>
      <c r="F3402" s="7" t="n">
        <v>1031.55</v>
      </c>
    </row>
    <row r="3403" customFormat="false" ht="15.8" hidden="false" customHeight="false" outlineLevel="0" collapsed="false">
      <c r="A3403" s="0" t="s">
        <v>1179</v>
      </c>
      <c r="B3403" s="0" t="s">
        <v>738</v>
      </c>
      <c r="C3403" s="0" t="s">
        <v>738</v>
      </c>
      <c r="D3403" s="0" t="n">
        <v>0.15</v>
      </c>
      <c r="E3403" s="7" t="n">
        <v>20</v>
      </c>
      <c r="F3403" s="7" t="n">
        <v>0</v>
      </c>
    </row>
    <row r="3404" customFormat="false" ht="15.8" hidden="false" customHeight="false" outlineLevel="0" collapsed="false">
      <c r="A3404" s="0" t="s">
        <v>1180</v>
      </c>
      <c r="B3404" s="0" t="s">
        <v>155</v>
      </c>
      <c r="C3404" s="0" t="s">
        <v>732</v>
      </c>
      <c r="D3404" s="0" t="n">
        <v>0.372801065753694</v>
      </c>
      <c r="E3404" s="7" t="n">
        <v>160.973655152491</v>
      </c>
      <c r="F3404" s="7" t="n">
        <v>2290.925</v>
      </c>
    </row>
    <row r="3405" customFormat="false" ht="15.8" hidden="false" customHeight="false" outlineLevel="0" collapsed="false">
      <c r="A3405" s="0" t="s">
        <v>1180</v>
      </c>
      <c r="B3405" s="0" t="s">
        <v>155</v>
      </c>
      <c r="C3405" s="0" t="s">
        <v>734</v>
      </c>
      <c r="D3405" s="0" t="n">
        <v>0.0405108231525094</v>
      </c>
      <c r="E3405" s="7" t="n">
        <v>26.7344035382839</v>
      </c>
      <c r="F3405" s="7" t="n">
        <v>315.45</v>
      </c>
    </row>
    <row r="3406" customFormat="false" ht="15.8" hidden="false" customHeight="false" outlineLevel="0" collapsed="false">
      <c r="A3406" s="0" t="s">
        <v>1180</v>
      </c>
      <c r="B3406" s="0" t="s">
        <v>155</v>
      </c>
      <c r="C3406" s="0" t="s">
        <v>736</v>
      </c>
      <c r="D3406" s="0" t="n">
        <v>0.0750416414675059</v>
      </c>
      <c r="E3406" s="7" t="n">
        <v>60.8014098198805</v>
      </c>
      <c r="F3406" s="7" t="n">
        <v>1031.55</v>
      </c>
    </row>
    <row r="3407" customFormat="false" ht="15.8" hidden="false" customHeight="false" outlineLevel="0" collapsed="false">
      <c r="A3407" s="0" t="s">
        <v>1180</v>
      </c>
      <c r="B3407" s="0" t="s">
        <v>738</v>
      </c>
      <c r="C3407" s="0" t="s">
        <v>738</v>
      </c>
      <c r="D3407" s="0" t="n">
        <v>0.15</v>
      </c>
      <c r="E3407" s="7" t="n">
        <v>20</v>
      </c>
      <c r="F3407" s="7" t="n">
        <v>0</v>
      </c>
    </row>
    <row r="3408" customFormat="false" ht="15.8" hidden="false" customHeight="false" outlineLevel="0" collapsed="false">
      <c r="A3408" s="0" t="s">
        <v>1181</v>
      </c>
      <c r="B3408" s="0" t="s">
        <v>155</v>
      </c>
      <c r="C3408" s="0" t="s">
        <v>732</v>
      </c>
      <c r="D3408" s="0" t="n">
        <v>0.372801065753694</v>
      </c>
      <c r="E3408" s="7" t="n">
        <v>160.973655152491</v>
      </c>
      <c r="F3408" s="7" t="n">
        <v>2290.925</v>
      </c>
    </row>
    <row r="3409" customFormat="false" ht="15.8" hidden="false" customHeight="false" outlineLevel="0" collapsed="false">
      <c r="A3409" s="0" t="s">
        <v>1181</v>
      </c>
      <c r="B3409" s="0" t="s">
        <v>155</v>
      </c>
      <c r="C3409" s="0" t="s">
        <v>734</v>
      </c>
      <c r="D3409" s="0" t="n">
        <v>0.0405108231525094</v>
      </c>
      <c r="E3409" s="7" t="n">
        <v>26.7344035382839</v>
      </c>
      <c r="F3409" s="7" t="n">
        <v>315.45</v>
      </c>
    </row>
    <row r="3410" customFormat="false" ht="15.8" hidden="false" customHeight="false" outlineLevel="0" collapsed="false">
      <c r="A3410" s="0" t="s">
        <v>1181</v>
      </c>
      <c r="B3410" s="0" t="s">
        <v>155</v>
      </c>
      <c r="C3410" s="0" t="s">
        <v>736</v>
      </c>
      <c r="D3410" s="0" t="n">
        <v>0.0750416414675059</v>
      </c>
      <c r="E3410" s="7" t="n">
        <v>60.8014098198805</v>
      </c>
      <c r="F3410" s="7" t="n">
        <v>1031.55</v>
      </c>
    </row>
    <row r="3411" customFormat="false" ht="15.8" hidden="false" customHeight="false" outlineLevel="0" collapsed="false">
      <c r="A3411" s="0" t="s">
        <v>1181</v>
      </c>
      <c r="B3411" s="0" t="s">
        <v>738</v>
      </c>
      <c r="C3411" s="0" t="s">
        <v>738</v>
      </c>
      <c r="D3411" s="0" t="n">
        <v>0.15</v>
      </c>
      <c r="E3411" s="7" t="n">
        <v>20</v>
      </c>
      <c r="F3411" s="7" t="n">
        <v>0</v>
      </c>
    </row>
    <row r="3412" customFormat="false" ht="15.8" hidden="false" customHeight="false" outlineLevel="0" collapsed="false">
      <c r="A3412" s="0" t="s">
        <v>1182</v>
      </c>
      <c r="B3412" s="0" t="s">
        <v>155</v>
      </c>
      <c r="C3412" s="0" t="s">
        <v>732</v>
      </c>
      <c r="D3412" s="0" t="n">
        <v>0.372801065753694</v>
      </c>
      <c r="E3412" s="7" t="n">
        <v>160.973655152491</v>
      </c>
      <c r="F3412" s="7" t="n">
        <v>2290.925</v>
      </c>
    </row>
    <row r="3413" customFormat="false" ht="15.8" hidden="false" customHeight="false" outlineLevel="0" collapsed="false">
      <c r="A3413" s="0" t="s">
        <v>1182</v>
      </c>
      <c r="B3413" s="0" t="s">
        <v>155</v>
      </c>
      <c r="C3413" s="0" t="s">
        <v>734</v>
      </c>
      <c r="D3413" s="0" t="n">
        <v>0.0405108231525094</v>
      </c>
      <c r="E3413" s="7" t="n">
        <v>26.7344035382839</v>
      </c>
      <c r="F3413" s="7" t="n">
        <v>315.45</v>
      </c>
    </row>
    <row r="3414" customFormat="false" ht="15.8" hidden="false" customHeight="false" outlineLevel="0" collapsed="false">
      <c r="A3414" s="0" t="s">
        <v>1182</v>
      </c>
      <c r="B3414" s="0" t="s">
        <v>155</v>
      </c>
      <c r="C3414" s="0" t="s">
        <v>736</v>
      </c>
      <c r="D3414" s="0" t="n">
        <v>0.0750416414675059</v>
      </c>
      <c r="E3414" s="7" t="n">
        <v>60.8014098198805</v>
      </c>
      <c r="F3414" s="7" t="n">
        <v>1031.55</v>
      </c>
    </row>
    <row r="3415" customFormat="false" ht="15.8" hidden="false" customHeight="false" outlineLevel="0" collapsed="false">
      <c r="A3415" s="0" t="s">
        <v>1182</v>
      </c>
      <c r="B3415" s="0" t="s">
        <v>738</v>
      </c>
      <c r="C3415" s="0" t="s">
        <v>738</v>
      </c>
      <c r="D3415" s="0" t="n">
        <v>0.15</v>
      </c>
      <c r="E3415" s="7" t="n">
        <v>20</v>
      </c>
      <c r="F3415" s="7" t="n">
        <v>0</v>
      </c>
    </row>
    <row r="3416" customFormat="false" ht="15.8" hidden="false" customHeight="false" outlineLevel="0" collapsed="false">
      <c r="A3416" s="0" t="s">
        <v>1183</v>
      </c>
      <c r="B3416" s="0" t="s">
        <v>155</v>
      </c>
      <c r="C3416" s="0" t="s">
        <v>732</v>
      </c>
      <c r="D3416" s="0" t="n">
        <v>0.372801065753694</v>
      </c>
      <c r="E3416" s="7" t="n">
        <v>160.973655152491</v>
      </c>
      <c r="F3416" s="7" t="n">
        <v>2290.925</v>
      </c>
    </row>
    <row r="3417" customFormat="false" ht="15.8" hidden="false" customHeight="false" outlineLevel="0" collapsed="false">
      <c r="A3417" s="0" t="s">
        <v>1183</v>
      </c>
      <c r="B3417" s="0" t="s">
        <v>155</v>
      </c>
      <c r="C3417" s="0" t="s">
        <v>734</v>
      </c>
      <c r="D3417" s="0" t="n">
        <v>0.0405108231525094</v>
      </c>
      <c r="E3417" s="7" t="n">
        <v>26.7344035382839</v>
      </c>
      <c r="F3417" s="7" t="n">
        <v>315.45</v>
      </c>
    </row>
    <row r="3418" customFormat="false" ht="15.8" hidden="false" customHeight="false" outlineLevel="0" collapsed="false">
      <c r="A3418" s="0" t="s">
        <v>1183</v>
      </c>
      <c r="B3418" s="0" t="s">
        <v>155</v>
      </c>
      <c r="C3418" s="0" t="s">
        <v>736</v>
      </c>
      <c r="D3418" s="0" t="n">
        <v>0.0750416414675059</v>
      </c>
      <c r="E3418" s="7" t="n">
        <v>60.8014098198805</v>
      </c>
      <c r="F3418" s="7" t="n">
        <v>1031.55</v>
      </c>
    </row>
    <row r="3419" customFormat="false" ht="15.8" hidden="false" customHeight="false" outlineLevel="0" collapsed="false">
      <c r="A3419" s="0" t="s">
        <v>1183</v>
      </c>
      <c r="B3419" s="0" t="s">
        <v>738</v>
      </c>
      <c r="C3419" s="0" t="s">
        <v>738</v>
      </c>
      <c r="D3419" s="0" t="n">
        <v>0.15</v>
      </c>
      <c r="E3419" s="7" t="n">
        <v>20</v>
      </c>
      <c r="F3419" s="7" t="n">
        <v>0</v>
      </c>
    </row>
    <row r="3420" customFormat="false" ht="15.8" hidden="false" customHeight="false" outlineLevel="0" collapsed="false">
      <c r="A3420" s="0" t="s">
        <v>302</v>
      </c>
      <c r="B3420" s="0" t="s">
        <v>155</v>
      </c>
      <c r="C3420" s="0" t="s">
        <v>734</v>
      </c>
      <c r="D3420" s="0" t="n">
        <v>0.0657891995806194</v>
      </c>
      <c r="E3420" s="7" t="n">
        <v>49.6125</v>
      </c>
      <c r="F3420" s="7" t="n">
        <v>83.295</v>
      </c>
    </row>
    <row r="3421" customFormat="false" ht="15.8" hidden="false" customHeight="false" outlineLevel="0" collapsed="false">
      <c r="A3421" s="0" t="s">
        <v>302</v>
      </c>
      <c r="B3421" s="0" t="s">
        <v>239</v>
      </c>
      <c r="C3421" s="0" t="s">
        <v>735</v>
      </c>
      <c r="D3421" s="0" t="n">
        <v>0</v>
      </c>
      <c r="E3421" s="7" t="n">
        <v>0</v>
      </c>
      <c r="F3421" s="7" t="n">
        <v>0</v>
      </c>
    </row>
    <row r="3422" customFormat="false" ht="15.8" hidden="false" customHeight="false" outlineLevel="0" collapsed="false">
      <c r="A3422" s="0" t="s">
        <v>302</v>
      </c>
      <c r="B3422" s="0" t="s">
        <v>155</v>
      </c>
      <c r="C3422" s="0" t="s">
        <v>736</v>
      </c>
      <c r="D3422" s="0" t="n">
        <v>0.137060832459624</v>
      </c>
      <c r="E3422" s="7" t="n">
        <v>76.3875</v>
      </c>
      <c r="F3422" s="7" t="n">
        <v>542.295</v>
      </c>
    </row>
    <row r="3423" customFormat="false" ht="15.8" hidden="false" customHeight="false" outlineLevel="0" collapsed="false">
      <c r="A3423" s="0" t="s">
        <v>302</v>
      </c>
      <c r="B3423" s="0" t="s">
        <v>239</v>
      </c>
      <c r="C3423" s="0" t="s">
        <v>737</v>
      </c>
      <c r="D3423" s="0" t="n">
        <v>0</v>
      </c>
      <c r="E3423" s="7" t="n">
        <v>0</v>
      </c>
      <c r="F3423" s="7" t="n">
        <v>0</v>
      </c>
    </row>
    <row r="3424" customFormat="false" ht="15.8" hidden="false" customHeight="false" outlineLevel="0" collapsed="false">
      <c r="A3424" s="0" t="s">
        <v>302</v>
      </c>
      <c r="B3424" s="0" t="s">
        <v>155</v>
      </c>
      <c r="C3424" s="0" t="s">
        <v>732</v>
      </c>
      <c r="D3424" s="0" t="n">
        <v>0.609159255376105</v>
      </c>
      <c r="E3424" s="7" t="n">
        <v>209.8875</v>
      </c>
      <c r="F3424" s="7" t="n">
        <v>1608.00928571429</v>
      </c>
    </row>
    <row r="3425" customFormat="false" ht="15.8" hidden="false" customHeight="false" outlineLevel="0" collapsed="false">
      <c r="A3425" s="0" t="s">
        <v>302</v>
      </c>
      <c r="B3425" s="0" t="s">
        <v>239</v>
      </c>
      <c r="C3425" s="0" t="s">
        <v>733</v>
      </c>
      <c r="D3425" s="0" t="n">
        <v>0.229533233325813</v>
      </c>
      <c r="E3425" s="7" t="n">
        <v>47.5</v>
      </c>
      <c r="F3425" s="7" t="n">
        <v>0</v>
      </c>
    </row>
    <row r="3426" customFormat="false" ht="15.8" hidden="false" customHeight="false" outlineLevel="0" collapsed="false">
      <c r="A3426" s="0" t="s">
        <v>302</v>
      </c>
      <c r="B3426" s="0" t="s">
        <v>738</v>
      </c>
      <c r="C3426" s="0" t="s">
        <v>738</v>
      </c>
      <c r="D3426" s="0" t="n">
        <v>0.15</v>
      </c>
      <c r="E3426" s="7" t="n">
        <v>20</v>
      </c>
      <c r="F3426" s="7" t="n">
        <v>0</v>
      </c>
    </row>
    <row r="3427" customFormat="false" ht="15.8" hidden="false" customHeight="false" outlineLevel="0" collapsed="false">
      <c r="A3427" s="0" t="s">
        <v>500</v>
      </c>
      <c r="B3427" s="0" t="s">
        <v>155</v>
      </c>
      <c r="C3427" s="0" t="s">
        <v>734</v>
      </c>
      <c r="D3427" s="0" t="n">
        <v>0.0664280324687745</v>
      </c>
      <c r="E3427" s="7" t="n">
        <v>49.6125</v>
      </c>
      <c r="F3427" s="7" t="n">
        <v>83.295</v>
      </c>
    </row>
    <row r="3428" customFormat="false" ht="15.8" hidden="false" customHeight="false" outlineLevel="0" collapsed="false">
      <c r="A3428" s="0" t="s">
        <v>500</v>
      </c>
      <c r="B3428" s="0" t="s">
        <v>239</v>
      </c>
      <c r="C3428" s="0" t="s">
        <v>735</v>
      </c>
      <c r="D3428" s="0" t="n">
        <v>0</v>
      </c>
      <c r="E3428" s="7" t="n">
        <v>0</v>
      </c>
      <c r="F3428" s="7" t="n">
        <v>0</v>
      </c>
    </row>
    <row r="3429" customFormat="false" ht="15.8" hidden="false" customHeight="false" outlineLevel="0" collapsed="false">
      <c r="A3429" s="0" t="s">
        <v>500</v>
      </c>
      <c r="B3429" s="0" t="s">
        <v>155</v>
      </c>
      <c r="C3429" s="0" t="s">
        <v>736</v>
      </c>
      <c r="D3429" s="0" t="n">
        <v>0.138391734309947</v>
      </c>
      <c r="E3429" s="7" t="n">
        <v>76.3875</v>
      </c>
      <c r="F3429" s="7" t="n">
        <v>542.295</v>
      </c>
    </row>
    <row r="3430" customFormat="false" ht="15.8" hidden="false" customHeight="false" outlineLevel="0" collapsed="false">
      <c r="A3430" s="0" t="s">
        <v>500</v>
      </c>
      <c r="B3430" s="0" t="s">
        <v>239</v>
      </c>
      <c r="C3430" s="0" t="s">
        <v>737</v>
      </c>
      <c r="D3430" s="0" t="n">
        <v>0</v>
      </c>
      <c r="E3430" s="7" t="n">
        <v>0</v>
      </c>
      <c r="F3430" s="7" t="n">
        <v>0</v>
      </c>
    </row>
    <row r="3431" customFormat="false" ht="15.8" hidden="false" customHeight="false" outlineLevel="0" collapsed="false">
      <c r="A3431" s="0" t="s">
        <v>500</v>
      </c>
      <c r="B3431" s="0" t="s">
        <v>155</v>
      </c>
      <c r="C3431" s="0" t="s">
        <v>732</v>
      </c>
      <c r="D3431" s="0" t="n">
        <v>0.615074374710875</v>
      </c>
      <c r="E3431" s="7" t="n">
        <v>209.8875</v>
      </c>
      <c r="F3431" s="7" t="n">
        <v>1608.00928571429</v>
      </c>
    </row>
    <row r="3432" customFormat="false" ht="15.8" hidden="false" customHeight="false" outlineLevel="0" collapsed="false">
      <c r="A3432" s="0" t="s">
        <v>500</v>
      </c>
      <c r="B3432" s="0" t="s">
        <v>239</v>
      </c>
      <c r="C3432" s="0" t="s">
        <v>733</v>
      </c>
      <c r="D3432" s="0" t="n">
        <v>0.240773485598113</v>
      </c>
      <c r="E3432" s="7" t="n">
        <v>47.5</v>
      </c>
      <c r="F3432" s="7" t="n">
        <v>0</v>
      </c>
    </row>
    <row r="3433" customFormat="false" ht="15.8" hidden="false" customHeight="false" outlineLevel="0" collapsed="false">
      <c r="A3433" s="0" t="s">
        <v>500</v>
      </c>
      <c r="B3433" s="0" t="s">
        <v>738</v>
      </c>
      <c r="C3433" s="0" t="s">
        <v>738</v>
      </c>
      <c r="D3433" s="0" t="n">
        <v>0.15</v>
      </c>
      <c r="E3433" s="7" t="n">
        <v>20</v>
      </c>
      <c r="F3433" s="7" t="n">
        <v>0</v>
      </c>
    </row>
    <row r="3434" customFormat="false" ht="15.8" hidden="false" customHeight="false" outlineLevel="0" collapsed="false">
      <c r="A3434" s="0" t="s">
        <v>639</v>
      </c>
      <c r="B3434" s="0" t="s">
        <v>155</v>
      </c>
      <c r="C3434" s="0" t="s">
        <v>734</v>
      </c>
      <c r="D3434" s="0" t="n">
        <v>0.0673007087919551</v>
      </c>
      <c r="E3434" s="7" t="n">
        <v>49.6125</v>
      </c>
      <c r="F3434" s="7" t="n">
        <v>83.295</v>
      </c>
    </row>
    <row r="3435" customFormat="false" ht="15.8" hidden="false" customHeight="false" outlineLevel="0" collapsed="false">
      <c r="A3435" s="0" t="s">
        <v>639</v>
      </c>
      <c r="B3435" s="0" t="s">
        <v>239</v>
      </c>
      <c r="C3435" s="0" t="s">
        <v>735</v>
      </c>
      <c r="D3435" s="0" t="n">
        <v>0</v>
      </c>
      <c r="E3435" s="7" t="n">
        <v>0</v>
      </c>
      <c r="F3435" s="7" t="n">
        <v>0</v>
      </c>
    </row>
    <row r="3436" customFormat="false" ht="15.8" hidden="false" customHeight="false" outlineLevel="0" collapsed="false">
      <c r="A3436" s="0" t="s">
        <v>639</v>
      </c>
      <c r="B3436" s="0" t="s">
        <v>155</v>
      </c>
      <c r="C3436" s="0" t="s">
        <v>736</v>
      </c>
      <c r="D3436" s="0" t="n">
        <v>0.14020980998324</v>
      </c>
      <c r="E3436" s="7" t="n">
        <v>76.3875</v>
      </c>
      <c r="F3436" s="7" t="n">
        <v>542.295</v>
      </c>
    </row>
    <row r="3437" customFormat="false" ht="15.8" hidden="false" customHeight="false" outlineLevel="0" collapsed="false">
      <c r="A3437" s="0" t="s">
        <v>639</v>
      </c>
      <c r="B3437" s="0" t="s">
        <v>239</v>
      </c>
      <c r="C3437" s="0" t="s">
        <v>737</v>
      </c>
      <c r="D3437" s="0" t="n">
        <v>0</v>
      </c>
      <c r="E3437" s="7" t="n">
        <v>0</v>
      </c>
      <c r="F3437" s="7" t="n">
        <v>0</v>
      </c>
    </row>
    <row r="3438" customFormat="false" ht="15.8" hidden="false" customHeight="false" outlineLevel="0" collapsed="false">
      <c r="A3438" s="0" t="s">
        <v>639</v>
      </c>
      <c r="B3438" s="0" t="s">
        <v>155</v>
      </c>
      <c r="C3438" s="0" t="s">
        <v>732</v>
      </c>
      <c r="D3438" s="0" t="n">
        <v>0.623154711036621</v>
      </c>
      <c r="E3438" s="7" t="n">
        <v>209.8875</v>
      </c>
      <c r="F3438" s="7" t="n">
        <v>1608.00928571429</v>
      </c>
    </row>
    <row r="3439" customFormat="false" ht="15.8" hidden="false" customHeight="false" outlineLevel="0" collapsed="false">
      <c r="A3439" s="0" t="s">
        <v>639</v>
      </c>
      <c r="B3439" s="0" t="s">
        <v>239</v>
      </c>
      <c r="C3439" s="0" t="s">
        <v>733</v>
      </c>
      <c r="D3439" s="0" t="n">
        <v>0.254494930256899</v>
      </c>
      <c r="E3439" s="7" t="n">
        <v>47.5</v>
      </c>
      <c r="F3439" s="7" t="n">
        <v>0</v>
      </c>
    </row>
    <row r="3440" customFormat="false" ht="15.8" hidden="false" customHeight="false" outlineLevel="0" collapsed="false">
      <c r="A3440" s="0" t="s">
        <v>639</v>
      </c>
      <c r="B3440" s="0" t="s">
        <v>738</v>
      </c>
      <c r="C3440" s="0" t="s">
        <v>738</v>
      </c>
      <c r="D3440" s="0" t="n">
        <v>0.15</v>
      </c>
      <c r="E3440" s="7" t="n">
        <v>20</v>
      </c>
      <c r="F3440" s="7" t="n">
        <v>0</v>
      </c>
    </row>
    <row r="3441" customFormat="false" ht="15.8" hidden="false" customHeight="false" outlineLevel="0" collapsed="false">
      <c r="A3441" s="0" t="s">
        <v>1184</v>
      </c>
      <c r="B3441" s="0" t="s">
        <v>155</v>
      </c>
      <c r="C3441" s="0" t="s">
        <v>732</v>
      </c>
      <c r="D3441" s="0" t="n">
        <v>0.372801065753694</v>
      </c>
      <c r="E3441" s="7" t="n">
        <v>160.973655152491</v>
      </c>
      <c r="F3441" s="7" t="n">
        <v>1599.319375</v>
      </c>
    </row>
    <row r="3442" customFormat="false" ht="15.8" hidden="false" customHeight="false" outlineLevel="0" collapsed="false">
      <c r="A3442" s="0" t="s">
        <v>1184</v>
      </c>
      <c r="B3442" s="0" t="s">
        <v>155</v>
      </c>
      <c r="C3442" s="0" t="s">
        <v>734</v>
      </c>
      <c r="D3442" s="0" t="n">
        <v>0.0405108231525094</v>
      </c>
      <c r="E3442" s="7" t="n">
        <v>26.7344035382839</v>
      </c>
      <c r="F3442" s="7" t="n">
        <v>82.805625</v>
      </c>
    </row>
    <row r="3443" customFormat="false" ht="15.8" hidden="false" customHeight="false" outlineLevel="0" collapsed="false">
      <c r="A3443" s="0" t="s">
        <v>1184</v>
      </c>
      <c r="B3443" s="0" t="s">
        <v>155</v>
      </c>
      <c r="C3443" s="0" t="s">
        <v>736</v>
      </c>
      <c r="D3443" s="0" t="n">
        <v>0.0750416414675059</v>
      </c>
      <c r="E3443" s="7" t="n">
        <v>60.8014098198805</v>
      </c>
      <c r="F3443" s="7" t="n">
        <v>539.319375</v>
      </c>
    </row>
    <row r="3444" customFormat="false" ht="15.8" hidden="false" customHeight="false" outlineLevel="0" collapsed="false">
      <c r="A3444" s="0" t="s">
        <v>1184</v>
      </c>
      <c r="B3444" s="0" t="s">
        <v>738</v>
      </c>
      <c r="C3444" s="0" t="s">
        <v>738</v>
      </c>
      <c r="D3444" s="0" t="n">
        <v>0.15</v>
      </c>
      <c r="E3444" s="7" t="n">
        <v>20</v>
      </c>
      <c r="F3444" s="7" t="n">
        <v>0</v>
      </c>
    </row>
    <row r="3445" customFormat="false" ht="15.8" hidden="false" customHeight="false" outlineLevel="0" collapsed="false">
      <c r="A3445" s="0" t="s">
        <v>1185</v>
      </c>
      <c r="B3445" s="0" t="s">
        <v>155</v>
      </c>
      <c r="C3445" s="0" t="s">
        <v>732</v>
      </c>
      <c r="D3445" s="0" t="n">
        <v>0.372801065753694</v>
      </c>
      <c r="E3445" s="7" t="n">
        <v>160.973655152491</v>
      </c>
      <c r="F3445" s="7" t="n">
        <v>1599.319375</v>
      </c>
    </row>
    <row r="3446" customFormat="false" ht="15.8" hidden="false" customHeight="false" outlineLevel="0" collapsed="false">
      <c r="A3446" s="0" t="s">
        <v>1185</v>
      </c>
      <c r="B3446" s="0" t="s">
        <v>155</v>
      </c>
      <c r="C3446" s="0" t="s">
        <v>734</v>
      </c>
      <c r="D3446" s="0" t="n">
        <v>0.0405108231525094</v>
      </c>
      <c r="E3446" s="7" t="n">
        <v>26.7344035382839</v>
      </c>
      <c r="F3446" s="7" t="n">
        <v>82.805625</v>
      </c>
    </row>
    <row r="3447" customFormat="false" ht="15.8" hidden="false" customHeight="false" outlineLevel="0" collapsed="false">
      <c r="A3447" s="0" t="s">
        <v>1185</v>
      </c>
      <c r="B3447" s="0" t="s">
        <v>155</v>
      </c>
      <c r="C3447" s="0" t="s">
        <v>736</v>
      </c>
      <c r="D3447" s="0" t="n">
        <v>0.0750416414675059</v>
      </c>
      <c r="E3447" s="7" t="n">
        <v>60.8014098198805</v>
      </c>
      <c r="F3447" s="7" t="n">
        <v>539.319375</v>
      </c>
    </row>
    <row r="3448" customFormat="false" ht="15.8" hidden="false" customHeight="false" outlineLevel="0" collapsed="false">
      <c r="A3448" s="0" t="s">
        <v>1185</v>
      </c>
      <c r="B3448" s="0" t="s">
        <v>738</v>
      </c>
      <c r="C3448" s="0" t="s">
        <v>738</v>
      </c>
      <c r="D3448" s="0" t="n">
        <v>0.15</v>
      </c>
      <c r="E3448" s="7" t="n">
        <v>20</v>
      </c>
      <c r="F3448" s="7" t="n">
        <v>0</v>
      </c>
    </row>
    <row r="3449" customFormat="false" ht="15.8" hidden="false" customHeight="false" outlineLevel="0" collapsed="false">
      <c r="A3449" s="0" t="s">
        <v>1186</v>
      </c>
      <c r="B3449" s="0" t="s">
        <v>155</v>
      </c>
      <c r="C3449" s="0" t="s">
        <v>732</v>
      </c>
      <c r="D3449" s="0" t="n">
        <v>0.372801065753694</v>
      </c>
      <c r="E3449" s="7" t="n">
        <v>160.973655152491</v>
      </c>
      <c r="F3449" s="7" t="n">
        <v>1599.319375</v>
      </c>
    </row>
    <row r="3450" customFormat="false" ht="15.8" hidden="false" customHeight="false" outlineLevel="0" collapsed="false">
      <c r="A3450" s="0" t="s">
        <v>1186</v>
      </c>
      <c r="B3450" s="0" t="s">
        <v>155</v>
      </c>
      <c r="C3450" s="0" t="s">
        <v>734</v>
      </c>
      <c r="D3450" s="0" t="n">
        <v>0.0405108231525094</v>
      </c>
      <c r="E3450" s="7" t="n">
        <v>26.7344035382839</v>
      </c>
      <c r="F3450" s="7" t="n">
        <v>82.805625</v>
      </c>
    </row>
    <row r="3451" customFormat="false" ht="15.8" hidden="false" customHeight="false" outlineLevel="0" collapsed="false">
      <c r="A3451" s="0" t="s">
        <v>1186</v>
      </c>
      <c r="B3451" s="0" t="s">
        <v>155</v>
      </c>
      <c r="C3451" s="0" t="s">
        <v>736</v>
      </c>
      <c r="D3451" s="0" t="n">
        <v>0.0750416414675059</v>
      </c>
      <c r="E3451" s="7" t="n">
        <v>60.8014098198805</v>
      </c>
      <c r="F3451" s="7" t="n">
        <v>539.319375</v>
      </c>
    </row>
    <row r="3452" customFormat="false" ht="15.8" hidden="false" customHeight="false" outlineLevel="0" collapsed="false">
      <c r="A3452" s="0" t="s">
        <v>1186</v>
      </c>
      <c r="B3452" s="0" t="s">
        <v>738</v>
      </c>
      <c r="C3452" s="0" t="s">
        <v>738</v>
      </c>
      <c r="D3452" s="0" t="n">
        <v>0.15</v>
      </c>
      <c r="E3452" s="7" t="n">
        <v>20</v>
      </c>
      <c r="F3452" s="7" t="n">
        <v>0</v>
      </c>
    </row>
    <row r="3453" customFormat="false" ht="15.8" hidden="false" customHeight="false" outlineLevel="0" collapsed="false">
      <c r="A3453" s="0" t="s">
        <v>1187</v>
      </c>
      <c r="B3453" s="0" t="s">
        <v>155</v>
      </c>
      <c r="C3453" s="0" t="s">
        <v>732</v>
      </c>
      <c r="D3453" s="0" t="n">
        <v>0.372801065753694</v>
      </c>
      <c r="E3453" s="7" t="n">
        <v>160.973655152491</v>
      </c>
      <c r="F3453" s="7" t="n">
        <v>1599.319375</v>
      </c>
    </row>
    <row r="3454" customFormat="false" ht="15.8" hidden="false" customHeight="false" outlineLevel="0" collapsed="false">
      <c r="A3454" s="0" t="s">
        <v>1187</v>
      </c>
      <c r="B3454" s="0" t="s">
        <v>155</v>
      </c>
      <c r="C3454" s="0" t="s">
        <v>734</v>
      </c>
      <c r="D3454" s="0" t="n">
        <v>0.0405108231525094</v>
      </c>
      <c r="E3454" s="7" t="n">
        <v>26.7344035382839</v>
      </c>
      <c r="F3454" s="7" t="n">
        <v>82.805625</v>
      </c>
    </row>
    <row r="3455" customFormat="false" ht="15.8" hidden="false" customHeight="false" outlineLevel="0" collapsed="false">
      <c r="A3455" s="0" t="s">
        <v>1187</v>
      </c>
      <c r="B3455" s="0" t="s">
        <v>155</v>
      </c>
      <c r="C3455" s="0" t="s">
        <v>736</v>
      </c>
      <c r="D3455" s="0" t="n">
        <v>0.0750416414675059</v>
      </c>
      <c r="E3455" s="7" t="n">
        <v>60.8014098198805</v>
      </c>
      <c r="F3455" s="7" t="n">
        <v>539.319375</v>
      </c>
    </row>
    <row r="3456" customFormat="false" ht="15.8" hidden="false" customHeight="false" outlineLevel="0" collapsed="false">
      <c r="A3456" s="0" t="s">
        <v>1187</v>
      </c>
      <c r="B3456" s="0" t="s">
        <v>738</v>
      </c>
      <c r="C3456" s="0" t="s">
        <v>738</v>
      </c>
      <c r="D3456" s="0" t="n">
        <v>0.15</v>
      </c>
      <c r="E3456" s="7" t="n">
        <v>20</v>
      </c>
      <c r="F3456" s="7" t="n">
        <v>0</v>
      </c>
    </row>
    <row r="3457" customFormat="false" ht="15.8" hidden="false" customHeight="false" outlineLevel="0" collapsed="false">
      <c r="A3457" s="0" t="s">
        <v>1188</v>
      </c>
      <c r="B3457" s="0" t="s">
        <v>155</v>
      </c>
      <c r="C3457" s="0" t="s">
        <v>732</v>
      </c>
      <c r="D3457" s="0" t="n">
        <v>0.372801065753694</v>
      </c>
      <c r="E3457" s="7" t="n">
        <v>160.973655152491</v>
      </c>
      <c r="F3457" s="7" t="n">
        <v>1599.319375</v>
      </c>
    </row>
    <row r="3458" customFormat="false" ht="15.8" hidden="false" customHeight="false" outlineLevel="0" collapsed="false">
      <c r="A3458" s="0" t="s">
        <v>1188</v>
      </c>
      <c r="B3458" s="0" t="s">
        <v>155</v>
      </c>
      <c r="C3458" s="0" t="s">
        <v>734</v>
      </c>
      <c r="D3458" s="0" t="n">
        <v>0.0405108231525094</v>
      </c>
      <c r="E3458" s="7" t="n">
        <v>26.7344035382839</v>
      </c>
      <c r="F3458" s="7" t="n">
        <v>82.805625</v>
      </c>
    </row>
    <row r="3459" customFormat="false" ht="15.8" hidden="false" customHeight="false" outlineLevel="0" collapsed="false">
      <c r="A3459" s="0" t="s">
        <v>1188</v>
      </c>
      <c r="B3459" s="0" t="s">
        <v>155</v>
      </c>
      <c r="C3459" s="0" t="s">
        <v>736</v>
      </c>
      <c r="D3459" s="0" t="n">
        <v>0.0750416414675059</v>
      </c>
      <c r="E3459" s="7" t="n">
        <v>60.8014098198805</v>
      </c>
      <c r="F3459" s="7" t="n">
        <v>539.319375</v>
      </c>
    </row>
    <row r="3460" customFormat="false" ht="15.8" hidden="false" customHeight="false" outlineLevel="0" collapsed="false">
      <c r="A3460" s="0" t="s">
        <v>1188</v>
      </c>
      <c r="B3460" s="0" t="s">
        <v>738</v>
      </c>
      <c r="C3460" s="0" t="s">
        <v>738</v>
      </c>
      <c r="D3460" s="0" t="n">
        <v>0.15</v>
      </c>
      <c r="E3460" s="7" t="n">
        <v>20</v>
      </c>
      <c r="F3460" s="7" t="n">
        <v>0</v>
      </c>
    </row>
    <row r="3461" customFormat="false" ht="15.8" hidden="false" customHeight="false" outlineLevel="0" collapsed="false">
      <c r="A3461" s="0" t="s">
        <v>312</v>
      </c>
      <c r="B3461" s="0" t="s">
        <v>155</v>
      </c>
      <c r="C3461" s="0" t="s">
        <v>734</v>
      </c>
      <c r="D3461" s="0" t="n">
        <v>0.129140474783192</v>
      </c>
      <c r="E3461" s="7" t="n">
        <v>115.2</v>
      </c>
      <c r="F3461" s="7" t="n">
        <v>420.6</v>
      </c>
    </row>
    <row r="3462" customFormat="false" ht="15.8" hidden="false" customHeight="false" outlineLevel="0" collapsed="false">
      <c r="A3462" s="0" t="s">
        <v>312</v>
      </c>
      <c r="B3462" s="0" t="s">
        <v>239</v>
      </c>
      <c r="C3462" s="0" t="s">
        <v>735</v>
      </c>
      <c r="D3462" s="0" t="n">
        <v>0.0850447980374104</v>
      </c>
      <c r="E3462" s="7" t="n">
        <v>115.2</v>
      </c>
      <c r="F3462" s="7" t="n">
        <v>420.6</v>
      </c>
    </row>
    <row r="3463" customFormat="false" ht="15.8" hidden="false" customHeight="false" outlineLevel="0" collapsed="false">
      <c r="A3463" s="0" t="s">
        <v>312</v>
      </c>
      <c r="B3463" s="0" t="s">
        <v>155</v>
      </c>
      <c r="C3463" s="0" t="s">
        <v>736</v>
      </c>
      <c r="D3463" s="0" t="n">
        <v>0.180796664696469</v>
      </c>
      <c r="E3463" s="7" t="n">
        <v>152.64</v>
      </c>
      <c r="F3463" s="7" t="n">
        <v>1034.4</v>
      </c>
    </row>
    <row r="3464" customFormat="false" ht="15.8" hidden="false" customHeight="false" outlineLevel="0" collapsed="false">
      <c r="A3464" s="0" t="s">
        <v>312</v>
      </c>
      <c r="B3464" s="0" t="s">
        <v>239</v>
      </c>
      <c r="C3464" s="0" t="s">
        <v>737</v>
      </c>
      <c r="D3464" s="0" t="n">
        <v>0.119062717252375</v>
      </c>
      <c r="E3464" s="7" t="n">
        <v>115.2</v>
      </c>
      <c r="F3464" s="7" t="n">
        <v>420.6</v>
      </c>
    </row>
    <row r="3465" customFormat="false" ht="15.8" hidden="false" customHeight="false" outlineLevel="0" collapsed="false">
      <c r="A3465" s="0" t="s">
        <v>312</v>
      </c>
      <c r="B3465" s="0" t="s">
        <v>155</v>
      </c>
      <c r="C3465" s="0" t="s">
        <v>732</v>
      </c>
      <c r="D3465" s="0" t="n">
        <v>0.854830565940751</v>
      </c>
      <c r="E3465" s="7" t="n">
        <v>251.933891492458</v>
      </c>
      <c r="F3465" s="7" t="n">
        <v>1034.4</v>
      </c>
    </row>
    <row r="3466" customFormat="false" ht="15.8" hidden="false" customHeight="false" outlineLevel="0" collapsed="false">
      <c r="A3466" s="0" t="s">
        <v>312</v>
      </c>
      <c r="B3466" s="0" t="s">
        <v>239</v>
      </c>
      <c r="C3466" s="0" t="s">
        <v>733</v>
      </c>
      <c r="D3466" s="0" t="n">
        <v>0.506649860648403</v>
      </c>
      <c r="E3466" s="7" t="n">
        <v>115.2</v>
      </c>
      <c r="F3466" s="7" t="n">
        <v>420.6</v>
      </c>
    </row>
    <row r="3467" customFormat="false" ht="15.8" hidden="false" customHeight="false" outlineLevel="0" collapsed="false">
      <c r="A3467" s="0" t="s">
        <v>312</v>
      </c>
      <c r="B3467" s="0" t="s">
        <v>738</v>
      </c>
      <c r="C3467" s="0" t="s">
        <v>738</v>
      </c>
      <c r="D3467" s="0" t="n">
        <v>0.15</v>
      </c>
      <c r="E3467" s="7" t="n">
        <v>20</v>
      </c>
      <c r="F3467" s="7" t="n">
        <v>0</v>
      </c>
    </row>
    <row r="3468" customFormat="false" ht="15.8" hidden="false" customHeight="false" outlineLevel="0" collapsed="false">
      <c r="A3468" s="0" t="s">
        <v>504</v>
      </c>
      <c r="B3468" s="0" t="s">
        <v>155</v>
      </c>
      <c r="C3468" s="0" t="s">
        <v>734</v>
      </c>
      <c r="D3468" s="0" t="n">
        <v>0.102514646044901</v>
      </c>
      <c r="E3468" s="7" t="n">
        <v>115.2</v>
      </c>
      <c r="F3468" s="7" t="n">
        <v>420.6</v>
      </c>
    </row>
    <row r="3469" customFormat="false" ht="15.8" hidden="false" customHeight="false" outlineLevel="0" collapsed="false">
      <c r="A3469" s="0" t="s">
        <v>504</v>
      </c>
      <c r="B3469" s="0" t="s">
        <v>239</v>
      </c>
      <c r="C3469" s="0" t="s">
        <v>735</v>
      </c>
      <c r="D3469" s="0" t="n">
        <v>0</v>
      </c>
      <c r="E3469" s="7" t="n">
        <v>0</v>
      </c>
      <c r="F3469" s="7" t="n">
        <v>0</v>
      </c>
    </row>
    <row r="3470" customFormat="false" ht="15.8" hidden="false" customHeight="false" outlineLevel="0" collapsed="false">
      <c r="A3470" s="0" t="s">
        <v>504</v>
      </c>
      <c r="B3470" s="0" t="s">
        <v>155</v>
      </c>
      <c r="C3470" s="0" t="s">
        <v>736</v>
      </c>
      <c r="D3470" s="0" t="n">
        <v>0.185686906043594</v>
      </c>
      <c r="E3470" s="7" t="n">
        <v>154.08</v>
      </c>
      <c r="F3470" s="7" t="n">
        <v>1034.4</v>
      </c>
    </row>
    <row r="3471" customFormat="false" ht="15.8" hidden="false" customHeight="false" outlineLevel="0" collapsed="false">
      <c r="A3471" s="0" t="s">
        <v>504</v>
      </c>
      <c r="B3471" s="0" t="s">
        <v>239</v>
      </c>
      <c r="C3471" s="0" t="s">
        <v>737</v>
      </c>
      <c r="D3471" s="0" t="n">
        <v>0</v>
      </c>
      <c r="E3471" s="7" t="n">
        <v>0</v>
      </c>
      <c r="F3471" s="7" t="n">
        <v>0</v>
      </c>
    </row>
    <row r="3472" customFormat="false" ht="15.8" hidden="false" customHeight="false" outlineLevel="0" collapsed="false">
      <c r="A3472" s="0" t="s">
        <v>504</v>
      </c>
      <c r="B3472" s="0" t="s">
        <v>155</v>
      </c>
      <c r="C3472" s="0" t="s">
        <v>732</v>
      </c>
      <c r="D3472" s="0" t="n">
        <v>0.76820824013307</v>
      </c>
      <c r="E3472" s="7" t="n">
        <v>230.08</v>
      </c>
      <c r="F3472" s="7" t="n">
        <v>1034.4</v>
      </c>
    </row>
    <row r="3473" customFormat="false" ht="15.8" hidden="false" customHeight="false" outlineLevel="0" collapsed="false">
      <c r="A3473" s="0" t="s">
        <v>504</v>
      </c>
      <c r="B3473" s="0" t="s">
        <v>239</v>
      </c>
      <c r="C3473" s="0" t="s">
        <v>733</v>
      </c>
      <c r="D3473" s="0" t="n">
        <v>0</v>
      </c>
      <c r="E3473" s="7" t="n">
        <v>0</v>
      </c>
      <c r="F3473" s="7" t="n">
        <v>0</v>
      </c>
    </row>
    <row r="3474" customFormat="false" ht="15.8" hidden="false" customHeight="false" outlineLevel="0" collapsed="false">
      <c r="A3474" s="0" t="s">
        <v>504</v>
      </c>
      <c r="B3474" s="0" t="s">
        <v>738</v>
      </c>
      <c r="C3474" s="0" t="s">
        <v>738</v>
      </c>
      <c r="D3474" s="0" t="n">
        <v>0.15</v>
      </c>
      <c r="E3474" s="7" t="n">
        <v>20</v>
      </c>
      <c r="F3474" s="7" t="n">
        <v>0</v>
      </c>
    </row>
    <row r="3475" customFormat="false" ht="15.8" hidden="false" customHeight="false" outlineLevel="0" collapsed="false">
      <c r="A3475" s="0" t="s">
        <v>649</v>
      </c>
      <c r="B3475" s="0" t="s">
        <v>155</v>
      </c>
      <c r="C3475" s="0" t="s">
        <v>734</v>
      </c>
      <c r="D3475" s="0" t="n">
        <v>0.135885788488584</v>
      </c>
      <c r="E3475" s="7" t="n">
        <v>96</v>
      </c>
      <c r="F3475" s="7" t="n">
        <v>420.6</v>
      </c>
    </row>
    <row r="3476" customFormat="false" ht="15.8" hidden="false" customHeight="false" outlineLevel="0" collapsed="false">
      <c r="A3476" s="0" t="s">
        <v>649</v>
      </c>
      <c r="B3476" s="0" t="s">
        <v>239</v>
      </c>
      <c r="C3476" s="0" t="s">
        <v>735</v>
      </c>
      <c r="D3476" s="0" t="n">
        <v>0.134345244978525</v>
      </c>
      <c r="E3476" s="7" t="n">
        <v>96</v>
      </c>
      <c r="F3476" s="7" t="n">
        <v>420.6</v>
      </c>
    </row>
    <row r="3477" customFormat="false" ht="15.8" hidden="false" customHeight="false" outlineLevel="0" collapsed="false">
      <c r="A3477" s="0" t="s">
        <v>649</v>
      </c>
      <c r="B3477" s="0" t="s">
        <v>155</v>
      </c>
      <c r="C3477" s="0" t="s">
        <v>736</v>
      </c>
      <c r="D3477" s="0" t="n">
        <v>0.190240103884017</v>
      </c>
      <c r="E3477" s="7" t="n">
        <v>133.44</v>
      </c>
      <c r="F3477" s="7" t="n">
        <v>1034.4</v>
      </c>
    </row>
    <row r="3478" customFormat="false" ht="15.8" hidden="false" customHeight="false" outlineLevel="0" collapsed="false">
      <c r="A3478" s="0" t="s">
        <v>649</v>
      </c>
      <c r="B3478" s="0" t="s">
        <v>239</v>
      </c>
      <c r="C3478" s="0" t="s">
        <v>737</v>
      </c>
      <c r="D3478" s="0" t="n">
        <v>0.188083342969935</v>
      </c>
      <c r="E3478" s="7" t="n">
        <v>130.56</v>
      </c>
      <c r="F3478" s="7" t="n">
        <v>420.6</v>
      </c>
    </row>
    <row r="3479" customFormat="false" ht="15.8" hidden="false" customHeight="false" outlineLevel="0" collapsed="false">
      <c r="A3479" s="0" t="s">
        <v>649</v>
      </c>
      <c r="B3479" s="0" t="s">
        <v>155</v>
      </c>
      <c r="C3479" s="0" t="s">
        <v>732</v>
      </c>
      <c r="D3479" s="0" t="n">
        <v>0.899480396614738</v>
      </c>
      <c r="E3479" s="7" t="n">
        <v>218.676691407234</v>
      </c>
      <c r="F3479" s="7" t="n">
        <v>2293.775</v>
      </c>
    </row>
    <row r="3480" customFormat="false" ht="15.8" hidden="false" customHeight="false" outlineLevel="0" collapsed="false">
      <c r="A3480" s="0" t="s">
        <v>649</v>
      </c>
      <c r="B3480" s="0" t="s">
        <v>239</v>
      </c>
      <c r="C3480" s="0" t="s">
        <v>733</v>
      </c>
      <c r="D3480" s="0" t="n">
        <v>0.800354650935895</v>
      </c>
      <c r="E3480" s="7" t="n">
        <v>138.257242839362</v>
      </c>
      <c r="F3480" s="7" t="n">
        <v>1679.975</v>
      </c>
    </row>
    <row r="3481" customFormat="false" ht="15.8" hidden="false" customHeight="false" outlineLevel="0" collapsed="false">
      <c r="A3481" s="0" t="s">
        <v>649</v>
      </c>
      <c r="B3481" s="0" t="s">
        <v>738</v>
      </c>
      <c r="C3481" s="0" t="s">
        <v>738</v>
      </c>
      <c r="D3481" s="0" t="n">
        <v>0.15</v>
      </c>
      <c r="E3481" s="7" t="n">
        <v>20</v>
      </c>
      <c r="F3481" s="7" t="n">
        <v>0</v>
      </c>
    </row>
    <row r="3482" customFormat="false" ht="15.8" hidden="false" customHeight="false" outlineLevel="0" collapsed="false">
      <c r="A3482" s="0" t="s">
        <v>1189</v>
      </c>
      <c r="B3482" s="0" t="s">
        <v>155</v>
      </c>
      <c r="C3482" s="0" t="s">
        <v>732</v>
      </c>
      <c r="D3482" s="0" t="n">
        <v>0.372801065753694</v>
      </c>
      <c r="E3482" s="7" t="n">
        <v>160.973655152491</v>
      </c>
      <c r="F3482" s="7" t="n">
        <v>1034.4</v>
      </c>
    </row>
    <row r="3483" customFormat="false" ht="15.8" hidden="false" customHeight="false" outlineLevel="0" collapsed="false">
      <c r="A3483" s="0" t="s">
        <v>1189</v>
      </c>
      <c r="B3483" s="0" t="s">
        <v>155</v>
      </c>
      <c r="C3483" s="0" t="s">
        <v>734</v>
      </c>
      <c r="D3483" s="0" t="n">
        <v>0.0405108231525094</v>
      </c>
      <c r="E3483" s="7" t="n">
        <v>26.7344035382839</v>
      </c>
      <c r="F3483" s="7" t="n">
        <v>420.6</v>
      </c>
    </row>
    <row r="3484" customFormat="false" ht="15.8" hidden="false" customHeight="false" outlineLevel="0" collapsed="false">
      <c r="A3484" s="0" t="s">
        <v>1189</v>
      </c>
      <c r="B3484" s="0" t="s">
        <v>155</v>
      </c>
      <c r="C3484" s="0" t="s">
        <v>736</v>
      </c>
      <c r="D3484" s="0" t="n">
        <v>0.0750416414675059</v>
      </c>
      <c r="E3484" s="7" t="n">
        <v>60.8014098198805</v>
      </c>
      <c r="F3484" s="7" t="n">
        <v>1034.4</v>
      </c>
    </row>
    <row r="3485" customFormat="false" ht="15.8" hidden="false" customHeight="false" outlineLevel="0" collapsed="false">
      <c r="A3485" s="0" t="s">
        <v>1189</v>
      </c>
      <c r="B3485" s="0" t="s">
        <v>738</v>
      </c>
      <c r="C3485" s="0" t="s">
        <v>738</v>
      </c>
      <c r="D3485" s="0" t="n">
        <v>0.15</v>
      </c>
      <c r="E3485" s="7" t="n">
        <v>20</v>
      </c>
      <c r="F3485" s="7" t="n">
        <v>0</v>
      </c>
    </row>
    <row r="3486" customFormat="false" ht="15.8" hidden="false" customHeight="false" outlineLevel="0" collapsed="false">
      <c r="A3486" s="0" t="s">
        <v>1190</v>
      </c>
      <c r="B3486" s="0" t="s">
        <v>155</v>
      </c>
      <c r="C3486" s="0" t="s">
        <v>732</v>
      </c>
      <c r="D3486" s="0" t="n">
        <v>0.372801065753694</v>
      </c>
      <c r="E3486" s="7" t="n">
        <v>160.973655152491</v>
      </c>
      <c r="F3486" s="7" t="n">
        <v>1034.4</v>
      </c>
    </row>
    <row r="3487" customFormat="false" ht="15.8" hidden="false" customHeight="false" outlineLevel="0" collapsed="false">
      <c r="A3487" s="0" t="s">
        <v>1190</v>
      </c>
      <c r="B3487" s="0" t="s">
        <v>155</v>
      </c>
      <c r="C3487" s="0" t="s">
        <v>734</v>
      </c>
      <c r="D3487" s="0" t="n">
        <v>0.0405108231525094</v>
      </c>
      <c r="E3487" s="7" t="n">
        <v>26.7344035382839</v>
      </c>
      <c r="F3487" s="7" t="n">
        <v>420.6</v>
      </c>
    </row>
    <row r="3488" customFormat="false" ht="15.8" hidden="false" customHeight="false" outlineLevel="0" collapsed="false">
      <c r="A3488" s="0" t="s">
        <v>1190</v>
      </c>
      <c r="B3488" s="0" t="s">
        <v>155</v>
      </c>
      <c r="C3488" s="0" t="s">
        <v>736</v>
      </c>
      <c r="D3488" s="0" t="n">
        <v>0.0750416414675059</v>
      </c>
      <c r="E3488" s="7" t="n">
        <v>60.8014098198805</v>
      </c>
      <c r="F3488" s="7" t="n">
        <v>1034.4</v>
      </c>
    </row>
    <row r="3489" customFormat="false" ht="15.8" hidden="false" customHeight="false" outlineLevel="0" collapsed="false">
      <c r="A3489" s="0" t="s">
        <v>1190</v>
      </c>
      <c r="B3489" s="0" t="s">
        <v>738</v>
      </c>
      <c r="C3489" s="0" t="s">
        <v>738</v>
      </c>
      <c r="D3489" s="0" t="n">
        <v>0.15</v>
      </c>
      <c r="E3489" s="7" t="n">
        <v>20</v>
      </c>
      <c r="F3489" s="7" t="n">
        <v>0</v>
      </c>
    </row>
    <row r="3490" customFormat="false" ht="15.8" hidden="false" customHeight="false" outlineLevel="0" collapsed="false">
      <c r="A3490" s="0" t="s">
        <v>1191</v>
      </c>
      <c r="B3490" s="0" t="s">
        <v>155</v>
      </c>
      <c r="C3490" s="0" t="s">
        <v>732</v>
      </c>
      <c r="D3490" s="0" t="n">
        <v>0.372801065753694</v>
      </c>
      <c r="E3490" s="7" t="n">
        <v>160.973655152491</v>
      </c>
      <c r="F3490" s="7" t="n">
        <v>1034.4</v>
      </c>
    </row>
    <row r="3491" customFormat="false" ht="15.8" hidden="false" customHeight="false" outlineLevel="0" collapsed="false">
      <c r="A3491" s="0" t="s">
        <v>1191</v>
      </c>
      <c r="B3491" s="0" t="s">
        <v>155</v>
      </c>
      <c r="C3491" s="0" t="s">
        <v>734</v>
      </c>
      <c r="D3491" s="0" t="n">
        <v>0.0405108231525094</v>
      </c>
      <c r="E3491" s="7" t="n">
        <v>26.7344035382839</v>
      </c>
      <c r="F3491" s="7" t="n">
        <v>420.6</v>
      </c>
    </row>
    <row r="3492" customFormat="false" ht="15.8" hidden="false" customHeight="false" outlineLevel="0" collapsed="false">
      <c r="A3492" s="0" t="s">
        <v>1191</v>
      </c>
      <c r="B3492" s="0" t="s">
        <v>155</v>
      </c>
      <c r="C3492" s="0" t="s">
        <v>736</v>
      </c>
      <c r="D3492" s="0" t="n">
        <v>0.0750416414675059</v>
      </c>
      <c r="E3492" s="7" t="n">
        <v>60.8014098198805</v>
      </c>
      <c r="F3492" s="7" t="n">
        <v>1034.4</v>
      </c>
    </row>
    <row r="3493" customFormat="false" ht="15.8" hidden="false" customHeight="false" outlineLevel="0" collapsed="false">
      <c r="A3493" s="0" t="s">
        <v>1191</v>
      </c>
      <c r="B3493" s="0" t="s">
        <v>738</v>
      </c>
      <c r="C3493" s="0" t="s">
        <v>738</v>
      </c>
      <c r="D3493" s="0" t="n">
        <v>0.15</v>
      </c>
      <c r="E3493" s="7" t="n">
        <v>20</v>
      </c>
      <c r="F3493" s="7" t="n">
        <v>0</v>
      </c>
    </row>
    <row r="3494" customFormat="false" ht="15.8" hidden="false" customHeight="false" outlineLevel="0" collapsed="false">
      <c r="A3494" s="0" t="s">
        <v>1192</v>
      </c>
      <c r="B3494" s="0" t="s">
        <v>155</v>
      </c>
      <c r="C3494" s="0" t="s">
        <v>732</v>
      </c>
      <c r="D3494" s="0" t="n">
        <v>0.372801065753694</v>
      </c>
      <c r="E3494" s="7" t="n">
        <v>160.973655152491</v>
      </c>
      <c r="F3494" s="7" t="n">
        <v>1034.4</v>
      </c>
    </row>
    <row r="3495" customFormat="false" ht="15.8" hidden="false" customHeight="false" outlineLevel="0" collapsed="false">
      <c r="A3495" s="0" t="s">
        <v>1192</v>
      </c>
      <c r="B3495" s="0" t="s">
        <v>155</v>
      </c>
      <c r="C3495" s="0" t="s">
        <v>734</v>
      </c>
      <c r="D3495" s="0" t="n">
        <v>0.0405108231525094</v>
      </c>
      <c r="E3495" s="7" t="n">
        <v>26.7344035382839</v>
      </c>
      <c r="F3495" s="7" t="n">
        <v>420.6</v>
      </c>
    </row>
    <row r="3496" customFormat="false" ht="15.8" hidden="false" customHeight="false" outlineLevel="0" collapsed="false">
      <c r="A3496" s="0" t="s">
        <v>1192</v>
      </c>
      <c r="B3496" s="0" t="s">
        <v>155</v>
      </c>
      <c r="C3496" s="0" t="s">
        <v>736</v>
      </c>
      <c r="D3496" s="0" t="n">
        <v>0.0750416414675059</v>
      </c>
      <c r="E3496" s="7" t="n">
        <v>60.8014098198805</v>
      </c>
      <c r="F3496" s="7" t="n">
        <v>1034.4</v>
      </c>
    </row>
    <row r="3497" customFormat="false" ht="15.8" hidden="false" customHeight="false" outlineLevel="0" collapsed="false">
      <c r="A3497" s="0" t="s">
        <v>1192</v>
      </c>
      <c r="B3497" s="0" t="s">
        <v>738</v>
      </c>
      <c r="C3497" s="0" t="s">
        <v>738</v>
      </c>
      <c r="D3497" s="0" t="n">
        <v>0.15</v>
      </c>
      <c r="E3497" s="7" t="n">
        <v>20</v>
      </c>
      <c r="F3497" s="7" t="n">
        <v>0</v>
      </c>
    </row>
    <row r="3498" customFormat="false" ht="15.8" hidden="false" customHeight="false" outlineLevel="0" collapsed="false">
      <c r="A3498" s="0" t="s">
        <v>1193</v>
      </c>
      <c r="B3498" s="0" t="s">
        <v>155</v>
      </c>
      <c r="C3498" s="0" t="s">
        <v>732</v>
      </c>
      <c r="D3498" s="0" t="n">
        <v>0.372801065753694</v>
      </c>
      <c r="E3498" s="7" t="n">
        <v>160.973655152491</v>
      </c>
      <c r="F3498" s="7" t="n">
        <v>1034.4</v>
      </c>
    </row>
    <row r="3499" customFormat="false" ht="15.8" hidden="false" customHeight="false" outlineLevel="0" collapsed="false">
      <c r="A3499" s="0" t="s">
        <v>1193</v>
      </c>
      <c r="B3499" s="0" t="s">
        <v>155</v>
      </c>
      <c r="C3499" s="0" t="s">
        <v>734</v>
      </c>
      <c r="D3499" s="0" t="n">
        <v>0.0405108231525094</v>
      </c>
      <c r="E3499" s="7" t="n">
        <v>26.7344035382839</v>
      </c>
      <c r="F3499" s="7" t="n">
        <v>420.6</v>
      </c>
    </row>
    <row r="3500" customFormat="false" ht="15.8" hidden="false" customHeight="false" outlineLevel="0" collapsed="false">
      <c r="A3500" s="0" t="s">
        <v>1193</v>
      </c>
      <c r="B3500" s="0" t="s">
        <v>155</v>
      </c>
      <c r="C3500" s="0" t="s">
        <v>736</v>
      </c>
      <c r="D3500" s="0" t="n">
        <v>0.0750416414675059</v>
      </c>
      <c r="E3500" s="7" t="n">
        <v>60.8014098198805</v>
      </c>
      <c r="F3500" s="7" t="n">
        <v>1034.4</v>
      </c>
    </row>
    <row r="3501" customFormat="false" ht="15.8" hidden="false" customHeight="false" outlineLevel="0" collapsed="false">
      <c r="A3501" s="0" t="s">
        <v>1193</v>
      </c>
      <c r="B3501" s="0" t="s">
        <v>738</v>
      </c>
      <c r="C3501" s="0" t="s">
        <v>738</v>
      </c>
      <c r="D3501" s="0" t="n">
        <v>0.15</v>
      </c>
      <c r="E3501" s="7" t="n">
        <v>20</v>
      </c>
      <c r="F3501" s="7" t="n">
        <v>0</v>
      </c>
    </row>
    <row r="3502" customFormat="false" ht="15.8" hidden="false" customHeight="false" outlineLevel="0" collapsed="false">
      <c r="A3502" s="0" t="s">
        <v>328</v>
      </c>
      <c r="B3502" s="0" t="s">
        <v>155</v>
      </c>
      <c r="C3502" s="0" t="s">
        <v>734</v>
      </c>
      <c r="D3502" s="0" t="n">
        <v>0.079090306976414</v>
      </c>
      <c r="E3502" s="7" t="n">
        <v>25</v>
      </c>
      <c r="F3502" s="7" t="n">
        <v>109.53125</v>
      </c>
    </row>
    <row r="3503" customFormat="false" ht="15.8" hidden="false" customHeight="false" outlineLevel="0" collapsed="false">
      <c r="A3503" s="0" t="s">
        <v>328</v>
      </c>
      <c r="B3503" s="0" t="s">
        <v>239</v>
      </c>
      <c r="C3503" s="0" t="s">
        <v>735</v>
      </c>
      <c r="D3503" s="0" t="n">
        <v>0.0642307033432358</v>
      </c>
      <c r="E3503" s="7" t="n">
        <v>25</v>
      </c>
      <c r="F3503" s="7" t="n">
        <v>109.53125</v>
      </c>
    </row>
    <row r="3504" customFormat="false" ht="15.8" hidden="false" customHeight="false" outlineLevel="0" collapsed="false">
      <c r="A3504" s="0" t="s">
        <v>328</v>
      </c>
      <c r="B3504" s="0" t="s">
        <v>155</v>
      </c>
      <c r="C3504" s="0" t="s">
        <v>736</v>
      </c>
      <c r="D3504" s="0" t="n">
        <v>0.164771472867529</v>
      </c>
      <c r="E3504" s="7" t="n">
        <v>45.25</v>
      </c>
      <c r="F3504" s="7" t="n">
        <v>1068.59375</v>
      </c>
    </row>
    <row r="3505" customFormat="false" ht="15.8" hidden="false" customHeight="false" outlineLevel="0" collapsed="false">
      <c r="A3505" s="0" t="s">
        <v>328</v>
      </c>
      <c r="B3505" s="0" t="s">
        <v>239</v>
      </c>
      <c r="C3505" s="0" t="s">
        <v>737</v>
      </c>
      <c r="D3505" s="0" t="n">
        <v>0.133813965298408</v>
      </c>
      <c r="E3505" s="7" t="n">
        <v>43</v>
      </c>
      <c r="F3505" s="7" t="n">
        <v>109.53125</v>
      </c>
    </row>
    <row r="3506" customFormat="false" ht="15.8" hidden="false" customHeight="false" outlineLevel="0" collapsed="false">
      <c r="A3506" s="0" t="s">
        <v>328</v>
      </c>
      <c r="B3506" s="0" t="s">
        <v>155</v>
      </c>
      <c r="C3506" s="0" t="s">
        <v>732</v>
      </c>
      <c r="D3506" s="0" t="n">
        <v>0.732317657189019</v>
      </c>
      <c r="E3506" s="7" t="n">
        <v>128.335081083237</v>
      </c>
      <c r="F3506" s="7" t="n">
        <v>2327.96875</v>
      </c>
    </row>
    <row r="3507" customFormat="false" ht="15.8" hidden="false" customHeight="false" outlineLevel="0" collapsed="false">
      <c r="A3507" s="0" t="s">
        <v>328</v>
      </c>
      <c r="B3507" s="0" t="s">
        <v>239</v>
      </c>
      <c r="C3507" s="0" t="s">
        <v>733</v>
      </c>
      <c r="D3507" s="0" t="n">
        <v>0.535255861193631</v>
      </c>
      <c r="E3507" s="7" t="n">
        <v>48.3138108124279</v>
      </c>
      <c r="F3507" s="7" t="n">
        <v>1368.90625</v>
      </c>
    </row>
    <row r="3508" customFormat="false" ht="15.8" hidden="false" customHeight="false" outlineLevel="0" collapsed="false">
      <c r="A3508" s="0" t="s">
        <v>328</v>
      </c>
      <c r="B3508" s="0" t="s">
        <v>738</v>
      </c>
      <c r="C3508" s="0" t="s">
        <v>738</v>
      </c>
      <c r="D3508" s="0" t="n">
        <v>0.15</v>
      </c>
      <c r="E3508" s="7" t="n">
        <v>20</v>
      </c>
      <c r="F3508" s="7" t="n">
        <v>0</v>
      </c>
    </row>
    <row r="3509" customFormat="false" ht="15.8" hidden="false" customHeight="false" outlineLevel="0" collapsed="false">
      <c r="A3509" s="0" t="s">
        <v>512</v>
      </c>
      <c r="B3509" s="0" t="s">
        <v>155</v>
      </c>
      <c r="C3509" s="0" t="s">
        <v>734</v>
      </c>
      <c r="D3509" s="0" t="n">
        <v>0</v>
      </c>
      <c r="E3509" s="7" t="n">
        <v>0</v>
      </c>
      <c r="F3509" s="7" t="n">
        <v>0</v>
      </c>
    </row>
    <row r="3510" customFormat="false" ht="15.8" hidden="false" customHeight="false" outlineLevel="0" collapsed="false">
      <c r="A3510" s="0" t="s">
        <v>512</v>
      </c>
      <c r="B3510" s="0" t="s">
        <v>239</v>
      </c>
      <c r="C3510" s="0" t="s">
        <v>735</v>
      </c>
      <c r="D3510" s="0" t="n">
        <v>0</v>
      </c>
      <c r="E3510" s="7" t="n">
        <v>0</v>
      </c>
      <c r="F3510" s="7" t="n">
        <v>0</v>
      </c>
    </row>
    <row r="3511" customFormat="false" ht="15.8" hidden="false" customHeight="false" outlineLevel="0" collapsed="false">
      <c r="A3511" s="0" t="s">
        <v>512</v>
      </c>
      <c r="B3511" s="0" t="s">
        <v>155</v>
      </c>
      <c r="C3511" s="0" t="s">
        <v>736</v>
      </c>
      <c r="D3511" s="0" t="n">
        <v>0.175741858426643</v>
      </c>
      <c r="E3511" s="7" t="n">
        <v>58.5</v>
      </c>
      <c r="F3511" s="7" t="n">
        <v>959.0625</v>
      </c>
    </row>
    <row r="3512" customFormat="false" ht="15.8" hidden="false" customHeight="false" outlineLevel="0" collapsed="false">
      <c r="A3512" s="0" t="s">
        <v>512</v>
      </c>
      <c r="B3512" s="0" t="s">
        <v>239</v>
      </c>
      <c r="C3512" s="0" t="s">
        <v>737</v>
      </c>
      <c r="D3512" s="0" t="n">
        <v>0</v>
      </c>
      <c r="E3512" s="7" t="n">
        <v>0</v>
      </c>
      <c r="F3512" s="7" t="n">
        <v>0</v>
      </c>
    </row>
    <row r="3513" customFormat="false" ht="15.8" hidden="false" customHeight="false" outlineLevel="0" collapsed="false">
      <c r="A3513" s="0" t="s">
        <v>512</v>
      </c>
      <c r="B3513" s="0" t="s">
        <v>155</v>
      </c>
      <c r="C3513" s="0" t="s">
        <v>732</v>
      </c>
      <c r="D3513" s="0" t="n">
        <v>0.781074926340636</v>
      </c>
      <c r="E3513" s="7" t="n">
        <v>160.979324143542</v>
      </c>
      <c r="F3513" s="7" t="n">
        <v>959.0625</v>
      </c>
    </row>
    <row r="3514" customFormat="false" ht="15.8" hidden="false" customHeight="false" outlineLevel="0" collapsed="false">
      <c r="A3514" s="0" t="s">
        <v>512</v>
      </c>
      <c r="B3514" s="0" t="s">
        <v>239</v>
      </c>
      <c r="C3514" s="0" t="s">
        <v>733</v>
      </c>
      <c r="D3514" s="0" t="n">
        <v>0</v>
      </c>
      <c r="E3514" s="7" t="n">
        <v>0</v>
      </c>
      <c r="F3514" s="7" t="n">
        <v>0</v>
      </c>
    </row>
    <row r="3515" customFormat="false" ht="15.8" hidden="false" customHeight="false" outlineLevel="0" collapsed="false">
      <c r="A3515" s="0" t="s">
        <v>512</v>
      </c>
      <c r="B3515" s="0" t="s">
        <v>738</v>
      </c>
      <c r="C3515" s="0" t="s">
        <v>738</v>
      </c>
      <c r="D3515" s="0" t="n">
        <v>0.15</v>
      </c>
      <c r="E3515" s="7" t="n">
        <v>20</v>
      </c>
      <c r="F3515" s="7" t="n">
        <v>0</v>
      </c>
    </row>
    <row r="3516" customFormat="false" ht="15.8" hidden="false" customHeight="false" outlineLevel="0" collapsed="false">
      <c r="A3516" s="0" t="s">
        <v>657</v>
      </c>
      <c r="B3516" s="0" t="s">
        <v>155</v>
      </c>
      <c r="C3516" s="0" t="s">
        <v>734</v>
      </c>
      <c r="D3516" s="0" t="n">
        <v>0.102845164500498</v>
      </c>
      <c r="E3516" s="7" t="n">
        <v>25</v>
      </c>
      <c r="F3516" s="7" t="n">
        <v>109.53125</v>
      </c>
    </row>
    <row r="3517" customFormat="false" ht="15.8" hidden="false" customHeight="false" outlineLevel="0" collapsed="false">
      <c r="A3517" s="0" t="s">
        <v>657</v>
      </c>
      <c r="B3517" s="0" t="s">
        <v>239</v>
      </c>
      <c r="C3517" s="0" t="s">
        <v>735</v>
      </c>
      <c r="D3517" s="0" t="n">
        <v>0.105873702848281</v>
      </c>
      <c r="E3517" s="7" t="n">
        <v>25</v>
      </c>
      <c r="F3517" s="7" t="n">
        <v>109.53125</v>
      </c>
    </row>
    <row r="3518" customFormat="false" ht="15.8" hidden="false" customHeight="false" outlineLevel="0" collapsed="false">
      <c r="A3518" s="0" t="s">
        <v>657</v>
      </c>
      <c r="B3518" s="0" t="s">
        <v>155</v>
      </c>
      <c r="C3518" s="0" t="s">
        <v>736</v>
      </c>
      <c r="D3518" s="0" t="n">
        <v>0.214260759376036</v>
      </c>
      <c r="E3518" s="7" t="n">
        <v>45.25</v>
      </c>
      <c r="F3518" s="7" t="n">
        <v>1068.59375</v>
      </c>
    </row>
    <row r="3519" customFormat="false" ht="15.8" hidden="false" customHeight="false" outlineLevel="0" collapsed="false">
      <c r="A3519" s="0" t="s">
        <v>657</v>
      </c>
      <c r="B3519" s="0" t="s">
        <v>239</v>
      </c>
      <c r="C3519" s="0" t="s">
        <v>737</v>
      </c>
      <c r="D3519" s="0" t="n">
        <v>0.220570214267252</v>
      </c>
      <c r="E3519" s="7" t="n">
        <v>43</v>
      </c>
      <c r="F3519" s="7" t="n">
        <v>109.53125</v>
      </c>
    </row>
    <row r="3520" customFormat="false" ht="15.8" hidden="false" customHeight="false" outlineLevel="0" collapsed="false">
      <c r="A3520" s="0" t="s">
        <v>657</v>
      </c>
      <c r="B3520" s="0" t="s">
        <v>155</v>
      </c>
      <c r="C3520" s="0" t="s">
        <v>732</v>
      </c>
      <c r="D3520" s="0" t="n">
        <v>0.952270041671273</v>
      </c>
      <c r="E3520" s="7" t="n">
        <v>150.621283887502</v>
      </c>
      <c r="F3520" s="7" t="n">
        <v>4971.71875</v>
      </c>
    </row>
    <row r="3521" customFormat="false" ht="15.8" hidden="false" customHeight="false" outlineLevel="0" collapsed="false">
      <c r="A3521" s="0" t="s">
        <v>657</v>
      </c>
      <c r="B3521" s="0" t="s">
        <v>239</v>
      </c>
      <c r="C3521" s="0" t="s">
        <v>733</v>
      </c>
      <c r="D3521" s="0" t="n">
        <v>0.88228085706901</v>
      </c>
      <c r="E3521" s="7" t="n">
        <v>70.6435613058845</v>
      </c>
      <c r="F3521" s="7" t="n">
        <v>2753.28125</v>
      </c>
    </row>
    <row r="3522" customFormat="false" ht="15.8" hidden="false" customHeight="false" outlineLevel="0" collapsed="false">
      <c r="A3522" s="0" t="s">
        <v>657</v>
      </c>
      <c r="B3522" s="0" t="s">
        <v>738</v>
      </c>
      <c r="C3522" s="0" t="s">
        <v>738</v>
      </c>
      <c r="D3522" s="0" t="n">
        <v>0.15</v>
      </c>
      <c r="E3522" s="7" t="n">
        <v>20</v>
      </c>
      <c r="F3522" s="7" t="n">
        <v>0</v>
      </c>
    </row>
    <row r="3523" customFormat="false" ht="15.8" hidden="false" customHeight="false" outlineLevel="0" collapsed="false">
      <c r="A3523" s="0" t="s">
        <v>1194</v>
      </c>
      <c r="B3523" s="0" t="s">
        <v>155</v>
      </c>
      <c r="C3523" s="0" t="s">
        <v>732</v>
      </c>
      <c r="D3523" s="0" t="n">
        <v>0.372801065753694</v>
      </c>
      <c r="E3523" s="7" t="n">
        <v>160.973655152491</v>
      </c>
      <c r="F3523" s="7" t="n">
        <v>959.0625</v>
      </c>
    </row>
    <row r="3524" customFormat="false" ht="15.8" hidden="false" customHeight="false" outlineLevel="0" collapsed="false">
      <c r="A3524" s="0" t="s">
        <v>1194</v>
      </c>
      <c r="B3524" s="0" t="s">
        <v>155</v>
      </c>
      <c r="C3524" s="0" t="s">
        <v>734</v>
      </c>
      <c r="D3524" s="0" t="n">
        <v>0.0405108231525094</v>
      </c>
      <c r="E3524" s="7" t="n">
        <v>26.7344035382839</v>
      </c>
      <c r="F3524" s="7" t="n">
        <v>0</v>
      </c>
    </row>
    <row r="3525" customFormat="false" ht="15.8" hidden="false" customHeight="false" outlineLevel="0" collapsed="false">
      <c r="A3525" s="0" t="s">
        <v>1194</v>
      </c>
      <c r="B3525" s="0" t="s">
        <v>155</v>
      </c>
      <c r="C3525" s="0" t="s">
        <v>736</v>
      </c>
      <c r="D3525" s="0" t="n">
        <v>0.0750416414675059</v>
      </c>
      <c r="E3525" s="7" t="n">
        <v>60.8014098198805</v>
      </c>
      <c r="F3525" s="7" t="n">
        <v>959.0625</v>
      </c>
    </row>
    <row r="3526" customFormat="false" ht="15.8" hidden="false" customHeight="false" outlineLevel="0" collapsed="false">
      <c r="A3526" s="0" t="s">
        <v>1194</v>
      </c>
      <c r="B3526" s="0" t="s">
        <v>738</v>
      </c>
      <c r="C3526" s="0" t="s">
        <v>738</v>
      </c>
      <c r="D3526" s="0" t="n">
        <v>0.15</v>
      </c>
      <c r="E3526" s="7" t="n">
        <v>20</v>
      </c>
      <c r="F3526" s="7" t="n">
        <v>0</v>
      </c>
    </row>
    <row r="3527" customFormat="false" ht="15.8" hidden="false" customHeight="false" outlineLevel="0" collapsed="false">
      <c r="A3527" s="0" t="s">
        <v>1195</v>
      </c>
      <c r="B3527" s="0" t="s">
        <v>155</v>
      </c>
      <c r="C3527" s="0" t="s">
        <v>732</v>
      </c>
      <c r="D3527" s="0" t="n">
        <v>0.372801065753694</v>
      </c>
      <c r="E3527" s="7" t="n">
        <v>160.973655152491</v>
      </c>
      <c r="F3527" s="7" t="n">
        <v>959.0625</v>
      </c>
    </row>
    <row r="3528" customFormat="false" ht="15.8" hidden="false" customHeight="false" outlineLevel="0" collapsed="false">
      <c r="A3528" s="0" t="s">
        <v>1195</v>
      </c>
      <c r="B3528" s="0" t="s">
        <v>155</v>
      </c>
      <c r="C3528" s="0" t="s">
        <v>734</v>
      </c>
      <c r="D3528" s="0" t="n">
        <v>0.0405108231525094</v>
      </c>
      <c r="E3528" s="7" t="n">
        <v>26.7344035382839</v>
      </c>
      <c r="F3528" s="7" t="n">
        <v>0</v>
      </c>
    </row>
    <row r="3529" customFormat="false" ht="15.8" hidden="false" customHeight="false" outlineLevel="0" collapsed="false">
      <c r="A3529" s="0" t="s">
        <v>1195</v>
      </c>
      <c r="B3529" s="0" t="s">
        <v>155</v>
      </c>
      <c r="C3529" s="0" t="s">
        <v>736</v>
      </c>
      <c r="D3529" s="0" t="n">
        <v>0.0750416414675059</v>
      </c>
      <c r="E3529" s="7" t="n">
        <v>60.8014098198805</v>
      </c>
      <c r="F3529" s="7" t="n">
        <v>959.0625</v>
      </c>
    </row>
    <row r="3530" customFormat="false" ht="15.8" hidden="false" customHeight="false" outlineLevel="0" collapsed="false">
      <c r="A3530" s="0" t="s">
        <v>1195</v>
      </c>
      <c r="B3530" s="0" t="s">
        <v>738</v>
      </c>
      <c r="C3530" s="0" t="s">
        <v>738</v>
      </c>
      <c r="D3530" s="0" t="n">
        <v>0.15</v>
      </c>
      <c r="E3530" s="7" t="n">
        <v>20</v>
      </c>
      <c r="F3530" s="7" t="n">
        <v>0</v>
      </c>
    </row>
    <row r="3531" customFormat="false" ht="15.8" hidden="false" customHeight="false" outlineLevel="0" collapsed="false">
      <c r="A3531" s="0" t="s">
        <v>1196</v>
      </c>
      <c r="B3531" s="0" t="s">
        <v>155</v>
      </c>
      <c r="C3531" s="0" t="s">
        <v>732</v>
      </c>
      <c r="D3531" s="0" t="n">
        <v>0.372801065753694</v>
      </c>
      <c r="E3531" s="7" t="n">
        <v>160.973655152491</v>
      </c>
      <c r="F3531" s="7" t="n">
        <v>959.0625</v>
      </c>
    </row>
    <row r="3532" customFormat="false" ht="15.8" hidden="false" customHeight="false" outlineLevel="0" collapsed="false">
      <c r="A3532" s="0" t="s">
        <v>1196</v>
      </c>
      <c r="B3532" s="0" t="s">
        <v>155</v>
      </c>
      <c r="C3532" s="0" t="s">
        <v>734</v>
      </c>
      <c r="D3532" s="0" t="n">
        <v>0.0405108231525094</v>
      </c>
      <c r="E3532" s="7" t="n">
        <v>26.7344035382839</v>
      </c>
      <c r="F3532" s="7" t="n">
        <v>0</v>
      </c>
    </row>
    <row r="3533" customFormat="false" ht="15.8" hidden="false" customHeight="false" outlineLevel="0" collapsed="false">
      <c r="A3533" s="0" t="s">
        <v>1196</v>
      </c>
      <c r="B3533" s="0" t="s">
        <v>155</v>
      </c>
      <c r="C3533" s="0" t="s">
        <v>736</v>
      </c>
      <c r="D3533" s="0" t="n">
        <v>0.0750416414675059</v>
      </c>
      <c r="E3533" s="7" t="n">
        <v>60.8014098198805</v>
      </c>
      <c r="F3533" s="7" t="n">
        <v>959.0625</v>
      </c>
    </row>
    <row r="3534" customFormat="false" ht="15.8" hidden="false" customHeight="false" outlineLevel="0" collapsed="false">
      <c r="A3534" s="0" t="s">
        <v>1196</v>
      </c>
      <c r="B3534" s="0" t="s">
        <v>738</v>
      </c>
      <c r="C3534" s="0" t="s">
        <v>738</v>
      </c>
      <c r="D3534" s="0" t="n">
        <v>0.15</v>
      </c>
      <c r="E3534" s="7" t="n">
        <v>20</v>
      </c>
      <c r="F3534" s="7" t="n">
        <v>0</v>
      </c>
    </row>
    <row r="3535" customFormat="false" ht="15.8" hidden="false" customHeight="false" outlineLevel="0" collapsed="false">
      <c r="A3535" s="0" t="s">
        <v>1197</v>
      </c>
      <c r="B3535" s="0" t="s">
        <v>155</v>
      </c>
      <c r="C3535" s="0" t="s">
        <v>732</v>
      </c>
      <c r="D3535" s="0" t="n">
        <v>0.372801065753694</v>
      </c>
      <c r="E3535" s="7" t="n">
        <v>160.973655152491</v>
      </c>
      <c r="F3535" s="7" t="n">
        <v>959.0625</v>
      </c>
    </row>
    <row r="3536" customFormat="false" ht="15.8" hidden="false" customHeight="false" outlineLevel="0" collapsed="false">
      <c r="A3536" s="0" t="s">
        <v>1197</v>
      </c>
      <c r="B3536" s="0" t="s">
        <v>155</v>
      </c>
      <c r="C3536" s="0" t="s">
        <v>734</v>
      </c>
      <c r="D3536" s="0" t="n">
        <v>0.0405108231525094</v>
      </c>
      <c r="E3536" s="7" t="n">
        <v>26.7344035382839</v>
      </c>
      <c r="F3536" s="7" t="n">
        <v>0</v>
      </c>
    </row>
    <row r="3537" customFormat="false" ht="15.8" hidden="false" customHeight="false" outlineLevel="0" collapsed="false">
      <c r="A3537" s="0" t="s">
        <v>1197</v>
      </c>
      <c r="B3537" s="0" t="s">
        <v>155</v>
      </c>
      <c r="C3537" s="0" t="s">
        <v>736</v>
      </c>
      <c r="D3537" s="0" t="n">
        <v>0.0750416414675059</v>
      </c>
      <c r="E3537" s="7" t="n">
        <v>60.8014098198805</v>
      </c>
      <c r="F3537" s="7" t="n">
        <v>959.0625</v>
      </c>
    </row>
    <row r="3538" customFormat="false" ht="15.8" hidden="false" customHeight="false" outlineLevel="0" collapsed="false">
      <c r="A3538" s="0" t="s">
        <v>1197</v>
      </c>
      <c r="B3538" s="0" t="s">
        <v>738</v>
      </c>
      <c r="C3538" s="0" t="s">
        <v>738</v>
      </c>
      <c r="D3538" s="0" t="n">
        <v>0.15</v>
      </c>
      <c r="E3538" s="7" t="n">
        <v>20</v>
      </c>
      <c r="F3538" s="7" t="n">
        <v>0</v>
      </c>
    </row>
    <row r="3539" customFormat="false" ht="15.8" hidden="false" customHeight="false" outlineLevel="0" collapsed="false">
      <c r="A3539" s="0" t="s">
        <v>1198</v>
      </c>
      <c r="B3539" s="0" t="s">
        <v>155</v>
      </c>
      <c r="C3539" s="0" t="s">
        <v>732</v>
      </c>
      <c r="D3539" s="0" t="n">
        <v>0.372801065753694</v>
      </c>
      <c r="E3539" s="7" t="n">
        <v>160.973655152491</v>
      </c>
      <c r="F3539" s="7" t="n">
        <v>959.0625</v>
      </c>
    </row>
    <row r="3540" customFormat="false" ht="15.8" hidden="false" customHeight="false" outlineLevel="0" collapsed="false">
      <c r="A3540" s="0" t="s">
        <v>1198</v>
      </c>
      <c r="B3540" s="0" t="s">
        <v>155</v>
      </c>
      <c r="C3540" s="0" t="s">
        <v>734</v>
      </c>
      <c r="D3540" s="0" t="n">
        <v>0.0405108231525094</v>
      </c>
      <c r="E3540" s="7" t="n">
        <v>26.7344035382839</v>
      </c>
      <c r="F3540" s="7" t="n">
        <v>0</v>
      </c>
    </row>
    <row r="3541" customFormat="false" ht="15.8" hidden="false" customHeight="false" outlineLevel="0" collapsed="false">
      <c r="A3541" s="0" t="s">
        <v>1198</v>
      </c>
      <c r="B3541" s="0" t="s">
        <v>155</v>
      </c>
      <c r="C3541" s="0" t="s">
        <v>736</v>
      </c>
      <c r="D3541" s="0" t="n">
        <v>0.0750416414675059</v>
      </c>
      <c r="E3541" s="7" t="n">
        <v>60.8014098198805</v>
      </c>
      <c r="F3541" s="7" t="n">
        <v>959.0625</v>
      </c>
    </row>
    <row r="3542" customFormat="false" ht="15.8" hidden="false" customHeight="false" outlineLevel="0" collapsed="false">
      <c r="A3542" s="0" t="s">
        <v>1198</v>
      </c>
      <c r="B3542" s="0" t="s">
        <v>738</v>
      </c>
      <c r="C3542" s="0" t="s">
        <v>738</v>
      </c>
      <c r="D3542" s="0" t="n">
        <v>0.15</v>
      </c>
      <c r="E3542" s="7" t="n">
        <v>20</v>
      </c>
      <c r="F3542" s="7" t="n">
        <v>0</v>
      </c>
    </row>
    <row r="3543" customFormat="false" ht="15.8" hidden="false" customHeight="false" outlineLevel="0" collapsed="false">
      <c r="A3543" s="0" t="s">
        <v>350</v>
      </c>
      <c r="B3543" s="0" t="s">
        <v>155</v>
      </c>
      <c r="C3543" s="0" t="s">
        <v>734</v>
      </c>
      <c r="D3543" s="0" t="n">
        <v>0.104928402339898</v>
      </c>
      <c r="E3543" s="7" t="n">
        <v>120</v>
      </c>
      <c r="F3543" s="7" t="n">
        <v>525.75</v>
      </c>
    </row>
    <row r="3544" customFormat="false" ht="15.8" hidden="false" customHeight="false" outlineLevel="0" collapsed="false">
      <c r="A3544" s="0" t="s">
        <v>350</v>
      </c>
      <c r="B3544" s="0" t="s">
        <v>239</v>
      </c>
      <c r="C3544" s="0" t="s">
        <v>735</v>
      </c>
      <c r="D3544" s="0" t="n">
        <v>0.0980986251119779</v>
      </c>
      <c r="E3544" s="7" t="n">
        <v>120</v>
      </c>
      <c r="F3544" s="7" t="n">
        <v>525.75</v>
      </c>
    </row>
    <row r="3545" customFormat="false" ht="15.8" hidden="false" customHeight="false" outlineLevel="0" collapsed="false">
      <c r="A3545" s="0" t="s">
        <v>350</v>
      </c>
      <c r="B3545" s="0" t="s">
        <v>155</v>
      </c>
      <c r="C3545" s="0" t="s">
        <v>736</v>
      </c>
      <c r="D3545" s="0" t="n">
        <v>0.146899763275858</v>
      </c>
      <c r="E3545" s="7" t="n">
        <v>145.2</v>
      </c>
      <c r="F3545" s="7" t="n">
        <v>1719.25</v>
      </c>
    </row>
    <row r="3546" customFormat="false" ht="15.8" hidden="false" customHeight="false" outlineLevel="0" collapsed="false">
      <c r="A3546" s="0" t="s">
        <v>350</v>
      </c>
      <c r="B3546" s="0" t="s">
        <v>239</v>
      </c>
      <c r="C3546" s="0" t="s">
        <v>737</v>
      </c>
      <c r="D3546" s="0" t="n">
        <v>0.137338075156769</v>
      </c>
      <c r="E3546" s="7" t="n">
        <v>142.4</v>
      </c>
      <c r="F3546" s="7" t="n">
        <v>525.75</v>
      </c>
    </row>
    <row r="3547" customFormat="false" ht="15.8" hidden="false" customHeight="false" outlineLevel="0" collapsed="false">
      <c r="A3547" s="0" t="s">
        <v>350</v>
      </c>
      <c r="B3547" s="0" t="s">
        <v>155</v>
      </c>
      <c r="C3547" s="0" t="s">
        <v>732</v>
      </c>
      <c r="D3547" s="0" t="n">
        <v>0.694561528491054</v>
      </c>
      <c r="E3547" s="7" t="n">
        <v>241.2</v>
      </c>
      <c r="F3547" s="7" t="n">
        <v>2978.625</v>
      </c>
    </row>
    <row r="3548" customFormat="false" ht="15.8" hidden="false" customHeight="false" outlineLevel="0" collapsed="false">
      <c r="A3548" s="0" t="s">
        <v>350</v>
      </c>
      <c r="B3548" s="0" t="s">
        <v>239</v>
      </c>
      <c r="C3548" s="0" t="s">
        <v>733</v>
      </c>
      <c r="D3548" s="0" t="n">
        <v>0.584417341092635</v>
      </c>
      <c r="E3548" s="7" t="n">
        <v>157.4</v>
      </c>
      <c r="F3548" s="7" t="n">
        <v>1785.125</v>
      </c>
    </row>
    <row r="3549" customFormat="false" ht="15.8" hidden="false" customHeight="false" outlineLevel="0" collapsed="false">
      <c r="A3549" s="0" t="s">
        <v>350</v>
      </c>
      <c r="B3549" s="0" t="s">
        <v>738</v>
      </c>
      <c r="C3549" s="0" t="s">
        <v>738</v>
      </c>
      <c r="D3549" s="0" t="n">
        <v>0.15</v>
      </c>
      <c r="E3549" s="7" t="n">
        <v>20</v>
      </c>
      <c r="F3549" s="7" t="n">
        <v>0</v>
      </c>
    </row>
    <row r="3550" customFormat="false" ht="15.8" hidden="false" customHeight="false" outlineLevel="0" collapsed="false">
      <c r="A3550" s="0" t="s">
        <v>522</v>
      </c>
      <c r="B3550" s="0" t="s">
        <v>155</v>
      </c>
      <c r="C3550" s="0" t="s">
        <v>734</v>
      </c>
      <c r="D3550" s="0" t="n">
        <v>0</v>
      </c>
      <c r="E3550" s="7" t="n">
        <v>0</v>
      </c>
      <c r="F3550" s="7" t="n">
        <v>0</v>
      </c>
    </row>
    <row r="3551" customFormat="false" ht="15.8" hidden="false" customHeight="false" outlineLevel="0" collapsed="false">
      <c r="A3551" s="0" t="s">
        <v>522</v>
      </c>
      <c r="B3551" s="0" t="s">
        <v>239</v>
      </c>
      <c r="C3551" s="0" t="s">
        <v>735</v>
      </c>
      <c r="D3551" s="0" t="n">
        <v>0</v>
      </c>
      <c r="E3551" s="7" t="n">
        <v>0</v>
      </c>
      <c r="F3551" s="7" t="n">
        <v>0</v>
      </c>
    </row>
    <row r="3552" customFormat="false" ht="15.8" hidden="false" customHeight="false" outlineLevel="0" collapsed="false">
      <c r="A3552" s="0" t="s">
        <v>522</v>
      </c>
      <c r="B3552" s="0" t="s">
        <v>155</v>
      </c>
      <c r="C3552" s="0" t="s">
        <v>736</v>
      </c>
      <c r="D3552" s="0" t="n">
        <v>0.170868607533239</v>
      </c>
      <c r="E3552" s="7" t="n">
        <v>72.8</v>
      </c>
      <c r="F3552" s="7" t="n">
        <v>1193.5</v>
      </c>
    </row>
    <row r="3553" customFormat="false" ht="15.8" hidden="false" customHeight="false" outlineLevel="0" collapsed="false">
      <c r="A3553" s="0" t="s">
        <v>522</v>
      </c>
      <c r="B3553" s="0" t="s">
        <v>239</v>
      </c>
      <c r="C3553" s="0" t="s">
        <v>737</v>
      </c>
      <c r="D3553" s="0" t="n">
        <v>0</v>
      </c>
      <c r="E3553" s="7" t="n">
        <v>0</v>
      </c>
      <c r="F3553" s="7" t="n">
        <v>0</v>
      </c>
    </row>
    <row r="3554" customFormat="false" ht="15.8" hidden="false" customHeight="false" outlineLevel="0" collapsed="false">
      <c r="A3554" s="0" t="s">
        <v>522</v>
      </c>
      <c r="B3554" s="0" t="s">
        <v>155</v>
      </c>
      <c r="C3554" s="0" t="s">
        <v>732</v>
      </c>
      <c r="D3554" s="0" t="n">
        <v>0.706903222655243</v>
      </c>
      <c r="E3554" s="7" t="n">
        <v>223.8</v>
      </c>
      <c r="F3554" s="7" t="n">
        <v>1193.5</v>
      </c>
    </row>
    <row r="3555" customFormat="false" ht="15.8" hidden="false" customHeight="false" outlineLevel="0" collapsed="false">
      <c r="A3555" s="0" t="s">
        <v>522</v>
      </c>
      <c r="B3555" s="0" t="s">
        <v>239</v>
      </c>
      <c r="C3555" s="0" t="s">
        <v>733</v>
      </c>
      <c r="D3555" s="0" t="n">
        <v>0</v>
      </c>
      <c r="E3555" s="7" t="n">
        <v>0</v>
      </c>
      <c r="F3555" s="7" t="n">
        <v>0</v>
      </c>
    </row>
    <row r="3556" customFormat="false" ht="15.8" hidden="false" customHeight="false" outlineLevel="0" collapsed="false">
      <c r="A3556" s="0" t="s">
        <v>522</v>
      </c>
      <c r="B3556" s="0" t="s">
        <v>738</v>
      </c>
      <c r="C3556" s="0" t="s">
        <v>738</v>
      </c>
      <c r="D3556" s="0" t="n">
        <v>0.15</v>
      </c>
      <c r="E3556" s="7" t="n">
        <v>20</v>
      </c>
      <c r="F3556" s="7" t="n">
        <v>0</v>
      </c>
    </row>
    <row r="3557" customFormat="false" ht="15.8" hidden="false" customHeight="false" outlineLevel="0" collapsed="false">
      <c r="A3557" s="0" t="s">
        <v>669</v>
      </c>
      <c r="B3557" s="0" t="s">
        <v>155</v>
      </c>
      <c r="C3557" s="0" t="s">
        <v>734</v>
      </c>
      <c r="D3557" s="0" t="n">
        <v>0.143438844375217</v>
      </c>
      <c r="E3557" s="7" t="n">
        <v>120</v>
      </c>
      <c r="F3557" s="7" t="n">
        <v>525.75</v>
      </c>
    </row>
    <row r="3558" customFormat="false" ht="15.8" hidden="false" customHeight="false" outlineLevel="0" collapsed="false">
      <c r="A3558" s="0" t="s">
        <v>669</v>
      </c>
      <c r="B3558" s="0" t="s">
        <v>239</v>
      </c>
      <c r="C3558" s="0" t="s">
        <v>735</v>
      </c>
      <c r="D3558" s="0" t="n">
        <v>0.153511719702824</v>
      </c>
      <c r="E3558" s="7" t="n">
        <v>120</v>
      </c>
      <c r="F3558" s="7" t="n">
        <v>525.75</v>
      </c>
    </row>
    <row r="3559" customFormat="false" ht="15.8" hidden="false" customHeight="false" outlineLevel="0" collapsed="false">
      <c r="A3559" s="0" t="s">
        <v>669</v>
      </c>
      <c r="B3559" s="0" t="s">
        <v>155</v>
      </c>
      <c r="C3559" s="0" t="s">
        <v>736</v>
      </c>
      <c r="D3559" s="0" t="n">
        <v>0.200814382125304</v>
      </c>
      <c r="E3559" s="7" t="n">
        <v>145.2</v>
      </c>
      <c r="F3559" s="7" t="n">
        <v>1719.25</v>
      </c>
    </row>
    <row r="3560" customFormat="false" ht="15.8" hidden="false" customHeight="false" outlineLevel="0" collapsed="false">
      <c r="A3560" s="0" t="s">
        <v>669</v>
      </c>
      <c r="B3560" s="0" t="s">
        <v>239</v>
      </c>
      <c r="C3560" s="0" t="s">
        <v>737</v>
      </c>
      <c r="D3560" s="0" t="n">
        <v>0.214916407583954</v>
      </c>
      <c r="E3560" s="7" t="n">
        <v>142.4</v>
      </c>
      <c r="F3560" s="7" t="n">
        <v>525.75</v>
      </c>
    </row>
    <row r="3561" customFormat="false" ht="15.8" hidden="false" customHeight="false" outlineLevel="0" collapsed="false">
      <c r="A3561" s="0" t="s">
        <v>669</v>
      </c>
      <c r="B3561" s="0" t="s">
        <v>155</v>
      </c>
      <c r="C3561" s="0" t="s">
        <v>732</v>
      </c>
      <c r="D3561" s="0" t="n">
        <v>0.949476984043993</v>
      </c>
      <c r="E3561" s="7" t="n">
        <v>306.2</v>
      </c>
      <c r="F3561" s="7" t="n">
        <v>5622.375</v>
      </c>
    </row>
    <row r="3562" customFormat="false" ht="15.8" hidden="false" customHeight="false" outlineLevel="0" collapsed="false">
      <c r="A3562" s="0" t="s">
        <v>669</v>
      </c>
      <c r="B3562" s="0" t="s">
        <v>239</v>
      </c>
      <c r="C3562" s="0" t="s">
        <v>733</v>
      </c>
      <c r="D3562" s="0" t="n">
        <v>0.914537904612568</v>
      </c>
      <c r="E3562" s="7" t="n">
        <v>222.4</v>
      </c>
      <c r="F3562" s="7" t="n">
        <v>3169.5</v>
      </c>
    </row>
    <row r="3563" customFormat="false" ht="15.8" hidden="false" customHeight="false" outlineLevel="0" collapsed="false">
      <c r="A3563" s="0" t="s">
        <v>669</v>
      </c>
      <c r="B3563" s="0" t="s">
        <v>738</v>
      </c>
      <c r="C3563" s="0" t="s">
        <v>738</v>
      </c>
      <c r="D3563" s="0" t="n">
        <v>0.15</v>
      </c>
      <c r="E3563" s="7" t="n">
        <v>20</v>
      </c>
      <c r="F3563" s="7" t="n">
        <v>0</v>
      </c>
    </row>
    <row r="3564" customFormat="false" ht="15.8" hidden="false" customHeight="false" outlineLevel="0" collapsed="false">
      <c r="A3564" s="0" t="s">
        <v>1199</v>
      </c>
      <c r="B3564" s="0" t="s">
        <v>155</v>
      </c>
      <c r="C3564" s="0" t="s">
        <v>732</v>
      </c>
      <c r="D3564" s="0" t="n">
        <v>0.372801065753694</v>
      </c>
      <c r="E3564" s="7" t="n">
        <v>160.973655152491</v>
      </c>
      <c r="F3564" s="7" t="n">
        <v>1193.5</v>
      </c>
    </row>
    <row r="3565" customFormat="false" ht="15.8" hidden="false" customHeight="false" outlineLevel="0" collapsed="false">
      <c r="A3565" s="0" t="s">
        <v>1199</v>
      </c>
      <c r="B3565" s="0" t="s">
        <v>155</v>
      </c>
      <c r="C3565" s="0" t="s">
        <v>734</v>
      </c>
      <c r="D3565" s="0" t="n">
        <v>0.0405108231525094</v>
      </c>
      <c r="E3565" s="7" t="n">
        <v>26.7344035382839</v>
      </c>
      <c r="F3565" s="7" t="n">
        <v>0</v>
      </c>
    </row>
    <row r="3566" customFormat="false" ht="15.8" hidden="false" customHeight="false" outlineLevel="0" collapsed="false">
      <c r="A3566" s="0" t="s">
        <v>1199</v>
      </c>
      <c r="B3566" s="0" t="s">
        <v>155</v>
      </c>
      <c r="C3566" s="0" t="s">
        <v>736</v>
      </c>
      <c r="D3566" s="0" t="n">
        <v>0.0750416414675059</v>
      </c>
      <c r="E3566" s="7" t="n">
        <v>60.8014098198805</v>
      </c>
      <c r="F3566" s="7" t="n">
        <v>1193.5</v>
      </c>
    </row>
    <row r="3567" customFormat="false" ht="15.8" hidden="false" customHeight="false" outlineLevel="0" collapsed="false">
      <c r="A3567" s="0" t="s">
        <v>1199</v>
      </c>
      <c r="B3567" s="0" t="s">
        <v>738</v>
      </c>
      <c r="C3567" s="0" t="s">
        <v>738</v>
      </c>
      <c r="D3567" s="0" t="n">
        <v>0.15</v>
      </c>
      <c r="E3567" s="7" t="n">
        <v>20</v>
      </c>
      <c r="F3567" s="7" t="n">
        <v>0</v>
      </c>
    </row>
    <row r="3568" customFormat="false" ht="15.8" hidden="false" customHeight="false" outlineLevel="0" collapsed="false">
      <c r="A3568" s="0" t="s">
        <v>1200</v>
      </c>
      <c r="B3568" s="0" t="s">
        <v>155</v>
      </c>
      <c r="C3568" s="0" t="s">
        <v>732</v>
      </c>
      <c r="D3568" s="0" t="n">
        <v>0.372801065753694</v>
      </c>
      <c r="E3568" s="7" t="n">
        <v>160.973655152491</v>
      </c>
      <c r="F3568" s="7" t="n">
        <v>1193.5</v>
      </c>
    </row>
    <row r="3569" customFormat="false" ht="15.8" hidden="false" customHeight="false" outlineLevel="0" collapsed="false">
      <c r="A3569" s="0" t="s">
        <v>1200</v>
      </c>
      <c r="B3569" s="0" t="s">
        <v>155</v>
      </c>
      <c r="C3569" s="0" t="s">
        <v>734</v>
      </c>
      <c r="D3569" s="0" t="n">
        <v>0.0405108231525094</v>
      </c>
      <c r="E3569" s="7" t="n">
        <v>26.7344035382839</v>
      </c>
      <c r="F3569" s="7" t="n">
        <v>0</v>
      </c>
    </row>
    <row r="3570" customFormat="false" ht="15.8" hidden="false" customHeight="false" outlineLevel="0" collapsed="false">
      <c r="A3570" s="0" t="s">
        <v>1200</v>
      </c>
      <c r="B3570" s="0" t="s">
        <v>155</v>
      </c>
      <c r="C3570" s="0" t="s">
        <v>736</v>
      </c>
      <c r="D3570" s="0" t="n">
        <v>0.0750416414675059</v>
      </c>
      <c r="E3570" s="7" t="n">
        <v>60.8014098198805</v>
      </c>
      <c r="F3570" s="7" t="n">
        <v>1193.5</v>
      </c>
    </row>
    <row r="3571" customFormat="false" ht="15.8" hidden="false" customHeight="false" outlineLevel="0" collapsed="false">
      <c r="A3571" s="0" t="s">
        <v>1200</v>
      </c>
      <c r="B3571" s="0" t="s">
        <v>738</v>
      </c>
      <c r="C3571" s="0" t="s">
        <v>738</v>
      </c>
      <c r="D3571" s="0" t="n">
        <v>0.15</v>
      </c>
      <c r="E3571" s="7" t="n">
        <v>20</v>
      </c>
      <c r="F3571" s="7" t="n">
        <v>0</v>
      </c>
    </row>
    <row r="3572" customFormat="false" ht="15.8" hidden="false" customHeight="false" outlineLevel="0" collapsed="false">
      <c r="A3572" s="0" t="s">
        <v>1201</v>
      </c>
      <c r="B3572" s="0" t="s">
        <v>155</v>
      </c>
      <c r="C3572" s="0" t="s">
        <v>732</v>
      </c>
      <c r="D3572" s="0" t="n">
        <v>0.372801065753694</v>
      </c>
      <c r="E3572" s="7" t="n">
        <v>160.973655152491</v>
      </c>
      <c r="F3572" s="7" t="n">
        <v>1193.5</v>
      </c>
    </row>
    <row r="3573" customFormat="false" ht="15.8" hidden="false" customHeight="false" outlineLevel="0" collapsed="false">
      <c r="A3573" s="0" t="s">
        <v>1201</v>
      </c>
      <c r="B3573" s="0" t="s">
        <v>155</v>
      </c>
      <c r="C3573" s="0" t="s">
        <v>734</v>
      </c>
      <c r="D3573" s="0" t="n">
        <v>0.0405108231525094</v>
      </c>
      <c r="E3573" s="7" t="n">
        <v>26.7344035382839</v>
      </c>
      <c r="F3573" s="7" t="n">
        <v>0</v>
      </c>
    </row>
    <row r="3574" customFormat="false" ht="15.8" hidden="false" customHeight="false" outlineLevel="0" collapsed="false">
      <c r="A3574" s="0" t="s">
        <v>1201</v>
      </c>
      <c r="B3574" s="0" t="s">
        <v>155</v>
      </c>
      <c r="C3574" s="0" t="s">
        <v>736</v>
      </c>
      <c r="D3574" s="0" t="n">
        <v>0.0750416414675059</v>
      </c>
      <c r="E3574" s="7" t="n">
        <v>60.8014098198805</v>
      </c>
      <c r="F3574" s="7" t="n">
        <v>1193.5</v>
      </c>
    </row>
    <row r="3575" customFormat="false" ht="15.8" hidden="false" customHeight="false" outlineLevel="0" collapsed="false">
      <c r="A3575" s="0" t="s">
        <v>1201</v>
      </c>
      <c r="B3575" s="0" t="s">
        <v>738</v>
      </c>
      <c r="C3575" s="0" t="s">
        <v>738</v>
      </c>
      <c r="D3575" s="0" t="n">
        <v>0.15</v>
      </c>
      <c r="E3575" s="7" t="n">
        <v>20</v>
      </c>
      <c r="F3575" s="7" t="n">
        <v>0</v>
      </c>
    </row>
    <row r="3576" customFormat="false" ht="15.8" hidden="false" customHeight="false" outlineLevel="0" collapsed="false">
      <c r="A3576" s="0" t="s">
        <v>1202</v>
      </c>
      <c r="B3576" s="0" t="s">
        <v>155</v>
      </c>
      <c r="C3576" s="0" t="s">
        <v>732</v>
      </c>
      <c r="D3576" s="0" t="n">
        <v>0.372801065753694</v>
      </c>
      <c r="E3576" s="7" t="n">
        <v>160.973655152491</v>
      </c>
      <c r="F3576" s="7" t="n">
        <v>1193.5</v>
      </c>
    </row>
    <row r="3577" customFormat="false" ht="15.8" hidden="false" customHeight="false" outlineLevel="0" collapsed="false">
      <c r="A3577" s="0" t="s">
        <v>1202</v>
      </c>
      <c r="B3577" s="0" t="s">
        <v>155</v>
      </c>
      <c r="C3577" s="0" t="s">
        <v>734</v>
      </c>
      <c r="D3577" s="0" t="n">
        <v>0.0405108231525094</v>
      </c>
      <c r="E3577" s="7" t="n">
        <v>26.7344035382839</v>
      </c>
      <c r="F3577" s="7" t="n">
        <v>0</v>
      </c>
    </row>
    <row r="3578" customFormat="false" ht="15.8" hidden="false" customHeight="false" outlineLevel="0" collapsed="false">
      <c r="A3578" s="0" t="s">
        <v>1202</v>
      </c>
      <c r="B3578" s="0" t="s">
        <v>155</v>
      </c>
      <c r="C3578" s="0" t="s">
        <v>736</v>
      </c>
      <c r="D3578" s="0" t="n">
        <v>0.0750416414675059</v>
      </c>
      <c r="E3578" s="7" t="n">
        <v>60.8014098198805</v>
      </c>
      <c r="F3578" s="7" t="n">
        <v>1193.5</v>
      </c>
    </row>
    <row r="3579" customFormat="false" ht="15.8" hidden="false" customHeight="false" outlineLevel="0" collapsed="false">
      <c r="A3579" s="0" t="s">
        <v>1202</v>
      </c>
      <c r="B3579" s="0" t="s">
        <v>738</v>
      </c>
      <c r="C3579" s="0" t="s">
        <v>738</v>
      </c>
      <c r="D3579" s="0" t="n">
        <v>0.15</v>
      </c>
      <c r="E3579" s="7" t="n">
        <v>20</v>
      </c>
      <c r="F3579" s="7" t="n">
        <v>0</v>
      </c>
    </row>
    <row r="3580" customFormat="false" ht="15.8" hidden="false" customHeight="false" outlineLevel="0" collapsed="false">
      <c r="A3580" s="0" t="s">
        <v>1203</v>
      </c>
      <c r="B3580" s="0" t="s">
        <v>155</v>
      </c>
      <c r="C3580" s="0" t="s">
        <v>732</v>
      </c>
      <c r="D3580" s="0" t="n">
        <v>0.372801065753694</v>
      </c>
      <c r="E3580" s="7" t="n">
        <v>160.973655152491</v>
      </c>
      <c r="F3580" s="7" t="n">
        <v>1193.5</v>
      </c>
    </row>
    <row r="3581" customFormat="false" ht="15.8" hidden="false" customHeight="false" outlineLevel="0" collapsed="false">
      <c r="A3581" s="0" t="s">
        <v>1203</v>
      </c>
      <c r="B3581" s="0" t="s">
        <v>155</v>
      </c>
      <c r="C3581" s="0" t="s">
        <v>734</v>
      </c>
      <c r="D3581" s="0" t="n">
        <v>0.0405108231525094</v>
      </c>
      <c r="E3581" s="7" t="n">
        <v>26.7344035382839</v>
      </c>
      <c r="F3581" s="7" t="n">
        <v>0</v>
      </c>
    </row>
    <row r="3582" customFormat="false" ht="15.8" hidden="false" customHeight="false" outlineLevel="0" collapsed="false">
      <c r="A3582" s="0" t="s">
        <v>1203</v>
      </c>
      <c r="B3582" s="0" t="s">
        <v>155</v>
      </c>
      <c r="C3582" s="0" t="s">
        <v>736</v>
      </c>
      <c r="D3582" s="0" t="n">
        <v>0.0750416414675059</v>
      </c>
      <c r="E3582" s="7" t="n">
        <v>60.8014098198805</v>
      </c>
      <c r="F3582" s="7" t="n">
        <v>1193.5</v>
      </c>
    </row>
    <row r="3583" customFormat="false" ht="15.8" hidden="false" customHeight="false" outlineLevel="0" collapsed="false">
      <c r="A3583" s="0" t="s">
        <v>1203</v>
      </c>
      <c r="B3583" s="0" t="s">
        <v>738</v>
      </c>
      <c r="C3583" s="0" t="s">
        <v>738</v>
      </c>
      <c r="D3583" s="0" t="n">
        <v>0.15</v>
      </c>
      <c r="E3583" s="7" t="n">
        <v>20</v>
      </c>
      <c r="F3583" s="7" t="n">
        <v>0</v>
      </c>
    </row>
    <row r="3584" customFormat="false" ht="15.8" hidden="false" customHeight="false" outlineLevel="0" collapsed="false">
      <c r="A3584" s="0" t="s">
        <v>369</v>
      </c>
      <c r="B3584" s="0" t="s">
        <v>155</v>
      </c>
      <c r="C3584" s="0" t="s">
        <v>734</v>
      </c>
      <c r="D3584" s="0" t="n">
        <v>0.0708561833697178</v>
      </c>
      <c r="E3584" s="7" t="n">
        <v>13</v>
      </c>
      <c r="F3584" s="7" t="n">
        <v>56.95625</v>
      </c>
    </row>
    <row r="3585" customFormat="false" ht="15.8" hidden="false" customHeight="false" outlineLevel="0" collapsed="false">
      <c r="A3585" s="0" t="s">
        <v>369</v>
      </c>
      <c r="B3585" s="0" t="s">
        <v>239</v>
      </c>
      <c r="C3585" s="0" t="s">
        <v>735</v>
      </c>
      <c r="D3585" s="0" t="n">
        <v>0.0599542563751058</v>
      </c>
      <c r="E3585" s="7" t="n">
        <v>13</v>
      </c>
      <c r="F3585" s="7" t="n">
        <v>56.95625</v>
      </c>
    </row>
    <row r="3586" customFormat="false" ht="15.8" hidden="false" customHeight="false" outlineLevel="0" collapsed="false">
      <c r="A3586" s="0" t="s">
        <v>369</v>
      </c>
      <c r="B3586" s="0" t="s">
        <v>155</v>
      </c>
      <c r="C3586" s="0" t="s">
        <v>736</v>
      </c>
      <c r="D3586" s="0" t="n">
        <v>0.147617048686912</v>
      </c>
      <c r="E3586" s="7" t="n">
        <v>35.23</v>
      </c>
      <c r="F3586" s="7" t="n">
        <v>1109.79375</v>
      </c>
    </row>
    <row r="3587" customFormat="false" ht="15.8" hidden="false" customHeight="false" outlineLevel="0" collapsed="false">
      <c r="A3587" s="0" t="s">
        <v>369</v>
      </c>
      <c r="B3587" s="0" t="s">
        <v>239</v>
      </c>
      <c r="C3587" s="0" t="s">
        <v>737</v>
      </c>
      <c r="D3587" s="0" t="n">
        <v>0.12490470078147</v>
      </c>
      <c r="E3587" s="7" t="n">
        <v>32.76</v>
      </c>
      <c r="F3587" s="7" t="n">
        <v>56.95625</v>
      </c>
    </row>
    <row r="3588" customFormat="false" ht="15.8" hidden="false" customHeight="false" outlineLevel="0" collapsed="false">
      <c r="A3588" s="0" t="s">
        <v>369</v>
      </c>
      <c r="B3588" s="0" t="s">
        <v>155</v>
      </c>
      <c r="C3588" s="0" t="s">
        <v>732</v>
      </c>
      <c r="D3588" s="0" t="n">
        <v>0.656075771941831</v>
      </c>
      <c r="E3588" s="7" t="n">
        <v>131.23</v>
      </c>
      <c r="F3588" s="7" t="n">
        <v>2369.16875</v>
      </c>
    </row>
    <row r="3589" customFormat="false" ht="15.8" hidden="false" customHeight="false" outlineLevel="0" collapsed="false">
      <c r="A3589" s="0" t="s">
        <v>369</v>
      </c>
      <c r="B3589" s="0" t="s">
        <v>239</v>
      </c>
      <c r="C3589" s="0" t="s">
        <v>733</v>
      </c>
      <c r="D3589" s="0" t="n">
        <v>0.499618803125881</v>
      </c>
      <c r="E3589" s="7" t="n">
        <v>47.76</v>
      </c>
      <c r="F3589" s="7" t="n">
        <v>1316.33125</v>
      </c>
    </row>
    <row r="3590" customFormat="false" ht="15.8" hidden="false" customHeight="false" outlineLevel="0" collapsed="false">
      <c r="A3590" s="0" t="s">
        <v>369</v>
      </c>
      <c r="B3590" s="0" t="s">
        <v>738</v>
      </c>
      <c r="C3590" s="0" t="s">
        <v>738</v>
      </c>
      <c r="D3590" s="0" t="n">
        <v>0.15</v>
      </c>
      <c r="E3590" s="7" t="n">
        <v>20</v>
      </c>
      <c r="F3590" s="7" t="n">
        <v>0</v>
      </c>
    </row>
    <row r="3591" customFormat="false" ht="15.8" hidden="false" customHeight="false" outlineLevel="0" collapsed="false">
      <c r="A3591" s="0" t="s">
        <v>532</v>
      </c>
      <c r="B3591" s="0" t="s">
        <v>155</v>
      </c>
      <c r="C3591" s="0" t="s">
        <v>734</v>
      </c>
      <c r="D3591" s="0" t="n">
        <v>0</v>
      </c>
      <c r="E3591" s="7" t="n">
        <v>0</v>
      </c>
      <c r="F3591" s="7" t="n">
        <v>0</v>
      </c>
    </row>
    <row r="3592" customFormat="false" ht="15.8" hidden="false" customHeight="false" outlineLevel="0" collapsed="false">
      <c r="A3592" s="0" t="s">
        <v>532</v>
      </c>
      <c r="B3592" s="0" t="s">
        <v>239</v>
      </c>
      <c r="C3592" s="0" t="s">
        <v>735</v>
      </c>
      <c r="D3592" s="0" t="n">
        <v>0</v>
      </c>
      <c r="E3592" s="7" t="n">
        <v>0</v>
      </c>
      <c r="F3592" s="7" t="n">
        <v>0</v>
      </c>
    </row>
    <row r="3593" customFormat="false" ht="15.8" hidden="false" customHeight="false" outlineLevel="0" collapsed="false">
      <c r="A3593" s="0" t="s">
        <v>532</v>
      </c>
      <c r="B3593" s="0" t="s">
        <v>155</v>
      </c>
      <c r="C3593" s="0" t="s">
        <v>736</v>
      </c>
      <c r="D3593" s="0" t="n">
        <v>0.142324264296077</v>
      </c>
      <c r="E3593" s="7" t="n">
        <v>64.22</v>
      </c>
      <c r="F3593" s="7" t="n">
        <v>1052.8375</v>
      </c>
    </row>
    <row r="3594" customFormat="false" ht="15.8" hidden="false" customHeight="false" outlineLevel="0" collapsed="false">
      <c r="A3594" s="0" t="s">
        <v>532</v>
      </c>
      <c r="B3594" s="0" t="s">
        <v>239</v>
      </c>
      <c r="C3594" s="0" t="s">
        <v>737</v>
      </c>
      <c r="D3594" s="0" t="n">
        <v>0</v>
      </c>
      <c r="E3594" s="7" t="n">
        <v>0</v>
      </c>
      <c r="F3594" s="7" t="n">
        <v>0</v>
      </c>
    </row>
    <row r="3595" customFormat="false" ht="15.8" hidden="false" customHeight="false" outlineLevel="0" collapsed="false">
      <c r="A3595" s="0" t="s">
        <v>532</v>
      </c>
      <c r="B3595" s="0" t="s">
        <v>155</v>
      </c>
      <c r="C3595" s="0" t="s">
        <v>732</v>
      </c>
      <c r="D3595" s="0" t="n">
        <v>0.632552285760343</v>
      </c>
      <c r="E3595" s="7" t="n">
        <v>215.22</v>
      </c>
      <c r="F3595" s="7" t="n">
        <v>1052.8375</v>
      </c>
    </row>
    <row r="3596" customFormat="false" ht="15.8" hidden="false" customHeight="false" outlineLevel="0" collapsed="false">
      <c r="A3596" s="0" t="s">
        <v>532</v>
      </c>
      <c r="B3596" s="0" t="s">
        <v>239</v>
      </c>
      <c r="C3596" s="0" t="s">
        <v>733</v>
      </c>
      <c r="D3596" s="0" t="n">
        <v>0</v>
      </c>
      <c r="E3596" s="7" t="n">
        <v>0</v>
      </c>
      <c r="F3596" s="7" t="n">
        <v>0</v>
      </c>
    </row>
    <row r="3597" customFormat="false" ht="15.8" hidden="false" customHeight="false" outlineLevel="0" collapsed="false">
      <c r="A3597" s="0" t="s">
        <v>532</v>
      </c>
      <c r="B3597" s="0" t="s">
        <v>738</v>
      </c>
      <c r="C3597" s="0" t="s">
        <v>738</v>
      </c>
      <c r="D3597" s="0" t="n">
        <v>0.15</v>
      </c>
      <c r="E3597" s="7" t="n">
        <v>20</v>
      </c>
      <c r="F3597" s="7" t="n">
        <v>0</v>
      </c>
    </row>
    <row r="3598" customFormat="false" ht="15.8" hidden="false" customHeight="false" outlineLevel="0" collapsed="false">
      <c r="A3598" s="0" t="s">
        <v>679</v>
      </c>
      <c r="B3598" s="0" t="s">
        <v>155</v>
      </c>
      <c r="C3598" s="0" t="s">
        <v>734</v>
      </c>
      <c r="D3598" s="0" t="n">
        <v>0.100367766181389</v>
      </c>
      <c r="E3598" s="7" t="n">
        <v>13</v>
      </c>
      <c r="F3598" s="7" t="n">
        <v>56.95625</v>
      </c>
    </row>
    <row r="3599" customFormat="false" ht="15.8" hidden="false" customHeight="false" outlineLevel="0" collapsed="false">
      <c r="A3599" s="0" t="s">
        <v>679</v>
      </c>
      <c r="B3599" s="0" t="s">
        <v>239</v>
      </c>
      <c r="C3599" s="0" t="s">
        <v>735</v>
      </c>
      <c r="D3599" s="0" t="n">
        <v>0.10533841671962</v>
      </c>
      <c r="E3599" s="7" t="n">
        <v>13</v>
      </c>
      <c r="F3599" s="7" t="n">
        <v>56.95625</v>
      </c>
    </row>
    <row r="3600" customFormat="false" ht="15.8" hidden="false" customHeight="false" outlineLevel="0" collapsed="false">
      <c r="A3600" s="0" t="s">
        <v>679</v>
      </c>
      <c r="B3600" s="0" t="s">
        <v>155</v>
      </c>
      <c r="C3600" s="0" t="s">
        <v>736</v>
      </c>
      <c r="D3600" s="0" t="n">
        <v>0.209099512877894</v>
      </c>
      <c r="E3600" s="7" t="n">
        <v>35.23</v>
      </c>
      <c r="F3600" s="7" t="n">
        <v>1109.79375</v>
      </c>
    </row>
    <row r="3601" customFormat="false" ht="15.8" hidden="false" customHeight="false" outlineLevel="0" collapsed="false">
      <c r="A3601" s="0" t="s">
        <v>679</v>
      </c>
      <c r="B3601" s="0" t="s">
        <v>239</v>
      </c>
      <c r="C3601" s="0" t="s">
        <v>737</v>
      </c>
      <c r="D3601" s="0" t="n">
        <v>0.219455034832541</v>
      </c>
      <c r="E3601" s="7" t="n">
        <v>32.76</v>
      </c>
      <c r="F3601" s="7" t="n">
        <v>56.95625</v>
      </c>
    </row>
    <row r="3602" customFormat="false" ht="15.8" hidden="false" customHeight="false" outlineLevel="0" collapsed="false">
      <c r="A3602" s="0" t="s">
        <v>679</v>
      </c>
      <c r="B3602" s="0" t="s">
        <v>155</v>
      </c>
      <c r="C3602" s="0" t="s">
        <v>732</v>
      </c>
      <c r="D3602" s="0" t="n">
        <v>0.929331168346196</v>
      </c>
      <c r="E3602" s="7" t="n">
        <v>196.23</v>
      </c>
      <c r="F3602" s="7" t="n">
        <v>5012.91875</v>
      </c>
    </row>
    <row r="3603" customFormat="false" ht="15.8" hidden="false" customHeight="false" outlineLevel="0" collapsed="false">
      <c r="A3603" s="0" t="s">
        <v>679</v>
      </c>
      <c r="B3603" s="0" t="s">
        <v>239</v>
      </c>
      <c r="C3603" s="0" t="s">
        <v>733</v>
      </c>
      <c r="D3603" s="0" t="n">
        <v>0.877820139330164</v>
      </c>
      <c r="E3603" s="7" t="n">
        <v>112.76</v>
      </c>
      <c r="F3603" s="7" t="n">
        <v>2700.70625</v>
      </c>
    </row>
    <row r="3604" customFormat="false" ht="15.8" hidden="false" customHeight="false" outlineLevel="0" collapsed="false">
      <c r="A3604" s="0" t="s">
        <v>679</v>
      </c>
      <c r="B3604" s="0" t="s">
        <v>738</v>
      </c>
      <c r="C3604" s="0" t="s">
        <v>738</v>
      </c>
      <c r="D3604" s="0" t="n">
        <v>0.15</v>
      </c>
      <c r="E3604" s="7" t="n">
        <v>20</v>
      </c>
      <c r="F3604" s="7" t="n">
        <v>0</v>
      </c>
    </row>
    <row r="3605" customFormat="false" ht="15.8" hidden="false" customHeight="false" outlineLevel="0" collapsed="false">
      <c r="A3605" s="0" t="s">
        <v>1204</v>
      </c>
      <c r="B3605" s="0" t="s">
        <v>155</v>
      </c>
      <c r="C3605" s="0" t="s">
        <v>732</v>
      </c>
      <c r="D3605" s="0" t="n">
        <v>0.372801065753694</v>
      </c>
      <c r="E3605" s="7" t="n">
        <v>160.973655152491</v>
      </c>
      <c r="F3605" s="7" t="n">
        <v>1052.8375</v>
      </c>
    </row>
    <row r="3606" customFormat="false" ht="15.8" hidden="false" customHeight="false" outlineLevel="0" collapsed="false">
      <c r="A3606" s="0" t="s">
        <v>1204</v>
      </c>
      <c r="B3606" s="0" t="s">
        <v>155</v>
      </c>
      <c r="C3606" s="0" t="s">
        <v>734</v>
      </c>
      <c r="D3606" s="0" t="n">
        <v>0.0405108231525094</v>
      </c>
      <c r="E3606" s="7" t="n">
        <v>26.7344035382839</v>
      </c>
      <c r="F3606" s="7" t="n">
        <v>0</v>
      </c>
    </row>
    <row r="3607" customFormat="false" ht="15.8" hidden="false" customHeight="false" outlineLevel="0" collapsed="false">
      <c r="A3607" s="0" t="s">
        <v>1204</v>
      </c>
      <c r="B3607" s="0" t="s">
        <v>155</v>
      </c>
      <c r="C3607" s="0" t="s">
        <v>736</v>
      </c>
      <c r="D3607" s="0" t="n">
        <v>0.0750416414675059</v>
      </c>
      <c r="E3607" s="7" t="n">
        <v>60.8014098198805</v>
      </c>
      <c r="F3607" s="7" t="n">
        <v>1052.8375</v>
      </c>
    </row>
    <row r="3608" customFormat="false" ht="15.8" hidden="false" customHeight="false" outlineLevel="0" collapsed="false">
      <c r="A3608" s="0" t="s">
        <v>1204</v>
      </c>
      <c r="B3608" s="0" t="s">
        <v>738</v>
      </c>
      <c r="C3608" s="0" t="s">
        <v>738</v>
      </c>
      <c r="D3608" s="0" t="n">
        <v>0.15</v>
      </c>
      <c r="E3608" s="7" t="n">
        <v>20</v>
      </c>
      <c r="F3608" s="7" t="n">
        <v>0</v>
      </c>
    </row>
    <row r="3609" customFormat="false" ht="15.8" hidden="false" customHeight="false" outlineLevel="0" collapsed="false">
      <c r="A3609" s="0" t="s">
        <v>1205</v>
      </c>
      <c r="B3609" s="0" t="s">
        <v>155</v>
      </c>
      <c r="C3609" s="0" t="s">
        <v>732</v>
      </c>
      <c r="D3609" s="0" t="n">
        <v>0.372801065753694</v>
      </c>
      <c r="E3609" s="7" t="n">
        <v>160.973655152491</v>
      </c>
      <c r="F3609" s="7" t="n">
        <v>1052.8375</v>
      </c>
    </row>
    <row r="3610" customFormat="false" ht="15.8" hidden="false" customHeight="false" outlineLevel="0" collapsed="false">
      <c r="A3610" s="0" t="s">
        <v>1205</v>
      </c>
      <c r="B3610" s="0" t="s">
        <v>155</v>
      </c>
      <c r="C3610" s="0" t="s">
        <v>734</v>
      </c>
      <c r="D3610" s="0" t="n">
        <v>0.0405108231525094</v>
      </c>
      <c r="E3610" s="7" t="n">
        <v>26.7344035382839</v>
      </c>
      <c r="F3610" s="7" t="n">
        <v>0</v>
      </c>
    </row>
    <row r="3611" customFormat="false" ht="15.8" hidden="false" customHeight="false" outlineLevel="0" collapsed="false">
      <c r="A3611" s="0" t="s">
        <v>1205</v>
      </c>
      <c r="B3611" s="0" t="s">
        <v>155</v>
      </c>
      <c r="C3611" s="0" t="s">
        <v>736</v>
      </c>
      <c r="D3611" s="0" t="n">
        <v>0.0750416414675059</v>
      </c>
      <c r="E3611" s="7" t="n">
        <v>60.8014098198805</v>
      </c>
      <c r="F3611" s="7" t="n">
        <v>1052.8375</v>
      </c>
    </row>
    <row r="3612" customFormat="false" ht="15.8" hidden="false" customHeight="false" outlineLevel="0" collapsed="false">
      <c r="A3612" s="0" t="s">
        <v>1205</v>
      </c>
      <c r="B3612" s="0" t="s">
        <v>738</v>
      </c>
      <c r="C3612" s="0" t="s">
        <v>738</v>
      </c>
      <c r="D3612" s="0" t="n">
        <v>0.15</v>
      </c>
      <c r="E3612" s="7" t="n">
        <v>20</v>
      </c>
      <c r="F3612" s="7" t="n">
        <v>0</v>
      </c>
    </row>
    <row r="3613" customFormat="false" ht="15.8" hidden="false" customHeight="false" outlineLevel="0" collapsed="false">
      <c r="A3613" s="0" t="s">
        <v>1206</v>
      </c>
      <c r="B3613" s="0" t="s">
        <v>155</v>
      </c>
      <c r="C3613" s="0" t="s">
        <v>732</v>
      </c>
      <c r="D3613" s="0" t="n">
        <v>0.372801065753694</v>
      </c>
      <c r="E3613" s="7" t="n">
        <v>160.973655152491</v>
      </c>
      <c r="F3613" s="7" t="n">
        <v>1052.8375</v>
      </c>
    </row>
    <row r="3614" customFormat="false" ht="15.8" hidden="false" customHeight="false" outlineLevel="0" collapsed="false">
      <c r="A3614" s="0" t="s">
        <v>1206</v>
      </c>
      <c r="B3614" s="0" t="s">
        <v>155</v>
      </c>
      <c r="C3614" s="0" t="s">
        <v>734</v>
      </c>
      <c r="D3614" s="0" t="n">
        <v>0.0405108231525094</v>
      </c>
      <c r="E3614" s="7" t="n">
        <v>26.7344035382839</v>
      </c>
      <c r="F3614" s="7" t="n">
        <v>0</v>
      </c>
    </row>
    <row r="3615" customFormat="false" ht="15.8" hidden="false" customHeight="false" outlineLevel="0" collapsed="false">
      <c r="A3615" s="0" t="s">
        <v>1206</v>
      </c>
      <c r="B3615" s="0" t="s">
        <v>155</v>
      </c>
      <c r="C3615" s="0" t="s">
        <v>736</v>
      </c>
      <c r="D3615" s="0" t="n">
        <v>0.0750416414675059</v>
      </c>
      <c r="E3615" s="7" t="n">
        <v>60.8014098198805</v>
      </c>
      <c r="F3615" s="7" t="n">
        <v>1052.8375</v>
      </c>
    </row>
    <row r="3616" customFormat="false" ht="15.8" hidden="false" customHeight="false" outlineLevel="0" collapsed="false">
      <c r="A3616" s="0" t="s">
        <v>1206</v>
      </c>
      <c r="B3616" s="0" t="s">
        <v>738</v>
      </c>
      <c r="C3616" s="0" t="s">
        <v>738</v>
      </c>
      <c r="D3616" s="0" t="n">
        <v>0.15</v>
      </c>
      <c r="E3616" s="7" t="n">
        <v>20</v>
      </c>
      <c r="F3616" s="7" t="n">
        <v>0</v>
      </c>
    </row>
    <row r="3617" customFormat="false" ht="15.8" hidden="false" customHeight="false" outlineLevel="0" collapsed="false">
      <c r="A3617" s="0" t="s">
        <v>1207</v>
      </c>
      <c r="B3617" s="0" t="s">
        <v>155</v>
      </c>
      <c r="C3617" s="0" t="s">
        <v>732</v>
      </c>
      <c r="D3617" s="0" t="n">
        <v>0.372801065753694</v>
      </c>
      <c r="E3617" s="7" t="n">
        <v>160.973655152491</v>
      </c>
      <c r="F3617" s="7" t="n">
        <v>1052.8375</v>
      </c>
    </row>
    <row r="3618" customFormat="false" ht="15.8" hidden="false" customHeight="false" outlineLevel="0" collapsed="false">
      <c r="A3618" s="0" t="s">
        <v>1207</v>
      </c>
      <c r="B3618" s="0" t="s">
        <v>155</v>
      </c>
      <c r="C3618" s="0" t="s">
        <v>734</v>
      </c>
      <c r="D3618" s="0" t="n">
        <v>0.0405108231525094</v>
      </c>
      <c r="E3618" s="7" t="n">
        <v>26.7344035382839</v>
      </c>
      <c r="F3618" s="7" t="n">
        <v>0</v>
      </c>
    </row>
    <row r="3619" customFormat="false" ht="15.8" hidden="false" customHeight="false" outlineLevel="0" collapsed="false">
      <c r="A3619" s="0" t="s">
        <v>1207</v>
      </c>
      <c r="B3619" s="0" t="s">
        <v>155</v>
      </c>
      <c r="C3619" s="0" t="s">
        <v>736</v>
      </c>
      <c r="D3619" s="0" t="n">
        <v>0.0750416414675059</v>
      </c>
      <c r="E3619" s="7" t="n">
        <v>60.8014098198805</v>
      </c>
      <c r="F3619" s="7" t="n">
        <v>1052.8375</v>
      </c>
    </row>
    <row r="3620" customFormat="false" ht="15.8" hidden="false" customHeight="false" outlineLevel="0" collapsed="false">
      <c r="A3620" s="0" t="s">
        <v>1207</v>
      </c>
      <c r="B3620" s="0" t="s">
        <v>738</v>
      </c>
      <c r="C3620" s="0" t="s">
        <v>738</v>
      </c>
      <c r="D3620" s="0" t="n">
        <v>0.15</v>
      </c>
      <c r="E3620" s="7" t="n">
        <v>20</v>
      </c>
      <c r="F3620" s="7" t="n">
        <v>0</v>
      </c>
    </row>
    <row r="3621" customFormat="false" ht="15.8" hidden="false" customHeight="false" outlineLevel="0" collapsed="false">
      <c r="A3621" s="0" t="s">
        <v>1208</v>
      </c>
      <c r="B3621" s="0" t="s">
        <v>155</v>
      </c>
      <c r="C3621" s="0" t="s">
        <v>732</v>
      </c>
      <c r="D3621" s="0" t="n">
        <v>0.372801065753694</v>
      </c>
      <c r="E3621" s="7" t="n">
        <v>160.973655152491</v>
      </c>
      <c r="F3621" s="7" t="n">
        <v>1052.8375</v>
      </c>
    </row>
    <row r="3622" customFormat="false" ht="15.8" hidden="false" customHeight="false" outlineLevel="0" collapsed="false">
      <c r="A3622" s="0" t="s">
        <v>1208</v>
      </c>
      <c r="B3622" s="0" t="s">
        <v>155</v>
      </c>
      <c r="C3622" s="0" t="s">
        <v>734</v>
      </c>
      <c r="D3622" s="0" t="n">
        <v>0.0405108231525094</v>
      </c>
      <c r="E3622" s="7" t="n">
        <v>26.7344035382839</v>
      </c>
      <c r="F3622" s="7" t="n">
        <v>0</v>
      </c>
    </row>
    <row r="3623" customFormat="false" ht="15.8" hidden="false" customHeight="false" outlineLevel="0" collapsed="false">
      <c r="A3623" s="0" t="s">
        <v>1208</v>
      </c>
      <c r="B3623" s="0" t="s">
        <v>155</v>
      </c>
      <c r="C3623" s="0" t="s">
        <v>736</v>
      </c>
      <c r="D3623" s="0" t="n">
        <v>0.0750416414675059</v>
      </c>
      <c r="E3623" s="7" t="n">
        <v>60.8014098198805</v>
      </c>
      <c r="F3623" s="7" t="n">
        <v>1052.8375</v>
      </c>
    </row>
    <row r="3624" customFormat="false" ht="15.8" hidden="false" customHeight="false" outlineLevel="0" collapsed="false">
      <c r="A3624" s="0" t="s">
        <v>1208</v>
      </c>
      <c r="B3624" s="0" t="s">
        <v>738</v>
      </c>
      <c r="C3624" s="0" t="s">
        <v>738</v>
      </c>
      <c r="D3624" s="0" t="n">
        <v>0.15</v>
      </c>
      <c r="E3624" s="7" t="n">
        <v>20</v>
      </c>
      <c r="F3624" s="7" t="n">
        <v>0</v>
      </c>
    </row>
    <row r="3625" customFormat="false" ht="15.8" hidden="false" customHeight="false" outlineLevel="0" collapsed="false">
      <c r="A3625" s="0" t="s">
        <v>313</v>
      </c>
      <c r="B3625" s="0" t="s">
        <v>155</v>
      </c>
      <c r="C3625" s="0" t="s">
        <v>734</v>
      </c>
      <c r="D3625" s="0" t="n">
        <v>0.128722577897946</v>
      </c>
      <c r="E3625" s="7" t="n">
        <v>115.2</v>
      </c>
      <c r="F3625" s="7" t="n">
        <v>420.6</v>
      </c>
    </row>
    <row r="3626" customFormat="false" ht="15.8" hidden="false" customHeight="false" outlineLevel="0" collapsed="false">
      <c r="A3626" s="0" t="s">
        <v>313</v>
      </c>
      <c r="B3626" s="0" t="s">
        <v>239</v>
      </c>
      <c r="C3626" s="0" t="s">
        <v>735</v>
      </c>
      <c r="D3626" s="0" t="n">
        <v>0.0842082497516371</v>
      </c>
      <c r="E3626" s="7" t="n">
        <v>115.2</v>
      </c>
      <c r="F3626" s="7" t="n">
        <v>420.6</v>
      </c>
    </row>
    <row r="3627" customFormat="false" ht="15.8" hidden="false" customHeight="false" outlineLevel="0" collapsed="false">
      <c r="A3627" s="0" t="s">
        <v>313</v>
      </c>
      <c r="B3627" s="0" t="s">
        <v>155</v>
      </c>
      <c r="C3627" s="0" t="s">
        <v>736</v>
      </c>
      <c r="D3627" s="0" t="n">
        <v>0.180211609057125</v>
      </c>
      <c r="E3627" s="7" t="n">
        <v>152.64</v>
      </c>
      <c r="F3627" s="7" t="n">
        <v>1034.4</v>
      </c>
    </row>
    <row r="3628" customFormat="false" ht="15.8" hidden="false" customHeight="false" outlineLevel="0" collapsed="false">
      <c r="A3628" s="0" t="s">
        <v>313</v>
      </c>
      <c r="B3628" s="0" t="s">
        <v>239</v>
      </c>
      <c r="C3628" s="0" t="s">
        <v>737</v>
      </c>
      <c r="D3628" s="0" t="n">
        <v>0.117891549652292</v>
      </c>
      <c r="E3628" s="7" t="n">
        <v>115.2</v>
      </c>
      <c r="F3628" s="7" t="n">
        <v>420.6</v>
      </c>
    </row>
    <row r="3629" customFormat="false" ht="15.8" hidden="false" customHeight="false" outlineLevel="0" collapsed="false">
      <c r="A3629" s="0" t="s">
        <v>313</v>
      </c>
      <c r="B3629" s="0" t="s">
        <v>155</v>
      </c>
      <c r="C3629" s="0" t="s">
        <v>732</v>
      </c>
      <c r="D3629" s="0" t="n">
        <v>0.852064345423757</v>
      </c>
      <c r="E3629" s="7" t="n">
        <v>253.118673662406</v>
      </c>
      <c r="F3629" s="7" t="n">
        <v>1034.4</v>
      </c>
    </row>
    <row r="3630" customFormat="false" ht="15.8" hidden="false" customHeight="false" outlineLevel="0" collapsed="false">
      <c r="A3630" s="0" t="s">
        <v>313</v>
      </c>
      <c r="B3630" s="0" t="s">
        <v>239</v>
      </c>
      <c r="C3630" s="0" t="s">
        <v>733</v>
      </c>
      <c r="D3630" s="0" t="n">
        <v>0.501666168733157</v>
      </c>
      <c r="E3630" s="7" t="n">
        <v>115.2</v>
      </c>
      <c r="F3630" s="7" t="n">
        <v>420.6</v>
      </c>
    </row>
    <row r="3631" customFormat="false" ht="15.8" hidden="false" customHeight="false" outlineLevel="0" collapsed="false">
      <c r="A3631" s="0" t="s">
        <v>313</v>
      </c>
      <c r="B3631" s="0" t="s">
        <v>738</v>
      </c>
      <c r="C3631" s="0" t="s">
        <v>738</v>
      </c>
      <c r="D3631" s="0" t="n">
        <v>0.15</v>
      </c>
      <c r="E3631" s="7" t="n">
        <v>20</v>
      </c>
      <c r="F3631" s="7" t="n">
        <v>0</v>
      </c>
    </row>
    <row r="3632" customFormat="false" ht="15.8" hidden="false" customHeight="false" outlineLevel="0" collapsed="false">
      <c r="A3632" s="0" t="s">
        <v>505</v>
      </c>
      <c r="B3632" s="0" t="s">
        <v>155</v>
      </c>
      <c r="C3632" s="0" t="s">
        <v>734</v>
      </c>
      <c r="D3632" s="0" t="n">
        <v>0.101945456489756</v>
      </c>
      <c r="E3632" s="7" t="n">
        <v>115.2</v>
      </c>
      <c r="F3632" s="7" t="n">
        <v>420.6</v>
      </c>
    </row>
    <row r="3633" customFormat="false" ht="15.8" hidden="false" customHeight="false" outlineLevel="0" collapsed="false">
      <c r="A3633" s="0" t="s">
        <v>505</v>
      </c>
      <c r="B3633" s="0" t="s">
        <v>239</v>
      </c>
      <c r="C3633" s="0" t="s">
        <v>735</v>
      </c>
      <c r="D3633" s="0" t="n">
        <v>0</v>
      </c>
      <c r="E3633" s="7" t="n">
        <v>0</v>
      </c>
      <c r="F3633" s="7" t="n">
        <v>0</v>
      </c>
    </row>
    <row r="3634" customFormat="false" ht="15.8" hidden="false" customHeight="false" outlineLevel="0" collapsed="false">
      <c r="A3634" s="0" t="s">
        <v>505</v>
      </c>
      <c r="B3634" s="0" t="s">
        <v>155</v>
      </c>
      <c r="C3634" s="0" t="s">
        <v>736</v>
      </c>
      <c r="D3634" s="0" t="n">
        <v>0.184655921188992</v>
      </c>
      <c r="E3634" s="7" t="n">
        <v>154.08</v>
      </c>
      <c r="F3634" s="7" t="n">
        <v>1034.4</v>
      </c>
    </row>
    <row r="3635" customFormat="false" ht="15.8" hidden="false" customHeight="false" outlineLevel="0" collapsed="false">
      <c r="A3635" s="0" t="s">
        <v>505</v>
      </c>
      <c r="B3635" s="0" t="s">
        <v>239</v>
      </c>
      <c r="C3635" s="0" t="s">
        <v>737</v>
      </c>
      <c r="D3635" s="0" t="n">
        <v>0</v>
      </c>
      <c r="E3635" s="7" t="n">
        <v>0</v>
      </c>
      <c r="F3635" s="7" t="n">
        <v>0</v>
      </c>
    </row>
    <row r="3636" customFormat="false" ht="15.8" hidden="false" customHeight="false" outlineLevel="0" collapsed="false">
      <c r="A3636" s="0" t="s">
        <v>505</v>
      </c>
      <c r="B3636" s="0" t="s">
        <v>155</v>
      </c>
      <c r="C3636" s="0" t="s">
        <v>732</v>
      </c>
      <c r="D3636" s="0" t="n">
        <v>0.763942936361077</v>
      </c>
      <c r="E3636" s="7" t="n">
        <v>230.08</v>
      </c>
      <c r="F3636" s="7" t="n">
        <v>1034.4</v>
      </c>
    </row>
    <row r="3637" customFormat="false" ht="15.8" hidden="false" customHeight="false" outlineLevel="0" collapsed="false">
      <c r="A3637" s="0" t="s">
        <v>505</v>
      </c>
      <c r="B3637" s="0" t="s">
        <v>239</v>
      </c>
      <c r="C3637" s="0" t="s">
        <v>733</v>
      </c>
      <c r="D3637" s="0" t="n">
        <v>0</v>
      </c>
      <c r="E3637" s="7" t="n">
        <v>0</v>
      </c>
      <c r="F3637" s="7" t="n">
        <v>0</v>
      </c>
    </row>
    <row r="3638" customFormat="false" ht="15.8" hidden="false" customHeight="false" outlineLevel="0" collapsed="false">
      <c r="A3638" s="0" t="s">
        <v>505</v>
      </c>
      <c r="B3638" s="0" t="s">
        <v>738</v>
      </c>
      <c r="C3638" s="0" t="s">
        <v>738</v>
      </c>
      <c r="D3638" s="0" t="n">
        <v>0.15</v>
      </c>
      <c r="E3638" s="7" t="n">
        <v>20</v>
      </c>
      <c r="F3638" s="7" t="n">
        <v>0</v>
      </c>
    </row>
    <row r="3639" customFormat="false" ht="15.8" hidden="false" customHeight="false" outlineLevel="0" collapsed="false">
      <c r="A3639" s="0" t="s">
        <v>650</v>
      </c>
      <c r="B3639" s="0" t="s">
        <v>155</v>
      </c>
      <c r="C3639" s="0" t="s">
        <v>734</v>
      </c>
      <c r="D3639" s="0" t="n">
        <v>0.135644913826724</v>
      </c>
      <c r="E3639" s="7" t="n">
        <v>96</v>
      </c>
      <c r="F3639" s="7" t="n">
        <v>420.6</v>
      </c>
    </row>
    <row r="3640" customFormat="false" ht="15.8" hidden="false" customHeight="false" outlineLevel="0" collapsed="false">
      <c r="A3640" s="0" t="s">
        <v>650</v>
      </c>
      <c r="B3640" s="0" t="s">
        <v>239</v>
      </c>
      <c r="C3640" s="0" t="s">
        <v>735</v>
      </c>
      <c r="D3640" s="0" t="n">
        <v>0.134078438161639</v>
      </c>
      <c r="E3640" s="7" t="n">
        <v>96</v>
      </c>
      <c r="F3640" s="7" t="n">
        <v>420.6</v>
      </c>
    </row>
    <row r="3641" customFormat="false" ht="15.8" hidden="false" customHeight="false" outlineLevel="0" collapsed="false">
      <c r="A3641" s="0" t="s">
        <v>650</v>
      </c>
      <c r="B3641" s="0" t="s">
        <v>155</v>
      </c>
      <c r="C3641" s="0" t="s">
        <v>736</v>
      </c>
      <c r="D3641" s="0" t="n">
        <v>0.189902879357414</v>
      </c>
      <c r="E3641" s="7" t="n">
        <v>133.44</v>
      </c>
      <c r="F3641" s="7" t="n">
        <v>1034.4</v>
      </c>
    </row>
    <row r="3642" customFormat="false" ht="15.8" hidden="false" customHeight="false" outlineLevel="0" collapsed="false">
      <c r="A3642" s="0" t="s">
        <v>650</v>
      </c>
      <c r="B3642" s="0" t="s">
        <v>239</v>
      </c>
      <c r="C3642" s="0" t="s">
        <v>737</v>
      </c>
      <c r="D3642" s="0" t="n">
        <v>0.187709813426295</v>
      </c>
      <c r="E3642" s="7" t="n">
        <v>130.56</v>
      </c>
      <c r="F3642" s="7" t="n">
        <v>420.6</v>
      </c>
    </row>
    <row r="3643" customFormat="false" ht="15.8" hidden="false" customHeight="false" outlineLevel="0" collapsed="false">
      <c r="A3643" s="0" t="s">
        <v>650</v>
      </c>
      <c r="B3643" s="0" t="s">
        <v>155</v>
      </c>
      <c r="C3643" s="0" t="s">
        <v>732</v>
      </c>
      <c r="D3643" s="0" t="n">
        <v>0.897885954408575</v>
      </c>
      <c r="E3643" s="7" t="n">
        <v>218.945693773189</v>
      </c>
      <c r="F3643" s="7" t="n">
        <v>2293.775</v>
      </c>
    </row>
    <row r="3644" customFormat="false" ht="15.8" hidden="false" customHeight="false" outlineLevel="0" collapsed="false">
      <c r="A3644" s="0" t="s">
        <v>650</v>
      </c>
      <c r="B3644" s="0" t="s">
        <v>239</v>
      </c>
      <c r="C3644" s="0" t="s">
        <v>733</v>
      </c>
      <c r="D3644" s="0" t="n">
        <v>0.79876516351615</v>
      </c>
      <c r="E3644" s="7" t="n">
        <v>138.481411477658</v>
      </c>
      <c r="F3644" s="7" t="n">
        <v>1679.975</v>
      </c>
    </row>
    <row r="3645" customFormat="false" ht="15.8" hidden="false" customHeight="false" outlineLevel="0" collapsed="false">
      <c r="A3645" s="0" t="s">
        <v>650</v>
      </c>
      <c r="B3645" s="0" t="s">
        <v>738</v>
      </c>
      <c r="C3645" s="0" t="s">
        <v>738</v>
      </c>
      <c r="D3645" s="0" t="n">
        <v>0.15</v>
      </c>
      <c r="E3645" s="7" t="n">
        <v>20</v>
      </c>
      <c r="F3645" s="7" t="n">
        <v>0</v>
      </c>
    </row>
    <row r="3646" customFormat="false" ht="15.8" hidden="false" customHeight="false" outlineLevel="0" collapsed="false">
      <c r="A3646" s="0" t="s">
        <v>1209</v>
      </c>
      <c r="B3646" s="0" t="s">
        <v>155</v>
      </c>
      <c r="C3646" s="0" t="s">
        <v>732</v>
      </c>
      <c r="D3646" s="0" t="n">
        <v>0.372801065753694</v>
      </c>
      <c r="E3646" s="7" t="n">
        <v>160.973655152491</v>
      </c>
      <c r="F3646" s="7" t="n">
        <v>1034.4</v>
      </c>
    </row>
    <row r="3647" customFormat="false" ht="15.8" hidden="false" customHeight="false" outlineLevel="0" collapsed="false">
      <c r="A3647" s="0" t="s">
        <v>1209</v>
      </c>
      <c r="B3647" s="0" t="s">
        <v>155</v>
      </c>
      <c r="C3647" s="0" t="s">
        <v>734</v>
      </c>
      <c r="D3647" s="0" t="n">
        <v>0.0405108231525094</v>
      </c>
      <c r="E3647" s="7" t="n">
        <v>26.7344035382839</v>
      </c>
      <c r="F3647" s="7" t="n">
        <v>420.6</v>
      </c>
    </row>
    <row r="3648" customFormat="false" ht="15.8" hidden="false" customHeight="false" outlineLevel="0" collapsed="false">
      <c r="A3648" s="0" t="s">
        <v>1209</v>
      </c>
      <c r="B3648" s="0" t="s">
        <v>155</v>
      </c>
      <c r="C3648" s="0" t="s">
        <v>736</v>
      </c>
      <c r="D3648" s="0" t="n">
        <v>0.0750416414675059</v>
      </c>
      <c r="E3648" s="7" t="n">
        <v>60.8014098198805</v>
      </c>
      <c r="F3648" s="7" t="n">
        <v>1034.4</v>
      </c>
    </row>
    <row r="3649" customFormat="false" ht="15.8" hidden="false" customHeight="false" outlineLevel="0" collapsed="false">
      <c r="A3649" s="0" t="s">
        <v>1209</v>
      </c>
      <c r="B3649" s="0" t="s">
        <v>738</v>
      </c>
      <c r="C3649" s="0" t="s">
        <v>738</v>
      </c>
      <c r="D3649" s="0" t="n">
        <v>0.15</v>
      </c>
      <c r="E3649" s="7" t="n">
        <v>20</v>
      </c>
      <c r="F3649" s="7" t="n">
        <v>0</v>
      </c>
    </row>
    <row r="3650" customFormat="false" ht="15.8" hidden="false" customHeight="false" outlineLevel="0" collapsed="false">
      <c r="A3650" s="0" t="s">
        <v>1210</v>
      </c>
      <c r="B3650" s="0" t="s">
        <v>155</v>
      </c>
      <c r="C3650" s="0" t="s">
        <v>732</v>
      </c>
      <c r="D3650" s="0" t="n">
        <v>0.372801065753694</v>
      </c>
      <c r="E3650" s="7" t="n">
        <v>160.973655152491</v>
      </c>
      <c r="F3650" s="7" t="n">
        <v>1034.4</v>
      </c>
    </row>
    <row r="3651" customFormat="false" ht="15.8" hidden="false" customHeight="false" outlineLevel="0" collapsed="false">
      <c r="A3651" s="0" t="s">
        <v>1210</v>
      </c>
      <c r="B3651" s="0" t="s">
        <v>155</v>
      </c>
      <c r="C3651" s="0" t="s">
        <v>734</v>
      </c>
      <c r="D3651" s="0" t="n">
        <v>0.0405108231525094</v>
      </c>
      <c r="E3651" s="7" t="n">
        <v>26.7344035382839</v>
      </c>
      <c r="F3651" s="7" t="n">
        <v>420.6</v>
      </c>
    </row>
    <row r="3652" customFormat="false" ht="15.8" hidden="false" customHeight="false" outlineLevel="0" collapsed="false">
      <c r="A3652" s="0" t="s">
        <v>1210</v>
      </c>
      <c r="B3652" s="0" t="s">
        <v>155</v>
      </c>
      <c r="C3652" s="0" t="s">
        <v>736</v>
      </c>
      <c r="D3652" s="0" t="n">
        <v>0.0750416414675059</v>
      </c>
      <c r="E3652" s="7" t="n">
        <v>60.8014098198805</v>
      </c>
      <c r="F3652" s="7" t="n">
        <v>1034.4</v>
      </c>
    </row>
    <row r="3653" customFormat="false" ht="15.8" hidden="false" customHeight="false" outlineLevel="0" collapsed="false">
      <c r="A3653" s="0" t="s">
        <v>1210</v>
      </c>
      <c r="B3653" s="0" t="s">
        <v>738</v>
      </c>
      <c r="C3653" s="0" t="s">
        <v>738</v>
      </c>
      <c r="D3653" s="0" t="n">
        <v>0.15</v>
      </c>
      <c r="E3653" s="7" t="n">
        <v>20</v>
      </c>
      <c r="F3653" s="7" t="n">
        <v>0</v>
      </c>
    </row>
    <row r="3654" customFormat="false" ht="15.8" hidden="false" customHeight="false" outlineLevel="0" collapsed="false">
      <c r="A3654" s="0" t="s">
        <v>1211</v>
      </c>
      <c r="B3654" s="0" t="s">
        <v>155</v>
      </c>
      <c r="C3654" s="0" t="s">
        <v>732</v>
      </c>
      <c r="D3654" s="0" t="n">
        <v>0.372801065753694</v>
      </c>
      <c r="E3654" s="7" t="n">
        <v>160.973655152491</v>
      </c>
      <c r="F3654" s="7" t="n">
        <v>1034.4</v>
      </c>
    </row>
    <row r="3655" customFormat="false" ht="15.8" hidden="false" customHeight="false" outlineLevel="0" collapsed="false">
      <c r="A3655" s="0" t="s">
        <v>1211</v>
      </c>
      <c r="B3655" s="0" t="s">
        <v>155</v>
      </c>
      <c r="C3655" s="0" t="s">
        <v>734</v>
      </c>
      <c r="D3655" s="0" t="n">
        <v>0.0405108231525094</v>
      </c>
      <c r="E3655" s="7" t="n">
        <v>26.7344035382839</v>
      </c>
      <c r="F3655" s="7" t="n">
        <v>420.6</v>
      </c>
    </row>
    <row r="3656" customFormat="false" ht="15.8" hidden="false" customHeight="false" outlineLevel="0" collapsed="false">
      <c r="A3656" s="0" t="s">
        <v>1211</v>
      </c>
      <c r="B3656" s="0" t="s">
        <v>155</v>
      </c>
      <c r="C3656" s="0" t="s">
        <v>736</v>
      </c>
      <c r="D3656" s="0" t="n">
        <v>0.0750416414675059</v>
      </c>
      <c r="E3656" s="7" t="n">
        <v>60.8014098198805</v>
      </c>
      <c r="F3656" s="7" t="n">
        <v>1034.4</v>
      </c>
    </row>
    <row r="3657" customFormat="false" ht="15.8" hidden="false" customHeight="false" outlineLevel="0" collapsed="false">
      <c r="A3657" s="0" t="s">
        <v>1211</v>
      </c>
      <c r="B3657" s="0" t="s">
        <v>738</v>
      </c>
      <c r="C3657" s="0" t="s">
        <v>738</v>
      </c>
      <c r="D3657" s="0" t="n">
        <v>0.15</v>
      </c>
      <c r="E3657" s="7" t="n">
        <v>20</v>
      </c>
      <c r="F3657" s="7" t="n">
        <v>0</v>
      </c>
    </row>
    <row r="3658" customFormat="false" ht="15.8" hidden="false" customHeight="false" outlineLevel="0" collapsed="false">
      <c r="A3658" s="0" t="s">
        <v>1212</v>
      </c>
      <c r="B3658" s="0" t="s">
        <v>155</v>
      </c>
      <c r="C3658" s="0" t="s">
        <v>732</v>
      </c>
      <c r="D3658" s="0" t="n">
        <v>0.372801065753694</v>
      </c>
      <c r="E3658" s="7" t="n">
        <v>160.973655152491</v>
      </c>
      <c r="F3658" s="7" t="n">
        <v>1034.4</v>
      </c>
    </row>
    <row r="3659" customFormat="false" ht="15.8" hidden="false" customHeight="false" outlineLevel="0" collapsed="false">
      <c r="A3659" s="0" t="s">
        <v>1212</v>
      </c>
      <c r="B3659" s="0" t="s">
        <v>155</v>
      </c>
      <c r="C3659" s="0" t="s">
        <v>734</v>
      </c>
      <c r="D3659" s="0" t="n">
        <v>0.0405108231525094</v>
      </c>
      <c r="E3659" s="7" t="n">
        <v>26.7344035382839</v>
      </c>
      <c r="F3659" s="7" t="n">
        <v>420.6</v>
      </c>
    </row>
    <row r="3660" customFormat="false" ht="15.8" hidden="false" customHeight="false" outlineLevel="0" collapsed="false">
      <c r="A3660" s="0" t="s">
        <v>1212</v>
      </c>
      <c r="B3660" s="0" t="s">
        <v>155</v>
      </c>
      <c r="C3660" s="0" t="s">
        <v>736</v>
      </c>
      <c r="D3660" s="0" t="n">
        <v>0.0750416414675059</v>
      </c>
      <c r="E3660" s="7" t="n">
        <v>60.8014098198805</v>
      </c>
      <c r="F3660" s="7" t="n">
        <v>1034.4</v>
      </c>
    </row>
    <row r="3661" customFormat="false" ht="15.8" hidden="false" customHeight="false" outlineLevel="0" collapsed="false">
      <c r="A3661" s="0" t="s">
        <v>1212</v>
      </c>
      <c r="B3661" s="0" t="s">
        <v>738</v>
      </c>
      <c r="C3661" s="0" t="s">
        <v>738</v>
      </c>
      <c r="D3661" s="0" t="n">
        <v>0.15</v>
      </c>
      <c r="E3661" s="7" t="n">
        <v>20</v>
      </c>
      <c r="F3661" s="7" t="n">
        <v>0</v>
      </c>
    </row>
    <row r="3662" customFormat="false" ht="15.8" hidden="false" customHeight="false" outlineLevel="0" collapsed="false">
      <c r="A3662" s="0" t="s">
        <v>1213</v>
      </c>
      <c r="B3662" s="0" t="s">
        <v>155</v>
      </c>
      <c r="C3662" s="0" t="s">
        <v>732</v>
      </c>
      <c r="D3662" s="0" t="n">
        <v>0.372801065753694</v>
      </c>
      <c r="E3662" s="7" t="n">
        <v>160.973655152491</v>
      </c>
      <c r="F3662" s="7" t="n">
        <v>1034.4</v>
      </c>
    </row>
    <row r="3663" customFormat="false" ht="15.8" hidden="false" customHeight="false" outlineLevel="0" collapsed="false">
      <c r="A3663" s="0" t="s">
        <v>1213</v>
      </c>
      <c r="B3663" s="0" t="s">
        <v>155</v>
      </c>
      <c r="C3663" s="0" t="s">
        <v>734</v>
      </c>
      <c r="D3663" s="0" t="n">
        <v>0.0405108231525094</v>
      </c>
      <c r="E3663" s="7" t="n">
        <v>26.7344035382839</v>
      </c>
      <c r="F3663" s="7" t="n">
        <v>420.6</v>
      </c>
    </row>
    <row r="3664" customFormat="false" ht="15.8" hidden="false" customHeight="false" outlineLevel="0" collapsed="false">
      <c r="A3664" s="0" t="s">
        <v>1213</v>
      </c>
      <c r="B3664" s="0" t="s">
        <v>155</v>
      </c>
      <c r="C3664" s="0" t="s">
        <v>736</v>
      </c>
      <c r="D3664" s="0" t="n">
        <v>0.0750416414675059</v>
      </c>
      <c r="E3664" s="7" t="n">
        <v>60.8014098198805</v>
      </c>
      <c r="F3664" s="7" t="n">
        <v>1034.4</v>
      </c>
    </row>
    <row r="3665" customFormat="false" ht="15.8" hidden="false" customHeight="false" outlineLevel="0" collapsed="false">
      <c r="A3665" s="0" t="s">
        <v>1213</v>
      </c>
      <c r="B3665" s="0" t="s">
        <v>738</v>
      </c>
      <c r="C3665" s="0" t="s">
        <v>738</v>
      </c>
      <c r="D3665" s="0" t="n">
        <v>0.15</v>
      </c>
      <c r="E3665" s="7" t="n">
        <v>20</v>
      </c>
      <c r="F3665" s="7" t="n">
        <v>0</v>
      </c>
    </row>
    <row r="3666" customFormat="false" ht="15.8" hidden="false" customHeight="false" outlineLevel="0" collapsed="false">
      <c r="A3666" s="0" t="s">
        <v>283</v>
      </c>
      <c r="B3666" s="0" t="s">
        <v>155</v>
      </c>
      <c r="C3666" s="0" t="s">
        <v>734</v>
      </c>
      <c r="D3666" s="0" t="n">
        <v>0.136146491208211</v>
      </c>
      <c r="E3666" s="7" t="n">
        <v>141.75</v>
      </c>
      <c r="F3666" s="7" t="n">
        <v>354.88125</v>
      </c>
    </row>
    <row r="3667" customFormat="false" ht="15.8" hidden="false" customHeight="false" outlineLevel="0" collapsed="false">
      <c r="A3667" s="0" t="s">
        <v>283</v>
      </c>
      <c r="B3667" s="0" t="s">
        <v>239</v>
      </c>
      <c r="C3667" s="0" t="s">
        <v>735</v>
      </c>
      <c r="D3667" s="0" t="n">
        <v>0.0713144793445682</v>
      </c>
      <c r="E3667" s="7" t="n">
        <v>141.75</v>
      </c>
      <c r="F3667" s="7" t="n">
        <v>354.88125</v>
      </c>
    </row>
    <row r="3668" customFormat="false" ht="15.8" hidden="false" customHeight="false" outlineLevel="0" collapsed="false">
      <c r="A3668" s="0" t="s">
        <v>283</v>
      </c>
      <c r="B3668" s="0" t="s">
        <v>155</v>
      </c>
      <c r="C3668" s="0" t="s">
        <v>736</v>
      </c>
      <c r="D3668" s="0" t="n">
        <v>0.190605087691495</v>
      </c>
      <c r="E3668" s="7" t="n">
        <v>150.525</v>
      </c>
      <c r="F3668" s="7" t="n">
        <v>700.14375</v>
      </c>
    </row>
    <row r="3669" customFormat="false" ht="15.8" hidden="false" customHeight="false" outlineLevel="0" collapsed="false">
      <c r="A3669" s="0" t="s">
        <v>283</v>
      </c>
      <c r="B3669" s="0" t="s">
        <v>239</v>
      </c>
      <c r="C3669" s="0" t="s">
        <v>737</v>
      </c>
      <c r="D3669" s="0" t="n">
        <v>0.0998402710823956</v>
      </c>
      <c r="E3669" s="7" t="n">
        <v>141.75</v>
      </c>
      <c r="F3669" s="7" t="n">
        <v>354.88125</v>
      </c>
    </row>
    <row r="3670" customFormat="false" ht="15.8" hidden="false" customHeight="false" outlineLevel="0" collapsed="false">
      <c r="A3670" s="0" t="s">
        <v>283</v>
      </c>
      <c r="B3670" s="0" t="s">
        <v>155</v>
      </c>
      <c r="C3670" s="0" t="s">
        <v>732</v>
      </c>
      <c r="D3670" s="0" t="n">
        <v>0.901206088375864</v>
      </c>
      <c r="E3670" s="7" t="n">
        <v>276.525</v>
      </c>
      <c r="F3670" s="7" t="n">
        <v>3872.64375</v>
      </c>
    </row>
    <row r="3671" customFormat="false" ht="15.8" hidden="false" customHeight="false" outlineLevel="0" collapsed="false">
      <c r="A3671" s="0" t="s">
        <v>283</v>
      </c>
      <c r="B3671" s="0" t="s">
        <v>239</v>
      </c>
      <c r="C3671" s="0" t="s">
        <v>733</v>
      </c>
      <c r="D3671" s="0" t="n">
        <v>0.424852217371896</v>
      </c>
      <c r="E3671" s="7" t="n">
        <v>186.75</v>
      </c>
      <c r="F3671" s="7" t="n">
        <v>354.88125</v>
      </c>
    </row>
    <row r="3672" customFormat="false" ht="15.8" hidden="false" customHeight="false" outlineLevel="0" collapsed="false">
      <c r="A3672" s="0" t="s">
        <v>283</v>
      </c>
      <c r="B3672" s="0" t="s">
        <v>738</v>
      </c>
      <c r="C3672" s="0" t="s">
        <v>738</v>
      </c>
      <c r="D3672" s="0" t="n">
        <v>0.15</v>
      </c>
      <c r="E3672" s="7" t="n">
        <v>20</v>
      </c>
      <c r="F3672" s="7" t="n">
        <v>0</v>
      </c>
    </row>
    <row r="3673" customFormat="false" ht="15.8" hidden="false" customHeight="false" outlineLevel="0" collapsed="false">
      <c r="A3673" s="0" t="s">
        <v>489</v>
      </c>
      <c r="B3673" s="0" t="s">
        <v>155</v>
      </c>
      <c r="C3673" s="0" t="s">
        <v>734</v>
      </c>
      <c r="D3673" s="0" t="n">
        <v>0.12020074308668</v>
      </c>
      <c r="E3673" s="7" t="n">
        <v>141.75</v>
      </c>
      <c r="F3673" s="7" t="n">
        <v>354.88125</v>
      </c>
    </row>
    <row r="3674" customFormat="false" ht="15.8" hidden="false" customHeight="false" outlineLevel="0" collapsed="false">
      <c r="A3674" s="0" t="s">
        <v>489</v>
      </c>
      <c r="B3674" s="0" t="s">
        <v>239</v>
      </c>
      <c r="C3674" s="0" t="s">
        <v>735</v>
      </c>
      <c r="D3674" s="0" t="n">
        <v>0.0630647254640114</v>
      </c>
      <c r="E3674" s="7" t="n">
        <v>141.75</v>
      </c>
      <c r="F3674" s="7" t="n">
        <v>354.88125</v>
      </c>
    </row>
    <row r="3675" customFormat="false" ht="15.8" hidden="false" customHeight="false" outlineLevel="0" collapsed="false">
      <c r="A3675" s="0" t="s">
        <v>489</v>
      </c>
      <c r="B3675" s="0" t="s">
        <v>155</v>
      </c>
      <c r="C3675" s="0" t="s">
        <v>736</v>
      </c>
      <c r="D3675" s="0" t="n">
        <v>0.217722100685307</v>
      </c>
      <c r="E3675" s="7" t="n">
        <v>150.525</v>
      </c>
      <c r="F3675" s="7" t="n">
        <v>700.14375</v>
      </c>
    </row>
    <row r="3676" customFormat="false" ht="15.8" hidden="false" customHeight="false" outlineLevel="0" collapsed="false">
      <c r="A3676" s="0" t="s">
        <v>489</v>
      </c>
      <c r="B3676" s="0" t="s">
        <v>239</v>
      </c>
      <c r="C3676" s="0" t="s">
        <v>737</v>
      </c>
      <c r="D3676" s="0" t="n">
        <v>0.114230446123492</v>
      </c>
      <c r="E3676" s="7" t="n">
        <v>141.75</v>
      </c>
      <c r="F3676" s="7" t="n">
        <v>354.88125</v>
      </c>
    </row>
    <row r="3677" customFormat="false" ht="15.8" hidden="false" customHeight="false" outlineLevel="0" collapsed="false">
      <c r="A3677" s="0" t="s">
        <v>489</v>
      </c>
      <c r="B3677" s="0" t="s">
        <v>155</v>
      </c>
      <c r="C3677" s="0" t="s">
        <v>732</v>
      </c>
      <c r="D3677" s="0" t="n">
        <v>0.900741551298551</v>
      </c>
      <c r="E3677" s="7" t="n">
        <v>276.525</v>
      </c>
      <c r="F3677" s="7" t="n">
        <v>3872.64375</v>
      </c>
    </row>
    <row r="3678" customFormat="false" ht="15.8" hidden="false" customHeight="false" outlineLevel="0" collapsed="false">
      <c r="A3678" s="0" t="s">
        <v>489</v>
      </c>
      <c r="B3678" s="0" t="s">
        <v>239</v>
      </c>
      <c r="C3678" s="0" t="s">
        <v>733</v>
      </c>
      <c r="D3678" s="0" t="n">
        <v>0.425326129183216</v>
      </c>
      <c r="E3678" s="7" t="n">
        <v>186.75</v>
      </c>
      <c r="F3678" s="7" t="n">
        <v>354.88125</v>
      </c>
    </row>
    <row r="3679" customFormat="false" ht="15.8" hidden="false" customHeight="false" outlineLevel="0" collapsed="false">
      <c r="A3679" s="0" t="s">
        <v>489</v>
      </c>
      <c r="B3679" s="0" t="s">
        <v>738</v>
      </c>
      <c r="C3679" s="0" t="s">
        <v>738</v>
      </c>
      <c r="D3679" s="0" t="n">
        <v>0.15</v>
      </c>
      <c r="E3679" s="7" t="n">
        <v>20</v>
      </c>
      <c r="F3679" s="7" t="n">
        <v>0</v>
      </c>
    </row>
    <row r="3680" customFormat="false" ht="15.8" hidden="false" customHeight="false" outlineLevel="0" collapsed="false">
      <c r="A3680" s="0" t="s">
        <v>628</v>
      </c>
      <c r="B3680" s="0" t="s">
        <v>155</v>
      </c>
      <c r="C3680" s="0" t="s">
        <v>734</v>
      </c>
      <c r="D3680" s="0" t="n">
        <v>0.136106102761037</v>
      </c>
      <c r="E3680" s="7" t="n">
        <v>141.75</v>
      </c>
      <c r="F3680" s="7" t="n">
        <v>354.88125</v>
      </c>
    </row>
    <row r="3681" customFormat="false" ht="15.8" hidden="false" customHeight="false" outlineLevel="0" collapsed="false">
      <c r="A3681" s="0" t="s">
        <v>628</v>
      </c>
      <c r="B3681" s="0" t="s">
        <v>239</v>
      </c>
      <c r="C3681" s="0" t="s">
        <v>735</v>
      </c>
      <c r="D3681" s="0" t="n">
        <v>0.0712039498243671</v>
      </c>
      <c r="E3681" s="7" t="n">
        <v>141.75</v>
      </c>
      <c r="F3681" s="7" t="n">
        <v>354.88125</v>
      </c>
    </row>
    <row r="3682" customFormat="false" ht="15.8" hidden="false" customHeight="false" outlineLevel="0" collapsed="false">
      <c r="A3682" s="0" t="s">
        <v>628</v>
      </c>
      <c r="B3682" s="0" t="s">
        <v>155</v>
      </c>
      <c r="C3682" s="0" t="s">
        <v>736</v>
      </c>
      <c r="D3682" s="0" t="n">
        <v>0.190548543865452</v>
      </c>
      <c r="E3682" s="7" t="n">
        <v>150.525</v>
      </c>
      <c r="F3682" s="7" t="n">
        <v>700.14375</v>
      </c>
    </row>
    <row r="3683" customFormat="false" ht="15.8" hidden="false" customHeight="false" outlineLevel="0" collapsed="false">
      <c r="A3683" s="0" t="s">
        <v>628</v>
      </c>
      <c r="B3683" s="0" t="s">
        <v>239</v>
      </c>
      <c r="C3683" s="0" t="s">
        <v>737</v>
      </c>
      <c r="D3683" s="0" t="n">
        <v>0.099685529754114</v>
      </c>
      <c r="E3683" s="7" t="n">
        <v>141.75</v>
      </c>
      <c r="F3683" s="7" t="n">
        <v>354.88125</v>
      </c>
    </row>
    <row r="3684" customFormat="false" ht="15.8" hidden="false" customHeight="false" outlineLevel="0" collapsed="false">
      <c r="A3684" s="0" t="s">
        <v>628</v>
      </c>
      <c r="B3684" s="0" t="s">
        <v>155</v>
      </c>
      <c r="C3684" s="0" t="s">
        <v>732</v>
      </c>
      <c r="D3684" s="0" t="n">
        <v>0.900938741680626</v>
      </c>
      <c r="E3684" s="7" t="n">
        <v>276.525</v>
      </c>
      <c r="F3684" s="7" t="n">
        <v>3872.64375</v>
      </c>
    </row>
    <row r="3685" customFormat="false" ht="15.8" hidden="false" customHeight="false" outlineLevel="0" collapsed="false">
      <c r="A3685" s="0" t="s">
        <v>628</v>
      </c>
      <c r="B3685" s="0" t="s">
        <v>239</v>
      </c>
      <c r="C3685" s="0" t="s">
        <v>733</v>
      </c>
      <c r="D3685" s="0" t="n">
        <v>0.424193743634528</v>
      </c>
      <c r="E3685" s="7" t="n">
        <v>186.75</v>
      </c>
      <c r="F3685" s="7" t="n">
        <v>354.88125</v>
      </c>
    </row>
    <row r="3686" customFormat="false" ht="15.8" hidden="false" customHeight="false" outlineLevel="0" collapsed="false">
      <c r="A3686" s="0" t="s">
        <v>628</v>
      </c>
      <c r="B3686" s="0" t="s">
        <v>738</v>
      </c>
      <c r="C3686" s="0" t="s">
        <v>738</v>
      </c>
      <c r="D3686" s="0" t="n">
        <v>0.15</v>
      </c>
      <c r="E3686" s="7" t="n">
        <v>20</v>
      </c>
      <c r="F3686" s="7" t="n">
        <v>0</v>
      </c>
    </row>
    <row r="3687" customFormat="false" ht="15.8" hidden="false" customHeight="false" outlineLevel="0" collapsed="false">
      <c r="A3687" s="0" t="s">
        <v>1214</v>
      </c>
      <c r="B3687" s="0" t="s">
        <v>155</v>
      </c>
      <c r="C3687" s="0" t="s">
        <v>732</v>
      </c>
      <c r="D3687" s="0" t="n">
        <v>0.372801065753694</v>
      </c>
      <c r="E3687" s="7" t="n">
        <v>160.973655152491</v>
      </c>
      <c r="F3687" s="7" t="n">
        <v>3872.64375</v>
      </c>
    </row>
    <row r="3688" customFormat="false" ht="15.8" hidden="false" customHeight="false" outlineLevel="0" collapsed="false">
      <c r="A3688" s="0" t="s">
        <v>1214</v>
      </c>
      <c r="B3688" s="0" t="s">
        <v>155</v>
      </c>
      <c r="C3688" s="0" t="s">
        <v>734</v>
      </c>
      <c r="D3688" s="0" t="n">
        <v>0.0405108231525094</v>
      </c>
      <c r="E3688" s="7" t="n">
        <v>26.7344035382839</v>
      </c>
      <c r="F3688" s="7" t="n">
        <v>354.88125</v>
      </c>
    </row>
    <row r="3689" customFormat="false" ht="15.8" hidden="false" customHeight="false" outlineLevel="0" collapsed="false">
      <c r="A3689" s="0" t="s">
        <v>1214</v>
      </c>
      <c r="B3689" s="0" t="s">
        <v>155</v>
      </c>
      <c r="C3689" s="0" t="s">
        <v>736</v>
      </c>
      <c r="D3689" s="0" t="n">
        <v>0.0750416414675059</v>
      </c>
      <c r="E3689" s="7" t="n">
        <v>60.8014098198805</v>
      </c>
      <c r="F3689" s="7" t="n">
        <v>700.14375</v>
      </c>
    </row>
    <row r="3690" customFormat="false" ht="15.8" hidden="false" customHeight="false" outlineLevel="0" collapsed="false">
      <c r="A3690" s="0" t="s">
        <v>1214</v>
      </c>
      <c r="B3690" s="0" t="s">
        <v>738</v>
      </c>
      <c r="C3690" s="0" t="s">
        <v>738</v>
      </c>
      <c r="D3690" s="0" t="n">
        <v>0.15</v>
      </c>
      <c r="E3690" s="7" t="n">
        <v>20</v>
      </c>
      <c r="F3690" s="7" t="n">
        <v>0</v>
      </c>
    </row>
    <row r="3691" customFormat="false" ht="15.8" hidden="false" customHeight="false" outlineLevel="0" collapsed="false">
      <c r="A3691" s="0" t="s">
        <v>1215</v>
      </c>
      <c r="B3691" s="0" t="s">
        <v>155</v>
      </c>
      <c r="C3691" s="0" t="s">
        <v>732</v>
      </c>
      <c r="D3691" s="0" t="n">
        <v>0.372801065753694</v>
      </c>
      <c r="E3691" s="7" t="n">
        <v>160.973655152491</v>
      </c>
      <c r="F3691" s="7" t="n">
        <v>3872.64375</v>
      </c>
    </row>
    <row r="3692" customFormat="false" ht="15.8" hidden="false" customHeight="false" outlineLevel="0" collapsed="false">
      <c r="A3692" s="0" t="s">
        <v>1215</v>
      </c>
      <c r="B3692" s="0" t="s">
        <v>155</v>
      </c>
      <c r="C3692" s="0" t="s">
        <v>734</v>
      </c>
      <c r="D3692" s="0" t="n">
        <v>0.0405108231525094</v>
      </c>
      <c r="E3692" s="7" t="n">
        <v>26.7344035382839</v>
      </c>
      <c r="F3692" s="7" t="n">
        <v>354.88125</v>
      </c>
    </row>
    <row r="3693" customFormat="false" ht="15.8" hidden="false" customHeight="false" outlineLevel="0" collapsed="false">
      <c r="A3693" s="0" t="s">
        <v>1215</v>
      </c>
      <c r="B3693" s="0" t="s">
        <v>155</v>
      </c>
      <c r="C3693" s="0" t="s">
        <v>736</v>
      </c>
      <c r="D3693" s="0" t="n">
        <v>0.0750416414675059</v>
      </c>
      <c r="E3693" s="7" t="n">
        <v>60.8014098198805</v>
      </c>
      <c r="F3693" s="7" t="n">
        <v>700.14375</v>
      </c>
    </row>
    <row r="3694" customFormat="false" ht="15.8" hidden="false" customHeight="false" outlineLevel="0" collapsed="false">
      <c r="A3694" s="0" t="s">
        <v>1215</v>
      </c>
      <c r="B3694" s="0" t="s">
        <v>738</v>
      </c>
      <c r="C3694" s="0" t="s">
        <v>738</v>
      </c>
      <c r="D3694" s="0" t="n">
        <v>0.15</v>
      </c>
      <c r="E3694" s="7" t="n">
        <v>20</v>
      </c>
      <c r="F3694" s="7" t="n">
        <v>0</v>
      </c>
    </row>
    <row r="3695" customFormat="false" ht="15.8" hidden="false" customHeight="false" outlineLevel="0" collapsed="false">
      <c r="A3695" s="0" t="s">
        <v>1216</v>
      </c>
      <c r="B3695" s="0" t="s">
        <v>155</v>
      </c>
      <c r="C3695" s="0" t="s">
        <v>732</v>
      </c>
      <c r="D3695" s="0" t="n">
        <v>0.372801065753694</v>
      </c>
      <c r="E3695" s="7" t="n">
        <v>160.973655152491</v>
      </c>
      <c r="F3695" s="7" t="n">
        <v>3872.64375</v>
      </c>
    </row>
    <row r="3696" customFormat="false" ht="15.8" hidden="false" customHeight="false" outlineLevel="0" collapsed="false">
      <c r="A3696" s="0" t="s">
        <v>1216</v>
      </c>
      <c r="B3696" s="0" t="s">
        <v>155</v>
      </c>
      <c r="C3696" s="0" t="s">
        <v>734</v>
      </c>
      <c r="D3696" s="0" t="n">
        <v>0.0405108231525094</v>
      </c>
      <c r="E3696" s="7" t="n">
        <v>26.7344035382839</v>
      </c>
      <c r="F3696" s="7" t="n">
        <v>354.88125</v>
      </c>
    </row>
    <row r="3697" customFormat="false" ht="15.8" hidden="false" customHeight="false" outlineLevel="0" collapsed="false">
      <c r="A3697" s="0" t="s">
        <v>1216</v>
      </c>
      <c r="B3697" s="0" t="s">
        <v>155</v>
      </c>
      <c r="C3697" s="0" t="s">
        <v>736</v>
      </c>
      <c r="D3697" s="0" t="n">
        <v>0.0750416414675059</v>
      </c>
      <c r="E3697" s="7" t="n">
        <v>60.8014098198805</v>
      </c>
      <c r="F3697" s="7" t="n">
        <v>700.14375</v>
      </c>
    </row>
    <row r="3698" customFormat="false" ht="15.8" hidden="false" customHeight="false" outlineLevel="0" collapsed="false">
      <c r="A3698" s="0" t="s">
        <v>1216</v>
      </c>
      <c r="B3698" s="0" t="s">
        <v>738</v>
      </c>
      <c r="C3698" s="0" t="s">
        <v>738</v>
      </c>
      <c r="D3698" s="0" t="n">
        <v>0.15</v>
      </c>
      <c r="E3698" s="7" t="n">
        <v>20</v>
      </c>
      <c r="F3698" s="7" t="n">
        <v>0</v>
      </c>
    </row>
    <row r="3699" customFormat="false" ht="15.8" hidden="false" customHeight="false" outlineLevel="0" collapsed="false">
      <c r="A3699" s="0" t="s">
        <v>1217</v>
      </c>
      <c r="B3699" s="0" t="s">
        <v>155</v>
      </c>
      <c r="C3699" s="0" t="s">
        <v>732</v>
      </c>
      <c r="D3699" s="0" t="n">
        <v>0.372801065753694</v>
      </c>
      <c r="E3699" s="7" t="n">
        <v>160.973655152491</v>
      </c>
      <c r="F3699" s="7" t="n">
        <v>3872.64375</v>
      </c>
    </row>
    <row r="3700" customFormat="false" ht="15.8" hidden="false" customHeight="false" outlineLevel="0" collapsed="false">
      <c r="A3700" s="0" t="s">
        <v>1217</v>
      </c>
      <c r="B3700" s="0" t="s">
        <v>155</v>
      </c>
      <c r="C3700" s="0" t="s">
        <v>734</v>
      </c>
      <c r="D3700" s="0" t="n">
        <v>0.0405108231525094</v>
      </c>
      <c r="E3700" s="7" t="n">
        <v>26.7344035382839</v>
      </c>
      <c r="F3700" s="7" t="n">
        <v>354.88125</v>
      </c>
    </row>
    <row r="3701" customFormat="false" ht="15.8" hidden="false" customHeight="false" outlineLevel="0" collapsed="false">
      <c r="A3701" s="0" t="s">
        <v>1217</v>
      </c>
      <c r="B3701" s="0" t="s">
        <v>155</v>
      </c>
      <c r="C3701" s="0" t="s">
        <v>736</v>
      </c>
      <c r="D3701" s="0" t="n">
        <v>0.0750416414675059</v>
      </c>
      <c r="E3701" s="7" t="n">
        <v>60.8014098198805</v>
      </c>
      <c r="F3701" s="7" t="n">
        <v>700.14375</v>
      </c>
    </row>
    <row r="3702" customFormat="false" ht="15.8" hidden="false" customHeight="false" outlineLevel="0" collapsed="false">
      <c r="A3702" s="0" t="s">
        <v>1217</v>
      </c>
      <c r="B3702" s="0" t="s">
        <v>738</v>
      </c>
      <c r="C3702" s="0" t="s">
        <v>738</v>
      </c>
      <c r="D3702" s="0" t="n">
        <v>0.15</v>
      </c>
      <c r="E3702" s="7" t="n">
        <v>20</v>
      </c>
      <c r="F3702" s="7" t="n">
        <v>0</v>
      </c>
    </row>
    <row r="3703" customFormat="false" ht="15.8" hidden="false" customHeight="false" outlineLevel="0" collapsed="false">
      <c r="A3703" s="0" t="s">
        <v>1218</v>
      </c>
      <c r="B3703" s="0" t="s">
        <v>155</v>
      </c>
      <c r="C3703" s="0" t="s">
        <v>732</v>
      </c>
      <c r="D3703" s="0" t="n">
        <v>0.372801065753694</v>
      </c>
      <c r="E3703" s="7" t="n">
        <v>160.973655152491</v>
      </c>
      <c r="F3703" s="7" t="n">
        <v>3872.64375</v>
      </c>
    </row>
    <row r="3704" customFormat="false" ht="15.8" hidden="false" customHeight="false" outlineLevel="0" collapsed="false">
      <c r="A3704" s="0" t="s">
        <v>1218</v>
      </c>
      <c r="B3704" s="0" t="s">
        <v>155</v>
      </c>
      <c r="C3704" s="0" t="s">
        <v>734</v>
      </c>
      <c r="D3704" s="0" t="n">
        <v>0.0405108231525094</v>
      </c>
      <c r="E3704" s="7" t="n">
        <v>26.7344035382839</v>
      </c>
      <c r="F3704" s="7" t="n">
        <v>354.88125</v>
      </c>
    </row>
    <row r="3705" customFormat="false" ht="15.8" hidden="false" customHeight="false" outlineLevel="0" collapsed="false">
      <c r="A3705" s="0" t="s">
        <v>1218</v>
      </c>
      <c r="B3705" s="0" t="s">
        <v>155</v>
      </c>
      <c r="C3705" s="0" t="s">
        <v>736</v>
      </c>
      <c r="D3705" s="0" t="n">
        <v>0.0750416414675059</v>
      </c>
      <c r="E3705" s="7" t="n">
        <v>60.8014098198805</v>
      </c>
      <c r="F3705" s="7" t="n">
        <v>700.14375</v>
      </c>
    </row>
    <row r="3706" customFormat="false" ht="15.8" hidden="false" customHeight="false" outlineLevel="0" collapsed="false">
      <c r="A3706" s="0" t="s">
        <v>1218</v>
      </c>
      <c r="B3706" s="0" t="s">
        <v>738</v>
      </c>
      <c r="C3706" s="0" t="s">
        <v>738</v>
      </c>
      <c r="D3706" s="0" t="n">
        <v>0.15</v>
      </c>
      <c r="E3706" s="7" t="n">
        <v>20</v>
      </c>
      <c r="F3706" s="7" t="n">
        <v>0</v>
      </c>
    </row>
    <row r="3707" customFormat="false" ht="15.8" hidden="false" customHeight="false" outlineLevel="0" collapsed="false">
      <c r="A3707" s="0" t="s">
        <v>380</v>
      </c>
      <c r="B3707" s="0" t="s">
        <v>155</v>
      </c>
      <c r="C3707" s="0" t="s">
        <v>734</v>
      </c>
      <c r="D3707" s="0" t="n">
        <v>0.0661470388851162</v>
      </c>
      <c r="E3707" s="7" t="n">
        <v>22.5</v>
      </c>
      <c r="F3707" s="7" t="n">
        <v>98.578125</v>
      </c>
    </row>
    <row r="3708" customFormat="false" ht="15.8" hidden="false" customHeight="false" outlineLevel="0" collapsed="false">
      <c r="A3708" s="0" t="s">
        <v>380</v>
      </c>
      <c r="B3708" s="0" t="s">
        <v>239</v>
      </c>
      <c r="C3708" s="0" t="s">
        <v>735</v>
      </c>
      <c r="D3708" s="0" t="n">
        <v>0.0319828115932863</v>
      </c>
      <c r="E3708" s="7" t="n">
        <v>22.5</v>
      </c>
      <c r="F3708" s="7" t="n">
        <v>98.578125</v>
      </c>
    </row>
    <row r="3709" customFormat="false" ht="15.8" hidden="false" customHeight="false" outlineLevel="0" collapsed="false">
      <c r="A3709" s="0" t="s">
        <v>380</v>
      </c>
      <c r="B3709" s="0" t="s">
        <v>155</v>
      </c>
      <c r="C3709" s="0" t="s">
        <v>736</v>
      </c>
      <c r="D3709" s="0" t="n">
        <v>0.137806331010659</v>
      </c>
      <c r="E3709" s="7" t="n">
        <v>133.65</v>
      </c>
      <c r="F3709" s="7" t="n">
        <v>1920.796875</v>
      </c>
    </row>
    <row r="3710" customFormat="false" ht="15.8" hidden="false" customHeight="false" outlineLevel="0" collapsed="false">
      <c r="A3710" s="0" t="s">
        <v>380</v>
      </c>
      <c r="B3710" s="0" t="s">
        <v>239</v>
      </c>
      <c r="C3710" s="0" t="s">
        <v>737</v>
      </c>
      <c r="D3710" s="0" t="n">
        <v>0.0666308574860131</v>
      </c>
      <c r="E3710" s="7" t="n">
        <v>125.1</v>
      </c>
      <c r="F3710" s="7" t="n">
        <v>98.578125</v>
      </c>
    </row>
    <row r="3711" customFormat="false" ht="15.8" hidden="false" customHeight="false" outlineLevel="0" collapsed="false">
      <c r="A3711" s="0" t="s">
        <v>380</v>
      </c>
      <c r="B3711" s="0" t="s">
        <v>155</v>
      </c>
      <c r="C3711" s="0" t="s">
        <v>732</v>
      </c>
      <c r="D3711" s="0" t="n">
        <v>0.612472582269594</v>
      </c>
      <c r="E3711" s="7" t="n">
        <v>284.65</v>
      </c>
      <c r="F3711" s="7" t="n">
        <v>1920.796875</v>
      </c>
    </row>
    <row r="3712" customFormat="false" ht="15.8" hidden="false" customHeight="false" outlineLevel="0" collapsed="false">
      <c r="A3712" s="0" t="s">
        <v>380</v>
      </c>
      <c r="B3712" s="0" t="s">
        <v>239</v>
      </c>
      <c r="C3712" s="0" t="s">
        <v>733</v>
      </c>
      <c r="D3712" s="0" t="n">
        <v>0.266523429944052</v>
      </c>
      <c r="E3712" s="7" t="n">
        <v>125.1</v>
      </c>
      <c r="F3712" s="7" t="n">
        <v>98.578125</v>
      </c>
    </row>
    <row r="3713" customFormat="false" ht="15.8" hidden="false" customHeight="false" outlineLevel="0" collapsed="false">
      <c r="A3713" s="0" t="s">
        <v>380</v>
      </c>
      <c r="B3713" s="0" t="s">
        <v>738</v>
      </c>
      <c r="C3713" s="0" t="s">
        <v>738</v>
      </c>
      <c r="D3713" s="0" t="n">
        <v>0.15</v>
      </c>
      <c r="E3713" s="7" t="n">
        <v>20</v>
      </c>
      <c r="F3713" s="7" t="n">
        <v>0</v>
      </c>
    </row>
    <row r="3714" customFormat="false" ht="15.8" hidden="false" customHeight="false" outlineLevel="0" collapsed="false">
      <c r="A3714" s="0" t="s">
        <v>536</v>
      </c>
      <c r="B3714" s="0" t="s">
        <v>155</v>
      </c>
      <c r="C3714" s="0" t="s">
        <v>734</v>
      </c>
      <c r="D3714" s="0" t="n">
        <v>0.0551740578574535</v>
      </c>
      <c r="E3714" s="7" t="n">
        <v>27</v>
      </c>
      <c r="F3714" s="7" t="n">
        <v>98.578125</v>
      </c>
    </row>
    <row r="3715" customFormat="false" ht="15.8" hidden="false" customHeight="false" outlineLevel="0" collapsed="false">
      <c r="A3715" s="0" t="s">
        <v>536</v>
      </c>
      <c r="B3715" s="0" t="s">
        <v>239</v>
      </c>
      <c r="C3715" s="0" t="s">
        <v>735</v>
      </c>
      <c r="D3715" s="0" t="n">
        <v>0</v>
      </c>
      <c r="E3715" s="7" t="n">
        <v>0</v>
      </c>
      <c r="F3715" s="7" t="n">
        <v>0</v>
      </c>
    </row>
    <row r="3716" customFormat="false" ht="15.8" hidden="false" customHeight="false" outlineLevel="0" collapsed="false">
      <c r="A3716" s="0" t="s">
        <v>536</v>
      </c>
      <c r="B3716" s="0" t="s">
        <v>155</v>
      </c>
      <c r="C3716" s="0" t="s">
        <v>736</v>
      </c>
      <c r="D3716" s="0" t="n">
        <v>0.114945953869695</v>
      </c>
      <c r="E3716" s="7" t="n">
        <v>138.15</v>
      </c>
      <c r="F3716" s="7" t="n">
        <v>1920.796875</v>
      </c>
    </row>
    <row r="3717" customFormat="false" ht="15.8" hidden="false" customHeight="false" outlineLevel="0" collapsed="false">
      <c r="A3717" s="0" t="s">
        <v>536</v>
      </c>
      <c r="B3717" s="0" t="s">
        <v>239</v>
      </c>
      <c r="C3717" s="0" t="s">
        <v>737</v>
      </c>
      <c r="D3717" s="0" t="n">
        <v>0</v>
      </c>
      <c r="E3717" s="7" t="n">
        <v>0</v>
      </c>
      <c r="F3717" s="7" t="n">
        <v>0</v>
      </c>
    </row>
    <row r="3718" customFormat="false" ht="15.8" hidden="false" customHeight="false" outlineLevel="0" collapsed="false">
      <c r="A3718" s="0" t="s">
        <v>536</v>
      </c>
      <c r="B3718" s="0" t="s">
        <v>155</v>
      </c>
      <c r="C3718" s="0" t="s">
        <v>732</v>
      </c>
      <c r="D3718" s="0" t="n">
        <v>0.510870906087532</v>
      </c>
      <c r="E3718" s="7" t="n">
        <v>289.15</v>
      </c>
      <c r="F3718" s="7" t="n">
        <v>1920.796875</v>
      </c>
    </row>
    <row r="3719" customFormat="false" ht="15.8" hidden="false" customHeight="false" outlineLevel="0" collapsed="false">
      <c r="A3719" s="0" t="s">
        <v>536</v>
      </c>
      <c r="B3719" s="0" t="s">
        <v>239</v>
      </c>
      <c r="C3719" s="0" t="s">
        <v>733</v>
      </c>
      <c r="D3719" s="0" t="n">
        <v>0</v>
      </c>
      <c r="E3719" s="7" t="n">
        <v>0</v>
      </c>
      <c r="F3719" s="7" t="n">
        <v>0</v>
      </c>
    </row>
    <row r="3720" customFormat="false" ht="15.8" hidden="false" customHeight="false" outlineLevel="0" collapsed="false">
      <c r="A3720" s="0" t="s">
        <v>536</v>
      </c>
      <c r="B3720" s="0" t="s">
        <v>738</v>
      </c>
      <c r="C3720" s="0" t="s">
        <v>738</v>
      </c>
      <c r="D3720" s="0" t="n">
        <v>0.15</v>
      </c>
      <c r="E3720" s="7" t="n">
        <v>20</v>
      </c>
      <c r="F3720" s="7" t="n">
        <v>0</v>
      </c>
    </row>
    <row r="3721" customFormat="false" ht="15.8" hidden="false" customHeight="false" outlineLevel="0" collapsed="false">
      <c r="A3721" s="0" t="s">
        <v>683</v>
      </c>
      <c r="B3721" s="0" t="s">
        <v>155</v>
      </c>
      <c r="C3721" s="0" t="s">
        <v>734</v>
      </c>
      <c r="D3721" s="0" t="n">
        <v>0.0701953831187286</v>
      </c>
      <c r="E3721" s="7" t="n">
        <v>22.5</v>
      </c>
      <c r="F3721" s="7" t="n">
        <v>98.578125</v>
      </c>
    </row>
    <row r="3722" customFormat="false" ht="15.8" hidden="false" customHeight="false" outlineLevel="0" collapsed="false">
      <c r="A3722" s="0" t="s">
        <v>683</v>
      </c>
      <c r="B3722" s="0" t="s">
        <v>239</v>
      </c>
      <c r="C3722" s="0" t="s">
        <v>735</v>
      </c>
      <c r="D3722" s="0" t="n">
        <v>0.0594177288762871</v>
      </c>
      <c r="E3722" s="7" t="n">
        <v>22.5</v>
      </c>
      <c r="F3722" s="7" t="n">
        <v>98.578125</v>
      </c>
    </row>
    <row r="3723" customFormat="false" ht="15.8" hidden="false" customHeight="false" outlineLevel="0" collapsed="false">
      <c r="A3723" s="0" t="s">
        <v>683</v>
      </c>
      <c r="B3723" s="0" t="s">
        <v>155</v>
      </c>
      <c r="C3723" s="0" t="s">
        <v>736</v>
      </c>
      <c r="D3723" s="0" t="n">
        <v>0.146240381497351</v>
      </c>
      <c r="E3723" s="7" t="n">
        <v>133.65</v>
      </c>
      <c r="F3723" s="7" t="n">
        <v>1920.796875</v>
      </c>
    </row>
    <row r="3724" customFormat="false" ht="15.8" hidden="false" customHeight="false" outlineLevel="0" collapsed="false">
      <c r="A3724" s="0" t="s">
        <v>683</v>
      </c>
      <c r="B3724" s="0" t="s">
        <v>239</v>
      </c>
      <c r="C3724" s="0" t="s">
        <v>737</v>
      </c>
      <c r="D3724" s="0" t="n">
        <v>0.123786935158932</v>
      </c>
      <c r="E3724" s="7" t="n">
        <v>125.1</v>
      </c>
      <c r="F3724" s="7" t="n">
        <v>98.578125</v>
      </c>
    </row>
    <row r="3725" customFormat="false" ht="15.8" hidden="false" customHeight="false" outlineLevel="0" collapsed="false">
      <c r="A3725" s="0" t="s">
        <v>683</v>
      </c>
      <c r="B3725" s="0" t="s">
        <v>155</v>
      </c>
      <c r="C3725" s="0" t="s">
        <v>732</v>
      </c>
      <c r="D3725" s="0" t="n">
        <v>0.649957251099339</v>
      </c>
      <c r="E3725" s="7" t="n">
        <v>284.65</v>
      </c>
      <c r="F3725" s="7" t="n">
        <v>1920.796875</v>
      </c>
    </row>
    <row r="3726" customFormat="false" ht="15.8" hidden="false" customHeight="false" outlineLevel="0" collapsed="false">
      <c r="A3726" s="0" t="s">
        <v>683</v>
      </c>
      <c r="B3726" s="0" t="s">
        <v>239</v>
      </c>
      <c r="C3726" s="0" t="s">
        <v>733</v>
      </c>
      <c r="D3726" s="0" t="n">
        <v>0.495147740635726</v>
      </c>
      <c r="E3726" s="7" t="n">
        <v>190.1</v>
      </c>
      <c r="F3726" s="7" t="n">
        <v>98.578125</v>
      </c>
    </row>
    <row r="3727" customFormat="false" ht="15.8" hidden="false" customHeight="false" outlineLevel="0" collapsed="false">
      <c r="A3727" s="0" t="s">
        <v>683</v>
      </c>
      <c r="B3727" s="0" t="s">
        <v>738</v>
      </c>
      <c r="C3727" s="0" t="s">
        <v>738</v>
      </c>
      <c r="D3727" s="0" t="n">
        <v>0.15</v>
      </c>
      <c r="E3727" s="7" t="n">
        <v>20</v>
      </c>
      <c r="F3727" s="7" t="n">
        <v>0</v>
      </c>
    </row>
    <row r="3728" customFormat="false" ht="15.8" hidden="false" customHeight="false" outlineLevel="0" collapsed="false">
      <c r="A3728" s="0" t="s">
        <v>1219</v>
      </c>
      <c r="B3728" s="0" t="s">
        <v>155</v>
      </c>
      <c r="C3728" s="0" t="s">
        <v>732</v>
      </c>
      <c r="D3728" s="0" t="n">
        <v>0.372801065753694</v>
      </c>
      <c r="E3728" s="7" t="n">
        <v>160.973655152491</v>
      </c>
      <c r="F3728" s="7" t="n">
        <v>1920.796875</v>
      </c>
    </row>
    <row r="3729" customFormat="false" ht="15.8" hidden="false" customHeight="false" outlineLevel="0" collapsed="false">
      <c r="A3729" s="0" t="s">
        <v>1219</v>
      </c>
      <c r="B3729" s="0" t="s">
        <v>155</v>
      </c>
      <c r="C3729" s="0" t="s">
        <v>734</v>
      </c>
      <c r="D3729" s="0" t="n">
        <v>0.0405108231525094</v>
      </c>
      <c r="E3729" s="7" t="n">
        <v>26.7344035382839</v>
      </c>
      <c r="F3729" s="7" t="n">
        <v>98.578125</v>
      </c>
    </row>
    <row r="3730" customFormat="false" ht="15.8" hidden="false" customHeight="false" outlineLevel="0" collapsed="false">
      <c r="A3730" s="0" t="s">
        <v>1219</v>
      </c>
      <c r="B3730" s="0" t="s">
        <v>155</v>
      </c>
      <c r="C3730" s="0" t="s">
        <v>736</v>
      </c>
      <c r="D3730" s="0" t="n">
        <v>0.0750416414675059</v>
      </c>
      <c r="E3730" s="7" t="n">
        <v>60.8014098198805</v>
      </c>
      <c r="F3730" s="7" t="n">
        <v>1920.796875</v>
      </c>
    </row>
    <row r="3731" customFormat="false" ht="15.8" hidden="false" customHeight="false" outlineLevel="0" collapsed="false">
      <c r="A3731" s="0" t="s">
        <v>1219</v>
      </c>
      <c r="B3731" s="0" t="s">
        <v>738</v>
      </c>
      <c r="C3731" s="0" t="s">
        <v>738</v>
      </c>
      <c r="D3731" s="0" t="n">
        <v>0.15</v>
      </c>
      <c r="E3731" s="7" t="n">
        <v>20</v>
      </c>
      <c r="F3731" s="7" t="n">
        <v>0</v>
      </c>
    </row>
    <row r="3732" customFormat="false" ht="15.8" hidden="false" customHeight="false" outlineLevel="0" collapsed="false">
      <c r="A3732" s="0" t="s">
        <v>1220</v>
      </c>
      <c r="B3732" s="0" t="s">
        <v>155</v>
      </c>
      <c r="C3732" s="0" t="s">
        <v>732</v>
      </c>
      <c r="D3732" s="0" t="n">
        <v>0.372801065753694</v>
      </c>
      <c r="E3732" s="7" t="n">
        <v>160.973655152491</v>
      </c>
      <c r="F3732" s="7" t="n">
        <v>1920.796875</v>
      </c>
    </row>
    <row r="3733" customFormat="false" ht="15.8" hidden="false" customHeight="false" outlineLevel="0" collapsed="false">
      <c r="A3733" s="0" t="s">
        <v>1220</v>
      </c>
      <c r="B3733" s="0" t="s">
        <v>155</v>
      </c>
      <c r="C3733" s="0" t="s">
        <v>734</v>
      </c>
      <c r="D3733" s="0" t="n">
        <v>0.0405108231525094</v>
      </c>
      <c r="E3733" s="7" t="n">
        <v>26.7344035382839</v>
      </c>
      <c r="F3733" s="7" t="n">
        <v>98.578125</v>
      </c>
    </row>
    <row r="3734" customFormat="false" ht="15.8" hidden="false" customHeight="false" outlineLevel="0" collapsed="false">
      <c r="A3734" s="0" t="s">
        <v>1220</v>
      </c>
      <c r="B3734" s="0" t="s">
        <v>155</v>
      </c>
      <c r="C3734" s="0" t="s">
        <v>736</v>
      </c>
      <c r="D3734" s="0" t="n">
        <v>0.0750416414675059</v>
      </c>
      <c r="E3734" s="7" t="n">
        <v>60.8014098198805</v>
      </c>
      <c r="F3734" s="7" t="n">
        <v>1920.796875</v>
      </c>
    </row>
    <row r="3735" customFormat="false" ht="15.8" hidden="false" customHeight="false" outlineLevel="0" collapsed="false">
      <c r="A3735" s="0" t="s">
        <v>1220</v>
      </c>
      <c r="B3735" s="0" t="s">
        <v>738</v>
      </c>
      <c r="C3735" s="0" t="s">
        <v>738</v>
      </c>
      <c r="D3735" s="0" t="n">
        <v>0.15</v>
      </c>
      <c r="E3735" s="7" t="n">
        <v>20</v>
      </c>
      <c r="F3735" s="7" t="n">
        <v>0</v>
      </c>
    </row>
    <row r="3736" customFormat="false" ht="15.8" hidden="false" customHeight="false" outlineLevel="0" collapsed="false">
      <c r="A3736" s="0" t="s">
        <v>1221</v>
      </c>
      <c r="B3736" s="0" t="s">
        <v>155</v>
      </c>
      <c r="C3736" s="0" t="s">
        <v>732</v>
      </c>
      <c r="D3736" s="0" t="n">
        <v>0.372801065753694</v>
      </c>
      <c r="E3736" s="7" t="n">
        <v>160.973655152491</v>
      </c>
      <c r="F3736" s="7" t="n">
        <v>1920.796875</v>
      </c>
    </row>
    <row r="3737" customFormat="false" ht="15.8" hidden="false" customHeight="false" outlineLevel="0" collapsed="false">
      <c r="A3737" s="0" t="s">
        <v>1221</v>
      </c>
      <c r="B3737" s="0" t="s">
        <v>155</v>
      </c>
      <c r="C3737" s="0" t="s">
        <v>734</v>
      </c>
      <c r="D3737" s="0" t="n">
        <v>0.0405108231525094</v>
      </c>
      <c r="E3737" s="7" t="n">
        <v>26.7344035382839</v>
      </c>
      <c r="F3737" s="7" t="n">
        <v>98.578125</v>
      </c>
    </row>
    <row r="3738" customFormat="false" ht="15.8" hidden="false" customHeight="false" outlineLevel="0" collapsed="false">
      <c r="A3738" s="0" t="s">
        <v>1221</v>
      </c>
      <c r="B3738" s="0" t="s">
        <v>155</v>
      </c>
      <c r="C3738" s="0" t="s">
        <v>736</v>
      </c>
      <c r="D3738" s="0" t="n">
        <v>0.0750416414675059</v>
      </c>
      <c r="E3738" s="7" t="n">
        <v>60.8014098198805</v>
      </c>
      <c r="F3738" s="7" t="n">
        <v>1920.796875</v>
      </c>
    </row>
    <row r="3739" customFormat="false" ht="15.8" hidden="false" customHeight="false" outlineLevel="0" collapsed="false">
      <c r="A3739" s="0" t="s">
        <v>1221</v>
      </c>
      <c r="B3739" s="0" t="s">
        <v>738</v>
      </c>
      <c r="C3739" s="0" t="s">
        <v>738</v>
      </c>
      <c r="D3739" s="0" t="n">
        <v>0.15</v>
      </c>
      <c r="E3739" s="7" t="n">
        <v>20</v>
      </c>
      <c r="F3739" s="7" t="n">
        <v>0</v>
      </c>
    </row>
    <row r="3740" customFormat="false" ht="15.8" hidden="false" customHeight="false" outlineLevel="0" collapsed="false">
      <c r="A3740" s="0" t="s">
        <v>1222</v>
      </c>
      <c r="B3740" s="0" t="s">
        <v>155</v>
      </c>
      <c r="C3740" s="0" t="s">
        <v>732</v>
      </c>
      <c r="D3740" s="0" t="n">
        <v>0.372801065753694</v>
      </c>
      <c r="E3740" s="7" t="n">
        <v>160.973655152491</v>
      </c>
      <c r="F3740" s="7" t="n">
        <v>1920.796875</v>
      </c>
    </row>
    <row r="3741" customFormat="false" ht="15.8" hidden="false" customHeight="false" outlineLevel="0" collapsed="false">
      <c r="A3741" s="0" t="s">
        <v>1222</v>
      </c>
      <c r="B3741" s="0" t="s">
        <v>155</v>
      </c>
      <c r="C3741" s="0" t="s">
        <v>734</v>
      </c>
      <c r="D3741" s="0" t="n">
        <v>0.0405108231525094</v>
      </c>
      <c r="E3741" s="7" t="n">
        <v>26.7344035382839</v>
      </c>
      <c r="F3741" s="7" t="n">
        <v>98.578125</v>
      </c>
    </row>
    <row r="3742" customFormat="false" ht="15.8" hidden="false" customHeight="false" outlineLevel="0" collapsed="false">
      <c r="A3742" s="0" t="s">
        <v>1222</v>
      </c>
      <c r="B3742" s="0" t="s">
        <v>155</v>
      </c>
      <c r="C3742" s="0" t="s">
        <v>736</v>
      </c>
      <c r="D3742" s="0" t="n">
        <v>0.0750416414675059</v>
      </c>
      <c r="E3742" s="7" t="n">
        <v>60.8014098198805</v>
      </c>
      <c r="F3742" s="7" t="n">
        <v>1920.796875</v>
      </c>
    </row>
    <row r="3743" customFormat="false" ht="15.8" hidden="false" customHeight="false" outlineLevel="0" collapsed="false">
      <c r="A3743" s="0" t="s">
        <v>1222</v>
      </c>
      <c r="B3743" s="0" t="s">
        <v>738</v>
      </c>
      <c r="C3743" s="0" t="s">
        <v>738</v>
      </c>
      <c r="D3743" s="0" t="n">
        <v>0.15</v>
      </c>
      <c r="E3743" s="7" t="n">
        <v>20</v>
      </c>
      <c r="F3743" s="7" t="n">
        <v>0</v>
      </c>
    </row>
    <row r="3744" customFormat="false" ht="15.8" hidden="false" customHeight="false" outlineLevel="0" collapsed="false">
      <c r="A3744" s="0" t="s">
        <v>1223</v>
      </c>
      <c r="B3744" s="0" t="s">
        <v>155</v>
      </c>
      <c r="C3744" s="0" t="s">
        <v>732</v>
      </c>
      <c r="D3744" s="0" t="n">
        <v>0.372801065753694</v>
      </c>
      <c r="E3744" s="7" t="n">
        <v>160.973655152491</v>
      </c>
      <c r="F3744" s="7" t="n">
        <v>1920.796875</v>
      </c>
    </row>
    <row r="3745" customFormat="false" ht="15.8" hidden="false" customHeight="false" outlineLevel="0" collapsed="false">
      <c r="A3745" s="0" t="s">
        <v>1223</v>
      </c>
      <c r="B3745" s="0" t="s">
        <v>155</v>
      </c>
      <c r="C3745" s="0" t="s">
        <v>734</v>
      </c>
      <c r="D3745" s="0" t="n">
        <v>0.0405108231525094</v>
      </c>
      <c r="E3745" s="7" t="n">
        <v>26.7344035382839</v>
      </c>
      <c r="F3745" s="7" t="n">
        <v>98.578125</v>
      </c>
    </row>
    <row r="3746" customFormat="false" ht="15.8" hidden="false" customHeight="false" outlineLevel="0" collapsed="false">
      <c r="A3746" s="0" t="s">
        <v>1223</v>
      </c>
      <c r="B3746" s="0" t="s">
        <v>155</v>
      </c>
      <c r="C3746" s="0" t="s">
        <v>736</v>
      </c>
      <c r="D3746" s="0" t="n">
        <v>0.0750416414675059</v>
      </c>
      <c r="E3746" s="7" t="n">
        <v>60.8014098198805</v>
      </c>
      <c r="F3746" s="7" t="n">
        <v>1920.796875</v>
      </c>
    </row>
    <row r="3747" customFormat="false" ht="15.8" hidden="false" customHeight="false" outlineLevel="0" collapsed="false">
      <c r="A3747" s="0" t="s">
        <v>1223</v>
      </c>
      <c r="B3747" s="0" t="s">
        <v>738</v>
      </c>
      <c r="C3747" s="0" t="s">
        <v>738</v>
      </c>
      <c r="D3747" s="0" t="n">
        <v>0.15</v>
      </c>
      <c r="E3747" s="7" t="n">
        <v>20</v>
      </c>
      <c r="F3747" s="7" t="n">
        <v>0</v>
      </c>
    </row>
    <row r="3748" customFormat="false" ht="15.8" hidden="false" customHeight="false" outlineLevel="0" collapsed="false">
      <c r="A3748" s="0" t="s">
        <v>388</v>
      </c>
      <c r="B3748" s="0" t="s">
        <v>155</v>
      </c>
      <c r="C3748" s="0" t="s">
        <v>734</v>
      </c>
      <c r="D3748" s="0" t="n">
        <v>0</v>
      </c>
      <c r="E3748" s="7" t="n">
        <v>0</v>
      </c>
      <c r="F3748" s="7" t="n">
        <v>0</v>
      </c>
    </row>
    <row r="3749" customFormat="false" ht="15.8" hidden="false" customHeight="false" outlineLevel="0" collapsed="false">
      <c r="A3749" s="0" t="s">
        <v>388</v>
      </c>
      <c r="B3749" s="0" t="s">
        <v>239</v>
      </c>
      <c r="C3749" s="0" t="s">
        <v>735</v>
      </c>
      <c r="D3749" s="0" t="n">
        <v>0</v>
      </c>
      <c r="E3749" s="7" t="n">
        <v>0</v>
      </c>
      <c r="F3749" s="7" t="n">
        <v>0</v>
      </c>
    </row>
    <row r="3750" customFormat="false" ht="15.8" hidden="false" customHeight="false" outlineLevel="0" collapsed="false">
      <c r="A3750" s="0" t="s">
        <v>388</v>
      </c>
      <c r="B3750" s="0" t="s">
        <v>155</v>
      </c>
      <c r="C3750" s="0" t="s">
        <v>736</v>
      </c>
      <c r="D3750" s="0" t="n">
        <v>0.135446696742302</v>
      </c>
      <c r="E3750" s="7" t="n">
        <v>157.85714282</v>
      </c>
      <c r="F3750" s="7" t="n">
        <v>2587.9464279625</v>
      </c>
    </row>
    <row r="3751" customFormat="false" ht="15.8" hidden="false" customHeight="false" outlineLevel="0" collapsed="false">
      <c r="A3751" s="0" t="s">
        <v>388</v>
      </c>
      <c r="B3751" s="0" t="s">
        <v>239</v>
      </c>
      <c r="C3751" s="0" t="s">
        <v>737</v>
      </c>
      <c r="D3751" s="0" t="n">
        <v>0.0541273577637862</v>
      </c>
      <c r="E3751" s="7" t="n">
        <v>145.71428568</v>
      </c>
      <c r="F3751" s="7" t="n">
        <v>0</v>
      </c>
    </row>
    <row r="3752" customFormat="false" ht="15.8" hidden="false" customHeight="false" outlineLevel="0" collapsed="false">
      <c r="A3752" s="0" t="s">
        <v>388</v>
      </c>
      <c r="B3752" s="0" t="s">
        <v>155</v>
      </c>
      <c r="C3752" s="0" t="s">
        <v>732</v>
      </c>
      <c r="D3752" s="0" t="n">
        <v>0.601985318854678</v>
      </c>
      <c r="E3752" s="7" t="n">
        <v>308.85714282</v>
      </c>
      <c r="F3752" s="7" t="n">
        <v>2587.9464279625</v>
      </c>
    </row>
    <row r="3753" customFormat="false" ht="15.8" hidden="false" customHeight="false" outlineLevel="0" collapsed="false">
      <c r="A3753" s="0" t="s">
        <v>388</v>
      </c>
      <c r="B3753" s="0" t="s">
        <v>239</v>
      </c>
      <c r="C3753" s="0" t="s">
        <v>733</v>
      </c>
      <c r="D3753" s="0" t="n">
        <v>0.216509431055145</v>
      </c>
      <c r="E3753" s="7" t="n">
        <v>145.71428568</v>
      </c>
      <c r="F3753" s="7" t="n">
        <v>0</v>
      </c>
    </row>
    <row r="3754" customFormat="false" ht="15.8" hidden="false" customHeight="false" outlineLevel="0" collapsed="false">
      <c r="A3754" s="0" t="s">
        <v>388</v>
      </c>
      <c r="B3754" s="0" t="s">
        <v>738</v>
      </c>
      <c r="C3754" s="0" t="s">
        <v>738</v>
      </c>
      <c r="D3754" s="0" t="n">
        <v>0.15</v>
      </c>
      <c r="E3754" s="7" t="n">
        <v>20</v>
      </c>
      <c r="F3754" s="7" t="n">
        <v>0</v>
      </c>
    </row>
    <row r="3755" customFormat="false" ht="15.8" hidden="false" customHeight="false" outlineLevel="0" collapsed="false">
      <c r="A3755" s="0" t="s">
        <v>540</v>
      </c>
      <c r="B3755" s="0" t="s">
        <v>155</v>
      </c>
      <c r="C3755" s="0" t="s">
        <v>734</v>
      </c>
      <c r="D3755" s="0" t="n">
        <v>0</v>
      </c>
      <c r="E3755" s="7" t="n">
        <v>0</v>
      </c>
      <c r="F3755" s="7" t="n">
        <v>0</v>
      </c>
    </row>
    <row r="3756" customFormat="false" ht="15.8" hidden="false" customHeight="false" outlineLevel="0" collapsed="false">
      <c r="A3756" s="0" t="s">
        <v>540</v>
      </c>
      <c r="B3756" s="0" t="s">
        <v>239</v>
      </c>
      <c r="C3756" s="0" t="s">
        <v>735</v>
      </c>
      <c r="D3756" s="0" t="n">
        <v>0</v>
      </c>
      <c r="E3756" s="7" t="n">
        <v>0</v>
      </c>
      <c r="F3756" s="7" t="n">
        <v>0</v>
      </c>
    </row>
    <row r="3757" customFormat="false" ht="15.8" hidden="false" customHeight="false" outlineLevel="0" collapsed="false">
      <c r="A3757" s="0" t="s">
        <v>540</v>
      </c>
      <c r="B3757" s="0" t="s">
        <v>155</v>
      </c>
      <c r="C3757" s="0" t="s">
        <v>736</v>
      </c>
      <c r="D3757" s="0" t="n">
        <v>0.115792778792686</v>
      </c>
      <c r="E3757" s="7" t="n">
        <v>157.85714282</v>
      </c>
      <c r="F3757" s="7" t="n">
        <v>2587.9464279625</v>
      </c>
    </row>
    <row r="3758" customFormat="false" ht="15.8" hidden="false" customHeight="false" outlineLevel="0" collapsed="false">
      <c r="A3758" s="0" t="s">
        <v>540</v>
      </c>
      <c r="B3758" s="0" t="s">
        <v>239</v>
      </c>
      <c r="C3758" s="0" t="s">
        <v>737</v>
      </c>
      <c r="D3758" s="0" t="n">
        <v>0</v>
      </c>
      <c r="E3758" s="7" t="n">
        <v>0</v>
      </c>
      <c r="F3758" s="7" t="n">
        <v>0</v>
      </c>
    </row>
    <row r="3759" customFormat="false" ht="15.8" hidden="false" customHeight="false" outlineLevel="0" collapsed="false">
      <c r="A3759" s="0" t="s">
        <v>540</v>
      </c>
      <c r="B3759" s="0" t="s">
        <v>155</v>
      </c>
      <c r="C3759" s="0" t="s">
        <v>732</v>
      </c>
      <c r="D3759" s="0" t="n">
        <v>0.514634572411936</v>
      </c>
      <c r="E3759" s="7" t="n">
        <v>308.85714282</v>
      </c>
      <c r="F3759" s="7" t="n">
        <v>2587.9464279625</v>
      </c>
    </row>
    <row r="3760" customFormat="false" ht="15.8" hidden="false" customHeight="false" outlineLevel="0" collapsed="false">
      <c r="A3760" s="0" t="s">
        <v>540</v>
      </c>
      <c r="B3760" s="0" t="s">
        <v>239</v>
      </c>
      <c r="C3760" s="0" t="s">
        <v>733</v>
      </c>
      <c r="D3760" s="0" t="n">
        <v>0</v>
      </c>
      <c r="E3760" s="7" t="n">
        <v>0</v>
      </c>
      <c r="F3760" s="7" t="n">
        <v>0</v>
      </c>
    </row>
    <row r="3761" customFormat="false" ht="15.8" hidden="false" customHeight="false" outlineLevel="0" collapsed="false">
      <c r="A3761" s="0" t="s">
        <v>540</v>
      </c>
      <c r="B3761" s="0" t="s">
        <v>738</v>
      </c>
      <c r="C3761" s="0" t="s">
        <v>738</v>
      </c>
      <c r="D3761" s="0" t="n">
        <v>0.15</v>
      </c>
      <c r="E3761" s="7" t="n">
        <v>20</v>
      </c>
      <c r="F3761" s="7" t="n">
        <v>0</v>
      </c>
    </row>
    <row r="3762" customFormat="false" ht="15.8" hidden="false" customHeight="false" outlineLevel="0" collapsed="false">
      <c r="A3762" s="0" t="s">
        <v>687</v>
      </c>
      <c r="B3762" s="0" t="s">
        <v>155</v>
      </c>
      <c r="C3762" s="0" t="s">
        <v>734</v>
      </c>
      <c r="D3762" s="0" t="n">
        <v>0</v>
      </c>
      <c r="E3762" s="7" t="n">
        <v>0</v>
      </c>
      <c r="F3762" s="7" t="n">
        <v>0</v>
      </c>
    </row>
    <row r="3763" customFormat="false" ht="15.8" hidden="false" customHeight="false" outlineLevel="0" collapsed="false">
      <c r="A3763" s="0" t="s">
        <v>687</v>
      </c>
      <c r="B3763" s="0" t="s">
        <v>239</v>
      </c>
      <c r="C3763" s="0" t="s">
        <v>735</v>
      </c>
      <c r="D3763" s="0" t="n">
        <v>0</v>
      </c>
      <c r="E3763" s="7" t="n">
        <v>0</v>
      </c>
      <c r="F3763" s="7" t="n">
        <v>0</v>
      </c>
    </row>
    <row r="3764" customFormat="false" ht="15.8" hidden="false" customHeight="false" outlineLevel="0" collapsed="false">
      <c r="A3764" s="0" t="s">
        <v>687</v>
      </c>
      <c r="B3764" s="0" t="s">
        <v>155</v>
      </c>
      <c r="C3764" s="0" t="s">
        <v>736</v>
      </c>
      <c r="D3764" s="0" t="n">
        <v>0.154036194866019</v>
      </c>
      <c r="E3764" s="7" t="n">
        <v>157.85714282</v>
      </c>
      <c r="F3764" s="7" t="n">
        <v>2587.9464279625</v>
      </c>
    </row>
    <row r="3765" customFormat="false" ht="15.8" hidden="false" customHeight="false" outlineLevel="0" collapsed="false">
      <c r="A3765" s="0" t="s">
        <v>687</v>
      </c>
      <c r="B3765" s="0" t="s">
        <v>239</v>
      </c>
      <c r="C3765" s="0" t="s">
        <v>737</v>
      </c>
      <c r="D3765" s="0" t="n">
        <v>0.125072402329533</v>
      </c>
      <c r="E3765" s="7" t="n">
        <v>145.71428568</v>
      </c>
      <c r="F3765" s="7" t="n">
        <v>0</v>
      </c>
    </row>
    <row r="3766" customFormat="false" ht="15.8" hidden="false" customHeight="false" outlineLevel="0" collapsed="false">
      <c r="A3766" s="0" t="s">
        <v>687</v>
      </c>
      <c r="B3766" s="0" t="s">
        <v>155</v>
      </c>
      <c r="C3766" s="0" t="s">
        <v>732</v>
      </c>
      <c r="D3766" s="0" t="n">
        <v>0.684605310515642</v>
      </c>
      <c r="E3766" s="7" t="n">
        <v>308.85714282</v>
      </c>
      <c r="F3766" s="7" t="n">
        <v>2587.9464279625</v>
      </c>
    </row>
    <row r="3767" customFormat="false" ht="15.8" hidden="false" customHeight="false" outlineLevel="0" collapsed="false">
      <c r="A3767" s="0" t="s">
        <v>687</v>
      </c>
      <c r="B3767" s="0" t="s">
        <v>239</v>
      </c>
      <c r="C3767" s="0" t="s">
        <v>733</v>
      </c>
      <c r="D3767" s="0" t="n">
        <v>0.500289609318132</v>
      </c>
      <c r="E3767" s="7" t="n">
        <v>210.71428568</v>
      </c>
      <c r="F3767" s="7" t="n">
        <v>0</v>
      </c>
    </row>
    <row r="3768" customFormat="false" ht="15.8" hidden="false" customHeight="false" outlineLevel="0" collapsed="false">
      <c r="A3768" s="0" t="s">
        <v>687</v>
      </c>
      <c r="B3768" s="0" t="s">
        <v>738</v>
      </c>
      <c r="C3768" s="0" t="s">
        <v>738</v>
      </c>
      <c r="D3768" s="0" t="n">
        <v>0.15</v>
      </c>
      <c r="E3768" s="7" t="n">
        <v>20</v>
      </c>
      <c r="F3768" s="7" t="n">
        <v>0</v>
      </c>
    </row>
    <row r="3769" customFormat="false" ht="15.8" hidden="false" customHeight="false" outlineLevel="0" collapsed="false">
      <c r="A3769" s="0" t="s">
        <v>1224</v>
      </c>
      <c r="B3769" s="0" t="s">
        <v>155</v>
      </c>
      <c r="C3769" s="0" t="s">
        <v>732</v>
      </c>
      <c r="D3769" s="0" t="n">
        <v>0.372801065753694</v>
      </c>
      <c r="E3769" s="7" t="n">
        <v>160.973655152491</v>
      </c>
      <c r="F3769" s="7" t="n">
        <v>2587.9464279625</v>
      </c>
    </row>
    <row r="3770" customFormat="false" ht="15.8" hidden="false" customHeight="false" outlineLevel="0" collapsed="false">
      <c r="A3770" s="0" t="s">
        <v>1224</v>
      </c>
      <c r="B3770" s="0" t="s">
        <v>155</v>
      </c>
      <c r="C3770" s="0" t="s">
        <v>734</v>
      </c>
      <c r="D3770" s="0" t="n">
        <v>0.0405108231525094</v>
      </c>
      <c r="E3770" s="7" t="n">
        <v>26.7344035382839</v>
      </c>
      <c r="F3770" s="7" t="n">
        <v>0</v>
      </c>
    </row>
    <row r="3771" customFormat="false" ht="15.8" hidden="false" customHeight="false" outlineLevel="0" collapsed="false">
      <c r="A3771" s="0" t="s">
        <v>1224</v>
      </c>
      <c r="B3771" s="0" t="s">
        <v>155</v>
      </c>
      <c r="C3771" s="0" t="s">
        <v>736</v>
      </c>
      <c r="D3771" s="0" t="n">
        <v>0.0750416414675059</v>
      </c>
      <c r="E3771" s="7" t="n">
        <v>60.8014098198805</v>
      </c>
      <c r="F3771" s="7" t="n">
        <v>2587.9464279625</v>
      </c>
    </row>
    <row r="3772" customFormat="false" ht="15.8" hidden="false" customHeight="false" outlineLevel="0" collapsed="false">
      <c r="A3772" s="0" t="s">
        <v>1224</v>
      </c>
      <c r="B3772" s="0" t="s">
        <v>738</v>
      </c>
      <c r="C3772" s="0" t="s">
        <v>738</v>
      </c>
      <c r="D3772" s="0" t="n">
        <v>0.15</v>
      </c>
      <c r="E3772" s="7" t="n">
        <v>20</v>
      </c>
      <c r="F3772" s="7" t="n">
        <v>0</v>
      </c>
    </row>
    <row r="3773" customFormat="false" ht="15.8" hidden="false" customHeight="false" outlineLevel="0" collapsed="false">
      <c r="A3773" s="0" t="s">
        <v>1225</v>
      </c>
      <c r="B3773" s="0" t="s">
        <v>155</v>
      </c>
      <c r="C3773" s="0" t="s">
        <v>732</v>
      </c>
      <c r="D3773" s="0" t="n">
        <v>0.372801065753694</v>
      </c>
      <c r="E3773" s="7" t="n">
        <v>160.973655152491</v>
      </c>
      <c r="F3773" s="7" t="n">
        <v>2587.9464279625</v>
      </c>
    </row>
    <row r="3774" customFormat="false" ht="15.8" hidden="false" customHeight="false" outlineLevel="0" collapsed="false">
      <c r="A3774" s="0" t="s">
        <v>1225</v>
      </c>
      <c r="B3774" s="0" t="s">
        <v>155</v>
      </c>
      <c r="C3774" s="0" t="s">
        <v>734</v>
      </c>
      <c r="D3774" s="0" t="n">
        <v>0.0405108231525094</v>
      </c>
      <c r="E3774" s="7" t="n">
        <v>26.7344035382839</v>
      </c>
      <c r="F3774" s="7" t="n">
        <v>0</v>
      </c>
    </row>
    <row r="3775" customFormat="false" ht="15.8" hidden="false" customHeight="false" outlineLevel="0" collapsed="false">
      <c r="A3775" s="0" t="s">
        <v>1225</v>
      </c>
      <c r="B3775" s="0" t="s">
        <v>155</v>
      </c>
      <c r="C3775" s="0" t="s">
        <v>736</v>
      </c>
      <c r="D3775" s="0" t="n">
        <v>0.0750416414675059</v>
      </c>
      <c r="E3775" s="7" t="n">
        <v>60.8014098198805</v>
      </c>
      <c r="F3775" s="7" t="n">
        <v>2587.9464279625</v>
      </c>
    </row>
    <row r="3776" customFormat="false" ht="15.8" hidden="false" customHeight="false" outlineLevel="0" collapsed="false">
      <c r="A3776" s="0" t="s">
        <v>1225</v>
      </c>
      <c r="B3776" s="0" t="s">
        <v>738</v>
      </c>
      <c r="C3776" s="0" t="s">
        <v>738</v>
      </c>
      <c r="D3776" s="0" t="n">
        <v>0.15</v>
      </c>
      <c r="E3776" s="7" t="n">
        <v>20</v>
      </c>
      <c r="F3776" s="7" t="n">
        <v>0</v>
      </c>
    </row>
    <row r="3777" customFormat="false" ht="15.8" hidden="false" customHeight="false" outlineLevel="0" collapsed="false">
      <c r="A3777" s="0" t="s">
        <v>1226</v>
      </c>
      <c r="B3777" s="0" t="s">
        <v>155</v>
      </c>
      <c r="C3777" s="0" t="s">
        <v>732</v>
      </c>
      <c r="D3777" s="0" t="n">
        <v>0.372801065753694</v>
      </c>
      <c r="E3777" s="7" t="n">
        <v>160.973655152491</v>
      </c>
      <c r="F3777" s="7" t="n">
        <v>2587.9464279625</v>
      </c>
    </row>
    <row r="3778" customFormat="false" ht="15.8" hidden="false" customHeight="false" outlineLevel="0" collapsed="false">
      <c r="A3778" s="0" t="s">
        <v>1226</v>
      </c>
      <c r="B3778" s="0" t="s">
        <v>155</v>
      </c>
      <c r="C3778" s="0" t="s">
        <v>734</v>
      </c>
      <c r="D3778" s="0" t="n">
        <v>0.0405108231525094</v>
      </c>
      <c r="E3778" s="7" t="n">
        <v>26.7344035382839</v>
      </c>
      <c r="F3778" s="7" t="n">
        <v>0</v>
      </c>
    </row>
    <row r="3779" customFormat="false" ht="15.8" hidden="false" customHeight="false" outlineLevel="0" collapsed="false">
      <c r="A3779" s="0" t="s">
        <v>1226</v>
      </c>
      <c r="B3779" s="0" t="s">
        <v>155</v>
      </c>
      <c r="C3779" s="0" t="s">
        <v>736</v>
      </c>
      <c r="D3779" s="0" t="n">
        <v>0.0750416414675059</v>
      </c>
      <c r="E3779" s="7" t="n">
        <v>60.8014098198805</v>
      </c>
      <c r="F3779" s="7" t="n">
        <v>2587.9464279625</v>
      </c>
    </row>
    <row r="3780" customFormat="false" ht="15.8" hidden="false" customHeight="false" outlineLevel="0" collapsed="false">
      <c r="A3780" s="0" t="s">
        <v>1226</v>
      </c>
      <c r="B3780" s="0" t="s">
        <v>738</v>
      </c>
      <c r="C3780" s="0" t="s">
        <v>738</v>
      </c>
      <c r="D3780" s="0" t="n">
        <v>0.15</v>
      </c>
      <c r="E3780" s="7" t="n">
        <v>20</v>
      </c>
      <c r="F3780" s="7" t="n">
        <v>0</v>
      </c>
    </row>
    <row r="3781" customFormat="false" ht="15.8" hidden="false" customHeight="false" outlineLevel="0" collapsed="false">
      <c r="A3781" s="0" t="s">
        <v>1227</v>
      </c>
      <c r="B3781" s="0" t="s">
        <v>155</v>
      </c>
      <c r="C3781" s="0" t="s">
        <v>732</v>
      </c>
      <c r="D3781" s="0" t="n">
        <v>0.372801065753694</v>
      </c>
      <c r="E3781" s="7" t="n">
        <v>160.973655152491</v>
      </c>
      <c r="F3781" s="7" t="n">
        <v>2587.9464279625</v>
      </c>
    </row>
    <row r="3782" customFormat="false" ht="15.8" hidden="false" customHeight="false" outlineLevel="0" collapsed="false">
      <c r="A3782" s="0" t="s">
        <v>1227</v>
      </c>
      <c r="B3782" s="0" t="s">
        <v>155</v>
      </c>
      <c r="C3782" s="0" t="s">
        <v>734</v>
      </c>
      <c r="D3782" s="0" t="n">
        <v>0.0405108231525094</v>
      </c>
      <c r="E3782" s="7" t="n">
        <v>26.7344035382839</v>
      </c>
      <c r="F3782" s="7" t="n">
        <v>0</v>
      </c>
    </row>
    <row r="3783" customFormat="false" ht="15.8" hidden="false" customHeight="false" outlineLevel="0" collapsed="false">
      <c r="A3783" s="0" t="s">
        <v>1227</v>
      </c>
      <c r="B3783" s="0" t="s">
        <v>155</v>
      </c>
      <c r="C3783" s="0" t="s">
        <v>736</v>
      </c>
      <c r="D3783" s="0" t="n">
        <v>0.0750416414675059</v>
      </c>
      <c r="E3783" s="7" t="n">
        <v>60.8014098198805</v>
      </c>
      <c r="F3783" s="7" t="n">
        <v>2587.9464279625</v>
      </c>
    </row>
    <row r="3784" customFormat="false" ht="15.8" hidden="false" customHeight="false" outlineLevel="0" collapsed="false">
      <c r="A3784" s="0" t="s">
        <v>1227</v>
      </c>
      <c r="B3784" s="0" t="s">
        <v>738</v>
      </c>
      <c r="C3784" s="0" t="s">
        <v>738</v>
      </c>
      <c r="D3784" s="0" t="n">
        <v>0.15</v>
      </c>
      <c r="E3784" s="7" t="n">
        <v>20</v>
      </c>
      <c r="F3784" s="7" t="n">
        <v>0</v>
      </c>
    </row>
    <row r="3785" customFormat="false" ht="15.8" hidden="false" customHeight="false" outlineLevel="0" collapsed="false">
      <c r="A3785" s="0" t="s">
        <v>1228</v>
      </c>
      <c r="B3785" s="0" t="s">
        <v>155</v>
      </c>
      <c r="C3785" s="0" t="s">
        <v>732</v>
      </c>
      <c r="D3785" s="0" t="n">
        <v>0.372801065753694</v>
      </c>
      <c r="E3785" s="7" t="n">
        <v>160.973655152491</v>
      </c>
      <c r="F3785" s="7" t="n">
        <v>2587.9464279625</v>
      </c>
    </row>
    <row r="3786" customFormat="false" ht="15.8" hidden="false" customHeight="false" outlineLevel="0" collapsed="false">
      <c r="A3786" s="0" t="s">
        <v>1228</v>
      </c>
      <c r="B3786" s="0" t="s">
        <v>155</v>
      </c>
      <c r="C3786" s="0" t="s">
        <v>734</v>
      </c>
      <c r="D3786" s="0" t="n">
        <v>0.0405108231525094</v>
      </c>
      <c r="E3786" s="7" t="n">
        <v>26.7344035382839</v>
      </c>
      <c r="F3786" s="7" t="n">
        <v>0</v>
      </c>
    </row>
    <row r="3787" customFormat="false" ht="15.8" hidden="false" customHeight="false" outlineLevel="0" collapsed="false">
      <c r="A3787" s="0" t="s">
        <v>1228</v>
      </c>
      <c r="B3787" s="0" t="s">
        <v>155</v>
      </c>
      <c r="C3787" s="0" t="s">
        <v>736</v>
      </c>
      <c r="D3787" s="0" t="n">
        <v>0.0750416414675059</v>
      </c>
      <c r="E3787" s="7" t="n">
        <v>60.8014098198805</v>
      </c>
      <c r="F3787" s="7" t="n">
        <v>2587.9464279625</v>
      </c>
    </row>
    <row r="3788" customFormat="false" ht="15.8" hidden="false" customHeight="false" outlineLevel="0" collapsed="false">
      <c r="A3788" s="0" t="s">
        <v>1228</v>
      </c>
      <c r="B3788" s="0" t="s">
        <v>738</v>
      </c>
      <c r="C3788" s="0" t="s">
        <v>738</v>
      </c>
      <c r="D3788" s="0" t="n">
        <v>0.15</v>
      </c>
      <c r="E3788" s="7" t="n">
        <v>20</v>
      </c>
      <c r="F3788" s="7" t="n">
        <v>0</v>
      </c>
    </row>
    <row r="3789" customFormat="false" ht="15.8" hidden="false" customHeight="false" outlineLevel="0" collapsed="false">
      <c r="A3789" s="0" t="s">
        <v>285</v>
      </c>
      <c r="B3789" s="0" t="s">
        <v>155</v>
      </c>
      <c r="C3789" s="0" t="s">
        <v>734</v>
      </c>
      <c r="D3789" s="0" t="n">
        <v>0.135890751844899</v>
      </c>
      <c r="E3789" s="7" t="n">
        <v>141.75</v>
      </c>
      <c r="F3789" s="7" t="n">
        <v>354.88125</v>
      </c>
    </row>
    <row r="3790" customFormat="false" ht="15.8" hidden="false" customHeight="false" outlineLevel="0" collapsed="false">
      <c r="A3790" s="0" t="s">
        <v>285</v>
      </c>
      <c r="B3790" s="0" t="s">
        <v>239</v>
      </c>
      <c r="C3790" s="0" t="s">
        <v>735</v>
      </c>
      <c r="D3790" s="0" t="n">
        <v>0.0725309997816322</v>
      </c>
      <c r="E3790" s="7" t="n">
        <v>141.75</v>
      </c>
      <c r="F3790" s="7" t="n">
        <v>354.88125</v>
      </c>
    </row>
    <row r="3791" customFormat="false" ht="15.8" hidden="false" customHeight="false" outlineLevel="0" collapsed="false">
      <c r="A3791" s="0" t="s">
        <v>285</v>
      </c>
      <c r="B3791" s="0" t="s">
        <v>155</v>
      </c>
      <c r="C3791" s="0" t="s">
        <v>736</v>
      </c>
      <c r="D3791" s="0" t="n">
        <v>0.190247052582858</v>
      </c>
      <c r="E3791" s="7" t="n">
        <v>150.525</v>
      </c>
      <c r="F3791" s="7" t="n">
        <v>700.14375</v>
      </c>
    </row>
    <row r="3792" customFormat="false" ht="15.8" hidden="false" customHeight="false" outlineLevel="0" collapsed="false">
      <c r="A3792" s="0" t="s">
        <v>285</v>
      </c>
      <c r="B3792" s="0" t="s">
        <v>239</v>
      </c>
      <c r="C3792" s="0" t="s">
        <v>737</v>
      </c>
      <c r="D3792" s="0" t="n">
        <v>0.101543399694285</v>
      </c>
      <c r="E3792" s="7" t="n">
        <v>141.75</v>
      </c>
      <c r="F3792" s="7" t="n">
        <v>354.88125</v>
      </c>
    </row>
    <row r="3793" customFormat="false" ht="15.8" hidden="false" customHeight="false" outlineLevel="0" collapsed="false">
      <c r="A3793" s="0" t="s">
        <v>285</v>
      </c>
      <c r="B3793" s="0" t="s">
        <v>155</v>
      </c>
      <c r="C3793" s="0" t="s">
        <v>732</v>
      </c>
      <c r="D3793" s="0" t="n">
        <v>0.899513250982781</v>
      </c>
      <c r="E3793" s="7" t="n">
        <v>276.525</v>
      </c>
      <c r="F3793" s="7" t="n">
        <v>3872.64375</v>
      </c>
    </row>
    <row r="3794" customFormat="false" ht="15.8" hidden="false" customHeight="false" outlineLevel="0" collapsed="false">
      <c r="A3794" s="0" t="s">
        <v>285</v>
      </c>
      <c r="B3794" s="0" t="s">
        <v>239</v>
      </c>
      <c r="C3794" s="0" t="s">
        <v>733</v>
      </c>
      <c r="D3794" s="0" t="n">
        <v>0.43209957316717</v>
      </c>
      <c r="E3794" s="7" t="n">
        <v>186.75</v>
      </c>
      <c r="F3794" s="7" t="n">
        <v>354.88125</v>
      </c>
    </row>
    <row r="3795" customFormat="false" ht="15.8" hidden="false" customHeight="false" outlineLevel="0" collapsed="false">
      <c r="A3795" s="0" t="s">
        <v>285</v>
      </c>
      <c r="B3795" s="0" t="s">
        <v>738</v>
      </c>
      <c r="C3795" s="0" t="s">
        <v>738</v>
      </c>
      <c r="D3795" s="0" t="n">
        <v>0.15</v>
      </c>
      <c r="E3795" s="7" t="n">
        <v>20</v>
      </c>
      <c r="F3795" s="7" t="n">
        <v>0</v>
      </c>
    </row>
    <row r="3796" customFormat="false" ht="15.8" hidden="false" customHeight="false" outlineLevel="0" collapsed="false">
      <c r="A3796" s="0" t="s">
        <v>490</v>
      </c>
      <c r="B3796" s="0" t="s">
        <v>155</v>
      </c>
      <c r="C3796" s="0" t="s">
        <v>734</v>
      </c>
      <c r="D3796" s="0" t="n">
        <v>0.120354545291545</v>
      </c>
      <c r="E3796" s="7" t="n">
        <v>141.75</v>
      </c>
      <c r="F3796" s="7" t="n">
        <v>354.88125</v>
      </c>
    </row>
    <row r="3797" customFormat="false" ht="15.8" hidden="false" customHeight="false" outlineLevel="0" collapsed="false">
      <c r="A3797" s="0" t="s">
        <v>490</v>
      </c>
      <c r="B3797" s="0" t="s">
        <v>239</v>
      </c>
      <c r="C3797" s="0" t="s">
        <v>735</v>
      </c>
      <c r="D3797" s="0" t="n">
        <v>0.0636906369698441</v>
      </c>
      <c r="E3797" s="7" t="n">
        <v>141.75</v>
      </c>
      <c r="F3797" s="7" t="n">
        <v>354.88125</v>
      </c>
    </row>
    <row r="3798" customFormat="false" ht="15.8" hidden="false" customHeight="false" outlineLevel="0" collapsed="false">
      <c r="A3798" s="0" t="s">
        <v>490</v>
      </c>
      <c r="B3798" s="0" t="s">
        <v>155</v>
      </c>
      <c r="C3798" s="0" t="s">
        <v>736</v>
      </c>
      <c r="D3798" s="0" t="n">
        <v>0.218000685811101</v>
      </c>
      <c r="E3798" s="7" t="n">
        <v>150.525</v>
      </c>
      <c r="F3798" s="7" t="n">
        <v>700.14375</v>
      </c>
    </row>
    <row r="3799" customFormat="false" ht="15.8" hidden="false" customHeight="false" outlineLevel="0" collapsed="false">
      <c r="A3799" s="0" t="s">
        <v>490</v>
      </c>
      <c r="B3799" s="0" t="s">
        <v>239</v>
      </c>
      <c r="C3799" s="0" t="s">
        <v>737</v>
      </c>
      <c r="D3799" s="0" t="n">
        <v>0.115364172624623</v>
      </c>
      <c r="E3799" s="7" t="n">
        <v>141.75</v>
      </c>
      <c r="F3799" s="7" t="n">
        <v>354.88125</v>
      </c>
    </row>
    <row r="3800" customFormat="false" ht="15.8" hidden="false" customHeight="false" outlineLevel="0" collapsed="false">
      <c r="A3800" s="0" t="s">
        <v>490</v>
      </c>
      <c r="B3800" s="0" t="s">
        <v>155</v>
      </c>
      <c r="C3800" s="0" t="s">
        <v>732</v>
      </c>
      <c r="D3800" s="0" t="n">
        <v>0.90189409023505</v>
      </c>
      <c r="E3800" s="7" t="n">
        <v>276.525</v>
      </c>
      <c r="F3800" s="7" t="n">
        <v>3872.64375</v>
      </c>
    </row>
    <row r="3801" customFormat="false" ht="15.8" hidden="false" customHeight="false" outlineLevel="0" collapsed="false">
      <c r="A3801" s="0" t="s">
        <v>490</v>
      </c>
      <c r="B3801" s="0" t="s">
        <v>239</v>
      </c>
      <c r="C3801" s="0" t="s">
        <v>733</v>
      </c>
      <c r="D3801" s="0" t="n">
        <v>0.429547451261895</v>
      </c>
      <c r="E3801" s="7" t="n">
        <v>186.75</v>
      </c>
      <c r="F3801" s="7" t="n">
        <v>354.88125</v>
      </c>
    </row>
    <row r="3802" customFormat="false" ht="15.8" hidden="false" customHeight="false" outlineLevel="0" collapsed="false">
      <c r="A3802" s="0" t="s">
        <v>490</v>
      </c>
      <c r="B3802" s="0" t="s">
        <v>738</v>
      </c>
      <c r="C3802" s="0" t="s">
        <v>738</v>
      </c>
      <c r="D3802" s="0" t="n">
        <v>0.15</v>
      </c>
      <c r="E3802" s="7" t="n">
        <v>20</v>
      </c>
      <c r="F3802" s="7" t="n">
        <v>0</v>
      </c>
    </row>
    <row r="3803" customFormat="false" ht="15.8" hidden="false" customHeight="false" outlineLevel="0" collapsed="false">
      <c r="A3803" s="0" t="s">
        <v>629</v>
      </c>
      <c r="B3803" s="0" t="s">
        <v>155</v>
      </c>
      <c r="C3803" s="0" t="s">
        <v>734</v>
      </c>
      <c r="D3803" s="0" t="n">
        <v>0.135896981926773</v>
      </c>
      <c r="E3803" s="7" t="n">
        <v>141.75</v>
      </c>
      <c r="F3803" s="7" t="n">
        <v>354.88125</v>
      </c>
    </row>
    <row r="3804" customFormat="false" ht="15.8" hidden="false" customHeight="false" outlineLevel="0" collapsed="false">
      <c r="A3804" s="0" t="s">
        <v>629</v>
      </c>
      <c r="B3804" s="0" t="s">
        <v>239</v>
      </c>
      <c r="C3804" s="0" t="s">
        <v>735</v>
      </c>
      <c r="D3804" s="0" t="n">
        <v>0.071025174758797</v>
      </c>
      <c r="E3804" s="7" t="n">
        <v>141.75</v>
      </c>
      <c r="F3804" s="7" t="n">
        <v>354.88125</v>
      </c>
    </row>
    <row r="3805" customFormat="false" ht="15.8" hidden="false" customHeight="false" outlineLevel="0" collapsed="false">
      <c r="A3805" s="0" t="s">
        <v>629</v>
      </c>
      <c r="B3805" s="0" t="s">
        <v>155</v>
      </c>
      <c r="C3805" s="0" t="s">
        <v>736</v>
      </c>
      <c r="D3805" s="0" t="n">
        <v>0.190255774697482</v>
      </c>
      <c r="E3805" s="7" t="n">
        <v>150.525</v>
      </c>
      <c r="F3805" s="7" t="n">
        <v>700.14375</v>
      </c>
    </row>
    <row r="3806" customFormat="false" ht="15.8" hidden="false" customHeight="false" outlineLevel="0" collapsed="false">
      <c r="A3806" s="0" t="s">
        <v>629</v>
      </c>
      <c r="B3806" s="0" t="s">
        <v>239</v>
      </c>
      <c r="C3806" s="0" t="s">
        <v>737</v>
      </c>
      <c r="D3806" s="0" t="n">
        <v>0.0994352446623158</v>
      </c>
      <c r="E3806" s="7" t="n">
        <v>141.75</v>
      </c>
      <c r="F3806" s="7" t="n">
        <v>354.88125</v>
      </c>
    </row>
    <row r="3807" customFormat="false" ht="15.8" hidden="false" customHeight="false" outlineLevel="0" collapsed="false">
      <c r="A3807" s="0" t="s">
        <v>629</v>
      </c>
      <c r="B3807" s="0" t="s">
        <v>155</v>
      </c>
      <c r="C3807" s="0" t="s">
        <v>732</v>
      </c>
      <c r="D3807" s="0" t="n">
        <v>0.899554490295424</v>
      </c>
      <c r="E3807" s="7" t="n">
        <v>276.525</v>
      </c>
      <c r="F3807" s="7" t="n">
        <v>3872.64375</v>
      </c>
    </row>
    <row r="3808" customFormat="false" ht="15.8" hidden="false" customHeight="false" outlineLevel="0" collapsed="false">
      <c r="A3808" s="0" t="s">
        <v>629</v>
      </c>
      <c r="B3808" s="0" t="s">
        <v>239</v>
      </c>
      <c r="C3808" s="0" t="s">
        <v>733</v>
      </c>
      <c r="D3808" s="0" t="n">
        <v>0.423128700690705</v>
      </c>
      <c r="E3808" s="7" t="n">
        <v>186.75</v>
      </c>
      <c r="F3808" s="7" t="n">
        <v>354.88125</v>
      </c>
    </row>
    <row r="3809" customFormat="false" ht="15.8" hidden="false" customHeight="false" outlineLevel="0" collapsed="false">
      <c r="A3809" s="0" t="s">
        <v>629</v>
      </c>
      <c r="B3809" s="0" t="s">
        <v>738</v>
      </c>
      <c r="C3809" s="0" t="s">
        <v>738</v>
      </c>
      <c r="D3809" s="0" t="n">
        <v>0.15</v>
      </c>
      <c r="E3809" s="7" t="n">
        <v>20</v>
      </c>
      <c r="F3809" s="7" t="n">
        <v>0</v>
      </c>
    </row>
    <row r="3810" customFormat="false" ht="15.8" hidden="false" customHeight="false" outlineLevel="0" collapsed="false">
      <c r="A3810" s="0" t="s">
        <v>1229</v>
      </c>
      <c r="B3810" s="0" t="s">
        <v>155</v>
      </c>
      <c r="C3810" s="0" t="s">
        <v>732</v>
      </c>
      <c r="D3810" s="0" t="n">
        <v>0.372801065753694</v>
      </c>
      <c r="E3810" s="7" t="n">
        <v>160.973655152491</v>
      </c>
      <c r="F3810" s="7" t="n">
        <v>3872.64375</v>
      </c>
    </row>
    <row r="3811" customFormat="false" ht="15.8" hidden="false" customHeight="false" outlineLevel="0" collapsed="false">
      <c r="A3811" s="0" t="s">
        <v>1229</v>
      </c>
      <c r="B3811" s="0" t="s">
        <v>155</v>
      </c>
      <c r="C3811" s="0" t="s">
        <v>734</v>
      </c>
      <c r="D3811" s="0" t="n">
        <v>0.0405108231525094</v>
      </c>
      <c r="E3811" s="7" t="n">
        <v>26.7344035382839</v>
      </c>
      <c r="F3811" s="7" t="n">
        <v>354.88125</v>
      </c>
    </row>
    <row r="3812" customFormat="false" ht="15.8" hidden="false" customHeight="false" outlineLevel="0" collapsed="false">
      <c r="A3812" s="0" t="s">
        <v>1229</v>
      </c>
      <c r="B3812" s="0" t="s">
        <v>155</v>
      </c>
      <c r="C3812" s="0" t="s">
        <v>736</v>
      </c>
      <c r="D3812" s="0" t="n">
        <v>0.0750416414675059</v>
      </c>
      <c r="E3812" s="7" t="n">
        <v>60.8014098198805</v>
      </c>
      <c r="F3812" s="7" t="n">
        <v>700.14375</v>
      </c>
    </row>
    <row r="3813" customFormat="false" ht="15.8" hidden="false" customHeight="false" outlineLevel="0" collapsed="false">
      <c r="A3813" s="0" t="s">
        <v>1229</v>
      </c>
      <c r="B3813" s="0" t="s">
        <v>738</v>
      </c>
      <c r="C3813" s="0" t="s">
        <v>738</v>
      </c>
      <c r="D3813" s="0" t="n">
        <v>0.15</v>
      </c>
      <c r="E3813" s="7" t="n">
        <v>20</v>
      </c>
      <c r="F3813" s="7" t="n">
        <v>0</v>
      </c>
    </row>
    <row r="3814" customFormat="false" ht="15.8" hidden="false" customHeight="false" outlineLevel="0" collapsed="false">
      <c r="A3814" s="0" t="s">
        <v>1230</v>
      </c>
      <c r="B3814" s="0" t="s">
        <v>155</v>
      </c>
      <c r="C3814" s="0" t="s">
        <v>732</v>
      </c>
      <c r="D3814" s="0" t="n">
        <v>0.372801065753694</v>
      </c>
      <c r="E3814" s="7" t="n">
        <v>160.973655152491</v>
      </c>
      <c r="F3814" s="7" t="n">
        <v>3872.64375</v>
      </c>
    </row>
    <row r="3815" customFormat="false" ht="15.8" hidden="false" customHeight="false" outlineLevel="0" collapsed="false">
      <c r="A3815" s="0" t="s">
        <v>1230</v>
      </c>
      <c r="B3815" s="0" t="s">
        <v>155</v>
      </c>
      <c r="C3815" s="0" t="s">
        <v>734</v>
      </c>
      <c r="D3815" s="0" t="n">
        <v>0.0405108231525094</v>
      </c>
      <c r="E3815" s="7" t="n">
        <v>26.7344035382839</v>
      </c>
      <c r="F3815" s="7" t="n">
        <v>354.88125</v>
      </c>
    </row>
    <row r="3816" customFormat="false" ht="15.8" hidden="false" customHeight="false" outlineLevel="0" collapsed="false">
      <c r="A3816" s="0" t="s">
        <v>1230</v>
      </c>
      <c r="B3816" s="0" t="s">
        <v>155</v>
      </c>
      <c r="C3816" s="0" t="s">
        <v>736</v>
      </c>
      <c r="D3816" s="0" t="n">
        <v>0.0750416414675059</v>
      </c>
      <c r="E3816" s="7" t="n">
        <v>60.8014098198805</v>
      </c>
      <c r="F3816" s="7" t="n">
        <v>700.14375</v>
      </c>
    </row>
    <row r="3817" customFormat="false" ht="15.8" hidden="false" customHeight="false" outlineLevel="0" collapsed="false">
      <c r="A3817" s="0" t="s">
        <v>1230</v>
      </c>
      <c r="B3817" s="0" t="s">
        <v>738</v>
      </c>
      <c r="C3817" s="0" t="s">
        <v>738</v>
      </c>
      <c r="D3817" s="0" t="n">
        <v>0.15</v>
      </c>
      <c r="E3817" s="7" t="n">
        <v>20</v>
      </c>
      <c r="F3817" s="7" t="n">
        <v>0</v>
      </c>
    </row>
    <row r="3818" customFormat="false" ht="15.8" hidden="false" customHeight="false" outlineLevel="0" collapsed="false">
      <c r="A3818" s="0" t="s">
        <v>1231</v>
      </c>
      <c r="B3818" s="0" t="s">
        <v>155</v>
      </c>
      <c r="C3818" s="0" t="s">
        <v>732</v>
      </c>
      <c r="D3818" s="0" t="n">
        <v>0.372801065753694</v>
      </c>
      <c r="E3818" s="7" t="n">
        <v>160.973655152491</v>
      </c>
      <c r="F3818" s="7" t="n">
        <v>3872.64375</v>
      </c>
    </row>
    <row r="3819" customFormat="false" ht="15.8" hidden="false" customHeight="false" outlineLevel="0" collapsed="false">
      <c r="A3819" s="0" t="s">
        <v>1231</v>
      </c>
      <c r="B3819" s="0" t="s">
        <v>155</v>
      </c>
      <c r="C3819" s="0" t="s">
        <v>734</v>
      </c>
      <c r="D3819" s="0" t="n">
        <v>0.0405108231525094</v>
      </c>
      <c r="E3819" s="7" t="n">
        <v>26.7344035382839</v>
      </c>
      <c r="F3819" s="7" t="n">
        <v>354.88125</v>
      </c>
    </row>
    <row r="3820" customFormat="false" ht="15.8" hidden="false" customHeight="false" outlineLevel="0" collapsed="false">
      <c r="A3820" s="0" t="s">
        <v>1231</v>
      </c>
      <c r="B3820" s="0" t="s">
        <v>155</v>
      </c>
      <c r="C3820" s="0" t="s">
        <v>736</v>
      </c>
      <c r="D3820" s="0" t="n">
        <v>0.0750416414675059</v>
      </c>
      <c r="E3820" s="7" t="n">
        <v>60.8014098198805</v>
      </c>
      <c r="F3820" s="7" t="n">
        <v>700.14375</v>
      </c>
    </row>
    <row r="3821" customFormat="false" ht="15.8" hidden="false" customHeight="false" outlineLevel="0" collapsed="false">
      <c r="A3821" s="0" t="s">
        <v>1231</v>
      </c>
      <c r="B3821" s="0" t="s">
        <v>738</v>
      </c>
      <c r="C3821" s="0" t="s">
        <v>738</v>
      </c>
      <c r="D3821" s="0" t="n">
        <v>0.15</v>
      </c>
      <c r="E3821" s="7" t="n">
        <v>20</v>
      </c>
      <c r="F3821" s="7" t="n">
        <v>0</v>
      </c>
    </row>
    <row r="3822" customFormat="false" ht="15.8" hidden="false" customHeight="false" outlineLevel="0" collapsed="false">
      <c r="A3822" s="0" t="s">
        <v>1232</v>
      </c>
      <c r="B3822" s="0" t="s">
        <v>155</v>
      </c>
      <c r="C3822" s="0" t="s">
        <v>732</v>
      </c>
      <c r="D3822" s="0" t="n">
        <v>0.372801065753694</v>
      </c>
      <c r="E3822" s="7" t="n">
        <v>160.973655152491</v>
      </c>
      <c r="F3822" s="7" t="n">
        <v>3872.64375</v>
      </c>
    </row>
    <row r="3823" customFormat="false" ht="15.8" hidden="false" customHeight="false" outlineLevel="0" collapsed="false">
      <c r="A3823" s="0" t="s">
        <v>1232</v>
      </c>
      <c r="B3823" s="0" t="s">
        <v>155</v>
      </c>
      <c r="C3823" s="0" t="s">
        <v>734</v>
      </c>
      <c r="D3823" s="0" t="n">
        <v>0.0405108231525094</v>
      </c>
      <c r="E3823" s="7" t="n">
        <v>26.7344035382839</v>
      </c>
      <c r="F3823" s="7" t="n">
        <v>354.88125</v>
      </c>
    </row>
    <row r="3824" customFormat="false" ht="15.8" hidden="false" customHeight="false" outlineLevel="0" collapsed="false">
      <c r="A3824" s="0" t="s">
        <v>1232</v>
      </c>
      <c r="B3824" s="0" t="s">
        <v>155</v>
      </c>
      <c r="C3824" s="0" t="s">
        <v>736</v>
      </c>
      <c r="D3824" s="0" t="n">
        <v>0.0750416414675059</v>
      </c>
      <c r="E3824" s="7" t="n">
        <v>60.8014098198805</v>
      </c>
      <c r="F3824" s="7" t="n">
        <v>700.14375</v>
      </c>
    </row>
    <row r="3825" customFormat="false" ht="15.8" hidden="false" customHeight="false" outlineLevel="0" collapsed="false">
      <c r="A3825" s="0" t="s">
        <v>1232</v>
      </c>
      <c r="B3825" s="0" t="s">
        <v>738</v>
      </c>
      <c r="C3825" s="0" t="s">
        <v>738</v>
      </c>
      <c r="D3825" s="0" t="n">
        <v>0.15</v>
      </c>
      <c r="E3825" s="7" t="n">
        <v>20</v>
      </c>
      <c r="F3825" s="7" t="n">
        <v>0</v>
      </c>
    </row>
    <row r="3826" customFormat="false" ht="15.8" hidden="false" customHeight="false" outlineLevel="0" collapsed="false">
      <c r="A3826" s="0" t="s">
        <v>1233</v>
      </c>
      <c r="B3826" s="0" t="s">
        <v>155</v>
      </c>
      <c r="C3826" s="0" t="s">
        <v>732</v>
      </c>
      <c r="D3826" s="0" t="n">
        <v>0.372801065753694</v>
      </c>
      <c r="E3826" s="7" t="n">
        <v>160.973655152491</v>
      </c>
      <c r="F3826" s="7" t="n">
        <v>3872.64375</v>
      </c>
    </row>
    <row r="3827" customFormat="false" ht="15.8" hidden="false" customHeight="false" outlineLevel="0" collapsed="false">
      <c r="A3827" s="0" t="s">
        <v>1233</v>
      </c>
      <c r="B3827" s="0" t="s">
        <v>155</v>
      </c>
      <c r="C3827" s="0" t="s">
        <v>734</v>
      </c>
      <c r="D3827" s="0" t="n">
        <v>0.0405108231525094</v>
      </c>
      <c r="E3827" s="7" t="n">
        <v>26.7344035382839</v>
      </c>
      <c r="F3827" s="7" t="n">
        <v>354.88125</v>
      </c>
    </row>
    <row r="3828" customFormat="false" ht="15.8" hidden="false" customHeight="false" outlineLevel="0" collapsed="false">
      <c r="A3828" s="0" t="s">
        <v>1233</v>
      </c>
      <c r="B3828" s="0" t="s">
        <v>155</v>
      </c>
      <c r="C3828" s="0" t="s">
        <v>736</v>
      </c>
      <c r="D3828" s="0" t="n">
        <v>0.0750416414675059</v>
      </c>
      <c r="E3828" s="7" t="n">
        <v>60.8014098198805</v>
      </c>
      <c r="F3828" s="7" t="n">
        <v>700.14375</v>
      </c>
    </row>
    <row r="3829" customFormat="false" ht="15.8" hidden="false" customHeight="false" outlineLevel="0" collapsed="false">
      <c r="A3829" s="0" t="s">
        <v>1233</v>
      </c>
      <c r="B3829" s="0" t="s">
        <v>738</v>
      </c>
      <c r="C3829" s="0" t="s">
        <v>738</v>
      </c>
      <c r="D3829" s="0" t="n">
        <v>0.15</v>
      </c>
      <c r="E3829" s="7" t="n">
        <v>20</v>
      </c>
      <c r="F3829" s="7" t="n">
        <v>0</v>
      </c>
    </row>
    <row r="3830" customFormat="false" ht="15.8" hidden="false" customHeight="false" outlineLevel="0" collapsed="false">
      <c r="A3830" s="0" t="s">
        <v>304</v>
      </c>
      <c r="B3830" s="0" t="s">
        <v>155</v>
      </c>
      <c r="C3830" s="0" t="s">
        <v>734</v>
      </c>
      <c r="D3830" s="0" t="n">
        <v>0.0905675684675079</v>
      </c>
      <c r="E3830" s="7" t="n">
        <v>10.9148935</v>
      </c>
      <c r="F3830" s="7" t="n">
        <v>47.820877146875</v>
      </c>
    </row>
    <row r="3831" customFormat="false" ht="15.8" hidden="false" customHeight="false" outlineLevel="0" collapsed="false">
      <c r="A3831" s="0" t="s">
        <v>304</v>
      </c>
      <c r="B3831" s="0" t="s">
        <v>239</v>
      </c>
      <c r="C3831" s="0" t="s">
        <v>735</v>
      </c>
      <c r="D3831" s="0" t="n">
        <v>0.0627191786381065</v>
      </c>
      <c r="E3831" s="7" t="n">
        <v>10.9148935</v>
      </c>
      <c r="F3831" s="7" t="n">
        <v>47.820877146875</v>
      </c>
    </row>
    <row r="3832" customFormat="false" ht="15.8" hidden="false" customHeight="false" outlineLevel="0" collapsed="false">
      <c r="A3832" s="0" t="s">
        <v>304</v>
      </c>
      <c r="B3832" s="0" t="s">
        <v>155</v>
      </c>
      <c r="C3832" s="0" t="s">
        <v>736</v>
      </c>
      <c r="D3832" s="0" t="n">
        <v>0.188682434307308</v>
      </c>
      <c r="E3832" s="7" t="n">
        <v>102.67276581</v>
      </c>
      <c r="F3832" s="7" t="n">
        <v>1552.12061069062</v>
      </c>
    </row>
    <row r="3833" customFormat="false" ht="15.8" hidden="false" customHeight="false" outlineLevel="0" collapsed="false">
      <c r="A3833" s="0" t="s">
        <v>304</v>
      </c>
      <c r="B3833" s="0" t="s">
        <v>239</v>
      </c>
      <c r="C3833" s="0" t="s">
        <v>737</v>
      </c>
      <c r="D3833" s="0" t="n">
        <v>0.130664955496055</v>
      </c>
      <c r="E3833" s="7" t="n">
        <v>95.61446794</v>
      </c>
      <c r="F3833" s="7" t="n">
        <v>47.820877146875</v>
      </c>
    </row>
    <row r="3834" customFormat="false" ht="15.8" hidden="false" customHeight="false" outlineLevel="0" collapsed="false">
      <c r="A3834" s="0" t="s">
        <v>304</v>
      </c>
      <c r="B3834" s="0" t="s">
        <v>155</v>
      </c>
      <c r="C3834" s="0" t="s">
        <v>732</v>
      </c>
      <c r="D3834" s="0" t="n">
        <v>0.838588596921369</v>
      </c>
      <c r="E3834" s="7" t="n">
        <v>206.39913722133</v>
      </c>
      <c r="F3834" s="7" t="n">
        <v>1552.12061069062</v>
      </c>
    </row>
    <row r="3835" customFormat="false" ht="15.8" hidden="false" customHeight="false" outlineLevel="0" collapsed="false">
      <c r="A3835" s="0" t="s">
        <v>304</v>
      </c>
      <c r="B3835" s="0" t="s">
        <v>239</v>
      </c>
      <c r="C3835" s="0" t="s">
        <v>733</v>
      </c>
      <c r="D3835" s="0" t="n">
        <v>0.522659821984221</v>
      </c>
      <c r="E3835" s="7" t="n">
        <v>95.61446794</v>
      </c>
      <c r="F3835" s="7" t="n">
        <v>47.820877146875</v>
      </c>
    </row>
    <row r="3836" customFormat="false" ht="15.8" hidden="false" customHeight="false" outlineLevel="0" collapsed="false">
      <c r="A3836" s="0" t="s">
        <v>304</v>
      </c>
      <c r="B3836" s="0" t="s">
        <v>738</v>
      </c>
      <c r="C3836" s="0" t="s">
        <v>738</v>
      </c>
      <c r="D3836" s="0" t="n">
        <v>0.15</v>
      </c>
      <c r="E3836" s="7" t="n">
        <v>20</v>
      </c>
      <c r="F3836" s="7" t="n">
        <v>0</v>
      </c>
    </row>
    <row r="3837" customFormat="false" ht="15.8" hidden="false" customHeight="false" outlineLevel="0" collapsed="false">
      <c r="A3837" s="0" t="s">
        <v>501</v>
      </c>
      <c r="B3837" s="0" t="s">
        <v>155</v>
      </c>
      <c r="C3837" s="0" t="s">
        <v>734</v>
      </c>
      <c r="D3837" s="0" t="n">
        <v>0.083436950351908</v>
      </c>
      <c r="E3837" s="7" t="n">
        <v>13.0978722</v>
      </c>
      <c r="F3837" s="7" t="n">
        <v>47.820877146875</v>
      </c>
    </row>
    <row r="3838" customFormat="false" ht="15.8" hidden="false" customHeight="false" outlineLevel="0" collapsed="false">
      <c r="A3838" s="0" t="s">
        <v>501</v>
      </c>
      <c r="B3838" s="0" t="s">
        <v>239</v>
      </c>
      <c r="C3838" s="0" t="s">
        <v>735</v>
      </c>
      <c r="D3838" s="0" t="n">
        <v>0</v>
      </c>
      <c r="E3838" s="7" t="n">
        <v>0</v>
      </c>
      <c r="F3838" s="7" t="n">
        <v>0</v>
      </c>
    </row>
    <row r="3839" customFormat="false" ht="15.8" hidden="false" customHeight="false" outlineLevel="0" collapsed="false">
      <c r="A3839" s="0" t="s">
        <v>501</v>
      </c>
      <c r="B3839" s="0" t="s">
        <v>155</v>
      </c>
      <c r="C3839" s="0" t="s">
        <v>736</v>
      </c>
      <c r="D3839" s="0" t="n">
        <v>0.173826979899808</v>
      </c>
      <c r="E3839" s="7" t="n">
        <v>104.85574451</v>
      </c>
      <c r="F3839" s="7" t="n">
        <v>1552.12061069062</v>
      </c>
    </row>
    <row r="3840" customFormat="false" ht="15.8" hidden="false" customHeight="false" outlineLevel="0" collapsed="false">
      <c r="A3840" s="0" t="s">
        <v>501</v>
      </c>
      <c r="B3840" s="0" t="s">
        <v>239</v>
      </c>
      <c r="C3840" s="0" t="s">
        <v>737</v>
      </c>
      <c r="D3840" s="0" t="n">
        <v>0</v>
      </c>
      <c r="E3840" s="7" t="n">
        <v>0</v>
      </c>
      <c r="F3840" s="7" t="n">
        <v>0</v>
      </c>
    </row>
    <row r="3841" customFormat="false" ht="15.8" hidden="false" customHeight="false" outlineLevel="0" collapsed="false">
      <c r="A3841" s="0" t="s">
        <v>501</v>
      </c>
      <c r="B3841" s="0" t="s">
        <v>155</v>
      </c>
      <c r="C3841" s="0" t="s">
        <v>732</v>
      </c>
      <c r="D3841" s="0" t="n">
        <v>0.772564355110259</v>
      </c>
      <c r="E3841" s="7" t="n">
        <v>209.025668614625</v>
      </c>
      <c r="F3841" s="7" t="n">
        <v>1552.12061069062</v>
      </c>
    </row>
    <row r="3842" customFormat="false" ht="15.8" hidden="false" customHeight="false" outlineLevel="0" collapsed="false">
      <c r="A3842" s="0" t="s">
        <v>501</v>
      </c>
      <c r="B3842" s="0" t="s">
        <v>239</v>
      </c>
      <c r="C3842" s="0" t="s">
        <v>733</v>
      </c>
      <c r="D3842" s="0" t="n">
        <v>0</v>
      </c>
      <c r="E3842" s="7" t="n">
        <v>0</v>
      </c>
      <c r="F3842" s="7" t="n">
        <v>0</v>
      </c>
    </row>
    <row r="3843" customFormat="false" ht="15.8" hidden="false" customHeight="false" outlineLevel="0" collapsed="false">
      <c r="A3843" s="0" t="s">
        <v>501</v>
      </c>
      <c r="B3843" s="0" t="s">
        <v>738</v>
      </c>
      <c r="C3843" s="0" t="s">
        <v>738</v>
      </c>
      <c r="D3843" s="0" t="n">
        <v>0.15</v>
      </c>
      <c r="E3843" s="7" t="n">
        <v>20</v>
      </c>
      <c r="F3843" s="7" t="n">
        <v>0</v>
      </c>
    </row>
    <row r="3844" customFormat="false" ht="15.8" hidden="false" customHeight="false" outlineLevel="0" collapsed="false">
      <c r="A3844" s="0" t="s">
        <v>640</v>
      </c>
      <c r="B3844" s="0" t="s">
        <v>155</v>
      </c>
      <c r="C3844" s="0" t="s">
        <v>734</v>
      </c>
      <c r="D3844" s="0" t="n">
        <v>0.0863660661253005</v>
      </c>
      <c r="E3844" s="7" t="n">
        <v>10.9148935</v>
      </c>
      <c r="F3844" s="7" t="n">
        <v>47.820877146875</v>
      </c>
    </row>
    <row r="3845" customFormat="false" ht="15.8" hidden="false" customHeight="false" outlineLevel="0" collapsed="false">
      <c r="A3845" s="0" t="s">
        <v>640</v>
      </c>
      <c r="B3845" s="0" t="s">
        <v>239</v>
      </c>
      <c r="C3845" s="0" t="s">
        <v>735</v>
      </c>
      <c r="D3845" s="0" t="n">
        <v>0.0787666145284816</v>
      </c>
      <c r="E3845" s="7" t="n">
        <v>10.9148935</v>
      </c>
      <c r="F3845" s="7" t="n">
        <v>47.820877146875</v>
      </c>
    </row>
    <row r="3846" customFormat="false" ht="15.8" hidden="false" customHeight="false" outlineLevel="0" collapsed="false">
      <c r="A3846" s="0" t="s">
        <v>640</v>
      </c>
      <c r="B3846" s="0" t="s">
        <v>155</v>
      </c>
      <c r="C3846" s="0" t="s">
        <v>736</v>
      </c>
      <c r="D3846" s="0" t="n">
        <v>0.179929304427709</v>
      </c>
      <c r="E3846" s="7" t="n">
        <v>102.67276581</v>
      </c>
      <c r="F3846" s="7" t="n">
        <v>1552.12061069062</v>
      </c>
    </row>
    <row r="3847" customFormat="false" ht="15.8" hidden="false" customHeight="false" outlineLevel="0" collapsed="false">
      <c r="A3847" s="0" t="s">
        <v>640</v>
      </c>
      <c r="B3847" s="0" t="s">
        <v>239</v>
      </c>
      <c r="C3847" s="0" t="s">
        <v>737</v>
      </c>
      <c r="D3847" s="0" t="n">
        <v>0.164097113601003</v>
      </c>
      <c r="E3847" s="7" t="n">
        <v>95.61446794</v>
      </c>
      <c r="F3847" s="7" t="n">
        <v>47.820877146875</v>
      </c>
    </row>
    <row r="3848" customFormat="false" ht="15.8" hidden="false" customHeight="false" outlineLevel="0" collapsed="false">
      <c r="A3848" s="0" t="s">
        <v>640</v>
      </c>
      <c r="B3848" s="0" t="s">
        <v>155</v>
      </c>
      <c r="C3848" s="0" t="s">
        <v>732</v>
      </c>
      <c r="D3848" s="0" t="n">
        <v>0.799685797456486</v>
      </c>
      <c r="E3848" s="7" t="n">
        <v>206.790121937912</v>
      </c>
      <c r="F3848" s="7" t="n">
        <v>1552.12061069062</v>
      </c>
    </row>
    <row r="3849" customFormat="false" ht="15.8" hidden="false" customHeight="false" outlineLevel="0" collapsed="false">
      <c r="A3849" s="0" t="s">
        <v>640</v>
      </c>
      <c r="B3849" s="0" t="s">
        <v>239</v>
      </c>
      <c r="C3849" s="0" t="s">
        <v>733</v>
      </c>
      <c r="D3849" s="0" t="n">
        <v>0.656388454404013</v>
      </c>
      <c r="E3849" s="7" t="n">
        <v>119.982843250857</v>
      </c>
      <c r="F3849" s="7" t="n">
        <v>47.820877146875</v>
      </c>
    </row>
    <row r="3850" customFormat="false" ht="15.8" hidden="false" customHeight="false" outlineLevel="0" collapsed="false">
      <c r="A3850" s="0" t="s">
        <v>640</v>
      </c>
      <c r="B3850" s="0" t="s">
        <v>738</v>
      </c>
      <c r="C3850" s="0" t="s">
        <v>738</v>
      </c>
      <c r="D3850" s="0" t="n">
        <v>0.15</v>
      </c>
      <c r="E3850" s="7" t="n">
        <v>20</v>
      </c>
      <c r="F3850" s="7" t="n">
        <v>0</v>
      </c>
    </row>
    <row r="3851" customFormat="false" ht="15.8" hidden="false" customHeight="false" outlineLevel="0" collapsed="false">
      <c r="A3851" s="0" t="s">
        <v>1234</v>
      </c>
      <c r="B3851" s="0" t="s">
        <v>155</v>
      </c>
      <c r="C3851" s="0" t="s">
        <v>732</v>
      </c>
      <c r="D3851" s="0" t="n">
        <v>0.372801065753694</v>
      </c>
      <c r="E3851" s="7" t="n">
        <v>160.973655152491</v>
      </c>
      <c r="F3851" s="7" t="n">
        <v>1552.12061069062</v>
      </c>
    </row>
    <row r="3852" customFormat="false" ht="15.8" hidden="false" customHeight="false" outlineLevel="0" collapsed="false">
      <c r="A3852" s="0" t="s">
        <v>1234</v>
      </c>
      <c r="B3852" s="0" t="s">
        <v>155</v>
      </c>
      <c r="C3852" s="0" t="s">
        <v>734</v>
      </c>
      <c r="D3852" s="0" t="n">
        <v>0.0405108231525094</v>
      </c>
      <c r="E3852" s="7" t="n">
        <v>26.7344035382839</v>
      </c>
      <c r="F3852" s="7" t="n">
        <v>47.820877146875</v>
      </c>
    </row>
    <row r="3853" customFormat="false" ht="15.8" hidden="false" customHeight="false" outlineLevel="0" collapsed="false">
      <c r="A3853" s="0" t="s">
        <v>1234</v>
      </c>
      <c r="B3853" s="0" t="s">
        <v>155</v>
      </c>
      <c r="C3853" s="0" t="s">
        <v>736</v>
      </c>
      <c r="D3853" s="0" t="n">
        <v>0.0750416414675059</v>
      </c>
      <c r="E3853" s="7" t="n">
        <v>60.8014098198805</v>
      </c>
      <c r="F3853" s="7" t="n">
        <v>1552.12061069062</v>
      </c>
    </row>
    <row r="3854" customFormat="false" ht="15.8" hidden="false" customHeight="false" outlineLevel="0" collapsed="false">
      <c r="A3854" s="0" t="s">
        <v>1234</v>
      </c>
      <c r="B3854" s="0" t="s">
        <v>738</v>
      </c>
      <c r="C3854" s="0" t="s">
        <v>738</v>
      </c>
      <c r="D3854" s="0" t="n">
        <v>0.15</v>
      </c>
      <c r="E3854" s="7" t="n">
        <v>20</v>
      </c>
      <c r="F3854" s="7" t="n">
        <v>0</v>
      </c>
    </row>
    <row r="3855" customFormat="false" ht="15.8" hidden="false" customHeight="false" outlineLevel="0" collapsed="false">
      <c r="A3855" s="0" t="s">
        <v>1235</v>
      </c>
      <c r="B3855" s="0" t="s">
        <v>155</v>
      </c>
      <c r="C3855" s="0" t="s">
        <v>732</v>
      </c>
      <c r="D3855" s="0" t="n">
        <v>0.372801065753694</v>
      </c>
      <c r="E3855" s="7" t="n">
        <v>160.973655152491</v>
      </c>
      <c r="F3855" s="7" t="n">
        <v>1552.12061069062</v>
      </c>
    </row>
    <row r="3856" customFormat="false" ht="15.8" hidden="false" customHeight="false" outlineLevel="0" collapsed="false">
      <c r="A3856" s="0" t="s">
        <v>1235</v>
      </c>
      <c r="B3856" s="0" t="s">
        <v>155</v>
      </c>
      <c r="C3856" s="0" t="s">
        <v>734</v>
      </c>
      <c r="D3856" s="0" t="n">
        <v>0.0405108231525094</v>
      </c>
      <c r="E3856" s="7" t="n">
        <v>26.7344035382839</v>
      </c>
      <c r="F3856" s="7" t="n">
        <v>47.820877146875</v>
      </c>
    </row>
    <row r="3857" customFormat="false" ht="15.8" hidden="false" customHeight="false" outlineLevel="0" collapsed="false">
      <c r="A3857" s="0" t="s">
        <v>1235</v>
      </c>
      <c r="B3857" s="0" t="s">
        <v>155</v>
      </c>
      <c r="C3857" s="0" t="s">
        <v>736</v>
      </c>
      <c r="D3857" s="0" t="n">
        <v>0.0750416414675059</v>
      </c>
      <c r="E3857" s="7" t="n">
        <v>60.8014098198805</v>
      </c>
      <c r="F3857" s="7" t="n">
        <v>1552.12061069062</v>
      </c>
    </row>
    <row r="3858" customFormat="false" ht="15.8" hidden="false" customHeight="false" outlineLevel="0" collapsed="false">
      <c r="A3858" s="0" t="s">
        <v>1235</v>
      </c>
      <c r="B3858" s="0" t="s">
        <v>738</v>
      </c>
      <c r="C3858" s="0" t="s">
        <v>738</v>
      </c>
      <c r="D3858" s="0" t="n">
        <v>0.15</v>
      </c>
      <c r="E3858" s="7" t="n">
        <v>20</v>
      </c>
      <c r="F3858" s="7" t="n">
        <v>0</v>
      </c>
    </row>
    <row r="3859" customFormat="false" ht="15.8" hidden="false" customHeight="false" outlineLevel="0" collapsed="false">
      <c r="A3859" s="0" t="s">
        <v>1236</v>
      </c>
      <c r="B3859" s="0" t="s">
        <v>155</v>
      </c>
      <c r="C3859" s="0" t="s">
        <v>732</v>
      </c>
      <c r="D3859" s="0" t="n">
        <v>0.372801065753694</v>
      </c>
      <c r="E3859" s="7" t="n">
        <v>160.973655152491</v>
      </c>
      <c r="F3859" s="7" t="n">
        <v>1552.12061069062</v>
      </c>
    </row>
    <row r="3860" customFormat="false" ht="15.8" hidden="false" customHeight="false" outlineLevel="0" collapsed="false">
      <c r="A3860" s="0" t="s">
        <v>1236</v>
      </c>
      <c r="B3860" s="0" t="s">
        <v>155</v>
      </c>
      <c r="C3860" s="0" t="s">
        <v>734</v>
      </c>
      <c r="D3860" s="0" t="n">
        <v>0.0405108231525094</v>
      </c>
      <c r="E3860" s="7" t="n">
        <v>26.7344035382839</v>
      </c>
      <c r="F3860" s="7" t="n">
        <v>47.820877146875</v>
      </c>
    </row>
    <row r="3861" customFormat="false" ht="15.8" hidden="false" customHeight="false" outlineLevel="0" collapsed="false">
      <c r="A3861" s="0" t="s">
        <v>1236</v>
      </c>
      <c r="B3861" s="0" t="s">
        <v>155</v>
      </c>
      <c r="C3861" s="0" t="s">
        <v>736</v>
      </c>
      <c r="D3861" s="0" t="n">
        <v>0.0750416414675059</v>
      </c>
      <c r="E3861" s="7" t="n">
        <v>60.8014098198805</v>
      </c>
      <c r="F3861" s="7" t="n">
        <v>1552.12061069062</v>
      </c>
    </row>
    <row r="3862" customFormat="false" ht="15.8" hidden="false" customHeight="false" outlineLevel="0" collapsed="false">
      <c r="A3862" s="0" t="s">
        <v>1236</v>
      </c>
      <c r="B3862" s="0" t="s">
        <v>738</v>
      </c>
      <c r="C3862" s="0" t="s">
        <v>738</v>
      </c>
      <c r="D3862" s="0" t="n">
        <v>0.15</v>
      </c>
      <c r="E3862" s="7" t="n">
        <v>20</v>
      </c>
      <c r="F3862" s="7" t="n">
        <v>0</v>
      </c>
    </row>
    <row r="3863" customFormat="false" ht="15.8" hidden="false" customHeight="false" outlineLevel="0" collapsed="false">
      <c r="A3863" s="0" t="s">
        <v>1237</v>
      </c>
      <c r="B3863" s="0" t="s">
        <v>155</v>
      </c>
      <c r="C3863" s="0" t="s">
        <v>732</v>
      </c>
      <c r="D3863" s="0" t="n">
        <v>0.372801065753694</v>
      </c>
      <c r="E3863" s="7" t="n">
        <v>160.973655152491</v>
      </c>
      <c r="F3863" s="7" t="n">
        <v>1552.12061069062</v>
      </c>
    </row>
    <row r="3864" customFormat="false" ht="15.8" hidden="false" customHeight="false" outlineLevel="0" collapsed="false">
      <c r="A3864" s="0" t="s">
        <v>1237</v>
      </c>
      <c r="B3864" s="0" t="s">
        <v>155</v>
      </c>
      <c r="C3864" s="0" t="s">
        <v>734</v>
      </c>
      <c r="D3864" s="0" t="n">
        <v>0.0405108231525094</v>
      </c>
      <c r="E3864" s="7" t="n">
        <v>26.7344035382839</v>
      </c>
      <c r="F3864" s="7" t="n">
        <v>47.820877146875</v>
      </c>
    </row>
    <row r="3865" customFormat="false" ht="15.8" hidden="false" customHeight="false" outlineLevel="0" collapsed="false">
      <c r="A3865" s="0" t="s">
        <v>1237</v>
      </c>
      <c r="B3865" s="0" t="s">
        <v>155</v>
      </c>
      <c r="C3865" s="0" t="s">
        <v>736</v>
      </c>
      <c r="D3865" s="0" t="n">
        <v>0.0750416414675059</v>
      </c>
      <c r="E3865" s="7" t="n">
        <v>60.8014098198805</v>
      </c>
      <c r="F3865" s="7" t="n">
        <v>1552.12061069062</v>
      </c>
    </row>
    <row r="3866" customFormat="false" ht="15.8" hidden="false" customHeight="false" outlineLevel="0" collapsed="false">
      <c r="A3866" s="0" t="s">
        <v>1237</v>
      </c>
      <c r="B3866" s="0" t="s">
        <v>738</v>
      </c>
      <c r="C3866" s="0" t="s">
        <v>738</v>
      </c>
      <c r="D3866" s="0" t="n">
        <v>0.15</v>
      </c>
      <c r="E3866" s="7" t="n">
        <v>20</v>
      </c>
      <c r="F3866" s="7" t="n">
        <v>0</v>
      </c>
    </row>
    <row r="3867" customFormat="false" ht="15.8" hidden="false" customHeight="false" outlineLevel="0" collapsed="false">
      <c r="A3867" s="0" t="s">
        <v>1238</v>
      </c>
      <c r="B3867" s="0" t="s">
        <v>155</v>
      </c>
      <c r="C3867" s="0" t="s">
        <v>732</v>
      </c>
      <c r="D3867" s="0" t="n">
        <v>0.372801065753694</v>
      </c>
      <c r="E3867" s="7" t="n">
        <v>160.973655152491</v>
      </c>
      <c r="F3867" s="7" t="n">
        <v>1552.12061069062</v>
      </c>
    </row>
    <row r="3868" customFormat="false" ht="15.8" hidden="false" customHeight="false" outlineLevel="0" collapsed="false">
      <c r="A3868" s="0" t="s">
        <v>1238</v>
      </c>
      <c r="B3868" s="0" t="s">
        <v>155</v>
      </c>
      <c r="C3868" s="0" t="s">
        <v>734</v>
      </c>
      <c r="D3868" s="0" t="n">
        <v>0.0405108231525094</v>
      </c>
      <c r="E3868" s="7" t="n">
        <v>26.7344035382839</v>
      </c>
      <c r="F3868" s="7" t="n">
        <v>47.820877146875</v>
      </c>
    </row>
    <row r="3869" customFormat="false" ht="15.8" hidden="false" customHeight="false" outlineLevel="0" collapsed="false">
      <c r="A3869" s="0" t="s">
        <v>1238</v>
      </c>
      <c r="B3869" s="0" t="s">
        <v>155</v>
      </c>
      <c r="C3869" s="0" t="s">
        <v>736</v>
      </c>
      <c r="D3869" s="0" t="n">
        <v>0.0750416414675059</v>
      </c>
      <c r="E3869" s="7" t="n">
        <v>60.8014098198805</v>
      </c>
      <c r="F3869" s="7" t="n">
        <v>1552.12061069062</v>
      </c>
    </row>
    <row r="3870" customFormat="false" ht="15.8" hidden="false" customHeight="false" outlineLevel="0" collapsed="false">
      <c r="A3870" s="0" t="s">
        <v>1238</v>
      </c>
      <c r="B3870" s="0" t="s">
        <v>738</v>
      </c>
      <c r="C3870" s="0" t="s">
        <v>738</v>
      </c>
      <c r="D3870" s="0" t="n">
        <v>0.15</v>
      </c>
      <c r="E3870" s="7" t="n">
        <v>20</v>
      </c>
      <c r="F3870" s="7" t="n">
        <v>0</v>
      </c>
    </row>
    <row r="3871" customFormat="false" ht="15.8" hidden="false" customHeight="false" outlineLevel="0" collapsed="false">
      <c r="A3871" s="0" t="s">
        <v>330</v>
      </c>
      <c r="B3871" s="0" t="s">
        <v>155</v>
      </c>
      <c r="C3871" s="0" t="s">
        <v>734</v>
      </c>
      <c r="D3871" s="0" t="n">
        <v>0.0841122180991608</v>
      </c>
      <c r="E3871" s="7" t="n">
        <v>11.6425530666667</v>
      </c>
      <c r="F3871" s="7" t="n">
        <v>0</v>
      </c>
    </row>
    <row r="3872" customFormat="false" ht="15.8" hidden="false" customHeight="false" outlineLevel="0" collapsed="false">
      <c r="A3872" s="0" t="s">
        <v>330</v>
      </c>
      <c r="B3872" s="0" t="s">
        <v>239</v>
      </c>
      <c r="C3872" s="0" t="s">
        <v>735</v>
      </c>
      <c r="D3872" s="0" t="n">
        <v>0.0555007479287965</v>
      </c>
      <c r="E3872" s="7" t="n">
        <v>7.27659566666667</v>
      </c>
      <c r="F3872" s="7" t="n">
        <v>0</v>
      </c>
    </row>
    <row r="3873" customFormat="false" ht="15.8" hidden="false" customHeight="false" outlineLevel="0" collapsed="false">
      <c r="A3873" s="0" t="s">
        <v>330</v>
      </c>
      <c r="B3873" s="0" t="s">
        <v>155</v>
      </c>
      <c r="C3873" s="0" t="s">
        <v>736</v>
      </c>
      <c r="D3873" s="0" t="n">
        <v>0.175233787706585</v>
      </c>
      <c r="E3873" s="7" t="n">
        <v>103.400425376667</v>
      </c>
      <c r="F3873" s="7" t="n">
        <v>0</v>
      </c>
    </row>
    <row r="3874" customFormat="false" ht="15.8" hidden="false" customHeight="false" outlineLevel="0" collapsed="false">
      <c r="A3874" s="0" t="s">
        <v>330</v>
      </c>
      <c r="B3874" s="0" t="s">
        <v>239</v>
      </c>
      <c r="C3874" s="0" t="s">
        <v>737</v>
      </c>
      <c r="D3874" s="0" t="n">
        <v>0.115626558184993</v>
      </c>
      <c r="E3874" s="7" t="n">
        <v>63.7429786266666</v>
      </c>
      <c r="F3874" s="7" t="n">
        <v>0</v>
      </c>
    </row>
    <row r="3875" customFormat="false" ht="15.8" hidden="false" customHeight="false" outlineLevel="0" collapsed="false">
      <c r="A3875" s="0" t="s">
        <v>330</v>
      </c>
      <c r="B3875" s="0" t="s">
        <v>155</v>
      </c>
      <c r="C3875" s="0" t="s">
        <v>732</v>
      </c>
      <c r="D3875" s="0" t="n">
        <v>0.778816834251489</v>
      </c>
      <c r="E3875" s="7" t="n">
        <v>207.404975924622</v>
      </c>
      <c r="F3875" s="7" t="n">
        <v>0</v>
      </c>
    </row>
    <row r="3876" customFormat="false" ht="15.8" hidden="false" customHeight="false" outlineLevel="0" collapsed="false">
      <c r="A3876" s="0" t="s">
        <v>330</v>
      </c>
      <c r="B3876" s="0" t="s">
        <v>239</v>
      </c>
      <c r="C3876" s="0" t="s">
        <v>733</v>
      </c>
      <c r="D3876" s="0" t="n">
        <v>0.46250623273997</v>
      </c>
      <c r="E3876" s="7" t="n">
        <v>71.8657703969523</v>
      </c>
      <c r="F3876" s="7" t="n">
        <v>0</v>
      </c>
    </row>
    <row r="3877" customFormat="false" ht="15.8" hidden="false" customHeight="false" outlineLevel="0" collapsed="false">
      <c r="A3877" s="0" t="s">
        <v>330</v>
      </c>
      <c r="B3877" s="0" t="s">
        <v>738</v>
      </c>
      <c r="C3877" s="0" t="s">
        <v>738</v>
      </c>
      <c r="D3877" s="0" t="n">
        <v>0.15</v>
      </c>
      <c r="E3877" s="7" t="n">
        <v>20</v>
      </c>
      <c r="F3877" s="7" t="n">
        <v>0</v>
      </c>
    </row>
    <row r="3878" customFormat="false" ht="15.8" hidden="false" customHeight="false" outlineLevel="0" collapsed="false">
      <c r="A3878" s="0" t="s">
        <v>513</v>
      </c>
      <c r="B3878" s="0" t="s">
        <v>155</v>
      </c>
      <c r="C3878" s="0" t="s">
        <v>734</v>
      </c>
      <c r="D3878" s="0" t="n">
        <v>0.0788233164526954</v>
      </c>
      <c r="E3878" s="7" t="n">
        <v>11.6425530666667</v>
      </c>
      <c r="F3878" s="7" t="n">
        <v>0</v>
      </c>
    </row>
    <row r="3879" customFormat="false" ht="15.8" hidden="false" customHeight="false" outlineLevel="0" collapsed="false">
      <c r="A3879" s="0" t="s">
        <v>513</v>
      </c>
      <c r="B3879" s="0" t="s">
        <v>239</v>
      </c>
      <c r="C3879" s="0" t="s">
        <v>735</v>
      </c>
      <c r="D3879" s="0" t="n">
        <v>0.0327220709875058</v>
      </c>
      <c r="E3879" s="7" t="n">
        <v>7.27659566666667</v>
      </c>
      <c r="F3879" s="7" t="n">
        <v>0</v>
      </c>
    </row>
    <row r="3880" customFormat="false" ht="15.8" hidden="false" customHeight="false" outlineLevel="0" collapsed="false">
      <c r="A3880" s="0" t="s">
        <v>513</v>
      </c>
      <c r="B3880" s="0" t="s">
        <v>155</v>
      </c>
      <c r="C3880" s="0" t="s">
        <v>736</v>
      </c>
      <c r="D3880" s="0" t="n">
        <v>0.164215242609782</v>
      </c>
      <c r="E3880" s="7" t="n">
        <v>103.400425376667</v>
      </c>
      <c r="F3880" s="7" t="n">
        <v>0</v>
      </c>
    </row>
    <row r="3881" customFormat="false" ht="15.8" hidden="false" customHeight="false" outlineLevel="0" collapsed="false">
      <c r="A3881" s="0" t="s">
        <v>513</v>
      </c>
      <c r="B3881" s="0" t="s">
        <v>239</v>
      </c>
      <c r="C3881" s="0" t="s">
        <v>737</v>
      </c>
      <c r="D3881" s="0" t="n">
        <v>0.0681709812239705</v>
      </c>
      <c r="E3881" s="7" t="n">
        <v>63.7429786266666</v>
      </c>
      <c r="F3881" s="7" t="n">
        <v>0</v>
      </c>
    </row>
    <row r="3882" customFormat="false" ht="15.8" hidden="false" customHeight="false" outlineLevel="0" collapsed="false">
      <c r="A3882" s="0" t="s">
        <v>513</v>
      </c>
      <c r="B3882" s="0" t="s">
        <v>155</v>
      </c>
      <c r="C3882" s="0" t="s">
        <v>732</v>
      </c>
      <c r="D3882" s="0" t="n">
        <v>0.729845522710142</v>
      </c>
      <c r="E3882" s="7" t="n">
        <v>207.404975924622</v>
      </c>
      <c r="F3882" s="7" t="n">
        <v>0</v>
      </c>
    </row>
    <row r="3883" customFormat="false" ht="15.8" hidden="false" customHeight="false" outlineLevel="0" collapsed="false">
      <c r="A3883" s="0" t="s">
        <v>513</v>
      </c>
      <c r="B3883" s="0" t="s">
        <v>239</v>
      </c>
      <c r="C3883" s="0" t="s">
        <v>733</v>
      </c>
      <c r="D3883" s="0" t="n">
        <v>0.272683924895882</v>
      </c>
      <c r="E3883" s="7" t="n">
        <v>71.8657703969523</v>
      </c>
      <c r="F3883" s="7" t="n">
        <v>0</v>
      </c>
    </row>
    <row r="3884" customFormat="false" ht="15.8" hidden="false" customHeight="false" outlineLevel="0" collapsed="false">
      <c r="A3884" s="0" t="s">
        <v>513</v>
      </c>
      <c r="B3884" s="0" t="s">
        <v>738</v>
      </c>
      <c r="C3884" s="0" t="s">
        <v>738</v>
      </c>
      <c r="D3884" s="0" t="n">
        <v>0.15</v>
      </c>
      <c r="E3884" s="7" t="n">
        <v>20</v>
      </c>
      <c r="F3884" s="7" t="n">
        <v>0</v>
      </c>
    </row>
    <row r="3885" customFormat="false" ht="15.8" hidden="false" customHeight="false" outlineLevel="0" collapsed="false">
      <c r="A3885" s="0" t="s">
        <v>658</v>
      </c>
      <c r="B3885" s="0" t="s">
        <v>155</v>
      </c>
      <c r="C3885" s="0" t="s">
        <v>734</v>
      </c>
      <c r="D3885" s="0" t="n">
        <v>0.0798327716822958</v>
      </c>
      <c r="E3885" s="7" t="n">
        <v>11.6425530666667</v>
      </c>
      <c r="F3885" s="7" t="n">
        <v>0</v>
      </c>
    </row>
    <row r="3886" customFormat="false" ht="15.8" hidden="false" customHeight="false" outlineLevel="0" collapsed="false">
      <c r="A3886" s="0" t="s">
        <v>658</v>
      </c>
      <c r="B3886" s="0" t="s">
        <v>239</v>
      </c>
      <c r="C3886" s="0" t="s">
        <v>735</v>
      </c>
      <c r="D3886" s="0" t="n">
        <v>0.074881787637511</v>
      </c>
      <c r="E3886" s="7" t="n">
        <v>7.27659566666667</v>
      </c>
      <c r="F3886" s="7" t="n">
        <v>0</v>
      </c>
    </row>
    <row r="3887" customFormat="false" ht="15.8" hidden="false" customHeight="false" outlineLevel="0" collapsed="false">
      <c r="A3887" s="0" t="s">
        <v>658</v>
      </c>
      <c r="B3887" s="0" t="s">
        <v>155</v>
      </c>
      <c r="C3887" s="0" t="s">
        <v>736</v>
      </c>
      <c r="D3887" s="0" t="n">
        <v>0.166318274338116</v>
      </c>
      <c r="E3887" s="7" t="n">
        <v>103.400425376667</v>
      </c>
      <c r="F3887" s="7" t="n">
        <v>0</v>
      </c>
    </row>
    <row r="3888" customFormat="false" ht="15.8" hidden="false" customHeight="false" outlineLevel="0" collapsed="false">
      <c r="A3888" s="0" t="s">
        <v>658</v>
      </c>
      <c r="B3888" s="0" t="s">
        <v>239</v>
      </c>
      <c r="C3888" s="0" t="s">
        <v>737</v>
      </c>
      <c r="D3888" s="0" t="n">
        <v>0.156003724244815</v>
      </c>
      <c r="E3888" s="7" t="n">
        <v>63.7429786266666</v>
      </c>
      <c r="F3888" s="7" t="n">
        <v>0</v>
      </c>
    </row>
    <row r="3889" customFormat="false" ht="15.8" hidden="false" customHeight="false" outlineLevel="0" collapsed="false">
      <c r="A3889" s="0" t="s">
        <v>658</v>
      </c>
      <c r="B3889" s="0" t="s">
        <v>155</v>
      </c>
      <c r="C3889" s="0" t="s">
        <v>732</v>
      </c>
      <c r="D3889" s="0" t="n">
        <v>0.739192330391628</v>
      </c>
      <c r="E3889" s="7" t="n">
        <v>207.404975924622</v>
      </c>
      <c r="F3889" s="7" t="n">
        <v>0</v>
      </c>
    </row>
    <row r="3890" customFormat="false" ht="15.8" hidden="false" customHeight="false" outlineLevel="0" collapsed="false">
      <c r="A3890" s="0" t="s">
        <v>658</v>
      </c>
      <c r="B3890" s="0" t="s">
        <v>239</v>
      </c>
      <c r="C3890" s="0" t="s">
        <v>733</v>
      </c>
      <c r="D3890" s="0" t="n">
        <v>0.624014896979258</v>
      </c>
      <c r="E3890" s="7" t="n">
        <v>71.8657703969523</v>
      </c>
      <c r="F3890" s="7" t="n">
        <v>0</v>
      </c>
    </row>
    <row r="3891" customFormat="false" ht="15.8" hidden="false" customHeight="false" outlineLevel="0" collapsed="false">
      <c r="A3891" s="0" t="s">
        <v>658</v>
      </c>
      <c r="B3891" s="0" t="s">
        <v>738</v>
      </c>
      <c r="C3891" s="0" t="s">
        <v>738</v>
      </c>
      <c r="D3891" s="0" t="n">
        <v>0.15</v>
      </c>
      <c r="E3891" s="7" t="n">
        <v>20</v>
      </c>
      <c r="F3891" s="7" t="n">
        <v>0</v>
      </c>
    </row>
    <row r="3892" customFormat="false" ht="15.8" hidden="false" customHeight="false" outlineLevel="0" collapsed="false">
      <c r="A3892" s="0" t="s">
        <v>1239</v>
      </c>
      <c r="B3892" s="0" t="s">
        <v>155</v>
      </c>
      <c r="C3892" s="0" t="s">
        <v>732</v>
      </c>
      <c r="D3892" s="0" t="n">
        <v>0.372801065753694</v>
      </c>
      <c r="E3892" s="7" t="n">
        <v>160.973655152491</v>
      </c>
      <c r="F3892" s="7" t="n">
        <v>0</v>
      </c>
    </row>
    <row r="3893" customFormat="false" ht="15.8" hidden="false" customHeight="false" outlineLevel="0" collapsed="false">
      <c r="A3893" s="0" t="s">
        <v>1239</v>
      </c>
      <c r="B3893" s="0" t="s">
        <v>155</v>
      </c>
      <c r="C3893" s="0" t="s">
        <v>734</v>
      </c>
      <c r="D3893" s="0" t="n">
        <v>0.0405108231525094</v>
      </c>
      <c r="E3893" s="7" t="n">
        <v>26.7344035382839</v>
      </c>
      <c r="F3893" s="7" t="n">
        <v>0</v>
      </c>
    </row>
    <row r="3894" customFormat="false" ht="15.8" hidden="false" customHeight="false" outlineLevel="0" collapsed="false">
      <c r="A3894" s="0" t="s">
        <v>1239</v>
      </c>
      <c r="B3894" s="0" t="s">
        <v>155</v>
      </c>
      <c r="C3894" s="0" t="s">
        <v>736</v>
      </c>
      <c r="D3894" s="0" t="n">
        <v>0.0750416414675059</v>
      </c>
      <c r="E3894" s="7" t="n">
        <v>60.8014098198805</v>
      </c>
      <c r="F3894" s="7" t="n">
        <v>0</v>
      </c>
    </row>
    <row r="3895" customFormat="false" ht="15.8" hidden="false" customHeight="false" outlineLevel="0" collapsed="false">
      <c r="A3895" s="0" t="s">
        <v>1239</v>
      </c>
      <c r="B3895" s="0" t="s">
        <v>738</v>
      </c>
      <c r="C3895" s="0" t="s">
        <v>738</v>
      </c>
      <c r="D3895" s="0" t="n">
        <v>0.15</v>
      </c>
      <c r="E3895" s="7" t="n">
        <v>20</v>
      </c>
      <c r="F3895" s="7" t="n">
        <v>0</v>
      </c>
    </row>
    <row r="3896" customFormat="false" ht="15.8" hidden="false" customHeight="false" outlineLevel="0" collapsed="false">
      <c r="A3896" s="0" t="s">
        <v>1240</v>
      </c>
      <c r="B3896" s="0" t="s">
        <v>155</v>
      </c>
      <c r="C3896" s="0" t="s">
        <v>732</v>
      </c>
      <c r="D3896" s="0" t="n">
        <v>0.372801065753694</v>
      </c>
      <c r="E3896" s="7" t="n">
        <v>160.973655152491</v>
      </c>
      <c r="F3896" s="7" t="n">
        <v>0</v>
      </c>
    </row>
    <row r="3897" customFormat="false" ht="15.8" hidden="false" customHeight="false" outlineLevel="0" collapsed="false">
      <c r="A3897" s="0" t="s">
        <v>1240</v>
      </c>
      <c r="B3897" s="0" t="s">
        <v>155</v>
      </c>
      <c r="C3897" s="0" t="s">
        <v>734</v>
      </c>
      <c r="D3897" s="0" t="n">
        <v>0.0405108231525094</v>
      </c>
      <c r="E3897" s="7" t="n">
        <v>26.7344035382839</v>
      </c>
      <c r="F3897" s="7" t="n">
        <v>0</v>
      </c>
    </row>
    <row r="3898" customFormat="false" ht="15.8" hidden="false" customHeight="false" outlineLevel="0" collapsed="false">
      <c r="A3898" s="0" t="s">
        <v>1240</v>
      </c>
      <c r="B3898" s="0" t="s">
        <v>155</v>
      </c>
      <c r="C3898" s="0" t="s">
        <v>736</v>
      </c>
      <c r="D3898" s="0" t="n">
        <v>0.0750416414675059</v>
      </c>
      <c r="E3898" s="7" t="n">
        <v>60.8014098198805</v>
      </c>
      <c r="F3898" s="7" t="n">
        <v>0</v>
      </c>
    </row>
    <row r="3899" customFormat="false" ht="15.8" hidden="false" customHeight="false" outlineLevel="0" collapsed="false">
      <c r="A3899" s="0" t="s">
        <v>1240</v>
      </c>
      <c r="B3899" s="0" t="s">
        <v>738</v>
      </c>
      <c r="C3899" s="0" t="s">
        <v>738</v>
      </c>
      <c r="D3899" s="0" t="n">
        <v>0.15</v>
      </c>
      <c r="E3899" s="7" t="n">
        <v>20</v>
      </c>
      <c r="F3899" s="7" t="n">
        <v>0</v>
      </c>
    </row>
    <row r="3900" customFormat="false" ht="15.8" hidden="false" customHeight="false" outlineLevel="0" collapsed="false">
      <c r="A3900" s="0" t="s">
        <v>1241</v>
      </c>
      <c r="B3900" s="0" t="s">
        <v>155</v>
      </c>
      <c r="C3900" s="0" t="s">
        <v>732</v>
      </c>
      <c r="D3900" s="0" t="n">
        <v>0.372801065753694</v>
      </c>
      <c r="E3900" s="7" t="n">
        <v>160.973655152491</v>
      </c>
      <c r="F3900" s="7" t="n">
        <v>0</v>
      </c>
    </row>
    <row r="3901" customFormat="false" ht="15.8" hidden="false" customHeight="false" outlineLevel="0" collapsed="false">
      <c r="A3901" s="0" t="s">
        <v>1241</v>
      </c>
      <c r="B3901" s="0" t="s">
        <v>155</v>
      </c>
      <c r="C3901" s="0" t="s">
        <v>734</v>
      </c>
      <c r="D3901" s="0" t="n">
        <v>0.0405108231525094</v>
      </c>
      <c r="E3901" s="7" t="n">
        <v>26.7344035382839</v>
      </c>
      <c r="F3901" s="7" t="n">
        <v>0</v>
      </c>
    </row>
    <row r="3902" customFormat="false" ht="15.8" hidden="false" customHeight="false" outlineLevel="0" collapsed="false">
      <c r="A3902" s="0" t="s">
        <v>1241</v>
      </c>
      <c r="B3902" s="0" t="s">
        <v>155</v>
      </c>
      <c r="C3902" s="0" t="s">
        <v>736</v>
      </c>
      <c r="D3902" s="0" t="n">
        <v>0.0750416414675059</v>
      </c>
      <c r="E3902" s="7" t="n">
        <v>60.8014098198805</v>
      </c>
      <c r="F3902" s="7" t="n">
        <v>0</v>
      </c>
    </row>
    <row r="3903" customFormat="false" ht="15.8" hidden="false" customHeight="false" outlineLevel="0" collapsed="false">
      <c r="A3903" s="0" t="s">
        <v>1241</v>
      </c>
      <c r="B3903" s="0" t="s">
        <v>738</v>
      </c>
      <c r="C3903" s="0" t="s">
        <v>738</v>
      </c>
      <c r="D3903" s="0" t="n">
        <v>0.15</v>
      </c>
      <c r="E3903" s="7" t="n">
        <v>20</v>
      </c>
      <c r="F3903" s="7" t="n">
        <v>0</v>
      </c>
    </row>
    <row r="3904" customFormat="false" ht="15.8" hidden="false" customHeight="false" outlineLevel="0" collapsed="false">
      <c r="A3904" s="0" t="s">
        <v>1242</v>
      </c>
      <c r="B3904" s="0" t="s">
        <v>155</v>
      </c>
      <c r="C3904" s="0" t="s">
        <v>732</v>
      </c>
      <c r="D3904" s="0" t="n">
        <v>0.372801065753694</v>
      </c>
      <c r="E3904" s="7" t="n">
        <v>160.973655152491</v>
      </c>
      <c r="F3904" s="7" t="n">
        <v>0</v>
      </c>
    </row>
    <row r="3905" customFormat="false" ht="15.8" hidden="false" customHeight="false" outlineLevel="0" collapsed="false">
      <c r="A3905" s="0" t="s">
        <v>1242</v>
      </c>
      <c r="B3905" s="0" t="s">
        <v>155</v>
      </c>
      <c r="C3905" s="0" t="s">
        <v>734</v>
      </c>
      <c r="D3905" s="0" t="n">
        <v>0.0405108231525094</v>
      </c>
      <c r="E3905" s="7" t="n">
        <v>26.7344035382839</v>
      </c>
      <c r="F3905" s="7" t="n">
        <v>0</v>
      </c>
    </row>
    <row r="3906" customFormat="false" ht="15.8" hidden="false" customHeight="false" outlineLevel="0" collapsed="false">
      <c r="A3906" s="0" t="s">
        <v>1242</v>
      </c>
      <c r="B3906" s="0" t="s">
        <v>155</v>
      </c>
      <c r="C3906" s="0" t="s">
        <v>736</v>
      </c>
      <c r="D3906" s="0" t="n">
        <v>0.0750416414675059</v>
      </c>
      <c r="E3906" s="7" t="n">
        <v>60.8014098198805</v>
      </c>
      <c r="F3906" s="7" t="n">
        <v>0</v>
      </c>
    </row>
    <row r="3907" customFormat="false" ht="15.8" hidden="false" customHeight="false" outlineLevel="0" collapsed="false">
      <c r="A3907" s="0" t="s">
        <v>1242</v>
      </c>
      <c r="B3907" s="0" t="s">
        <v>738</v>
      </c>
      <c r="C3907" s="0" t="s">
        <v>738</v>
      </c>
      <c r="D3907" s="0" t="n">
        <v>0.15</v>
      </c>
      <c r="E3907" s="7" t="n">
        <v>20</v>
      </c>
      <c r="F3907" s="7" t="n">
        <v>0</v>
      </c>
    </row>
    <row r="3908" customFormat="false" ht="15.8" hidden="false" customHeight="false" outlineLevel="0" collapsed="false">
      <c r="A3908" s="0" t="s">
        <v>1243</v>
      </c>
      <c r="B3908" s="0" t="s">
        <v>155</v>
      </c>
      <c r="C3908" s="0" t="s">
        <v>732</v>
      </c>
      <c r="D3908" s="0" t="n">
        <v>0.372801065753694</v>
      </c>
      <c r="E3908" s="7" t="n">
        <v>160.973655152491</v>
      </c>
      <c r="F3908" s="7" t="n">
        <v>0</v>
      </c>
    </row>
    <row r="3909" customFormat="false" ht="15.8" hidden="false" customHeight="false" outlineLevel="0" collapsed="false">
      <c r="A3909" s="0" t="s">
        <v>1243</v>
      </c>
      <c r="B3909" s="0" t="s">
        <v>155</v>
      </c>
      <c r="C3909" s="0" t="s">
        <v>734</v>
      </c>
      <c r="D3909" s="0" t="n">
        <v>0.0405108231525094</v>
      </c>
      <c r="E3909" s="7" t="n">
        <v>26.7344035382839</v>
      </c>
      <c r="F3909" s="7" t="n">
        <v>0</v>
      </c>
    </row>
    <row r="3910" customFormat="false" ht="15.8" hidden="false" customHeight="false" outlineLevel="0" collapsed="false">
      <c r="A3910" s="0" t="s">
        <v>1243</v>
      </c>
      <c r="B3910" s="0" t="s">
        <v>155</v>
      </c>
      <c r="C3910" s="0" t="s">
        <v>736</v>
      </c>
      <c r="D3910" s="0" t="n">
        <v>0.0750416414675059</v>
      </c>
      <c r="E3910" s="7" t="n">
        <v>60.8014098198805</v>
      </c>
      <c r="F3910" s="7" t="n">
        <v>0</v>
      </c>
    </row>
    <row r="3911" customFormat="false" ht="15.8" hidden="false" customHeight="false" outlineLevel="0" collapsed="false">
      <c r="A3911" s="0" t="s">
        <v>1243</v>
      </c>
      <c r="B3911" s="0" t="s">
        <v>738</v>
      </c>
      <c r="C3911" s="0" t="s">
        <v>738</v>
      </c>
      <c r="D3911" s="0" t="n">
        <v>0.15</v>
      </c>
      <c r="E3911" s="7" t="n">
        <v>20</v>
      </c>
      <c r="F3911" s="7" t="n">
        <v>0</v>
      </c>
    </row>
    <row r="3912" customFormat="false" ht="15.8" hidden="false" customHeight="false" outlineLevel="0" collapsed="false">
      <c r="A3912" s="0" t="s">
        <v>371</v>
      </c>
      <c r="B3912" s="0" t="s">
        <v>155</v>
      </c>
      <c r="C3912" s="0" t="s">
        <v>734</v>
      </c>
      <c r="D3912" s="0" t="n">
        <v>0.0848913479514997</v>
      </c>
      <c r="E3912" s="7" t="n">
        <v>15.5357145</v>
      </c>
      <c r="F3912" s="7" t="n">
        <v>68.065849153125</v>
      </c>
    </row>
    <row r="3913" customFormat="false" ht="15.8" hidden="false" customHeight="false" outlineLevel="0" collapsed="false">
      <c r="A3913" s="0" t="s">
        <v>371</v>
      </c>
      <c r="B3913" s="0" t="s">
        <v>239</v>
      </c>
      <c r="C3913" s="0" t="s">
        <v>735</v>
      </c>
      <c r="D3913" s="0" t="n">
        <v>0.0441967342397575</v>
      </c>
      <c r="E3913" s="7" t="n">
        <v>15.5357145</v>
      </c>
      <c r="F3913" s="7" t="n">
        <v>68.065849153125</v>
      </c>
    </row>
    <row r="3914" customFormat="false" ht="15.8" hidden="false" customHeight="false" outlineLevel="0" collapsed="false">
      <c r="A3914" s="0" t="s">
        <v>371</v>
      </c>
      <c r="B3914" s="0" t="s">
        <v>155</v>
      </c>
      <c r="C3914" s="0" t="s">
        <v>736</v>
      </c>
      <c r="D3914" s="0" t="n">
        <v>0.176856974898958</v>
      </c>
      <c r="E3914" s="7" t="n">
        <v>92.28214309</v>
      </c>
      <c r="F3914" s="7" t="n">
        <v>1326.26451017187</v>
      </c>
    </row>
    <row r="3915" customFormat="false" ht="15.8" hidden="false" customHeight="false" outlineLevel="0" collapsed="false">
      <c r="A3915" s="0" t="s">
        <v>371</v>
      </c>
      <c r="B3915" s="0" t="s">
        <v>239</v>
      </c>
      <c r="C3915" s="0" t="s">
        <v>737</v>
      </c>
      <c r="D3915" s="0" t="n">
        <v>0.0920765296661614</v>
      </c>
      <c r="E3915" s="7" t="n">
        <v>86.37857166</v>
      </c>
      <c r="F3915" s="7" t="n">
        <v>68.065849153125</v>
      </c>
    </row>
    <row r="3916" customFormat="false" ht="15.8" hidden="false" customHeight="false" outlineLevel="0" collapsed="false">
      <c r="A3916" s="0" t="s">
        <v>371</v>
      </c>
      <c r="B3916" s="0" t="s">
        <v>155</v>
      </c>
      <c r="C3916" s="0" t="s">
        <v>732</v>
      </c>
      <c r="D3916" s="0" t="n">
        <v>0.786030999550923</v>
      </c>
      <c r="E3916" s="7" t="n">
        <v>243.28214309</v>
      </c>
      <c r="F3916" s="7" t="n">
        <v>1326.26451017187</v>
      </c>
    </row>
    <row r="3917" customFormat="false" ht="15.8" hidden="false" customHeight="false" outlineLevel="0" collapsed="false">
      <c r="A3917" s="0" t="s">
        <v>371</v>
      </c>
      <c r="B3917" s="0" t="s">
        <v>239</v>
      </c>
      <c r="C3917" s="0" t="s">
        <v>733</v>
      </c>
      <c r="D3917" s="0" t="n">
        <v>0.368306118664645</v>
      </c>
      <c r="E3917" s="7" t="n">
        <v>86.37857166</v>
      </c>
      <c r="F3917" s="7" t="n">
        <v>68.065849153125</v>
      </c>
    </row>
    <row r="3918" customFormat="false" ht="15.8" hidden="false" customHeight="false" outlineLevel="0" collapsed="false">
      <c r="A3918" s="0" t="s">
        <v>371</v>
      </c>
      <c r="B3918" s="0" t="s">
        <v>738</v>
      </c>
      <c r="C3918" s="0" t="s">
        <v>738</v>
      </c>
      <c r="D3918" s="0" t="n">
        <v>0.15</v>
      </c>
      <c r="E3918" s="7" t="n">
        <v>20</v>
      </c>
      <c r="F3918" s="7" t="n">
        <v>0</v>
      </c>
    </row>
    <row r="3919" customFormat="false" ht="15.8" hidden="false" customHeight="false" outlineLevel="0" collapsed="false">
      <c r="A3919" s="0" t="s">
        <v>533</v>
      </c>
      <c r="B3919" s="0" t="s">
        <v>155</v>
      </c>
      <c r="C3919" s="0" t="s">
        <v>734</v>
      </c>
      <c r="D3919" s="0" t="n">
        <v>0.0801134121152612</v>
      </c>
      <c r="E3919" s="7" t="n">
        <v>18.6428574</v>
      </c>
      <c r="F3919" s="7" t="n">
        <v>68.065849153125</v>
      </c>
    </row>
    <row r="3920" customFormat="false" ht="15.8" hidden="false" customHeight="false" outlineLevel="0" collapsed="false">
      <c r="A3920" s="0" t="s">
        <v>533</v>
      </c>
      <c r="B3920" s="0" t="s">
        <v>239</v>
      </c>
      <c r="C3920" s="0" t="s">
        <v>735</v>
      </c>
      <c r="D3920" s="0" t="n">
        <v>0</v>
      </c>
      <c r="E3920" s="7" t="n">
        <v>0</v>
      </c>
      <c r="F3920" s="7" t="n">
        <v>0</v>
      </c>
    </row>
    <row r="3921" customFormat="false" ht="15.8" hidden="false" customHeight="false" outlineLevel="0" collapsed="false">
      <c r="A3921" s="0" t="s">
        <v>533</v>
      </c>
      <c r="B3921" s="0" t="s">
        <v>155</v>
      </c>
      <c r="C3921" s="0" t="s">
        <v>736</v>
      </c>
      <c r="D3921" s="0" t="n">
        <v>0.166902941906794</v>
      </c>
      <c r="E3921" s="7" t="n">
        <v>95.38928599</v>
      </c>
      <c r="F3921" s="7" t="n">
        <v>1326.26451017187</v>
      </c>
    </row>
    <row r="3922" customFormat="false" ht="15.8" hidden="false" customHeight="false" outlineLevel="0" collapsed="false">
      <c r="A3922" s="0" t="s">
        <v>533</v>
      </c>
      <c r="B3922" s="0" t="s">
        <v>239</v>
      </c>
      <c r="C3922" s="0" t="s">
        <v>737</v>
      </c>
      <c r="D3922" s="0" t="n">
        <v>0</v>
      </c>
      <c r="E3922" s="7" t="n">
        <v>0</v>
      </c>
      <c r="F3922" s="7" t="n">
        <v>0</v>
      </c>
    </row>
    <row r="3923" customFormat="false" ht="15.8" hidden="false" customHeight="false" outlineLevel="0" collapsed="false">
      <c r="A3923" s="0" t="s">
        <v>533</v>
      </c>
      <c r="B3923" s="0" t="s">
        <v>155</v>
      </c>
      <c r="C3923" s="0" t="s">
        <v>732</v>
      </c>
      <c r="D3923" s="0" t="n">
        <v>0.741790852919086</v>
      </c>
      <c r="E3923" s="7" t="n">
        <v>246.38928599</v>
      </c>
      <c r="F3923" s="7" t="n">
        <v>1326.26451017187</v>
      </c>
    </row>
    <row r="3924" customFormat="false" ht="15.8" hidden="false" customHeight="false" outlineLevel="0" collapsed="false">
      <c r="A3924" s="0" t="s">
        <v>533</v>
      </c>
      <c r="B3924" s="0" t="s">
        <v>239</v>
      </c>
      <c r="C3924" s="0" t="s">
        <v>733</v>
      </c>
      <c r="D3924" s="0" t="n">
        <v>0</v>
      </c>
      <c r="E3924" s="7" t="n">
        <v>0</v>
      </c>
      <c r="F3924" s="7" t="n">
        <v>0</v>
      </c>
    </row>
    <row r="3925" customFormat="false" ht="15.8" hidden="false" customHeight="false" outlineLevel="0" collapsed="false">
      <c r="A3925" s="0" t="s">
        <v>533</v>
      </c>
      <c r="B3925" s="0" t="s">
        <v>738</v>
      </c>
      <c r="C3925" s="0" t="s">
        <v>738</v>
      </c>
      <c r="D3925" s="0" t="n">
        <v>0.15</v>
      </c>
      <c r="E3925" s="7" t="n">
        <v>20</v>
      </c>
      <c r="F3925" s="7" t="n">
        <v>0</v>
      </c>
    </row>
    <row r="3926" customFormat="false" ht="15.8" hidden="false" customHeight="false" outlineLevel="0" collapsed="false">
      <c r="A3926" s="0" t="s">
        <v>680</v>
      </c>
      <c r="B3926" s="0" t="s">
        <v>155</v>
      </c>
      <c r="C3926" s="0" t="s">
        <v>734</v>
      </c>
      <c r="D3926" s="0" t="n">
        <v>0.0770839460324378</v>
      </c>
      <c r="E3926" s="7" t="n">
        <v>15.5357145</v>
      </c>
      <c r="F3926" s="7" t="n">
        <v>68.065849153125</v>
      </c>
    </row>
    <row r="3927" customFormat="false" ht="15.8" hidden="false" customHeight="false" outlineLevel="0" collapsed="false">
      <c r="A3927" s="0" t="s">
        <v>680</v>
      </c>
      <c r="B3927" s="0" t="s">
        <v>239</v>
      </c>
      <c r="C3927" s="0" t="s">
        <v>735</v>
      </c>
      <c r="D3927" s="0" t="n">
        <v>0.0649674715353315</v>
      </c>
      <c r="E3927" s="7" t="n">
        <v>15.5357145</v>
      </c>
      <c r="F3927" s="7" t="n">
        <v>68.065849153125</v>
      </c>
    </row>
    <row r="3928" customFormat="false" ht="15.8" hidden="false" customHeight="false" outlineLevel="0" collapsed="false">
      <c r="A3928" s="0" t="s">
        <v>680</v>
      </c>
      <c r="B3928" s="0" t="s">
        <v>155</v>
      </c>
      <c r="C3928" s="0" t="s">
        <v>736</v>
      </c>
      <c r="D3928" s="0" t="n">
        <v>0.160591554234246</v>
      </c>
      <c r="E3928" s="7" t="n">
        <v>92.28214309</v>
      </c>
      <c r="F3928" s="7" t="n">
        <v>1326.26451017187</v>
      </c>
    </row>
    <row r="3929" customFormat="false" ht="15.8" hidden="false" customHeight="false" outlineLevel="0" collapsed="false">
      <c r="A3929" s="0" t="s">
        <v>680</v>
      </c>
      <c r="B3929" s="0" t="s">
        <v>239</v>
      </c>
      <c r="C3929" s="0" t="s">
        <v>737</v>
      </c>
      <c r="D3929" s="0" t="n">
        <v>0.135348899031941</v>
      </c>
      <c r="E3929" s="7" t="n">
        <v>86.37857166</v>
      </c>
      <c r="F3929" s="7" t="n">
        <v>68.065849153125</v>
      </c>
    </row>
    <row r="3930" customFormat="false" ht="15.8" hidden="false" customHeight="false" outlineLevel="0" collapsed="false">
      <c r="A3930" s="0" t="s">
        <v>680</v>
      </c>
      <c r="B3930" s="0" t="s">
        <v>155</v>
      </c>
      <c r="C3930" s="0" t="s">
        <v>732</v>
      </c>
      <c r="D3930" s="0" t="n">
        <v>0.713740241041091</v>
      </c>
      <c r="E3930" s="7" t="n">
        <v>243.28214309</v>
      </c>
      <c r="F3930" s="7" t="n">
        <v>1326.26451017187</v>
      </c>
    </row>
    <row r="3931" customFormat="false" ht="15.8" hidden="false" customHeight="false" outlineLevel="0" collapsed="false">
      <c r="A3931" s="0" t="s">
        <v>680</v>
      </c>
      <c r="B3931" s="0" t="s">
        <v>239</v>
      </c>
      <c r="C3931" s="0" t="s">
        <v>733</v>
      </c>
      <c r="D3931" s="0" t="n">
        <v>0.541395596127763</v>
      </c>
      <c r="E3931" s="7" t="n">
        <v>151.37857166</v>
      </c>
      <c r="F3931" s="7" t="n">
        <v>68.065849153125</v>
      </c>
    </row>
    <row r="3932" customFormat="false" ht="15.8" hidden="false" customHeight="false" outlineLevel="0" collapsed="false">
      <c r="A3932" s="0" t="s">
        <v>680</v>
      </c>
      <c r="B3932" s="0" t="s">
        <v>738</v>
      </c>
      <c r="C3932" s="0" t="s">
        <v>738</v>
      </c>
      <c r="D3932" s="0" t="n">
        <v>0.15</v>
      </c>
      <c r="E3932" s="7" t="n">
        <v>20</v>
      </c>
      <c r="F3932" s="7" t="n">
        <v>0</v>
      </c>
    </row>
    <row r="3933" customFormat="false" ht="15.8" hidden="false" customHeight="false" outlineLevel="0" collapsed="false">
      <c r="A3933" s="0" t="s">
        <v>1244</v>
      </c>
      <c r="B3933" s="0" t="s">
        <v>155</v>
      </c>
      <c r="C3933" s="0" t="s">
        <v>732</v>
      </c>
      <c r="D3933" s="0" t="n">
        <v>0.372801065753694</v>
      </c>
      <c r="E3933" s="7" t="n">
        <v>160.973655152491</v>
      </c>
      <c r="F3933" s="7" t="n">
        <v>1326.26451017187</v>
      </c>
    </row>
    <row r="3934" customFormat="false" ht="15.8" hidden="false" customHeight="false" outlineLevel="0" collapsed="false">
      <c r="A3934" s="0" t="s">
        <v>1244</v>
      </c>
      <c r="B3934" s="0" t="s">
        <v>155</v>
      </c>
      <c r="C3934" s="0" t="s">
        <v>734</v>
      </c>
      <c r="D3934" s="0" t="n">
        <v>0.0405108231525094</v>
      </c>
      <c r="E3934" s="7" t="n">
        <v>26.7344035382839</v>
      </c>
      <c r="F3934" s="7" t="n">
        <v>68.065849153125</v>
      </c>
    </row>
    <row r="3935" customFormat="false" ht="15.8" hidden="false" customHeight="false" outlineLevel="0" collapsed="false">
      <c r="A3935" s="0" t="s">
        <v>1244</v>
      </c>
      <c r="B3935" s="0" t="s">
        <v>155</v>
      </c>
      <c r="C3935" s="0" t="s">
        <v>736</v>
      </c>
      <c r="D3935" s="0" t="n">
        <v>0.0750416414675059</v>
      </c>
      <c r="E3935" s="7" t="n">
        <v>60.8014098198805</v>
      </c>
      <c r="F3935" s="7" t="n">
        <v>1326.26451017187</v>
      </c>
    </row>
    <row r="3936" customFormat="false" ht="15.8" hidden="false" customHeight="false" outlineLevel="0" collapsed="false">
      <c r="A3936" s="0" t="s">
        <v>1244</v>
      </c>
      <c r="B3936" s="0" t="s">
        <v>738</v>
      </c>
      <c r="C3936" s="0" t="s">
        <v>738</v>
      </c>
      <c r="D3936" s="0" t="n">
        <v>0.15</v>
      </c>
      <c r="E3936" s="7" t="n">
        <v>20</v>
      </c>
      <c r="F3936" s="7" t="n">
        <v>0</v>
      </c>
    </row>
    <row r="3937" customFormat="false" ht="15.8" hidden="false" customHeight="false" outlineLevel="0" collapsed="false">
      <c r="A3937" s="0" t="s">
        <v>1245</v>
      </c>
      <c r="B3937" s="0" t="s">
        <v>155</v>
      </c>
      <c r="C3937" s="0" t="s">
        <v>732</v>
      </c>
      <c r="D3937" s="0" t="n">
        <v>0.372801065753694</v>
      </c>
      <c r="E3937" s="7" t="n">
        <v>160.973655152491</v>
      </c>
      <c r="F3937" s="7" t="n">
        <v>1326.26451017187</v>
      </c>
    </row>
    <row r="3938" customFormat="false" ht="15.8" hidden="false" customHeight="false" outlineLevel="0" collapsed="false">
      <c r="A3938" s="0" t="s">
        <v>1245</v>
      </c>
      <c r="B3938" s="0" t="s">
        <v>155</v>
      </c>
      <c r="C3938" s="0" t="s">
        <v>734</v>
      </c>
      <c r="D3938" s="0" t="n">
        <v>0.0405108231525094</v>
      </c>
      <c r="E3938" s="7" t="n">
        <v>26.7344035382839</v>
      </c>
      <c r="F3938" s="7" t="n">
        <v>68.065849153125</v>
      </c>
    </row>
    <row r="3939" customFormat="false" ht="15.8" hidden="false" customHeight="false" outlineLevel="0" collapsed="false">
      <c r="A3939" s="0" t="s">
        <v>1245</v>
      </c>
      <c r="B3939" s="0" t="s">
        <v>155</v>
      </c>
      <c r="C3939" s="0" t="s">
        <v>736</v>
      </c>
      <c r="D3939" s="0" t="n">
        <v>0.0750416414675059</v>
      </c>
      <c r="E3939" s="7" t="n">
        <v>60.8014098198805</v>
      </c>
      <c r="F3939" s="7" t="n">
        <v>1326.26451017187</v>
      </c>
    </row>
    <row r="3940" customFormat="false" ht="15.8" hidden="false" customHeight="false" outlineLevel="0" collapsed="false">
      <c r="A3940" s="0" t="s">
        <v>1245</v>
      </c>
      <c r="B3940" s="0" t="s">
        <v>738</v>
      </c>
      <c r="C3940" s="0" t="s">
        <v>738</v>
      </c>
      <c r="D3940" s="0" t="n">
        <v>0.15</v>
      </c>
      <c r="E3940" s="7" t="n">
        <v>20</v>
      </c>
      <c r="F3940" s="7" t="n">
        <v>0</v>
      </c>
    </row>
    <row r="3941" customFormat="false" ht="15.8" hidden="false" customHeight="false" outlineLevel="0" collapsed="false">
      <c r="A3941" s="0" t="s">
        <v>1246</v>
      </c>
      <c r="B3941" s="0" t="s">
        <v>155</v>
      </c>
      <c r="C3941" s="0" t="s">
        <v>732</v>
      </c>
      <c r="D3941" s="0" t="n">
        <v>0.372801065753694</v>
      </c>
      <c r="E3941" s="7" t="n">
        <v>160.973655152491</v>
      </c>
      <c r="F3941" s="7" t="n">
        <v>1326.26451017187</v>
      </c>
    </row>
    <row r="3942" customFormat="false" ht="15.8" hidden="false" customHeight="false" outlineLevel="0" collapsed="false">
      <c r="A3942" s="0" t="s">
        <v>1246</v>
      </c>
      <c r="B3942" s="0" t="s">
        <v>155</v>
      </c>
      <c r="C3942" s="0" t="s">
        <v>734</v>
      </c>
      <c r="D3942" s="0" t="n">
        <v>0.0405108231525094</v>
      </c>
      <c r="E3942" s="7" t="n">
        <v>26.7344035382839</v>
      </c>
      <c r="F3942" s="7" t="n">
        <v>68.065849153125</v>
      </c>
    </row>
    <row r="3943" customFormat="false" ht="15.8" hidden="false" customHeight="false" outlineLevel="0" collapsed="false">
      <c r="A3943" s="0" t="s">
        <v>1246</v>
      </c>
      <c r="B3943" s="0" t="s">
        <v>155</v>
      </c>
      <c r="C3943" s="0" t="s">
        <v>736</v>
      </c>
      <c r="D3943" s="0" t="n">
        <v>0.0750416414675059</v>
      </c>
      <c r="E3943" s="7" t="n">
        <v>60.8014098198805</v>
      </c>
      <c r="F3943" s="7" t="n">
        <v>1326.26451017187</v>
      </c>
    </row>
    <row r="3944" customFormat="false" ht="15.8" hidden="false" customHeight="false" outlineLevel="0" collapsed="false">
      <c r="A3944" s="0" t="s">
        <v>1246</v>
      </c>
      <c r="B3944" s="0" t="s">
        <v>738</v>
      </c>
      <c r="C3944" s="0" t="s">
        <v>738</v>
      </c>
      <c r="D3944" s="0" t="n">
        <v>0.15</v>
      </c>
      <c r="E3944" s="7" t="n">
        <v>20</v>
      </c>
      <c r="F3944" s="7" t="n">
        <v>0</v>
      </c>
    </row>
    <row r="3945" customFormat="false" ht="15.8" hidden="false" customHeight="false" outlineLevel="0" collapsed="false">
      <c r="A3945" s="0" t="s">
        <v>1247</v>
      </c>
      <c r="B3945" s="0" t="s">
        <v>155</v>
      </c>
      <c r="C3945" s="0" t="s">
        <v>732</v>
      </c>
      <c r="D3945" s="0" t="n">
        <v>0.372801065753694</v>
      </c>
      <c r="E3945" s="7" t="n">
        <v>160.973655152491</v>
      </c>
      <c r="F3945" s="7" t="n">
        <v>1326.26451017187</v>
      </c>
    </row>
    <row r="3946" customFormat="false" ht="15.8" hidden="false" customHeight="false" outlineLevel="0" collapsed="false">
      <c r="A3946" s="0" t="s">
        <v>1247</v>
      </c>
      <c r="B3946" s="0" t="s">
        <v>155</v>
      </c>
      <c r="C3946" s="0" t="s">
        <v>734</v>
      </c>
      <c r="D3946" s="0" t="n">
        <v>0.0405108231525094</v>
      </c>
      <c r="E3946" s="7" t="n">
        <v>26.7344035382839</v>
      </c>
      <c r="F3946" s="7" t="n">
        <v>68.065849153125</v>
      </c>
    </row>
    <row r="3947" customFormat="false" ht="15.8" hidden="false" customHeight="false" outlineLevel="0" collapsed="false">
      <c r="A3947" s="0" t="s">
        <v>1247</v>
      </c>
      <c r="B3947" s="0" t="s">
        <v>155</v>
      </c>
      <c r="C3947" s="0" t="s">
        <v>736</v>
      </c>
      <c r="D3947" s="0" t="n">
        <v>0.0750416414675059</v>
      </c>
      <c r="E3947" s="7" t="n">
        <v>60.8014098198805</v>
      </c>
      <c r="F3947" s="7" t="n">
        <v>1326.26451017187</v>
      </c>
    </row>
    <row r="3948" customFormat="false" ht="15.8" hidden="false" customHeight="false" outlineLevel="0" collapsed="false">
      <c r="A3948" s="0" t="s">
        <v>1247</v>
      </c>
      <c r="B3948" s="0" t="s">
        <v>738</v>
      </c>
      <c r="C3948" s="0" t="s">
        <v>738</v>
      </c>
      <c r="D3948" s="0" t="n">
        <v>0.15</v>
      </c>
      <c r="E3948" s="7" t="n">
        <v>20</v>
      </c>
      <c r="F3948" s="7" t="n">
        <v>0</v>
      </c>
    </row>
    <row r="3949" customFormat="false" ht="15.8" hidden="false" customHeight="false" outlineLevel="0" collapsed="false">
      <c r="A3949" s="0" t="s">
        <v>1248</v>
      </c>
      <c r="B3949" s="0" t="s">
        <v>155</v>
      </c>
      <c r="C3949" s="0" t="s">
        <v>732</v>
      </c>
      <c r="D3949" s="0" t="n">
        <v>0.372801065753694</v>
      </c>
      <c r="E3949" s="7" t="n">
        <v>160.973655152491</v>
      </c>
      <c r="F3949" s="7" t="n">
        <v>1326.26451017187</v>
      </c>
    </row>
    <row r="3950" customFormat="false" ht="15.8" hidden="false" customHeight="false" outlineLevel="0" collapsed="false">
      <c r="A3950" s="0" t="s">
        <v>1248</v>
      </c>
      <c r="B3950" s="0" t="s">
        <v>155</v>
      </c>
      <c r="C3950" s="0" t="s">
        <v>734</v>
      </c>
      <c r="D3950" s="0" t="n">
        <v>0.0405108231525094</v>
      </c>
      <c r="E3950" s="7" t="n">
        <v>26.7344035382839</v>
      </c>
      <c r="F3950" s="7" t="n">
        <v>68.065849153125</v>
      </c>
    </row>
    <row r="3951" customFormat="false" ht="15.8" hidden="false" customHeight="false" outlineLevel="0" collapsed="false">
      <c r="A3951" s="0" t="s">
        <v>1248</v>
      </c>
      <c r="B3951" s="0" t="s">
        <v>155</v>
      </c>
      <c r="C3951" s="0" t="s">
        <v>736</v>
      </c>
      <c r="D3951" s="0" t="n">
        <v>0.0750416414675059</v>
      </c>
      <c r="E3951" s="7" t="n">
        <v>60.8014098198805</v>
      </c>
      <c r="F3951" s="7" t="n">
        <v>1326.26451017187</v>
      </c>
    </row>
    <row r="3952" customFormat="false" ht="15.8" hidden="false" customHeight="false" outlineLevel="0" collapsed="false">
      <c r="A3952" s="0" t="s">
        <v>1248</v>
      </c>
      <c r="B3952" s="0" t="s">
        <v>738</v>
      </c>
      <c r="C3952" s="0" t="s">
        <v>738</v>
      </c>
      <c r="D3952" s="0" t="n">
        <v>0.15</v>
      </c>
      <c r="E3952" s="7" t="n">
        <v>20</v>
      </c>
      <c r="F3952" s="7" t="n">
        <v>0</v>
      </c>
    </row>
    <row r="3953" customFormat="false" ht="15.8" hidden="false" customHeight="false" outlineLevel="0" collapsed="false">
      <c r="A3953" s="0" t="s">
        <v>373</v>
      </c>
      <c r="B3953" s="0" t="s">
        <v>155</v>
      </c>
      <c r="C3953" s="0" t="s">
        <v>734</v>
      </c>
      <c r="D3953" s="0" t="n">
        <v>0.0854259970915777</v>
      </c>
      <c r="E3953" s="7" t="n">
        <v>11.6425530666667</v>
      </c>
      <c r="F3953" s="7" t="n">
        <v>0</v>
      </c>
    </row>
    <row r="3954" customFormat="false" ht="15.8" hidden="false" customHeight="false" outlineLevel="0" collapsed="false">
      <c r="A3954" s="0" t="s">
        <v>373</v>
      </c>
      <c r="B3954" s="0" t="s">
        <v>239</v>
      </c>
      <c r="C3954" s="0" t="s">
        <v>735</v>
      </c>
      <c r="D3954" s="0" t="n">
        <v>0.0576257891935684</v>
      </c>
      <c r="E3954" s="7" t="n">
        <v>7.27659566666667</v>
      </c>
      <c r="F3954" s="7" t="n">
        <v>0</v>
      </c>
    </row>
    <row r="3955" customFormat="false" ht="15.8" hidden="false" customHeight="false" outlineLevel="0" collapsed="false">
      <c r="A3955" s="0" t="s">
        <v>373</v>
      </c>
      <c r="B3955" s="0" t="s">
        <v>155</v>
      </c>
      <c r="C3955" s="0" t="s">
        <v>736</v>
      </c>
      <c r="D3955" s="0" t="n">
        <v>0.17797082727412</v>
      </c>
      <c r="E3955" s="7" t="n">
        <v>103.400425376667</v>
      </c>
      <c r="F3955" s="7" t="n">
        <v>0</v>
      </c>
    </row>
    <row r="3956" customFormat="false" ht="15.8" hidden="false" customHeight="false" outlineLevel="0" collapsed="false">
      <c r="A3956" s="0" t="s">
        <v>373</v>
      </c>
      <c r="B3956" s="0" t="s">
        <v>239</v>
      </c>
      <c r="C3956" s="0" t="s">
        <v>737</v>
      </c>
      <c r="D3956" s="0" t="n">
        <v>0.120053727486601</v>
      </c>
      <c r="E3956" s="7" t="n">
        <v>63.7429786266666</v>
      </c>
      <c r="F3956" s="7" t="n">
        <v>0</v>
      </c>
    </row>
    <row r="3957" customFormat="false" ht="15.8" hidden="false" customHeight="false" outlineLevel="0" collapsed="false">
      <c r="A3957" s="0" t="s">
        <v>373</v>
      </c>
      <c r="B3957" s="0" t="s">
        <v>155</v>
      </c>
      <c r="C3957" s="0" t="s">
        <v>732</v>
      </c>
      <c r="D3957" s="0" t="n">
        <v>0.790981454551645</v>
      </c>
      <c r="E3957" s="7" t="n">
        <v>207.404975924622</v>
      </c>
      <c r="F3957" s="7" t="n">
        <v>0</v>
      </c>
    </row>
    <row r="3958" customFormat="false" ht="15.8" hidden="false" customHeight="false" outlineLevel="0" collapsed="false">
      <c r="A3958" s="0" t="s">
        <v>373</v>
      </c>
      <c r="B3958" s="0" t="s">
        <v>239</v>
      </c>
      <c r="C3958" s="0" t="s">
        <v>733</v>
      </c>
      <c r="D3958" s="0" t="n">
        <v>0.480214909946403</v>
      </c>
      <c r="E3958" s="7" t="n">
        <v>71.8657703969523</v>
      </c>
      <c r="F3958" s="7" t="n">
        <v>0</v>
      </c>
    </row>
    <row r="3959" customFormat="false" ht="15.8" hidden="false" customHeight="false" outlineLevel="0" collapsed="false">
      <c r="A3959" s="0" t="s">
        <v>373</v>
      </c>
      <c r="B3959" s="0" t="s">
        <v>738</v>
      </c>
      <c r="C3959" s="0" t="s">
        <v>738</v>
      </c>
      <c r="D3959" s="0" t="n">
        <v>0.15</v>
      </c>
      <c r="E3959" s="7" t="n">
        <v>20</v>
      </c>
      <c r="F3959" s="7" t="n">
        <v>0</v>
      </c>
    </row>
    <row r="3960" customFormat="false" ht="15.8" hidden="false" customHeight="false" outlineLevel="0" collapsed="false">
      <c r="A3960" s="0" t="s">
        <v>534</v>
      </c>
      <c r="B3960" s="0" t="s">
        <v>155</v>
      </c>
      <c r="C3960" s="0" t="s">
        <v>734</v>
      </c>
      <c r="D3960" s="0" t="n">
        <v>0.0789193723880615</v>
      </c>
      <c r="E3960" s="7" t="n">
        <v>11.6425530666667</v>
      </c>
      <c r="F3960" s="7" t="n">
        <v>0</v>
      </c>
    </row>
    <row r="3961" customFormat="false" ht="15.8" hidden="false" customHeight="false" outlineLevel="0" collapsed="false">
      <c r="A3961" s="0" t="s">
        <v>534</v>
      </c>
      <c r="B3961" s="0" t="s">
        <v>239</v>
      </c>
      <c r="C3961" s="0" t="s">
        <v>735</v>
      </c>
      <c r="D3961" s="0" t="n">
        <v>0.0342378876726962</v>
      </c>
      <c r="E3961" s="7" t="n">
        <v>7.27659566666667</v>
      </c>
      <c r="F3961" s="7" t="n">
        <v>0</v>
      </c>
    </row>
    <row r="3962" customFormat="false" ht="15.8" hidden="false" customHeight="false" outlineLevel="0" collapsed="false">
      <c r="A3962" s="0" t="s">
        <v>534</v>
      </c>
      <c r="B3962" s="0" t="s">
        <v>155</v>
      </c>
      <c r="C3962" s="0" t="s">
        <v>736</v>
      </c>
      <c r="D3962" s="0" t="n">
        <v>0.164415359141795</v>
      </c>
      <c r="E3962" s="7" t="n">
        <v>103.400425376667</v>
      </c>
      <c r="F3962" s="7" t="n">
        <v>0</v>
      </c>
    </row>
    <row r="3963" customFormat="false" ht="15.8" hidden="false" customHeight="false" outlineLevel="0" collapsed="false">
      <c r="A3963" s="0" t="s">
        <v>534</v>
      </c>
      <c r="B3963" s="0" t="s">
        <v>239</v>
      </c>
      <c r="C3963" s="0" t="s">
        <v>737</v>
      </c>
      <c r="D3963" s="0" t="n">
        <v>0.0713289326514503</v>
      </c>
      <c r="E3963" s="7" t="n">
        <v>63.7429786266666</v>
      </c>
      <c r="F3963" s="7" t="n">
        <v>0</v>
      </c>
    </row>
    <row r="3964" customFormat="false" ht="15.8" hidden="false" customHeight="false" outlineLevel="0" collapsed="false">
      <c r="A3964" s="0" t="s">
        <v>534</v>
      </c>
      <c r="B3964" s="0" t="s">
        <v>155</v>
      </c>
      <c r="C3964" s="0" t="s">
        <v>732</v>
      </c>
      <c r="D3964" s="0" t="n">
        <v>0.730734929519088</v>
      </c>
      <c r="E3964" s="7" t="n">
        <v>207.404975924622</v>
      </c>
      <c r="F3964" s="7" t="n">
        <v>0</v>
      </c>
    </row>
    <row r="3965" customFormat="false" ht="15.8" hidden="false" customHeight="false" outlineLevel="0" collapsed="false">
      <c r="A3965" s="0" t="s">
        <v>534</v>
      </c>
      <c r="B3965" s="0" t="s">
        <v>239</v>
      </c>
      <c r="C3965" s="0" t="s">
        <v>733</v>
      </c>
      <c r="D3965" s="0" t="n">
        <v>0.285315730605801</v>
      </c>
      <c r="E3965" s="7" t="n">
        <v>71.8657703969523</v>
      </c>
      <c r="F3965" s="7" t="n">
        <v>0</v>
      </c>
    </row>
    <row r="3966" customFormat="false" ht="15.8" hidden="false" customHeight="false" outlineLevel="0" collapsed="false">
      <c r="A3966" s="0" t="s">
        <v>534</v>
      </c>
      <c r="B3966" s="0" t="s">
        <v>738</v>
      </c>
      <c r="C3966" s="0" t="s">
        <v>738</v>
      </c>
      <c r="D3966" s="0" t="n">
        <v>0.15</v>
      </c>
      <c r="E3966" s="7" t="n">
        <v>20</v>
      </c>
      <c r="F3966" s="7" t="n">
        <v>0</v>
      </c>
    </row>
    <row r="3967" customFormat="false" ht="15.8" hidden="false" customHeight="false" outlineLevel="0" collapsed="false">
      <c r="A3967" s="0" t="s">
        <v>681</v>
      </c>
      <c r="B3967" s="0" t="s">
        <v>155</v>
      </c>
      <c r="C3967" s="0" t="s">
        <v>734</v>
      </c>
      <c r="D3967" s="0" t="n">
        <v>0.0826313492934963</v>
      </c>
      <c r="E3967" s="7" t="n">
        <v>11.6425530666667</v>
      </c>
      <c r="F3967" s="7" t="n">
        <v>0</v>
      </c>
    </row>
    <row r="3968" customFormat="false" ht="15.8" hidden="false" customHeight="false" outlineLevel="0" collapsed="false">
      <c r="A3968" s="0" t="s">
        <v>681</v>
      </c>
      <c r="B3968" s="0" t="s">
        <v>239</v>
      </c>
      <c r="C3968" s="0" t="s">
        <v>735</v>
      </c>
      <c r="D3968" s="0" t="n">
        <v>0.0777808101236859</v>
      </c>
      <c r="E3968" s="7" t="n">
        <v>7.27659566666667</v>
      </c>
      <c r="F3968" s="7" t="n">
        <v>0</v>
      </c>
    </row>
    <row r="3969" customFormat="false" ht="15.8" hidden="false" customHeight="false" outlineLevel="0" collapsed="false">
      <c r="A3969" s="0" t="s">
        <v>681</v>
      </c>
      <c r="B3969" s="0" t="s">
        <v>155</v>
      </c>
      <c r="C3969" s="0" t="s">
        <v>736</v>
      </c>
      <c r="D3969" s="0" t="n">
        <v>0.172148644361451</v>
      </c>
      <c r="E3969" s="7" t="n">
        <v>103.400425376667</v>
      </c>
      <c r="F3969" s="7" t="n">
        <v>0</v>
      </c>
    </row>
    <row r="3970" customFormat="false" ht="15.8" hidden="false" customHeight="false" outlineLevel="0" collapsed="false">
      <c r="A3970" s="0" t="s">
        <v>681</v>
      </c>
      <c r="B3970" s="0" t="s">
        <v>239</v>
      </c>
      <c r="C3970" s="0" t="s">
        <v>737</v>
      </c>
      <c r="D3970" s="0" t="n">
        <v>0.162043354424346</v>
      </c>
      <c r="E3970" s="7" t="n">
        <v>63.7429786266666</v>
      </c>
      <c r="F3970" s="7" t="n">
        <v>0</v>
      </c>
    </row>
    <row r="3971" customFormat="false" ht="15.8" hidden="false" customHeight="false" outlineLevel="0" collapsed="false">
      <c r="A3971" s="0" t="s">
        <v>681</v>
      </c>
      <c r="B3971" s="0" t="s">
        <v>155</v>
      </c>
      <c r="C3971" s="0" t="s">
        <v>732</v>
      </c>
      <c r="D3971" s="0" t="n">
        <v>0.765105086050891</v>
      </c>
      <c r="E3971" s="7" t="n">
        <v>207.404975924622</v>
      </c>
      <c r="F3971" s="7" t="n">
        <v>0</v>
      </c>
    </row>
    <row r="3972" customFormat="false" ht="15.8" hidden="false" customHeight="false" outlineLevel="0" collapsed="false">
      <c r="A3972" s="0" t="s">
        <v>681</v>
      </c>
      <c r="B3972" s="0" t="s">
        <v>239</v>
      </c>
      <c r="C3972" s="0" t="s">
        <v>733</v>
      </c>
      <c r="D3972" s="0" t="n">
        <v>0.648173417697383</v>
      </c>
      <c r="E3972" s="7" t="n">
        <v>71.8657703969523</v>
      </c>
      <c r="F3972" s="7" t="n">
        <v>0</v>
      </c>
    </row>
    <row r="3973" customFormat="false" ht="15.8" hidden="false" customHeight="false" outlineLevel="0" collapsed="false">
      <c r="A3973" s="0" t="s">
        <v>681</v>
      </c>
      <c r="B3973" s="0" t="s">
        <v>738</v>
      </c>
      <c r="C3973" s="0" t="s">
        <v>738</v>
      </c>
      <c r="D3973" s="0" t="n">
        <v>0.15</v>
      </c>
      <c r="E3973" s="7" t="n">
        <v>20</v>
      </c>
      <c r="F3973" s="7" t="n">
        <v>0</v>
      </c>
    </row>
    <row r="3974" customFormat="false" ht="15.8" hidden="false" customHeight="false" outlineLevel="0" collapsed="false">
      <c r="A3974" s="0" t="s">
        <v>1249</v>
      </c>
      <c r="B3974" s="0" t="s">
        <v>155</v>
      </c>
      <c r="C3974" s="0" t="s">
        <v>732</v>
      </c>
      <c r="D3974" s="0" t="n">
        <v>0.372801065753694</v>
      </c>
      <c r="E3974" s="7" t="n">
        <v>160.973655152491</v>
      </c>
      <c r="F3974" s="7" t="n">
        <v>0</v>
      </c>
    </row>
    <row r="3975" customFormat="false" ht="15.8" hidden="false" customHeight="false" outlineLevel="0" collapsed="false">
      <c r="A3975" s="0" t="s">
        <v>1249</v>
      </c>
      <c r="B3975" s="0" t="s">
        <v>155</v>
      </c>
      <c r="C3975" s="0" t="s">
        <v>734</v>
      </c>
      <c r="D3975" s="0" t="n">
        <v>0.0405108231525094</v>
      </c>
      <c r="E3975" s="7" t="n">
        <v>26.7344035382839</v>
      </c>
      <c r="F3975" s="7" t="n">
        <v>0</v>
      </c>
    </row>
    <row r="3976" customFormat="false" ht="15.8" hidden="false" customHeight="false" outlineLevel="0" collapsed="false">
      <c r="A3976" s="0" t="s">
        <v>1249</v>
      </c>
      <c r="B3976" s="0" t="s">
        <v>155</v>
      </c>
      <c r="C3976" s="0" t="s">
        <v>736</v>
      </c>
      <c r="D3976" s="0" t="n">
        <v>0.0750416414675059</v>
      </c>
      <c r="E3976" s="7" t="n">
        <v>60.8014098198805</v>
      </c>
      <c r="F3976" s="7" t="n">
        <v>0</v>
      </c>
    </row>
    <row r="3977" customFormat="false" ht="15.8" hidden="false" customHeight="false" outlineLevel="0" collapsed="false">
      <c r="A3977" s="0" t="s">
        <v>1249</v>
      </c>
      <c r="B3977" s="0" t="s">
        <v>738</v>
      </c>
      <c r="C3977" s="0" t="s">
        <v>738</v>
      </c>
      <c r="D3977" s="0" t="n">
        <v>0.15</v>
      </c>
      <c r="E3977" s="7" t="n">
        <v>20</v>
      </c>
      <c r="F3977" s="7" t="n">
        <v>0</v>
      </c>
    </row>
    <row r="3978" customFormat="false" ht="15.8" hidden="false" customHeight="false" outlineLevel="0" collapsed="false">
      <c r="A3978" s="0" t="s">
        <v>1250</v>
      </c>
      <c r="B3978" s="0" t="s">
        <v>155</v>
      </c>
      <c r="C3978" s="0" t="s">
        <v>732</v>
      </c>
      <c r="D3978" s="0" t="n">
        <v>0.372801065753694</v>
      </c>
      <c r="E3978" s="7" t="n">
        <v>160.973655152491</v>
      </c>
      <c r="F3978" s="7" t="n">
        <v>0</v>
      </c>
    </row>
    <row r="3979" customFormat="false" ht="15.8" hidden="false" customHeight="false" outlineLevel="0" collapsed="false">
      <c r="A3979" s="0" t="s">
        <v>1250</v>
      </c>
      <c r="B3979" s="0" t="s">
        <v>155</v>
      </c>
      <c r="C3979" s="0" t="s">
        <v>734</v>
      </c>
      <c r="D3979" s="0" t="n">
        <v>0.0405108231525094</v>
      </c>
      <c r="E3979" s="7" t="n">
        <v>26.7344035382839</v>
      </c>
      <c r="F3979" s="7" t="n">
        <v>0</v>
      </c>
    </row>
    <row r="3980" customFormat="false" ht="15.8" hidden="false" customHeight="false" outlineLevel="0" collapsed="false">
      <c r="A3980" s="0" t="s">
        <v>1250</v>
      </c>
      <c r="B3980" s="0" t="s">
        <v>155</v>
      </c>
      <c r="C3980" s="0" t="s">
        <v>736</v>
      </c>
      <c r="D3980" s="0" t="n">
        <v>0.0750416414675059</v>
      </c>
      <c r="E3980" s="7" t="n">
        <v>60.8014098198805</v>
      </c>
      <c r="F3980" s="7" t="n">
        <v>0</v>
      </c>
    </row>
    <row r="3981" customFormat="false" ht="15.8" hidden="false" customHeight="false" outlineLevel="0" collapsed="false">
      <c r="A3981" s="0" t="s">
        <v>1250</v>
      </c>
      <c r="B3981" s="0" t="s">
        <v>738</v>
      </c>
      <c r="C3981" s="0" t="s">
        <v>738</v>
      </c>
      <c r="D3981" s="0" t="n">
        <v>0.15</v>
      </c>
      <c r="E3981" s="7" t="n">
        <v>20</v>
      </c>
      <c r="F3981" s="7" t="n">
        <v>0</v>
      </c>
    </row>
    <row r="3982" customFormat="false" ht="15.8" hidden="false" customHeight="false" outlineLevel="0" collapsed="false">
      <c r="A3982" s="0" t="s">
        <v>1251</v>
      </c>
      <c r="B3982" s="0" t="s">
        <v>155</v>
      </c>
      <c r="C3982" s="0" t="s">
        <v>732</v>
      </c>
      <c r="D3982" s="0" t="n">
        <v>0.372801065753694</v>
      </c>
      <c r="E3982" s="7" t="n">
        <v>160.973655152491</v>
      </c>
      <c r="F3982" s="7" t="n">
        <v>0</v>
      </c>
    </row>
    <row r="3983" customFormat="false" ht="15.8" hidden="false" customHeight="false" outlineLevel="0" collapsed="false">
      <c r="A3983" s="0" t="s">
        <v>1251</v>
      </c>
      <c r="B3983" s="0" t="s">
        <v>155</v>
      </c>
      <c r="C3983" s="0" t="s">
        <v>734</v>
      </c>
      <c r="D3983" s="0" t="n">
        <v>0.0405108231525094</v>
      </c>
      <c r="E3983" s="7" t="n">
        <v>26.7344035382839</v>
      </c>
      <c r="F3983" s="7" t="n">
        <v>0</v>
      </c>
    </row>
    <row r="3984" customFormat="false" ht="15.8" hidden="false" customHeight="false" outlineLevel="0" collapsed="false">
      <c r="A3984" s="0" t="s">
        <v>1251</v>
      </c>
      <c r="B3984" s="0" t="s">
        <v>155</v>
      </c>
      <c r="C3984" s="0" t="s">
        <v>736</v>
      </c>
      <c r="D3984" s="0" t="n">
        <v>0.0750416414675059</v>
      </c>
      <c r="E3984" s="7" t="n">
        <v>60.8014098198805</v>
      </c>
      <c r="F3984" s="7" t="n">
        <v>0</v>
      </c>
    </row>
    <row r="3985" customFormat="false" ht="15.8" hidden="false" customHeight="false" outlineLevel="0" collapsed="false">
      <c r="A3985" s="0" t="s">
        <v>1251</v>
      </c>
      <c r="B3985" s="0" t="s">
        <v>738</v>
      </c>
      <c r="C3985" s="0" t="s">
        <v>738</v>
      </c>
      <c r="D3985" s="0" t="n">
        <v>0.15</v>
      </c>
      <c r="E3985" s="7" t="n">
        <v>20</v>
      </c>
      <c r="F3985" s="7" t="n">
        <v>0</v>
      </c>
    </row>
    <row r="3986" customFormat="false" ht="15.8" hidden="false" customHeight="false" outlineLevel="0" collapsed="false">
      <c r="A3986" s="0" t="s">
        <v>1252</v>
      </c>
      <c r="B3986" s="0" t="s">
        <v>155</v>
      </c>
      <c r="C3986" s="0" t="s">
        <v>732</v>
      </c>
      <c r="D3986" s="0" t="n">
        <v>0.372801065753694</v>
      </c>
      <c r="E3986" s="7" t="n">
        <v>160.973655152491</v>
      </c>
      <c r="F3986" s="7" t="n">
        <v>0</v>
      </c>
    </row>
    <row r="3987" customFormat="false" ht="15.8" hidden="false" customHeight="false" outlineLevel="0" collapsed="false">
      <c r="A3987" s="0" t="s">
        <v>1252</v>
      </c>
      <c r="B3987" s="0" t="s">
        <v>155</v>
      </c>
      <c r="C3987" s="0" t="s">
        <v>734</v>
      </c>
      <c r="D3987" s="0" t="n">
        <v>0.0405108231525094</v>
      </c>
      <c r="E3987" s="7" t="n">
        <v>26.7344035382839</v>
      </c>
      <c r="F3987" s="7" t="n">
        <v>0</v>
      </c>
    </row>
    <row r="3988" customFormat="false" ht="15.8" hidden="false" customHeight="false" outlineLevel="0" collapsed="false">
      <c r="A3988" s="0" t="s">
        <v>1252</v>
      </c>
      <c r="B3988" s="0" t="s">
        <v>155</v>
      </c>
      <c r="C3988" s="0" t="s">
        <v>736</v>
      </c>
      <c r="D3988" s="0" t="n">
        <v>0.0750416414675059</v>
      </c>
      <c r="E3988" s="7" t="n">
        <v>60.8014098198805</v>
      </c>
      <c r="F3988" s="7" t="n">
        <v>0</v>
      </c>
    </row>
    <row r="3989" customFormat="false" ht="15.8" hidden="false" customHeight="false" outlineLevel="0" collapsed="false">
      <c r="A3989" s="0" t="s">
        <v>1252</v>
      </c>
      <c r="B3989" s="0" t="s">
        <v>738</v>
      </c>
      <c r="C3989" s="0" t="s">
        <v>738</v>
      </c>
      <c r="D3989" s="0" t="n">
        <v>0.15</v>
      </c>
      <c r="E3989" s="7" t="n">
        <v>20</v>
      </c>
      <c r="F3989" s="7" t="n">
        <v>0</v>
      </c>
    </row>
    <row r="3990" customFormat="false" ht="15.8" hidden="false" customHeight="false" outlineLevel="0" collapsed="false">
      <c r="A3990" s="0" t="s">
        <v>1253</v>
      </c>
      <c r="B3990" s="0" t="s">
        <v>155</v>
      </c>
      <c r="C3990" s="0" t="s">
        <v>732</v>
      </c>
      <c r="D3990" s="0" t="n">
        <v>0.372801065753694</v>
      </c>
      <c r="E3990" s="7" t="n">
        <v>160.973655152491</v>
      </c>
      <c r="F3990" s="7" t="n">
        <v>0</v>
      </c>
    </row>
    <row r="3991" customFormat="false" ht="15.8" hidden="false" customHeight="false" outlineLevel="0" collapsed="false">
      <c r="A3991" s="0" t="s">
        <v>1253</v>
      </c>
      <c r="B3991" s="0" t="s">
        <v>155</v>
      </c>
      <c r="C3991" s="0" t="s">
        <v>734</v>
      </c>
      <c r="D3991" s="0" t="n">
        <v>0.0405108231525094</v>
      </c>
      <c r="E3991" s="7" t="n">
        <v>26.7344035382839</v>
      </c>
      <c r="F3991" s="7" t="n">
        <v>0</v>
      </c>
    </row>
    <row r="3992" customFormat="false" ht="15.8" hidden="false" customHeight="false" outlineLevel="0" collapsed="false">
      <c r="A3992" s="0" t="s">
        <v>1253</v>
      </c>
      <c r="B3992" s="0" t="s">
        <v>155</v>
      </c>
      <c r="C3992" s="0" t="s">
        <v>736</v>
      </c>
      <c r="D3992" s="0" t="n">
        <v>0.0750416414675059</v>
      </c>
      <c r="E3992" s="7" t="n">
        <v>60.8014098198805</v>
      </c>
      <c r="F3992" s="7" t="n">
        <v>0</v>
      </c>
    </row>
    <row r="3993" customFormat="false" ht="15.8" hidden="false" customHeight="false" outlineLevel="0" collapsed="false">
      <c r="A3993" s="0" t="s">
        <v>1253</v>
      </c>
      <c r="B3993" s="0" t="s">
        <v>738</v>
      </c>
      <c r="C3993" s="0" t="s">
        <v>738</v>
      </c>
      <c r="D3993" s="0" t="n">
        <v>0.15</v>
      </c>
      <c r="E3993" s="7" t="n">
        <v>20</v>
      </c>
      <c r="F3993" s="7" t="n">
        <v>0</v>
      </c>
    </row>
    <row r="3994" customFormat="false" ht="15.8" hidden="false" customHeight="false" outlineLevel="0" collapsed="false">
      <c r="A3994" s="0" t="s">
        <v>381</v>
      </c>
      <c r="B3994" s="0" t="s">
        <v>155</v>
      </c>
      <c r="C3994" s="0" t="s">
        <v>734</v>
      </c>
      <c r="D3994" s="0" t="n">
        <v>0.0653544263563586</v>
      </c>
      <c r="E3994" s="7" t="n">
        <v>22.5</v>
      </c>
      <c r="F3994" s="7" t="n">
        <v>98.578125</v>
      </c>
    </row>
    <row r="3995" customFormat="false" ht="15.8" hidden="false" customHeight="false" outlineLevel="0" collapsed="false">
      <c r="A3995" s="0" t="s">
        <v>381</v>
      </c>
      <c r="B3995" s="0" t="s">
        <v>239</v>
      </c>
      <c r="C3995" s="0" t="s">
        <v>735</v>
      </c>
      <c r="D3995" s="0" t="n">
        <v>0.0310429164219578</v>
      </c>
      <c r="E3995" s="7" t="n">
        <v>22.5</v>
      </c>
      <c r="F3995" s="7" t="n">
        <v>98.578125</v>
      </c>
    </row>
    <row r="3996" customFormat="false" ht="15.8" hidden="false" customHeight="false" outlineLevel="0" collapsed="false">
      <c r="A3996" s="0" t="s">
        <v>381</v>
      </c>
      <c r="B3996" s="0" t="s">
        <v>155</v>
      </c>
      <c r="C3996" s="0" t="s">
        <v>736</v>
      </c>
      <c r="D3996" s="0" t="n">
        <v>0.13615505490908</v>
      </c>
      <c r="E3996" s="7" t="n">
        <v>133.65</v>
      </c>
      <c r="F3996" s="7" t="n">
        <v>1920.796875</v>
      </c>
    </row>
    <row r="3997" customFormat="false" ht="15.8" hidden="false" customHeight="false" outlineLevel="0" collapsed="false">
      <c r="A3997" s="0" t="s">
        <v>381</v>
      </c>
      <c r="B3997" s="0" t="s">
        <v>239</v>
      </c>
      <c r="C3997" s="0" t="s">
        <v>737</v>
      </c>
      <c r="D3997" s="0" t="n">
        <v>0.0646727425457454</v>
      </c>
      <c r="E3997" s="7" t="n">
        <v>125.1</v>
      </c>
      <c r="F3997" s="7" t="n">
        <v>98.578125</v>
      </c>
    </row>
    <row r="3998" customFormat="false" ht="15.8" hidden="false" customHeight="false" outlineLevel="0" collapsed="false">
      <c r="A3998" s="0" t="s">
        <v>381</v>
      </c>
      <c r="B3998" s="0" t="s">
        <v>155</v>
      </c>
      <c r="C3998" s="0" t="s">
        <v>732</v>
      </c>
      <c r="D3998" s="0" t="n">
        <v>0.605133577373691</v>
      </c>
      <c r="E3998" s="7" t="n">
        <v>284.65</v>
      </c>
      <c r="F3998" s="7" t="n">
        <v>1920.796875</v>
      </c>
    </row>
    <row r="3999" customFormat="false" ht="15.8" hidden="false" customHeight="false" outlineLevel="0" collapsed="false">
      <c r="A3999" s="0" t="s">
        <v>381</v>
      </c>
      <c r="B3999" s="0" t="s">
        <v>239</v>
      </c>
      <c r="C3999" s="0" t="s">
        <v>733</v>
      </c>
      <c r="D3999" s="0" t="n">
        <v>0.258690970182981</v>
      </c>
      <c r="E3999" s="7" t="n">
        <v>125.1</v>
      </c>
      <c r="F3999" s="7" t="n">
        <v>98.578125</v>
      </c>
    </row>
    <row r="4000" customFormat="false" ht="15.8" hidden="false" customHeight="false" outlineLevel="0" collapsed="false">
      <c r="A4000" s="0" t="s">
        <v>381</v>
      </c>
      <c r="B4000" s="0" t="s">
        <v>738</v>
      </c>
      <c r="C4000" s="0" t="s">
        <v>738</v>
      </c>
      <c r="D4000" s="0" t="n">
        <v>0.15</v>
      </c>
      <c r="E4000" s="7" t="n">
        <v>20</v>
      </c>
      <c r="F4000" s="7" t="n">
        <v>0</v>
      </c>
    </row>
    <row r="4001" customFormat="false" ht="15.8" hidden="false" customHeight="false" outlineLevel="0" collapsed="false">
      <c r="A4001" s="0" t="s">
        <v>537</v>
      </c>
      <c r="B4001" s="0" t="s">
        <v>155</v>
      </c>
      <c r="C4001" s="0" t="s">
        <v>734</v>
      </c>
      <c r="D4001" s="0" t="n">
        <v>0.0547407966926623</v>
      </c>
      <c r="E4001" s="7" t="n">
        <v>27</v>
      </c>
      <c r="F4001" s="7" t="n">
        <v>98.578125</v>
      </c>
    </row>
    <row r="4002" customFormat="false" ht="15.8" hidden="false" customHeight="false" outlineLevel="0" collapsed="false">
      <c r="A4002" s="0" t="s">
        <v>537</v>
      </c>
      <c r="B4002" s="0" t="s">
        <v>239</v>
      </c>
      <c r="C4002" s="0" t="s">
        <v>735</v>
      </c>
      <c r="D4002" s="0" t="n">
        <v>0</v>
      </c>
      <c r="E4002" s="7" t="n">
        <v>0</v>
      </c>
      <c r="F4002" s="7" t="n">
        <v>0</v>
      </c>
    </row>
    <row r="4003" customFormat="false" ht="15.8" hidden="false" customHeight="false" outlineLevel="0" collapsed="false">
      <c r="A4003" s="0" t="s">
        <v>537</v>
      </c>
      <c r="B4003" s="0" t="s">
        <v>155</v>
      </c>
      <c r="C4003" s="0" t="s">
        <v>736</v>
      </c>
      <c r="D4003" s="0" t="n">
        <v>0.114043326443047</v>
      </c>
      <c r="E4003" s="7" t="n">
        <v>138.15</v>
      </c>
      <c r="F4003" s="7" t="n">
        <v>1920.796875</v>
      </c>
    </row>
    <row r="4004" customFormat="false" ht="15.8" hidden="false" customHeight="false" outlineLevel="0" collapsed="false">
      <c r="A4004" s="0" t="s">
        <v>537</v>
      </c>
      <c r="B4004" s="0" t="s">
        <v>239</v>
      </c>
      <c r="C4004" s="0" t="s">
        <v>737</v>
      </c>
      <c r="D4004" s="0" t="n">
        <v>0</v>
      </c>
      <c r="E4004" s="7" t="n">
        <v>0</v>
      </c>
      <c r="F4004" s="7" t="n">
        <v>0</v>
      </c>
    </row>
    <row r="4005" customFormat="false" ht="15.8" hidden="false" customHeight="false" outlineLevel="0" collapsed="false">
      <c r="A4005" s="0" t="s">
        <v>537</v>
      </c>
      <c r="B4005" s="0" t="s">
        <v>155</v>
      </c>
      <c r="C4005" s="0" t="s">
        <v>732</v>
      </c>
      <c r="D4005" s="0" t="n">
        <v>0.506859228635762</v>
      </c>
      <c r="E4005" s="7" t="n">
        <v>289.15</v>
      </c>
      <c r="F4005" s="7" t="n">
        <v>1920.796875</v>
      </c>
    </row>
    <row r="4006" customFormat="false" ht="15.8" hidden="false" customHeight="false" outlineLevel="0" collapsed="false">
      <c r="A4006" s="0" t="s">
        <v>537</v>
      </c>
      <c r="B4006" s="0" t="s">
        <v>239</v>
      </c>
      <c r="C4006" s="0" t="s">
        <v>733</v>
      </c>
      <c r="D4006" s="0" t="n">
        <v>0</v>
      </c>
      <c r="E4006" s="7" t="n">
        <v>0</v>
      </c>
      <c r="F4006" s="7" t="n">
        <v>0</v>
      </c>
    </row>
    <row r="4007" customFormat="false" ht="15.8" hidden="false" customHeight="false" outlineLevel="0" collapsed="false">
      <c r="A4007" s="0" t="s">
        <v>537</v>
      </c>
      <c r="B4007" s="0" t="s">
        <v>738</v>
      </c>
      <c r="C4007" s="0" t="s">
        <v>738</v>
      </c>
      <c r="D4007" s="0" t="n">
        <v>0.15</v>
      </c>
      <c r="E4007" s="7" t="n">
        <v>20</v>
      </c>
      <c r="F4007" s="7" t="n">
        <v>0</v>
      </c>
    </row>
    <row r="4008" customFormat="false" ht="15.8" hidden="false" customHeight="false" outlineLevel="0" collapsed="false">
      <c r="A4008" s="0" t="s">
        <v>684</v>
      </c>
      <c r="B4008" s="0" t="s">
        <v>155</v>
      </c>
      <c r="C4008" s="0" t="s">
        <v>734</v>
      </c>
      <c r="D4008" s="0" t="n">
        <v>0.0694778227773258</v>
      </c>
      <c r="E4008" s="7" t="n">
        <v>22.5</v>
      </c>
      <c r="F4008" s="7" t="n">
        <v>98.578125</v>
      </c>
    </row>
    <row r="4009" customFormat="false" ht="15.8" hidden="false" customHeight="false" outlineLevel="0" collapsed="false">
      <c r="A4009" s="0" t="s">
        <v>684</v>
      </c>
      <c r="B4009" s="0" t="s">
        <v>239</v>
      </c>
      <c r="C4009" s="0" t="s">
        <v>735</v>
      </c>
      <c r="D4009" s="0" t="n">
        <v>0.0587477727334593</v>
      </c>
      <c r="E4009" s="7" t="n">
        <v>22.5</v>
      </c>
      <c r="F4009" s="7" t="n">
        <v>98.578125</v>
      </c>
    </row>
    <row r="4010" customFormat="false" ht="15.8" hidden="false" customHeight="false" outlineLevel="0" collapsed="false">
      <c r="A4010" s="0" t="s">
        <v>684</v>
      </c>
      <c r="B4010" s="0" t="s">
        <v>155</v>
      </c>
      <c r="C4010" s="0" t="s">
        <v>736</v>
      </c>
      <c r="D4010" s="0" t="n">
        <v>0.144745464119429</v>
      </c>
      <c r="E4010" s="7" t="n">
        <v>133.65</v>
      </c>
      <c r="F4010" s="7" t="n">
        <v>1920.796875</v>
      </c>
    </row>
    <row r="4011" customFormat="false" ht="15.8" hidden="false" customHeight="false" outlineLevel="0" collapsed="false">
      <c r="A4011" s="0" t="s">
        <v>684</v>
      </c>
      <c r="B4011" s="0" t="s">
        <v>239</v>
      </c>
      <c r="C4011" s="0" t="s">
        <v>737</v>
      </c>
      <c r="D4011" s="0" t="n">
        <v>0.122391193194707</v>
      </c>
      <c r="E4011" s="7" t="n">
        <v>125.1</v>
      </c>
      <c r="F4011" s="7" t="n">
        <v>98.578125</v>
      </c>
    </row>
    <row r="4012" customFormat="false" ht="15.8" hidden="false" customHeight="false" outlineLevel="0" collapsed="false">
      <c r="A4012" s="0" t="s">
        <v>684</v>
      </c>
      <c r="B4012" s="0" t="s">
        <v>155</v>
      </c>
      <c r="C4012" s="0" t="s">
        <v>732</v>
      </c>
      <c r="D4012" s="0" t="n">
        <v>0.643313173864127</v>
      </c>
      <c r="E4012" s="7" t="n">
        <v>284.65</v>
      </c>
      <c r="F4012" s="7" t="n">
        <v>1920.796875</v>
      </c>
    </row>
    <row r="4013" customFormat="false" ht="15.8" hidden="false" customHeight="false" outlineLevel="0" collapsed="false">
      <c r="A4013" s="0" t="s">
        <v>684</v>
      </c>
      <c r="B4013" s="0" t="s">
        <v>239</v>
      </c>
      <c r="C4013" s="0" t="s">
        <v>733</v>
      </c>
      <c r="D4013" s="0" t="n">
        <v>0.489564772778827</v>
      </c>
      <c r="E4013" s="7" t="n">
        <v>190.1</v>
      </c>
      <c r="F4013" s="7" t="n">
        <v>98.578125</v>
      </c>
    </row>
    <row r="4014" customFormat="false" ht="15.8" hidden="false" customHeight="false" outlineLevel="0" collapsed="false">
      <c r="A4014" s="0" t="s">
        <v>684</v>
      </c>
      <c r="B4014" s="0" t="s">
        <v>738</v>
      </c>
      <c r="C4014" s="0" t="s">
        <v>738</v>
      </c>
      <c r="D4014" s="0" t="n">
        <v>0.15</v>
      </c>
      <c r="E4014" s="7" t="n">
        <v>20</v>
      </c>
      <c r="F4014" s="7" t="n">
        <v>0</v>
      </c>
    </row>
    <row r="4015" customFormat="false" ht="15.8" hidden="false" customHeight="false" outlineLevel="0" collapsed="false">
      <c r="A4015" s="0" t="s">
        <v>1254</v>
      </c>
      <c r="B4015" s="0" t="s">
        <v>155</v>
      </c>
      <c r="C4015" s="0" t="s">
        <v>732</v>
      </c>
      <c r="D4015" s="0" t="n">
        <v>0.372801065753694</v>
      </c>
      <c r="E4015" s="7" t="n">
        <v>160.973655152491</v>
      </c>
      <c r="F4015" s="7" t="n">
        <v>1920.796875</v>
      </c>
    </row>
    <row r="4016" customFormat="false" ht="15.8" hidden="false" customHeight="false" outlineLevel="0" collapsed="false">
      <c r="A4016" s="0" t="s">
        <v>1254</v>
      </c>
      <c r="B4016" s="0" t="s">
        <v>155</v>
      </c>
      <c r="C4016" s="0" t="s">
        <v>734</v>
      </c>
      <c r="D4016" s="0" t="n">
        <v>0.0405108231525094</v>
      </c>
      <c r="E4016" s="7" t="n">
        <v>26.7344035382839</v>
      </c>
      <c r="F4016" s="7" t="n">
        <v>98.578125</v>
      </c>
    </row>
    <row r="4017" customFormat="false" ht="15.8" hidden="false" customHeight="false" outlineLevel="0" collapsed="false">
      <c r="A4017" s="0" t="s">
        <v>1254</v>
      </c>
      <c r="B4017" s="0" t="s">
        <v>155</v>
      </c>
      <c r="C4017" s="0" t="s">
        <v>736</v>
      </c>
      <c r="D4017" s="0" t="n">
        <v>0.0750416414675059</v>
      </c>
      <c r="E4017" s="7" t="n">
        <v>60.8014098198805</v>
      </c>
      <c r="F4017" s="7" t="n">
        <v>1920.796875</v>
      </c>
    </row>
    <row r="4018" customFormat="false" ht="15.8" hidden="false" customHeight="false" outlineLevel="0" collapsed="false">
      <c r="A4018" s="0" t="s">
        <v>1254</v>
      </c>
      <c r="B4018" s="0" t="s">
        <v>738</v>
      </c>
      <c r="C4018" s="0" t="s">
        <v>738</v>
      </c>
      <c r="D4018" s="0" t="n">
        <v>0.15</v>
      </c>
      <c r="E4018" s="7" t="n">
        <v>20</v>
      </c>
      <c r="F4018" s="7" t="n">
        <v>0</v>
      </c>
    </row>
    <row r="4019" customFormat="false" ht="15.8" hidden="false" customHeight="false" outlineLevel="0" collapsed="false">
      <c r="A4019" s="0" t="s">
        <v>1255</v>
      </c>
      <c r="B4019" s="0" t="s">
        <v>155</v>
      </c>
      <c r="C4019" s="0" t="s">
        <v>732</v>
      </c>
      <c r="D4019" s="0" t="n">
        <v>0.372801065753694</v>
      </c>
      <c r="E4019" s="7" t="n">
        <v>160.973655152491</v>
      </c>
      <c r="F4019" s="7" t="n">
        <v>1920.796875</v>
      </c>
    </row>
    <row r="4020" customFormat="false" ht="15.8" hidden="false" customHeight="false" outlineLevel="0" collapsed="false">
      <c r="A4020" s="0" t="s">
        <v>1255</v>
      </c>
      <c r="B4020" s="0" t="s">
        <v>155</v>
      </c>
      <c r="C4020" s="0" t="s">
        <v>734</v>
      </c>
      <c r="D4020" s="0" t="n">
        <v>0.0405108231525094</v>
      </c>
      <c r="E4020" s="7" t="n">
        <v>26.7344035382839</v>
      </c>
      <c r="F4020" s="7" t="n">
        <v>98.578125</v>
      </c>
    </row>
    <row r="4021" customFormat="false" ht="15.8" hidden="false" customHeight="false" outlineLevel="0" collapsed="false">
      <c r="A4021" s="0" t="s">
        <v>1255</v>
      </c>
      <c r="B4021" s="0" t="s">
        <v>155</v>
      </c>
      <c r="C4021" s="0" t="s">
        <v>736</v>
      </c>
      <c r="D4021" s="0" t="n">
        <v>0.0750416414675059</v>
      </c>
      <c r="E4021" s="7" t="n">
        <v>60.8014098198805</v>
      </c>
      <c r="F4021" s="7" t="n">
        <v>1920.796875</v>
      </c>
    </row>
    <row r="4022" customFormat="false" ht="15.8" hidden="false" customHeight="false" outlineLevel="0" collapsed="false">
      <c r="A4022" s="0" t="s">
        <v>1255</v>
      </c>
      <c r="B4022" s="0" t="s">
        <v>738</v>
      </c>
      <c r="C4022" s="0" t="s">
        <v>738</v>
      </c>
      <c r="D4022" s="0" t="n">
        <v>0.15</v>
      </c>
      <c r="E4022" s="7" t="n">
        <v>20</v>
      </c>
      <c r="F4022" s="7" t="n">
        <v>0</v>
      </c>
    </row>
    <row r="4023" customFormat="false" ht="15.8" hidden="false" customHeight="false" outlineLevel="0" collapsed="false">
      <c r="A4023" s="0" t="s">
        <v>1256</v>
      </c>
      <c r="B4023" s="0" t="s">
        <v>155</v>
      </c>
      <c r="C4023" s="0" t="s">
        <v>732</v>
      </c>
      <c r="D4023" s="0" t="n">
        <v>0.372801065753694</v>
      </c>
      <c r="E4023" s="7" t="n">
        <v>160.973655152491</v>
      </c>
      <c r="F4023" s="7" t="n">
        <v>1920.796875</v>
      </c>
    </row>
    <row r="4024" customFormat="false" ht="15.8" hidden="false" customHeight="false" outlineLevel="0" collapsed="false">
      <c r="A4024" s="0" t="s">
        <v>1256</v>
      </c>
      <c r="B4024" s="0" t="s">
        <v>155</v>
      </c>
      <c r="C4024" s="0" t="s">
        <v>734</v>
      </c>
      <c r="D4024" s="0" t="n">
        <v>0.0405108231525094</v>
      </c>
      <c r="E4024" s="7" t="n">
        <v>26.7344035382839</v>
      </c>
      <c r="F4024" s="7" t="n">
        <v>98.578125</v>
      </c>
    </row>
    <row r="4025" customFormat="false" ht="15.8" hidden="false" customHeight="false" outlineLevel="0" collapsed="false">
      <c r="A4025" s="0" t="s">
        <v>1256</v>
      </c>
      <c r="B4025" s="0" t="s">
        <v>155</v>
      </c>
      <c r="C4025" s="0" t="s">
        <v>736</v>
      </c>
      <c r="D4025" s="0" t="n">
        <v>0.0750416414675059</v>
      </c>
      <c r="E4025" s="7" t="n">
        <v>60.8014098198805</v>
      </c>
      <c r="F4025" s="7" t="n">
        <v>1920.796875</v>
      </c>
    </row>
    <row r="4026" customFormat="false" ht="15.8" hidden="false" customHeight="false" outlineLevel="0" collapsed="false">
      <c r="A4026" s="0" t="s">
        <v>1256</v>
      </c>
      <c r="B4026" s="0" t="s">
        <v>738</v>
      </c>
      <c r="C4026" s="0" t="s">
        <v>738</v>
      </c>
      <c r="D4026" s="0" t="n">
        <v>0.15</v>
      </c>
      <c r="E4026" s="7" t="n">
        <v>20</v>
      </c>
      <c r="F4026" s="7" t="n">
        <v>0</v>
      </c>
    </row>
    <row r="4027" customFormat="false" ht="15.8" hidden="false" customHeight="false" outlineLevel="0" collapsed="false">
      <c r="A4027" s="0" t="s">
        <v>1257</v>
      </c>
      <c r="B4027" s="0" t="s">
        <v>155</v>
      </c>
      <c r="C4027" s="0" t="s">
        <v>732</v>
      </c>
      <c r="D4027" s="0" t="n">
        <v>0.372801065753694</v>
      </c>
      <c r="E4027" s="7" t="n">
        <v>160.973655152491</v>
      </c>
      <c r="F4027" s="7" t="n">
        <v>1920.796875</v>
      </c>
    </row>
    <row r="4028" customFormat="false" ht="15.8" hidden="false" customHeight="false" outlineLevel="0" collapsed="false">
      <c r="A4028" s="0" t="s">
        <v>1257</v>
      </c>
      <c r="B4028" s="0" t="s">
        <v>155</v>
      </c>
      <c r="C4028" s="0" t="s">
        <v>734</v>
      </c>
      <c r="D4028" s="0" t="n">
        <v>0.0405108231525094</v>
      </c>
      <c r="E4028" s="7" t="n">
        <v>26.7344035382839</v>
      </c>
      <c r="F4028" s="7" t="n">
        <v>98.578125</v>
      </c>
    </row>
    <row r="4029" customFormat="false" ht="15.8" hidden="false" customHeight="false" outlineLevel="0" collapsed="false">
      <c r="A4029" s="0" t="s">
        <v>1257</v>
      </c>
      <c r="B4029" s="0" t="s">
        <v>155</v>
      </c>
      <c r="C4029" s="0" t="s">
        <v>736</v>
      </c>
      <c r="D4029" s="0" t="n">
        <v>0.0750416414675059</v>
      </c>
      <c r="E4029" s="7" t="n">
        <v>60.8014098198805</v>
      </c>
      <c r="F4029" s="7" t="n">
        <v>1920.796875</v>
      </c>
    </row>
    <row r="4030" customFormat="false" ht="15.8" hidden="false" customHeight="false" outlineLevel="0" collapsed="false">
      <c r="A4030" s="0" t="s">
        <v>1257</v>
      </c>
      <c r="B4030" s="0" t="s">
        <v>738</v>
      </c>
      <c r="C4030" s="0" t="s">
        <v>738</v>
      </c>
      <c r="D4030" s="0" t="n">
        <v>0.15</v>
      </c>
      <c r="E4030" s="7" t="n">
        <v>20</v>
      </c>
      <c r="F4030" s="7" t="n">
        <v>0</v>
      </c>
    </row>
    <row r="4031" customFormat="false" ht="15.8" hidden="false" customHeight="false" outlineLevel="0" collapsed="false">
      <c r="A4031" s="0" t="s">
        <v>1258</v>
      </c>
      <c r="B4031" s="0" t="s">
        <v>155</v>
      </c>
      <c r="C4031" s="0" t="s">
        <v>732</v>
      </c>
      <c r="D4031" s="0" t="n">
        <v>0.372801065753694</v>
      </c>
      <c r="E4031" s="7" t="n">
        <v>160.973655152491</v>
      </c>
      <c r="F4031" s="7" t="n">
        <v>1920.796875</v>
      </c>
    </row>
    <row r="4032" customFormat="false" ht="15.8" hidden="false" customHeight="false" outlineLevel="0" collapsed="false">
      <c r="A4032" s="0" t="s">
        <v>1258</v>
      </c>
      <c r="B4032" s="0" t="s">
        <v>155</v>
      </c>
      <c r="C4032" s="0" t="s">
        <v>734</v>
      </c>
      <c r="D4032" s="0" t="n">
        <v>0.0405108231525094</v>
      </c>
      <c r="E4032" s="7" t="n">
        <v>26.7344035382839</v>
      </c>
      <c r="F4032" s="7" t="n">
        <v>98.578125</v>
      </c>
    </row>
    <row r="4033" customFormat="false" ht="15.8" hidden="false" customHeight="false" outlineLevel="0" collapsed="false">
      <c r="A4033" s="0" t="s">
        <v>1258</v>
      </c>
      <c r="B4033" s="0" t="s">
        <v>155</v>
      </c>
      <c r="C4033" s="0" t="s">
        <v>736</v>
      </c>
      <c r="D4033" s="0" t="n">
        <v>0.0750416414675059</v>
      </c>
      <c r="E4033" s="7" t="n">
        <v>60.8014098198805</v>
      </c>
      <c r="F4033" s="7" t="n">
        <v>1920.796875</v>
      </c>
    </row>
    <row r="4034" customFormat="false" ht="15.8" hidden="false" customHeight="false" outlineLevel="0" collapsed="false">
      <c r="A4034" s="0" t="s">
        <v>1258</v>
      </c>
      <c r="B4034" s="0" t="s">
        <v>738</v>
      </c>
      <c r="C4034" s="0" t="s">
        <v>738</v>
      </c>
      <c r="D4034" s="0" t="n">
        <v>0.15</v>
      </c>
      <c r="E4034" s="7" t="n">
        <v>20</v>
      </c>
      <c r="F4034" s="7" t="n">
        <v>0</v>
      </c>
    </row>
    <row r="4035" customFormat="false" ht="15.8" hidden="false" customHeight="false" outlineLevel="0" collapsed="false">
      <c r="A4035" s="0" t="s">
        <v>389</v>
      </c>
      <c r="B4035" s="0" t="s">
        <v>155</v>
      </c>
      <c r="C4035" s="0" t="s">
        <v>734</v>
      </c>
      <c r="D4035" s="0" t="n">
        <v>0</v>
      </c>
      <c r="E4035" s="7" t="n">
        <v>0</v>
      </c>
      <c r="F4035" s="7" t="n">
        <v>0</v>
      </c>
    </row>
    <row r="4036" customFormat="false" ht="15.8" hidden="false" customHeight="false" outlineLevel="0" collapsed="false">
      <c r="A4036" s="0" t="s">
        <v>389</v>
      </c>
      <c r="B4036" s="0" t="s">
        <v>239</v>
      </c>
      <c r="C4036" s="0" t="s">
        <v>735</v>
      </c>
      <c r="D4036" s="0" t="n">
        <v>0</v>
      </c>
      <c r="E4036" s="7" t="n">
        <v>0</v>
      </c>
      <c r="F4036" s="7" t="n">
        <v>0</v>
      </c>
    </row>
    <row r="4037" customFormat="false" ht="15.8" hidden="false" customHeight="false" outlineLevel="0" collapsed="false">
      <c r="A4037" s="0" t="s">
        <v>389</v>
      </c>
      <c r="B4037" s="0" t="s">
        <v>155</v>
      </c>
      <c r="C4037" s="0" t="s">
        <v>736</v>
      </c>
      <c r="D4037" s="0" t="n">
        <v>0.131347875111999</v>
      </c>
      <c r="E4037" s="7" t="n">
        <v>157.85714282</v>
      </c>
      <c r="F4037" s="7" t="n">
        <v>2587.9464279625</v>
      </c>
    </row>
    <row r="4038" customFormat="false" ht="15.8" hidden="false" customHeight="false" outlineLevel="0" collapsed="false">
      <c r="A4038" s="0" t="s">
        <v>389</v>
      </c>
      <c r="B4038" s="0" t="s">
        <v>239</v>
      </c>
      <c r="C4038" s="0" t="s">
        <v>737</v>
      </c>
      <c r="D4038" s="0" t="n">
        <v>0.0443648411811316</v>
      </c>
      <c r="E4038" s="7" t="n">
        <v>145.71428568</v>
      </c>
      <c r="F4038" s="7" t="n">
        <v>0</v>
      </c>
    </row>
    <row r="4039" customFormat="false" ht="15.8" hidden="false" customHeight="false" outlineLevel="0" collapsed="false">
      <c r="A4039" s="0" t="s">
        <v>389</v>
      </c>
      <c r="B4039" s="0" t="s">
        <v>155</v>
      </c>
      <c r="C4039" s="0" t="s">
        <v>732</v>
      </c>
      <c r="D4039" s="0" t="n">
        <v>0.583768333831106</v>
      </c>
      <c r="E4039" s="7" t="n">
        <v>308.85714282</v>
      </c>
      <c r="F4039" s="7" t="n">
        <v>2587.9464279625</v>
      </c>
    </row>
    <row r="4040" customFormat="false" ht="15.8" hidden="false" customHeight="false" outlineLevel="0" collapsed="false">
      <c r="A4040" s="0" t="s">
        <v>389</v>
      </c>
      <c r="B4040" s="0" t="s">
        <v>239</v>
      </c>
      <c r="C4040" s="0" t="s">
        <v>733</v>
      </c>
      <c r="D4040" s="0" t="n">
        <v>0.177459364724526</v>
      </c>
      <c r="E4040" s="7" t="n">
        <v>145.71428568</v>
      </c>
      <c r="F4040" s="7" t="n">
        <v>0</v>
      </c>
    </row>
    <row r="4041" customFormat="false" ht="15.8" hidden="false" customHeight="false" outlineLevel="0" collapsed="false">
      <c r="A4041" s="0" t="s">
        <v>389</v>
      </c>
      <c r="B4041" s="0" t="s">
        <v>738</v>
      </c>
      <c r="C4041" s="0" t="s">
        <v>738</v>
      </c>
      <c r="D4041" s="0" t="n">
        <v>0.15</v>
      </c>
      <c r="E4041" s="7" t="n">
        <v>20</v>
      </c>
      <c r="F4041" s="7" t="n">
        <v>0</v>
      </c>
    </row>
    <row r="4042" customFormat="false" ht="15.8" hidden="false" customHeight="false" outlineLevel="0" collapsed="false">
      <c r="A4042" s="0" t="s">
        <v>541</v>
      </c>
      <c r="B4042" s="0" t="s">
        <v>155</v>
      </c>
      <c r="C4042" s="0" t="s">
        <v>734</v>
      </c>
      <c r="D4042" s="0" t="n">
        <v>0</v>
      </c>
      <c r="E4042" s="7" t="n">
        <v>0</v>
      </c>
      <c r="F4042" s="7" t="n">
        <v>0</v>
      </c>
    </row>
    <row r="4043" customFormat="false" ht="15.8" hidden="false" customHeight="false" outlineLevel="0" collapsed="false">
      <c r="A4043" s="0" t="s">
        <v>541</v>
      </c>
      <c r="B4043" s="0" t="s">
        <v>239</v>
      </c>
      <c r="C4043" s="0" t="s">
        <v>735</v>
      </c>
      <c r="D4043" s="0" t="n">
        <v>0</v>
      </c>
      <c r="E4043" s="7" t="n">
        <v>0</v>
      </c>
      <c r="F4043" s="7" t="n">
        <v>0</v>
      </c>
    </row>
    <row r="4044" customFormat="false" ht="15.8" hidden="false" customHeight="false" outlineLevel="0" collapsed="false">
      <c r="A4044" s="0" t="s">
        <v>541</v>
      </c>
      <c r="B4044" s="0" t="s">
        <v>155</v>
      </c>
      <c r="C4044" s="0" t="s">
        <v>736</v>
      </c>
      <c r="D4044" s="0" t="n">
        <v>0.116335493230615</v>
      </c>
      <c r="E4044" s="7" t="n">
        <v>157.85714282</v>
      </c>
      <c r="F4044" s="7" t="n">
        <v>2587.9464279625</v>
      </c>
    </row>
    <row r="4045" customFormat="false" ht="15.8" hidden="false" customHeight="false" outlineLevel="0" collapsed="false">
      <c r="A4045" s="0" t="s">
        <v>541</v>
      </c>
      <c r="B4045" s="0" t="s">
        <v>239</v>
      </c>
      <c r="C4045" s="0" t="s">
        <v>737</v>
      </c>
      <c r="D4045" s="0" t="n">
        <v>0</v>
      </c>
      <c r="E4045" s="7" t="n">
        <v>0</v>
      </c>
      <c r="F4045" s="7" t="n">
        <v>0</v>
      </c>
    </row>
    <row r="4046" customFormat="false" ht="15.8" hidden="false" customHeight="false" outlineLevel="0" collapsed="false">
      <c r="A4046" s="0" t="s">
        <v>541</v>
      </c>
      <c r="B4046" s="0" t="s">
        <v>155</v>
      </c>
      <c r="C4046" s="0" t="s">
        <v>732</v>
      </c>
      <c r="D4046" s="0" t="n">
        <v>0.517046636580513</v>
      </c>
      <c r="E4046" s="7" t="n">
        <v>308.85714282</v>
      </c>
      <c r="F4046" s="7" t="n">
        <v>2587.9464279625</v>
      </c>
    </row>
    <row r="4047" customFormat="false" ht="15.8" hidden="false" customHeight="false" outlineLevel="0" collapsed="false">
      <c r="A4047" s="0" t="s">
        <v>541</v>
      </c>
      <c r="B4047" s="0" t="s">
        <v>239</v>
      </c>
      <c r="C4047" s="0" t="s">
        <v>733</v>
      </c>
      <c r="D4047" s="0" t="n">
        <v>0</v>
      </c>
      <c r="E4047" s="7" t="n">
        <v>0</v>
      </c>
      <c r="F4047" s="7" t="n">
        <v>0</v>
      </c>
    </row>
    <row r="4048" customFormat="false" ht="15.8" hidden="false" customHeight="false" outlineLevel="0" collapsed="false">
      <c r="A4048" s="0" t="s">
        <v>541</v>
      </c>
      <c r="B4048" s="0" t="s">
        <v>738</v>
      </c>
      <c r="C4048" s="0" t="s">
        <v>738</v>
      </c>
      <c r="D4048" s="0" t="n">
        <v>0.15</v>
      </c>
      <c r="E4048" s="7" t="n">
        <v>20</v>
      </c>
      <c r="F4048" s="7" t="n">
        <v>0</v>
      </c>
    </row>
    <row r="4049" customFormat="false" ht="15.8" hidden="false" customHeight="false" outlineLevel="0" collapsed="false">
      <c r="A4049" s="0" t="s">
        <v>688</v>
      </c>
      <c r="B4049" s="0" t="s">
        <v>155</v>
      </c>
      <c r="C4049" s="0" t="s">
        <v>734</v>
      </c>
      <c r="D4049" s="0" t="n">
        <v>0</v>
      </c>
      <c r="E4049" s="7" t="n">
        <v>0</v>
      </c>
      <c r="F4049" s="7" t="n">
        <v>0</v>
      </c>
    </row>
    <row r="4050" customFormat="false" ht="15.8" hidden="false" customHeight="false" outlineLevel="0" collapsed="false">
      <c r="A4050" s="0" t="s">
        <v>688</v>
      </c>
      <c r="B4050" s="0" t="s">
        <v>239</v>
      </c>
      <c r="C4050" s="0" t="s">
        <v>735</v>
      </c>
      <c r="D4050" s="0" t="n">
        <v>0</v>
      </c>
      <c r="E4050" s="7" t="n">
        <v>0</v>
      </c>
      <c r="F4050" s="7" t="n">
        <v>0</v>
      </c>
    </row>
    <row r="4051" customFormat="false" ht="15.8" hidden="false" customHeight="false" outlineLevel="0" collapsed="false">
      <c r="A4051" s="0" t="s">
        <v>688</v>
      </c>
      <c r="B4051" s="0" t="s">
        <v>155</v>
      </c>
      <c r="C4051" s="0" t="s">
        <v>736</v>
      </c>
      <c r="D4051" s="0" t="n">
        <v>0.140299858267314</v>
      </c>
      <c r="E4051" s="7" t="n">
        <v>157.85714282</v>
      </c>
      <c r="F4051" s="7" t="n">
        <v>2587.9464279625</v>
      </c>
    </row>
    <row r="4052" customFormat="false" ht="15.8" hidden="false" customHeight="false" outlineLevel="0" collapsed="false">
      <c r="A4052" s="0" t="s">
        <v>688</v>
      </c>
      <c r="B4052" s="0" t="s">
        <v>239</v>
      </c>
      <c r="C4052" s="0" t="s">
        <v>737</v>
      </c>
      <c r="D4052" s="0" t="n">
        <v>0.100622022344258</v>
      </c>
      <c r="E4052" s="7" t="n">
        <v>145.71428568</v>
      </c>
      <c r="F4052" s="7" t="n">
        <v>0</v>
      </c>
    </row>
    <row r="4053" customFormat="false" ht="15.8" hidden="false" customHeight="false" outlineLevel="0" collapsed="false">
      <c r="A4053" s="0" t="s">
        <v>688</v>
      </c>
      <c r="B4053" s="0" t="s">
        <v>155</v>
      </c>
      <c r="C4053" s="0" t="s">
        <v>732</v>
      </c>
      <c r="D4053" s="0" t="n">
        <v>0.623554925632505</v>
      </c>
      <c r="E4053" s="7" t="n">
        <v>308.85714282</v>
      </c>
      <c r="F4053" s="7" t="n">
        <v>2587.9464279625</v>
      </c>
    </row>
    <row r="4054" customFormat="false" ht="15.8" hidden="false" customHeight="false" outlineLevel="0" collapsed="false">
      <c r="A4054" s="0" t="s">
        <v>688</v>
      </c>
      <c r="B4054" s="0" t="s">
        <v>239</v>
      </c>
      <c r="C4054" s="0" t="s">
        <v>733</v>
      </c>
      <c r="D4054" s="0" t="n">
        <v>0.402488089377032</v>
      </c>
      <c r="E4054" s="7" t="n">
        <v>210.71428568</v>
      </c>
      <c r="F4054" s="7" t="n">
        <v>0</v>
      </c>
    </row>
    <row r="4055" customFormat="false" ht="15.8" hidden="false" customHeight="false" outlineLevel="0" collapsed="false">
      <c r="A4055" s="0" t="s">
        <v>688</v>
      </c>
      <c r="B4055" s="0" t="s">
        <v>738</v>
      </c>
      <c r="C4055" s="0" t="s">
        <v>738</v>
      </c>
      <c r="D4055" s="0" t="n">
        <v>0.15</v>
      </c>
      <c r="E4055" s="7" t="n">
        <v>20</v>
      </c>
      <c r="F4055" s="7" t="n">
        <v>0</v>
      </c>
    </row>
    <row r="4056" customFormat="false" ht="15.8" hidden="false" customHeight="false" outlineLevel="0" collapsed="false">
      <c r="A4056" s="0" t="s">
        <v>1259</v>
      </c>
      <c r="B4056" s="0" t="s">
        <v>155</v>
      </c>
      <c r="C4056" s="0" t="s">
        <v>732</v>
      </c>
      <c r="D4056" s="0" t="n">
        <v>0.372801065753694</v>
      </c>
      <c r="E4056" s="7" t="n">
        <v>160.973655152491</v>
      </c>
      <c r="F4056" s="7" t="n">
        <v>2587.9464279625</v>
      </c>
    </row>
    <row r="4057" customFormat="false" ht="15.8" hidden="false" customHeight="false" outlineLevel="0" collapsed="false">
      <c r="A4057" s="0" t="s">
        <v>1259</v>
      </c>
      <c r="B4057" s="0" t="s">
        <v>155</v>
      </c>
      <c r="C4057" s="0" t="s">
        <v>734</v>
      </c>
      <c r="D4057" s="0" t="n">
        <v>0.0405108231525094</v>
      </c>
      <c r="E4057" s="7" t="n">
        <v>26.7344035382839</v>
      </c>
      <c r="F4057" s="7" t="n">
        <v>0</v>
      </c>
    </row>
    <row r="4058" customFormat="false" ht="15.8" hidden="false" customHeight="false" outlineLevel="0" collapsed="false">
      <c r="A4058" s="0" t="s">
        <v>1259</v>
      </c>
      <c r="B4058" s="0" t="s">
        <v>155</v>
      </c>
      <c r="C4058" s="0" t="s">
        <v>736</v>
      </c>
      <c r="D4058" s="0" t="n">
        <v>0.0750416414675059</v>
      </c>
      <c r="E4058" s="7" t="n">
        <v>60.8014098198805</v>
      </c>
      <c r="F4058" s="7" t="n">
        <v>2587.9464279625</v>
      </c>
    </row>
    <row r="4059" customFormat="false" ht="15.8" hidden="false" customHeight="false" outlineLevel="0" collapsed="false">
      <c r="A4059" s="0" t="s">
        <v>1259</v>
      </c>
      <c r="B4059" s="0" t="s">
        <v>738</v>
      </c>
      <c r="C4059" s="0" t="s">
        <v>738</v>
      </c>
      <c r="D4059" s="0" t="n">
        <v>0.15</v>
      </c>
      <c r="E4059" s="7" t="n">
        <v>20</v>
      </c>
      <c r="F4059" s="7" t="n">
        <v>0</v>
      </c>
    </row>
    <row r="4060" customFormat="false" ht="15.8" hidden="false" customHeight="false" outlineLevel="0" collapsed="false">
      <c r="A4060" s="0" t="s">
        <v>1260</v>
      </c>
      <c r="B4060" s="0" t="s">
        <v>155</v>
      </c>
      <c r="C4060" s="0" t="s">
        <v>732</v>
      </c>
      <c r="D4060" s="0" t="n">
        <v>0.372801065753694</v>
      </c>
      <c r="E4060" s="7" t="n">
        <v>160.973655152491</v>
      </c>
      <c r="F4060" s="7" t="n">
        <v>2587.9464279625</v>
      </c>
    </row>
    <row r="4061" customFormat="false" ht="15.8" hidden="false" customHeight="false" outlineLevel="0" collapsed="false">
      <c r="A4061" s="0" t="s">
        <v>1260</v>
      </c>
      <c r="B4061" s="0" t="s">
        <v>155</v>
      </c>
      <c r="C4061" s="0" t="s">
        <v>734</v>
      </c>
      <c r="D4061" s="0" t="n">
        <v>0.0405108231525094</v>
      </c>
      <c r="E4061" s="7" t="n">
        <v>26.7344035382839</v>
      </c>
      <c r="F4061" s="7" t="n">
        <v>0</v>
      </c>
    </row>
    <row r="4062" customFormat="false" ht="15.8" hidden="false" customHeight="false" outlineLevel="0" collapsed="false">
      <c r="A4062" s="0" t="s">
        <v>1260</v>
      </c>
      <c r="B4062" s="0" t="s">
        <v>155</v>
      </c>
      <c r="C4062" s="0" t="s">
        <v>736</v>
      </c>
      <c r="D4062" s="0" t="n">
        <v>0.0750416414675059</v>
      </c>
      <c r="E4062" s="7" t="n">
        <v>60.8014098198805</v>
      </c>
      <c r="F4062" s="7" t="n">
        <v>2587.9464279625</v>
      </c>
    </row>
    <row r="4063" customFormat="false" ht="15.8" hidden="false" customHeight="false" outlineLevel="0" collapsed="false">
      <c r="A4063" s="0" t="s">
        <v>1260</v>
      </c>
      <c r="B4063" s="0" t="s">
        <v>738</v>
      </c>
      <c r="C4063" s="0" t="s">
        <v>738</v>
      </c>
      <c r="D4063" s="0" t="n">
        <v>0.15</v>
      </c>
      <c r="E4063" s="7" t="n">
        <v>20</v>
      </c>
      <c r="F4063" s="7" t="n">
        <v>0</v>
      </c>
    </row>
    <row r="4064" customFormat="false" ht="15.8" hidden="false" customHeight="false" outlineLevel="0" collapsed="false">
      <c r="A4064" s="0" t="s">
        <v>1261</v>
      </c>
      <c r="B4064" s="0" t="s">
        <v>155</v>
      </c>
      <c r="C4064" s="0" t="s">
        <v>732</v>
      </c>
      <c r="D4064" s="0" t="n">
        <v>0.372801065753694</v>
      </c>
      <c r="E4064" s="7" t="n">
        <v>160.973655152491</v>
      </c>
      <c r="F4064" s="7" t="n">
        <v>2587.9464279625</v>
      </c>
    </row>
    <row r="4065" customFormat="false" ht="15.8" hidden="false" customHeight="false" outlineLevel="0" collapsed="false">
      <c r="A4065" s="0" t="s">
        <v>1261</v>
      </c>
      <c r="B4065" s="0" t="s">
        <v>155</v>
      </c>
      <c r="C4065" s="0" t="s">
        <v>734</v>
      </c>
      <c r="D4065" s="0" t="n">
        <v>0.0405108231525094</v>
      </c>
      <c r="E4065" s="7" t="n">
        <v>26.7344035382839</v>
      </c>
      <c r="F4065" s="7" t="n">
        <v>0</v>
      </c>
    </row>
    <row r="4066" customFormat="false" ht="15.8" hidden="false" customHeight="false" outlineLevel="0" collapsed="false">
      <c r="A4066" s="0" t="s">
        <v>1261</v>
      </c>
      <c r="B4066" s="0" t="s">
        <v>155</v>
      </c>
      <c r="C4066" s="0" t="s">
        <v>736</v>
      </c>
      <c r="D4066" s="0" t="n">
        <v>0.0750416414675059</v>
      </c>
      <c r="E4066" s="7" t="n">
        <v>60.8014098198805</v>
      </c>
      <c r="F4066" s="7" t="n">
        <v>2587.9464279625</v>
      </c>
    </row>
    <row r="4067" customFormat="false" ht="15.8" hidden="false" customHeight="false" outlineLevel="0" collapsed="false">
      <c r="A4067" s="0" t="s">
        <v>1261</v>
      </c>
      <c r="B4067" s="0" t="s">
        <v>738</v>
      </c>
      <c r="C4067" s="0" t="s">
        <v>738</v>
      </c>
      <c r="D4067" s="0" t="n">
        <v>0.15</v>
      </c>
      <c r="E4067" s="7" t="n">
        <v>20</v>
      </c>
      <c r="F4067" s="7" t="n">
        <v>0</v>
      </c>
    </row>
    <row r="4068" customFormat="false" ht="15.8" hidden="false" customHeight="false" outlineLevel="0" collapsed="false">
      <c r="A4068" s="0" t="s">
        <v>1262</v>
      </c>
      <c r="B4068" s="0" t="s">
        <v>155</v>
      </c>
      <c r="C4068" s="0" t="s">
        <v>732</v>
      </c>
      <c r="D4068" s="0" t="n">
        <v>0.372801065753694</v>
      </c>
      <c r="E4068" s="7" t="n">
        <v>160.973655152491</v>
      </c>
      <c r="F4068" s="7" t="n">
        <v>2587.9464279625</v>
      </c>
    </row>
    <row r="4069" customFormat="false" ht="15.8" hidden="false" customHeight="false" outlineLevel="0" collapsed="false">
      <c r="A4069" s="0" t="s">
        <v>1262</v>
      </c>
      <c r="B4069" s="0" t="s">
        <v>155</v>
      </c>
      <c r="C4069" s="0" t="s">
        <v>734</v>
      </c>
      <c r="D4069" s="0" t="n">
        <v>0.0405108231525094</v>
      </c>
      <c r="E4069" s="7" t="n">
        <v>26.7344035382839</v>
      </c>
      <c r="F4069" s="7" t="n">
        <v>0</v>
      </c>
    </row>
    <row r="4070" customFormat="false" ht="15.8" hidden="false" customHeight="false" outlineLevel="0" collapsed="false">
      <c r="A4070" s="0" t="s">
        <v>1262</v>
      </c>
      <c r="B4070" s="0" t="s">
        <v>155</v>
      </c>
      <c r="C4070" s="0" t="s">
        <v>736</v>
      </c>
      <c r="D4070" s="0" t="n">
        <v>0.0750416414675059</v>
      </c>
      <c r="E4070" s="7" t="n">
        <v>60.8014098198805</v>
      </c>
      <c r="F4070" s="7" t="n">
        <v>2587.9464279625</v>
      </c>
    </row>
    <row r="4071" customFormat="false" ht="15.8" hidden="false" customHeight="false" outlineLevel="0" collapsed="false">
      <c r="A4071" s="0" t="s">
        <v>1262</v>
      </c>
      <c r="B4071" s="0" t="s">
        <v>738</v>
      </c>
      <c r="C4071" s="0" t="s">
        <v>738</v>
      </c>
      <c r="D4071" s="0" t="n">
        <v>0.15</v>
      </c>
      <c r="E4071" s="7" t="n">
        <v>20</v>
      </c>
      <c r="F4071" s="7" t="n">
        <v>0</v>
      </c>
    </row>
    <row r="4072" customFormat="false" ht="15.8" hidden="false" customHeight="false" outlineLevel="0" collapsed="false">
      <c r="A4072" s="0" t="s">
        <v>1263</v>
      </c>
      <c r="B4072" s="0" t="s">
        <v>155</v>
      </c>
      <c r="C4072" s="0" t="s">
        <v>732</v>
      </c>
      <c r="D4072" s="0" t="n">
        <v>0.372801065753694</v>
      </c>
      <c r="E4072" s="7" t="n">
        <v>160.973655152491</v>
      </c>
      <c r="F4072" s="7" t="n">
        <v>2587.9464279625</v>
      </c>
    </row>
    <row r="4073" customFormat="false" ht="15.8" hidden="false" customHeight="false" outlineLevel="0" collapsed="false">
      <c r="A4073" s="0" t="s">
        <v>1263</v>
      </c>
      <c r="B4073" s="0" t="s">
        <v>155</v>
      </c>
      <c r="C4073" s="0" t="s">
        <v>734</v>
      </c>
      <c r="D4073" s="0" t="n">
        <v>0.0405108231525094</v>
      </c>
      <c r="E4073" s="7" t="n">
        <v>26.7344035382839</v>
      </c>
      <c r="F4073" s="7" t="n">
        <v>0</v>
      </c>
    </row>
    <row r="4074" customFormat="false" ht="15.8" hidden="false" customHeight="false" outlineLevel="0" collapsed="false">
      <c r="A4074" s="0" t="s">
        <v>1263</v>
      </c>
      <c r="B4074" s="0" t="s">
        <v>155</v>
      </c>
      <c r="C4074" s="0" t="s">
        <v>736</v>
      </c>
      <c r="D4074" s="0" t="n">
        <v>0.0750416414675059</v>
      </c>
      <c r="E4074" s="7" t="n">
        <v>60.8014098198805</v>
      </c>
      <c r="F4074" s="7" t="n">
        <v>2587.9464279625</v>
      </c>
    </row>
    <row r="4075" customFormat="false" ht="15.8" hidden="false" customHeight="false" outlineLevel="0" collapsed="false">
      <c r="A4075" s="0" t="s">
        <v>1263</v>
      </c>
      <c r="B4075" s="0" t="s">
        <v>738</v>
      </c>
      <c r="C4075" s="0" t="s">
        <v>738</v>
      </c>
      <c r="D4075" s="0" t="n">
        <v>0.15</v>
      </c>
      <c r="E4075" s="7" t="n">
        <v>20</v>
      </c>
      <c r="F4075" s="7" t="n">
        <v>0</v>
      </c>
    </row>
    <row r="4076" customFormat="false" ht="15.8" hidden="false" customHeight="false" outlineLevel="0" collapsed="false">
      <c r="A4076" s="0" t="s">
        <v>403</v>
      </c>
      <c r="B4076" s="0" t="s">
        <v>155</v>
      </c>
      <c r="C4076" s="0" t="s">
        <v>734</v>
      </c>
      <c r="D4076" s="0" t="n">
        <v>0.0837250649831619</v>
      </c>
      <c r="E4076" s="7" t="n">
        <v>74.913717355456</v>
      </c>
      <c r="F4076" s="7" t="n">
        <v>365.229198227359</v>
      </c>
    </row>
    <row r="4077" customFormat="false" ht="15.8" hidden="false" customHeight="false" outlineLevel="0" collapsed="false">
      <c r="A4077" s="0" t="s">
        <v>403</v>
      </c>
      <c r="B4077" s="0" t="s">
        <v>239</v>
      </c>
      <c r="C4077" s="0" t="s">
        <v>735</v>
      </c>
      <c r="D4077" s="0" t="n">
        <v>0.0503704334557675</v>
      </c>
      <c r="E4077" s="7" t="n">
        <v>83.0808572521276</v>
      </c>
      <c r="F4077" s="7" t="n">
        <v>323.248840670378</v>
      </c>
    </row>
    <row r="4078" customFormat="false" ht="15.8" hidden="false" customHeight="false" outlineLevel="0" collapsed="false">
      <c r="A4078" s="0" t="s">
        <v>403</v>
      </c>
      <c r="B4078" s="0" t="s">
        <v>155</v>
      </c>
      <c r="C4078" s="0" t="s">
        <v>736</v>
      </c>
      <c r="D4078" s="0" t="n">
        <v>0.141761275249573</v>
      </c>
      <c r="E4078" s="7" t="n">
        <v>99.7244948869191</v>
      </c>
      <c r="F4078" s="7" t="n">
        <v>976.616147942605</v>
      </c>
    </row>
    <row r="4079" customFormat="false" ht="15.8" hidden="false" customHeight="false" outlineLevel="0" collapsed="false">
      <c r="A4079" s="0" t="s">
        <v>403</v>
      </c>
      <c r="B4079" s="0" t="s">
        <v>239</v>
      </c>
      <c r="C4079" s="0" t="s">
        <v>737</v>
      </c>
      <c r="D4079" s="0" t="n">
        <v>0.093070653975029</v>
      </c>
      <c r="E4079" s="7" t="n">
        <v>96.1231383256027</v>
      </c>
      <c r="F4079" s="7" t="n">
        <v>332.064053436335</v>
      </c>
    </row>
    <row r="4080" customFormat="false" ht="15.8" hidden="false" customHeight="false" outlineLevel="0" collapsed="false">
      <c r="A4080" s="0" t="s">
        <v>403</v>
      </c>
      <c r="B4080" s="0" t="s">
        <v>155</v>
      </c>
      <c r="C4080" s="0" t="s">
        <v>732</v>
      </c>
      <c r="D4080" s="0" t="n">
        <v>0.496679072137709</v>
      </c>
      <c r="E4080" s="7" t="n">
        <v>201.803119428689</v>
      </c>
      <c r="F4080" s="7" t="n">
        <v>2232.0968967477</v>
      </c>
    </row>
    <row r="4081" customFormat="false" ht="15.8" hidden="false" customHeight="false" outlineLevel="0" collapsed="false">
      <c r="A4081" s="0" t="s">
        <v>403</v>
      </c>
      <c r="B4081" s="0" t="s">
        <v>239</v>
      </c>
      <c r="C4081" s="0" t="s">
        <v>733</v>
      </c>
      <c r="D4081" s="0" t="n">
        <v>0.341776229330308</v>
      </c>
      <c r="E4081" s="7" t="n">
        <v>119.603790914504</v>
      </c>
      <c r="F4081" s="7" t="n">
        <v>682.683218193984</v>
      </c>
    </row>
    <row r="4082" customFormat="false" ht="15.8" hidden="false" customHeight="false" outlineLevel="0" collapsed="false">
      <c r="A4082" s="0" t="s">
        <v>403</v>
      </c>
      <c r="B4082" s="0" t="s">
        <v>738</v>
      </c>
      <c r="C4082" s="0" t="s">
        <v>738</v>
      </c>
      <c r="D4082" s="0" t="n">
        <v>0.150000000000002</v>
      </c>
      <c r="E4082" s="7" t="n">
        <v>20</v>
      </c>
      <c r="F4082" s="7" t="n">
        <v>0</v>
      </c>
    </row>
    <row r="4083" customFormat="false" ht="15.8" hidden="false" customHeight="false" outlineLevel="0" collapsed="false">
      <c r="A4083" s="0" t="s">
        <v>548</v>
      </c>
      <c r="B4083" s="0" t="s">
        <v>155</v>
      </c>
      <c r="C4083" s="0" t="s">
        <v>734</v>
      </c>
      <c r="D4083" s="0" t="n">
        <v>0.0837250649831619</v>
      </c>
      <c r="E4083" s="7" t="n">
        <v>74.913717355456</v>
      </c>
      <c r="F4083" s="7" t="n">
        <v>365.229198227359</v>
      </c>
    </row>
    <row r="4084" customFormat="false" ht="15.8" hidden="false" customHeight="false" outlineLevel="0" collapsed="false">
      <c r="A4084" s="0" t="s">
        <v>548</v>
      </c>
      <c r="B4084" s="0" t="s">
        <v>239</v>
      </c>
      <c r="C4084" s="0" t="s">
        <v>735</v>
      </c>
      <c r="D4084" s="0" t="n">
        <v>0.0503704334557675</v>
      </c>
      <c r="E4084" s="7" t="n">
        <v>83.0808572521276</v>
      </c>
      <c r="F4084" s="7" t="n">
        <v>323.248840670378</v>
      </c>
    </row>
    <row r="4085" customFormat="false" ht="15.8" hidden="false" customHeight="false" outlineLevel="0" collapsed="false">
      <c r="A4085" s="0" t="s">
        <v>548</v>
      </c>
      <c r="B4085" s="0" t="s">
        <v>155</v>
      </c>
      <c r="C4085" s="0" t="s">
        <v>736</v>
      </c>
      <c r="D4085" s="0" t="n">
        <v>0.141761275249573</v>
      </c>
      <c r="E4085" s="7" t="n">
        <v>99.7244948869191</v>
      </c>
      <c r="F4085" s="7" t="n">
        <v>976.616147942605</v>
      </c>
    </row>
    <row r="4086" customFormat="false" ht="15.8" hidden="false" customHeight="false" outlineLevel="0" collapsed="false">
      <c r="A4086" s="0" t="s">
        <v>548</v>
      </c>
      <c r="B4086" s="0" t="s">
        <v>239</v>
      </c>
      <c r="C4086" s="0" t="s">
        <v>737</v>
      </c>
      <c r="D4086" s="0" t="n">
        <v>0.093070653975029</v>
      </c>
      <c r="E4086" s="7" t="n">
        <v>96.1231383256027</v>
      </c>
      <c r="F4086" s="7" t="n">
        <v>332.064053436335</v>
      </c>
    </row>
    <row r="4087" customFormat="false" ht="15.8" hidden="false" customHeight="false" outlineLevel="0" collapsed="false">
      <c r="A4087" s="0" t="s">
        <v>548</v>
      </c>
      <c r="B4087" s="0" t="s">
        <v>155</v>
      </c>
      <c r="C4087" s="0" t="s">
        <v>732</v>
      </c>
      <c r="D4087" s="0" t="n">
        <v>0.496679072137709</v>
      </c>
      <c r="E4087" s="7" t="n">
        <v>201.803119428689</v>
      </c>
      <c r="F4087" s="7" t="n">
        <v>2232.0968967477</v>
      </c>
    </row>
    <row r="4088" customFormat="false" ht="15.8" hidden="false" customHeight="false" outlineLevel="0" collapsed="false">
      <c r="A4088" s="0" t="s">
        <v>548</v>
      </c>
      <c r="B4088" s="0" t="s">
        <v>239</v>
      </c>
      <c r="C4088" s="0" t="s">
        <v>733</v>
      </c>
      <c r="D4088" s="0" t="n">
        <v>0.341776229330308</v>
      </c>
      <c r="E4088" s="7" t="n">
        <v>119.603790914504</v>
      </c>
      <c r="F4088" s="7" t="n">
        <v>682.683218193984</v>
      </c>
    </row>
    <row r="4089" customFormat="false" ht="15.8" hidden="false" customHeight="false" outlineLevel="0" collapsed="false">
      <c r="A4089" s="0" t="s">
        <v>548</v>
      </c>
      <c r="B4089" s="0" t="s">
        <v>738</v>
      </c>
      <c r="C4089" s="0" t="s">
        <v>738</v>
      </c>
      <c r="D4089" s="0" t="n">
        <v>0.150000000000002</v>
      </c>
      <c r="E4089" s="7" t="n">
        <v>20</v>
      </c>
      <c r="F4089" s="7" t="n">
        <v>0</v>
      </c>
    </row>
    <row r="4090" customFormat="false" ht="15.8" hidden="false" customHeight="false" outlineLevel="0" collapsed="false">
      <c r="A4090" s="0" t="s">
        <v>695</v>
      </c>
      <c r="B4090" s="0" t="s">
        <v>155</v>
      </c>
      <c r="C4090" s="0" t="s">
        <v>734</v>
      </c>
      <c r="D4090" s="0" t="n">
        <v>0.0837250649831619</v>
      </c>
      <c r="E4090" s="7" t="n">
        <v>74.913717355456</v>
      </c>
      <c r="F4090" s="7" t="n">
        <v>365.229198227359</v>
      </c>
    </row>
    <row r="4091" customFormat="false" ht="15.8" hidden="false" customHeight="false" outlineLevel="0" collapsed="false">
      <c r="A4091" s="0" t="s">
        <v>695</v>
      </c>
      <c r="B4091" s="0" t="s">
        <v>239</v>
      </c>
      <c r="C4091" s="0" t="s">
        <v>735</v>
      </c>
      <c r="D4091" s="0" t="n">
        <v>0.0503704334557675</v>
      </c>
      <c r="E4091" s="7" t="n">
        <v>83.0808572521276</v>
      </c>
      <c r="F4091" s="7" t="n">
        <v>323.248840670378</v>
      </c>
    </row>
    <row r="4092" customFormat="false" ht="15.8" hidden="false" customHeight="false" outlineLevel="0" collapsed="false">
      <c r="A4092" s="0" t="s">
        <v>695</v>
      </c>
      <c r="B4092" s="0" t="s">
        <v>155</v>
      </c>
      <c r="C4092" s="0" t="s">
        <v>736</v>
      </c>
      <c r="D4092" s="0" t="n">
        <v>0.141761275249573</v>
      </c>
      <c r="E4092" s="7" t="n">
        <v>99.7244948869191</v>
      </c>
      <c r="F4092" s="7" t="n">
        <v>976.616147942605</v>
      </c>
    </row>
    <row r="4093" customFormat="false" ht="15.8" hidden="false" customHeight="false" outlineLevel="0" collapsed="false">
      <c r="A4093" s="0" t="s">
        <v>695</v>
      </c>
      <c r="B4093" s="0" t="s">
        <v>239</v>
      </c>
      <c r="C4093" s="0" t="s">
        <v>737</v>
      </c>
      <c r="D4093" s="0" t="n">
        <v>0.093070653975029</v>
      </c>
      <c r="E4093" s="7" t="n">
        <v>96.1231383256027</v>
      </c>
      <c r="F4093" s="7" t="n">
        <v>332.064053436335</v>
      </c>
    </row>
    <row r="4094" customFormat="false" ht="15.8" hidden="false" customHeight="false" outlineLevel="0" collapsed="false">
      <c r="A4094" s="0" t="s">
        <v>695</v>
      </c>
      <c r="B4094" s="0" t="s">
        <v>155</v>
      </c>
      <c r="C4094" s="0" t="s">
        <v>732</v>
      </c>
      <c r="D4094" s="0" t="n">
        <v>0.496679072137709</v>
      </c>
      <c r="E4094" s="7" t="n">
        <v>201.803119428689</v>
      </c>
      <c r="F4094" s="7" t="n">
        <v>2232.0968967477</v>
      </c>
    </row>
    <row r="4095" customFormat="false" ht="15.8" hidden="false" customHeight="false" outlineLevel="0" collapsed="false">
      <c r="A4095" s="0" t="s">
        <v>695</v>
      </c>
      <c r="B4095" s="0" t="s">
        <v>239</v>
      </c>
      <c r="C4095" s="0" t="s">
        <v>733</v>
      </c>
      <c r="D4095" s="0" t="n">
        <v>0.341776229330308</v>
      </c>
      <c r="E4095" s="7" t="n">
        <v>119.603790914504</v>
      </c>
      <c r="F4095" s="7" t="n">
        <v>682.683218193984</v>
      </c>
    </row>
    <row r="4096" customFormat="false" ht="15.8" hidden="false" customHeight="false" outlineLevel="0" collapsed="false">
      <c r="A4096" s="0" t="s">
        <v>695</v>
      </c>
      <c r="B4096" s="0" t="s">
        <v>738</v>
      </c>
      <c r="C4096" s="0" t="s">
        <v>738</v>
      </c>
      <c r="D4096" s="0" t="n">
        <v>0.150000000000002</v>
      </c>
      <c r="E4096" s="7" t="n">
        <v>20</v>
      </c>
      <c r="F4096" s="7" t="n">
        <v>0</v>
      </c>
    </row>
    <row r="4097" customFormat="false" ht="15.8" hidden="false" customHeight="false" outlineLevel="0" collapsed="false">
      <c r="A4097" s="0" t="s">
        <v>1264</v>
      </c>
      <c r="B4097" s="0" t="s">
        <v>155</v>
      </c>
      <c r="C4097" s="0" t="s">
        <v>734</v>
      </c>
      <c r="D4097" s="0" t="n">
        <v>0.0837250649831619</v>
      </c>
      <c r="E4097" s="7" t="n">
        <v>74.913717355456</v>
      </c>
      <c r="F4097" s="7" t="n">
        <v>365.229198227359</v>
      </c>
    </row>
    <row r="4098" customFormat="false" ht="15.8" hidden="false" customHeight="false" outlineLevel="0" collapsed="false">
      <c r="A4098" s="0" t="s">
        <v>1264</v>
      </c>
      <c r="B4098" s="0" t="s">
        <v>239</v>
      </c>
      <c r="C4098" s="0" t="s">
        <v>735</v>
      </c>
      <c r="D4098" s="0" t="n">
        <v>0.0503704334557675</v>
      </c>
      <c r="E4098" s="7" t="n">
        <v>83.0808572521276</v>
      </c>
      <c r="F4098" s="7" t="n">
        <v>323.248840670378</v>
      </c>
    </row>
    <row r="4099" customFormat="false" ht="15.8" hidden="false" customHeight="false" outlineLevel="0" collapsed="false">
      <c r="A4099" s="0" t="s">
        <v>1264</v>
      </c>
      <c r="B4099" s="0" t="s">
        <v>155</v>
      </c>
      <c r="C4099" s="0" t="s">
        <v>736</v>
      </c>
      <c r="D4099" s="0" t="n">
        <v>0.141761275249573</v>
      </c>
      <c r="E4099" s="7" t="n">
        <v>99.7244948869191</v>
      </c>
      <c r="F4099" s="7" t="n">
        <v>976.616147942605</v>
      </c>
    </row>
    <row r="4100" customFormat="false" ht="15.8" hidden="false" customHeight="false" outlineLevel="0" collapsed="false">
      <c r="A4100" s="0" t="s">
        <v>1264</v>
      </c>
      <c r="B4100" s="0" t="s">
        <v>239</v>
      </c>
      <c r="C4100" s="0" t="s">
        <v>737</v>
      </c>
      <c r="D4100" s="0" t="n">
        <v>0.093070653975029</v>
      </c>
      <c r="E4100" s="7" t="n">
        <v>96.1231383256027</v>
      </c>
      <c r="F4100" s="7" t="n">
        <v>332.064053436335</v>
      </c>
    </row>
    <row r="4101" customFormat="false" ht="15.8" hidden="false" customHeight="false" outlineLevel="0" collapsed="false">
      <c r="A4101" s="0" t="s">
        <v>1264</v>
      </c>
      <c r="B4101" s="0" t="s">
        <v>155</v>
      </c>
      <c r="C4101" s="0" t="s">
        <v>732</v>
      </c>
      <c r="D4101" s="0" t="n">
        <v>0.496679072137709</v>
      </c>
      <c r="E4101" s="7" t="n">
        <v>201.803119428689</v>
      </c>
      <c r="F4101" s="7" t="n">
        <v>2232.0968967477</v>
      </c>
    </row>
    <row r="4102" customFormat="false" ht="15.8" hidden="false" customHeight="false" outlineLevel="0" collapsed="false">
      <c r="A4102" s="0" t="s">
        <v>1264</v>
      </c>
      <c r="B4102" s="0" t="s">
        <v>239</v>
      </c>
      <c r="C4102" s="0" t="s">
        <v>733</v>
      </c>
      <c r="D4102" s="0" t="n">
        <v>0.341776229330308</v>
      </c>
      <c r="E4102" s="7" t="n">
        <v>119.603790914504</v>
      </c>
      <c r="F4102" s="7" t="n">
        <v>682.683218193984</v>
      </c>
    </row>
    <row r="4103" customFormat="false" ht="15.8" hidden="false" customHeight="false" outlineLevel="0" collapsed="false">
      <c r="A4103" s="0" t="s">
        <v>1264</v>
      </c>
      <c r="B4103" s="0" t="s">
        <v>738</v>
      </c>
      <c r="C4103" s="0" t="s">
        <v>738</v>
      </c>
      <c r="D4103" s="0" t="n">
        <v>0.150000000000002</v>
      </c>
      <c r="E4103" s="7" t="n">
        <v>20</v>
      </c>
      <c r="F4103" s="7" t="n">
        <v>0</v>
      </c>
    </row>
    <row r="4104" customFormat="false" ht="15.8" hidden="false" customHeight="false" outlineLevel="0" collapsed="false">
      <c r="A4104" s="0" t="s">
        <v>1265</v>
      </c>
      <c r="B4104" s="0" t="s">
        <v>155</v>
      </c>
      <c r="C4104" s="0" t="s">
        <v>734</v>
      </c>
      <c r="D4104" s="0" t="n">
        <v>0.0837250649831619</v>
      </c>
      <c r="E4104" s="7" t="n">
        <v>74.913717355456</v>
      </c>
      <c r="F4104" s="7" t="n">
        <v>365.229198227359</v>
      </c>
    </row>
    <row r="4105" customFormat="false" ht="15.8" hidden="false" customHeight="false" outlineLevel="0" collapsed="false">
      <c r="A4105" s="0" t="s">
        <v>1265</v>
      </c>
      <c r="B4105" s="0" t="s">
        <v>239</v>
      </c>
      <c r="C4105" s="0" t="s">
        <v>735</v>
      </c>
      <c r="D4105" s="0" t="n">
        <v>0.0503704334557675</v>
      </c>
      <c r="E4105" s="7" t="n">
        <v>83.0808572521276</v>
      </c>
      <c r="F4105" s="7" t="n">
        <v>323.248840670378</v>
      </c>
    </row>
    <row r="4106" customFormat="false" ht="15.8" hidden="false" customHeight="false" outlineLevel="0" collapsed="false">
      <c r="A4106" s="0" t="s">
        <v>1265</v>
      </c>
      <c r="B4106" s="0" t="s">
        <v>155</v>
      </c>
      <c r="C4106" s="0" t="s">
        <v>736</v>
      </c>
      <c r="D4106" s="0" t="n">
        <v>0.141761275249573</v>
      </c>
      <c r="E4106" s="7" t="n">
        <v>99.7244948869191</v>
      </c>
      <c r="F4106" s="7" t="n">
        <v>976.616147942605</v>
      </c>
    </row>
    <row r="4107" customFormat="false" ht="15.8" hidden="false" customHeight="false" outlineLevel="0" collapsed="false">
      <c r="A4107" s="0" t="s">
        <v>1265</v>
      </c>
      <c r="B4107" s="0" t="s">
        <v>239</v>
      </c>
      <c r="C4107" s="0" t="s">
        <v>737</v>
      </c>
      <c r="D4107" s="0" t="n">
        <v>0.093070653975029</v>
      </c>
      <c r="E4107" s="7" t="n">
        <v>96.1231383256027</v>
      </c>
      <c r="F4107" s="7" t="n">
        <v>332.064053436335</v>
      </c>
    </row>
    <row r="4108" customFormat="false" ht="15.8" hidden="false" customHeight="false" outlineLevel="0" collapsed="false">
      <c r="A4108" s="0" t="s">
        <v>1265</v>
      </c>
      <c r="B4108" s="0" t="s">
        <v>155</v>
      </c>
      <c r="C4108" s="0" t="s">
        <v>732</v>
      </c>
      <c r="D4108" s="0" t="n">
        <v>0.496679072137709</v>
      </c>
      <c r="E4108" s="7" t="n">
        <v>201.803119428689</v>
      </c>
      <c r="F4108" s="7" t="n">
        <v>2232.0968967477</v>
      </c>
    </row>
    <row r="4109" customFormat="false" ht="15.8" hidden="false" customHeight="false" outlineLevel="0" collapsed="false">
      <c r="A4109" s="0" t="s">
        <v>1265</v>
      </c>
      <c r="B4109" s="0" t="s">
        <v>239</v>
      </c>
      <c r="C4109" s="0" t="s">
        <v>733</v>
      </c>
      <c r="D4109" s="0" t="n">
        <v>0.341776229330308</v>
      </c>
      <c r="E4109" s="7" t="n">
        <v>119.603790914504</v>
      </c>
      <c r="F4109" s="7" t="n">
        <v>682.683218193984</v>
      </c>
    </row>
    <row r="4110" customFormat="false" ht="15.8" hidden="false" customHeight="false" outlineLevel="0" collapsed="false">
      <c r="A4110" s="0" t="s">
        <v>1265</v>
      </c>
      <c r="B4110" s="0" t="s">
        <v>738</v>
      </c>
      <c r="C4110" s="0" t="s">
        <v>738</v>
      </c>
      <c r="D4110" s="0" t="n">
        <v>0.150000000000002</v>
      </c>
      <c r="E4110" s="7" t="n">
        <v>20</v>
      </c>
      <c r="F4110" s="7" t="n">
        <v>0</v>
      </c>
    </row>
    <row r="4111" customFormat="false" ht="15.8" hidden="false" customHeight="false" outlineLevel="0" collapsed="false">
      <c r="A4111" s="0" t="s">
        <v>1266</v>
      </c>
      <c r="B4111" s="0" t="s">
        <v>155</v>
      </c>
      <c r="C4111" s="0" t="s">
        <v>734</v>
      </c>
      <c r="D4111" s="0" t="n">
        <v>0.0837250649831619</v>
      </c>
      <c r="E4111" s="7" t="n">
        <v>74.913717355456</v>
      </c>
      <c r="F4111" s="7" t="n">
        <v>365.229198227359</v>
      </c>
    </row>
    <row r="4112" customFormat="false" ht="15.8" hidden="false" customHeight="false" outlineLevel="0" collapsed="false">
      <c r="A4112" s="0" t="s">
        <v>1266</v>
      </c>
      <c r="B4112" s="0" t="s">
        <v>239</v>
      </c>
      <c r="C4112" s="0" t="s">
        <v>735</v>
      </c>
      <c r="D4112" s="0" t="n">
        <v>0.0503704334557675</v>
      </c>
      <c r="E4112" s="7" t="n">
        <v>83.0808572521276</v>
      </c>
      <c r="F4112" s="7" t="n">
        <v>323.248840670378</v>
      </c>
    </row>
    <row r="4113" customFormat="false" ht="15.8" hidden="false" customHeight="false" outlineLevel="0" collapsed="false">
      <c r="A4113" s="0" t="s">
        <v>1266</v>
      </c>
      <c r="B4113" s="0" t="s">
        <v>155</v>
      </c>
      <c r="C4113" s="0" t="s">
        <v>736</v>
      </c>
      <c r="D4113" s="0" t="n">
        <v>0.141761275249573</v>
      </c>
      <c r="E4113" s="7" t="n">
        <v>99.7244948869191</v>
      </c>
      <c r="F4113" s="7" t="n">
        <v>976.616147942605</v>
      </c>
    </row>
    <row r="4114" customFormat="false" ht="15.8" hidden="false" customHeight="false" outlineLevel="0" collapsed="false">
      <c r="A4114" s="0" t="s">
        <v>1266</v>
      </c>
      <c r="B4114" s="0" t="s">
        <v>239</v>
      </c>
      <c r="C4114" s="0" t="s">
        <v>737</v>
      </c>
      <c r="D4114" s="0" t="n">
        <v>0.093070653975029</v>
      </c>
      <c r="E4114" s="7" t="n">
        <v>96.1231383256027</v>
      </c>
      <c r="F4114" s="7" t="n">
        <v>332.064053436335</v>
      </c>
    </row>
    <row r="4115" customFormat="false" ht="15.8" hidden="false" customHeight="false" outlineLevel="0" collapsed="false">
      <c r="A4115" s="0" t="s">
        <v>1266</v>
      </c>
      <c r="B4115" s="0" t="s">
        <v>155</v>
      </c>
      <c r="C4115" s="0" t="s">
        <v>732</v>
      </c>
      <c r="D4115" s="0" t="n">
        <v>0.496679072137709</v>
      </c>
      <c r="E4115" s="7" t="n">
        <v>201.803119428689</v>
      </c>
      <c r="F4115" s="7" t="n">
        <v>2232.0968967477</v>
      </c>
    </row>
    <row r="4116" customFormat="false" ht="15.8" hidden="false" customHeight="false" outlineLevel="0" collapsed="false">
      <c r="A4116" s="0" t="s">
        <v>1266</v>
      </c>
      <c r="B4116" s="0" t="s">
        <v>239</v>
      </c>
      <c r="C4116" s="0" t="s">
        <v>733</v>
      </c>
      <c r="D4116" s="0" t="n">
        <v>0.341776229330308</v>
      </c>
      <c r="E4116" s="7" t="n">
        <v>119.603790914504</v>
      </c>
      <c r="F4116" s="7" t="n">
        <v>682.683218193984</v>
      </c>
    </row>
    <row r="4117" customFormat="false" ht="15.8" hidden="false" customHeight="false" outlineLevel="0" collapsed="false">
      <c r="A4117" s="0" t="s">
        <v>1266</v>
      </c>
      <c r="B4117" s="0" t="s">
        <v>738</v>
      </c>
      <c r="C4117" s="0" t="s">
        <v>738</v>
      </c>
      <c r="D4117" s="0" t="n">
        <v>0.150000000000002</v>
      </c>
      <c r="E4117" s="7" t="n">
        <v>20</v>
      </c>
      <c r="F4117" s="7" t="n">
        <v>0</v>
      </c>
    </row>
    <row r="4118" customFormat="false" ht="15.8" hidden="false" customHeight="false" outlineLevel="0" collapsed="false">
      <c r="A4118" s="0" t="s">
        <v>1267</v>
      </c>
      <c r="B4118" s="0" t="s">
        <v>155</v>
      </c>
      <c r="C4118" s="0" t="s">
        <v>734</v>
      </c>
      <c r="D4118" s="0" t="n">
        <v>0.0837250649831619</v>
      </c>
      <c r="E4118" s="7" t="n">
        <v>74.913717355456</v>
      </c>
      <c r="F4118" s="7" t="n">
        <v>365.229198227359</v>
      </c>
    </row>
    <row r="4119" customFormat="false" ht="15.8" hidden="false" customHeight="false" outlineLevel="0" collapsed="false">
      <c r="A4119" s="0" t="s">
        <v>1267</v>
      </c>
      <c r="B4119" s="0" t="s">
        <v>239</v>
      </c>
      <c r="C4119" s="0" t="s">
        <v>735</v>
      </c>
      <c r="D4119" s="0" t="n">
        <v>0.0503704334557675</v>
      </c>
      <c r="E4119" s="7" t="n">
        <v>83.0808572521276</v>
      </c>
      <c r="F4119" s="7" t="n">
        <v>323.248840670378</v>
      </c>
    </row>
    <row r="4120" customFormat="false" ht="15.8" hidden="false" customHeight="false" outlineLevel="0" collapsed="false">
      <c r="A4120" s="0" t="s">
        <v>1267</v>
      </c>
      <c r="B4120" s="0" t="s">
        <v>155</v>
      </c>
      <c r="C4120" s="0" t="s">
        <v>736</v>
      </c>
      <c r="D4120" s="0" t="n">
        <v>0.141761275249573</v>
      </c>
      <c r="E4120" s="7" t="n">
        <v>99.7244948869191</v>
      </c>
      <c r="F4120" s="7" t="n">
        <v>976.616147942605</v>
      </c>
    </row>
    <row r="4121" customFormat="false" ht="15.8" hidden="false" customHeight="false" outlineLevel="0" collapsed="false">
      <c r="A4121" s="0" t="s">
        <v>1267</v>
      </c>
      <c r="B4121" s="0" t="s">
        <v>239</v>
      </c>
      <c r="C4121" s="0" t="s">
        <v>737</v>
      </c>
      <c r="D4121" s="0" t="n">
        <v>0.093070653975029</v>
      </c>
      <c r="E4121" s="7" t="n">
        <v>96.1231383256027</v>
      </c>
      <c r="F4121" s="7" t="n">
        <v>332.064053436335</v>
      </c>
    </row>
    <row r="4122" customFormat="false" ht="15.8" hidden="false" customHeight="false" outlineLevel="0" collapsed="false">
      <c r="A4122" s="0" t="s">
        <v>1267</v>
      </c>
      <c r="B4122" s="0" t="s">
        <v>155</v>
      </c>
      <c r="C4122" s="0" t="s">
        <v>732</v>
      </c>
      <c r="D4122" s="0" t="n">
        <v>0.496679072137709</v>
      </c>
      <c r="E4122" s="7" t="n">
        <v>201.803119428689</v>
      </c>
      <c r="F4122" s="7" t="n">
        <v>2232.0968967477</v>
      </c>
    </row>
    <row r="4123" customFormat="false" ht="15.8" hidden="false" customHeight="false" outlineLevel="0" collapsed="false">
      <c r="A4123" s="0" t="s">
        <v>1267</v>
      </c>
      <c r="B4123" s="0" t="s">
        <v>239</v>
      </c>
      <c r="C4123" s="0" t="s">
        <v>733</v>
      </c>
      <c r="D4123" s="0" t="n">
        <v>0.341776229330308</v>
      </c>
      <c r="E4123" s="7" t="n">
        <v>119.603790914504</v>
      </c>
      <c r="F4123" s="7" t="n">
        <v>682.683218193984</v>
      </c>
    </row>
    <row r="4124" customFormat="false" ht="15.8" hidden="false" customHeight="false" outlineLevel="0" collapsed="false">
      <c r="A4124" s="0" t="s">
        <v>1267</v>
      </c>
      <c r="B4124" s="0" t="s">
        <v>738</v>
      </c>
      <c r="C4124" s="0" t="s">
        <v>738</v>
      </c>
      <c r="D4124" s="0" t="n">
        <v>0.150000000000002</v>
      </c>
      <c r="E4124" s="7" t="n">
        <v>20</v>
      </c>
      <c r="F4124" s="7" t="n">
        <v>0</v>
      </c>
    </row>
    <row r="4125" customFormat="false" ht="15.8" hidden="false" customHeight="false" outlineLevel="0" collapsed="false">
      <c r="A4125" s="0" t="s">
        <v>1268</v>
      </c>
      <c r="B4125" s="0" t="s">
        <v>155</v>
      </c>
      <c r="C4125" s="0" t="s">
        <v>734</v>
      </c>
      <c r="D4125" s="0" t="n">
        <v>0.0837250649831619</v>
      </c>
      <c r="E4125" s="7" t="n">
        <v>74.913717355456</v>
      </c>
      <c r="F4125" s="7" t="n">
        <v>365.229198227359</v>
      </c>
    </row>
    <row r="4126" customFormat="false" ht="15.8" hidden="false" customHeight="false" outlineLevel="0" collapsed="false">
      <c r="A4126" s="0" t="s">
        <v>1268</v>
      </c>
      <c r="B4126" s="0" t="s">
        <v>239</v>
      </c>
      <c r="C4126" s="0" t="s">
        <v>735</v>
      </c>
      <c r="D4126" s="0" t="n">
        <v>0.0503704334557675</v>
      </c>
      <c r="E4126" s="7" t="n">
        <v>83.0808572521276</v>
      </c>
      <c r="F4126" s="7" t="n">
        <v>323.248840670378</v>
      </c>
    </row>
    <row r="4127" customFormat="false" ht="15.8" hidden="false" customHeight="false" outlineLevel="0" collapsed="false">
      <c r="A4127" s="0" t="s">
        <v>1268</v>
      </c>
      <c r="B4127" s="0" t="s">
        <v>155</v>
      </c>
      <c r="C4127" s="0" t="s">
        <v>736</v>
      </c>
      <c r="D4127" s="0" t="n">
        <v>0.141761275249573</v>
      </c>
      <c r="E4127" s="7" t="n">
        <v>99.7244948869191</v>
      </c>
      <c r="F4127" s="7" t="n">
        <v>976.616147942605</v>
      </c>
    </row>
    <row r="4128" customFormat="false" ht="15.8" hidden="false" customHeight="false" outlineLevel="0" collapsed="false">
      <c r="A4128" s="0" t="s">
        <v>1268</v>
      </c>
      <c r="B4128" s="0" t="s">
        <v>239</v>
      </c>
      <c r="C4128" s="0" t="s">
        <v>737</v>
      </c>
      <c r="D4128" s="0" t="n">
        <v>0.093070653975029</v>
      </c>
      <c r="E4128" s="7" t="n">
        <v>96.1231383256027</v>
      </c>
      <c r="F4128" s="7" t="n">
        <v>332.064053436335</v>
      </c>
    </row>
    <row r="4129" customFormat="false" ht="15.8" hidden="false" customHeight="false" outlineLevel="0" collapsed="false">
      <c r="A4129" s="0" t="s">
        <v>1268</v>
      </c>
      <c r="B4129" s="0" t="s">
        <v>155</v>
      </c>
      <c r="C4129" s="0" t="s">
        <v>732</v>
      </c>
      <c r="D4129" s="0" t="n">
        <v>0.496679072137709</v>
      </c>
      <c r="E4129" s="7" t="n">
        <v>201.803119428689</v>
      </c>
      <c r="F4129" s="7" t="n">
        <v>2232.0968967477</v>
      </c>
    </row>
    <row r="4130" customFormat="false" ht="15.8" hidden="false" customHeight="false" outlineLevel="0" collapsed="false">
      <c r="A4130" s="0" t="s">
        <v>1268</v>
      </c>
      <c r="B4130" s="0" t="s">
        <v>239</v>
      </c>
      <c r="C4130" s="0" t="s">
        <v>733</v>
      </c>
      <c r="D4130" s="0" t="n">
        <v>0.341776229330308</v>
      </c>
      <c r="E4130" s="7" t="n">
        <v>119.603790914504</v>
      </c>
      <c r="F4130" s="7" t="n">
        <v>682.683218193984</v>
      </c>
    </row>
    <row r="4131" customFormat="false" ht="15.8" hidden="false" customHeight="false" outlineLevel="0" collapsed="false">
      <c r="A4131" s="0" t="s">
        <v>1268</v>
      </c>
      <c r="B4131" s="0" t="s">
        <v>738</v>
      </c>
      <c r="C4131" s="0" t="s">
        <v>738</v>
      </c>
      <c r="D4131" s="0" t="n">
        <v>0.150000000000002</v>
      </c>
      <c r="E4131" s="7" t="n">
        <v>20</v>
      </c>
      <c r="F4131" s="7" t="n">
        <v>0</v>
      </c>
    </row>
    <row r="4132" customFormat="false" ht="15.8" hidden="false" customHeight="false" outlineLevel="0" collapsed="false">
      <c r="A4132" s="0" t="s">
        <v>406</v>
      </c>
      <c r="B4132" s="0" t="s">
        <v>155</v>
      </c>
      <c r="C4132" s="0" t="s">
        <v>734</v>
      </c>
      <c r="D4132" s="0" t="n">
        <v>0.0837250649831619</v>
      </c>
      <c r="E4132" s="7" t="n">
        <v>74.913717355456</v>
      </c>
      <c r="F4132" s="7" t="n">
        <v>365.229198227359</v>
      </c>
    </row>
    <row r="4133" customFormat="false" ht="15.8" hidden="false" customHeight="false" outlineLevel="0" collapsed="false">
      <c r="A4133" s="0" t="s">
        <v>406</v>
      </c>
      <c r="B4133" s="0" t="s">
        <v>239</v>
      </c>
      <c r="C4133" s="0" t="s">
        <v>735</v>
      </c>
      <c r="D4133" s="0" t="n">
        <v>0.0503704334557675</v>
      </c>
      <c r="E4133" s="7" t="n">
        <v>83.0808572521276</v>
      </c>
      <c r="F4133" s="7" t="n">
        <v>323.248840670378</v>
      </c>
    </row>
    <row r="4134" customFormat="false" ht="15.8" hidden="false" customHeight="false" outlineLevel="0" collapsed="false">
      <c r="A4134" s="0" t="s">
        <v>406</v>
      </c>
      <c r="B4134" s="0" t="s">
        <v>155</v>
      </c>
      <c r="C4134" s="0" t="s">
        <v>736</v>
      </c>
      <c r="D4134" s="0" t="n">
        <v>0.141761275249573</v>
      </c>
      <c r="E4134" s="7" t="n">
        <v>99.7244948869191</v>
      </c>
      <c r="F4134" s="7" t="n">
        <v>976.616147942605</v>
      </c>
    </row>
    <row r="4135" customFormat="false" ht="15.8" hidden="false" customHeight="false" outlineLevel="0" collapsed="false">
      <c r="A4135" s="0" t="s">
        <v>406</v>
      </c>
      <c r="B4135" s="0" t="s">
        <v>239</v>
      </c>
      <c r="C4135" s="0" t="s">
        <v>737</v>
      </c>
      <c r="D4135" s="0" t="n">
        <v>0.093070653975029</v>
      </c>
      <c r="E4135" s="7" t="n">
        <v>96.1231383256027</v>
      </c>
      <c r="F4135" s="7" t="n">
        <v>332.064053436335</v>
      </c>
    </row>
    <row r="4136" customFormat="false" ht="15.8" hidden="false" customHeight="false" outlineLevel="0" collapsed="false">
      <c r="A4136" s="0" t="s">
        <v>406</v>
      </c>
      <c r="B4136" s="0" t="s">
        <v>155</v>
      </c>
      <c r="C4136" s="0" t="s">
        <v>732</v>
      </c>
      <c r="D4136" s="0" t="n">
        <v>0.496679072137709</v>
      </c>
      <c r="E4136" s="7" t="n">
        <v>201.803119428689</v>
      </c>
      <c r="F4136" s="7" t="n">
        <v>2232.0968967477</v>
      </c>
    </row>
    <row r="4137" customFormat="false" ht="15.8" hidden="false" customHeight="false" outlineLevel="0" collapsed="false">
      <c r="A4137" s="0" t="s">
        <v>406</v>
      </c>
      <c r="B4137" s="0" t="s">
        <v>239</v>
      </c>
      <c r="C4137" s="0" t="s">
        <v>733</v>
      </c>
      <c r="D4137" s="0" t="n">
        <v>0.341776229330308</v>
      </c>
      <c r="E4137" s="7" t="n">
        <v>119.603790914504</v>
      </c>
      <c r="F4137" s="7" t="n">
        <v>682.683218193984</v>
      </c>
    </row>
    <row r="4138" customFormat="false" ht="15.8" hidden="false" customHeight="false" outlineLevel="0" collapsed="false">
      <c r="A4138" s="0" t="s">
        <v>406</v>
      </c>
      <c r="B4138" s="0" t="s">
        <v>738</v>
      </c>
      <c r="C4138" s="0" t="s">
        <v>738</v>
      </c>
      <c r="D4138" s="0" t="n">
        <v>0.150000000000002</v>
      </c>
      <c r="E4138" s="7" t="n">
        <v>20</v>
      </c>
      <c r="F4138" s="7" t="n">
        <v>0</v>
      </c>
    </row>
    <row r="4139" customFormat="false" ht="15.8" hidden="false" customHeight="false" outlineLevel="0" collapsed="false">
      <c r="A4139" s="0" t="s">
        <v>550</v>
      </c>
      <c r="B4139" s="0" t="s">
        <v>155</v>
      </c>
      <c r="C4139" s="0" t="s">
        <v>734</v>
      </c>
      <c r="D4139" s="0" t="n">
        <v>0.0837250649831619</v>
      </c>
      <c r="E4139" s="7" t="n">
        <v>74.913717355456</v>
      </c>
      <c r="F4139" s="7" t="n">
        <v>365.229198227359</v>
      </c>
    </row>
    <row r="4140" customFormat="false" ht="15.8" hidden="false" customHeight="false" outlineLevel="0" collapsed="false">
      <c r="A4140" s="0" t="s">
        <v>550</v>
      </c>
      <c r="B4140" s="0" t="s">
        <v>239</v>
      </c>
      <c r="C4140" s="0" t="s">
        <v>735</v>
      </c>
      <c r="D4140" s="0" t="n">
        <v>0.0503704334557675</v>
      </c>
      <c r="E4140" s="7" t="n">
        <v>83.0808572521276</v>
      </c>
      <c r="F4140" s="7" t="n">
        <v>323.248840670378</v>
      </c>
    </row>
    <row r="4141" customFormat="false" ht="15.8" hidden="false" customHeight="false" outlineLevel="0" collapsed="false">
      <c r="A4141" s="0" t="s">
        <v>550</v>
      </c>
      <c r="B4141" s="0" t="s">
        <v>155</v>
      </c>
      <c r="C4141" s="0" t="s">
        <v>736</v>
      </c>
      <c r="D4141" s="0" t="n">
        <v>0.141761275249573</v>
      </c>
      <c r="E4141" s="7" t="n">
        <v>99.7244948869191</v>
      </c>
      <c r="F4141" s="7" t="n">
        <v>976.616147942605</v>
      </c>
    </row>
    <row r="4142" customFormat="false" ht="15.8" hidden="false" customHeight="false" outlineLevel="0" collapsed="false">
      <c r="A4142" s="0" t="s">
        <v>550</v>
      </c>
      <c r="B4142" s="0" t="s">
        <v>239</v>
      </c>
      <c r="C4142" s="0" t="s">
        <v>737</v>
      </c>
      <c r="D4142" s="0" t="n">
        <v>0.093070653975029</v>
      </c>
      <c r="E4142" s="7" t="n">
        <v>96.1231383256027</v>
      </c>
      <c r="F4142" s="7" t="n">
        <v>332.064053436335</v>
      </c>
    </row>
    <row r="4143" customFormat="false" ht="15.8" hidden="false" customHeight="false" outlineLevel="0" collapsed="false">
      <c r="A4143" s="0" t="s">
        <v>550</v>
      </c>
      <c r="B4143" s="0" t="s">
        <v>155</v>
      </c>
      <c r="C4143" s="0" t="s">
        <v>732</v>
      </c>
      <c r="D4143" s="0" t="n">
        <v>0.496679072137709</v>
      </c>
      <c r="E4143" s="7" t="n">
        <v>201.803119428689</v>
      </c>
      <c r="F4143" s="7" t="n">
        <v>2232.0968967477</v>
      </c>
    </row>
    <row r="4144" customFormat="false" ht="15.8" hidden="false" customHeight="false" outlineLevel="0" collapsed="false">
      <c r="A4144" s="0" t="s">
        <v>550</v>
      </c>
      <c r="B4144" s="0" t="s">
        <v>239</v>
      </c>
      <c r="C4144" s="0" t="s">
        <v>733</v>
      </c>
      <c r="D4144" s="0" t="n">
        <v>0.341776229330308</v>
      </c>
      <c r="E4144" s="7" t="n">
        <v>119.603790914504</v>
      </c>
      <c r="F4144" s="7" t="n">
        <v>682.683218193984</v>
      </c>
    </row>
    <row r="4145" customFormat="false" ht="15.8" hidden="false" customHeight="false" outlineLevel="0" collapsed="false">
      <c r="A4145" s="0" t="s">
        <v>550</v>
      </c>
      <c r="B4145" s="0" t="s">
        <v>738</v>
      </c>
      <c r="C4145" s="0" t="s">
        <v>738</v>
      </c>
      <c r="D4145" s="0" t="n">
        <v>0.150000000000002</v>
      </c>
      <c r="E4145" s="7" t="n">
        <v>20</v>
      </c>
      <c r="F4145" s="7" t="n">
        <v>0</v>
      </c>
    </row>
    <row r="4146" customFormat="false" ht="15.8" hidden="false" customHeight="false" outlineLevel="0" collapsed="false">
      <c r="A4146" s="0" t="s">
        <v>697</v>
      </c>
      <c r="B4146" s="0" t="s">
        <v>155</v>
      </c>
      <c r="C4146" s="0" t="s">
        <v>734</v>
      </c>
      <c r="D4146" s="0" t="n">
        <v>0.0837250649831619</v>
      </c>
      <c r="E4146" s="7" t="n">
        <v>74.913717355456</v>
      </c>
      <c r="F4146" s="7" t="n">
        <v>365.229198227359</v>
      </c>
    </row>
    <row r="4147" customFormat="false" ht="15.8" hidden="false" customHeight="false" outlineLevel="0" collapsed="false">
      <c r="A4147" s="0" t="s">
        <v>697</v>
      </c>
      <c r="B4147" s="0" t="s">
        <v>239</v>
      </c>
      <c r="C4147" s="0" t="s">
        <v>735</v>
      </c>
      <c r="D4147" s="0" t="n">
        <v>0.0503704334557675</v>
      </c>
      <c r="E4147" s="7" t="n">
        <v>83.0808572521276</v>
      </c>
      <c r="F4147" s="7" t="n">
        <v>323.248840670378</v>
      </c>
    </row>
    <row r="4148" customFormat="false" ht="15.8" hidden="false" customHeight="false" outlineLevel="0" collapsed="false">
      <c r="A4148" s="0" t="s">
        <v>697</v>
      </c>
      <c r="B4148" s="0" t="s">
        <v>155</v>
      </c>
      <c r="C4148" s="0" t="s">
        <v>736</v>
      </c>
      <c r="D4148" s="0" t="n">
        <v>0.141761275249573</v>
      </c>
      <c r="E4148" s="7" t="n">
        <v>99.7244948869191</v>
      </c>
      <c r="F4148" s="7" t="n">
        <v>976.616147942605</v>
      </c>
    </row>
    <row r="4149" customFormat="false" ht="15.8" hidden="false" customHeight="false" outlineLevel="0" collapsed="false">
      <c r="A4149" s="0" t="s">
        <v>697</v>
      </c>
      <c r="B4149" s="0" t="s">
        <v>239</v>
      </c>
      <c r="C4149" s="0" t="s">
        <v>737</v>
      </c>
      <c r="D4149" s="0" t="n">
        <v>0.093070653975029</v>
      </c>
      <c r="E4149" s="7" t="n">
        <v>96.1231383256027</v>
      </c>
      <c r="F4149" s="7" t="n">
        <v>332.064053436335</v>
      </c>
    </row>
    <row r="4150" customFormat="false" ht="15.8" hidden="false" customHeight="false" outlineLevel="0" collapsed="false">
      <c r="A4150" s="0" t="s">
        <v>697</v>
      </c>
      <c r="B4150" s="0" t="s">
        <v>155</v>
      </c>
      <c r="C4150" s="0" t="s">
        <v>732</v>
      </c>
      <c r="D4150" s="0" t="n">
        <v>0.496679072137709</v>
      </c>
      <c r="E4150" s="7" t="n">
        <v>201.803119428689</v>
      </c>
      <c r="F4150" s="7" t="n">
        <v>2232.0968967477</v>
      </c>
    </row>
    <row r="4151" customFormat="false" ht="15.8" hidden="false" customHeight="false" outlineLevel="0" collapsed="false">
      <c r="A4151" s="0" t="s">
        <v>697</v>
      </c>
      <c r="B4151" s="0" t="s">
        <v>239</v>
      </c>
      <c r="C4151" s="0" t="s">
        <v>733</v>
      </c>
      <c r="D4151" s="0" t="n">
        <v>0.341776229330308</v>
      </c>
      <c r="E4151" s="7" t="n">
        <v>119.603790914504</v>
      </c>
      <c r="F4151" s="7" t="n">
        <v>682.683218193984</v>
      </c>
    </row>
    <row r="4152" customFormat="false" ht="15.8" hidden="false" customHeight="false" outlineLevel="0" collapsed="false">
      <c r="A4152" s="0" t="s">
        <v>697</v>
      </c>
      <c r="B4152" s="0" t="s">
        <v>738</v>
      </c>
      <c r="C4152" s="0" t="s">
        <v>738</v>
      </c>
      <c r="D4152" s="0" t="n">
        <v>0.150000000000002</v>
      </c>
      <c r="E4152" s="7" t="n">
        <v>20</v>
      </c>
      <c r="F4152" s="7" t="n">
        <v>0</v>
      </c>
    </row>
    <row r="4153" customFormat="false" ht="15.8" hidden="false" customHeight="false" outlineLevel="0" collapsed="false">
      <c r="A4153" s="0" t="s">
        <v>1269</v>
      </c>
      <c r="B4153" s="0" t="s">
        <v>155</v>
      </c>
      <c r="C4153" s="0" t="s">
        <v>734</v>
      </c>
      <c r="D4153" s="0" t="n">
        <v>0.0837250649831619</v>
      </c>
      <c r="E4153" s="7" t="n">
        <v>74.913717355456</v>
      </c>
      <c r="F4153" s="7" t="n">
        <v>365.229198227359</v>
      </c>
    </row>
    <row r="4154" customFormat="false" ht="15.8" hidden="false" customHeight="false" outlineLevel="0" collapsed="false">
      <c r="A4154" s="0" t="s">
        <v>1269</v>
      </c>
      <c r="B4154" s="0" t="s">
        <v>239</v>
      </c>
      <c r="C4154" s="0" t="s">
        <v>735</v>
      </c>
      <c r="D4154" s="0" t="n">
        <v>0.0503704334557675</v>
      </c>
      <c r="E4154" s="7" t="n">
        <v>83.0808572521276</v>
      </c>
      <c r="F4154" s="7" t="n">
        <v>323.248840670378</v>
      </c>
    </row>
    <row r="4155" customFormat="false" ht="15.8" hidden="false" customHeight="false" outlineLevel="0" collapsed="false">
      <c r="A4155" s="0" t="s">
        <v>1269</v>
      </c>
      <c r="B4155" s="0" t="s">
        <v>155</v>
      </c>
      <c r="C4155" s="0" t="s">
        <v>736</v>
      </c>
      <c r="D4155" s="0" t="n">
        <v>0.141761275249573</v>
      </c>
      <c r="E4155" s="7" t="n">
        <v>99.7244948869191</v>
      </c>
      <c r="F4155" s="7" t="n">
        <v>976.616147942605</v>
      </c>
    </row>
    <row r="4156" customFormat="false" ht="15.8" hidden="false" customHeight="false" outlineLevel="0" collapsed="false">
      <c r="A4156" s="0" t="s">
        <v>1269</v>
      </c>
      <c r="B4156" s="0" t="s">
        <v>239</v>
      </c>
      <c r="C4156" s="0" t="s">
        <v>737</v>
      </c>
      <c r="D4156" s="0" t="n">
        <v>0.093070653975029</v>
      </c>
      <c r="E4156" s="7" t="n">
        <v>96.1231383256027</v>
      </c>
      <c r="F4156" s="7" t="n">
        <v>332.064053436335</v>
      </c>
    </row>
    <row r="4157" customFormat="false" ht="15.8" hidden="false" customHeight="false" outlineLevel="0" collapsed="false">
      <c r="A4157" s="0" t="s">
        <v>1269</v>
      </c>
      <c r="B4157" s="0" t="s">
        <v>155</v>
      </c>
      <c r="C4157" s="0" t="s">
        <v>732</v>
      </c>
      <c r="D4157" s="0" t="n">
        <v>0.496679072137709</v>
      </c>
      <c r="E4157" s="7" t="n">
        <v>201.803119428689</v>
      </c>
      <c r="F4157" s="7" t="n">
        <v>2232.0968967477</v>
      </c>
    </row>
    <row r="4158" customFormat="false" ht="15.8" hidden="false" customHeight="false" outlineLevel="0" collapsed="false">
      <c r="A4158" s="0" t="s">
        <v>1269</v>
      </c>
      <c r="B4158" s="0" t="s">
        <v>239</v>
      </c>
      <c r="C4158" s="0" t="s">
        <v>733</v>
      </c>
      <c r="D4158" s="0" t="n">
        <v>0.341776229330308</v>
      </c>
      <c r="E4158" s="7" t="n">
        <v>119.603790914504</v>
      </c>
      <c r="F4158" s="7" t="n">
        <v>682.683218193984</v>
      </c>
    </row>
    <row r="4159" customFormat="false" ht="15.8" hidden="false" customHeight="false" outlineLevel="0" collapsed="false">
      <c r="A4159" s="0" t="s">
        <v>1269</v>
      </c>
      <c r="B4159" s="0" t="s">
        <v>738</v>
      </c>
      <c r="C4159" s="0" t="s">
        <v>738</v>
      </c>
      <c r="D4159" s="0" t="n">
        <v>0.150000000000002</v>
      </c>
      <c r="E4159" s="7" t="n">
        <v>20</v>
      </c>
      <c r="F4159" s="7" t="n">
        <v>0</v>
      </c>
    </row>
    <row r="4160" customFormat="false" ht="15.8" hidden="false" customHeight="false" outlineLevel="0" collapsed="false">
      <c r="A4160" s="0" t="s">
        <v>1270</v>
      </c>
      <c r="B4160" s="0" t="s">
        <v>155</v>
      </c>
      <c r="C4160" s="0" t="s">
        <v>734</v>
      </c>
      <c r="D4160" s="0" t="n">
        <v>0.0837250649831619</v>
      </c>
      <c r="E4160" s="7" t="n">
        <v>74.913717355456</v>
      </c>
      <c r="F4160" s="7" t="n">
        <v>365.229198227359</v>
      </c>
    </row>
    <row r="4161" customFormat="false" ht="15.8" hidden="false" customHeight="false" outlineLevel="0" collapsed="false">
      <c r="A4161" s="0" t="s">
        <v>1270</v>
      </c>
      <c r="B4161" s="0" t="s">
        <v>239</v>
      </c>
      <c r="C4161" s="0" t="s">
        <v>735</v>
      </c>
      <c r="D4161" s="0" t="n">
        <v>0.0503704334557675</v>
      </c>
      <c r="E4161" s="7" t="n">
        <v>83.0808572521276</v>
      </c>
      <c r="F4161" s="7" t="n">
        <v>323.248840670378</v>
      </c>
    </row>
    <row r="4162" customFormat="false" ht="15.8" hidden="false" customHeight="false" outlineLevel="0" collapsed="false">
      <c r="A4162" s="0" t="s">
        <v>1270</v>
      </c>
      <c r="B4162" s="0" t="s">
        <v>155</v>
      </c>
      <c r="C4162" s="0" t="s">
        <v>736</v>
      </c>
      <c r="D4162" s="0" t="n">
        <v>0.141761275249573</v>
      </c>
      <c r="E4162" s="7" t="n">
        <v>99.7244948869191</v>
      </c>
      <c r="F4162" s="7" t="n">
        <v>976.616147942605</v>
      </c>
    </row>
    <row r="4163" customFormat="false" ht="15.8" hidden="false" customHeight="false" outlineLevel="0" collapsed="false">
      <c r="A4163" s="0" t="s">
        <v>1270</v>
      </c>
      <c r="B4163" s="0" t="s">
        <v>239</v>
      </c>
      <c r="C4163" s="0" t="s">
        <v>737</v>
      </c>
      <c r="D4163" s="0" t="n">
        <v>0.093070653975029</v>
      </c>
      <c r="E4163" s="7" t="n">
        <v>96.1231383256027</v>
      </c>
      <c r="F4163" s="7" t="n">
        <v>332.064053436335</v>
      </c>
    </row>
    <row r="4164" customFormat="false" ht="15.8" hidden="false" customHeight="false" outlineLevel="0" collapsed="false">
      <c r="A4164" s="0" t="s">
        <v>1270</v>
      </c>
      <c r="B4164" s="0" t="s">
        <v>155</v>
      </c>
      <c r="C4164" s="0" t="s">
        <v>732</v>
      </c>
      <c r="D4164" s="0" t="n">
        <v>0.496679072137709</v>
      </c>
      <c r="E4164" s="7" t="n">
        <v>201.803119428689</v>
      </c>
      <c r="F4164" s="7" t="n">
        <v>2232.0968967477</v>
      </c>
    </row>
    <row r="4165" customFormat="false" ht="15.8" hidden="false" customHeight="false" outlineLevel="0" collapsed="false">
      <c r="A4165" s="0" t="s">
        <v>1270</v>
      </c>
      <c r="B4165" s="0" t="s">
        <v>239</v>
      </c>
      <c r="C4165" s="0" t="s">
        <v>733</v>
      </c>
      <c r="D4165" s="0" t="n">
        <v>0.341776229330308</v>
      </c>
      <c r="E4165" s="7" t="n">
        <v>119.603790914504</v>
      </c>
      <c r="F4165" s="7" t="n">
        <v>682.683218193984</v>
      </c>
    </row>
    <row r="4166" customFormat="false" ht="15.8" hidden="false" customHeight="false" outlineLevel="0" collapsed="false">
      <c r="A4166" s="0" t="s">
        <v>1270</v>
      </c>
      <c r="B4166" s="0" t="s">
        <v>738</v>
      </c>
      <c r="C4166" s="0" t="s">
        <v>738</v>
      </c>
      <c r="D4166" s="0" t="n">
        <v>0.150000000000002</v>
      </c>
      <c r="E4166" s="7" t="n">
        <v>20</v>
      </c>
      <c r="F4166" s="7" t="n">
        <v>0</v>
      </c>
    </row>
    <row r="4167" customFormat="false" ht="15.8" hidden="false" customHeight="false" outlineLevel="0" collapsed="false">
      <c r="A4167" s="0" t="s">
        <v>1271</v>
      </c>
      <c r="B4167" s="0" t="s">
        <v>155</v>
      </c>
      <c r="C4167" s="0" t="s">
        <v>734</v>
      </c>
      <c r="D4167" s="0" t="n">
        <v>0.0837250649831619</v>
      </c>
      <c r="E4167" s="7" t="n">
        <v>74.913717355456</v>
      </c>
      <c r="F4167" s="7" t="n">
        <v>365.229198227359</v>
      </c>
    </row>
    <row r="4168" customFormat="false" ht="15.8" hidden="false" customHeight="false" outlineLevel="0" collapsed="false">
      <c r="A4168" s="0" t="s">
        <v>1271</v>
      </c>
      <c r="B4168" s="0" t="s">
        <v>239</v>
      </c>
      <c r="C4168" s="0" t="s">
        <v>735</v>
      </c>
      <c r="D4168" s="0" t="n">
        <v>0.0503704334557675</v>
      </c>
      <c r="E4168" s="7" t="n">
        <v>83.0808572521276</v>
      </c>
      <c r="F4168" s="7" t="n">
        <v>323.248840670378</v>
      </c>
    </row>
    <row r="4169" customFormat="false" ht="15.8" hidden="false" customHeight="false" outlineLevel="0" collapsed="false">
      <c r="A4169" s="0" t="s">
        <v>1271</v>
      </c>
      <c r="B4169" s="0" t="s">
        <v>155</v>
      </c>
      <c r="C4169" s="0" t="s">
        <v>736</v>
      </c>
      <c r="D4169" s="0" t="n">
        <v>0.141761275249573</v>
      </c>
      <c r="E4169" s="7" t="n">
        <v>99.7244948869191</v>
      </c>
      <c r="F4169" s="7" t="n">
        <v>976.616147942605</v>
      </c>
    </row>
    <row r="4170" customFormat="false" ht="15.8" hidden="false" customHeight="false" outlineLevel="0" collapsed="false">
      <c r="A4170" s="0" t="s">
        <v>1271</v>
      </c>
      <c r="B4170" s="0" t="s">
        <v>239</v>
      </c>
      <c r="C4170" s="0" t="s">
        <v>737</v>
      </c>
      <c r="D4170" s="0" t="n">
        <v>0.093070653975029</v>
      </c>
      <c r="E4170" s="7" t="n">
        <v>96.1231383256027</v>
      </c>
      <c r="F4170" s="7" t="n">
        <v>332.064053436335</v>
      </c>
    </row>
    <row r="4171" customFormat="false" ht="15.8" hidden="false" customHeight="false" outlineLevel="0" collapsed="false">
      <c r="A4171" s="0" t="s">
        <v>1271</v>
      </c>
      <c r="B4171" s="0" t="s">
        <v>155</v>
      </c>
      <c r="C4171" s="0" t="s">
        <v>732</v>
      </c>
      <c r="D4171" s="0" t="n">
        <v>0.496679072137709</v>
      </c>
      <c r="E4171" s="7" t="n">
        <v>201.803119428689</v>
      </c>
      <c r="F4171" s="7" t="n">
        <v>2232.0968967477</v>
      </c>
    </row>
    <row r="4172" customFormat="false" ht="15.8" hidden="false" customHeight="false" outlineLevel="0" collapsed="false">
      <c r="A4172" s="0" t="s">
        <v>1271</v>
      </c>
      <c r="B4172" s="0" t="s">
        <v>239</v>
      </c>
      <c r="C4172" s="0" t="s">
        <v>733</v>
      </c>
      <c r="D4172" s="0" t="n">
        <v>0.341776229330308</v>
      </c>
      <c r="E4172" s="7" t="n">
        <v>119.603790914504</v>
      </c>
      <c r="F4172" s="7" t="n">
        <v>682.683218193984</v>
      </c>
    </row>
    <row r="4173" customFormat="false" ht="15.8" hidden="false" customHeight="false" outlineLevel="0" collapsed="false">
      <c r="A4173" s="0" t="s">
        <v>1271</v>
      </c>
      <c r="B4173" s="0" t="s">
        <v>738</v>
      </c>
      <c r="C4173" s="0" t="s">
        <v>738</v>
      </c>
      <c r="D4173" s="0" t="n">
        <v>0.150000000000002</v>
      </c>
      <c r="E4173" s="7" t="n">
        <v>20</v>
      </c>
      <c r="F4173" s="7" t="n">
        <v>0</v>
      </c>
    </row>
    <row r="4174" customFormat="false" ht="15.8" hidden="false" customHeight="false" outlineLevel="0" collapsed="false">
      <c r="A4174" s="0" t="s">
        <v>1272</v>
      </c>
      <c r="B4174" s="0" t="s">
        <v>155</v>
      </c>
      <c r="C4174" s="0" t="s">
        <v>734</v>
      </c>
      <c r="D4174" s="0" t="n">
        <v>0.0837250649831619</v>
      </c>
      <c r="E4174" s="7" t="n">
        <v>74.913717355456</v>
      </c>
      <c r="F4174" s="7" t="n">
        <v>365.229198227359</v>
      </c>
    </row>
    <row r="4175" customFormat="false" ht="15.8" hidden="false" customHeight="false" outlineLevel="0" collapsed="false">
      <c r="A4175" s="0" t="s">
        <v>1272</v>
      </c>
      <c r="B4175" s="0" t="s">
        <v>239</v>
      </c>
      <c r="C4175" s="0" t="s">
        <v>735</v>
      </c>
      <c r="D4175" s="0" t="n">
        <v>0.0503704334557675</v>
      </c>
      <c r="E4175" s="7" t="n">
        <v>83.0808572521276</v>
      </c>
      <c r="F4175" s="7" t="n">
        <v>323.248840670378</v>
      </c>
    </row>
    <row r="4176" customFormat="false" ht="15.8" hidden="false" customHeight="false" outlineLevel="0" collapsed="false">
      <c r="A4176" s="0" t="s">
        <v>1272</v>
      </c>
      <c r="B4176" s="0" t="s">
        <v>155</v>
      </c>
      <c r="C4176" s="0" t="s">
        <v>736</v>
      </c>
      <c r="D4176" s="0" t="n">
        <v>0.141761275249573</v>
      </c>
      <c r="E4176" s="7" t="n">
        <v>99.7244948869191</v>
      </c>
      <c r="F4176" s="7" t="n">
        <v>976.616147942605</v>
      </c>
    </row>
    <row r="4177" customFormat="false" ht="15.8" hidden="false" customHeight="false" outlineLevel="0" collapsed="false">
      <c r="A4177" s="0" t="s">
        <v>1272</v>
      </c>
      <c r="B4177" s="0" t="s">
        <v>239</v>
      </c>
      <c r="C4177" s="0" t="s">
        <v>737</v>
      </c>
      <c r="D4177" s="0" t="n">
        <v>0.093070653975029</v>
      </c>
      <c r="E4177" s="7" t="n">
        <v>96.1231383256027</v>
      </c>
      <c r="F4177" s="7" t="n">
        <v>332.064053436335</v>
      </c>
    </row>
    <row r="4178" customFormat="false" ht="15.8" hidden="false" customHeight="false" outlineLevel="0" collapsed="false">
      <c r="A4178" s="0" t="s">
        <v>1272</v>
      </c>
      <c r="B4178" s="0" t="s">
        <v>155</v>
      </c>
      <c r="C4178" s="0" t="s">
        <v>732</v>
      </c>
      <c r="D4178" s="0" t="n">
        <v>0.496679072137709</v>
      </c>
      <c r="E4178" s="7" t="n">
        <v>201.803119428689</v>
      </c>
      <c r="F4178" s="7" t="n">
        <v>2232.0968967477</v>
      </c>
    </row>
    <row r="4179" customFormat="false" ht="15.8" hidden="false" customHeight="false" outlineLevel="0" collapsed="false">
      <c r="A4179" s="0" t="s">
        <v>1272</v>
      </c>
      <c r="B4179" s="0" t="s">
        <v>239</v>
      </c>
      <c r="C4179" s="0" t="s">
        <v>733</v>
      </c>
      <c r="D4179" s="0" t="n">
        <v>0.341776229330308</v>
      </c>
      <c r="E4179" s="7" t="n">
        <v>119.603790914504</v>
      </c>
      <c r="F4179" s="7" t="n">
        <v>682.683218193984</v>
      </c>
    </row>
    <row r="4180" customFormat="false" ht="15.8" hidden="false" customHeight="false" outlineLevel="0" collapsed="false">
      <c r="A4180" s="0" t="s">
        <v>1272</v>
      </c>
      <c r="B4180" s="0" t="s">
        <v>738</v>
      </c>
      <c r="C4180" s="0" t="s">
        <v>738</v>
      </c>
      <c r="D4180" s="0" t="n">
        <v>0.150000000000002</v>
      </c>
      <c r="E4180" s="7" t="n">
        <v>20</v>
      </c>
      <c r="F4180" s="7" t="n">
        <v>0</v>
      </c>
    </row>
    <row r="4181" customFormat="false" ht="15.8" hidden="false" customHeight="false" outlineLevel="0" collapsed="false">
      <c r="A4181" s="0" t="s">
        <v>1273</v>
      </c>
      <c r="B4181" s="0" t="s">
        <v>155</v>
      </c>
      <c r="C4181" s="0" t="s">
        <v>734</v>
      </c>
      <c r="D4181" s="0" t="n">
        <v>0.0837250649831619</v>
      </c>
      <c r="E4181" s="7" t="n">
        <v>74.913717355456</v>
      </c>
      <c r="F4181" s="7" t="n">
        <v>365.229198227359</v>
      </c>
    </row>
    <row r="4182" customFormat="false" ht="15.8" hidden="false" customHeight="false" outlineLevel="0" collapsed="false">
      <c r="A4182" s="0" t="s">
        <v>1273</v>
      </c>
      <c r="B4182" s="0" t="s">
        <v>239</v>
      </c>
      <c r="C4182" s="0" t="s">
        <v>735</v>
      </c>
      <c r="D4182" s="0" t="n">
        <v>0.0503704334557675</v>
      </c>
      <c r="E4182" s="7" t="n">
        <v>83.0808572521276</v>
      </c>
      <c r="F4182" s="7" t="n">
        <v>323.248840670378</v>
      </c>
    </row>
    <row r="4183" customFormat="false" ht="15.8" hidden="false" customHeight="false" outlineLevel="0" collapsed="false">
      <c r="A4183" s="0" t="s">
        <v>1273</v>
      </c>
      <c r="B4183" s="0" t="s">
        <v>155</v>
      </c>
      <c r="C4183" s="0" t="s">
        <v>736</v>
      </c>
      <c r="D4183" s="0" t="n">
        <v>0.141761275249573</v>
      </c>
      <c r="E4183" s="7" t="n">
        <v>99.7244948869191</v>
      </c>
      <c r="F4183" s="7" t="n">
        <v>976.616147942605</v>
      </c>
    </row>
    <row r="4184" customFormat="false" ht="15.8" hidden="false" customHeight="false" outlineLevel="0" collapsed="false">
      <c r="A4184" s="0" t="s">
        <v>1273</v>
      </c>
      <c r="B4184" s="0" t="s">
        <v>239</v>
      </c>
      <c r="C4184" s="0" t="s">
        <v>737</v>
      </c>
      <c r="D4184" s="0" t="n">
        <v>0.093070653975029</v>
      </c>
      <c r="E4184" s="7" t="n">
        <v>96.1231383256027</v>
      </c>
      <c r="F4184" s="7" t="n">
        <v>332.064053436335</v>
      </c>
    </row>
    <row r="4185" customFormat="false" ht="15.8" hidden="false" customHeight="false" outlineLevel="0" collapsed="false">
      <c r="A4185" s="0" t="s">
        <v>1273</v>
      </c>
      <c r="B4185" s="0" t="s">
        <v>155</v>
      </c>
      <c r="C4185" s="0" t="s">
        <v>732</v>
      </c>
      <c r="D4185" s="0" t="n">
        <v>0.496679072137709</v>
      </c>
      <c r="E4185" s="7" t="n">
        <v>201.803119428689</v>
      </c>
      <c r="F4185" s="7" t="n">
        <v>2232.0968967477</v>
      </c>
    </row>
    <row r="4186" customFormat="false" ht="15.8" hidden="false" customHeight="false" outlineLevel="0" collapsed="false">
      <c r="A4186" s="0" t="s">
        <v>1273</v>
      </c>
      <c r="B4186" s="0" t="s">
        <v>239</v>
      </c>
      <c r="C4186" s="0" t="s">
        <v>733</v>
      </c>
      <c r="D4186" s="0" t="n">
        <v>0.341776229330308</v>
      </c>
      <c r="E4186" s="7" t="n">
        <v>119.603790914504</v>
      </c>
      <c r="F4186" s="7" t="n">
        <v>682.683218193984</v>
      </c>
    </row>
    <row r="4187" customFormat="false" ht="15.8" hidden="false" customHeight="false" outlineLevel="0" collapsed="false">
      <c r="A4187" s="0" t="s">
        <v>1273</v>
      </c>
      <c r="B4187" s="0" t="s">
        <v>738</v>
      </c>
      <c r="C4187" s="0" t="s">
        <v>738</v>
      </c>
      <c r="D4187" s="0" t="n">
        <v>0.150000000000002</v>
      </c>
      <c r="E4187" s="7" t="n">
        <v>20</v>
      </c>
      <c r="F4187" s="7" t="n">
        <v>0</v>
      </c>
    </row>
    <row r="4188" customFormat="false" ht="15.8" hidden="false" customHeight="false" outlineLevel="0" collapsed="false">
      <c r="A4188" s="0" t="s">
        <v>404</v>
      </c>
      <c r="B4188" s="0" t="s">
        <v>155</v>
      </c>
      <c r="C4188" s="0" t="s">
        <v>734</v>
      </c>
      <c r="D4188" s="0" t="n">
        <v>0.0837250649831619</v>
      </c>
      <c r="E4188" s="7" t="n">
        <v>74.913717355456</v>
      </c>
      <c r="F4188" s="7" t="n">
        <v>365.229198227359</v>
      </c>
    </row>
    <row r="4189" customFormat="false" ht="15.8" hidden="false" customHeight="false" outlineLevel="0" collapsed="false">
      <c r="A4189" s="0" t="s">
        <v>404</v>
      </c>
      <c r="B4189" s="0" t="s">
        <v>239</v>
      </c>
      <c r="C4189" s="0" t="s">
        <v>735</v>
      </c>
      <c r="D4189" s="0" t="n">
        <v>0.0503704334557675</v>
      </c>
      <c r="E4189" s="7" t="n">
        <v>83.0808572521276</v>
      </c>
      <c r="F4189" s="7" t="n">
        <v>323.248840670378</v>
      </c>
    </row>
    <row r="4190" customFormat="false" ht="15.8" hidden="false" customHeight="false" outlineLevel="0" collapsed="false">
      <c r="A4190" s="0" t="s">
        <v>404</v>
      </c>
      <c r="B4190" s="0" t="s">
        <v>155</v>
      </c>
      <c r="C4190" s="0" t="s">
        <v>736</v>
      </c>
      <c r="D4190" s="0" t="n">
        <v>0.141761275249573</v>
      </c>
      <c r="E4190" s="7" t="n">
        <v>99.7244948869191</v>
      </c>
      <c r="F4190" s="7" t="n">
        <v>976.616147942605</v>
      </c>
    </row>
    <row r="4191" customFormat="false" ht="15.8" hidden="false" customHeight="false" outlineLevel="0" collapsed="false">
      <c r="A4191" s="0" t="s">
        <v>404</v>
      </c>
      <c r="B4191" s="0" t="s">
        <v>239</v>
      </c>
      <c r="C4191" s="0" t="s">
        <v>737</v>
      </c>
      <c r="D4191" s="0" t="n">
        <v>0.093070653975029</v>
      </c>
      <c r="E4191" s="7" t="n">
        <v>96.1231383256027</v>
      </c>
      <c r="F4191" s="7" t="n">
        <v>332.064053436335</v>
      </c>
    </row>
    <row r="4192" customFormat="false" ht="15.8" hidden="false" customHeight="false" outlineLevel="0" collapsed="false">
      <c r="A4192" s="0" t="s">
        <v>404</v>
      </c>
      <c r="B4192" s="0" t="s">
        <v>155</v>
      </c>
      <c r="C4192" s="0" t="s">
        <v>732</v>
      </c>
      <c r="D4192" s="0" t="n">
        <v>0.496679072137709</v>
      </c>
      <c r="E4192" s="7" t="n">
        <v>201.803119428689</v>
      </c>
      <c r="F4192" s="7" t="n">
        <v>2232.0968967477</v>
      </c>
    </row>
    <row r="4193" customFormat="false" ht="15.8" hidden="false" customHeight="false" outlineLevel="0" collapsed="false">
      <c r="A4193" s="0" t="s">
        <v>404</v>
      </c>
      <c r="B4193" s="0" t="s">
        <v>239</v>
      </c>
      <c r="C4193" s="0" t="s">
        <v>733</v>
      </c>
      <c r="D4193" s="0" t="n">
        <v>0.341776229330308</v>
      </c>
      <c r="E4193" s="7" t="n">
        <v>119.603790914504</v>
      </c>
      <c r="F4193" s="7" t="n">
        <v>682.683218193984</v>
      </c>
    </row>
    <row r="4194" customFormat="false" ht="15.8" hidden="false" customHeight="false" outlineLevel="0" collapsed="false">
      <c r="A4194" s="0" t="s">
        <v>404</v>
      </c>
      <c r="B4194" s="0" t="s">
        <v>738</v>
      </c>
      <c r="C4194" s="0" t="s">
        <v>738</v>
      </c>
      <c r="D4194" s="0" t="n">
        <v>0.150000000000002</v>
      </c>
      <c r="E4194" s="7" t="n">
        <v>20</v>
      </c>
      <c r="F4194" s="7" t="n">
        <v>0</v>
      </c>
    </row>
    <row r="4195" customFormat="false" ht="15.8" hidden="false" customHeight="false" outlineLevel="0" collapsed="false">
      <c r="A4195" s="0" t="s">
        <v>549</v>
      </c>
      <c r="B4195" s="0" t="s">
        <v>155</v>
      </c>
      <c r="C4195" s="0" t="s">
        <v>734</v>
      </c>
      <c r="D4195" s="0" t="n">
        <v>0.0837250649831619</v>
      </c>
      <c r="E4195" s="7" t="n">
        <v>74.913717355456</v>
      </c>
      <c r="F4195" s="7" t="n">
        <v>365.229198227359</v>
      </c>
    </row>
    <row r="4196" customFormat="false" ht="15.8" hidden="false" customHeight="false" outlineLevel="0" collapsed="false">
      <c r="A4196" s="0" t="s">
        <v>549</v>
      </c>
      <c r="B4196" s="0" t="s">
        <v>239</v>
      </c>
      <c r="C4196" s="0" t="s">
        <v>735</v>
      </c>
      <c r="D4196" s="0" t="n">
        <v>0.0503704334557675</v>
      </c>
      <c r="E4196" s="7" t="n">
        <v>83.0808572521276</v>
      </c>
      <c r="F4196" s="7" t="n">
        <v>323.248840670378</v>
      </c>
    </row>
    <row r="4197" customFormat="false" ht="15.8" hidden="false" customHeight="false" outlineLevel="0" collapsed="false">
      <c r="A4197" s="0" t="s">
        <v>549</v>
      </c>
      <c r="B4197" s="0" t="s">
        <v>155</v>
      </c>
      <c r="C4197" s="0" t="s">
        <v>736</v>
      </c>
      <c r="D4197" s="0" t="n">
        <v>0.141761275249573</v>
      </c>
      <c r="E4197" s="7" t="n">
        <v>99.7244948869191</v>
      </c>
      <c r="F4197" s="7" t="n">
        <v>976.616147942605</v>
      </c>
    </row>
    <row r="4198" customFormat="false" ht="15.8" hidden="false" customHeight="false" outlineLevel="0" collapsed="false">
      <c r="A4198" s="0" t="s">
        <v>549</v>
      </c>
      <c r="B4198" s="0" t="s">
        <v>239</v>
      </c>
      <c r="C4198" s="0" t="s">
        <v>737</v>
      </c>
      <c r="D4198" s="0" t="n">
        <v>0.093070653975029</v>
      </c>
      <c r="E4198" s="7" t="n">
        <v>96.1231383256027</v>
      </c>
      <c r="F4198" s="7" t="n">
        <v>332.064053436335</v>
      </c>
    </row>
    <row r="4199" customFormat="false" ht="15.8" hidden="false" customHeight="false" outlineLevel="0" collapsed="false">
      <c r="A4199" s="0" t="s">
        <v>549</v>
      </c>
      <c r="B4199" s="0" t="s">
        <v>155</v>
      </c>
      <c r="C4199" s="0" t="s">
        <v>732</v>
      </c>
      <c r="D4199" s="0" t="n">
        <v>0.496679072137709</v>
      </c>
      <c r="E4199" s="7" t="n">
        <v>201.803119428689</v>
      </c>
      <c r="F4199" s="7" t="n">
        <v>2232.0968967477</v>
      </c>
    </row>
    <row r="4200" customFormat="false" ht="15.8" hidden="false" customHeight="false" outlineLevel="0" collapsed="false">
      <c r="A4200" s="0" t="s">
        <v>549</v>
      </c>
      <c r="B4200" s="0" t="s">
        <v>239</v>
      </c>
      <c r="C4200" s="0" t="s">
        <v>733</v>
      </c>
      <c r="D4200" s="0" t="n">
        <v>0.341776229330308</v>
      </c>
      <c r="E4200" s="7" t="n">
        <v>119.603790914504</v>
      </c>
      <c r="F4200" s="7" t="n">
        <v>682.683218193984</v>
      </c>
    </row>
    <row r="4201" customFormat="false" ht="15.8" hidden="false" customHeight="false" outlineLevel="0" collapsed="false">
      <c r="A4201" s="0" t="s">
        <v>549</v>
      </c>
      <c r="B4201" s="0" t="s">
        <v>738</v>
      </c>
      <c r="C4201" s="0" t="s">
        <v>738</v>
      </c>
      <c r="D4201" s="0" t="n">
        <v>0.150000000000002</v>
      </c>
      <c r="E4201" s="7" t="n">
        <v>20</v>
      </c>
      <c r="F4201" s="7" t="n">
        <v>0</v>
      </c>
    </row>
    <row r="4202" customFormat="false" ht="15.8" hidden="false" customHeight="false" outlineLevel="0" collapsed="false">
      <c r="A4202" s="0" t="s">
        <v>696</v>
      </c>
      <c r="B4202" s="0" t="s">
        <v>155</v>
      </c>
      <c r="C4202" s="0" t="s">
        <v>734</v>
      </c>
      <c r="D4202" s="0" t="n">
        <v>0.0837250649831619</v>
      </c>
      <c r="E4202" s="7" t="n">
        <v>74.913717355456</v>
      </c>
      <c r="F4202" s="7" t="n">
        <v>365.229198227359</v>
      </c>
    </row>
    <row r="4203" customFormat="false" ht="15.8" hidden="false" customHeight="false" outlineLevel="0" collapsed="false">
      <c r="A4203" s="0" t="s">
        <v>696</v>
      </c>
      <c r="B4203" s="0" t="s">
        <v>239</v>
      </c>
      <c r="C4203" s="0" t="s">
        <v>735</v>
      </c>
      <c r="D4203" s="0" t="n">
        <v>0.0503704334557675</v>
      </c>
      <c r="E4203" s="7" t="n">
        <v>83.0808572521276</v>
      </c>
      <c r="F4203" s="7" t="n">
        <v>323.248840670378</v>
      </c>
    </row>
    <row r="4204" customFormat="false" ht="15.8" hidden="false" customHeight="false" outlineLevel="0" collapsed="false">
      <c r="A4204" s="0" t="s">
        <v>696</v>
      </c>
      <c r="B4204" s="0" t="s">
        <v>155</v>
      </c>
      <c r="C4204" s="0" t="s">
        <v>736</v>
      </c>
      <c r="D4204" s="0" t="n">
        <v>0.141761275249573</v>
      </c>
      <c r="E4204" s="7" t="n">
        <v>99.7244948869191</v>
      </c>
      <c r="F4204" s="7" t="n">
        <v>976.616147942605</v>
      </c>
    </row>
    <row r="4205" customFormat="false" ht="15.8" hidden="false" customHeight="false" outlineLevel="0" collapsed="false">
      <c r="A4205" s="0" t="s">
        <v>696</v>
      </c>
      <c r="B4205" s="0" t="s">
        <v>239</v>
      </c>
      <c r="C4205" s="0" t="s">
        <v>737</v>
      </c>
      <c r="D4205" s="0" t="n">
        <v>0.093070653975029</v>
      </c>
      <c r="E4205" s="7" t="n">
        <v>96.1231383256027</v>
      </c>
      <c r="F4205" s="7" t="n">
        <v>332.064053436335</v>
      </c>
    </row>
    <row r="4206" customFormat="false" ht="15.8" hidden="false" customHeight="false" outlineLevel="0" collapsed="false">
      <c r="A4206" s="0" t="s">
        <v>696</v>
      </c>
      <c r="B4206" s="0" t="s">
        <v>155</v>
      </c>
      <c r="C4206" s="0" t="s">
        <v>732</v>
      </c>
      <c r="D4206" s="0" t="n">
        <v>0.496679072137709</v>
      </c>
      <c r="E4206" s="7" t="n">
        <v>201.803119428689</v>
      </c>
      <c r="F4206" s="7" t="n">
        <v>2232.0968967477</v>
      </c>
    </row>
    <row r="4207" customFormat="false" ht="15.8" hidden="false" customHeight="false" outlineLevel="0" collapsed="false">
      <c r="A4207" s="0" t="s">
        <v>696</v>
      </c>
      <c r="B4207" s="0" t="s">
        <v>239</v>
      </c>
      <c r="C4207" s="0" t="s">
        <v>733</v>
      </c>
      <c r="D4207" s="0" t="n">
        <v>0.341776229330308</v>
      </c>
      <c r="E4207" s="7" t="n">
        <v>119.603790914504</v>
      </c>
      <c r="F4207" s="7" t="n">
        <v>682.683218193984</v>
      </c>
    </row>
    <row r="4208" customFormat="false" ht="15.8" hidden="false" customHeight="false" outlineLevel="0" collapsed="false">
      <c r="A4208" s="0" t="s">
        <v>696</v>
      </c>
      <c r="B4208" s="0" t="s">
        <v>738</v>
      </c>
      <c r="C4208" s="0" t="s">
        <v>738</v>
      </c>
      <c r="D4208" s="0" t="n">
        <v>0.150000000000002</v>
      </c>
      <c r="E4208" s="7" t="n">
        <v>20</v>
      </c>
      <c r="F4208" s="7" t="n">
        <v>0</v>
      </c>
    </row>
    <row r="4209" customFormat="false" ht="15.8" hidden="false" customHeight="false" outlineLevel="0" collapsed="false">
      <c r="A4209" s="0" t="s">
        <v>1274</v>
      </c>
      <c r="B4209" s="0" t="s">
        <v>155</v>
      </c>
      <c r="C4209" s="0" t="s">
        <v>734</v>
      </c>
      <c r="D4209" s="0" t="n">
        <v>0.0837250649831619</v>
      </c>
      <c r="E4209" s="7" t="n">
        <v>74.913717355456</v>
      </c>
      <c r="F4209" s="7" t="n">
        <v>365.229198227359</v>
      </c>
    </row>
    <row r="4210" customFormat="false" ht="15.8" hidden="false" customHeight="false" outlineLevel="0" collapsed="false">
      <c r="A4210" s="0" t="s">
        <v>1274</v>
      </c>
      <c r="B4210" s="0" t="s">
        <v>239</v>
      </c>
      <c r="C4210" s="0" t="s">
        <v>735</v>
      </c>
      <c r="D4210" s="0" t="n">
        <v>0.0503704334557675</v>
      </c>
      <c r="E4210" s="7" t="n">
        <v>83.0808572521276</v>
      </c>
      <c r="F4210" s="7" t="n">
        <v>323.248840670378</v>
      </c>
    </row>
    <row r="4211" customFormat="false" ht="15.8" hidden="false" customHeight="false" outlineLevel="0" collapsed="false">
      <c r="A4211" s="0" t="s">
        <v>1274</v>
      </c>
      <c r="B4211" s="0" t="s">
        <v>155</v>
      </c>
      <c r="C4211" s="0" t="s">
        <v>736</v>
      </c>
      <c r="D4211" s="0" t="n">
        <v>0.141761275249573</v>
      </c>
      <c r="E4211" s="7" t="n">
        <v>99.7244948869191</v>
      </c>
      <c r="F4211" s="7" t="n">
        <v>976.616147942605</v>
      </c>
    </row>
    <row r="4212" customFormat="false" ht="15.8" hidden="false" customHeight="false" outlineLevel="0" collapsed="false">
      <c r="A4212" s="0" t="s">
        <v>1274</v>
      </c>
      <c r="B4212" s="0" t="s">
        <v>239</v>
      </c>
      <c r="C4212" s="0" t="s">
        <v>737</v>
      </c>
      <c r="D4212" s="0" t="n">
        <v>0.093070653975029</v>
      </c>
      <c r="E4212" s="7" t="n">
        <v>96.1231383256027</v>
      </c>
      <c r="F4212" s="7" t="n">
        <v>332.064053436335</v>
      </c>
    </row>
    <row r="4213" customFormat="false" ht="15.8" hidden="false" customHeight="false" outlineLevel="0" collapsed="false">
      <c r="A4213" s="0" t="s">
        <v>1274</v>
      </c>
      <c r="B4213" s="0" t="s">
        <v>155</v>
      </c>
      <c r="C4213" s="0" t="s">
        <v>732</v>
      </c>
      <c r="D4213" s="0" t="n">
        <v>0.496679072137709</v>
      </c>
      <c r="E4213" s="7" t="n">
        <v>201.803119428689</v>
      </c>
      <c r="F4213" s="7" t="n">
        <v>2232.0968967477</v>
      </c>
    </row>
    <row r="4214" customFormat="false" ht="15.8" hidden="false" customHeight="false" outlineLevel="0" collapsed="false">
      <c r="A4214" s="0" t="s">
        <v>1274</v>
      </c>
      <c r="B4214" s="0" t="s">
        <v>239</v>
      </c>
      <c r="C4214" s="0" t="s">
        <v>733</v>
      </c>
      <c r="D4214" s="0" t="n">
        <v>0.341776229330308</v>
      </c>
      <c r="E4214" s="7" t="n">
        <v>119.603790914504</v>
      </c>
      <c r="F4214" s="7" t="n">
        <v>682.683218193984</v>
      </c>
    </row>
    <row r="4215" customFormat="false" ht="15.8" hidden="false" customHeight="false" outlineLevel="0" collapsed="false">
      <c r="A4215" s="0" t="s">
        <v>1274</v>
      </c>
      <c r="B4215" s="0" t="s">
        <v>738</v>
      </c>
      <c r="C4215" s="0" t="s">
        <v>738</v>
      </c>
      <c r="D4215" s="0" t="n">
        <v>0.150000000000002</v>
      </c>
      <c r="E4215" s="7" t="n">
        <v>20</v>
      </c>
      <c r="F4215" s="7" t="n">
        <v>0</v>
      </c>
    </row>
    <row r="4216" customFormat="false" ht="15.8" hidden="false" customHeight="false" outlineLevel="0" collapsed="false">
      <c r="A4216" s="0" t="s">
        <v>1275</v>
      </c>
      <c r="B4216" s="0" t="s">
        <v>155</v>
      </c>
      <c r="C4216" s="0" t="s">
        <v>734</v>
      </c>
      <c r="D4216" s="0" t="n">
        <v>0.0837250649831619</v>
      </c>
      <c r="E4216" s="7" t="n">
        <v>74.913717355456</v>
      </c>
      <c r="F4216" s="7" t="n">
        <v>365.229198227359</v>
      </c>
    </row>
    <row r="4217" customFormat="false" ht="15.8" hidden="false" customHeight="false" outlineLevel="0" collapsed="false">
      <c r="A4217" s="0" t="s">
        <v>1275</v>
      </c>
      <c r="B4217" s="0" t="s">
        <v>239</v>
      </c>
      <c r="C4217" s="0" t="s">
        <v>735</v>
      </c>
      <c r="D4217" s="0" t="n">
        <v>0.0503704334557675</v>
      </c>
      <c r="E4217" s="7" t="n">
        <v>83.0808572521276</v>
      </c>
      <c r="F4217" s="7" t="n">
        <v>323.248840670378</v>
      </c>
    </row>
    <row r="4218" customFormat="false" ht="15.8" hidden="false" customHeight="false" outlineLevel="0" collapsed="false">
      <c r="A4218" s="0" t="s">
        <v>1275</v>
      </c>
      <c r="B4218" s="0" t="s">
        <v>155</v>
      </c>
      <c r="C4218" s="0" t="s">
        <v>736</v>
      </c>
      <c r="D4218" s="0" t="n">
        <v>0.141761275249573</v>
      </c>
      <c r="E4218" s="7" t="n">
        <v>99.7244948869191</v>
      </c>
      <c r="F4218" s="7" t="n">
        <v>976.616147942605</v>
      </c>
    </row>
    <row r="4219" customFormat="false" ht="15.8" hidden="false" customHeight="false" outlineLevel="0" collapsed="false">
      <c r="A4219" s="0" t="s">
        <v>1275</v>
      </c>
      <c r="B4219" s="0" t="s">
        <v>239</v>
      </c>
      <c r="C4219" s="0" t="s">
        <v>737</v>
      </c>
      <c r="D4219" s="0" t="n">
        <v>0.093070653975029</v>
      </c>
      <c r="E4219" s="7" t="n">
        <v>96.1231383256027</v>
      </c>
      <c r="F4219" s="7" t="n">
        <v>332.064053436335</v>
      </c>
    </row>
    <row r="4220" customFormat="false" ht="15.8" hidden="false" customHeight="false" outlineLevel="0" collapsed="false">
      <c r="A4220" s="0" t="s">
        <v>1275</v>
      </c>
      <c r="B4220" s="0" t="s">
        <v>155</v>
      </c>
      <c r="C4220" s="0" t="s">
        <v>732</v>
      </c>
      <c r="D4220" s="0" t="n">
        <v>0.496679072137709</v>
      </c>
      <c r="E4220" s="7" t="n">
        <v>201.803119428689</v>
      </c>
      <c r="F4220" s="7" t="n">
        <v>2232.0968967477</v>
      </c>
    </row>
    <row r="4221" customFormat="false" ht="15.8" hidden="false" customHeight="false" outlineLevel="0" collapsed="false">
      <c r="A4221" s="0" t="s">
        <v>1275</v>
      </c>
      <c r="B4221" s="0" t="s">
        <v>239</v>
      </c>
      <c r="C4221" s="0" t="s">
        <v>733</v>
      </c>
      <c r="D4221" s="0" t="n">
        <v>0.341776229330308</v>
      </c>
      <c r="E4221" s="7" t="n">
        <v>119.603790914504</v>
      </c>
      <c r="F4221" s="7" t="n">
        <v>682.683218193984</v>
      </c>
    </row>
    <row r="4222" customFormat="false" ht="15.8" hidden="false" customHeight="false" outlineLevel="0" collapsed="false">
      <c r="A4222" s="0" t="s">
        <v>1275</v>
      </c>
      <c r="B4222" s="0" t="s">
        <v>738</v>
      </c>
      <c r="C4222" s="0" t="s">
        <v>738</v>
      </c>
      <c r="D4222" s="0" t="n">
        <v>0.150000000000002</v>
      </c>
      <c r="E4222" s="7" t="n">
        <v>20</v>
      </c>
      <c r="F4222" s="7" t="n">
        <v>0</v>
      </c>
    </row>
    <row r="4223" customFormat="false" ht="15.8" hidden="false" customHeight="false" outlineLevel="0" collapsed="false">
      <c r="A4223" s="0" t="s">
        <v>1276</v>
      </c>
      <c r="B4223" s="0" t="s">
        <v>155</v>
      </c>
      <c r="C4223" s="0" t="s">
        <v>734</v>
      </c>
      <c r="D4223" s="0" t="n">
        <v>0.0837250649831619</v>
      </c>
      <c r="E4223" s="7" t="n">
        <v>74.913717355456</v>
      </c>
      <c r="F4223" s="7" t="n">
        <v>365.229198227359</v>
      </c>
    </row>
    <row r="4224" customFormat="false" ht="15.8" hidden="false" customHeight="false" outlineLevel="0" collapsed="false">
      <c r="A4224" s="0" t="s">
        <v>1276</v>
      </c>
      <c r="B4224" s="0" t="s">
        <v>239</v>
      </c>
      <c r="C4224" s="0" t="s">
        <v>735</v>
      </c>
      <c r="D4224" s="0" t="n">
        <v>0.0503704334557675</v>
      </c>
      <c r="E4224" s="7" t="n">
        <v>83.0808572521276</v>
      </c>
      <c r="F4224" s="7" t="n">
        <v>323.248840670378</v>
      </c>
    </row>
    <row r="4225" customFormat="false" ht="15.8" hidden="false" customHeight="false" outlineLevel="0" collapsed="false">
      <c r="A4225" s="0" t="s">
        <v>1276</v>
      </c>
      <c r="B4225" s="0" t="s">
        <v>155</v>
      </c>
      <c r="C4225" s="0" t="s">
        <v>736</v>
      </c>
      <c r="D4225" s="0" t="n">
        <v>0.141761275249573</v>
      </c>
      <c r="E4225" s="7" t="n">
        <v>99.7244948869191</v>
      </c>
      <c r="F4225" s="7" t="n">
        <v>976.616147942605</v>
      </c>
    </row>
    <row r="4226" customFormat="false" ht="15.8" hidden="false" customHeight="false" outlineLevel="0" collapsed="false">
      <c r="A4226" s="0" t="s">
        <v>1276</v>
      </c>
      <c r="B4226" s="0" t="s">
        <v>239</v>
      </c>
      <c r="C4226" s="0" t="s">
        <v>737</v>
      </c>
      <c r="D4226" s="0" t="n">
        <v>0.093070653975029</v>
      </c>
      <c r="E4226" s="7" t="n">
        <v>96.1231383256027</v>
      </c>
      <c r="F4226" s="7" t="n">
        <v>332.064053436335</v>
      </c>
    </row>
    <row r="4227" customFormat="false" ht="15.8" hidden="false" customHeight="false" outlineLevel="0" collapsed="false">
      <c r="A4227" s="0" t="s">
        <v>1276</v>
      </c>
      <c r="B4227" s="0" t="s">
        <v>155</v>
      </c>
      <c r="C4227" s="0" t="s">
        <v>732</v>
      </c>
      <c r="D4227" s="0" t="n">
        <v>0.496679072137709</v>
      </c>
      <c r="E4227" s="7" t="n">
        <v>201.803119428689</v>
      </c>
      <c r="F4227" s="7" t="n">
        <v>2232.0968967477</v>
      </c>
    </row>
    <row r="4228" customFormat="false" ht="15.8" hidden="false" customHeight="false" outlineLevel="0" collapsed="false">
      <c r="A4228" s="0" t="s">
        <v>1276</v>
      </c>
      <c r="B4228" s="0" t="s">
        <v>239</v>
      </c>
      <c r="C4228" s="0" t="s">
        <v>733</v>
      </c>
      <c r="D4228" s="0" t="n">
        <v>0.341776229330308</v>
      </c>
      <c r="E4228" s="7" t="n">
        <v>119.603790914504</v>
      </c>
      <c r="F4228" s="7" t="n">
        <v>682.683218193984</v>
      </c>
    </row>
    <row r="4229" customFormat="false" ht="15.8" hidden="false" customHeight="false" outlineLevel="0" collapsed="false">
      <c r="A4229" s="0" t="s">
        <v>1276</v>
      </c>
      <c r="B4229" s="0" t="s">
        <v>738</v>
      </c>
      <c r="C4229" s="0" t="s">
        <v>738</v>
      </c>
      <c r="D4229" s="0" t="n">
        <v>0.150000000000002</v>
      </c>
      <c r="E4229" s="7" t="n">
        <v>20</v>
      </c>
      <c r="F4229" s="7" t="n">
        <v>0</v>
      </c>
    </row>
    <row r="4230" customFormat="false" ht="15.8" hidden="false" customHeight="false" outlineLevel="0" collapsed="false">
      <c r="A4230" s="0" t="s">
        <v>1277</v>
      </c>
      <c r="B4230" s="0" t="s">
        <v>155</v>
      </c>
      <c r="C4230" s="0" t="s">
        <v>734</v>
      </c>
      <c r="D4230" s="0" t="n">
        <v>0.0837250649831619</v>
      </c>
      <c r="E4230" s="7" t="n">
        <v>74.913717355456</v>
      </c>
      <c r="F4230" s="7" t="n">
        <v>365.229198227359</v>
      </c>
    </row>
    <row r="4231" customFormat="false" ht="15.8" hidden="false" customHeight="false" outlineLevel="0" collapsed="false">
      <c r="A4231" s="0" t="s">
        <v>1277</v>
      </c>
      <c r="B4231" s="0" t="s">
        <v>239</v>
      </c>
      <c r="C4231" s="0" t="s">
        <v>735</v>
      </c>
      <c r="D4231" s="0" t="n">
        <v>0.0503704334557675</v>
      </c>
      <c r="E4231" s="7" t="n">
        <v>83.0808572521276</v>
      </c>
      <c r="F4231" s="7" t="n">
        <v>323.248840670378</v>
      </c>
    </row>
    <row r="4232" customFormat="false" ht="15.8" hidden="false" customHeight="false" outlineLevel="0" collapsed="false">
      <c r="A4232" s="0" t="s">
        <v>1277</v>
      </c>
      <c r="B4232" s="0" t="s">
        <v>155</v>
      </c>
      <c r="C4232" s="0" t="s">
        <v>736</v>
      </c>
      <c r="D4232" s="0" t="n">
        <v>0.141761275249573</v>
      </c>
      <c r="E4232" s="7" t="n">
        <v>99.7244948869191</v>
      </c>
      <c r="F4232" s="7" t="n">
        <v>976.616147942605</v>
      </c>
    </row>
    <row r="4233" customFormat="false" ht="15.8" hidden="false" customHeight="false" outlineLevel="0" collapsed="false">
      <c r="A4233" s="0" t="s">
        <v>1277</v>
      </c>
      <c r="B4233" s="0" t="s">
        <v>239</v>
      </c>
      <c r="C4233" s="0" t="s">
        <v>737</v>
      </c>
      <c r="D4233" s="0" t="n">
        <v>0.093070653975029</v>
      </c>
      <c r="E4233" s="7" t="n">
        <v>96.1231383256027</v>
      </c>
      <c r="F4233" s="7" t="n">
        <v>332.064053436335</v>
      </c>
    </row>
    <row r="4234" customFormat="false" ht="15.8" hidden="false" customHeight="false" outlineLevel="0" collapsed="false">
      <c r="A4234" s="0" t="s">
        <v>1277</v>
      </c>
      <c r="B4234" s="0" t="s">
        <v>155</v>
      </c>
      <c r="C4234" s="0" t="s">
        <v>732</v>
      </c>
      <c r="D4234" s="0" t="n">
        <v>0.496679072137709</v>
      </c>
      <c r="E4234" s="7" t="n">
        <v>201.803119428689</v>
      </c>
      <c r="F4234" s="7" t="n">
        <v>2232.0968967477</v>
      </c>
    </row>
    <row r="4235" customFormat="false" ht="15.8" hidden="false" customHeight="false" outlineLevel="0" collapsed="false">
      <c r="A4235" s="0" t="s">
        <v>1277</v>
      </c>
      <c r="B4235" s="0" t="s">
        <v>239</v>
      </c>
      <c r="C4235" s="0" t="s">
        <v>733</v>
      </c>
      <c r="D4235" s="0" t="n">
        <v>0.341776229330308</v>
      </c>
      <c r="E4235" s="7" t="n">
        <v>119.603790914504</v>
      </c>
      <c r="F4235" s="7" t="n">
        <v>682.683218193984</v>
      </c>
    </row>
    <row r="4236" customFormat="false" ht="15.8" hidden="false" customHeight="false" outlineLevel="0" collapsed="false">
      <c r="A4236" s="0" t="s">
        <v>1277</v>
      </c>
      <c r="B4236" s="0" t="s">
        <v>738</v>
      </c>
      <c r="C4236" s="0" t="s">
        <v>738</v>
      </c>
      <c r="D4236" s="0" t="n">
        <v>0.150000000000002</v>
      </c>
      <c r="E4236" s="7" t="n">
        <v>20</v>
      </c>
      <c r="F4236" s="7" t="n">
        <v>0</v>
      </c>
    </row>
    <row r="4237" customFormat="false" ht="15.8" hidden="false" customHeight="false" outlineLevel="0" collapsed="false">
      <c r="A4237" s="0" t="s">
        <v>1278</v>
      </c>
      <c r="B4237" s="0" t="s">
        <v>155</v>
      </c>
      <c r="C4237" s="0" t="s">
        <v>734</v>
      </c>
      <c r="D4237" s="0" t="n">
        <v>0.0837250649831619</v>
      </c>
      <c r="E4237" s="7" t="n">
        <v>74.913717355456</v>
      </c>
      <c r="F4237" s="7" t="n">
        <v>365.229198227359</v>
      </c>
    </row>
    <row r="4238" customFormat="false" ht="15.8" hidden="false" customHeight="false" outlineLevel="0" collapsed="false">
      <c r="A4238" s="0" t="s">
        <v>1278</v>
      </c>
      <c r="B4238" s="0" t="s">
        <v>239</v>
      </c>
      <c r="C4238" s="0" t="s">
        <v>735</v>
      </c>
      <c r="D4238" s="0" t="n">
        <v>0.0503704334557675</v>
      </c>
      <c r="E4238" s="7" t="n">
        <v>83.0808572521276</v>
      </c>
      <c r="F4238" s="7" t="n">
        <v>323.248840670378</v>
      </c>
    </row>
    <row r="4239" customFormat="false" ht="15.8" hidden="false" customHeight="false" outlineLevel="0" collapsed="false">
      <c r="A4239" s="0" t="s">
        <v>1278</v>
      </c>
      <c r="B4239" s="0" t="s">
        <v>155</v>
      </c>
      <c r="C4239" s="0" t="s">
        <v>736</v>
      </c>
      <c r="D4239" s="0" t="n">
        <v>0.141761275249573</v>
      </c>
      <c r="E4239" s="7" t="n">
        <v>99.7244948869191</v>
      </c>
      <c r="F4239" s="7" t="n">
        <v>976.616147942605</v>
      </c>
    </row>
    <row r="4240" customFormat="false" ht="15.8" hidden="false" customHeight="false" outlineLevel="0" collapsed="false">
      <c r="A4240" s="0" t="s">
        <v>1278</v>
      </c>
      <c r="B4240" s="0" t="s">
        <v>239</v>
      </c>
      <c r="C4240" s="0" t="s">
        <v>737</v>
      </c>
      <c r="D4240" s="0" t="n">
        <v>0.093070653975029</v>
      </c>
      <c r="E4240" s="7" t="n">
        <v>96.1231383256027</v>
      </c>
      <c r="F4240" s="7" t="n">
        <v>332.064053436335</v>
      </c>
    </row>
    <row r="4241" customFormat="false" ht="15.8" hidden="false" customHeight="false" outlineLevel="0" collapsed="false">
      <c r="A4241" s="0" t="s">
        <v>1278</v>
      </c>
      <c r="B4241" s="0" t="s">
        <v>155</v>
      </c>
      <c r="C4241" s="0" t="s">
        <v>732</v>
      </c>
      <c r="D4241" s="0" t="n">
        <v>0.496679072137709</v>
      </c>
      <c r="E4241" s="7" t="n">
        <v>201.803119428689</v>
      </c>
      <c r="F4241" s="7" t="n">
        <v>2232.0968967477</v>
      </c>
    </row>
    <row r="4242" customFormat="false" ht="15.8" hidden="false" customHeight="false" outlineLevel="0" collapsed="false">
      <c r="A4242" s="0" t="s">
        <v>1278</v>
      </c>
      <c r="B4242" s="0" t="s">
        <v>239</v>
      </c>
      <c r="C4242" s="0" t="s">
        <v>733</v>
      </c>
      <c r="D4242" s="0" t="n">
        <v>0.341776229330308</v>
      </c>
      <c r="E4242" s="7" t="n">
        <v>119.603790914504</v>
      </c>
      <c r="F4242" s="7" t="n">
        <v>682.683218193984</v>
      </c>
    </row>
    <row r="4243" customFormat="false" ht="15.8" hidden="false" customHeight="false" outlineLevel="0" collapsed="false">
      <c r="A4243" s="0" t="s">
        <v>1278</v>
      </c>
      <c r="B4243" s="0" t="s">
        <v>738</v>
      </c>
      <c r="C4243" s="0" t="s">
        <v>738</v>
      </c>
      <c r="D4243" s="0" t="n">
        <v>0.150000000000002</v>
      </c>
      <c r="E4243" s="7" t="n">
        <v>20</v>
      </c>
      <c r="F4243" s="7" t="n">
        <v>0</v>
      </c>
    </row>
    <row r="4244" customFormat="false" ht="15.8" hidden="false" customHeight="false" outlineLevel="0" collapsed="false">
      <c r="A4244" s="0" t="s">
        <v>407</v>
      </c>
      <c r="B4244" s="0" t="s">
        <v>155</v>
      </c>
      <c r="C4244" s="0" t="s">
        <v>734</v>
      </c>
      <c r="D4244" s="0" t="n">
        <v>0.0837250649831619</v>
      </c>
      <c r="E4244" s="7" t="n">
        <v>74.913717355456</v>
      </c>
      <c r="F4244" s="7" t="n">
        <v>365.229198227359</v>
      </c>
    </row>
    <row r="4245" customFormat="false" ht="15.8" hidden="false" customHeight="false" outlineLevel="0" collapsed="false">
      <c r="A4245" s="0" t="s">
        <v>407</v>
      </c>
      <c r="B4245" s="0" t="s">
        <v>239</v>
      </c>
      <c r="C4245" s="0" t="s">
        <v>735</v>
      </c>
      <c r="D4245" s="0" t="n">
        <v>0.0503704334557675</v>
      </c>
      <c r="E4245" s="7" t="n">
        <v>83.0808572521276</v>
      </c>
      <c r="F4245" s="7" t="n">
        <v>323.248840670378</v>
      </c>
    </row>
    <row r="4246" customFormat="false" ht="15.8" hidden="false" customHeight="false" outlineLevel="0" collapsed="false">
      <c r="A4246" s="0" t="s">
        <v>407</v>
      </c>
      <c r="B4246" s="0" t="s">
        <v>155</v>
      </c>
      <c r="C4246" s="0" t="s">
        <v>736</v>
      </c>
      <c r="D4246" s="0" t="n">
        <v>0.141761275249573</v>
      </c>
      <c r="E4246" s="7" t="n">
        <v>99.7244948869191</v>
      </c>
      <c r="F4246" s="7" t="n">
        <v>976.616147942605</v>
      </c>
    </row>
    <row r="4247" customFormat="false" ht="15.8" hidden="false" customHeight="false" outlineLevel="0" collapsed="false">
      <c r="A4247" s="0" t="s">
        <v>407</v>
      </c>
      <c r="B4247" s="0" t="s">
        <v>239</v>
      </c>
      <c r="C4247" s="0" t="s">
        <v>737</v>
      </c>
      <c r="D4247" s="0" t="n">
        <v>0.093070653975029</v>
      </c>
      <c r="E4247" s="7" t="n">
        <v>96.1231383256027</v>
      </c>
      <c r="F4247" s="7" t="n">
        <v>332.064053436335</v>
      </c>
    </row>
    <row r="4248" customFormat="false" ht="15.8" hidden="false" customHeight="false" outlineLevel="0" collapsed="false">
      <c r="A4248" s="0" t="s">
        <v>407</v>
      </c>
      <c r="B4248" s="0" t="s">
        <v>155</v>
      </c>
      <c r="C4248" s="0" t="s">
        <v>732</v>
      </c>
      <c r="D4248" s="0" t="n">
        <v>0.496679072137709</v>
      </c>
      <c r="E4248" s="7" t="n">
        <v>201.803119428689</v>
      </c>
      <c r="F4248" s="7" t="n">
        <v>2232.0968967477</v>
      </c>
    </row>
    <row r="4249" customFormat="false" ht="15.8" hidden="false" customHeight="false" outlineLevel="0" collapsed="false">
      <c r="A4249" s="0" t="s">
        <v>407</v>
      </c>
      <c r="B4249" s="0" t="s">
        <v>239</v>
      </c>
      <c r="C4249" s="0" t="s">
        <v>733</v>
      </c>
      <c r="D4249" s="0" t="n">
        <v>0.341776229330308</v>
      </c>
      <c r="E4249" s="7" t="n">
        <v>119.603790914504</v>
      </c>
      <c r="F4249" s="7" t="n">
        <v>682.683218193984</v>
      </c>
    </row>
    <row r="4250" customFormat="false" ht="15.8" hidden="false" customHeight="false" outlineLevel="0" collapsed="false">
      <c r="A4250" s="0" t="s">
        <v>407</v>
      </c>
      <c r="B4250" s="0" t="s">
        <v>738</v>
      </c>
      <c r="C4250" s="0" t="s">
        <v>738</v>
      </c>
      <c r="D4250" s="0" t="n">
        <v>0.150000000000002</v>
      </c>
      <c r="E4250" s="7" t="n">
        <v>20</v>
      </c>
      <c r="F4250" s="7" t="n">
        <v>0</v>
      </c>
    </row>
    <row r="4251" customFormat="false" ht="15.8" hidden="false" customHeight="false" outlineLevel="0" collapsed="false">
      <c r="A4251" s="0" t="s">
        <v>551</v>
      </c>
      <c r="B4251" s="0" t="s">
        <v>155</v>
      </c>
      <c r="C4251" s="0" t="s">
        <v>734</v>
      </c>
      <c r="D4251" s="0" t="n">
        <v>0.0837250649831619</v>
      </c>
      <c r="E4251" s="7" t="n">
        <v>74.913717355456</v>
      </c>
      <c r="F4251" s="7" t="n">
        <v>365.229198227359</v>
      </c>
    </row>
    <row r="4252" customFormat="false" ht="15.8" hidden="false" customHeight="false" outlineLevel="0" collapsed="false">
      <c r="A4252" s="0" t="s">
        <v>551</v>
      </c>
      <c r="B4252" s="0" t="s">
        <v>239</v>
      </c>
      <c r="C4252" s="0" t="s">
        <v>735</v>
      </c>
      <c r="D4252" s="0" t="n">
        <v>0.0503704334557675</v>
      </c>
      <c r="E4252" s="7" t="n">
        <v>83.0808572521276</v>
      </c>
      <c r="F4252" s="7" t="n">
        <v>323.248840670378</v>
      </c>
    </row>
    <row r="4253" customFormat="false" ht="15.8" hidden="false" customHeight="false" outlineLevel="0" collapsed="false">
      <c r="A4253" s="0" t="s">
        <v>551</v>
      </c>
      <c r="B4253" s="0" t="s">
        <v>155</v>
      </c>
      <c r="C4253" s="0" t="s">
        <v>736</v>
      </c>
      <c r="D4253" s="0" t="n">
        <v>0.141761275249573</v>
      </c>
      <c r="E4253" s="7" t="n">
        <v>99.7244948869191</v>
      </c>
      <c r="F4253" s="7" t="n">
        <v>976.616147942605</v>
      </c>
    </row>
    <row r="4254" customFormat="false" ht="15.8" hidden="false" customHeight="false" outlineLevel="0" collapsed="false">
      <c r="A4254" s="0" t="s">
        <v>551</v>
      </c>
      <c r="B4254" s="0" t="s">
        <v>239</v>
      </c>
      <c r="C4254" s="0" t="s">
        <v>737</v>
      </c>
      <c r="D4254" s="0" t="n">
        <v>0.093070653975029</v>
      </c>
      <c r="E4254" s="7" t="n">
        <v>96.1231383256027</v>
      </c>
      <c r="F4254" s="7" t="n">
        <v>332.064053436335</v>
      </c>
    </row>
    <row r="4255" customFormat="false" ht="15.8" hidden="false" customHeight="false" outlineLevel="0" collapsed="false">
      <c r="A4255" s="0" t="s">
        <v>551</v>
      </c>
      <c r="B4255" s="0" t="s">
        <v>155</v>
      </c>
      <c r="C4255" s="0" t="s">
        <v>732</v>
      </c>
      <c r="D4255" s="0" t="n">
        <v>0.496679072137709</v>
      </c>
      <c r="E4255" s="7" t="n">
        <v>201.803119428689</v>
      </c>
      <c r="F4255" s="7" t="n">
        <v>2232.0968967477</v>
      </c>
    </row>
    <row r="4256" customFormat="false" ht="15.8" hidden="false" customHeight="false" outlineLevel="0" collapsed="false">
      <c r="A4256" s="0" t="s">
        <v>551</v>
      </c>
      <c r="B4256" s="0" t="s">
        <v>239</v>
      </c>
      <c r="C4256" s="0" t="s">
        <v>733</v>
      </c>
      <c r="D4256" s="0" t="n">
        <v>0.341776229330308</v>
      </c>
      <c r="E4256" s="7" t="n">
        <v>119.603790914504</v>
      </c>
      <c r="F4256" s="7" t="n">
        <v>682.683218193984</v>
      </c>
    </row>
    <row r="4257" customFormat="false" ht="15.8" hidden="false" customHeight="false" outlineLevel="0" collapsed="false">
      <c r="A4257" s="0" t="s">
        <v>551</v>
      </c>
      <c r="B4257" s="0" t="s">
        <v>738</v>
      </c>
      <c r="C4257" s="0" t="s">
        <v>738</v>
      </c>
      <c r="D4257" s="0" t="n">
        <v>0.150000000000002</v>
      </c>
      <c r="E4257" s="7" t="n">
        <v>20</v>
      </c>
      <c r="F4257" s="7" t="n">
        <v>0</v>
      </c>
    </row>
    <row r="4258" customFormat="false" ht="15.8" hidden="false" customHeight="false" outlineLevel="0" collapsed="false">
      <c r="A4258" s="0" t="s">
        <v>698</v>
      </c>
      <c r="B4258" s="0" t="s">
        <v>155</v>
      </c>
      <c r="C4258" s="0" t="s">
        <v>734</v>
      </c>
      <c r="D4258" s="0" t="n">
        <v>0.0837250649831619</v>
      </c>
      <c r="E4258" s="7" t="n">
        <v>74.913717355456</v>
      </c>
      <c r="F4258" s="7" t="n">
        <v>365.229198227359</v>
      </c>
    </row>
    <row r="4259" customFormat="false" ht="15.8" hidden="false" customHeight="false" outlineLevel="0" collapsed="false">
      <c r="A4259" s="0" t="s">
        <v>698</v>
      </c>
      <c r="B4259" s="0" t="s">
        <v>239</v>
      </c>
      <c r="C4259" s="0" t="s">
        <v>735</v>
      </c>
      <c r="D4259" s="0" t="n">
        <v>0.0503704334557675</v>
      </c>
      <c r="E4259" s="7" t="n">
        <v>83.0808572521276</v>
      </c>
      <c r="F4259" s="7" t="n">
        <v>323.248840670378</v>
      </c>
    </row>
    <row r="4260" customFormat="false" ht="15.8" hidden="false" customHeight="false" outlineLevel="0" collapsed="false">
      <c r="A4260" s="0" t="s">
        <v>698</v>
      </c>
      <c r="B4260" s="0" t="s">
        <v>155</v>
      </c>
      <c r="C4260" s="0" t="s">
        <v>736</v>
      </c>
      <c r="D4260" s="0" t="n">
        <v>0.141761275249573</v>
      </c>
      <c r="E4260" s="7" t="n">
        <v>99.7244948869191</v>
      </c>
      <c r="F4260" s="7" t="n">
        <v>976.616147942605</v>
      </c>
    </row>
    <row r="4261" customFormat="false" ht="15.8" hidden="false" customHeight="false" outlineLevel="0" collapsed="false">
      <c r="A4261" s="0" t="s">
        <v>698</v>
      </c>
      <c r="B4261" s="0" t="s">
        <v>239</v>
      </c>
      <c r="C4261" s="0" t="s">
        <v>737</v>
      </c>
      <c r="D4261" s="0" t="n">
        <v>0.093070653975029</v>
      </c>
      <c r="E4261" s="7" t="n">
        <v>96.1231383256027</v>
      </c>
      <c r="F4261" s="7" t="n">
        <v>332.064053436335</v>
      </c>
    </row>
    <row r="4262" customFormat="false" ht="15.8" hidden="false" customHeight="false" outlineLevel="0" collapsed="false">
      <c r="A4262" s="0" t="s">
        <v>698</v>
      </c>
      <c r="B4262" s="0" t="s">
        <v>155</v>
      </c>
      <c r="C4262" s="0" t="s">
        <v>732</v>
      </c>
      <c r="D4262" s="0" t="n">
        <v>0.496679072137709</v>
      </c>
      <c r="E4262" s="7" t="n">
        <v>201.803119428689</v>
      </c>
      <c r="F4262" s="7" t="n">
        <v>2232.0968967477</v>
      </c>
    </row>
    <row r="4263" customFormat="false" ht="15.8" hidden="false" customHeight="false" outlineLevel="0" collapsed="false">
      <c r="A4263" s="0" t="s">
        <v>698</v>
      </c>
      <c r="B4263" s="0" t="s">
        <v>239</v>
      </c>
      <c r="C4263" s="0" t="s">
        <v>733</v>
      </c>
      <c r="D4263" s="0" t="n">
        <v>0.341776229330308</v>
      </c>
      <c r="E4263" s="7" t="n">
        <v>119.603790914504</v>
      </c>
      <c r="F4263" s="7" t="n">
        <v>682.683218193984</v>
      </c>
    </row>
    <row r="4264" customFormat="false" ht="15.8" hidden="false" customHeight="false" outlineLevel="0" collapsed="false">
      <c r="A4264" s="0" t="s">
        <v>698</v>
      </c>
      <c r="B4264" s="0" t="s">
        <v>738</v>
      </c>
      <c r="C4264" s="0" t="s">
        <v>738</v>
      </c>
      <c r="D4264" s="0" t="n">
        <v>0.150000000000002</v>
      </c>
      <c r="E4264" s="7" t="n">
        <v>20</v>
      </c>
      <c r="F4264" s="7" t="n">
        <v>0</v>
      </c>
    </row>
    <row r="4265" customFormat="false" ht="15.8" hidden="false" customHeight="false" outlineLevel="0" collapsed="false">
      <c r="A4265" s="0" t="s">
        <v>1279</v>
      </c>
      <c r="B4265" s="0" t="s">
        <v>155</v>
      </c>
      <c r="C4265" s="0" t="s">
        <v>734</v>
      </c>
      <c r="D4265" s="0" t="n">
        <v>0.0837250649831619</v>
      </c>
      <c r="E4265" s="7" t="n">
        <v>74.913717355456</v>
      </c>
      <c r="F4265" s="7" t="n">
        <v>365.229198227359</v>
      </c>
    </row>
    <row r="4266" customFormat="false" ht="15.8" hidden="false" customHeight="false" outlineLevel="0" collapsed="false">
      <c r="A4266" s="0" t="s">
        <v>1279</v>
      </c>
      <c r="B4266" s="0" t="s">
        <v>239</v>
      </c>
      <c r="C4266" s="0" t="s">
        <v>735</v>
      </c>
      <c r="D4266" s="0" t="n">
        <v>0.0503704334557675</v>
      </c>
      <c r="E4266" s="7" t="n">
        <v>83.0808572521276</v>
      </c>
      <c r="F4266" s="7" t="n">
        <v>323.248840670378</v>
      </c>
    </row>
    <row r="4267" customFormat="false" ht="15.8" hidden="false" customHeight="false" outlineLevel="0" collapsed="false">
      <c r="A4267" s="0" t="s">
        <v>1279</v>
      </c>
      <c r="B4267" s="0" t="s">
        <v>155</v>
      </c>
      <c r="C4267" s="0" t="s">
        <v>736</v>
      </c>
      <c r="D4267" s="0" t="n">
        <v>0.141761275249573</v>
      </c>
      <c r="E4267" s="7" t="n">
        <v>99.7244948869191</v>
      </c>
      <c r="F4267" s="7" t="n">
        <v>976.616147942605</v>
      </c>
    </row>
    <row r="4268" customFormat="false" ht="15.8" hidden="false" customHeight="false" outlineLevel="0" collapsed="false">
      <c r="A4268" s="0" t="s">
        <v>1279</v>
      </c>
      <c r="B4268" s="0" t="s">
        <v>239</v>
      </c>
      <c r="C4268" s="0" t="s">
        <v>737</v>
      </c>
      <c r="D4268" s="0" t="n">
        <v>0.093070653975029</v>
      </c>
      <c r="E4268" s="7" t="n">
        <v>96.1231383256027</v>
      </c>
      <c r="F4268" s="7" t="n">
        <v>332.064053436335</v>
      </c>
    </row>
    <row r="4269" customFormat="false" ht="15.8" hidden="false" customHeight="false" outlineLevel="0" collapsed="false">
      <c r="A4269" s="0" t="s">
        <v>1279</v>
      </c>
      <c r="B4269" s="0" t="s">
        <v>155</v>
      </c>
      <c r="C4269" s="0" t="s">
        <v>732</v>
      </c>
      <c r="D4269" s="0" t="n">
        <v>0.496679072137709</v>
      </c>
      <c r="E4269" s="7" t="n">
        <v>201.803119428689</v>
      </c>
      <c r="F4269" s="7" t="n">
        <v>2232.0968967477</v>
      </c>
    </row>
    <row r="4270" customFormat="false" ht="15.8" hidden="false" customHeight="false" outlineLevel="0" collapsed="false">
      <c r="A4270" s="0" t="s">
        <v>1279</v>
      </c>
      <c r="B4270" s="0" t="s">
        <v>239</v>
      </c>
      <c r="C4270" s="0" t="s">
        <v>733</v>
      </c>
      <c r="D4270" s="0" t="n">
        <v>0.341776229330308</v>
      </c>
      <c r="E4270" s="7" t="n">
        <v>119.603790914504</v>
      </c>
      <c r="F4270" s="7" t="n">
        <v>682.683218193984</v>
      </c>
    </row>
    <row r="4271" customFormat="false" ht="15.8" hidden="false" customHeight="false" outlineLevel="0" collapsed="false">
      <c r="A4271" s="0" t="s">
        <v>1279</v>
      </c>
      <c r="B4271" s="0" t="s">
        <v>738</v>
      </c>
      <c r="C4271" s="0" t="s">
        <v>738</v>
      </c>
      <c r="D4271" s="0" t="n">
        <v>0.150000000000002</v>
      </c>
      <c r="E4271" s="7" t="n">
        <v>20</v>
      </c>
      <c r="F4271" s="7" t="n">
        <v>0</v>
      </c>
    </row>
    <row r="4272" customFormat="false" ht="15.8" hidden="false" customHeight="false" outlineLevel="0" collapsed="false">
      <c r="A4272" s="0" t="s">
        <v>1280</v>
      </c>
      <c r="B4272" s="0" t="s">
        <v>155</v>
      </c>
      <c r="C4272" s="0" t="s">
        <v>734</v>
      </c>
      <c r="D4272" s="0" t="n">
        <v>0.0837250649831619</v>
      </c>
      <c r="E4272" s="7" t="n">
        <v>74.913717355456</v>
      </c>
      <c r="F4272" s="7" t="n">
        <v>365.229198227359</v>
      </c>
    </row>
    <row r="4273" customFormat="false" ht="15.8" hidden="false" customHeight="false" outlineLevel="0" collapsed="false">
      <c r="A4273" s="0" t="s">
        <v>1280</v>
      </c>
      <c r="B4273" s="0" t="s">
        <v>239</v>
      </c>
      <c r="C4273" s="0" t="s">
        <v>735</v>
      </c>
      <c r="D4273" s="0" t="n">
        <v>0.0503704334557675</v>
      </c>
      <c r="E4273" s="7" t="n">
        <v>83.0808572521276</v>
      </c>
      <c r="F4273" s="7" t="n">
        <v>323.248840670378</v>
      </c>
    </row>
    <row r="4274" customFormat="false" ht="15.8" hidden="false" customHeight="false" outlineLevel="0" collapsed="false">
      <c r="A4274" s="0" t="s">
        <v>1280</v>
      </c>
      <c r="B4274" s="0" t="s">
        <v>155</v>
      </c>
      <c r="C4274" s="0" t="s">
        <v>736</v>
      </c>
      <c r="D4274" s="0" t="n">
        <v>0.141761275249573</v>
      </c>
      <c r="E4274" s="7" t="n">
        <v>99.7244948869191</v>
      </c>
      <c r="F4274" s="7" t="n">
        <v>976.616147942605</v>
      </c>
    </row>
    <row r="4275" customFormat="false" ht="15.8" hidden="false" customHeight="false" outlineLevel="0" collapsed="false">
      <c r="A4275" s="0" t="s">
        <v>1280</v>
      </c>
      <c r="B4275" s="0" t="s">
        <v>239</v>
      </c>
      <c r="C4275" s="0" t="s">
        <v>737</v>
      </c>
      <c r="D4275" s="0" t="n">
        <v>0.093070653975029</v>
      </c>
      <c r="E4275" s="7" t="n">
        <v>96.1231383256027</v>
      </c>
      <c r="F4275" s="7" t="n">
        <v>332.064053436335</v>
      </c>
    </row>
    <row r="4276" customFormat="false" ht="15.8" hidden="false" customHeight="false" outlineLevel="0" collapsed="false">
      <c r="A4276" s="0" t="s">
        <v>1280</v>
      </c>
      <c r="B4276" s="0" t="s">
        <v>155</v>
      </c>
      <c r="C4276" s="0" t="s">
        <v>732</v>
      </c>
      <c r="D4276" s="0" t="n">
        <v>0.496679072137709</v>
      </c>
      <c r="E4276" s="7" t="n">
        <v>201.803119428689</v>
      </c>
      <c r="F4276" s="7" t="n">
        <v>2232.0968967477</v>
      </c>
    </row>
    <row r="4277" customFormat="false" ht="15.8" hidden="false" customHeight="false" outlineLevel="0" collapsed="false">
      <c r="A4277" s="0" t="s">
        <v>1280</v>
      </c>
      <c r="B4277" s="0" t="s">
        <v>239</v>
      </c>
      <c r="C4277" s="0" t="s">
        <v>733</v>
      </c>
      <c r="D4277" s="0" t="n">
        <v>0.341776229330308</v>
      </c>
      <c r="E4277" s="7" t="n">
        <v>119.603790914504</v>
      </c>
      <c r="F4277" s="7" t="n">
        <v>682.683218193984</v>
      </c>
    </row>
    <row r="4278" customFormat="false" ht="15.8" hidden="false" customHeight="false" outlineLevel="0" collapsed="false">
      <c r="A4278" s="0" t="s">
        <v>1280</v>
      </c>
      <c r="B4278" s="0" t="s">
        <v>738</v>
      </c>
      <c r="C4278" s="0" t="s">
        <v>738</v>
      </c>
      <c r="D4278" s="0" t="n">
        <v>0.150000000000002</v>
      </c>
      <c r="E4278" s="7" t="n">
        <v>20</v>
      </c>
      <c r="F4278" s="7" t="n">
        <v>0</v>
      </c>
    </row>
    <row r="4279" customFormat="false" ht="15.8" hidden="false" customHeight="false" outlineLevel="0" collapsed="false">
      <c r="A4279" s="0" t="s">
        <v>1281</v>
      </c>
      <c r="B4279" s="0" t="s">
        <v>155</v>
      </c>
      <c r="C4279" s="0" t="s">
        <v>734</v>
      </c>
      <c r="D4279" s="0" t="n">
        <v>0.0837250649831619</v>
      </c>
      <c r="E4279" s="7" t="n">
        <v>74.913717355456</v>
      </c>
      <c r="F4279" s="7" t="n">
        <v>365.229198227359</v>
      </c>
    </row>
    <row r="4280" customFormat="false" ht="15.8" hidden="false" customHeight="false" outlineLevel="0" collapsed="false">
      <c r="A4280" s="0" t="s">
        <v>1281</v>
      </c>
      <c r="B4280" s="0" t="s">
        <v>239</v>
      </c>
      <c r="C4280" s="0" t="s">
        <v>735</v>
      </c>
      <c r="D4280" s="0" t="n">
        <v>0.0503704334557675</v>
      </c>
      <c r="E4280" s="7" t="n">
        <v>83.0808572521276</v>
      </c>
      <c r="F4280" s="7" t="n">
        <v>323.248840670378</v>
      </c>
    </row>
    <row r="4281" customFormat="false" ht="15.8" hidden="false" customHeight="false" outlineLevel="0" collapsed="false">
      <c r="A4281" s="0" t="s">
        <v>1281</v>
      </c>
      <c r="B4281" s="0" t="s">
        <v>155</v>
      </c>
      <c r="C4281" s="0" t="s">
        <v>736</v>
      </c>
      <c r="D4281" s="0" t="n">
        <v>0.141761275249573</v>
      </c>
      <c r="E4281" s="7" t="n">
        <v>99.7244948869191</v>
      </c>
      <c r="F4281" s="7" t="n">
        <v>976.616147942605</v>
      </c>
    </row>
    <row r="4282" customFormat="false" ht="15.8" hidden="false" customHeight="false" outlineLevel="0" collapsed="false">
      <c r="A4282" s="0" t="s">
        <v>1281</v>
      </c>
      <c r="B4282" s="0" t="s">
        <v>239</v>
      </c>
      <c r="C4282" s="0" t="s">
        <v>737</v>
      </c>
      <c r="D4282" s="0" t="n">
        <v>0.093070653975029</v>
      </c>
      <c r="E4282" s="7" t="n">
        <v>96.1231383256027</v>
      </c>
      <c r="F4282" s="7" t="n">
        <v>332.064053436335</v>
      </c>
    </row>
    <row r="4283" customFormat="false" ht="15.8" hidden="false" customHeight="false" outlineLevel="0" collapsed="false">
      <c r="A4283" s="0" t="s">
        <v>1281</v>
      </c>
      <c r="B4283" s="0" t="s">
        <v>155</v>
      </c>
      <c r="C4283" s="0" t="s">
        <v>732</v>
      </c>
      <c r="D4283" s="0" t="n">
        <v>0.496679072137709</v>
      </c>
      <c r="E4283" s="7" t="n">
        <v>201.803119428689</v>
      </c>
      <c r="F4283" s="7" t="n">
        <v>2232.0968967477</v>
      </c>
    </row>
    <row r="4284" customFormat="false" ht="15.8" hidden="false" customHeight="false" outlineLevel="0" collapsed="false">
      <c r="A4284" s="0" t="s">
        <v>1281</v>
      </c>
      <c r="B4284" s="0" t="s">
        <v>239</v>
      </c>
      <c r="C4284" s="0" t="s">
        <v>733</v>
      </c>
      <c r="D4284" s="0" t="n">
        <v>0.341776229330308</v>
      </c>
      <c r="E4284" s="7" t="n">
        <v>119.603790914504</v>
      </c>
      <c r="F4284" s="7" t="n">
        <v>682.683218193984</v>
      </c>
    </row>
    <row r="4285" customFormat="false" ht="15.8" hidden="false" customHeight="false" outlineLevel="0" collapsed="false">
      <c r="A4285" s="0" t="s">
        <v>1281</v>
      </c>
      <c r="B4285" s="0" t="s">
        <v>738</v>
      </c>
      <c r="C4285" s="0" t="s">
        <v>738</v>
      </c>
      <c r="D4285" s="0" t="n">
        <v>0.150000000000002</v>
      </c>
      <c r="E4285" s="7" t="n">
        <v>20</v>
      </c>
      <c r="F4285" s="7" t="n">
        <v>0</v>
      </c>
    </row>
    <row r="4286" customFormat="false" ht="15.8" hidden="false" customHeight="false" outlineLevel="0" collapsed="false">
      <c r="A4286" s="0" t="s">
        <v>1282</v>
      </c>
      <c r="B4286" s="0" t="s">
        <v>155</v>
      </c>
      <c r="C4286" s="0" t="s">
        <v>734</v>
      </c>
      <c r="D4286" s="0" t="n">
        <v>0.0837250649831619</v>
      </c>
      <c r="E4286" s="7" t="n">
        <v>74.913717355456</v>
      </c>
      <c r="F4286" s="7" t="n">
        <v>365.229198227359</v>
      </c>
    </row>
    <row r="4287" customFormat="false" ht="15.8" hidden="false" customHeight="false" outlineLevel="0" collapsed="false">
      <c r="A4287" s="0" t="s">
        <v>1282</v>
      </c>
      <c r="B4287" s="0" t="s">
        <v>239</v>
      </c>
      <c r="C4287" s="0" t="s">
        <v>735</v>
      </c>
      <c r="D4287" s="0" t="n">
        <v>0.0503704334557675</v>
      </c>
      <c r="E4287" s="7" t="n">
        <v>83.0808572521276</v>
      </c>
      <c r="F4287" s="7" t="n">
        <v>323.248840670378</v>
      </c>
    </row>
    <row r="4288" customFormat="false" ht="15.8" hidden="false" customHeight="false" outlineLevel="0" collapsed="false">
      <c r="A4288" s="0" t="s">
        <v>1282</v>
      </c>
      <c r="B4288" s="0" t="s">
        <v>155</v>
      </c>
      <c r="C4288" s="0" t="s">
        <v>736</v>
      </c>
      <c r="D4288" s="0" t="n">
        <v>0.141761275249573</v>
      </c>
      <c r="E4288" s="7" t="n">
        <v>99.7244948869191</v>
      </c>
      <c r="F4288" s="7" t="n">
        <v>976.616147942605</v>
      </c>
    </row>
    <row r="4289" customFormat="false" ht="15.8" hidden="false" customHeight="false" outlineLevel="0" collapsed="false">
      <c r="A4289" s="0" t="s">
        <v>1282</v>
      </c>
      <c r="B4289" s="0" t="s">
        <v>239</v>
      </c>
      <c r="C4289" s="0" t="s">
        <v>737</v>
      </c>
      <c r="D4289" s="0" t="n">
        <v>0.093070653975029</v>
      </c>
      <c r="E4289" s="7" t="n">
        <v>96.1231383256027</v>
      </c>
      <c r="F4289" s="7" t="n">
        <v>332.064053436335</v>
      </c>
    </row>
    <row r="4290" customFormat="false" ht="15.8" hidden="false" customHeight="false" outlineLevel="0" collapsed="false">
      <c r="A4290" s="0" t="s">
        <v>1282</v>
      </c>
      <c r="B4290" s="0" t="s">
        <v>155</v>
      </c>
      <c r="C4290" s="0" t="s">
        <v>732</v>
      </c>
      <c r="D4290" s="0" t="n">
        <v>0.496679072137709</v>
      </c>
      <c r="E4290" s="7" t="n">
        <v>201.803119428689</v>
      </c>
      <c r="F4290" s="7" t="n">
        <v>2232.0968967477</v>
      </c>
    </row>
    <row r="4291" customFormat="false" ht="15.8" hidden="false" customHeight="false" outlineLevel="0" collapsed="false">
      <c r="A4291" s="0" t="s">
        <v>1282</v>
      </c>
      <c r="B4291" s="0" t="s">
        <v>239</v>
      </c>
      <c r="C4291" s="0" t="s">
        <v>733</v>
      </c>
      <c r="D4291" s="0" t="n">
        <v>0.341776229330308</v>
      </c>
      <c r="E4291" s="7" t="n">
        <v>119.603790914504</v>
      </c>
      <c r="F4291" s="7" t="n">
        <v>682.683218193984</v>
      </c>
    </row>
    <row r="4292" customFormat="false" ht="15.8" hidden="false" customHeight="false" outlineLevel="0" collapsed="false">
      <c r="A4292" s="0" t="s">
        <v>1282</v>
      </c>
      <c r="B4292" s="0" t="s">
        <v>738</v>
      </c>
      <c r="C4292" s="0" t="s">
        <v>738</v>
      </c>
      <c r="D4292" s="0" t="n">
        <v>0.150000000000002</v>
      </c>
      <c r="E4292" s="7" t="n">
        <v>20</v>
      </c>
      <c r="F4292" s="7" t="n">
        <v>0</v>
      </c>
    </row>
    <row r="4293" customFormat="false" ht="15.8" hidden="false" customHeight="false" outlineLevel="0" collapsed="false">
      <c r="A4293" s="0" t="s">
        <v>1283</v>
      </c>
      <c r="B4293" s="0" t="s">
        <v>155</v>
      </c>
      <c r="C4293" s="0" t="s">
        <v>734</v>
      </c>
      <c r="D4293" s="0" t="n">
        <v>0.0837250649831619</v>
      </c>
      <c r="E4293" s="7" t="n">
        <v>74.913717355456</v>
      </c>
      <c r="F4293" s="7" t="n">
        <v>365.229198227359</v>
      </c>
    </row>
    <row r="4294" customFormat="false" ht="15.8" hidden="false" customHeight="false" outlineLevel="0" collapsed="false">
      <c r="A4294" s="0" t="s">
        <v>1283</v>
      </c>
      <c r="B4294" s="0" t="s">
        <v>239</v>
      </c>
      <c r="C4294" s="0" t="s">
        <v>735</v>
      </c>
      <c r="D4294" s="0" t="n">
        <v>0.0503704334557675</v>
      </c>
      <c r="E4294" s="7" t="n">
        <v>83.0808572521276</v>
      </c>
      <c r="F4294" s="7" t="n">
        <v>323.248840670378</v>
      </c>
    </row>
    <row r="4295" customFormat="false" ht="15.8" hidden="false" customHeight="false" outlineLevel="0" collapsed="false">
      <c r="A4295" s="0" t="s">
        <v>1283</v>
      </c>
      <c r="B4295" s="0" t="s">
        <v>155</v>
      </c>
      <c r="C4295" s="0" t="s">
        <v>736</v>
      </c>
      <c r="D4295" s="0" t="n">
        <v>0.141761275249573</v>
      </c>
      <c r="E4295" s="7" t="n">
        <v>99.7244948869191</v>
      </c>
      <c r="F4295" s="7" t="n">
        <v>976.616147942605</v>
      </c>
    </row>
    <row r="4296" customFormat="false" ht="15.8" hidden="false" customHeight="false" outlineLevel="0" collapsed="false">
      <c r="A4296" s="0" t="s">
        <v>1283</v>
      </c>
      <c r="B4296" s="0" t="s">
        <v>239</v>
      </c>
      <c r="C4296" s="0" t="s">
        <v>737</v>
      </c>
      <c r="D4296" s="0" t="n">
        <v>0.093070653975029</v>
      </c>
      <c r="E4296" s="7" t="n">
        <v>96.1231383256027</v>
      </c>
      <c r="F4296" s="7" t="n">
        <v>332.064053436335</v>
      </c>
    </row>
    <row r="4297" customFormat="false" ht="15.8" hidden="false" customHeight="false" outlineLevel="0" collapsed="false">
      <c r="A4297" s="0" t="s">
        <v>1283</v>
      </c>
      <c r="B4297" s="0" t="s">
        <v>155</v>
      </c>
      <c r="C4297" s="0" t="s">
        <v>732</v>
      </c>
      <c r="D4297" s="0" t="n">
        <v>0.496679072137709</v>
      </c>
      <c r="E4297" s="7" t="n">
        <v>201.803119428689</v>
      </c>
      <c r="F4297" s="7" t="n">
        <v>2232.0968967477</v>
      </c>
    </row>
    <row r="4298" customFormat="false" ht="15.8" hidden="false" customHeight="false" outlineLevel="0" collapsed="false">
      <c r="A4298" s="0" t="s">
        <v>1283</v>
      </c>
      <c r="B4298" s="0" t="s">
        <v>239</v>
      </c>
      <c r="C4298" s="0" t="s">
        <v>733</v>
      </c>
      <c r="D4298" s="0" t="n">
        <v>0.341776229330308</v>
      </c>
      <c r="E4298" s="7" t="n">
        <v>119.603790914504</v>
      </c>
      <c r="F4298" s="7" t="n">
        <v>682.683218193984</v>
      </c>
    </row>
    <row r="4299" customFormat="false" ht="15.8" hidden="false" customHeight="false" outlineLevel="0" collapsed="false">
      <c r="A4299" s="0" t="s">
        <v>1283</v>
      </c>
      <c r="B4299" s="0" t="s">
        <v>738</v>
      </c>
      <c r="C4299" s="0" t="s">
        <v>738</v>
      </c>
      <c r="D4299" s="0" t="n">
        <v>0.150000000000002</v>
      </c>
      <c r="E4299" s="7" t="n">
        <v>20</v>
      </c>
      <c r="F4299" s="7" t="n">
        <v>0</v>
      </c>
    </row>
    <row r="4300" customFormat="false" ht="15.8" hidden="false" customHeight="false" outlineLevel="0" collapsed="false">
      <c r="A4300" s="0" t="s">
        <v>408</v>
      </c>
      <c r="B4300" s="0" t="s">
        <v>155</v>
      </c>
      <c r="C4300" s="0" t="s">
        <v>734</v>
      </c>
      <c r="D4300" s="0" t="n">
        <v>0.0837250649831619</v>
      </c>
      <c r="E4300" s="7" t="n">
        <v>74.913717355456</v>
      </c>
      <c r="F4300" s="7" t="n">
        <v>365.229198227359</v>
      </c>
    </row>
    <row r="4301" customFormat="false" ht="15.8" hidden="false" customHeight="false" outlineLevel="0" collapsed="false">
      <c r="A4301" s="0" t="s">
        <v>408</v>
      </c>
      <c r="B4301" s="0" t="s">
        <v>239</v>
      </c>
      <c r="C4301" s="0" t="s">
        <v>735</v>
      </c>
      <c r="D4301" s="0" t="n">
        <v>0.0503704334557675</v>
      </c>
      <c r="E4301" s="7" t="n">
        <v>83.0808572521276</v>
      </c>
      <c r="F4301" s="7" t="n">
        <v>323.248840670378</v>
      </c>
    </row>
    <row r="4302" customFormat="false" ht="15.8" hidden="false" customHeight="false" outlineLevel="0" collapsed="false">
      <c r="A4302" s="0" t="s">
        <v>408</v>
      </c>
      <c r="B4302" s="0" t="s">
        <v>155</v>
      </c>
      <c r="C4302" s="0" t="s">
        <v>736</v>
      </c>
      <c r="D4302" s="0" t="n">
        <v>0.141761275249573</v>
      </c>
      <c r="E4302" s="7" t="n">
        <v>99.7244948869191</v>
      </c>
      <c r="F4302" s="7" t="n">
        <v>976.616147942605</v>
      </c>
    </row>
    <row r="4303" customFormat="false" ht="15.8" hidden="false" customHeight="false" outlineLevel="0" collapsed="false">
      <c r="A4303" s="0" t="s">
        <v>408</v>
      </c>
      <c r="B4303" s="0" t="s">
        <v>239</v>
      </c>
      <c r="C4303" s="0" t="s">
        <v>737</v>
      </c>
      <c r="D4303" s="0" t="n">
        <v>0.093070653975029</v>
      </c>
      <c r="E4303" s="7" t="n">
        <v>96.1231383256027</v>
      </c>
      <c r="F4303" s="7" t="n">
        <v>332.064053436335</v>
      </c>
    </row>
    <row r="4304" customFormat="false" ht="15.8" hidden="false" customHeight="false" outlineLevel="0" collapsed="false">
      <c r="A4304" s="0" t="s">
        <v>408</v>
      </c>
      <c r="B4304" s="0" t="s">
        <v>155</v>
      </c>
      <c r="C4304" s="0" t="s">
        <v>732</v>
      </c>
      <c r="D4304" s="0" t="n">
        <v>0.496679072137709</v>
      </c>
      <c r="E4304" s="7" t="n">
        <v>201.803119428689</v>
      </c>
      <c r="F4304" s="7" t="n">
        <v>2232.0968967477</v>
      </c>
    </row>
    <row r="4305" customFormat="false" ht="15.8" hidden="false" customHeight="false" outlineLevel="0" collapsed="false">
      <c r="A4305" s="0" t="s">
        <v>408</v>
      </c>
      <c r="B4305" s="0" t="s">
        <v>239</v>
      </c>
      <c r="C4305" s="0" t="s">
        <v>733</v>
      </c>
      <c r="D4305" s="0" t="n">
        <v>0.341776229330308</v>
      </c>
      <c r="E4305" s="7" t="n">
        <v>119.603790914504</v>
      </c>
      <c r="F4305" s="7" t="n">
        <v>682.683218193984</v>
      </c>
    </row>
    <row r="4306" customFormat="false" ht="15.8" hidden="false" customHeight="false" outlineLevel="0" collapsed="false">
      <c r="A4306" s="0" t="s">
        <v>408</v>
      </c>
      <c r="B4306" s="0" t="s">
        <v>738</v>
      </c>
      <c r="C4306" s="0" t="s">
        <v>738</v>
      </c>
      <c r="D4306" s="0" t="n">
        <v>0.150000000000002</v>
      </c>
      <c r="E4306" s="7" t="n">
        <v>20</v>
      </c>
      <c r="F4306" s="7" t="n">
        <v>0</v>
      </c>
    </row>
    <row r="4307" customFormat="false" ht="15.8" hidden="false" customHeight="false" outlineLevel="0" collapsed="false">
      <c r="A4307" s="0" t="s">
        <v>552</v>
      </c>
      <c r="B4307" s="0" t="s">
        <v>155</v>
      </c>
      <c r="C4307" s="0" t="s">
        <v>734</v>
      </c>
      <c r="D4307" s="0" t="n">
        <v>0.0837250649831619</v>
      </c>
      <c r="E4307" s="7" t="n">
        <v>74.913717355456</v>
      </c>
      <c r="F4307" s="7" t="n">
        <v>365.229198227359</v>
      </c>
    </row>
    <row r="4308" customFormat="false" ht="15.8" hidden="false" customHeight="false" outlineLevel="0" collapsed="false">
      <c r="A4308" s="0" t="s">
        <v>552</v>
      </c>
      <c r="B4308" s="0" t="s">
        <v>239</v>
      </c>
      <c r="C4308" s="0" t="s">
        <v>735</v>
      </c>
      <c r="D4308" s="0" t="n">
        <v>0.0503704334557675</v>
      </c>
      <c r="E4308" s="7" t="n">
        <v>83.0808572521276</v>
      </c>
      <c r="F4308" s="7" t="n">
        <v>323.248840670378</v>
      </c>
    </row>
    <row r="4309" customFormat="false" ht="15.8" hidden="false" customHeight="false" outlineLevel="0" collapsed="false">
      <c r="A4309" s="0" t="s">
        <v>552</v>
      </c>
      <c r="B4309" s="0" t="s">
        <v>155</v>
      </c>
      <c r="C4309" s="0" t="s">
        <v>736</v>
      </c>
      <c r="D4309" s="0" t="n">
        <v>0.141761275249573</v>
      </c>
      <c r="E4309" s="7" t="n">
        <v>99.7244948869191</v>
      </c>
      <c r="F4309" s="7" t="n">
        <v>976.616147942605</v>
      </c>
    </row>
    <row r="4310" customFormat="false" ht="15.8" hidden="false" customHeight="false" outlineLevel="0" collapsed="false">
      <c r="A4310" s="0" t="s">
        <v>552</v>
      </c>
      <c r="B4310" s="0" t="s">
        <v>239</v>
      </c>
      <c r="C4310" s="0" t="s">
        <v>737</v>
      </c>
      <c r="D4310" s="0" t="n">
        <v>0.093070653975029</v>
      </c>
      <c r="E4310" s="7" t="n">
        <v>96.1231383256027</v>
      </c>
      <c r="F4310" s="7" t="n">
        <v>332.064053436335</v>
      </c>
    </row>
    <row r="4311" customFormat="false" ht="15.8" hidden="false" customHeight="false" outlineLevel="0" collapsed="false">
      <c r="A4311" s="0" t="s">
        <v>552</v>
      </c>
      <c r="B4311" s="0" t="s">
        <v>155</v>
      </c>
      <c r="C4311" s="0" t="s">
        <v>732</v>
      </c>
      <c r="D4311" s="0" t="n">
        <v>0.496679072137709</v>
      </c>
      <c r="E4311" s="7" t="n">
        <v>201.803119428689</v>
      </c>
      <c r="F4311" s="7" t="n">
        <v>2232.0968967477</v>
      </c>
    </row>
    <row r="4312" customFormat="false" ht="15.8" hidden="false" customHeight="false" outlineLevel="0" collapsed="false">
      <c r="A4312" s="0" t="s">
        <v>552</v>
      </c>
      <c r="B4312" s="0" t="s">
        <v>239</v>
      </c>
      <c r="C4312" s="0" t="s">
        <v>733</v>
      </c>
      <c r="D4312" s="0" t="n">
        <v>0.341776229330308</v>
      </c>
      <c r="E4312" s="7" t="n">
        <v>119.603790914504</v>
      </c>
      <c r="F4312" s="7" t="n">
        <v>682.683218193984</v>
      </c>
    </row>
    <row r="4313" customFormat="false" ht="15.8" hidden="false" customHeight="false" outlineLevel="0" collapsed="false">
      <c r="A4313" s="0" t="s">
        <v>552</v>
      </c>
      <c r="B4313" s="0" t="s">
        <v>738</v>
      </c>
      <c r="C4313" s="0" t="s">
        <v>738</v>
      </c>
      <c r="D4313" s="0" t="n">
        <v>0.150000000000002</v>
      </c>
      <c r="E4313" s="7" t="n">
        <v>20</v>
      </c>
      <c r="F4313" s="7" t="n">
        <v>0</v>
      </c>
    </row>
    <row r="4314" customFormat="false" ht="15.8" hidden="false" customHeight="false" outlineLevel="0" collapsed="false">
      <c r="A4314" s="0" t="s">
        <v>699</v>
      </c>
      <c r="B4314" s="0" t="s">
        <v>155</v>
      </c>
      <c r="C4314" s="0" t="s">
        <v>734</v>
      </c>
      <c r="D4314" s="0" t="n">
        <v>0.0837250649831619</v>
      </c>
      <c r="E4314" s="7" t="n">
        <v>74.913717355456</v>
      </c>
      <c r="F4314" s="7" t="n">
        <v>365.229198227359</v>
      </c>
    </row>
    <row r="4315" customFormat="false" ht="15.8" hidden="false" customHeight="false" outlineLevel="0" collapsed="false">
      <c r="A4315" s="0" t="s">
        <v>699</v>
      </c>
      <c r="B4315" s="0" t="s">
        <v>239</v>
      </c>
      <c r="C4315" s="0" t="s">
        <v>735</v>
      </c>
      <c r="D4315" s="0" t="n">
        <v>0.0503704334557675</v>
      </c>
      <c r="E4315" s="7" t="n">
        <v>83.0808572521276</v>
      </c>
      <c r="F4315" s="7" t="n">
        <v>323.248840670378</v>
      </c>
    </row>
    <row r="4316" customFormat="false" ht="15.8" hidden="false" customHeight="false" outlineLevel="0" collapsed="false">
      <c r="A4316" s="0" t="s">
        <v>699</v>
      </c>
      <c r="B4316" s="0" t="s">
        <v>155</v>
      </c>
      <c r="C4316" s="0" t="s">
        <v>736</v>
      </c>
      <c r="D4316" s="0" t="n">
        <v>0.141761275249573</v>
      </c>
      <c r="E4316" s="7" t="n">
        <v>99.7244948869191</v>
      </c>
      <c r="F4316" s="7" t="n">
        <v>976.616147942605</v>
      </c>
    </row>
    <row r="4317" customFormat="false" ht="15.8" hidden="false" customHeight="false" outlineLevel="0" collapsed="false">
      <c r="A4317" s="0" t="s">
        <v>699</v>
      </c>
      <c r="B4317" s="0" t="s">
        <v>239</v>
      </c>
      <c r="C4317" s="0" t="s">
        <v>737</v>
      </c>
      <c r="D4317" s="0" t="n">
        <v>0.093070653975029</v>
      </c>
      <c r="E4317" s="7" t="n">
        <v>96.1231383256027</v>
      </c>
      <c r="F4317" s="7" t="n">
        <v>332.064053436335</v>
      </c>
    </row>
    <row r="4318" customFormat="false" ht="15.8" hidden="false" customHeight="false" outlineLevel="0" collapsed="false">
      <c r="A4318" s="0" t="s">
        <v>699</v>
      </c>
      <c r="B4318" s="0" t="s">
        <v>155</v>
      </c>
      <c r="C4318" s="0" t="s">
        <v>732</v>
      </c>
      <c r="D4318" s="0" t="n">
        <v>0.496679072137709</v>
      </c>
      <c r="E4318" s="7" t="n">
        <v>201.803119428689</v>
      </c>
      <c r="F4318" s="7" t="n">
        <v>2232.0968967477</v>
      </c>
    </row>
    <row r="4319" customFormat="false" ht="15.8" hidden="false" customHeight="false" outlineLevel="0" collapsed="false">
      <c r="A4319" s="0" t="s">
        <v>699</v>
      </c>
      <c r="B4319" s="0" t="s">
        <v>239</v>
      </c>
      <c r="C4319" s="0" t="s">
        <v>733</v>
      </c>
      <c r="D4319" s="0" t="n">
        <v>0.341776229330308</v>
      </c>
      <c r="E4319" s="7" t="n">
        <v>119.603790914504</v>
      </c>
      <c r="F4319" s="7" t="n">
        <v>682.683218193984</v>
      </c>
    </row>
    <row r="4320" customFormat="false" ht="15.8" hidden="false" customHeight="false" outlineLevel="0" collapsed="false">
      <c r="A4320" s="0" t="s">
        <v>699</v>
      </c>
      <c r="B4320" s="0" t="s">
        <v>738</v>
      </c>
      <c r="C4320" s="0" t="s">
        <v>738</v>
      </c>
      <c r="D4320" s="0" t="n">
        <v>0.150000000000002</v>
      </c>
      <c r="E4320" s="7" t="n">
        <v>20</v>
      </c>
      <c r="F4320" s="7" t="n">
        <v>0</v>
      </c>
    </row>
    <row r="4321" customFormat="false" ht="15.8" hidden="false" customHeight="false" outlineLevel="0" collapsed="false">
      <c r="A4321" s="0" t="s">
        <v>1284</v>
      </c>
      <c r="B4321" s="0" t="s">
        <v>155</v>
      </c>
      <c r="C4321" s="0" t="s">
        <v>734</v>
      </c>
      <c r="D4321" s="0" t="n">
        <v>0.0837250649831619</v>
      </c>
      <c r="E4321" s="7" t="n">
        <v>74.913717355456</v>
      </c>
      <c r="F4321" s="7" t="n">
        <v>365.229198227359</v>
      </c>
    </row>
    <row r="4322" customFormat="false" ht="15.8" hidden="false" customHeight="false" outlineLevel="0" collapsed="false">
      <c r="A4322" s="0" t="s">
        <v>1284</v>
      </c>
      <c r="B4322" s="0" t="s">
        <v>239</v>
      </c>
      <c r="C4322" s="0" t="s">
        <v>735</v>
      </c>
      <c r="D4322" s="0" t="n">
        <v>0.0503704334557675</v>
      </c>
      <c r="E4322" s="7" t="n">
        <v>83.0808572521276</v>
      </c>
      <c r="F4322" s="7" t="n">
        <v>323.248840670378</v>
      </c>
    </row>
    <row r="4323" customFormat="false" ht="15.8" hidden="false" customHeight="false" outlineLevel="0" collapsed="false">
      <c r="A4323" s="0" t="s">
        <v>1284</v>
      </c>
      <c r="B4323" s="0" t="s">
        <v>155</v>
      </c>
      <c r="C4323" s="0" t="s">
        <v>736</v>
      </c>
      <c r="D4323" s="0" t="n">
        <v>0.141761275249573</v>
      </c>
      <c r="E4323" s="7" t="n">
        <v>99.7244948869191</v>
      </c>
      <c r="F4323" s="7" t="n">
        <v>976.616147942605</v>
      </c>
    </row>
    <row r="4324" customFormat="false" ht="15.8" hidden="false" customHeight="false" outlineLevel="0" collapsed="false">
      <c r="A4324" s="0" t="s">
        <v>1284</v>
      </c>
      <c r="B4324" s="0" t="s">
        <v>239</v>
      </c>
      <c r="C4324" s="0" t="s">
        <v>737</v>
      </c>
      <c r="D4324" s="0" t="n">
        <v>0.093070653975029</v>
      </c>
      <c r="E4324" s="7" t="n">
        <v>96.1231383256027</v>
      </c>
      <c r="F4324" s="7" t="n">
        <v>332.064053436335</v>
      </c>
    </row>
    <row r="4325" customFormat="false" ht="15.8" hidden="false" customHeight="false" outlineLevel="0" collapsed="false">
      <c r="A4325" s="0" t="s">
        <v>1284</v>
      </c>
      <c r="B4325" s="0" t="s">
        <v>155</v>
      </c>
      <c r="C4325" s="0" t="s">
        <v>732</v>
      </c>
      <c r="D4325" s="0" t="n">
        <v>0.496679072137709</v>
      </c>
      <c r="E4325" s="7" t="n">
        <v>201.803119428689</v>
      </c>
      <c r="F4325" s="7" t="n">
        <v>2232.0968967477</v>
      </c>
    </row>
    <row r="4326" customFormat="false" ht="15.8" hidden="false" customHeight="false" outlineLevel="0" collapsed="false">
      <c r="A4326" s="0" t="s">
        <v>1284</v>
      </c>
      <c r="B4326" s="0" t="s">
        <v>239</v>
      </c>
      <c r="C4326" s="0" t="s">
        <v>733</v>
      </c>
      <c r="D4326" s="0" t="n">
        <v>0.341776229330308</v>
      </c>
      <c r="E4326" s="7" t="n">
        <v>119.603790914504</v>
      </c>
      <c r="F4326" s="7" t="n">
        <v>682.683218193984</v>
      </c>
    </row>
    <row r="4327" customFormat="false" ht="15.8" hidden="false" customHeight="false" outlineLevel="0" collapsed="false">
      <c r="A4327" s="0" t="s">
        <v>1284</v>
      </c>
      <c r="B4327" s="0" t="s">
        <v>738</v>
      </c>
      <c r="C4327" s="0" t="s">
        <v>738</v>
      </c>
      <c r="D4327" s="0" t="n">
        <v>0.150000000000002</v>
      </c>
      <c r="E4327" s="7" t="n">
        <v>20</v>
      </c>
      <c r="F4327" s="7" t="n">
        <v>0</v>
      </c>
    </row>
    <row r="4328" customFormat="false" ht="15.8" hidden="false" customHeight="false" outlineLevel="0" collapsed="false">
      <c r="A4328" s="0" t="s">
        <v>1285</v>
      </c>
      <c r="B4328" s="0" t="s">
        <v>155</v>
      </c>
      <c r="C4328" s="0" t="s">
        <v>734</v>
      </c>
      <c r="D4328" s="0" t="n">
        <v>0.0837250649831619</v>
      </c>
      <c r="E4328" s="7" t="n">
        <v>74.913717355456</v>
      </c>
      <c r="F4328" s="7" t="n">
        <v>365.229198227359</v>
      </c>
    </row>
    <row r="4329" customFormat="false" ht="15.8" hidden="false" customHeight="false" outlineLevel="0" collapsed="false">
      <c r="A4329" s="0" t="s">
        <v>1285</v>
      </c>
      <c r="B4329" s="0" t="s">
        <v>239</v>
      </c>
      <c r="C4329" s="0" t="s">
        <v>735</v>
      </c>
      <c r="D4329" s="0" t="n">
        <v>0.0503704334557675</v>
      </c>
      <c r="E4329" s="7" t="n">
        <v>83.0808572521276</v>
      </c>
      <c r="F4329" s="7" t="n">
        <v>323.248840670378</v>
      </c>
    </row>
    <row r="4330" customFormat="false" ht="15.8" hidden="false" customHeight="false" outlineLevel="0" collapsed="false">
      <c r="A4330" s="0" t="s">
        <v>1285</v>
      </c>
      <c r="B4330" s="0" t="s">
        <v>155</v>
      </c>
      <c r="C4330" s="0" t="s">
        <v>736</v>
      </c>
      <c r="D4330" s="0" t="n">
        <v>0.141761275249573</v>
      </c>
      <c r="E4330" s="7" t="n">
        <v>99.7244948869191</v>
      </c>
      <c r="F4330" s="7" t="n">
        <v>976.616147942605</v>
      </c>
    </row>
    <row r="4331" customFormat="false" ht="15.8" hidden="false" customHeight="false" outlineLevel="0" collapsed="false">
      <c r="A4331" s="0" t="s">
        <v>1285</v>
      </c>
      <c r="B4331" s="0" t="s">
        <v>239</v>
      </c>
      <c r="C4331" s="0" t="s">
        <v>737</v>
      </c>
      <c r="D4331" s="0" t="n">
        <v>0.093070653975029</v>
      </c>
      <c r="E4331" s="7" t="n">
        <v>96.1231383256027</v>
      </c>
      <c r="F4331" s="7" t="n">
        <v>332.064053436335</v>
      </c>
    </row>
    <row r="4332" customFormat="false" ht="15.8" hidden="false" customHeight="false" outlineLevel="0" collapsed="false">
      <c r="A4332" s="0" t="s">
        <v>1285</v>
      </c>
      <c r="B4332" s="0" t="s">
        <v>155</v>
      </c>
      <c r="C4332" s="0" t="s">
        <v>732</v>
      </c>
      <c r="D4332" s="0" t="n">
        <v>0.496679072137709</v>
      </c>
      <c r="E4332" s="7" t="n">
        <v>201.803119428689</v>
      </c>
      <c r="F4332" s="7" t="n">
        <v>2232.0968967477</v>
      </c>
    </row>
    <row r="4333" customFormat="false" ht="15.8" hidden="false" customHeight="false" outlineLevel="0" collapsed="false">
      <c r="A4333" s="0" t="s">
        <v>1285</v>
      </c>
      <c r="B4333" s="0" t="s">
        <v>239</v>
      </c>
      <c r="C4333" s="0" t="s">
        <v>733</v>
      </c>
      <c r="D4333" s="0" t="n">
        <v>0.341776229330308</v>
      </c>
      <c r="E4333" s="7" t="n">
        <v>119.603790914504</v>
      </c>
      <c r="F4333" s="7" t="n">
        <v>682.683218193984</v>
      </c>
    </row>
    <row r="4334" customFormat="false" ht="15.8" hidden="false" customHeight="false" outlineLevel="0" collapsed="false">
      <c r="A4334" s="0" t="s">
        <v>1285</v>
      </c>
      <c r="B4334" s="0" t="s">
        <v>738</v>
      </c>
      <c r="C4334" s="0" t="s">
        <v>738</v>
      </c>
      <c r="D4334" s="0" t="n">
        <v>0.150000000000002</v>
      </c>
      <c r="E4334" s="7" t="n">
        <v>20</v>
      </c>
      <c r="F4334" s="7" t="n">
        <v>0</v>
      </c>
    </row>
    <row r="4335" customFormat="false" ht="15.8" hidden="false" customHeight="false" outlineLevel="0" collapsed="false">
      <c r="A4335" s="0" t="s">
        <v>1286</v>
      </c>
      <c r="B4335" s="0" t="s">
        <v>155</v>
      </c>
      <c r="C4335" s="0" t="s">
        <v>734</v>
      </c>
      <c r="D4335" s="0" t="n">
        <v>0.0837250649831619</v>
      </c>
      <c r="E4335" s="7" t="n">
        <v>74.913717355456</v>
      </c>
      <c r="F4335" s="7" t="n">
        <v>365.229198227359</v>
      </c>
    </row>
    <row r="4336" customFormat="false" ht="15.8" hidden="false" customHeight="false" outlineLevel="0" collapsed="false">
      <c r="A4336" s="0" t="s">
        <v>1286</v>
      </c>
      <c r="B4336" s="0" t="s">
        <v>239</v>
      </c>
      <c r="C4336" s="0" t="s">
        <v>735</v>
      </c>
      <c r="D4336" s="0" t="n">
        <v>0.0503704334557675</v>
      </c>
      <c r="E4336" s="7" t="n">
        <v>83.0808572521276</v>
      </c>
      <c r="F4336" s="7" t="n">
        <v>323.248840670378</v>
      </c>
    </row>
    <row r="4337" customFormat="false" ht="15.8" hidden="false" customHeight="false" outlineLevel="0" collapsed="false">
      <c r="A4337" s="0" t="s">
        <v>1286</v>
      </c>
      <c r="B4337" s="0" t="s">
        <v>155</v>
      </c>
      <c r="C4337" s="0" t="s">
        <v>736</v>
      </c>
      <c r="D4337" s="0" t="n">
        <v>0.141761275249573</v>
      </c>
      <c r="E4337" s="7" t="n">
        <v>99.7244948869191</v>
      </c>
      <c r="F4337" s="7" t="n">
        <v>976.616147942605</v>
      </c>
    </row>
    <row r="4338" customFormat="false" ht="15.8" hidden="false" customHeight="false" outlineLevel="0" collapsed="false">
      <c r="A4338" s="0" t="s">
        <v>1286</v>
      </c>
      <c r="B4338" s="0" t="s">
        <v>239</v>
      </c>
      <c r="C4338" s="0" t="s">
        <v>737</v>
      </c>
      <c r="D4338" s="0" t="n">
        <v>0.093070653975029</v>
      </c>
      <c r="E4338" s="7" t="n">
        <v>96.1231383256027</v>
      </c>
      <c r="F4338" s="7" t="n">
        <v>332.064053436335</v>
      </c>
    </row>
    <row r="4339" customFormat="false" ht="15.8" hidden="false" customHeight="false" outlineLevel="0" collapsed="false">
      <c r="A4339" s="0" t="s">
        <v>1286</v>
      </c>
      <c r="B4339" s="0" t="s">
        <v>155</v>
      </c>
      <c r="C4339" s="0" t="s">
        <v>732</v>
      </c>
      <c r="D4339" s="0" t="n">
        <v>0.496679072137709</v>
      </c>
      <c r="E4339" s="7" t="n">
        <v>201.803119428689</v>
      </c>
      <c r="F4339" s="7" t="n">
        <v>2232.0968967477</v>
      </c>
    </row>
    <row r="4340" customFormat="false" ht="15.8" hidden="false" customHeight="false" outlineLevel="0" collapsed="false">
      <c r="A4340" s="0" t="s">
        <v>1286</v>
      </c>
      <c r="B4340" s="0" t="s">
        <v>239</v>
      </c>
      <c r="C4340" s="0" t="s">
        <v>733</v>
      </c>
      <c r="D4340" s="0" t="n">
        <v>0.341776229330308</v>
      </c>
      <c r="E4340" s="7" t="n">
        <v>119.603790914504</v>
      </c>
      <c r="F4340" s="7" t="n">
        <v>682.683218193984</v>
      </c>
    </row>
    <row r="4341" customFormat="false" ht="15.8" hidden="false" customHeight="false" outlineLevel="0" collapsed="false">
      <c r="A4341" s="0" t="s">
        <v>1286</v>
      </c>
      <c r="B4341" s="0" t="s">
        <v>738</v>
      </c>
      <c r="C4341" s="0" t="s">
        <v>738</v>
      </c>
      <c r="D4341" s="0" t="n">
        <v>0.150000000000002</v>
      </c>
      <c r="E4341" s="7" t="n">
        <v>20</v>
      </c>
      <c r="F4341" s="7" t="n">
        <v>0</v>
      </c>
    </row>
    <row r="4342" customFormat="false" ht="15.8" hidden="false" customHeight="false" outlineLevel="0" collapsed="false">
      <c r="A4342" s="0" t="s">
        <v>1287</v>
      </c>
      <c r="B4342" s="0" t="s">
        <v>155</v>
      </c>
      <c r="C4342" s="0" t="s">
        <v>734</v>
      </c>
      <c r="D4342" s="0" t="n">
        <v>0.0837250649831619</v>
      </c>
      <c r="E4342" s="7" t="n">
        <v>74.913717355456</v>
      </c>
      <c r="F4342" s="7" t="n">
        <v>365.229198227359</v>
      </c>
    </row>
    <row r="4343" customFormat="false" ht="15.8" hidden="false" customHeight="false" outlineLevel="0" collapsed="false">
      <c r="A4343" s="0" t="s">
        <v>1287</v>
      </c>
      <c r="B4343" s="0" t="s">
        <v>239</v>
      </c>
      <c r="C4343" s="0" t="s">
        <v>735</v>
      </c>
      <c r="D4343" s="0" t="n">
        <v>0.0503704334557675</v>
      </c>
      <c r="E4343" s="7" t="n">
        <v>83.0808572521276</v>
      </c>
      <c r="F4343" s="7" t="n">
        <v>323.248840670378</v>
      </c>
    </row>
    <row r="4344" customFormat="false" ht="15.8" hidden="false" customHeight="false" outlineLevel="0" collapsed="false">
      <c r="A4344" s="0" t="s">
        <v>1287</v>
      </c>
      <c r="B4344" s="0" t="s">
        <v>155</v>
      </c>
      <c r="C4344" s="0" t="s">
        <v>736</v>
      </c>
      <c r="D4344" s="0" t="n">
        <v>0.141761275249573</v>
      </c>
      <c r="E4344" s="7" t="n">
        <v>99.7244948869191</v>
      </c>
      <c r="F4344" s="7" t="n">
        <v>976.616147942605</v>
      </c>
    </row>
    <row r="4345" customFormat="false" ht="15.8" hidden="false" customHeight="false" outlineLevel="0" collapsed="false">
      <c r="A4345" s="0" t="s">
        <v>1287</v>
      </c>
      <c r="B4345" s="0" t="s">
        <v>239</v>
      </c>
      <c r="C4345" s="0" t="s">
        <v>737</v>
      </c>
      <c r="D4345" s="0" t="n">
        <v>0.093070653975029</v>
      </c>
      <c r="E4345" s="7" t="n">
        <v>96.1231383256027</v>
      </c>
      <c r="F4345" s="7" t="n">
        <v>332.064053436335</v>
      </c>
    </row>
    <row r="4346" customFormat="false" ht="15.8" hidden="false" customHeight="false" outlineLevel="0" collapsed="false">
      <c r="A4346" s="0" t="s">
        <v>1287</v>
      </c>
      <c r="B4346" s="0" t="s">
        <v>155</v>
      </c>
      <c r="C4346" s="0" t="s">
        <v>732</v>
      </c>
      <c r="D4346" s="0" t="n">
        <v>0.496679072137709</v>
      </c>
      <c r="E4346" s="7" t="n">
        <v>201.803119428689</v>
      </c>
      <c r="F4346" s="7" t="n">
        <v>2232.0968967477</v>
      </c>
    </row>
    <row r="4347" customFormat="false" ht="15.8" hidden="false" customHeight="false" outlineLevel="0" collapsed="false">
      <c r="A4347" s="0" t="s">
        <v>1287</v>
      </c>
      <c r="B4347" s="0" t="s">
        <v>239</v>
      </c>
      <c r="C4347" s="0" t="s">
        <v>733</v>
      </c>
      <c r="D4347" s="0" t="n">
        <v>0.341776229330308</v>
      </c>
      <c r="E4347" s="7" t="n">
        <v>119.603790914504</v>
      </c>
      <c r="F4347" s="7" t="n">
        <v>682.683218193984</v>
      </c>
    </row>
    <row r="4348" customFormat="false" ht="15.8" hidden="false" customHeight="false" outlineLevel="0" collapsed="false">
      <c r="A4348" s="0" t="s">
        <v>1287</v>
      </c>
      <c r="B4348" s="0" t="s">
        <v>738</v>
      </c>
      <c r="C4348" s="0" t="s">
        <v>738</v>
      </c>
      <c r="D4348" s="0" t="n">
        <v>0.150000000000002</v>
      </c>
      <c r="E4348" s="7" t="n">
        <v>20</v>
      </c>
      <c r="F4348" s="7" t="n">
        <v>0</v>
      </c>
    </row>
    <row r="4349" customFormat="false" ht="15.8" hidden="false" customHeight="false" outlineLevel="0" collapsed="false">
      <c r="A4349" s="0" t="s">
        <v>1288</v>
      </c>
      <c r="B4349" s="0" t="s">
        <v>155</v>
      </c>
      <c r="C4349" s="0" t="s">
        <v>734</v>
      </c>
      <c r="D4349" s="0" t="n">
        <v>0.0837250649831619</v>
      </c>
      <c r="E4349" s="7" t="n">
        <v>74.913717355456</v>
      </c>
      <c r="F4349" s="7" t="n">
        <v>365.229198227359</v>
      </c>
    </row>
    <row r="4350" customFormat="false" ht="15.8" hidden="false" customHeight="false" outlineLevel="0" collapsed="false">
      <c r="A4350" s="0" t="s">
        <v>1288</v>
      </c>
      <c r="B4350" s="0" t="s">
        <v>239</v>
      </c>
      <c r="C4350" s="0" t="s">
        <v>735</v>
      </c>
      <c r="D4350" s="0" t="n">
        <v>0.0503704334557675</v>
      </c>
      <c r="E4350" s="7" t="n">
        <v>83.0808572521276</v>
      </c>
      <c r="F4350" s="7" t="n">
        <v>323.248840670378</v>
      </c>
    </row>
    <row r="4351" customFormat="false" ht="15.8" hidden="false" customHeight="false" outlineLevel="0" collapsed="false">
      <c r="A4351" s="0" t="s">
        <v>1288</v>
      </c>
      <c r="B4351" s="0" t="s">
        <v>155</v>
      </c>
      <c r="C4351" s="0" t="s">
        <v>736</v>
      </c>
      <c r="D4351" s="0" t="n">
        <v>0.141761275249573</v>
      </c>
      <c r="E4351" s="7" t="n">
        <v>99.7244948869191</v>
      </c>
      <c r="F4351" s="7" t="n">
        <v>976.616147942605</v>
      </c>
    </row>
    <row r="4352" customFormat="false" ht="15.8" hidden="false" customHeight="false" outlineLevel="0" collapsed="false">
      <c r="A4352" s="0" t="s">
        <v>1288</v>
      </c>
      <c r="B4352" s="0" t="s">
        <v>239</v>
      </c>
      <c r="C4352" s="0" t="s">
        <v>737</v>
      </c>
      <c r="D4352" s="0" t="n">
        <v>0.093070653975029</v>
      </c>
      <c r="E4352" s="7" t="n">
        <v>96.1231383256027</v>
      </c>
      <c r="F4352" s="7" t="n">
        <v>332.064053436335</v>
      </c>
    </row>
    <row r="4353" customFormat="false" ht="15.8" hidden="false" customHeight="false" outlineLevel="0" collapsed="false">
      <c r="A4353" s="0" t="s">
        <v>1288</v>
      </c>
      <c r="B4353" s="0" t="s">
        <v>155</v>
      </c>
      <c r="C4353" s="0" t="s">
        <v>732</v>
      </c>
      <c r="D4353" s="0" t="n">
        <v>0.496679072137709</v>
      </c>
      <c r="E4353" s="7" t="n">
        <v>201.803119428689</v>
      </c>
      <c r="F4353" s="7" t="n">
        <v>2232.0968967477</v>
      </c>
    </row>
    <row r="4354" customFormat="false" ht="15.8" hidden="false" customHeight="false" outlineLevel="0" collapsed="false">
      <c r="A4354" s="0" t="s">
        <v>1288</v>
      </c>
      <c r="B4354" s="0" t="s">
        <v>239</v>
      </c>
      <c r="C4354" s="0" t="s">
        <v>733</v>
      </c>
      <c r="D4354" s="0" t="n">
        <v>0.341776229330308</v>
      </c>
      <c r="E4354" s="7" t="n">
        <v>119.603790914504</v>
      </c>
      <c r="F4354" s="7" t="n">
        <v>682.683218193984</v>
      </c>
    </row>
    <row r="4355" customFormat="false" ht="15.8" hidden="false" customHeight="false" outlineLevel="0" collapsed="false">
      <c r="A4355" s="0" t="s">
        <v>1288</v>
      </c>
      <c r="B4355" s="0" t="s">
        <v>738</v>
      </c>
      <c r="C4355" s="0" t="s">
        <v>738</v>
      </c>
      <c r="D4355" s="0" t="n">
        <v>0.150000000000002</v>
      </c>
      <c r="E4355" s="7" t="n">
        <v>20</v>
      </c>
      <c r="F4355" s="7" t="n">
        <v>0</v>
      </c>
    </row>
    <row r="4356" customFormat="false" ht="15.8" hidden="false" customHeight="false" outlineLevel="0" collapsed="false">
      <c r="A4356" s="0" t="s">
        <v>410</v>
      </c>
      <c r="B4356" s="0" t="s">
        <v>155</v>
      </c>
      <c r="C4356" s="0" t="s">
        <v>734</v>
      </c>
      <c r="D4356" s="0" t="n">
        <v>0.0837250649831619</v>
      </c>
      <c r="E4356" s="7" t="n">
        <v>74.913717355456</v>
      </c>
      <c r="F4356" s="7" t="n">
        <v>365.229198227359</v>
      </c>
    </row>
    <row r="4357" customFormat="false" ht="15.8" hidden="false" customHeight="false" outlineLevel="0" collapsed="false">
      <c r="A4357" s="0" t="s">
        <v>410</v>
      </c>
      <c r="B4357" s="0" t="s">
        <v>239</v>
      </c>
      <c r="C4357" s="0" t="s">
        <v>735</v>
      </c>
      <c r="D4357" s="0" t="n">
        <v>0.0503704334557675</v>
      </c>
      <c r="E4357" s="7" t="n">
        <v>83.0808572521276</v>
      </c>
      <c r="F4357" s="7" t="n">
        <v>323.248840670378</v>
      </c>
    </row>
    <row r="4358" customFormat="false" ht="15.8" hidden="false" customHeight="false" outlineLevel="0" collapsed="false">
      <c r="A4358" s="0" t="s">
        <v>410</v>
      </c>
      <c r="B4358" s="0" t="s">
        <v>155</v>
      </c>
      <c r="C4358" s="0" t="s">
        <v>736</v>
      </c>
      <c r="D4358" s="0" t="n">
        <v>0.141761275249573</v>
      </c>
      <c r="E4358" s="7" t="n">
        <v>99.7244948869191</v>
      </c>
      <c r="F4358" s="7" t="n">
        <v>976.616147942605</v>
      </c>
    </row>
    <row r="4359" customFormat="false" ht="15.8" hidden="false" customHeight="false" outlineLevel="0" collapsed="false">
      <c r="A4359" s="0" t="s">
        <v>410</v>
      </c>
      <c r="B4359" s="0" t="s">
        <v>239</v>
      </c>
      <c r="C4359" s="0" t="s">
        <v>737</v>
      </c>
      <c r="D4359" s="0" t="n">
        <v>0.093070653975029</v>
      </c>
      <c r="E4359" s="7" t="n">
        <v>96.1231383256027</v>
      </c>
      <c r="F4359" s="7" t="n">
        <v>332.064053436335</v>
      </c>
    </row>
    <row r="4360" customFormat="false" ht="15.8" hidden="false" customHeight="false" outlineLevel="0" collapsed="false">
      <c r="A4360" s="0" t="s">
        <v>410</v>
      </c>
      <c r="B4360" s="0" t="s">
        <v>155</v>
      </c>
      <c r="C4360" s="0" t="s">
        <v>732</v>
      </c>
      <c r="D4360" s="0" t="n">
        <v>0.496679072137709</v>
      </c>
      <c r="E4360" s="7" t="n">
        <v>201.803119428689</v>
      </c>
      <c r="F4360" s="7" t="n">
        <v>2232.0968967477</v>
      </c>
    </row>
    <row r="4361" customFormat="false" ht="15.8" hidden="false" customHeight="false" outlineLevel="0" collapsed="false">
      <c r="A4361" s="0" t="s">
        <v>410</v>
      </c>
      <c r="B4361" s="0" t="s">
        <v>239</v>
      </c>
      <c r="C4361" s="0" t="s">
        <v>733</v>
      </c>
      <c r="D4361" s="0" t="n">
        <v>0.341776229330308</v>
      </c>
      <c r="E4361" s="7" t="n">
        <v>119.603790914504</v>
      </c>
      <c r="F4361" s="7" t="n">
        <v>682.683218193984</v>
      </c>
    </row>
    <row r="4362" customFormat="false" ht="15.8" hidden="false" customHeight="false" outlineLevel="0" collapsed="false">
      <c r="A4362" s="0" t="s">
        <v>410</v>
      </c>
      <c r="B4362" s="0" t="s">
        <v>738</v>
      </c>
      <c r="C4362" s="0" t="s">
        <v>738</v>
      </c>
      <c r="D4362" s="0" t="n">
        <v>0.150000000000002</v>
      </c>
      <c r="E4362" s="7" t="n">
        <v>20</v>
      </c>
      <c r="F4362" s="7" t="n">
        <v>0</v>
      </c>
    </row>
    <row r="4363" customFormat="false" ht="15.8" hidden="false" customHeight="false" outlineLevel="0" collapsed="false">
      <c r="A4363" s="0" t="s">
        <v>553</v>
      </c>
      <c r="B4363" s="0" t="s">
        <v>155</v>
      </c>
      <c r="C4363" s="0" t="s">
        <v>734</v>
      </c>
      <c r="D4363" s="0" t="n">
        <v>0.0837250649831619</v>
      </c>
      <c r="E4363" s="7" t="n">
        <v>74.913717355456</v>
      </c>
      <c r="F4363" s="7" t="n">
        <v>365.229198227359</v>
      </c>
    </row>
    <row r="4364" customFormat="false" ht="15.8" hidden="false" customHeight="false" outlineLevel="0" collapsed="false">
      <c r="A4364" s="0" t="s">
        <v>553</v>
      </c>
      <c r="B4364" s="0" t="s">
        <v>239</v>
      </c>
      <c r="C4364" s="0" t="s">
        <v>735</v>
      </c>
      <c r="D4364" s="0" t="n">
        <v>0.0503704334557675</v>
      </c>
      <c r="E4364" s="7" t="n">
        <v>83.0808572521276</v>
      </c>
      <c r="F4364" s="7" t="n">
        <v>323.248840670378</v>
      </c>
    </row>
    <row r="4365" customFormat="false" ht="15.8" hidden="false" customHeight="false" outlineLevel="0" collapsed="false">
      <c r="A4365" s="0" t="s">
        <v>553</v>
      </c>
      <c r="B4365" s="0" t="s">
        <v>155</v>
      </c>
      <c r="C4365" s="0" t="s">
        <v>736</v>
      </c>
      <c r="D4365" s="0" t="n">
        <v>0.141761275249573</v>
      </c>
      <c r="E4365" s="7" t="n">
        <v>99.7244948869191</v>
      </c>
      <c r="F4365" s="7" t="n">
        <v>976.616147942605</v>
      </c>
    </row>
    <row r="4366" customFormat="false" ht="15.8" hidden="false" customHeight="false" outlineLevel="0" collapsed="false">
      <c r="A4366" s="0" t="s">
        <v>553</v>
      </c>
      <c r="B4366" s="0" t="s">
        <v>239</v>
      </c>
      <c r="C4366" s="0" t="s">
        <v>737</v>
      </c>
      <c r="D4366" s="0" t="n">
        <v>0.093070653975029</v>
      </c>
      <c r="E4366" s="7" t="n">
        <v>96.1231383256027</v>
      </c>
      <c r="F4366" s="7" t="n">
        <v>332.064053436335</v>
      </c>
    </row>
    <row r="4367" customFormat="false" ht="15.8" hidden="false" customHeight="false" outlineLevel="0" collapsed="false">
      <c r="A4367" s="0" t="s">
        <v>553</v>
      </c>
      <c r="B4367" s="0" t="s">
        <v>155</v>
      </c>
      <c r="C4367" s="0" t="s">
        <v>732</v>
      </c>
      <c r="D4367" s="0" t="n">
        <v>0.496679072137709</v>
      </c>
      <c r="E4367" s="7" t="n">
        <v>201.803119428689</v>
      </c>
      <c r="F4367" s="7" t="n">
        <v>2232.0968967477</v>
      </c>
    </row>
    <row r="4368" customFormat="false" ht="15.8" hidden="false" customHeight="false" outlineLevel="0" collapsed="false">
      <c r="A4368" s="0" t="s">
        <v>553</v>
      </c>
      <c r="B4368" s="0" t="s">
        <v>239</v>
      </c>
      <c r="C4368" s="0" t="s">
        <v>733</v>
      </c>
      <c r="D4368" s="0" t="n">
        <v>0.341776229330308</v>
      </c>
      <c r="E4368" s="7" t="n">
        <v>119.603790914504</v>
      </c>
      <c r="F4368" s="7" t="n">
        <v>682.683218193984</v>
      </c>
    </row>
    <row r="4369" customFormat="false" ht="15.8" hidden="false" customHeight="false" outlineLevel="0" collapsed="false">
      <c r="A4369" s="0" t="s">
        <v>553</v>
      </c>
      <c r="B4369" s="0" t="s">
        <v>738</v>
      </c>
      <c r="C4369" s="0" t="s">
        <v>738</v>
      </c>
      <c r="D4369" s="0" t="n">
        <v>0.150000000000002</v>
      </c>
      <c r="E4369" s="7" t="n">
        <v>20</v>
      </c>
      <c r="F4369" s="7" t="n">
        <v>0</v>
      </c>
    </row>
    <row r="4370" customFormat="false" ht="15.8" hidden="false" customHeight="false" outlineLevel="0" collapsed="false">
      <c r="A4370" s="0" t="s">
        <v>700</v>
      </c>
      <c r="B4370" s="0" t="s">
        <v>155</v>
      </c>
      <c r="C4370" s="0" t="s">
        <v>734</v>
      </c>
      <c r="D4370" s="0" t="n">
        <v>0.0837250649831619</v>
      </c>
      <c r="E4370" s="7" t="n">
        <v>74.913717355456</v>
      </c>
      <c r="F4370" s="7" t="n">
        <v>365.229198227359</v>
      </c>
    </row>
    <row r="4371" customFormat="false" ht="15.8" hidden="false" customHeight="false" outlineLevel="0" collapsed="false">
      <c r="A4371" s="0" t="s">
        <v>700</v>
      </c>
      <c r="B4371" s="0" t="s">
        <v>239</v>
      </c>
      <c r="C4371" s="0" t="s">
        <v>735</v>
      </c>
      <c r="D4371" s="0" t="n">
        <v>0.0503704334557675</v>
      </c>
      <c r="E4371" s="7" t="n">
        <v>83.0808572521276</v>
      </c>
      <c r="F4371" s="7" t="n">
        <v>323.248840670378</v>
      </c>
    </row>
    <row r="4372" customFormat="false" ht="15.8" hidden="false" customHeight="false" outlineLevel="0" collapsed="false">
      <c r="A4372" s="0" t="s">
        <v>700</v>
      </c>
      <c r="B4372" s="0" t="s">
        <v>155</v>
      </c>
      <c r="C4372" s="0" t="s">
        <v>736</v>
      </c>
      <c r="D4372" s="0" t="n">
        <v>0.141761275249573</v>
      </c>
      <c r="E4372" s="7" t="n">
        <v>99.7244948869191</v>
      </c>
      <c r="F4372" s="7" t="n">
        <v>976.616147942605</v>
      </c>
    </row>
    <row r="4373" customFormat="false" ht="15.8" hidden="false" customHeight="false" outlineLevel="0" collapsed="false">
      <c r="A4373" s="0" t="s">
        <v>700</v>
      </c>
      <c r="B4373" s="0" t="s">
        <v>239</v>
      </c>
      <c r="C4373" s="0" t="s">
        <v>737</v>
      </c>
      <c r="D4373" s="0" t="n">
        <v>0.093070653975029</v>
      </c>
      <c r="E4373" s="7" t="n">
        <v>96.1231383256027</v>
      </c>
      <c r="F4373" s="7" t="n">
        <v>332.064053436335</v>
      </c>
    </row>
    <row r="4374" customFormat="false" ht="15.8" hidden="false" customHeight="false" outlineLevel="0" collapsed="false">
      <c r="A4374" s="0" t="s">
        <v>700</v>
      </c>
      <c r="B4374" s="0" t="s">
        <v>155</v>
      </c>
      <c r="C4374" s="0" t="s">
        <v>732</v>
      </c>
      <c r="D4374" s="0" t="n">
        <v>0.496679072137709</v>
      </c>
      <c r="E4374" s="7" t="n">
        <v>201.803119428689</v>
      </c>
      <c r="F4374" s="7" t="n">
        <v>2232.0968967477</v>
      </c>
    </row>
    <row r="4375" customFormat="false" ht="15.8" hidden="false" customHeight="false" outlineLevel="0" collapsed="false">
      <c r="A4375" s="0" t="s">
        <v>700</v>
      </c>
      <c r="B4375" s="0" t="s">
        <v>239</v>
      </c>
      <c r="C4375" s="0" t="s">
        <v>733</v>
      </c>
      <c r="D4375" s="0" t="n">
        <v>0.341776229330308</v>
      </c>
      <c r="E4375" s="7" t="n">
        <v>119.603790914504</v>
      </c>
      <c r="F4375" s="7" t="n">
        <v>682.683218193984</v>
      </c>
    </row>
    <row r="4376" customFormat="false" ht="15.8" hidden="false" customHeight="false" outlineLevel="0" collapsed="false">
      <c r="A4376" s="0" t="s">
        <v>700</v>
      </c>
      <c r="B4376" s="0" t="s">
        <v>738</v>
      </c>
      <c r="C4376" s="0" t="s">
        <v>738</v>
      </c>
      <c r="D4376" s="0" t="n">
        <v>0.150000000000002</v>
      </c>
      <c r="E4376" s="7" t="n">
        <v>20</v>
      </c>
      <c r="F4376" s="7" t="n">
        <v>0</v>
      </c>
    </row>
    <row r="4377" customFormat="false" ht="15.8" hidden="false" customHeight="false" outlineLevel="0" collapsed="false">
      <c r="A4377" s="0" t="s">
        <v>1289</v>
      </c>
      <c r="B4377" s="0" t="s">
        <v>155</v>
      </c>
      <c r="C4377" s="0" t="s">
        <v>734</v>
      </c>
      <c r="D4377" s="0" t="n">
        <v>0.0837250649831619</v>
      </c>
      <c r="E4377" s="7" t="n">
        <v>74.913717355456</v>
      </c>
      <c r="F4377" s="7" t="n">
        <v>365.229198227359</v>
      </c>
    </row>
    <row r="4378" customFormat="false" ht="15.8" hidden="false" customHeight="false" outlineLevel="0" collapsed="false">
      <c r="A4378" s="0" t="s">
        <v>1289</v>
      </c>
      <c r="B4378" s="0" t="s">
        <v>239</v>
      </c>
      <c r="C4378" s="0" t="s">
        <v>735</v>
      </c>
      <c r="D4378" s="0" t="n">
        <v>0.0503704334557675</v>
      </c>
      <c r="E4378" s="7" t="n">
        <v>83.0808572521276</v>
      </c>
      <c r="F4378" s="7" t="n">
        <v>323.248840670378</v>
      </c>
    </row>
    <row r="4379" customFormat="false" ht="15.8" hidden="false" customHeight="false" outlineLevel="0" collapsed="false">
      <c r="A4379" s="0" t="s">
        <v>1289</v>
      </c>
      <c r="B4379" s="0" t="s">
        <v>155</v>
      </c>
      <c r="C4379" s="0" t="s">
        <v>736</v>
      </c>
      <c r="D4379" s="0" t="n">
        <v>0.141761275249573</v>
      </c>
      <c r="E4379" s="7" t="n">
        <v>99.7244948869191</v>
      </c>
      <c r="F4379" s="7" t="n">
        <v>976.616147942605</v>
      </c>
    </row>
    <row r="4380" customFormat="false" ht="15.8" hidden="false" customHeight="false" outlineLevel="0" collapsed="false">
      <c r="A4380" s="0" t="s">
        <v>1289</v>
      </c>
      <c r="B4380" s="0" t="s">
        <v>239</v>
      </c>
      <c r="C4380" s="0" t="s">
        <v>737</v>
      </c>
      <c r="D4380" s="0" t="n">
        <v>0.093070653975029</v>
      </c>
      <c r="E4380" s="7" t="n">
        <v>96.1231383256027</v>
      </c>
      <c r="F4380" s="7" t="n">
        <v>332.064053436335</v>
      </c>
    </row>
    <row r="4381" customFormat="false" ht="15.8" hidden="false" customHeight="false" outlineLevel="0" collapsed="false">
      <c r="A4381" s="0" t="s">
        <v>1289</v>
      </c>
      <c r="B4381" s="0" t="s">
        <v>155</v>
      </c>
      <c r="C4381" s="0" t="s">
        <v>732</v>
      </c>
      <c r="D4381" s="0" t="n">
        <v>0.496679072137709</v>
      </c>
      <c r="E4381" s="7" t="n">
        <v>201.803119428689</v>
      </c>
      <c r="F4381" s="7" t="n">
        <v>2232.0968967477</v>
      </c>
    </row>
    <row r="4382" customFormat="false" ht="15.8" hidden="false" customHeight="false" outlineLevel="0" collapsed="false">
      <c r="A4382" s="0" t="s">
        <v>1289</v>
      </c>
      <c r="B4382" s="0" t="s">
        <v>239</v>
      </c>
      <c r="C4382" s="0" t="s">
        <v>733</v>
      </c>
      <c r="D4382" s="0" t="n">
        <v>0.341776229330308</v>
      </c>
      <c r="E4382" s="7" t="n">
        <v>119.603790914504</v>
      </c>
      <c r="F4382" s="7" t="n">
        <v>682.683218193984</v>
      </c>
    </row>
    <row r="4383" customFormat="false" ht="15.8" hidden="false" customHeight="false" outlineLevel="0" collapsed="false">
      <c r="A4383" s="0" t="s">
        <v>1289</v>
      </c>
      <c r="B4383" s="0" t="s">
        <v>738</v>
      </c>
      <c r="C4383" s="0" t="s">
        <v>738</v>
      </c>
      <c r="D4383" s="0" t="n">
        <v>0.150000000000002</v>
      </c>
      <c r="E4383" s="7" t="n">
        <v>20</v>
      </c>
      <c r="F4383" s="7" t="n">
        <v>0</v>
      </c>
    </row>
    <row r="4384" customFormat="false" ht="15.8" hidden="false" customHeight="false" outlineLevel="0" collapsed="false">
      <c r="A4384" s="0" t="s">
        <v>1290</v>
      </c>
      <c r="B4384" s="0" t="s">
        <v>155</v>
      </c>
      <c r="C4384" s="0" t="s">
        <v>734</v>
      </c>
      <c r="D4384" s="0" t="n">
        <v>0.0837250649831619</v>
      </c>
      <c r="E4384" s="7" t="n">
        <v>74.913717355456</v>
      </c>
      <c r="F4384" s="7" t="n">
        <v>365.229198227359</v>
      </c>
    </row>
    <row r="4385" customFormat="false" ht="15.8" hidden="false" customHeight="false" outlineLevel="0" collapsed="false">
      <c r="A4385" s="0" t="s">
        <v>1290</v>
      </c>
      <c r="B4385" s="0" t="s">
        <v>239</v>
      </c>
      <c r="C4385" s="0" t="s">
        <v>735</v>
      </c>
      <c r="D4385" s="0" t="n">
        <v>0.0503704334557675</v>
      </c>
      <c r="E4385" s="7" t="n">
        <v>83.0808572521276</v>
      </c>
      <c r="F4385" s="7" t="n">
        <v>323.248840670378</v>
      </c>
    </row>
    <row r="4386" customFormat="false" ht="15.8" hidden="false" customHeight="false" outlineLevel="0" collapsed="false">
      <c r="A4386" s="0" t="s">
        <v>1290</v>
      </c>
      <c r="B4386" s="0" t="s">
        <v>155</v>
      </c>
      <c r="C4386" s="0" t="s">
        <v>736</v>
      </c>
      <c r="D4386" s="0" t="n">
        <v>0.141761275249573</v>
      </c>
      <c r="E4386" s="7" t="n">
        <v>99.7244948869191</v>
      </c>
      <c r="F4386" s="7" t="n">
        <v>976.616147942605</v>
      </c>
    </row>
    <row r="4387" customFormat="false" ht="15.8" hidden="false" customHeight="false" outlineLevel="0" collapsed="false">
      <c r="A4387" s="0" t="s">
        <v>1290</v>
      </c>
      <c r="B4387" s="0" t="s">
        <v>239</v>
      </c>
      <c r="C4387" s="0" t="s">
        <v>737</v>
      </c>
      <c r="D4387" s="0" t="n">
        <v>0.093070653975029</v>
      </c>
      <c r="E4387" s="7" t="n">
        <v>96.1231383256027</v>
      </c>
      <c r="F4387" s="7" t="n">
        <v>332.064053436335</v>
      </c>
    </row>
    <row r="4388" customFormat="false" ht="15.8" hidden="false" customHeight="false" outlineLevel="0" collapsed="false">
      <c r="A4388" s="0" t="s">
        <v>1290</v>
      </c>
      <c r="B4388" s="0" t="s">
        <v>155</v>
      </c>
      <c r="C4388" s="0" t="s">
        <v>732</v>
      </c>
      <c r="D4388" s="0" t="n">
        <v>0.496679072137709</v>
      </c>
      <c r="E4388" s="7" t="n">
        <v>201.803119428689</v>
      </c>
      <c r="F4388" s="7" t="n">
        <v>2232.0968967477</v>
      </c>
    </row>
    <row r="4389" customFormat="false" ht="15.8" hidden="false" customHeight="false" outlineLevel="0" collapsed="false">
      <c r="A4389" s="0" t="s">
        <v>1290</v>
      </c>
      <c r="B4389" s="0" t="s">
        <v>239</v>
      </c>
      <c r="C4389" s="0" t="s">
        <v>733</v>
      </c>
      <c r="D4389" s="0" t="n">
        <v>0.341776229330308</v>
      </c>
      <c r="E4389" s="7" t="n">
        <v>119.603790914504</v>
      </c>
      <c r="F4389" s="7" t="n">
        <v>682.683218193984</v>
      </c>
    </row>
    <row r="4390" customFormat="false" ht="15.8" hidden="false" customHeight="false" outlineLevel="0" collapsed="false">
      <c r="A4390" s="0" t="s">
        <v>1290</v>
      </c>
      <c r="B4390" s="0" t="s">
        <v>738</v>
      </c>
      <c r="C4390" s="0" t="s">
        <v>738</v>
      </c>
      <c r="D4390" s="0" t="n">
        <v>0.150000000000002</v>
      </c>
      <c r="E4390" s="7" t="n">
        <v>20</v>
      </c>
      <c r="F4390" s="7" t="n">
        <v>0</v>
      </c>
    </row>
    <row r="4391" customFormat="false" ht="15.8" hidden="false" customHeight="false" outlineLevel="0" collapsed="false">
      <c r="A4391" s="0" t="s">
        <v>1291</v>
      </c>
      <c r="B4391" s="0" t="s">
        <v>155</v>
      </c>
      <c r="C4391" s="0" t="s">
        <v>734</v>
      </c>
      <c r="D4391" s="0" t="n">
        <v>0.0837250649831619</v>
      </c>
      <c r="E4391" s="7" t="n">
        <v>74.913717355456</v>
      </c>
      <c r="F4391" s="7" t="n">
        <v>365.229198227359</v>
      </c>
    </row>
    <row r="4392" customFormat="false" ht="15.8" hidden="false" customHeight="false" outlineLevel="0" collapsed="false">
      <c r="A4392" s="0" t="s">
        <v>1291</v>
      </c>
      <c r="B4392" s="0" t="s">
        <v>239</v>
      </c>
      <c r="C4392" s="0" t="s">
        <v>735</v>
      </c>
      <c r="D4392" s="0" t="n">
        <v>0.0503704334557675</v>
      </c>
      <c r="E4392" s="7" t="n">
        <v>83.0808572521276</v>
      </c>
      <c r="F4392" s="7" t="n">
        <v>323.248840670378</v>
      </c>
    </row>
    <row r="4393" customFormat="false" ht="15.8" hidden="false" customHeight="false" outlineLevel="0" collapsed="false">
      <c r="A4393" s="0" t="s">
        <v>1291</v>
      </c>
      <c r="B4393" s="0" t="s">
        <v>155</v>
      </c>
      <c r="C4393" s="0" t="s">
        <v>736</v>
      </c>
      <c r="D4393" s="0" t="n">
        <v>0.141761275249573</v>
      </c>
      <c r="E4393" s="7" t="n">
        <v>99.7244948869191</v>
      </c>
      <c r="F4393" s="7" t="n">
        <v>976.616147942605</v>
      </c>
    </row>
    <row r="4394" customFormat="false" ht="15.8" hidden="false" customHeight="false" outlineLevel="0" collapsed="false">
      <c r="A4394" s="0" t="s">
        <v>1291</v>
      </c>
      <c r="B4394" s="0" t="s">
        <v>239</v>
      </c>
      <c r="C4394" s="0" t="s">
        <v>737</v>
      </c>
      <c r="D4394" s="0" t="n">
        <v>0.093070653975029</v>
      </c>
      <c r="E4394" s="7" t="n">
        <v>96.1231383256027</v>
      </c>
      <c r="F4394" s="7" t="n">
        <v>332.064053436335</v>
      </c>
    </row>
    <row r="4395" customFormat="false" ht="15.8" hidden="false" customHeight="false" outlineLevel="0" collapsed="false">
      <c r="A4395" s="0" t="s">
        <v>1291</v>
      </c>
      <c r="B4395" s="0" t="s">
        <v>155</v>
      </c>
      <c r="C4395" s="0" t="s">
        <v>732</v>
      </c>
      <c r="D4395" s="0" t="n">
        <v>0.496679072137709</v>
      </c>
      <c r="E4395" s="7" t="n">
        <v>201.803119428689</v>
      </c>
      <c r="F4395" s="7" t="n">
        <v>2232.0968967477</v>
      </c>
    </row>
    <row r="4396" customFormat="false" ht="15.8" hidden="false" customHeight="false" outlineLevel="0" collapsed="false">
      <c r="A4396" s="0" t="s">
        <v>1291</v>
      </c>
      <c r="B4396" s="0" t="s">
        <v>239</v>
      </c>
      <c r="C4396" s="0" t="s">
        <v>733</v>
      </c>
      <c r="D4396" s="0" t="n">
        <v>0.341776229330308</v>
      </c>
      <c r="E4396" s="7" t="n">
        <v>119.603790914504</v>
      </c>
      <c r="F4396" s="7" t="n">
        <v>682.683218193984</v>
      </c>
    </row>
    <row r="4397" customFormat="false" ht="15.8" hidden="false" customHeight="false" outlineLevel="0" collapsed="false">
      <c r="A4397" s="0" t="s">
        <v>1291</v>
      </c>
      <c r="B4397" s="0" t="s">
        <v>738</v>
      </c>
      <c r="C4397" s="0" t="s">
        <v>738</v>
      </c>
      <c r="D4397" s="0" t="n">
        <v>0.150000000000002</v>
      </c>
      <c r="E4397" s="7" t="n">
        <v>20</v>
      </c>
      <c r="F4397" s="7" t="n">
        <v>0</v>
      </c>
    </row>
    <row r="4398" customFormat="false" ht="15.8" hidden="false" customHeight="false" outlineLevel="0" collapsed="false">
      <c r="A4398" s="0" t="s">
        <v>1292</v>
      </c>
      <c r="B4398" s="0" t="s">
        <v>155</v>
      </c>
      <c r="C4398" s="0" t="s">
        <v>734</v>
      </c>
      <c r="D4398" s="0" t="n">
        <v>0.0837250649831619</v>
      </c>
      <c r="E4398" s="7" t="n">
        <v>74.913717355456</v>
      </c>
      <c r="F4398" s="7" t="n">
        <v>365.229198227359</v>
      </c>
    </row>
    <row r="4399" customFormat="false" ht="15.8" hidden="false" customHeight="false" outlineLevel="0" collapsed="false">
      <c r="A4399" s="0" t="s">
        <v>1292</v>
      </c>
      <c r="B4399" s="0" t="s">
        <v>239</v>
      </c>
      <c r="C4399" s="0" t="s">
        <v>735</v>
      </c>
      <c r="D4399" s="0" t="n">
        <v>0.0503704334557675</v>
      </c>
      <c r="E4399" s="7" t="n">
        <v>83.0808572521276</v>
      </c>
      <c r="F4399" s="7" t="n">
        <v>323.248840670378</v>
      </c>
    </row>
    <row r="4400" customFormat="false" ht="15.8" hidden="false" customHeight="false" outlineLevel="0" collapsed="false">
      <c r="A4400" s="0" t="s">
        <v>1292</v>
      </c>
      <c r="B4400" s="0" t="s">
        <v>155</v>
      </c>
      <c r="C4400" s="0" t="s">
        <v>736</v>
      </c>
      <c r="D4400" s="0" t="n">
        <v>0.141761275249573</v>
      </c>
      <c r="E4400" s="7" t="n">
        <v>99.7244948869191</v>
      </c>
      <c r="F4400" s="7" t="n">
        <v>976.616147942605</v>
      </c>
    </row>
    <row r="4401" customFormat="false" ht="15.8" hidden="false" customHeight="false" outlineLevel="0" collapsed="false">
      <c r="A4401" s="0" t="s">
        <v>1292</v>
      </c>
      <c r="B4401" s="0" t="s">
        <v>239</v>
      </c>
      <c r="C4401" s="0" t="s">
        <v>737</v>
      </c>
      <c r="D4401" s="0" t="n">
        <v>0.093070653975029</v>
      </c>
      <c r="E4401" s="7" t="n">
        <v>96.1231383256027</v>
      </c>
      <c r="F4401" s="7" t="n">
        <v>332.064053436335</v>
      </c>
    </row>
    <row r="4402" customFormat="false" ht="15.8" hidden="false" customHeight="false" outlineLevel="0" collapsed="false">
      <c r="A4402" s="0" t="s">
        <v>1292</v>
      </c>
      <c r="B4402" s="0" t="s">
        <v>155</v>
      </c>
      <c r="C4402" s="0" t="s">
        <v>732</v>
      </c>
      <c r="D4402" s="0" t="n">
        <v>0.496679072137709</v>
      </c>
      <c r="E4402" s="7" t="n">
        <v>201.803119428689</v>
      </c>
      <c r="F4402" s="7" t="n">
        <v>2232.0968967477</v>
      </c>
    </row>
    <row r="4403" customFormat="false" ht="15.8" hidden="false" customHeight="false" outlineLevel="0" collapsed="false">
      <c r="A4403" s="0" t="s">
        <v>1292</v>
      </c>
      <c r="B4403" s="0" t="s">
        <v>239</v>
      </c>
      <c r="C4403" s="0" t="s">
        <v>733</v>
      </c>
      <c r="D4403" s="0" t="n">
        <v>0.341776229330308</v>
      </c>
      <c r="E4403" s="7" t="n">
        <v>119.603790914504</v>
      </c>
      <c r="F4403" s="7" t="n">
        <v>682.683218193984</v>
      </c>
    </row>
    <row r="4404" customFormat="false" ht="15.8" hidden="false" customHeight="false" outlineLevel="0" collapsed="false">
      <c r="A4404" s="0" t="s">
        <v>1292</v>
      </c>
      <c r="B4404" s="0" t="s">
        <v>738</v>
      </c>
      <c r="C4404" s="0" t="s">
        <v>738</v>
      </c>
      <c r="D4404" s="0" t="n">
        <v>0.150000000000002</v>
      </c>
      <c r="E4404" s="7" t="n">
        <v>20</v>
      </c>
      <c r="F4404" s="7" t="n">
        <v>0</v>
      </c>
    </row>
    <row r="4405" customFormat="false" ht="15.8" hidden="false" customHeight="false" outlineLevel="0" collapsed="false">
      <c r="A4405" s="0" t="s">
        <v>1293</v>
      </c>
      <c r="B4405" s="0" t="s">
        <v>155</v>
      </c>
      <c r="C4405" s="0" t="s">
        <v>734</v>
      </c>
      <c r="D4405" s="0" t="n">
        <v>0.0837250649831619</v>
      </c>
      <c r="E4405" s="7" t="n">
        <v>74.913717355456</v>
      </c>
      <c r="F4405" s="7" t="n">
        <v>365.229198227359</v>
      </c>
    </row>
    <row r="4406" customFormat="false" ht="15.8" hidden="false" customHeight="false" outlineLevel="0" collapsed="false">
      <c r="A4406" s="0" t="s">
        <v>1293</v>
      </c>
      <c r="B4406" s="0" t="s">
        <v>239</v>
      </c>
      <c r="C4406" s="0" t="s">
        <v>735</v>
      </c>
      <c r="D4406" s="0" t="n">
        <v>0.0503704334557675</v>
      </c>
      <c r="E4406" s="7" t="n">
        <v>83.0808572521276</v>
      </c>
      <c r="F4406" s="7" t="n">
        <v>323.248840670378</v>
      </c>
    </row>
    <row r="4407" customFormat="false" ht="15.8" hidden="false" customHeight="false" outlineLevel="0" collapsed="false">
      <c r="A4407" s="0" t="s">
        <v>1293</v>
      </c>
      <c r="B4407" s="0" t="s">
        <v>155</v>
      </c>
      <c r="C4407" s="0" t="s">
        <v>736</v>
      </c>
      <c r="D4407" s="0" t="n">
        <v>0.141761275249573</v>
      </c>
      <c r="E4407" s="7" t="n">
        <v>99.7244948869191</v>
      </c>
      <c r="F4407" s="7" t="n">
        <v>976.616147942605</v>
      </c>
    </row>
    <row r="4408" customFormat="false" ht="15.8" hidden="false" customHeight="false" outlineLevel="0" collapsed="false">
      <c r="A4408" s="0" t="s">
        <v>1293</v>
      </c>
      <c r="B4408" s="0" t="s">
        <v>239</v>
      </c>
      <c r="C4408" s="0" t="s">
        <v>737</v>
      </c>
      <c r="D4408" s="0" t="n">
        <v>0.093070653975029</v>
      </c>
      <c r="E4408" s="7" t="n">
        <v>96.1231383256027</v>
      </c>
      <c r="F4408" s="7" t="n">
        <v>332.064053436335</v>
      </c>
    </row>
    <row r="4409" customFormat="false" ht="15.8" hidden="false" customHeight="false" outlineLevel="0" collapsed="false">
      <c r="A4409" s="0" t="s">
        <v>1293</v>
      </c>
      <c r="B4409" s="0" t="s">
        <v>155</v>
      </c>
      <c r="C4409" s="0" t="s">
        <v>732</v>
      </c>
      <c r="D4409" s="0" t="n">
        <v>0.496679072137709</v>
      </c>
      <c r="E4409" s="7" t="n">
        <v>201.803119428689</v>
      </c>
      <c r="F4409" s="7" t="n">
        <v>2232.0968967477</v>
      </c>
    </row>
    <row r="4410" customFormat="false" ht="15.8" hidden="false" customHeight="false" outlineLevel="0" collapsed="false">
      <c r="A4410" s="0" t="s">
        <v>1293</v>
      </c>
      <c r="B4410" s="0" t="s">
        <v>239</v>
      </c>
      <c r="C4410" s="0" t="s">
        <v>733</v>
      </c>
      <c r="D4410" s="0" t="n">
        <v>0.341776229330308</v>
      </c>
      <c r="E4410" s="7" t="n">
        <v>119.603790914504</v>
      </c>
      <c r="F4410" s="7" t="n">
        <v>682.683218193984</v>
      </c>
    </row>
    <row r="4411" customFormat="false" ht="15.8" hidden="false" customHeight="false" outlineLevel="0" collapsed="false">
      <c r="A4411" s="0" t="s">
        <v>1293</v>
      </c>
      <c r="B4411" s="0" t="s">
        <v>738</v>
      </c>
      <c r="C4411" s="0" t="s">
        <v>738</v>
      </c>
      <c r="D4411" s="0" t="n">
        <v>0.150000000000002</v>
      </c>
      <c r="E4411" s="7" t="n">
        <v>20</v>
      </c>
      <c r="F4411" s="7" t="n">
        <v>0</v>
      </c>
    </row>
    <row r="4412" customFormat="false" ht="15.8" hidden="false" customHeight="false" outlineLevel="0" collapsed="false">
      <c r="A4412" s="0" t="s">
        <v>411</v>
      </c>
      <c r="B4412" s="0" t="s">
        <v>155</v>
      </c>
      <c r="C4412" s="0" t="s">
        <v>734</v>
      </c>
      <c r="D4412" s="0" t="n">
        <v>0.0837250649831619</v>
      </c>
      <c r="E4412" s="7" t="n">
        <v>74.913717355456</v>
      </c>
      <c r="F4412" s="7" t="n">
        <v>365.229198227359</v>
      </c>
    </row>
    <row r="4413" customFormat="false" ht="15.8" hidden="false" customHeight="false" outlineLevel="0" collapsed="false">
      <c r="A4413" s="0" t="s">
        <v>411</v>
      </c>
      <c r="B4413" s="0" t="s">
        <v>239</v>
      </c>
      <c r="C4413" s="0" t="s">
        <v>735</v>
      </c>
      <c r="D4413" s="0" t="n">
        <v>0.0503704334557675</v>
      </c>
      <c r="E4413" s="7" t="n">
        <v>83.0808572521276</v>
      </c>
      <c r="F4413" s="7" t="n">
        <v>323.248840670378</v>
      </c>
    </row>
    <row r="4414" customFormat="false" ht="15.8" hidden="false" customHeight="false" outlineLevel="0" collapsed="false">
      <c r="A4414" s="0" t="s">
        <v>411</v>
      </c>
      <c r="B4414" s="0" t="s">
        <v>155</v>
      </c>
      <c r="C4414" s="0" t="s">
        <v>736</v>
      </c>
      <c r="D4414" s="0" t="n">
        <v>0.141761275249573</v>
      </c>
      <c r="E4414" s="7" t="n">
        <v>99.7244948869191</v>
      </c>
      <c r="F4414" s="7" t="n">
        <v>976.616147942605</v>
      </c>
    </row>
    <row r="4415" customFormat="false" ht="15.8" hidden="false" customHeight="false" outlineLevel="0" collapsed="false">
      <c r="A4415" s="0" t="s">
        <v>411</v>
      </c>
      <c r="B4415" s="0" t="s">
        <v>239</v>
      </c>
      <c r="C4415" s="0" t="s">
        <v>737</v>
      </c>
      <c r="D4415" s="0" t="n">
        <v>0.093070653975029</v>
      </c>
      <c r="E4415" s="7" t="n">
        <v>96.1231383256027</v>
      </c>
      <c r="F4415" s="7" t="n">
        <v>332.064053436335</v>
      </c>
    </row>
    <row r="4416" customFormat="false" ht="15.8" hidden="false" customHeight="false" outlineLevel="0" collapsed="false">
      <c r="A4416" s="0" t="s">
        <v>411</v>
      </c>
      <c r="B4416" s="0" t="s">
        <v>155</v>
      </c>
      <c r="C4416" s="0" t="s">
        <v>732</v>
      </c>
      <c r="D4416" s="0" t="n">
        <v>0.496679072137709</v>
      </c>
      <c r="E4416" s="7" t="n">
        <v>201.803119428689</v>
      </c>
      <c r="F4416" s="7" t="n">
        <v>2232.0968967477</v>
      </c>
    </row>
    <row r="4417" customFormat="false" ht="15.8" hidden="false" customHeight="false" outlineLevel="0" collapsed="false">
      <c r="A4417" s="0" t="s">
        <v>411</v>
      </c>
      <c r="B4417" s="0" t="s">
        <v>239</v>
      </c>
      <c r="C4417" s="0" t="s">
        <v>733</v>
      </c>
      <c r="D4417" s="0" t="n">
        <v>0.341776229330308</v>
      </c>
      <c r="E4417" s="7" t="n">
        <v>119.603790914504</v>
      </c>
      <c r="F4417" s="7" t="n">
        <v>682.683218193984</v>
      </c>
    </row>
    <row r="4418" customFormat="false" ht="15.8" hidden="false" customHeight="false" outlineLevel="0" collapsed="false">
      <c r="A4418" s="0" t="s">
        <v>411</v>
      </c>
      <c r="B4418" s="0" t="s">
        <v>738</v>
      </c>
      <c r="C4418" s="0" t="s">
        <v>738</v>
      </c>
      <c r="D4418" s="0" t="n">
        <v>0.150000000000002</v>
      </c>
      <c r="E4418" s="7" t="n">
        <v>20</v>
      </c>
      <c r="F4418" s="7" t="n">
        <v>0</v>
      </c>
    </row>
    <row r="4419" customFormat="false" ht="15.8" hidden="false" customHeight="false" outlineLevel="0" collapsed="false">
      <c r="A4419" s="0" t="s">
        <v>554</v>
      </c>
      <c r="B4419" s="0" t="s">
        <v>155</v>
      </c>
      <c r="C4419" s="0" t="s">
        <v>734</v>
      </c>
      <c r="D4419" s="0" t="n">
        <v>0.0837250649831619</v>
      </c>
      <c r="E4419" s="7" t="n">
        <v>74.913717355456</v>
      </c>
      <c r="F4419" s="7" t="n">
        <v>365.229198227359</v>
      </c>
    </row>
    <row r="4420" customFormat="false" ht="15.8" hidden="false" customHeight="false" outlineLevel="0" collapsed="false">
      <c r="A4420" s="0" t="s">
        <v>554</v>
      </c>
      <c r="B4420" s="0" t="s">
        <v>239</v>
      </c>
      <c r="C4420" s="0" t="s">
        <v>735</v>
      </c>
      <c r="D4420" s="0" t="n">
        <v>0.0503704334557675</v>
      </c>
      <c r="E4420" s="7" t="n">
        <v>83.0808572521276</v>
      </c>
      <c r="F4420" s="7" t="n">
        <v>323.248840670378</v>
      </c>
    </row>
    <row r="4421" customFormat="false" ht="15.8" hidden="false" customHeight="false" outlineLevel="0" collapsed="false">
      <c r="A4421" s="0" t="s">
        <v>554</v>
      </c>
      <c r="B4421" s="0" t="s">
        <v>155</v>
      </c>
      <c r="C4421" s="0" t="s">
        <v>736</v>
      </c>
      <c r="D4421" s="0" t="n">
        <v>0.141761275249573</v>
      </c>
      <c r="E4421" s="7" t="n">
        <v>99.7244948869191</v>
      </c>
      <c r="F4421" s="7" t="n">
        <v>976.616147942605</v>
      </c>
    </row>
    <row r="4422" customFormat="false" ht="15.8" hidden="false" customHeight="false" outlineLevel="0" collapsed="false">
      <c r="A4422" s="0" t="s">
        <v>554</v>
      </c>
      <c r="B4422" s="0" t="s">
        <v>239</v>
      </c>
      <c r="C4422" s="0" t="s">
        <v>737</v>
      </c>
      <c r="D4422" s="0" t="n">
        <v>0.093070653975029</v>
      </c>
      <c r="E4422" s="7" t="n">
        <v>96.1231383256027</v>
      </c>
      <c r="F4422" s="7" t="n">
        <v>332.064053436335</v>
      </c>
    </row>
    <row r="4423" customFormat="false" ht="15.8" hidden="false" customHeight="false" outlineLevel="0" collapsed="false">
      <c r="A4423" s="0" t="s">
        <v>554</v>
      </c>
      <c r="B4423" s="0" t="s">
        <v>155</v>
      </c>
      <c r="C4423" s="0" t="s">
        <v>732</v>
      </c>
      <c r="D4423" s="0" t="n">
        <v>0.496679072137709</v>
      </c>
      <c r="E4423" s="7" t="n">
        <v>201.803119428689</v>
      </c>
      <c r="F4423" s="7" t="n">
        <v>2232.0968967477</v>
      </c>
    </row>
    <row r="4424" customFormat="false" ht="15.8" hidden="false" customHeight="false" outlineLevel="0" collapsed="false">
      <c r="A4424" s="0" t="s">
        <v>554</v>
      </c>
      <c r="B4424" s="0" t="s">
        <v>239</v>
      </c>
      <c r="C4424" s="0" t="s">
        <v>733</v>
      </c>
      <c r="D4424" s="0" t="n">
        <v>0.341776229330308</v>
      </c>
      <c r="E4424" s="7" t="n">
        <v>119.603790914504</v>
      </c>
      <c r="F4424" s="7" t="n">
        <v>682.683218193984</v>
      </c>
    </row>
    <row r="4425" customFormat="false" ht="15.8" hidden="false" customHeight="false" outlineLevel="0" collapsed="false">
      <c r="A4425" s="0" t="s">
        <v>554</v>
      </c>
      <c r="B4425" s="0" t="s">
        <v>738</v>
      </c>
      <c r="C4425" s="0" t="s">
        <v>738</v>
      </c>
      <c r="D4425" s="0" t="n">
        <v>0.150000000000002</v>
      </c>
      <c r="E4425" s="7" t="n">
        <v>20</v>
      </c>
      <c r="F4425" s="7" t="n">
        <v>0</v>
      </c>
    </row>
    <row r="4426" customFormat="false" ht="15.8" hidden="false" customHeight="false" outlineLevel="0" collapsed="false">
      <c r="A4426" s="0" t="s">
        <v>701</v>
      </c>
      <c r="B4426" s="0" t="s">
        <v>155</v>
      </c>
      <c r="C4426" s="0" t="s">
        <v>734</v>
      </c>
      <c r="D4426" s="0" t="n">
        <v>0.0837250649831619</v>
      </c>
      <c r="E4426" s="7" t="n">
        <v>74.913717355456</v>
      </c>
      <c r="F4426" s="7" t="n">
        <v>365.229198227359</v>
      </c>
    </row>
    <row r="4427" customFormat="false" ht="15.8" hidden="false" customHeight="false" outlineLevel="0" collapsed="false">
      <c r="A4427" s="0" t="s">
        <v>701</v>
      </c>
      <c r="B4427" s="0" t="s">
        <v>239</v>
      </c>
      <c r="C4427" s="0" t="s">
        <v>735</v>
      </c>
      <c r="D4427" s="0" t="n">
        <v>0.0503704334557675</v>
      </c>
      <c r="E4427" s="7" t="n">
        <v>83.0808572521276</v>
      </c>
      <c r="F4427" s="7" t="n">
        <v>323.248840670378</v>
      </c>
    </row>
    <row r="4428" customFormat="false" ht="15.8" hidden="false" customHeight="false" outlineLevel="0" collapsed="false">
      <c r="A4428" s="0" t="s">
        <v>701</v>
      </c>
      <c r="B4428" s="0" t="s">
        <v>155</v>
      </c>
      <c r="C4428" s="0" t="s">
        <v>736</v>
      </c>
      <c r="D4428" s="0" t="n">
        <v>0.141761275249573</v>
      </c>
      <c r="E4428" s="7" t="n">
        <v>99.7244948869191</v>
      </c>
      <c r="F4428" s="7" t="n">
        <v>976.616147942605</v>
      </c>
    </row>
    <row r="4429" customFormat="false" ht="15.8" hidden="false" customHeight="false" outlineLevel="0" collapsed="false">
      <c r="A4429" s="0" t="s">
        <v>701</v>
      </c>
      <c r="B4429" s="0" t="s">
        <v>239</v>
      </c>
      <c r="C4429" s="0" t="s">
        <v>737</v>
      </c>
      <c r="D4429" s="0" t="n">
        <v>0.093070653975029</v>
      </c>
      <c r="E4429" s="7" t="n">
        <v>96.1231383256027</v>
      </c>
      <c r="F4429" s="7" t="n">
        <v>332.064053436335</v>
      </c>
    </row>
    <row r="4430" customFormat="false" ht="15.8" hidden="false" customHeight="false" outlineLevel="0" collapsed="false">
      <c r="A4430" s="0" t="s">
        <v>701</v>
      </c>
      <c r="B4430" s="0" t="s">
        <v>155</v>
      </c>
      <c r="C4430" s="0" t="s">
        <v>732</v>
      </c>
      <c r="D4430" s="0" t="n">
        <v>0.496679072137709</v>
      </c>
      <c r="E4430" s="7" t="n">
        <v>201.803119428689</v>
      </c>
      <c r="F4430" s="7" t="n">
        <v>2232.0968967477</v>
      </c>
    </row>
    <row r="4431" customFormat="false" ht="15.8" hidden="false" customHeight="false" outlineLevel="0" collapsed="false">
      <c r="A4431" s="0" t="s">
        <v>701</v>
      </c>
      <c r="B4431" s="0" t="s">
        <v>239</v>
      </c>
      <c r="C4431" s="0" t="s">
        <v>733</v>
      </c>
      <c r="D4431" s="0" t="n">
        <v>0.341776229330308</v>
      </c>
      <c r="E4431" s="7" t="n">
        <v>119.603790914504</v>
      </c>
      <c r="F4431" s="7" t="n">
        <v>682.683218193984</v>
      </c>
    </row>
    <row r="4432" customFormat="false" ht="15.8" hidden="false" customHeight="false" outlineLevel="0" collapsed="false">
      <c r="A4432" s="0" t="s">
        <v>701</v>
      </c>
      <c r="B4432" s="0" t="s">
        <v>738</v>
      </c>
      <c r="C4432" s="0" t="s">
        <v>738</v>
      </c>
      <c r="D4432" s="0" t="n">
        <v>0.150000000000002</v>
      </c>
      <c r="E4432" s="7" t="n">
        <v>20</v>
      </c>
      <c r="F4432" s="7" t="n">
        <v>0</v>
      </c>
    </row>
    <row r="4433" customFormat="false" ht="15.8" hidden="false" customHeight="false" outlineLevel="0" collapsed="false">
      <c r="A4433" s="0" t="s">
        <v>1294</v>
      </c>
      <c r="B4433" s="0" t="s">
        <v>155</v>
      </c>
      <c r="C4433" s="0" t="s">
        <v>734</v>
      </c>
      <c r="D4433" s="0" t="n">
        <v>0.0837250649831619</v>
      </c>
      <c r="E4433" s="7" t="n">
        <v>74.913717355456</v>
      </c>
      <c r="F4433" s="7" t="n">
        <v>365.229198227359</v>
      </c>
    </row>
    <row r="4434" customFormat="false" ht="15.8" hidden="false" customHeight="false" outlineLevel="0" collapsed="false">
      <c r="A4434" s="0" t="s">
        <v>1294</v>
      </c>
      <c r="B4434" s="0" t="s">
        <v>239</v>
      </c>
      <c r="C4434" s="0" t="s">
        <v>735</v>
      </c>
      <c r="D4434" s="0" t="n">
        <v>0.0503704334557675</v>
      </c>
      <c r="E4434" s="7" t="n">
        <v>83.0808572521276</v>
      </c>
      <c r="F4434" s="7" t="n">
        <v>323.248840670378</v>
      </c>
    </row>
    <row r="4435" customFormat="false" ht="15.8" hidden="false" customHeight="false" outlineLevel="0" collapsed="false">
      <c r="A4435" s="0" t="s">
        <v>1294</v>
      </c>
      <c r="B4435" s="0" t="s">
        <v>155</v>
      </c>
      <c r="C4435" s="0" t="s">
        <v>736</v>
      </c>
      <c r="D4435" s="0" t="n">
        <v>0.141761275249573</v>
      </c>
      <c r="E4435" s="7" t="n">
        <v>99.7244948869191</v>
      </c>
      <c r="F4435" s="7" t="n">
        <v>976.616147942605</v>
      </c>
    </row>
    <row r="4436" customFormat="false" ht="15.8" hidden="false" customHeight="false" outlineLevel="0" collapsed="false">
      <c r="A4436" s="0" t="s">
        <v>1294</v>
      </c>
      <c r="B4436" s="0" t="s">
        <v>239</v>
      </c>
      <c r="C4436" s="0" t="s">
        <v>737</v>
      </c>
      <c r="D4436" s="0" t="n">
        <v>0.093070653975029</v>
      </c>
      <c r="E4436" s="7" t="n">
        <v>96.1231383256027</v>
      </c>
      <c r="F4436" s="7" t="n">
        <v>332.064053436335</v>
      </c>
    </row>
    <row r="4437" customFormat="false" ht="15.8" hidden="false" customHeight="false" outlineLevel="0" collapsed="false">
      <c r="A4437" s="0" t="s">
        <v>1294</v>
      </c>
      <c r="B4437" s="0" t="s">
        <v>155</v>
      </c>
      <c r="C4437" s="0" t="s">
        <v>732</v>
      </c>
      <c r="D4437" s="0" t="n">
        <v>0.496679072137709</v>
      </c>
      <c r="E4437" s="7" t="n">
        <v>201.803119428689</v>
      </c>
      <c r="F4437" s="7" t="n">
        <v>2232.0968967477</v>
      </c>
    </row>
    <row r="4438" customFormat="false" ht="15.8" hidden="false" customHeight="false" outlineLevel="0" collapsed="false">
      <c r="A4438" s="0" t="s">
        <v>1294</v>
      </c>
      <c r="B4438" s="0" t="s">
        <v>239</v>
      </c>
      <c r="C4438" s="0" t="s">
        <v>733</v>
      </c>
      <c r="D4438" s="0" t="n">
        <v>0.341776229330308</v>
      </c>
      <c r="E4438" s="7" t="n">
        <v>119.603790914504</v>
      </c>
      <c r="F4438" s="7" t="n">
        <v>682.683218193984</v>
      </c>
    </row>
    <row r="4439" customFormat="false" ht="15.8" hidden="false" customHeight="false" outlineLevel="0" collapsed="false">
      <c r="A4439" s="0" t="s">
        <v>1294</v>
      </c>
      <c r="B4439" s="0" t="s">
        <v>738</v>
      </c>
      <c r="C4439" s="0" t="s">
        <v>738</v>
      </c>
      <c r="D4439" s="0" t="n">
        <v>0.150000000000002</v>
      </c>
      <c r="E4439" s="7" t="n">
        <v>20</v>
      </c>
      <c r="F4439" s="7" t="n">
        <v>0</v>
      </c>
    </row>
    <row r="4440" customFormat="false" ht="15.8" hidden="false" customHeight="false" outlineLevel="0" collapsed="false">
      <c r="A4440" s="0" t="s">
        <v>1295</v>
      </c>
      <c r="B4440" s="0" t="s">
        <v>155</v>
      </c>
      <c r="C4440" s="0" t="s">
        <v>734</v>
      </c>
      <c r="D4440" s="0" t="n">
        <v>0.0837250649831619</v>
      </c>
      <c r="E4440" s="7" t="n">
        <v>74.913717355456</v>
      </c>
      <c r="F4440" s="7" t="n">
        <v>365.229198227359</v>
      </c>
    </row>
    <row r="4441" customFormat="false" ht="15.8" hidden="false" customHeight="false" outlineLevel="0" collapsed="false">
      <c r="A4441" s="0" t="s">
        <v>1295</v>
      </c>
      <c r="B4441" s="0" t="s">
        <v>239</v>
      </c>
      <c r="C4441" s="0" t="s">
        <v>735</v>
      </c>
      <c r="D4441" s="0" t="n">
        <v>0.0503704334557675</v>
      </c>
      <c r="E4441" s="7" t="n">
        <v>83.0808572521276</v>
      </c>
      <c r="F4441" s="7" t="n">
        <v>323.248840670378</v>
      </c>
    </row>
    <row r="4442" customFormat="false" ht="15.8" hidden="false" customHeight="false" outlineLevel="0" collapsed="false">
      <c r="A4442" s="0" t="s">
        <v>1295</v>
      </c>
      <c r="B4442" s="0" t="s">
        <v>155</v>
      </c>
      <c r="C4442" s="0" t="s">
        <v>736</v>
      </c>
      <c r="D4442" s="0" t="n">
        <v>0.141761275249573</v>
      </c>
      <c r="E4442" s="7" t="n">
        <v>99.7244948869191</v>
      </c>
      <c r="F4442" s="7" t="n">
        <v>976.616147942605</v>
      </c>
    </row>
    <row r="4443" customFormat="false" ht="15.8" hidden="false" customHeight="false" outlineLevel="0" collapsed="false">
      <c r="A4443" s="0" t="s">
        <v>1295</v>
      </c>
      <c r="B4443" s="0" t="s">
        <v>239</v>
      </c>
      <c r="C4443" s="0" t="s">
        <v>737</v>
      </c>
      <c r="D4443" s="0" t="n">
        <v>0.093070653975029</v>
      </c>
      <c r="E4443" s="7" t="n">
        <v>96.1231383256027</v>
      </c>
      <c r="F4443" s="7" t="n">
        <v>332.064053436335</v>
      </c>
    </row>
    <row r="4444" customFormat="false" ht="15.8" hidden="false" customHeight="false" outlineLevel="0" collapsed="false">
      <c r="A4444" s="0" t="s">
        <v>1295</v>
      </c>
      <c r="B4444" s="0" t="s">
        <v>155</v>
      </c>
      <c r="C4444" s="0" t="s">
        <v>732</v>
      </c>
      <c r="D4444" s="0" t="n">
        <v>0.496679072137709</v>
      </c>
      <c r="E4444" s="7" t="n">
        <v>201.803119428689</v>
      </c>
      <c r="F4444" s="7" t="n">
        <v>2232.0968967477</v>
      </c>
    </row>
    <row r="4445" customFormat="false" ht="15.8" hidden="false" customHeight="false" outlineLevel="0" collapsed="false">
      <c r="A4445" s="0" t="s">
        <v>1295</v>
      </c>
      <c r="B4445" s="0" t="s">
        <v>239</v>
      </c>
      <c r="C4445" s="0" t="s">
        <v>733</v>
      </c>
      <c r="D4445" s="0" t="n">
        <v>0.341776229330308</v>
      </c>
      <c r="E4445" s="7" t="n">
        <v>119.603790914504</v>
      </c>
      <c r="F4445" s="7" t="n">
        <v>682.683218193984</v>
      </c>
    </row>
    <row r="4446" customFormat="false" ht="15.8" hidden="false" customHeight="false" outlineLevel="0" collapsed="false">
      <c r="A4446" s="0" t="s">
        <v>1295</v>
      </c>
      <c r="B4446" s="0" t="s">
        <v>738</v>
      </c>
      <c r="C4446" s="0" t="s">
        <v>738</v>
      </c>
      <c r="D4446" s="0" t="n">
        <v>0.150000000000002</v>
      </c>
      <c r="E4446" s="7" t="n">
        <v>20</v>
      </c>
      <c r="F4446" s="7" t="n">
        <v>0</v>
      </c>
    </row>
    <row r="4447" customFormat="false" ht="15.8" hidden="false" customHeight="false" outlineLevel="0" collapsed="false">
      <c r="A4447" s="0" t="s">
        <v>1296</v>
      </c>
      <c r="B4447" s="0" t="s">
        <v>155</v>
      </c>
      <c r="C4447" s="0" t="s">
        <v>734</v>
      </c>
      <c r="D4447" s="0" t="n">
        <v>0.0837250649831619</v>
      </c>
      <c r="E4447" s="7" t="n">
        <v>74.913717355456</v>
      </c>
      <c r="F4447" s="7" t="n">
        <v>365.229198227359</v>
      </c>
    </row>
    <row r="4448" customFormat="false" ht="15.8" hidden="false" customHeight="false" outlineLevel="0" collapsed="false">
      <c r="A4448" s="0" t="s">
        <v>1296</v>
      </c>
      <c r="B4448" s="0" t="s">
        <v>239</v>
      </c>
      <c r="C4448" s="0" t="s">
        <v>735</v>
      </c>
      <c r="D4448" s="0" t="n">
        <v>0.0503704334557675</v>
      </c>
      <c r="E4448" s="7" t="n">
        <v>83.0808572521276</v>
      </c>
      <c r="F4448" s="7" t="n">
        <v>323.248840670378</v>
      </c>
    </row>
    <row r="4449" customFormat="false" ht="15.8" hidden="false" customHeight="false" outlineLevel="0" collapsed="false">
      <c r="A4449" s="0" t="s">
        <v>1296</v>
      </c>
      <c r="B4449" s="0" t="s">
        <v>155</v>
      </c>
      <c r="C4449" s="0" t="s">
        <v>736</v>
      </c>
      <c r="D4449" s="0" t="n">
        <v>0.141761275249573</v>
      </c>
      <c r="E4449" s="7" t="n">
        <v>99.7244948869191</v>
      </c>
      <c r="F4449" s="7" t="n">
        <v>976.616147942605</v>
      </c>
    </row>
    <row r="4450" customFormat="false" ht="15.8" hidden="false" customHeight="false" outlineLevel="0" collapsed="false">
      <c r="A4450" s="0" t="s">
        <v>1296</v>
      </c>
      <c r="B4450" s="0" t="s">
        <v>239</v>
      </c>
      <c r="C4450" s="0" t="s">
        <v>737</v>
      </c>
      <c r="D4450" s="0" t="n">
        <v>0.093070653975029</v>
      </c>
      <c r="E4450" s="7" t="n">
        <v>96.1231383256027</v>
      </c>
      <c r="F4450" s="7" t="n">
        <v>332.064053436335</v>
      </c>
    </row>
    <row r="4451" customFormat="false" ht="15.8" hidden="false" customHeight="false" outlineLevel="0" collapsed="false">
      <c r="A4451" s="0" t="s">
        <v>1296</v>
      </c>
      <c r="B4451" s="0" t="s">
        <v>155</v>
      </c>
      <c r="C4451" s="0" t="s">
        <v>732</v>
      </c>
      <c r="D4451" s="0" t="n">
        <v>0.496679072137709</v>
      </c>
      <c r="E4451" s="7" t="n">
        <v>201.803119428689</v>
      </c>
      <c r="F4451" s="7" t="n">
        <v>2232.0968967477</v>
      </c>
    </row>
    <row r="4452" customFormat="false" ht="15.8" hidden="false" customHeight="false" outlineLevel="0" collapsed="false">
      <c r="A4452" s="0" t="s">
        <v>1296</v>
      </c>
      <c r="B4452" s="0" t="s">
        <v>239</v>
      </c>
      <c r="C4452" s="0" t="s">
        <v>733</v>
      </c>
      <c r="D4452" s="0" t="n">
        <v>0.341776229330308</v>
      </c>
      <c r="E4452" s="7" t="n">
        <v>119.603790914504</v>
      </c>
      <c r="F4452" s="7" t="n">
        <v>682.683218193984</v>
      </c>
    </row>
    <row r="4453" customFormat="false" ht="15.8" hidden="false" customHeight="false" outlineLevel="0" collapsed="false">
      <c r="A4453" s="0" t="s">
        <v>1296</v>
      </c>
      <c r="B4453" s="0" t="s">
        <v>738</v>
      </c>
      <c r="C4453" s="0" t="s">
        <v>738</v>
      </c>
      <c r="D4453" s="0" t="n">
        <v>0.150000000000002</v>
      </c>
      <c r="E4453" s="7" t="n">
        <v>20</v>
      </c>
      <c r="F4453" s="7" t="n">
        <v>0</v>
      </c>
    </row>
    <row r="4454" customFormat="false" ht="15.8" hidden="false" customHeight="false" outlineLevel="0" collapsed="false">
      <c r="A4454" s="0" t="s">
        <v>1297</v>
      </c>
      <c r="B4454" s="0" t="s">
        <v>155</v>
      </c>
      <c r="C4454" s="0" t="s">
        <v>734</v>
      </c>
      <c r="D4454" s="0" t="n">
        <v>0.0837250649831619</v>
      </c>
      <c r="E4454" s="7" t="n">
        <v>74.913717355456</v>
      </c>
      <c r="F4454" s="7" t="n">
        <v>365.229198227359</v>
      </c>
    </row>
    <row r="4455" customFormat="false" ht="15.8" hidden="false" customHeight="false" outlineLevel="0" collapsed="false">
      <c r="A4455" s="0" t="s">
        <v>1297</v>
      </c>
      <c r="B4455" s="0" t="s">
        <v>239</v>
      </c>
      <c r="C4455" s="0" t="s">
        <v>735</v>
      </c>
      <c r="D4455" s="0" t="n">
        <v>0.0503704334557675</v>
      </c>
      <c r="E4455" s="7" t="n">
        <v>83.0808572521276</v>
      </c>
      <c r="F4455" s="7" t="n">
        <v>323.248840670378</v>
      </c>
    </row>
    <row r="4456" customFormat="false" ht="15.8" hidden="false" customHeight="false" outlineLevel="0" collapsed="false">
      <c r="A4456" s="0" t="s">
        <v>1297</v>
      </c>
      <c r="B4456" s="0" t="s">
        <v>155</v>
      </c>
      <c r="C4456" s="0" t="s">
        <v>736</v>
      </c>
      <c r="D4456" s="0" t="n">
        <v>0.141761275249573</v>
      </c>
      <c r="E4456" s="7" t="n">
        <v>99.7244948869191</v>
      </c>
      <c r="F4456" s="7" t="n">
        <v>976.616147942605</v>
      </c>
    </row>
    <row r="4457" customFormat="false" ht="15.8" hidden="false" customHeight="false" outlineLevel="0" collapsed="false">
      <c r="A4457" s="0" t="s">
        <v>1297</v>
      </c>
      <c r="B4457" s="0" t="s">
        <v>239</v>
      </c>
      <c r="C4457" s="0" t="s">
        <v>737</v>
      </c>
      <c r="D4457" s="0" t="n">
        <v>0.093070653975029</v>
      </c>
      <c r="E4457" s="7" t="n">
        <v>96.1231383256027</v>
      </c>
      <c r="F4457" s="7" t="n">
        <v>332.064053436335</v>
      </c>
    </row>
    <row r="4458" customFormat="false" ht="15.8" hidden="false" customHeight="false" outlineLevel="0" collapsed="false">
      <c r="A4458" s="0" t="s">
        <v>1297</v>
      </c>
      <c r="B4458" s="0" t="s">
        <v>155</v>
      </c>
      <c r="C4458" s="0" t="s">
        <v>732</v>
      </c>
      <c r="D4458" s="0" t="n">
        <v>0.496679072137709</v>
      </c>
      <c r="E4458" s="7" t="n">
        <v>201.803119428689</v>
      </c>
      <c r="F4458" s="7" t="n">
        <v>2232.0968967477</v>
      </c>
    </row>
    <row r="4459" customFormat="false" ht="15.8" hidden="false" customHeight="false" outlineLevel="0" collapsed="false">
      <c r="A4459" s="0" t="s">
        <v>1297</v>
      </c>
      <c r="B4459" s="0" t="s">
        <v>239</v>
      </c>
      <c r="C4459" s="0" t="s">
        <v>733</v>
      </c>
      <c r="D4459" s="0" t="n">
        <v>0.341776229330308</v>
      </c>
      <c r="E4459" s="7" t="n">
        <v>119.603790914504</v>
      </c>
      <c r="F4459" s="7" t="n">
        <v>682.683218193984</v>
      </c>
    </row>
    <row r="4460" customFormat="false" ht="15.8" hidden="false" customHeight="false" outlineLevel="0" collapsed="false">
      <c r="A4460" s="0" t="s">
        <v>1297</v>
      </c>
      <c r="B4460" s="0" t="s">
        <v>738</v>
      </c>
      <c r="C4460" s="0" t="s">
        <v>738</v>
      </c>
      <c r="D4460" s="0" t="n">
        <v>0.150000000000002</v>
      </c>
      <c r="E4460" s="7" t="n">
        <v>20</v>
      </c>
      <c r="F4460" s="7" t="n">
        <v>0</v>
      </c>
    </row>
    <row r="4461" customFormat="false" ht="15.8" hidden="false" customHeight="false" outlineLevel="0" collapsed="false">
      <c r="A4461" s="0" t="s">
        <v>1298</v>
      </c>
      <c r="B4461" s="0" t="s">
        <v>155</v>
      </c>
      <c r="C4461" s="0" t="s">
        <v>734</v>
      </c>
      <c r="D4461" s="0" t="n">
        <v>0.0837250649831619</v>
      </c>
      <c r="E4461" s="7" t="n">
        <v>74.913717355456</v>
      </c>
      <c r="F4461" s="7" t="n">
        <v>365.229198227359</v>
      </c>
    </row>
    <row r="4462" customFormat="false" ht="15.8" hidden="false" customHeight="false" outlineLevel="0" collapsed="false">
      <c r="A4462" s="0" t="s">
        <v>1298</v>
      </c>
      <c r="B4462" s="0" t="s">
        <v>239</v>
      </c>
      <c r="C4462" s="0" t="s">
        <v>735</v>
      </c>
      <c r="D4462" s="0" t="n">
        <v>0.0503704334557675</v>
      </c>
      <c r="E4462" s="7" t="n">
        <v>83.0808572521276</v>
      </c>
      <c r="F4462" s="7" t="n">
        <v>323.248840670378</v>
      </c>
    </row>
    <row r="4463" customFormat="false" ht="15.8" hidden="false" customHeight="false" outlineLevel="0" collapsed="false">
      <c r="A4463" s="0" t="s">
        <v>1298</v>
      </c>
      <c r="B4463" s="0" t="s">
        <v>155</v>
      </c>
      <c r="C4463" s="0" t="s">
        <v>736</v>
      </c>
      <c r="D4463" s="0" t="n">
        <v>0.141761275249573</v>
      </c>
      <c r="E4463" s="7" t="n">
        <v>99.7244948869191</v>
      </c>
      <c r="F4463" s="7" t="n">
        <v>976.616147942605</v>
      </c>
    </row>
    <row r="4464" customFormat="false" ht="15.8" hidden="false" customHeight="false" outlineLevel="0" collapsed="false">
      <c r="A4464" s="0" t="s">
        <v>1298</v>
      </c>
      <c r="B4464" s="0" t="s">
        <v>239</v>
      </c>
      <c r="C4464" s="0" t="s">
        <v>737</v>
      </c>
      <c r="D4464" s="0" t="n">
        <v>0.093070653975029</v>
      </c>
      <c r="E4464" s="7" t="n">
        <v>96.1231383256027</v>
      </c>
      <c r="F4464" s="7" t="n">
        <v>332.064053436335</v>
      </c>
    </row>
    <row r="4465" customFormat="false" ht="15.8" hidden="false" customHeight="false" outlineLevel="0" collapsed="false">
      <c r="A4465" s="0" t="s">
        <v>1298</v>
      </c>
      <c r="B4465" s="0" t="s">
        <v>155</v>
      </c>
      <c r="C4465" s="0" t="s">
        <v>732</v>
      </c>
      <c r="D4465" s="0" t="n">
        <v>0.496679072137709</v>
      </c>
      <c r="E4465" s="7" t="n">
        <v>201.803119428689</v>
      </c>
      <c r="F4465" s="7" t="n">
        <v>2232.0968967477</v>
      </c>
    </row>
    <row r="4466" customFormat="false" ht="15.8" hidden="false" customHeight="false" outlineLevel="0" collapsed="false">
      <c r="A4466" s="0" t="s">
        <v>1298</v>
      </c>
      <c r="B4466" s="0" t="s">
        <v>239</v>
      </c>
      <c r="C4466" s="0" t="s">
        <v>733</v>
      </c>
      <c r="D4466" s="0" t="n">
        <v>0.341776229330308</v>
      </c>
      <c r="E4466" s="7" t="n">
        <v>119.603790914504</v>
      </c>
      <c r="F4466" s="7" t="n">
        <v>682.683218193984</v>
      </c>
    </row>
    <row r="4467" customFormat="false" ht="15.8" hidden="false" customHeight="false" outlineLevel="0" collapsed="false">
      <c r="A4467" s="0" t="s">
        <v>1298</v>
      </c>
      <c r="B4467" s="0" t="s">
        <v>738</v>
      </c>
      <c r="C4467" s="0" t="s">
        <v>738</v>
      </c>
      <c r="D4467" s="0" t="n">
        <v>0.150000000000002</v>
      </c>
      <c r="E4467" s="7" t="n">
        <v>20</v>
      </c>
      <c r="F4467" s="7" t="n">
        <v>0</v>
      </c>
    </row>
  </sheetData>
  <autoFilter ref="A1:F4467"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&amp;C&amp;10&amp;A</oddHeader>
    <oddFooter>&amp;C&amp;10Page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E26" activeCellId="0" sqref="E26"/>
    </sheetView>
  </sheetViews>
  <sheetFormatPr defaultRowHeight="15"/>
  <cols>
    <col collapsed="false" hidden="false" max="6" min="1" style="0" width="9.73023255813954"/>
    <col collapsed="false" hidden="false" max="7" min="7" style="0" width="33.5860465116279"/>
    <col collapsed="false" hidden="false" max="9" min="8" style="0" width="9.73023255813954"/>
    <col collapsed="false" hidden="false" max="10" min="10" style="0" width="47.8279069767442"/>
    <col collapsed="false" hidden="false" max="12" min="11" style="0" width="11.6558139534884"/>
    <col collapsed="false" hidden="false" max="13" min="13" style="0" width="32.9162790697674"/>
    <col collapsed="false" hidden="false" max="14" min="14" style="0" width="15.2511627906977"/>
    <col collapsed="false" hidden="false" max="15" min="15" style="0" width="19.8883720930233"/>
    <col collapsed="false" hidden="false" max="1025" min="16" style="0" width="9.73023255813954"/>
  </cols>
  <sheetData>
    <row r="1" customFormat="false" ht="15" hidden="false" customHeight="false" outlineLevel="0" collapsed="false">
      <c r="A1" s="0" t="s">
        <v>1299</v>
      </c>
      <c r="B1" s="0" t="s">
        <v>1300</v>
      </c>
      <c r="D1" s="0" t="s">
        <v>133</v>
      </c>
      <c r="E1" s="0" t="s">
        <v>1300</v>
      </c>
      <c r="G1" s="0" t="s">
        <v>134</v>
      </c>
      <c r="H1" s="0" t="s">
        <v>1300</v>
      </c>
      <c r="J1" s="0" t="s">
        <v>135</v>
      </c>
      <c r="K1" s="0" t="s">
        <v>1300</v>
      </c>
      <c r="M1" s="0" t="s">
        <v>1301</v>
      </c>
      <c r="N1" s="0" t="s">
        <v>1300</v>
      </c>
      <c r="O1" s="0" t="s">
        <v>1302</v>
      </c>
      <c r="P1" s="0" t="s">
        <v>1300</v>
      </c>
    </row>
    <row r="2" customFormat="false" ht="13.8" hidden="false" customHeight="false" outlineLevel="0" collapsed="false">
      <c r="A2" s="0" t="s">
        <v>1303</v>
      </c>
      <c r="B2" s="0" t="str">
        <f aca="false">CONCATENATE("01")</f>
        <v>01</v>
      </c>
      <c r="D2" s="0" t="s">
        <v>6</v>
      </c>
      <c r="E2" s="0" t="str">
        <f aca="false">CONCATENATE("01")</f>
        <v>01</v>
      </c>
      <c r="F2" s="0" t="s">
        <v>6</v>
      </c>
      <c r="G2" s="0" t="s">
        <v>163</v>
      </c>
      <c r="H2" s="0" t="str">
        <f aca="false">CONCATENATE("01")</f>
        <v>01</v>
      </c>
      <c r="J2" s="0" t="s">
        <v>97</v>
      </c>
      <c r="K2" s="0" t="str">
        <f aca="false">CONCATENATE("01")</f>
        <v>01</v>
      </c>
      <c r="M2" s="0" t="s">
        <v>1304</v>
      </c>
      <c r="N2" s="0" t="str">
        <f aca="false">CONCATENATE("01")</f>
        <v>01</v>
      </c>
      <c r="O2" s="0" t="s">
        <v>1305</v>
      </c>
      <c r="P2" s="0" t="str">
        <f aca="false">CONCATENATE("01")</f>
        <v>01</v>
      </c>
    </row>
    <row r="3" customFormat="false" ht="15.8" hidden="false" customHeight="false" outlineLevel="0" collapsed="false">
      <c r="A3" s="0" t="s">
        <v>1306</v>
      </c>
      <c r="B3" s="0" t="str">
        <f aca="false">CONCATENATE("02")</f>
        <v>02</v>
      </c>
      <c r="D3" s="0" t="s">
        <v>21</v>
      </c>
      <c r="E3" s="0" t="str">
        <f aca="false">CONCATENATE("02")</f>
        <v>02</v>
      </c>
      <c r="F3" s="0" t="s">
        <v>21</v>
      </c>
      <c r="G3" s="0" t="s">
        <v>162</v>
      </c>
      <c r="H3" s="0" t="str">
        <f aca="false">CONCATENATE("02")</f>
        <v>02</v>
      </c>
      <c r="J3" s="0" t="s">
        <v>73</v>
      </c>
      <c r="K3" s="0" t="str">
        <f aca="false">CONCATENATE("02")</f>
        <v>02</v>
      </c>
      <c r="M3" s="0" t="s">
        <v>1307</v>
      </c>
      <c r="N3" s="0" t="str">
        <f aca="false">CONCATENATE("02")</f>
        <v>02</v>
      </c>
      <c r="O3" s="0" t="s">
        <v>1308</v>
      </c>
      <c r="P3" s="0" t="str">
        <f aca="false">CONCATENATE("02")</f>
        <v>02</v>
      </c>
    </row>
    <row r="4" customFormat="false" ht="15.8" hidden="false" customHeight="false" outlineLevel="0" collapsed="false">
      <c r="A4" s="0" t="s">
        <v>1309</v>
      </c>
      <c r="B4" s="0" t="str">
        <f aca="false">CONCATENATE("03")</f>
        <v>03</v>
      </c>
      <c r="D4" s="0" t="s">
        <v>52</v>
      </c>
      <c r="E4" s="0" t="str">
        <f aca="false">CONCATENATE("03")</f>
        <v>03</v>
      </c>
      <c r="F4" s="0" t="s">
        <v>52</v>
      </c>
      <c r="G4" s="0" t="s">
        <v>97</v>
      </c>
      <c r="H4" s="0" t="str">
        <f aca="false">CONCATENATE("03")</f>
        <v>03</v>
      </c>
      <c r="J4" s="0" t="s">
        <v>74</v>
      </c>
      <c r="K4" s="0" t="str">
        <f aca="false">CONCATENATE("03")</f>
        <v>03</v>
      </c>
      <c r="M4" s="0" t="s">
        <v>1310</v>
      </c>
      <c r="N4" s="0" t="str">
        <f aca="false">CONCATENATE("03")</f>
        <v>03</v>
      </c>
      <c r="O4" s="0" t="s">
        <v>1311</v>
      </c>
      <c r="P4" s="0" t="str">
        <f aca="false">CONCATENATE("03")</f>
        <v>03</v>
      </c>
    </row>
    <row r="5" customFormat="false" ht="15.8" hidden="false" customHeight="false" outlineLevel="0" collapsed="false">
      <c r="A5" s="0" t="s">
        <v>1312</v>
      </c>
      <c r="B5" s="0" t="str">
        <f aca="false">CONCATENATE("04")</f>
        <v>04</v>
      </c>
      <c r="D5" s="0" t="s">
        <v>72</v>
      </c>
      <c r="E5" s="0" t="str">
        <f aca="false">CONCATENATE("04")</f>
        <v>04</v>
      </c>
      <c r="F5" s="0" t="s">
        <v>72</v>
      </c>
      <c r="G5" s="0" t="s">
        <v>181</v>
      </c>
      <c r="H5" s="0" t="str">
        <f aca="false">CONCATENATE("04")</f>
        <v>04</v>
      </c>
      <c r="J5" s="0" t="s">
        <v>75</v>
      </c>
      <c r="K5" s="0" t="str">
        <f aca="false">CONCATENATE("04")</f>
        <v>04</v>
      </c>
      <c r="M5" s="0" t="s">
        <v>1313</v>
      </c>
      <c r="N5" s="0" t="str">
        <f aca="false">CONCATENATE("04")</f>
        <v>04</v>
      </c>
      <c r="O5" s="0" t="s">
        <v>1314</v>
      </c>
      <c r="P5" s="0" t="str">
        <f aca="false">CONCATENATE("04")</f>
        <v>04</v>
      </c>
    </row>
    <row r="6" customFormat="false" ht="15.8" hidden="false" customHeight="false" outlineLevel="0" collapsed="false">
      <c r="A6" s="0" t="s">
        <v>1315</v>
      </c>
      <c r="B6" s="0" t="str">
        <f aca="false">CONCATENATE("05")</f>
        <v>05</v>
      </c>
      <c r="D6" s="0" t="s">
        <v>90</v>
      </c>
      <c r="E6" s="0" t="str">
        <f aca="false">CONCATENATE("05")</f>
        <v>05</v>
      </c>
      <c r="F6" s="0" t="s">
        <v>90</v>
      </c>
      <c r="G6" s="0" t="s">
        <v>98</v>
      </c>
      <c r="H6" s="0" t="str">
        <f aca="false">CONCATENATE("05")</f>
        <v>05</v>
      </c>
      <c r="J6" s="0" t="s">
        <v>76</v>
      </c>
      <c r="K6" s="0" t="str">
        <f aca="false">CONCATENATE("05")</f>
        <v>05</v>
      </c>
      <c r="M6" s="0" t="s">
        <v>1316</v>
      </c>
      <c r="N6" s="0" t="str">
        <f aca="false">CONCATENATE("05")</f>
        <v>05</v>
      </c>
      <c r="O6" s="0" t="s">
        <v>1317</v>
      </c>
      <c r="P6" s="0" t="str">
        <f aca="false">CONCATENATE("05")</f>
        <v>05</v>
      </c>
    </row>
    <row r="7" customFormat="false" ht="15.8" hidden="false" customHeight="false" outlineLevel="0" collapsed="false">
      <c r="A7" s="0" t="s">
        <v>1318</v>
      </c>
      <c r="B7" s="0" t="str">
        <f aca="false">CONCATENATE("06")</f>
        <v>06</v>
      </c>
      <c r="D7" s="0" t="s">
        <v>96</v>
      </c>
      <c r="E7" s="0" t="str">
        <f aca="false">CONCATENATE("06")</f>
        <v>06</v>
      </c>
      <c r="F7" s="0" t="s">
        <v>96</v>
      </c>
      <c r="G7" s="0" t="s">
        <v>158</v>
      </c>
      <c r="H7" s="0" t="str">
        <f aca="false">CONCATENATE("06")</f>
        <v>06</v>
      </c>
      <c r="J7" s="0" t="s">
        <v>77</v>
      </c>
      <c r="K7" s="0" t="str">
        <f aca="false">CONCATENATE("06")</f>
        <v>06</v>
      </c>
      <c r="M7" s="0" t="s">
        <v>1319</v>
      </c>
      <c r="N7" s="0" t="str">
        <f aca="false">CONCATENATE("06")</f>
        <v>06</v>
      </c>
      <c r="O7" s="0" t="s">
        <v>1320</v>
      </c>
      <c r="P7" s="0" t="str">
        <f aca="false">CONCATENATE("06")</f>
        <v>06</v>
      </c>
    </row>
    <row r="8" customFormat="false" ht="15.8" hidden="false" customHeight="false" outlineLevel="0" collapsed="false">
      <c r="A8" s="0" t="s">
        <v>1321</v>
      </c>
      <c r="B8" s="0" t="str">
        <f aca="false">CONCATENATE("07")</f>
        <v>07</v>
      </c>
      <c r="D8" s="0" t="s">
        <v>103</v>
      </c>
      <c r="E8" s="0" t="str">
        <f aca="false">CONCATENATE("07")</f>
        <v>07</v>
      </c>
      <c r="F8" s="0" t="s">
        <v>103</v>
      </c>
      <c r="G8" s="0" t="s">
        <v>183</v>
      </c>
      <c r="H8" s="0" t="str">
        <f aca="false">CONCATENATE("07")</f>
        <v>07</v>
      </c>
      <c r="J8" s="0" t="s">
        <v>98</v>
      </c>
      <c r="K8" s="0" t="str">
        <f aca="false">CONCATENATE("07")</f>
        <v>07</v>
      </c>
      <c r="M8" s="0" t="s">
        <v>180</v>
      </c>
      <c r="N8" s="0" t="str">
        <f aca="false">CONCATENATE("07")</f>
        <v>07</v>
      </c>
      <c r="O8" s="0" t="s">
        <v>1322</v>
      </c>
      <c r="P8" s="0" t="str">
        <f aca="false">CONCATENATE("07")</f>
        <v>07</v>
      </c>
    </row>
    <row r="9" customFormat="false" ht="15.8" hidden="false" customHeight="false" outlineLevel="0" collapsed="false">
      <c r="A9" s="0" t="s">
        <v>1323</v>
      </c>
      <c r="B9" s="0" t="str">
        <f aca="false">CONCATENATE("08")</f>
        <v>08</v>
      </c>
      <c r="D9" s="0" t="s">
        <v>117</v>
      </c>
      <c r="E9" s="0" t="str">
        <f aca="false">CONCATENATE("08")</f>
        <v>08</v>
      </c>
      <c r="F9" s="0" t="s">
        <v>117</v>
      </c>
      <c r="G9" s="0" t="s">
        <v>178</v>
      </c>
      <c r="H9" s="0" t="str">
        <f aca="false">CONCATENATE("08")</f>
        <v>08</v>
      </c>
      <c r="J9" s="0" t="s">
        <v>78</v>
      </c>
      <c r="K9" s="0" t="str">
        <f aca="false">CONCATENATE("08")</f>
        <v>08</v>
      </c>
      <c r="M9" s="0" t="s">
        <v>109</v>
      </c>
      <c r="N9" s="0" t="str">
        <f aca="false">CONCATENATE("08")</f>
        <v>08</v>
      </c>
      <c r="O9" s="0" t="s">
        <v>1324</v>
      </c>
      <c r="P9" s="0" t="str">
        <f aca="false">CONCATENATE("08")</f>
        <v>08</v>
      </c>
    </row>
    <row r="10" customFormat="false" ht="15" hidden="false" customHeight="false" outlineLevel="0" collapsed="false">
      <c r="B10" s="0" t="str">
        <f aca="false">CONCATENATE("09")</f>
        <v>09</v>
      </c>
      <c r="G10" s="0" t="s">
        <v>171</v>
      </c>
      <c r="H10" s="0" t="str">
        <f aca="false">CONCATENATE("09")</f>
        <v>09</v>
      </c>
      <c r="J10" s="0" t="s">
        <v>53</v>
      </c>
      <c r="K10" s="0" t="str">
        <f aca="false">CONCATENATE("09")</f>
        <v>09</v>
      </c>
      <c r="M10" s="0" t="s">
        <v>1325</v>
      </c>
      <c r="N10" s="0" t="str">
        <f aca="false">CONCATENATE("09")</f>
        <v>09</v>
      </c>
      <c r="O10" s="0" t="s">
        <v>1326</v>
      </c>
      <c r="P10" s="0" t="str">
        <f aca="false">CONCATENATE("09")</f>
        <v>09</v>
      </c>
    </row>
    <row r="11" customFormat="false" ht="15" hidden="false" customHeight="false" outlineLevel="0" collapsed="false">
      <c r="G11" s="0" t="s">
        <v>151</v>
      </c>
      <c r="H11" s="0" t="s">
        <v>424</v>
      </c>
      <c r="J11" s="0" t="s">
        <v>79</v>
      </c>
      <c r="K11" s="0" t="s">
        <v>424</v>
      </c>
      <c r="M11" s="0" t="s">
        <v>1327</v>
      </c>
      <c r="N11" s="0" t="s">
        <v>424</v>
      </c>
      <c r="O11" s="0" t="s">
        <v>1328</v>
      </c>
      <c r="P11" s="0" t="s">
        <v>424</v>
      </c>
    </row>
    <row r="12" customFormat="false" ht="15" hidden="false" customHeight="false" outlineLevel="0" collapsed="false">
      <c r="G12" s="0" t="s">
        <v>175</v>
      </c>
      <c r="H12" s="0" t="s">
        <v>437</v>
      </c>
      <c r="J12" s="0" t="s">
        <v>80</v>
      </c>
      <c r="K12" s="0" t="s">
        <v>437</v>
      </c>
      <c r="M12" s="0" t="s">
        <v>1329</v>
      </c>
      <c r="N12" s="0" t="s">
        <v>437</v>
      </c>
      <c r="O12" s="0" t="s">
        <v>161</v>
      </c>
      <c r="P12" s="0" t="s">
        <v>437</v>
      </c>
    </row>
    <row r="13" customFormat="false" ht="15" hidden="false" customHeight="false" outlineLevel="0" collapsed="false">
      <c r="A13" s="0" t="s">
        <v>1330</v>
      </c>
      <c r="B13" s="0" t="s">
        <v>1300</v>
      </c>
      <c r="D13" s="0" t="s">
        <v>136</v>
      </c>
      <c r="E13" s="0" t="s">
        <v>1300</v>
      </c>
      <c r="G13" s="0" t="s">
        <v>54</v>
      </c>
      <c r="H13" s="0" t="s">
        <v>257</v>
      </c>
      <c r="J13" s="0" t="s">
        <v>54</v>
      </c>
      <c r="K13" s="0" t="s">
        <v>257</v>
      </c>
      <c r="O13" s="0" t="s">
        <v>1331</v>
      </c>
      <c r="P13" s="0" t="s">
        <v>257</v>
      </c>
    </row>
    <row r="14" customFormat="false" ht="15" hidden="false" customHeight="false" outlineLevel="0" collapsed="false">
      <c r="A14" s="0" t="s">
        <v>1332</v>
      </c>
      <c r="B14" s="0" t="str">
        <f aca="false">CONCATENATE("01")</f>
        <v>01</v>
      </c>
      <c r="D14" s="0" t="s">
        <v>199</v>
      </c>
      <c r="E14" s="0" t="str">
        <f aca="false">CONCATENATE("01")</f>
        <v>01</v>
      </c>
      <c r="G14" s="0" t="s">
        <v>193</v>
      </c>
      <c r="H14" s="0" t="s">
        <v>248</v>
      </c>
      <c r="J14" s="0" t="s">
        <v>91</v>
      </c>
      <c r="K14" s="0" t="s">
        <v>248</v>
      </c>
      <c r="M14" s="0" t="s">
        <v>1333</v>
      </c>
      <c r="N14" s="0" t="s">
        <v>1300</v>
      </c>
    </row>
    <row r="15" customFormat="false" ht="15" hidden="false" customHeight="false" outlineLevel="0" collapsed="false">
      <c r="A15" s="0" t="s">
        <v>1334</v>
      </c>
      <c r="B15" s="0" t="str">
        <f aca="false">CONCATENATE("02")</f>
        <v>02</v>
      </c>
      <c r="D15" s="0" t="s">
        <v>197</v>
      </c>
      <c r="E15" s="0" t="str">
        <f aca="false">CONCATENATE("02")</f>
        <v>02</v>
      </c>
      <c r="G15" s="0" t="s">
        <v>160</v>
      </c>
      <c r="H15" s="0" t="s">
        <v>233</v>
      </c>
      <c r="J15" s="0" t="s">
        <v>99</v>
      </c>
      <c r="K15" s="0" t="s">
        <v>233</v>
      </c>
      <c r="M15" s="0" t="s">
        <v>1335</v>
      </c>
      <c r="N15" s="0" t="str">
        <f aca="false">CONCATENATE("01")</f>
        <v>01</v>
      </c>
    </row>
    <row r="16" customFormat="false" ht="15" hidden="false" customHeight="false" outlineLevel="0" collapsed="false">
      <c r="A16" s="0" t="s">
        <v>1336</v>
      </c>
      <c r="B16" s="0" t="str">
        <f aca="false">CONCATENATE("03")</f>
        <v>03</v>
      </c>
      <c r="D16" s="0" t="s">
        <v>152</v>
      </c>
      <c r="E16" s="0" t="str">
        <f aca="false">CONCATENATE("03")</f>
        <v>03</v>
      </c>
      <c r="G16" s="0" t="s">
        <v>99</v>
      </c>
      <c r="H16" s="0" t="s">
        <v>232</v>
      </c>
      <c r="J16" s="0" t="s">
        <v>55</v>
      </c>
      <c r="K16" s="0" t="s">
        <v>232</v>
      </c>
      <c r="M16" s="0" t="s">
        <v>1316</v>
      </c>
      <c r="N16" s="0" t="str">
        <f aca="false">CONCATENATE("02")</f>
        <v>02</v>
      </c>
    </row>
    <row r="17" customFormat="false" ht="15" hidden="false" customHeight="false" outlineLevel="0" collapsed="false">
      <c r="A17" s="0" t="s">
        <v>1337</v>
      </c>
      <c r="B17" s="0" t="str">
        <f aca="false">CONCATENATE("04")</f>
        <v>04</v>
      </c>
      <c r="D17" s="0" t="s">
        <v>194</v>
      </c>
      <c r="E17" s="0" t="str">
        <f aca="false">CONCATENATE("04")</f>
        <v>04</v>
      </c>
      <c r="G17" s="0" t="s">
        <v>169</v>
      </c>
      <c r="H17" s="0" t="s">
        <v>277</v>
      </c>
      <c r="J17" s="0" t="s">
        <v>22</v>
      </c>
      <c r="K17" s="0" t="s">
        <v>277</v>
      </c>
      <c r="M17" s="0" t="s">
        <v>1338</v>
      </c>
      <c r="N17" s="0" t="str">
        <f aca="false">CONCATENATE("03")</f>
        <v>03</v>
      </c>
    </row>
    <row r="18" customFormat="false" ht="15" hidden="false" customHeight="false" outlineLevel="0" collapsed="false">
      <c r="A18" s="0" t="s">
        <v>1339</v>
      </c>
      <c r="B18" s="0" t="str">
        <f aca="false">CONCATENATE("05")</f>
        <v>05</v>
      </c>
      <c r="D18" s="0" t="s">
        <v>191</v>
      </c>
      <c r="E18" s="0" t="str">
        <f aca="false">CONCATENATE("05")</f>
        <v>05</v>
      </c>
      <c r="G18" s="0" t="s">
        <v>184</v>
      </c>
      <c r="H18" s="0" t="s">
        <v>245</v>
      </c>
      <c r="J18" s="0" t="s">
        <v>56</v>
      </c>
      <c r="K18" s="0" t="s">
        <v>245</v>
      </c>
      <c r="M18" s="0" t="s">
        <v>180</v>
      </c>
      <c r="N18" s="0" t="str">
        <f aca="false">CONCATENATE("04")</f>
        <v>04</v>
      </c>
    </row>
    <row r="19" customFormat="false" ht="15" hidden="false" customHeight="false" outlineLevel="0" collapsed="false">
      <c r="A19" s="0" t="s">
        <v>1340</v>
      </c>
      <c r="B19" s="0" t="str">
        <f aca="false">CONCATENATE("06")</f>
        <v>06</v>
      </c>
      <c r="D19" s="0" t="s">
        <v>201</v>
      </c>
      <c r="E19" s="0" t="str">
        <f aca="false">CONCATENATE("06")</f>
        <v>06</v>
      </c>
      <c r="G19" s="0" t="s">
        <v>166</v>
      </c>
      <c r="H19" s="0" t="s">
        <v>262</v>
      </c>
      <c r="J19" s="0" t="s">
        <v>104</v>
      </c>
      <c r="K19" s="0" t="s">
        <v>262</v>
      </c>
      <c r="M19" s="0" t="s">
        <v>109</v>
      </c>
      <c r="N19" s="0" t="str">
        <f aca="false">CONCATENATE("05")</f>
        <v>05</v>
      </c>
    </row>
    <row r="20" customFormat="false" ht="15" hidden="false" customHeight="false" outlineLevel="0" collapsed="false">
      <c r="D20" s="0" t="s">
        <v>9</v>
      </c>
      <c r="E20" s="0" t="str">
        <f aca="false">CONCATENATE("07")</f>
        <v>07</v>
      </c>
      <c r="G20" s="0" t="s">
        <v>173</v>
      </c>
      <c r="H20" s="0" t="s">
        <v>270</v>
      </c>
      <c r="J20" s="0" t="s">
        <v>57</v>
      </c>
      <c r="K20" s="0" t="s">
        <v>270</v>
      </c>
      <c r="M20" s="0" t="s">
        <v>1325</v>
      </c>
      <c r="N20" s="0" t="str">
        <f aca="false">CONCATENATE("06")</f>
        <v>06</v>
      </c>
    </row>
    <row r="21" customFormat="false" ht="15" hidden="false" customHeight="false" outlineLevel="0" collapsed="false">
      <c r="D21" s="0" t="s">
        <v>156</v>
      </c>
      <c r="E21" s="0" t="str">
        <f aca="false">CONCATENATE("08")</f>
        <v>08</v>
      </c>
      <c r="G21" s="0" t="s">
        <v>179</v>
      </c>
      <c r="H21" s="0" t="s">
        <v>263</v>
      </c>
      <c r="J21" s="0" t="s">
        <v>23</v>
      </c>
      <c r="K21" s="0" t="s">
        <v>263</v>
      </c>
      <c r="M21" s="0" t="s">
        <v>1327</v>
      </c>
      <c r="N21" s="0" t="str">
        <f aca="false">CONCATENATE("07")</f>
        <v>07</v>
      </c>
    </row>
    <row r="22" customFormat="false" ht="15" hidden="false" customHeight="false" outlineLevel="0" collapsed="false">
      <c r="A22" s="0" t="s">
        <v>137</v>
      </c>
      <c r="B22" s="0" t="s">
        <v>1300</v>
      </c>
      <c r="D22" s="0" t="s">
        <v>185</v>
      </c>
      <c r="E22" s="0" t="str">
        <f aca="false">CONCATENATE("09")</f>
        <v>09</v>
      </c>
      <c r="G22" s="0" t="s">
        <v>92</v>
      </c>
      <c r="H22" s="0" t="s">
        <v>265</v>
      </c>
      <c r="J22" s="0" t="s">
        <v>24</v>
      </c>
      <c r="K22" s="0" t="s">
        <v>265</v>
      </c>
    </row>
    <row r="23" customFormat="false" ht="15" hidden="false" customHeight="false" outlineLevel="0" collapsed="false">
      <c r="A23" s="0" t="s">
        <v>9</v>
      </c>
      <c r="B23" s="0" t="str">
        <f aca="false">CONCATENATE("01")</f>
        <v>01</v>
      </c>
      <c r="D23" s="0" t="s">
        <v>167</v>
      </c>
      <c r="E23" s="0" t="s">
        <v>424</v>
      </c>
      <c r="G23" s="0" t="s">
        <v>93</v>
      </c>
      <c r="H23" s="0" t="s">
        <v>267</v>
      </c>
      <c r="J23" s="0" t="s">
        <v>25</v>
      </c>
      <c r="K23" s="0" t="s">
        <v>267</v>
      </c>
    </row>
    <row r="24" customFormat="false" ht="15" hidden="false" customHeight="false" outlineLevel="0" collapsed="false">
      <c r="A24" s="0" t="s">
        <v>13</v>
      </c>
      <c r="B24" s="0" t="str">
        <f aca="false">CONCATENATE("02")</f>
        <v>02</v>
      </c>
      <c r="D24" s="0" t="s">
        <v>13</v>
      </c>
      <c r="E24" s="0" t="s">
        <v>437</v>
      </c>
      <c r="G24" s="0" t="s">
        <v>165</v>
      </c>
      <c r="H24" s="0" t="s">
        <v>271</v>
      </c>
      <c r="J24" s="0" t="s">
        <v>26</v>
      </c>
      <c r="K24" s="0" t="s">
        <v>271</v>
      </c>
      <c r="M24" s="0" t="s">
        <v>138</v>
      </c>
      <c r="N24" s="0" t="s">
        <v>1300</v>
      </c>
    </row>
    <row r="25" customFormat="false" ht="15" hidden="false" customHeight="false" outlineLevel="0" collapsed="false">
      <c r="A25" s="0" t="s">
        <v>8</v>
      </c>
      <c r="B25" s="0" t="str">
        <f aca="false">CONCATENATE("03")</f>
        <v>03</v>
      </c>
      <c r="D25" s="0" t="s">
        <v>170</v>
      </c>
      <c r="E25" s="0" t="s">
        <v>257</v>
      </c>
      <c r="G25" s="0" t="s">
        <v>161</v>
      </c>
      <c r="H25" s="0" t="s">
        <v>273</v>
      </c>
      <c r="J25" s="0" t="s">
        <v>27</v>
      </c>
      <c r="K25" s="0" t="s">
        <v>273</v>
      </c>
      <c r="M25" s="0" t="s">
        <v>153</v>
      </c>
      <c r="N25" s="0" t="str">
        <f aca="false">CONCATENATE("01")</f>
        <v>01</v>
      </c>
    </row>
    <row r="26" customFormat="false" ht="13.8" hidden="false" customHeight="false" outlineLevel="0" collapsed="false">
      <c r="D26" s="0" t="s">
        <v>198</v>
      </c>
      <c r="E26" s="0" t="s">
        <v>248</v>
      </c>
      <c r="G26" s="0" t="s">
        <v>94</v>
      </c>
      <c r="H26" s="0" t="s">
        <v>460</v>
      </c>
      <c r="J26" s="0" t="s">
        <v>28</v>
      </c>
      <c r="K26" s="0" t="s">
        <v>460</v>
      </c>
      <c r="M26" s="0" t="s">
        <v>157</v>
      </c>
      <c r="N26" s="0" t="str">
        <f aca="false">CONCATENATE("02")</f>
        <v>02</v>
      </c>
    </row>
    <row r="27" customFormat="false" ht="15" hidden="false" customHeight="false" outlineLevel="0" collapsed="false">
      <c r="D27" s="0" t="s">
        <v>192</v>
      </c>
      <c r="E27" s="0" t="s">
        <v>233</v>
      </c>
      <c r="G27" s="0" t="s">
        <v>168</v>
      </c>
      <c r="H27" s="0" t="s">
        <v>291</v>
      </c>
      <c r="J27" s="0" t="s">
        <v>58</v>
      </c>
      <c r="K27" s="0" t="s">
        <v>291</v>
      </c>
      <c r="M27" s="0" t="s">
        <v>154</v>
      </c>
      <c r="N27" s="0" t="str">
        <f aca="false">CONCATENATE("03")</f>
        <v>03</v>
      </c>
    </row>
    <row r="28" customFormat="false" ht="15" hidden="false" customHeight="false" outlineLevel="0" collapsed="false">
      <c r="D28" s="0" t="s">
        <v>195</v>
      </c>
      <c r="E28" s="0" t="s">
        <v>232</v>
      </c>
      <c r="G28" s="0" t="s">
        <v>190</v>
      </c>
      <c r="H28" s="0" t="s">
        <v>275</v>
      </c>
      <c r="J28" s="0" t="s">
        <v>59</v>
      </c>
      <c r="K28" s="0" t="s">
        <v>275</v>
      </c>
      <c r="M28" s="0" t="s">
        <v>164</v>
      </c>
      <c r="N28" s="0" t="str">
        <f aca="false">CONCATENATE("04")</f>
        <v>04</v>
      </c>
    </row>
    <row r="29" customFormat="false" ht="15" hidden="false" customHeight="false" outlineLevel="0" collapsed="false">
      <c r="D29" s="0" t="s">
        <v>200</v>
      </c>
      <c r="E29" s="0" t="s">
        <v>277</v>
      </c>
      <c r="G29" s="0" t="s">
        <v>186</v>
      </c>
      <c r="H29" s="0" t="s">
        <v>294</v>
      </c>
      <c r="J29" s="0" t="s">
        <v>60</v>
      </c>
      <c r="K29" s="0" t="s">
        <v>294</v>
      </c>
      <c r="M29" s="0" t="s">
        <v>180</v>
      </c>
      <c r="N29" s="0" t="str">
        <f aca="false">CONCATENATE("05")</f>
        <v>05</v>
      </c>
    </row>
    <row r="30" customFormat="false" ht="15" hidden="false" customHeight="false" outlineLevel="0" collapsed="false">
      <c r="D30" s="0" t="s">
        <v>8</v>
      </c>
      <c r="E30" s="0" t="s">
        <v>245</v>
      </c>
      <c r="G30" s="0" t="s">
        <v>177</v>
      </c>
      <c r="H30" s="0" t="s">
        <v>284</v>
      </c>
      <c r="J30" s="0" t="s">
        <v>29</v>
      </c>
      <c r="K30" s="0" t="s">
        <v>284</v>
      </c>
      <c r="M30" s="0" t="s">
        <v>172</v>
      </c>
      <c r="N30" s="0" t="str">
        <f aca="false">CONCATENATE("06")</f>
        <v>06</v>
      </c>
    </row>
    <row r="31" customFormat="false" ht="13.8" hidden="false" customHeight="false" outlineLevel="0" collapsed="false">
      <c r="D31" s="0" t="s">
        <v>174</v>
      </c>
      <c r="E31" s="0" t="s">
        <v>262</v>
      </c>
      <c r="G31" s="0" t="s">
        <v>176</v>
      </c>
      <c r="H31" s="0" t="s">
        <v>297</v>
      </c>
      <c r="J31" s="0" t="s">
        <v>30</v>
      </c>
      <c r="K31" s="0" t="s">
        <v>297</v>
      </c>
    </row>
    <row r="32" customFormat="false" ht="15" hidden="false" customHeight="false" outlineLevel="0" collapsed="false">
      <c r="G32" s="0" t="s">
        <v>188</v>
      </c>
      <c r="H32" s="0" t="s">
        <v>299</v>
      </c>
      <c r="J32" s="0" t="s">
        <v>31</v>
      </c>
      <c r="K32" s="0" t="s">
        <v>299</v>
      </c>
    </row>
    <row r="33" customFormat="false" ht="15" hidden="false" customHeight="false" outlineLevel="0" collapsed="false">
      <c r="G33" s="0" t="s">
        <v>182</v>
      </c>
      <c r="H33" s="0" t="s">
        <v>301</v>
      </c>
      <c r="J33" s="0" t="s">
        <v>105</v>
      </c>
      <c r="K33" s="0" t="s">
        <v>301</v>
      </c>
    </row>
    <row r="34" customFormat="false" ht="15" hidden="false" customHeight="false" outlineLevel="0" collapsed="false">
      <c r="G34" s="0" t="s">
        <v>196</v>
      </c>
      <c r="H34" s="0" t="s">
        <v>303</v>
      </c>
      <c r="J34" s="0" t="s">
        <v>106</v>
      </c>
      <c r="K34" s="0" t="s">
        <v>303</v>
      </c>
    </row>
    <row r="35" customFormat="false" ht="15" hidden="false" customHeight="false" outlineLevel="0" collapsed="false">
      <c r="G35" s="0" t="s">
        <v>187</v>
      </c>
      <c r="H35" s="0" t="s">
        <v>409</v>
      </c>
      <c r="J35" s="0" t="s">
        <v>100</v>
      </c>
      <c r="K35" s="0" t="s">
        <v>409</v>
      </c>
    </row>
    <row r="36" customFormat="false" ht="15" hidden="false" customHeight="false" outlineLevel="0" collapsed="false">
      <c r="G36" s="0" t="s">
        <v>189</v>
      </c>
      <c r="H36" s="0" t="s">
        <v>246</v>
      </c>
      <c r="J36" s="0" t="s">
        <v>101</v>
      </c>
      <c r="K36" s="0" t="s">
        <v>246</v>
      </c>
    </row>
    <row r="37" customFormat="false" ht="15" hidden="false" customHeight="false" outlineLevel="0" collapsed="false">
      <c r="J37" s="0" t="s">
        <v>102</v>
      </c>
      <c r="K37" s="0" t="s">
        <v>608</v>
      </c>
    </row>
    <row r="38" customFormat="false" ht="15" hidden="false" customHeight="false" outlineLevel="0" collapsed="false">
      <c r="J38" s="0" t="s">
        <v>32</v>
      </c>
      <c r="K38" s="0" t="s">
        <v>641</v>
      </c>
    </row>
    <row r="39" customFormat="false" ht="15" hidden="false" customHeight="false" outlineLevel="0" collapsed="false">
      <c r="J39" s="0" t="s">
        <v>33</v>
      </c>
      <c r="K39" s="0" t="s">
        <v>305</v>
      </c>
    </row>
    <row r="40" customFormat="false" ht="15" hidden="false" customHeight="false" outlineLevel="0" collapsed="false">
      <c r="J40" s="0" t="s">
        <v>34</v>
      </c>
      <c r="K40" s="0" t="s">
        <v>644</v>
      </c>
    </row>
    <row r="41" customFormat="false" ht="15" hidden="false" customHeight="false" outlineLevel="0" collapsed="false">
      <c r="J41" s="0" t="s">
        <v>35</v>
      </c>
      <c r="K41" s="0" t="s">
        <v>646</v>
      </c>
    </row>
    <row r="42" customFormat="false" ht="15" hidden="false" customHeight="false" outlineLevel="0" collapsed="false">
      <c r="J42" s="0" t="s">
        <v>61</v>
      </c>
      <c r="K42" s="0" t="s">
        <v>308</v>
      </c>
    </row>
    <row r="43" customFormat="false" ht="15" hidden="false" customHeight="false" outlineLevel="0" collapsed="false">
      <c r="J43" s="0" t="s">
        <v>7</v>
      </c>
      <c r="K43" s="0" t="s">
        <v>392</v>
      </c>
    </row>
    <row r="44" customFormat="false" ht="15" hidden="false" customHeight="false" outlineLevel="0" collapsed="false">
      <c r="J44" s="0" t="s">
        <v>107</v>
      </c>
      <c r="K44" s="0" t="s">
        <v>311</v>
      </c>
    </row>
    <row r="45" customFormat="false" ht="15" hidden="false" customHeight="false" outlineLevel="0" collapsed="false">
      <c r="J45" s="0" t="s">
        <v>15</v>
      </c>
      <c r="K45" s="0" t="s">
        <v>396</v>
      </c>
    </row>
    <row r="46" customFormat="false" ht="15" hidden="false" customHeight="false" outlineLevel="0" collapsed="false">
      <c r="J46" s="0" t="s">
        <v>17</v>
      </c>
      <c r="K46" s="0" t="s">
        <v>400</v>
      </c>
    </row>
    <row r="47" customFormat="false" ht="15" hidden="false" customHeight="false" outlineLevel="0" collapsed="false">
      <c r="J47" s="0" t="s">
        <v>81</v>
      </c>
      <c r="K47" s="0" t="s">
        <v>443</v>
      </c>
    </row>
    <row r="48" customFormat="false" ht="15" hidden="false" customHeight="false" outlineLevel="0" collapsed="false">
      <c r="J48" s="0" t="s">
        <v>82</v>
      </c>
      <c r="K48" s="0" t="s">
        <v>439</v>
      </c>
    </row>
    <row r="49" customFormat="false" ht="15" hidden="false" customHeight="false" outlineLevel="0" collapsed="false">
      <c r="J49" s="0" t="s">
        <v>83</v>
      </c>
      <c r="K49" s="0" t="s">
        <v>441</v>
      </c>
    </row>
    <row r="50" customFormat="false" ht="15" hidden="false" customHeight="false" outlineLevel="0" collapsed="false">
      <c r="J50" s="0" t="s">
        <v>84</v>
      </c>
      <c r="K50" s="0" t="s">
        <v>446</v>
      </c>
    </row>
    <row r="51" customFormat="false" ht="15" hidden="false" customHeight="false" outlineLevel="0" collapsed="false">
      <c r="J51" s="0" t="s">
        <v>85</v>
      </c>
      <c r="K51" s="0" t="s">
        <v>449</v>
      </c>
    </row>
    <row r="52" customFormat="false" ht="15" hidden="false" customHeight="false" outlineLevel="0" collapsed="false">
      <c r="J52" s="0" t="s">
        <v>92</v>
      </c>
      <c r="K52" s="0" t="s">
        <v>469</v>
      </c>
    </row>
    <row r="53" customFormat="false" ht="15" hidden="false" customHeight="false" outlineLevel="0" collapsed="false">
      <c r="J53" s="0" t="s">
        <v>93</v>
      </c>
      <c r="K53" s="0" t="s">
        <v>472</v>
      </c>
    </row>
    <row r="54" customFormat="false" ht="15" hidden="false" customHeight="false" outlineLevel="0" collapsed="false">
      <c r="J54" s="0" t="s">
        <v>36</v>
      </c>
      <c r="K54" s="0" t="s">
        <v>314</v>
      </c>
    </row>
    <row r="55" customFormat="false" ht="15" hidden="false" customHeight="false" outlineLevel="0" collapsed="false">
      <c r="J55" s="0" t="s">
        <v>37</v>
      </c>
      <c r="K55" s="0" t="s">
        <v>316</v>
      </c>
    </row>
    <row r="56" customFormat="false" ht="15" hidden="false" customHeight="false" outlineLevel="0" collapsed="false">
      <c r="J56" s="0" t="s">
        <v>38</v>
      </c>
      <c r="K56" s="0" t="s">
        <v>318</v>
      </c>
    </row>
    <row r="57" customFormat="false" ht="15" hidden="false" customHeight="false" outlineLevel="0" collapsed="false">
      <c r="J57" s="0" t="s">
        <v>39</v>
      </c>
      <c r="K57" s="0" t="s">
        <v>320</v>
      </c>
    </row>
    <row r="58" customFormat="false" ht="15" hidden="false" customHeight="false" outlineLevel="0" collapsed="false">
      <c r="J58" s="0" t="s">
        <v>40</v>
      </c>
      <c r="K58" s="0" t="s">
        <v>322</v>
      </c>
    </row>
    <row r="59" customFormat="false" ht="15" hidden="false" customHeight="false" outlineLevel="0" collapsed="false">
      <c r="J59" s="0" t="s">
        <v>41</v>
      </c>
      <c r="K59" s="0" t="s">
        <v>324</v>
      </c>
    </row>
    <row r="60" customFormat="false" ht="15" hidden="false" customHeight="false" outlineLevel="0" collapsed="false">
      <c r="J60" s="0" t="s">
        <v>108</v>
      </c>
      <c r="K60" s="0" t="s">
        <v>327</v>
      </c>
    </row>
    <row r="61" customFormat="false" ht="15" hidden="false" customHeight="false" outlineLevel="0" collapsed="false">
      <c r="J61" s="0" t="s">
        <v>109</v>
      </c>
      <c r="K61" s="0" t="s">
        <v>402</v>
      </c>
    </row>
    <row r="62" customFormat="false" ht="15" hidden="false" customHeight="false" outlineLevel="0" collapsed="false">
      <c r="J62" s="0" t="s">
        <v>110</v>
      </c>
      <c r="K62" s="0" t="s">
        <v>329</v>
      </c>
    </row>
    <row r="63" customFormat="false" ht="15" hidden="false" customHeight="false" outlineLevel="0" collapsed="false">
      <c r="J63" s="0" t="s">
        <v>42</v>
      </c>
      <c r="K63" s="0" t="s">
        <v>342</v>
      </c>
    </row>
    <row r="64" customFormat="false" ht="15" hidden="false" customHeight="false" outlineLevel="0" collapsed="false">
      <c r="J64" s="0" t="s">
        <v>62</v>
      </c>
      <c r="K64" s="0" t="s">
        <v>344</v>
      </c>
    </row>
    <row r="65" customFormat="false" ht="15" hidden="false" customHeight="false" outlineLevel="0" collapsed="false">
      <c r="J65" s="0" t="s">
        <v>63</v>
      </c>
      <c r="K65" s="0" t="s">
        <v>346</v>
      </c>
    </row>
    <row r="66" customFormat="false" ht="15" hidden="false" customHeight="false" outlineLevel="0" collapsed="false">
      <c r="J66" s="0" t="s">
        <v>111</v>
      </c>
      <c r="K66" s="0" t="s">
        <v>349</v>
      </c>
    </row>
    <row r="67" customFormat="false" ht="15" hidden="false" customHeight="false" outlineLevel="0" collapsed="false">
      <c r="J67" s="0" t="s">
        <v>64</v>
      </c>
      <c r="K67" s="0" t="s">
        <v>351</v>
      </c>
    </row>
    <row r="68" customFormat="false" ht="15" hidden="false" customHeight="false" outlineLevel="0" collapsed="false">
      <c r="J68" s="0" t="s">
        <v>43</v>
      </c>
      <c r="K68" s="0" t="s">
        <v>331</v>
      </c>
    </row>
    <row r="69" customFormat="false" ht="15" hidden="false" customHeight="false" outlineLevel="0" collapsed="false">
      <c r="J69" s="0" t="s">
        <v>44</v>
      </c>
      <c r="K69" s="0" t="s">
        <v>333</v>
      </c>
    </row>
    <row r="70" customFormat="false" ht="15" hidden="false" customHeight="false" outlineLevel="0" collapsed="false">
      <c r="J70" s="0" t="s">
        <v>45</v>
      </c>
      <c r="K70" s="0" t="s">
        <v>335</v>
      </c>
    </row>
    <row r="71" customFormat="false" ht="15" hidden="false" customHeight="false" outlineLevel="0" collapsed="false">
      <c r="J71" s="0" t="s">
        <v>46</v>
      </c>
      <c r="K71" s="0" t="s">
        <v>337</v>
      </c>
    </row>
    <row r="72" customFormat="false" ht="15" hidden="false" customHeight="false" outlineLevel="0" collapsed="false">
      <c r="J72" s="0" t="s">
        <v>47</v>
      </c>
      <c r="K72" s="0" t="s">
        <v>339</v>
      </c>
    </row>
    <row r="73" customFormat="false" ht="15" hidden="false" customHeight="false" outlineLevel="0" collapsed="false">
      <c r="J73" s="0" t="s">
        <v>48</v>
      </c>
      <c r="K73" s="0" t="s">
        <v>664</v>
      </c>
    </row>
    <row r="74" customFormat="false" ht="15" hidden="false" customHeight="false" outlineLevel="0" collapsed="false">
      <c r="J74" s="0" t="s">
        <v>65</v>
      </c>
      <c r="K74" s="0" t="s">
        <v>353</v>
      </c>
    </row>
    <row r="75" customFormat="false" ht="15" hidden="false" customHeight="false" outlineLevel="0" collapsed="false">
      <c r="J75" s="0" t="s">
        <v>66</v>
      </c>
      <c r="K75" s="0" t="s">
        <v>356</v>
      </c>
    </row>
    <row r="76" customFormat="false" ht="15" hidden="false" customHeight="false" outlineLevel="0" collapsed="false">
      <c r="J76" s="0" t="s">
        <v>67</v>
      </c>
      <c r="K76" s="0" t="s">
        <v>358</v>
      </c>
    </row>
    <row r="77" customFormat="false" ht="15" hidden="false" customHeight="false" outlineLevel="0" collapsed="false">
      <c r="J77" s="0" t="s">
        <v>68</v>
      </c>
      <c r="K77" s="0" t="s">
        <v>360</v>
      </c>
    </row>
    <row r="78" customFormat="false" ht="15" hidden="false" customHeight="false" outlineLevel="0" collapsed="false">
      <c r="J78" s="0" t="s">
        <v>49</v>
      </c>
      <c r="K78" s="0" t="s">
        <v>362</v>
      </c>
    </row>
    <row r="79" customFormat="false" ht="15" hidden="false" customHeight="false" outlineLevel="0" collapsed="false">
      <c r="J79" s="0" t="s">
        <v>50</v>
      </c>
      <c r="K79" s="0" t="s">
        <v>364</v>
      </c>
    </row>
    <row r="80" customFormat="false" ht="15" hidden="false" customHeight="false" outlineLevel="0" collapsed="false">
      <c r="J80" s="0" t="s">
        <v>51</v>
      </c>
      <c r="K80" s="0" t="s">
        <v>366</v>
      </c>
    </row>
    <row r="81" customFormat="false" ht="15" hidden="false" customHeight="false" outlineLevel="0" collapsed="false">
      <c r="J81" s="0" t="s">
        <v>112</v>
      </c>
      <c r="K81" s="0" t="s">
        <v>368</v>
      </c>
    </row>
    <row r="82" customFormat="false" ht="15" hidden="false" customHeight="false" outlineLevel="0" collapsed="false">
      <c r="J82" s="0" t="s">
        <v>113</v>
      </c>
      <c r="K82" s="0" t="s">
        <v>370</v>
      </c>
    </row>
    <row r="83" customFormat="false" ht="15" hidden="false" customHeight="false" outlineLevel="0" collapsed="false">
      <c r="J83" s="0" t="s">
        <v>114</v>
      </c>
      <c r="K83" s="0" t="s">
        <v>372</v>
      </c>
    </row>
    <row r="84" customFormat="false" ht="15" hidden="false" customHeight="false" outlineLevel="0" collapsed="false">
      <c r="J84" s="0" t="s">
        <v>18</v>
      </c>
      <c r="K84" s="0" t="s">
        <v>414</v>
      </c>
    </row>
    <row r="85" customFormat="false" ht="15" hidden="false" customHeight="false" outlineLevel="0" collapsed="false">
      <c r="J85" s="0" t="s">
        <v>19</v>
      </c>
      <c r="K85" s="0" t="s">
        <v>417</v>
      </c>
    </row>
    <row r="86" customFormat="false" ht="15" hidden="false" customHeight="false" outlineLevel="0" collapsed="false">
      <c r="J86" s="0" t="s">
        <v>20</v>
      </c>
      <c r="K86" s="0" t="s">
        <v>420</v>
      </c>
    </row>
    <row r="87" customFormat="false" ht="15" hidden="false" customHeight="false" outlineLevel="0" collapsed="false">
      <c r="J87" s="0" t="s">
        <v>86</v>
      </c>
      <c r="K87" s="0" t="s">
        <v>452</v>
      </c>
    </row>
    <row r="88" customFormat="false" ht="15" hidden="false" customHeight="false" outlineLevel="0" collapsed="false">
      <c r="J88" s="0" t="s">
        <v>87</v>
      </c>
      <c r="K88" s="0" t="s">
        <v>455</v>
      </c>
    </row>
    <row r="89" customFormat="false" ht="15" hidden="false" customHeight="false" outlineLevel="0" collapsed="false">
      <c r="J89" s="0" t="s">
        <v>88</v>
      </c>
      <c r="K89" s="0" t="s">
        <v>457</v>
      </c>
    </row>
    <row r="90" customFormat="false" ht="15" hidden="false" customHeight="false" outlineLevel="0" collapsed="false">
      <c r="J90" s="0" t="s">
        <v>94</v>
      </c>
      <c r="K90" s="0" t="s">
        <v>461</v>
      </c>
    </row>
    <row r="91" customFormat="false" ht="15" hidden="false" customHeight="false" outlineLevel="0" collapsed="false">
      <c r="J91" s="0" t="s">
        <v>95</v>
      </c>
      <c r="K91" s="0" t="s">
        <v>376</v>
      </c>
    </row>
    <row r="92" customFormat="false" ht="15" hidden="false" customHeight="false" outlineLevel="0" collapsed="false">
      <c r="J92" s="0" t="s">
        <v>115</v>
      </c>
      <c r="K92" s="0" t="s">
        <v>379</v>
      </c>
    </row>
    <row r="93" customFormat="false" ht="15" hidden="false" customHeight="false" outlineLevel="0" collapsed="false">
      <c r="J93" s="0" t="s">
        <v>69</v>
      </c>
      <c r="K93" s="0" t="s">
        <v>382</v>
      </c>
    </row>
    <row r="94" customFormat="false" ht="15" hidden="false" customHeight="false" outlineLevel="0" collapsed="false">
      <c r="J94" s="0" t="s">
        <v>70</v>
      </c>
      <c r="K94" s="0" t="s">
        <v>385</v>
      </c>
    </row>
    <row r="95" customFormat="false" ht="15" hidden="false" customHeight="false" outlineLevel="0" collapsed="false">
      <c r="J95" s="0" t="s">
        <v>89</v>
      </c>
      <c r="K95" s="0" t="s">
        <v>464</v>
      </c>
    </row>
    <row r="96" customFormat="false" ht="15" hidden="false" customHeight="false" outlineLevel="0" collapsed="false">
      <c r="J96" s="0" t="s">
        <v>116</v>
      </c>
      <c r="K96" s="0" t="s">
        <v>387</v>
      </c>
    </row>
    <row r="97" customFormat="false" ht="15" hidden="false" customHeight="false" outlineLevel="0" collapsed="false">
      <c r="J97" s="0" t="s">
        <v>71</v>
      </c>
      <c r="K97" s="0" t="s">
        <v>390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6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1" activeCellId="0" sqref="J21"/>
    </sheetView>
  </sheetViews>
  <sheetFormatPr defaultRowHeight="13.8"/>
  <cols>
    <col collapsed="false" hidden="false" max="1" min="1" style="0" width="23.7860465116279"/>
    <col collapsed="false" hidden="false" max="5" min="2" style="0" width="13.6279069767442"/>
    <col collapsed="false" hidden="false" max="6" min="6" style="8" width="13.6279069767442"/>
    <col collapsed="false" hidden="false" max="7" min="7" style="0" width="13.6279069767442"/>
    <col collapsed="false" hidden="false" max="10" min="8" style="0" width="10.5023255813953"/>
    <col collapsed="false" hidden="false" max="11" min="11" style="0" width="14.7860465116279"/>
    <col collapsed="false" hidden="false" max="12" min="12" style="0" width="14.9162790697674"/>
    <col collapsed="false" hidden="false" max="1025" min="13" style="0" width="10.5023255813953"/>
  </cols>
  <sheetData>
    <row r="1" customFormat="false" ht="13.8" hidden="false" customHeight="false" outlineLevel="0" collapsed="false">
      <c r="A1" s="9" t="s">
        <v>133</v>
      </c>
      <c r="B1" s="9" t="s">
        <v>203</v>
      </c>
      <c r="C1" s="9" t="s">
        <v>1341</v>
      </c>
      <c r="D1" s="9" t="s">
        <v>1342</v>
      </c>
      <c r="E1" s="9" t="s">
        <v>1343</v>
      </c>
      <c r="F1" s="10" t="s">
        <v>1344</v>
      </c>
      <c r="G1" s="9" t="s">
        <v>1345</v>
      </c>
      <c r="K1" s="0" t="s">
        <v>203</v>
      </c>
      <c r="L1" s="9" t="s">
        <v>1344</v>
      </c>
      <c r="M1" s="9" t="s">
        <v>1345</v>
      </c>
      <c r="N1" s="9" t="s">
        <v>1344</v>
      </c>
    </row>
    <row r="2" customFormat="false" ht="13.8" hidden="false" customHeight="false" outlineLevel="0" collapsed="false">
      <c r="A2" s="9" t="s">
        <v>6</v>
      </c>
      <c r="B2" s="9" t="s">
        <v>732</v>
      </c>
      <c r="C2" s="9" t="n">
        <v>35.9649741618421</v>
      </c>
      <c r="D2" s="9" t="n">
        <f aca="false">SUMIFS(Bibli_finale!$G$2:$G$2416,Bibli_finale!$B$2:$B$2416,A2,Bibli_finale!$E$2:$E$2416,B2)/SUMIFS(Bibli_finale!$M$2:$M$2416,Bibli_finale!$B$2:$B$2416,A2,Bibli_finale!$E$2:$E$2416,B2)</f>
        <v>156.348748108289</v>
      </c>
      <c r="E2" s="9" t="n">
        <f aca="false">SUMIFS(Bibli_finale!$F$2:$F$2416,Bibli_finale!$B$2:$B$2416,A2,Bibli_finale!$E$2:$E$2416,B2)/SUMIFS(Bibli_finale!$M$2:$M$2416,Bibli_finale!$B$2:$B$2416,A2,Bibli_finale!$E$2:$E$2416,B2)</f>
        <v>0.689450725050027</v>
      </c>
      <c r="F2" s="10" t="n">
        <f aca="false">VLOOKUP(B2,$K$2:$M$9,2,0)</f>
        <v>5E-005</v>
      </c>
      <c r="G2" s="9" t="n">
        <f aca="false">VLOOKUP(B2,$K$2:$M$9,3,0)</f>
        <v>50</v>
      </c>
      <c r="K2" s="9" t="s">
        <v>202</v>
      </c>
      <c r="L2" s="0" t="n">
        <f aca="false">1-SUM(L3:L9)</f>
        <v>0.99235</v>
      </c>
      <c r="M2" s="0" t="n">
        <v>1</v>
      </c>
      <c r="N2" s="0" t="n">
        <f aca="false">1-SUM(N3:N9)</f>
        <v>0.964</v>
      </c>
    </row>
    <row r="3" customFormat="false" ht="13.8" hidden="false" customHeight="false" outlineLevel="0" collapsed="false">
      <c r="A3" s="9" t="s">
        <v>6</v>
      </c>
      <c r="B3" s="9" t="s">
        <v>733</v>
      </c>
      <c r="C3" s="9" t="n">
        <v>35.9649741618421</v>
      </c>
      <c r="D3" s="9" t="n">
        <f aca="false">SUMIFS(Bibli_finale!$G$2:$G$2416,Bibli_finale!$B$2:$B$2416,A3,Bibli_finale!$E$2:$E$2416,B3)/SUMIFS(Bibli_finale!$M$2:$M$2416,Bibli_finale!$B$2:$B$2416,A3,Bibli_finale!$E$2:$E$2416,B3)</f>
        <v>24.3796539344457</v>
      </c>
      <c r="E3" s="9" t="n">
        <f aca="false">SUMIFS(Bibli_finale!$F$2:$F$2416,Bibli_finale!$B$2:$B$2416,A3,Bibli_finale!$E$2:$E$2416,B3)/SUMIFS(Bibli_finale!$M$2:$M$2416,Bibli_finale!$B$2:$B$2416,A3,Bibli_finale!$E$2:$E$2416,B3)</f>
        <v>0.247449924198545</v>
      </c>
      <c r="F3" s="10" t="n">
        <f aca="false">VLOOKUP(B3,$K$2:$M$9,2,0)</f>
        <v>0.0002</v>
      </c>
      <c r="G3" s="9" t="n">
        <f aca="false">VLOOKUP(B3,$K$2:$M$9,3,0)</f>
        <v>50</v>
      </c>
      <c r="K3" s="9" t="s">
        <v>732</v>
      </c>
      <c r="L3" s="0" t="n">
        <v>5E-005</v>
      </c>
      <c r="M3" s="0" t="n">
        <v>50</v>
      </c>
      <c r="N3" s="0" t="n">
        <v>0.0002</v>
      </c>
    </row>
    <row r="4" customFormat="false" ht="13.8" hidden="false" customHeight="false" outlineLevel="0" collapsed="false">
      <c r="A4" s="9" t="s">
        <v>6</v>
      </c>
      <c r="B4" s="9" t="s">
        <v>736</v>
      </c>
      <c r="C4" s="9" t="n">
        <v>35.9649741618421</v>
      </c>
      <c r="D4" s="9" t="n">
        <f aca="false">SUMIFS(Bibli_finale!$G$2:$G$2416,Bibli_finale!$B$2:$B$2416,A4,Bibli_finale!$E$2:$E$2416,B4)/SUMIFS(Bibli_finale!$M$2:$M$2416,Bibli_finale!$B$2:$B$2416,A4,Bibli_finale!$E$2:$E$2416,B4)</f>
        <v>156.471391129259</v>
      </c>
      <c r="E4" s="9" t="n">
        <f aca="false">SUMIFS(Bibli_finale!$F$2:$F$2416,Bibli_finale!$B$2:$B$2416,A4,Bibli_finale!$E$2:$E$2416,B4)/SUMIFS(Bibli_finale!$M$2:$M$2416,Bibli_finale!$B$2:$B$2416,A4,Bibli_finale!$E$2:$E$2416,B4)</f>
        <v>0.485783319331462</v>
      </c>
      <c r="F4" s="10" t="n">
        <f aca="false">VLOOKUP(B4,$K$2:$M$9,2,0)</f>
        <v>0.0002</v>
      </c>
      <c r="G4" s="9" t="n">
        <f aca="false">VLOOKUP(B4,$K$2:$M$9,3,0)</f>
        <v>20</v>
      </c>
      <c r="K4" s="9" t="s">
        <v>733</v>
      </c>
      <c r="L4" s="0" t="n">
        <v>0.0002</v>
      </c>
      <c r="M4" s="0" t="n">
        <v>50</v>
      </c>
      <c r="N4" s="0" t="n">
        <v>0.004</v>
      </c>
    </row>
    <row r="5" customFormat="false" ht="13.8" hidden="false" customHeight="false" outlineLevel="0" collapsed="false">
      <c r="A5" s="9" t="s">
        <v>6</v>
      </c>
      <c r="B5" s="9" t="s">
        <v>737</v>
      </c>
      <c r="C5" s="9" t="n">
        <v>35.9649741618421</v>
      </c>
      <c r="D5" s="9" t="n">
        <f aca="false">SUMIFS(Bibli_finale!$G$2:$G$2416,Bibli_finale!$B$2:$B$2416,A5,Bibli_finale!$E$2:$E$2416,B5)/SUMIFS(Bibli_finale!$M$2:$M$2416,Bibli_finale!$B$2:$B$2416,A5,Bibli_finale!$E$2:$E$2416,B5)</f>
        <v>20.6963118888889</v>
      </c>
      <c r="E5" s="9" t="n">
        <f aca="false">SUMIFS(Bibli_finale!$F$2:$F$2416,Bibli_finale!$B$2:$B$2416,A5,Bibli_finale!$E$2:$E$2416,B5)/SUMIFS(Bibli_finale!$M$2:$M$2416,Bibli_finale!$B$2:$B$2416,A5,Bibli_finale!$E$2:$E$2416,B5)</f>
        <v>0.0791665348490468</v>
      </c>
      <c r="F5" s="10" t="n">
        <f aca="false">VLOOKUP(B5,$K$2:$M$9,2,0)</f>
        <v>0.002</v>
      </c>
      <c r="G5" s="9" t="n">
        <f aca="false">VLOOKUP(B5,$K$2:$M$9,3,0)</f>
        <v>20</v>
      </c>
      <c r="K5" s="9" t="s">
        <v>736</v>
      </c>
      <c r="L5" s="0" t="n">
        <v>0.0002</v>
      </c>
      <c r="M5" s="0" t="n">
        <v>20</v>
      </c>
      <c r="N5" s="0" t="n">
        <v>0.0004</v>
      </c>
    </row>
    <row r="6" customFormat="false" ht="13.8" hidden="false" customHeight="false" outlineLevel="0" collapsed="false">
      <c r="A6" s="9" t="s">
        <v>6</v>
      </c>
      <c r="B6" s="9" t="s">
        <v>734</v>
      </c>
      <c r="C6" s="9" t="n">
        <v>35.9649741618421</v>
      </c>
      <c r="D6" s="9" t="n">
        <f aca="false">SUMIFS(Bibli_finale!$G$2:$G$2416,Bibli_finale!$B$2:$B$2416,A6,Bibli_finale!$E$2:$E$2416,B6)/SUMIFS(Bibli_finale!$M$2:$M$2416,Bibli_finale!$B$2:$B$2416,A6,Bibli_finale!$E$2:$E$2416,B6)</f>
        <v>101.669986159259</v>
      </c>
      <c r="E6" s="9" t="n">
        <f aca="false">SUMIFS(Bibli_finale!$F$2:$F$2416,Bibli_finale!$B$2:$B$2416,A6,Bibli_finale!$E$2:$E$2416,B6)/SUMIFS(Bibli_finale!$M$2:$M$2416,Bibli_finale!$B$2:$B$2416,A6,Bibli_finale!$E$2:$E$2416,B6)</f>
        <v>0.305929168153991</v>
      </c>
      <c r="F6" s="10" t="n">
        <f aca="false">VLOOKUP(B6,$K$2:$M$9,2,0)</f>
        <v>0.0002</v>
      </c>
      <c r="G6" s="9" t="n">
        <f aca="false">VLOOKUP(B6,$K$2:$M$9,3,0)</f>
        <v>20</v>
      </c>
      <c r="K6" s="9" t="s">
        <v>737</v>
      </c>
      <c r="L6" s="0" t="n">
        <v>0.002</v>
      </c>
      <c r="M6" s="0" t="n">
        <v>20</v>
      </c>
      <c r="N6" s="0" t="n">
        <v>0.008</v>
      </c>
    </row>
    <row r="7" customFormat="false" ht="13.8" hidden="false" customHeight="false" outlineLevel="0" collapsed="false">
      <c r="A7" s="9" t="s">
        <v>6</v>
      </c>
      <c r="B7" s="9" t="s">
        <v>735</v>
      </c>
      <c r="C7" s="9" t="n">
        <v>35.9649741618421</v>
      </c>
      <c r="D7" s="9" t="n">
        <f aca="false">SUMIFS(Bibli_finale!$G$2:$G$2416,Bibli_finale!$B$2:$B$2416,A7,Bibli_finale!$E$2:$E$2416,B7)/SUMIFS(Bibli_finale!$M$2:$M$2416,Bibli_finale!$B$2:$B$2416,A7,Bibli_finale!$E$2:$E$2416,B7)</f>
        <v>20.6349206</v>
      </c>
      <c r="E7" s="9" t="n">
        <f aca="false">SUMIFS(Bibli_finale!$F$2:$F$2416,Bibli_finale!$B$2:$B$2416,A7,Bibli_finale!$E$2:$E$2416,B7)/SUMIFS(Bibli_finale!$M$2:$M$2416,Bibli_finale!$B$2:$B$2416,A7,Bibli_finale!$E$2:$E$2416,B7)</f>
        <v>0.070048688358132</v>
      </c>
      <c r="F7" s="10" t="n">
        <f aca="false">VLOOKUP(B7,$K$2:$M$9,2,0)</f>
        <v>0.004</v>
      </c>
      <c r="G7" s="9" t="n">
        <f aca="false">VLOOKUP(B7,$K$2:$M$9,3,0)</f>
        <v>20</v>
      </c>
      <c r="K7" s="9" t="s">
        <v>734</v>
      </c>
      <c r="L7" s="0" t="n">
        <f aca="false">N7/2</f>
        <v>0.0002</v>
      </c>
      <c r="M7" s="0" t="n">
        <v>20</v>
      </c>
      <c r="N7" s="0" t="n">
        <v>0.0004</v>
      </c>
    </row>
    <row r="8" customFormat="false" ht="13.8" hidden="false" customHeight="false" outlineLevel="0" collapsed="false">
      <c r="A8" s="9" t="s">
        <v>21</v>
      </c>
      <c r="B8" s="9" t="s">
        <v>732</v>
      </c>
      <c r="C8" s="9" t="n">
        <v>95.4300893351938</v>
      </c>
      <c r="D8" s="9" t="n">
        <f aca="false">SUMIFS(Bibli_finale!$G$2:$G$2416,Bibli_finale!$B$2:$B$2416,A8,Bibli_finale!$E$2:$E$2416,B8)/SUMIFS(Bibli_finale!$M$2:$M$2416,Bibli_finale!$B$2:$B$2416,A8,Bibli_finale!$E$2:$E$2416,B8)</f>
        <v>242.23850360775</v>
      </c>
      <c r="E8" s="9" t="n">
        <f aca="false">SUMIFS(Bibli_finale!$F$2:$F$2416,Bibli_finale!$B$2:$B$2416,A8,Bibli_finale!$E$2:$E$2416,B8)/SUMIFS(Bibli_finale!$M$2:$M$2416,Bibli_finale!$B$2:$B$2416,A8,Bibli_finale!$E$2:$E$2416,B8)</f>
        <v>0.616921606891524</v>
      </c>
      <c r="F8" s="10" t="n">
        <f aca="false">VLOOKUP(B8,$K$2:$M$9,2,0)</f>
        <v>5E-005</v>
      </c>
      <c r="G8" s="9" t="n">
        <f aca="false">VLOOKUP(B8,$K$2:$M$9,3,0)</f>
        <v>50</v>
      </c>
      <c r="K8" s="9" t="s">
        <v>735</v>
      </c>
      <c r="L8" s="0" t="n">
        <f aca="false">N8/2</f>
        <v>0.004</v>
      </c>
      <c r="M8" s="0" t="n">
        <v>20</v>
      </c>
      <c r="N8" s="0" t="n">
        <v>0.008</v>
      </c>
    </row>
    <row r="9" customFormat="false" ht="13.8" hidden="false" customHeight="false" outlineLevel="0" collapsed="false">
      <c r="A9" s="9" t="s">
        <v>21</v>
      </c>
      <c r="B9" s="9" t="s">
        <v>733</v>
      </c>
      <c r="C9" s="9" t="n">
        <v>95.4300893351938</v>
      </c>
      <c r="D9" s="9" t="n">
        <f aca="false">SUMIFS(Bibli_finale!$G$2:$G$2416,Bibli_finale!$B$2:$B$2416,A9,Bibli_finale!$E$2:$E$2416,B9)/SUMIFS(Bibli_finale!$M$2:$M$2416,Bibli_finale!$B$2:$B$2416,A9,Bibli_finale!$E$2:$E$2416,B9)</f>
        <v>117.5172971625</v>
      </c>
      <c r="E9" s="9" t="n">
        <f aca="false">SUMIFS(Bibli_finale!$F$2:$F$2416,Bibli_finale!$B$2:$B$2416,A9,Bibli_finale!$E$2:$E$2416,B9)/SUMIFS(Bibli_finale!$M$2:$M$2416,Bibli_finale!$B$2:$B$2416,A9,Bibli_finale!$E$2:$E$2416,B9)</f>
        <v>0.138531719630581</v>
      </c>
      <c r="F9" s="10" t="n">
        <f aca="false">VLOOKUP(B9,$K$2:$M$9,2,0)</f>
        <v>0.0002</v>
      </c>
      <c r="G9" s="9" t="n">
        <f aca="false">VLOOKUP(B9,$K$2:$M$9,3,0)</f>
        <v>50</v>
      </c>
      <c r="K9" s="0" t="s">
        <v>738</v>
      </c>
      <c r="L9" s="0" t="n">
        <v>0.001</v>
      </c>
      <c r="M9" s="0" t="n">
        <v>5</v>
      </c>
      <c r="N9" s="0" t="n">
        <v>0.015</v>
      </c>
    </row>
    <row r="10" customFormat="false" ht="13.8" hidden="false" customHeight="false" outlineLevel="0" collapsed="false">
      <c r="A10" s="9" t="s">
        <v>21</v>
      </c>
      <c r="B10" s="9" t="s">
        <v>736</v>
      </c>
      <c r="C10" s="9" t="n">
        <v>95.4300893351938</v>
      </c>
      <c r="D10" s="9" t="n">
        <f aca="false">SUMIFS(Bibli_finale!$G$2:$G$2416,Bibli_finale!$B$2:$B$2416,A10,Bibli_finale!$E$2:$E$2416,B10)/SUMIFS(Bibli_finale!$M$2:$M$2416,Bibli_finale!$B$2:$B$2416,A10,Bibli_finale!$E$2:$E$2416,B10)</f>
        <v>222.92900360775</v>
      </c>
      <c r="E10" s="9" t="n">
        <f aca="false">SUMIFS(Bibli_finale!$F$2:$F$2416,Bibli_finale!$B$2:$B$2416,A10,Bibli_finale!$E$2:$E$2416,B10)/SUMIFS(Bibli_finale!$M$2:$M$2416,Bibli_finale!$B$2:$B$2416,A10,Bibli_finale!$E$2:$E$2416,B10)</f>
        <v>0.280337280499514</v>
      </c>
      <c r="F10" s="10" t="n">
        <f aca="false">VLOOKUP(B10,$K$2:$M$9,2,0)</f>
        <v>0.0002</v>
      </c>
      <c r="G10" s="9" t="n">
        <f aca="false">VLOOKUP(B10,$K$2:$M$9,3,0)</f>
        <v>20</v>
      </c>
    </row>
    <row r="11" customFormat="false" ht="13.8" hidden="false" customHeight="false" outlineLevel="0" collapsed="false">
      <c r="A11" s="9" t="s">
        <v>21</v>
      </c>
      <c r="B11" s="9" t="s">
        <v>737</v>
      </c>
      <c r="C11" s="9" t="n">
        <v>95.4300893351938</v>
      </c>
      <c r="D11" s="9" t="n">
        <f aca="false">SUMIFS(Bibli_finale!$G$2:$G$2416,Bibli_finale!$B$2:$B$2416,A11,Bibli_finale!$E$2:$E$2416,B11)/SUMIFS(Bibli_finale!$M$2:$M$2416,Bibli_finale!$B$2:$B$2416,A11,Bibli_finale!$E$2:$E$2416,B11)</f>
        <v>5.661</v>
      </c>
      <c r="E11" s="9" t="n">
        <f aca="false">SUMIFS(Bibli_finale!$F$2:$F$2416,Bibli_finale!$B$2:$B$2416,A11,Bibli_finale!$E$2:$E$2416,B11)/SUMIFS(Bibli_finale!$M$2:$M$2416,Bibli_finale!$B$2:$B$2416,A11,Bibli_finale!$E$2:$E$2416,B11)</f>
        <v>0.00691930049162847</v>
      </c>
      <c r="F11" s="10" t="n">
        <f aca="false">VLOOKUP(B11,$K$2:$M$9,2,0)</f>
        <v>0.002</v>
      </c>
      <c r="G11" s="9" t="n">
        <f aca="false">VLOOKUP(B11,$K$2:$M$9,3,0)</f>
        <v>20</v>
      </c>
    </row>
    <row r="12" customFormat="false" ht="13.8" hidden="false" customHeight="false" outlineLevel="0" collapsed="false">
      <c r="A12" s="9" t="s">
        <v>21</v>
      </c>
      <c r="B12" s="9" t="s">
        <v>734</v>
      </c>
      <c r="C12" s="9" t="n">
        <v>95.4300893351938</v>
      </c>
      <c r="D12" s="9" t="n">
        <f aca="false">SUMIFS(Bibli_finale!$G$2:$G$2416,Bibli_finale!$B$2:$B$2416,A12,Bibli_finale!$E$2:$E$2416,B12)/SUMIFS(Bibli_finale!$M$2:$M$2416,Bibli_finale!$B$2:$B$2416,A12,Bibli_finale!$E$2:$E$2416,B12)</f>
        <v>187.6552424475</v>
      </c>
      <c r="E12" s="9" t="n">
        <f aca="false">SUMIFS(Bibli_finale!$F$2:$F$2416,Bibli_finale!$B$2:$B$2416,A12,Bibli_finale!$E$2:$E$2416,B12)/SUMIFS(Bibli_finale!$M$2:$M$2416,Bibli_finale!$B$2:$B$2416,A12,Bibli_finale!$E$2:$E$2416,B12)</f>
        <v>0.170955276120403</v>
      </c>
      <c r="F12" s="10" t="n">
        <f aca="false">VLOOKUP(B12,$K$2:$M$9,2,0)</f>
        <v>0.0002</v>
      </c>
      <c r="G12" s="9" t="n">
        <f aca="false">VLOOKUP(B12,$K$2:$M$9,3,0)</f>
        <v>20</v>
      </c>
    </row>
    <row r="13" customFormat="false" ht="13.8" hidden="false" customHeight="false" outlineLevel="0" collapsed="false">
      <c r="A13" s="9" t="s">
        <v>21</v>
      </c>
      <c r="B13" s="9" t="s">
        <v>735</v>
      </c>
      <c r="C13" s="9" t="n">
        <v>95.4300893351938</v>
      </c>
      <c r="D13" s="9" t="n">
        <f aca="false">SUMIFS(Bibli_finale!$G$2:$G$2416,Bibli_finale!$B$2:$B$2416,A13,Bibli_finale!$E$2:$E$2416,B13)/SUMIFS(Bibli_finale!$M$2:$M$2416,Bibli_finale!$B$2:$B$2416,A13,Bibli_finale!$E$2:$E$2416,B13)</f>
        <v>134.57023332</v>
      </c>
      <c r="E13" s="9" t="n">
        <f aca="false">SUMIFS(Bibli_finale!$F$2:$F$2416,Bibli_finale!$B$2:$B$2416,A13,Bibli_finale!$E$2:$E$2416,B13)/SUMIFS(Bibli_finale!$M$2:$M$2416,Bibli_finale!$B$2:$B$2416,A13,Bibli_finale!$E$2:$E$2416,B13)</f>
        <v>0.0721745391197505</v>
      </c>
      <c r="F13" s="10" t="n">
        <f aca="false">VLOOKUP(B13,$K$2:$M$9,2,0)</f>
        <v>0.004</v>
      </c>
      <c r="G13" s="9" t="n">
        <f aca="false">VLOOKUP(B13,$K$2:$M$9,3,0)</f>
        <v>20</v>
      </c>
    </row>
    <row r="14" customFormat="false" ht="13.8" hidden="false" customHeight="false" outlineLevel="0" collapsed="false">
      <c r="A14" s="9" t="s">
        <v>52</v>
      </c>
      <c r="B14" s="9" t="s">
        <v>732</v>
      </c>
      <c r="C14" s="9" t="n">
        <v>44.5350376355406</v>
      </c>
      <c r="D14" s="9" t="n">
        <f aca="false">SUMIFS(Bibli_finale!$G$2:$G$2416,Bibli_finale!$B$2:$B$2416,A14,Bibli_finale!$E$2:$E$2416,B14)/SUMIFS(Bibli_finale!$M$2:$M$2416,Bibli_finale!$B$2:$B$2416,A14,Bibli_finale!$E$2:$E$2416,B14)</f>
        <v>197.452380915635</v>
      </c>
      <c r="E14" s="9" t="n">
        <f aca="false">SUMIFS(Bibli_finale!$F$2:$F$2416,Bibli_finale!$B$2:$B$2416,A14,Bibli_finale!$E$2:$E$2416,B14)/SUMIFS(Bibli_finale!$M$2:$M$2416,Bibli_finale!$B$2:$B$2416,A14,Bibli_finale!$E$2:$E$2416,B14)</f>
        <v>0.684811222586521</v>
      </c>
      <c r="F14" s="10" t="n">
        <f aca="false">VLOOKUP(B14,$K$2:$M$9,2,0)</f>
        <v>5E-005</v>
      </c>
      <c r="G14" s="9" t="n">
        <f aca="false">VLOOKUP(B14,$K$2:$M$9,3,0)</f>
        <v>50</v>
      </c>
    </row>
    <row r="15" customFormat="false" ht="13.8" hidden="false" customHeight="false" outlineLevel="0" collapsed="false">
      <c r="A15" s="9" t="s">
        <v>52</v>
      </c>
      <c r="B15" s="9" t="s">
        <v>733</v>
      </c>
      <c r="C15" s="9" t="n">
        <v>44.5350376355406</v>
      </c>
      <c r="D15" s="9" t="n">
        <f aca="false">SUMIFS(Bibli_finale!$G$2:$G$2416,Bibli_finale!$B$2:$B$2416,A15,Bibli_finale!$E$2:$E$2416,B15)/SUMIFS(Bibli_finale!$M$2:$M$2416,Bibli_finale!$B$2:$B$2416,A15,Bibli_finale!$E$2:$E$2416,B15)</f>
        <v>166.307539702381</v>
      </c>
      <c r="E15" s="9" t="n">
        <f aca="false">SUMIFS(Bibli_finale!$F$2:$F$2416,Bibli_finale!$B$2:$B$2416,A15,Bibli_finale!$E$2:$E$2416,B15)/SUMIFS(Bibli_finale!$M$2:$M$2416,Bibli_finale!$B$2:$B$2416,A15,Bibli_finale!$E$2:$E$2416,B15)</f>
        <v>0.405371206761337</v>
      </c>
      <c r="F15" s="10" t="n">
        <f aca="false">VLOOKUP(B15,$K$2:$M$9,2,0)</f>
        <v>0.0002</v>
      </c>
      <c r="G15" s="9" t="n">
        <f aca="false">VLOOKUP(B15,$K$2:$M$9,3,0)</f>
        <v>50</v>
      </c>
    </row>
    <row r="16" customFormat="false" ht="13.8" hidden="false" customHeight="false" outlineLevel="0" collapsed="false">
      <c r="A16" s="9" t="s">
        <v>52</v>
      </c>
      <c r="B16" s="9" t="s">
        <v>736</v>
      </c>
      <c r="C16" s="9" t="n">
        <v>44.5350376355406</v>
      </c>
      <c r="D16" s="9" t="n">
        <f aca="false">SUMIFS(Bibli_finale!$G$2:$G$2416,Bibli_finale!$B$2:$B$2416,A16,Bibli_finale!$E$2:$E$2416,B16)/SUMIFS(Bibli_finale!$M$2:$M$2416,Bibli_finale!$B$2:$B$2416,A16,Bibli_finale!$E$2:$E$2416,B16)</f>
        <v>137.293650756905</v>
      </c>
      <c r="E16" s="9" t="n">
        <f aca="false">SUMIFS(Bibli_finale!$F$2:$F$2416,Bibli_finale!$B$2:$B$2416,A16,Bibli_finale!$E$2:$E$2416,B16)/SUMIFS(Bibli_finale!$M$2:$M$2416,Bibli_finale!$B$2:$B$2416,A16,Bibli_finale!$E$2:$E$2416,B16)</f>
        <v>0.17120280564663</v>
      </c>
      <c r="F16" s="10" t="n">
        <f aca="false">VLOOKUP(B16,$K$2:$M$9,2,0)</f>
        <v>0.0002</v>
      </c>
      <c r="G16" s="9" t="n">
        <f aca="false">VLOOKUP(B16,$K$2:$M$9,3,0)</f>
        <v>20</v>
      </c>
    </row>
    <row r="17" customFormat="false" ht="13.8" hidden="false" customHeight="false" outlineLevel="0" collapsed="false">
      <c r="A17" s="9" t="s">
        <v>52</v>
      </c>
      <c r="B17" s="9" t="s">
        <v>737</v>
      </c>
      <c r="C17" s="9" t="n">
        <v>44.5350376355406</v>
      </c>
      <c r="D17" s="9" t="n">
        <f aca="false">SUMIFS(Bibli_finale!$G$2:$G$2416,Bibli_finale!$B$2:$B$2416,A17,Bibli_finale!$E$2:$E$2416,B17)/SUMIFS(Bibli_finale!$M$2:$M$2416,Bibli_finale!$B$2:$B$2416,A17,Bibli_finale!$E$2:$E$2416,B17)</f>
        <v>26.5753968619048</v>
      </c>
      <c r="E17" s="9" t="n">
        <f aca="false">SUMIFS(Bibli_finale!$F$2:$F$2416,Bibli_finale!$B$2:$B$2416,A17,Bibli_finale!$E$2:$E$2416,B17)/SUMIFS(Bibli_finale!$M$2:$M$2416,Bibli_finale!$B$2:$B$2416,A17,Bibli_finale!$E$2:$E$2416,B17)</f>
        <v>0.0241403880154499</v>
      </c>
      <c r="F17" s="10" t="n">
        <f aca="false">VLOOKUP(B17,$K$2:$M$9,2,0)</f>
        <v>0.002</v>
      </c>
      <c r="G17" s="9" t="n">
        <f aca="false">VLOOKUP(B17,$K$2:$M$9,3,0)</f>
        <v>20</v>
      </c>
    </row>
    <row r="18" customFormat="false" ht="13.8" hidden="false" customHeight="false" outlineLevel="0" collapsed="false">
      <c r="A18" s="9" t="s">
        <v>52</v>
      </c>
      <c r="B18" s="9" t="s">
        <v>734</v>
      </c>
      <c r="C18" s="9" t="n">
        <v>44.5350376355406</v>
      </c>
      <c r="D18" s="9" t="n">
        <f aca="false">SUMIFS(Bibli_finale!$G$2:$G$2416,Bibli_finale!$B$2:$B$2416,A18,Bibli_finale!$E$2:$E$2416,B18)/SUMIFS(Bibli_finale!$M$2:$M$2416,Bibli_finale!$B$2:$B$2416,A18,Bibli_finale!$E$2:$E$2416,B18)</f>
        <v>122.528968228571</v>
      </c>
      <c r="E18" s="9" t="n">
        <f aca="false">SUMIFS(Bibli_finale!$F$2:$F$2416,Bibli_finale!$B$2:$B$2416,A18,Bibli_finale!$E$2:$E$2416,B18)/SUMIFS(Bibli_finale!$M$2:$M$2416,Bibli_finale!$B$2:$B$2416,A18,Bibli_finale!$E$2:$E$2416,B18)</f>
        <v>0.0821773467103825</v>
      </c>
      <c r="F18" s="10" t="n">
        <f aca="false">VLOOKUP(B18,$K$2:$M$9,2,0)</f>
        <v>0.0002</v>
      </c>
      <c r="G18" s="9" t="n">
        <f aca="false">VLOOKUP(B18,$K$2:$M$9,3,0)</f>
        <v>20</v>
      </c>
    </row>
    <row r="19" customFormat="false" ht="13.8" hidden="false" customHeight="false" outlineLevel="0" collapsed="false">
      <c r="A19" s="9" t="s">
        <v>52</v>
      </c>
      <c r="B19" s="9" t="s">
        <v>735</v>
      </c>
      <c r="C19" s="9" t="n">
        <v>44.5350376355406</v>
      </c>
      <c r="D19" s="9" t="n">
        <f aca="false">SUMIFS(Bibli_finale!$G$2:$G$2416,Bibli_finale!$B$2:$B$2416,A19,Bibli_finale!$E$2:$E$2416,B19)/SUMIFS(Bibli_finale!$M$2:$M$2416,Bibli_finale!$B$2:$B$2416,A19,Bibli_finale!$E$2:$E$2416,B19)</f>
        <v>112.25198415</v>
      </c>
      <c r="E19" s="9" t="n">
        <f aca="false">SUMIFS(Bibli_finale!$F$2:$F$2416,Bibli_finale!$B$2:$B$2416,A19,Bibli_finale!$E$2:$E$2416,B19)/SUMIFS(Bibli_finale!$M$2:$M$2416,Bibli_finale!$B$2:$B$2416,A19,Bibli_finale!$E$2:$E$2416,B19)</f>
        <v>0.0371362314554078</v>
      </c>
      <c r="F19" s="10" t="n">
        <f aca="false">VLOOKUP(B19,$K$2:$M$9,2,0)</f>
        <v>0.004</v>
      </c>
      <c r="G19" s="9" t="n">
        <f aca="false">VLOOKUP(B19,$K$2:$M$9,3,0)</f>
        <v>20</v>
      </c>
    </row>
    <row r="20" customFormat="false" ht="13.8" hidden="false" customHeight="false" outlineLevel="0" collapsed="false">
      <c r="A20" s="9" t="s">
        <v>72</v>
      </c>
      <c r="B20" s="9" t="s">
        <v>732</v>
      </c>
      <c r="C20" s="9" t="n">
        <v>11.2344562185902</v>
      </c>
      <c r="D20" s="9" t="n">
        <f aca="false">SUMIFS(Bibli_finale!$G$2:$G$2416,Bibli_finale!$B$2:$B$2416,A20,Bibli_finale!$E$2:$E$2416,B20)/SUMIFS(Bibli_finale!$M$2:$M$2416,Bibli_finale!$B$2:$B$2416,A20,Bibli_finale!$E$2:$E$2416,B20)</f>
        <v>133.477992495271</v>
      </c>
      <c r="E20" s="9" t="n">
        <f aca="false">SUMIFS(Bibli_finale!$F$2:$F$2416,Bibli_finale!$B$2:$B$2416,A20,Bibli_finale!$E$2:$E$2416,B20)/SUMIFS(Bibli_finale!$M$2:$M$2416,Bibli_finale!$B$2:$B$2416,A20,Bibli_finale!$E$2:$E$2416,B20)</f>
        <v>0.712221317633418</v>
      </c>
      <c r="F20" s="10" t="n">
        <f aca="false">VLOOKUP(B20,$K$2:$M$9,2,0)</f>
        <v>5E-005</v>
      </c>
      <c r="G20" s="9" t="n">
        <f aca="false">VLOOKUP(B20,$K$2:$M$9,3,0)</f>
        <v>50</v>
      </c>
    </row>
    <row r="21" customFormat="false" ht="13.8" hidden="false" customHeight="false" outlineLevel="0" collapsed="false">
      <c r="A21" s="9" t="s">
        <v>72</v>
      </c>
      <c r="B21" s="9" t="s">
        <v>733</v>
      </c>
      <c r="C21" s="9" t="n">
        <v>11.2344562185902</v>
      </c>
      <c r="D21" s="9" t="n">
        <f aca="false">SUMIFS(Bibli_finale!$G$2:$G$2416,Bibli_finale!$B$2:$B$2416,A21,Bibli_finale!$E$2:$E$2416,B21)/SUMIFS(Bibli_finale!$M$2:$M$2416,Bibli_finale!$B$2:$B$2416,A21,Bibli_finale!$E$2:$E$2416,B21)</f>
        <v>58.7647460878085</v>
      </c>
      <c r="E21" s="9" t="n">
        <f aca="false">SUMIFS(Bibli_finale!$F$2:$F$2416,Bibli_finale!$B$2:$B$2416,A21,Bibli_finale!$E$2:$E$2416,B21)/SUMIFS(Bibli_finale!$M$2:$M$2416,Bibli_finale!$B$2:$B$2416,A21,Bibli_finale!$E$2:$E$2416,B21)</f>
        <v>0.258651608233669</v>
      </c>
      <c r="F21" s="10" t="n">
        <f aca="false">VLOOKUP(B21,$K$2:$M$9,2,0)</f>
        <v>0.0002</v>
      </c>
      <c r="G21" s="9" t="n">
        <f aca="false">VLOOKUP(B21,$K$2:$M$9,3,0)</f>
        <v>50</v>
      </c>
    </row>
    <row r="22" customFormat="false" ht="13.8" hidden="false" customHeight="false" outlineLevel="0" collapsed="false">
      <c r="A22" s="9" t="s">
        <v>72</v>
      </c>
      <c r="B22" s="9" t="s">
        <v>736</v>
      </c>
      <c r="C22" s="9" t="n">
        <v>11.2344562185902</v>
      </c>
      <c r="D22" s="9" t="n">
        <f aca="false">SUMIFS(Bibli_finale!$G$2:$G$2416,Bibli_finale!$B$2:$B$2416,A22,Bibli_finale!$E$2:$E$2416,B22)/SUMIFS(Bibli_finale!$M$2:$M$2416,Bibli_finale!$B$2:$B$2416,A22,Bibli_finale!$E$2:$E$2416,B22)</f>
        <v>101.3418245825</v>
      </c>
      <c r="E22" s="9" t="n">
        <f aca="false">SUMIFS(Bibli_finale!$F$2:$F$2416,Bibli_finale!$B$2:$B$2416,A22,Bibli_finale!$E$2:$E$2416,B22)/SUMIFS(Bibli_finale!$M$2:$M$2416,Bibli_finale!$B$2:$B$2416,A22,Bibli_finale!$E$2:$E$2416,B22)</f>
        <v>0.258712731001006</v>
      </c>
      <c r="F22" s="10" t="n">
        <f aca="false">VLOOKUP(B22,$K$2:$M$9,2,0)</f>
        <v>0.0002</v>
      </c>
      <c r="G22" s="9" t="n">
        <f aca="false">VLOOKUP(B22,$K$2:$M$9,3,0)</f>
        <v>20</v>
      </c>
    </row>
    <row r="23" customFormat="false" ht="13.8" hidden="false" customHeight="false" outlineLevel="0" collapsed="false">
      <c r="A23" s="9" t="s">
        <v>72</v>
      </c>
      <c r="B23" s="9" t="s">
        <v>737</v>
      </c>
      <c r="C23" s="9" t="n">
        <v>11.2344562185902</v>
      </c>
      <c r="D23" s="9" t="n">
        <f aca="false">SUMIFS(Bibli_finale!$G$2:$G$2416,Bibli_finale!$B$2:$B$2416,A23,Bibli_finale!$E$2:$E$2416,B23)/SUMIFS(Bibli_finale!$M$2:$M$2416,Bibli_finale!$B$2:$B$2416,A23,Bibli_finale!$E$2:$E$2416,B23)</f>
        <v>54.5031072127941</v>
      </c>
      <c r="E23" s="9" t="n">
        <f aca="false">SUMIFS(Bibli_finale!$F$2:$F$2416,Bibli_finale!$B$2:$B$2416,A23,Bibli_finale!$E$2:$E$2416,B23)/SUMIFS(Bibli_finale!$M$2:$M$2416,Bibli_finale!$B$2:$B$2416,A23,Bibli_finale!$E$2:$E$2416,B23)</f>
        <v>0.0873413565676939</v>
      </c>
      <c r="F23" s="10" t="n">
        <f aca="false">VLOOKUP(B23,$K$2:$M$9,2,0)</f>
        <v>0.002</v>
      </c>
      <c r="G23" s="9" t="n">
        <f aca="false">VLOOKUP(B23,$K$2:$M$9,3,0)</f>
        <v>20</v>
      </c>
    </row>
    <row r="24" customFormat="false" ht="13.8" hidden="false" customHeight="false" outlineLevel="0" collapsed="false">
      <c r="A24" s="9" t="s">
        <v>72</v>
      </c>
      <c r="B24" s="9" t="s">
        <v>734</v>
      </c>
      <c r="C24" s="9" t="n">
        <v>11.2344562185902</v>
      </c>
      <c r="D24" s="9" t="n">
        <f aca="false">SUMIFS(Bibli_finale!$G$2:$G$2416,Bibli_finale!$B$2:$B$2416,A24,Bibli_finale!$E$2:$E$2416,B24)/SUMIFS(Bibli_finale!$M$2:$M$2416,Bibli_finale!$B$2:$B$2416,A24,Bibli_finale!$E$2:$E$2416,B24)</f>
        <v>66.0531565536765</v>
      </c>
      <c r="E24" s="9" t="n">
        <f aca="false">SUMIFS(Bibli_finale!$F$2:$F$2416,Bibli_finale!$B$2:$B$2416,A24,Bibli_finale!$E$2:$E$2416,B24)/SUMIFS(Bibli_finale!$M$2:$M$2416,Bibli_finale!$B$2:$B$2416,A24,Bibli_finale!$E$2:$E$2416,B24)</f>
        <v>0.172022535979675</v>
      </c>
      <c r="F24" s="10" t="n">
        <f aca="false">VLOOKUP(B24,$K$2:$M$9,2,0)</f>
        <v>0.0002</v>
      </c>
      <c r="G24" s="9" t="n">
        <f aca="false">VLOOKUP(B24,$K$2:$M$9,3,0)</f>
        <v>20</v>
      </c>
    </row>
    <row r="25" customFormat="false" ht="13.8" hidden="false" customHeight="false" outlineLevel="0" collapsed="false">
      <c r="A25" s="9" t="s">
        <v>72</v>
      </c>
      <c r="B25" s="9" t="s">
        <v>735</v>
      </c>
      <c r="C25" s="9" t="n">
        <v>11.2344562185902</v>
      </c>
      <c r="D25" s="9" t="n">
        <f aca="false">SUMIFS(Bibli_finale!$G$2:$G$2416,Bibli_finale!$B$2:$B$2416,A25,Bibli_finale!$E$2:$E$2416,B25)/SUMIFS(Bibli_finale!$M$2:$M$2416,Bibli_finale!$B$2:$B$2416,A25,Bibli_finale!$E$2:$E$2416,B25)</f>
        <v>38.2160296610294</v>
      </c>
      <c r="E25" s="9" t="n">
        <f aca="false">SUMIFS(Bibli_finale!$F$2:$F$2416,Bibli_finale!$B$2:$B$2416,A25,Bibli_finale!$E$2:$E$2416,B25)/SUMIFS(Bibli_finale!$M$2:$M$2416,Bibli_finale!$B$2:$B$2416,A25,Bibli_finale!$E$2:$E$2416,B25)</f>
        <v>0.062386683278567</v>
      </c>
      <c r="F25" s="10" t="n">
        <f aca="false">VLOOKUP(B25,$K$2:$M$9,2,0)</f>
        <v>0.004</v>
      </c>
      <c r="G25" s="9" t="n">
        <f aca="false">VLOOKUP(B25,$K$2:$M$9,3,0)</f>
        <v>20</v>
      </c>
    </row>
    <row r="26" customFormat="false" ht="13.8" hidden="false" customHeight="false" outlineLevel="0" collapsed="false">
      <c r="A26" s="9" t="s">
        <v>90</v>
      </c>
      <c r="B26" s="9" t="s">
        <v>732</v>
      </c>
      <c r="C26" s="9" t="n">
        <v>23.5477071722206</v>
      </c>
      <c r="D26" s="9" t="n">
        <f aca="false">SUMIFS(Bibli_finale!$G$2:$G$2416,Bibli_finale!$B$2:$B$2416,A26,Bibli_finale!$E$2:$E$2416,B26)/SUMIFS(Bibli_finale!$M$2:$M$2416,Bibli_finale!$B$2:$B$2416,A26,Bibli_finale!$E$2:$E$2416,B26)</f>
        <v>70.0470423515031</v>
      </c>
      <c r="E26" s="9" t="n">
        <f aca="false">SUMIFS(Bibli_finale!$F$2:$F$2416,Bibli_finale!$B$2:$B$2416,A26,Bibli_finale!$E$2:$E$2416,B26)/SUMIFS(Bibli_finale!$M$2:$M$2416,Bibli_finale!$B$2:$B$2416,A26,Bibli_finale!$E$2:$E$2416,B26)</f>
        <v>0.494580903855134</v>
      </c>
      <c r="F26" s="10" t="n">
        <f aca="false">VLOOKUP(B26,$K$2:$M$9,2,0)</f>
        <v>5E-005</v>
      </c>
      <c r="G26" s="9" t="n">
        <f aca="false">VLOOKUP(B26,$K$2:$M$9,3,0)</f>
        <v>50</v>
      </c>
    </row>
    <row r="27" customFormat="false" ht="13.8" hidden="false" customHeight="false" outlineLevel="0" collapsed="false">
      <c r="A27" s="9" t="s">
        <v>90</v>
      </c>
      <c r="B27" s="9" t="s">
        <v>733</v>
      </c>
      <c r="C27" s="9" t="n">
        <v>23.5477071722206</v>
      </c>
      <c r="D27" s="9" t="n">
        <f aca="false">SUMIFS(Bibli_finale!$G$2:$G$2416,Bibli_finale!$B$2:$B$2416,A27,Bibli_finale!$E$2:$E$2416,B27)/SUMIFS(Bibli_finale!$M$2:$M$2416,Bibli_finale!$B$2:$B$2416,A27,Bibli_finale!$E$2:$E$2416,B27)</f>
        <v>31.3861259970408</v>
      </c>
      <c r="E27" s="9" t="n">
        <f aca="false">SUMIFS(Bibli_finale!$F$2:$F$2416,Bibli_finale!$B$2:$B$2416,A27,Bibli_finale!$E$2:$E$2416,B27)/SUMIFS(Bibli_finale!$M$2:$M$2416,Bibli_finale!$B$2:$B$2416,A27,Bibli_finale!$E$2:$E$2416,B27)</f>
        <v>0.187537887162885</v>
      </c>
      <c r="F27" s="10" t="n">
        <f aca="false">VLOOKUP(B27,$K$2:$M$9,2,0)</f>
        <v>0.0002</v>
      </c>
      <c r="G27" s="9" t="n">
        <f aca="false">VLOOKUP(B27,$K$2:$M$9,3,0)</f>
        <v>50</v>
      </c>
    </row>
    <row r="28" customFormat="false" ht="13.8" hidden="false" customHeight="false" outlineLevel="0" collapsed="false">
      <c r="A28" s="9" t="s">
        <v>90</v>
      </c>
      <c r="B28" s="9" t="s">
        <v>736</v>
      </c>
      <c r="C28" s="9" t="n">
        <v>23.5477071722206</v>
      </c>
      <c r="D28" s="9" t="n">
        <f aca="false">SUMIFS(Bibli_finale!$G$2:$G$2416,Bibli_finale!$B$2:$B$2416,A28,Bibli_finale!$E$2:$E$2416,B28)/SUMIFS(Bibli_finale!$M$2:$M$2416,Bibli_finale!$B$2:$B$2416,A28,Bibli_finale!$E$2:$E$2416,B28)</f>
        <v>62.3811124975</v>
      </c>
      <c r="E28" s="9" t="n">
        <f aca="false">SUMIFS(Bibli_finale!$F$2:$F$2416,Bibli_finale!$B$2:$B$2416,A28,Bibli_finale!$E$2:$E$2416,B28)/SUMIFS(Bibli_finale!$M$2:$M$2416,Bibli_finale!$B$2:$B$2416,A28,Bibli_finale!$E$2:$E$2416,B28)</f>
        <v>0.248251322731025</v>
      </c>
      <c r="F28" s="10" t="n">
        <f aca="false">VLOOKUP(B28,$K$2:$M$9,2,0)</f>
        <v>0.0002</v>
      </c>
      <c r="G28" s="9" t="n">
        <f aca="false">VLOOKUP(B28,$K$2:$M$9,3,0)</f>
        <v>20</v>
      </c>
    </row>
    <row r="29" customFormat="false" ht="13.8" hidden="false" customHeight="false" outlineLevel="0" collapsed="false">
      <c r="A29" s="9" t="s">
        <v>90</v>
      </c>
      <c r="B29" s="9" t="s">
        <v>737</v>
      </c>
      <c r="C29" s="9" t="n">
        <v>23.5477071722206</v>
      </c>
      <c r="D29" s="9" t="n">
        <f aca="false">SUMIFS(Bibli_finale!$G$2:$G$2416,Bibli_finale!$B$2:$B$2416,A29,Bibli_finale!$E$2:$E$2416,B29)/SUMIFS(Bibli_finale!$M$2:$M$2416,Bibli_finale!$B$2:$B$2416,A29,Bibli_finale!$E$2:$E$2416,B29)</f>
        <v>29.0774842785</v>
      </c>
      <c r="E29" s="9" t="n">
        <f aca="false">SUMIFS(Bibli_finale!$F$2:$F$2416,Bibli_finale!$B$2:$B$2416,A29,Bibli_finale!$E$2:$E$2416,B29)/SUMIFS(Bibli_finale!$M$2:$M$2416,Bibli_finale!$B$2:$B$2416,A29,Bibli_finale!$E$2:$E$2416,B29)</f>
        <v>0.0665478902005402</v>
      </c>
      <c r="F29" s="10" t="n">
        <f aca="false">VLOOKUP(B29,$K$2:$M$9,2,0)</f>
        <v>0.002</v>
      </c>
      <c r="G29" s="9" t="n">
        <f aca="false">VLOOKUP(B29,$K$2:$M$9,3,0)</f>
        <v>20</v>
      </c>
    </row>
    <row r="30" customFormat="false" ht="13.8" hidden="false" customHeight="false" outlineLevel="0" collapsed="false">
      <c r="A30" s="9" t="s">
        <v>90</v>
      </c>
      <c r="B30" s="9" t="s">
        <v>734</v>
      </c>
      <c r="C30" s="9" t="n">
        <v>23.5477071722206</v>
      </c>
      <c r="D30" s="9" t="n">
        <f aca="false">SUMIFS(Bibli_finale!$G$2:$G$2416,Bibli_finale!$B$2:$B$2416,A30,Bibli_finale!$E$2:$E$2416,B30)/SUMIFS(Bibli_finale!$M$2:$M$2416,Bibli_finale!$B$2:$B$2416,A30,Bibli_finale!$E$2:$E$2416,B30)</f>
        <v>58.3102190225</v>
      </c>
      <c r="E30" s="9" t="n">
        <f aca="false">SUMIFS(Bibli_finale!$F$2:$F$2416,Bibli_finale!$B$2:$B$2416,A30,Bibli_finale!$E$2:$E$2416,B30)/SUMIFS(Bibli_finale!$M$2:$M$2416,Bibli_finale!$B$2:$B$2416,A30,Bibli_finale!$E$2:$E$2416,B30)</f>
        <v>0.193253842284008</v>
      </c>
      <c r="F30" s="10" t="n">
        <f aca="false">VLOOKUP(B30,$K$2:$M$9,2,0)</f>
        <v>0.0002</v>
      </c>
      <c r="G30" s="9" t="n">
        <f aca="false">VLOOKUP(B30,$K$2:$M$9,3,0)</f>
        <v>20</v>
      </c>
    </row>
    <row r="31" customFormat="false" ht="13.8" hidden="false" customHeight="false" outlineLevel="0" collapsed="false">
      <c r="A31" s="9" t="s">
        <v>90</v>
      </c>
      <c r="B31" s="9" t="s">
        <v>735</v>
      </c>
      <c r="C31" s="9" t="n">
        <v>23.5477071722206</v>
      </c>
      <c r="D31" s="9" t="n">
        <f aca="false">SUMIFS(Bibli_finale!$G$2:$G$2416,Bibli_finale!$B$2:$B$2416,A31,Bibli_finale!$E$2:$E$2416,B31)/SUMIFS(Bibli_finale!$M$2:$M$2416,Bibli_finale!$B$2:$B$2416,A31,Bibli_finale!$E$2:$E$2416,B31)</f>
        <v>18.7396746825</v>
      </c>
      <c r="E31" s="9" t="n">
        <f aca="false">SUMIFS(Bibli_finale!$F$2:$F$2416,Bibli_finale!$B$2:$B$2416,A31,Bibli_finale!$E$2:$E$2416,B31)/SUMIFS(Bibli_finale!$M$2:$M$2416,Bibli_finale!$B$2:$B$2416,A31,Bibli_finale!$E$2:$E$2416,B31)</f>
        <v>0.0413629628527826</v>
      </c>
      <c r="F31" s="10" t="n">
        <f aca="false">VLOOKUP(B31,$K$2:$M$9,2,0)</f>
        <v>0.004</v>
      </c>
      <c r="G31" s="9" t="n">
        <f aca="false">VLOOKUP(B31,$K$2:$M$9,3,0)</f>
        <v>20</v>
      </c>
    </row>
    <row r="32" customFormat="false" ht="13.8" hidden="false" customHeight="false" outlineLevel="0" collapsed="false">
      <c r="A32" s="9" t="s">
        <v>96</v>
      </c>
      <c r="B32" s="9" t="s">
        <v>732</v>
      </c>
      <c r="C32" s="9" t="n">
        <v>28.7005606893206</v>
      </c>
      <c r="D32" s="9" t="n">
        <f aca="false">SUMIFS(Bibli_finale!$G$2:$G$2416,Bibli_finale!$B$2:$B$2416,A32,Bibli_finale!$E$2:$E$2416,B32)/SUMIFS(Bibli_finale!$M$2:$M$2416,Bibli_finale!$B$2:$B$2416,A32,Bibli_finale!$E$2:$E$2416,B32)</f>
        <v>80.7666549440467</v>
      </c>
      <c r="E32" s="9" t="n">
        <f aca="false">SUMIFS(Bibli_finale!$F$2:$F$2416,Bibli_finale!$B$2:$B$2416,A32,Bibli_finale!$E$2:$E$2416,B32)/SUMIFS(Bibli_finale!$M$2:$M$2416,Bibli_finale!$B$2:$B$2416,A32,Bibli_finale!$E$2:$E$2416,B32)</f>
        <v>0.802588452808961</v>
      </c>
      <c r="F32" s="10" t="n">
        <f aca="false">VLOOKUP(B32,$K$2:$M$9,2,0)</f>
        <v>5E-005</v>
      </c>
      <c r="G32" s="9" t="n">
        <f aca="false">VLOOKUP(B32,$K$2:$M$9,3,0)</f>
        <v>50</v>
      </c>
    </row>
    <row r="33" customFormat="false" ht="13.8" hidden="false" customHeight="false" outlineLevel="0" collapsed="false">
      <c r="A33" s="9" t="s">
        <v>96</v>
      </c>
      <c r="B33" s="9" t="s">
        <v>733</v>
      </c>
      <c r="C33" s="9" t="n">
        <v>28.7005606893206</v>
      </c>
      <c r="D33" s="9" t="n">
        <f aca="false">SUMIFS(Bibli_finale!$G$2:$G$2416,Bibli_finale!$B$2:$B$2416,A33,Bibli_finale!$E$2:$E$2416,B33)/SUMIFS(Bibli_finale!$M$2:$M$2416,Bibli_finale!$B$2:$B$2416,A33,Bibli_finale!$E$2:$E$2416,B33)</f>
        <v>24.3332554093357</v>
      </c>
      <c r="E33" s="9" t="n">
        <f aca="false">SUMIFS(Bibli_finale!$F$2:$F$2416,Bibli_finale!$B$2:$B$2416,A33,Bibli_finale!$E$2:$E$2416,B33)/SUMIFS(Bibli_finale!$M$2:$M$2416,Bibli_finale!$B$2:$B$2416,A33,Bibli_finale!$E$2:$E$2416,B33)</f>
        <v>0.174447852882807</v>
      </c>
      <c r="F33" s="10" t="n">
        <f aca="false">VLOOKUP(B33,$K$2:$M$9,2,0)</f>
        <v>0.0002</v>
      </c>
      <c r="G33" s="9" t="n">
        <f aca="false">VLOOKUP(B33,$K$2:$M$9,3,0)</f>
        <v>50</v>
      </c>
    </row>
    <row r="34" customFormat="false" ht="13.8" hidden="false" customHeight="false" outlineLevel="0" collapsed="false">
      <c r="A34" s="9" t="s">
        <v>96</v>
      </c>
      <c r="B34" s="9" t="s">
        <v>736</v>
      </c>
      <c r="C34" s="9" t="n">
        <v>28.7005606893206</v>
      </c>
      <c r="D34" s="9" t="n">
        <f aca="false">SUMIFS(Bibli_finale!$G$2:$G$2416,Bibli_finale!$B$2:$B$2416,A34,Bibli_finale!$E$2:$E$2416,B34)/SUMIFS(Bibli_finale!$M$2:$M$2416,Bibli_finale!$B$2:$B$2416,A34,Bibli_finale!$E$2:$E$2416,B34)</f>
        <v>55.0722255896667</v>
      </c>
      <c r="E34" s="9" t="n">
        <f aca="false">SUMIFS(Bibli_finale!$F$2:$F$2416,Bibli_finale!$B$2:$B$2416,A34,Bibli_finale!$E$2:$E$2416,B34)/SUMIFS(Bibli_finale!$M$2:$M$2416,Bibli_finale!$B$2:$B$2416,A34,Bibli_finale!$E$2:$E$2416,B34)</f>
        <v>0.276775333660058</v>
      </c>
      <c r="F34" s="10" t="n">
        <f aca="false">VLOOKUP(B34,$K$2:$M$9,2,0)</f>
        <v>0.0002</v>
      </c>
      <c r="G34" s="9" t="n">
        <f aca="false">VLOOKUP(B34,$K$2:$M$9,3,0)</f>
        <v>20</v>
      </c>
    </row>
    <row r="35" customFormat="false" ht="13.8" hidden="false" customHeight="false" outlineLevel="0" collapsed="false">
      <c r="A35" s="9" t="s">
        <v>96</v>
      </c>
      <c r="B35" s="9" t="s">
        <v>737</v>
      </c>
      <c r="C35" s="9" t="n">
        <v>28.7005606893206</v>
      </c>
      <c r="D35" s="9" t="n">
        <f aca="false">SUMIFS(Bibli_finale!$G$2:$G$2416,Bibli_finale!$B$2:$B$2416,A35,Bibli_finale!$E$2:$E$2416,B35)/SUMIFS(Bibli_finale!$M$2:$M$2416,Bibli_finale!$B$2:$B$2416,A35,Bibli_finale!$E$2:$E$2416,B35)</f>
        <v>22.96059431</v>
      </c>
      <c r="E35" s="9" t="n">
        <f aca="false">SUMIFS(Bibli_finale!$F$2:$F$2416,Bibli_finale!$B$2:$B$2416,A35,Bibli_finale!$E$2:$E$2416,B35)/SUMIFS(Bibli_finale!$M$2:$M$2416,Bibli_finale!$B$2:$B$2416,A35,Bibli_finale!$E$2:$E$2416,B35)</f>
        <v>0.0772838744949263</v>
      </c>
      <c r="F35" s="10" t="n">
        <f aca="false">VLOOKUP(B35,$K$2:$M$9,2,0)</f>
        <v>0.002</v>
      </c>
      <c r="G35" s="9" t="n">
        <f aca="false">VLOOKUP(B35,$K$2:$M$9,3,0)</f>
        <v>20</v>
      </c>
    </row>
    <row r="36" customFormat="false" ht="13.8" hidden="false" customHeight="false" outlineLevel="0" collapsed="false">
      <c r="A36" s="9" t="s">
        <v>96</v>
      </c>
      <c r="B36" s="9" t="s">
        <v>734</v>
      </c>
      <c r="C36" s="9" t="n">
        <v>28.7005606893206</v>
      </c>
      <c r="D36" s="9" t="n">
        <f aca="false">SUMIFS(Bibli_finale!$G$2:$G$2416,Bibli_finale!$B$2:$B$2416,A36,Bibli_finale!$E$2:$E$2416,B36)/SUMIFS(Bibli_finale!$M$2:$M$2416,Bibli_finale!$B$2:$B$2416,A36,Bibli_finale!$E$2:$E$2416,B36)</f>
        <v>42.2159409566667</v>
      </c>
      <c r="E36" s="9" t="n">
        <f aca="false">SUMIFS(Bibli_finale!$F$2:$F$2416,Bibli_finale!$B$2:$B$2416,A36,Bibli_finale!$E$2:$E$2416,B36)/SUMIFS(Bibli_finale!$M$2:$M$2416,Bibli_finale!$B$2:$B$2416,A36,Bibli_finale!$E$2:$E$2416,B36)</f>
        <v>0.194860767850717</v>
      </c>
      <c r="F36" s="10" t="n">
        <f aca="false">VLOOKUP(B36,$K$2:$M$9,2,0)</f>
        <v>0.0002</v>
      </c>
      <c r="G36" s="9" t="n">
        <f aca="false">VLOOKUP(B36,$K$2:$M$9,3,0)</f>
        <v>20</v>
      </c>
    </row>
    <row r="37" customFormat="false" ht="13.8" hidden="false" customHeight="false" outlineLevel="0" collapsed="false">
      <c r="A37" s="9" t="s">
        <v>96</v>
      </c>
      <c r="B37" s="9" t="s">
        <v>735</v>
      </c>
      <c r="C37" s="9" t="n">
        <v>28.7005606893206</v>
      </c>
      <c r="D37" s="9" t="n">
        <f aca="false">SUMIFS(Bibli_finale!$G$2:$G$2416,Bibli_finale!$B$2:$B$2416,A37,Bibli_finale!$E$2:$E$2416,B37)/SUMIFS(Bibli_finale!$M$2:$M$2416,Bibli_finale!$B$2:$B$2416,A37,Bibli_finale!$E$2:$E$2416,B37)</f>
        <v>19.0147280833333</v>
      </c>
      <c r="E37" s="9" t="n">
        <f aca="false">SUMIFS(Bibli_finale!$F$2:$F$2416,Bibli_finale!$B$2:$B$2416,A37,Bibli_finale!$E$2:$E$2416,B37)/SUMIFS(Bibli_finale!$M$2:$M$2416,Bibli_finale!$B$2:$B$2416,A37,Bibli_finale!$E$2:$E$2416,B37)</f>
        <v>0.0583134092046462</v>
      </c>
      <c r="F37" s="10" t="n">
        <f aca="false">VLOOKUP(B37,$K$2:$M$9,2,0)</f>
        <v>0.004</v>
      </c>
      <c r="G37" s="9" t="n">
        <f aca="false">VLOOKUP(B37,$K$2:$M$9,3,0)</f>
        <v>20</v>
      </c>
    </row>
    <row r="38" customFormat="false" ht="13.8" hidden="false" customHeight="false" outlineLevel="0" collapsed="false">
      <c r="A38" s="9" t="s">
        <v>103</v>
      </c>
      <c r="B38" s="9" t="s">
        <v>732</v>
      </c>
      <c r="C38" s="9" t="n">
        <v>42.3645154084128</v>
      </c>
      <c r="D38" s="9" t="n">
        <f aca="false">SUMIFS(Bibli_finale!$G$2:$G$2416,Bibli_finale!$B$2:$B$2416,A38,Bibli_finale!$E$2:$E$2416,B38)/SUMIFS(Bibli_finale!$M$2:$M$2416,Bibli_finale!$B$2:$B$2416,A38,Bibli_finale!$E$2:$E$2416,B38)</f>
        <v>147.153750466737</v>
      </c>
      <c r="E38" s="9" t="n">
        <f aca="false">SUMIFS(Bibli_finale!$F$2:$F$2416,Bibli_finale!$B$2:$B$2416,A38,Bibli_finale!$E$2:$E$2416,B38)/SUMIFS(Bibli_finale!$M$2:$M$2416,Bibli_finale!$B$2:$B$2416,A38,Bibli_finale!$E$2:$E$2416,B38)</f>
        <v>0.611409772823868</v>
      </c>
      <c r="F38" s="10" t="n">
        <f aca="false">VLOOKUP(B38,$K$2:$M$9,2,0)</f>
        <v>5E-005</v>
      </c>
      <c r="G38" s="9" t="n">
        <f aca="false">VLOOKUP(B38,$K$2:$M$9,3,0)</f>
        <v>50</v>
      </c>
    </row>
    <row r="39" customFormat="false" ht="13.8" hidden="false" customHeight="false" outlineLevel="0" collapsed="false">
      <c r="A39" s="9" t="s">
        <v>103</v>
      </c>
      <c r="B39" s="9" t="s">
        <v>733</v>
      </c>
      <c r="C39" s="9" t="n">
        <v>42.3645154084128</v>
      </c>
      <c r="D39" s="9" t="n">
        <f aca="false">SUMIFS(Bibli_finale!$G$2:$G$2416,Bibli_finale!$B$2:$B$2416,A39,Bibli_finale!$E$2:$E$2416,B39)/SUMIFS(Bibli_finale!$M$2:$M$2416,Bibli_finale!$B$2:$B$2416,A39,Bibli_finale!$E$2:$E$2416,B39)</f>
        <v>65.6605268203965</v>
      </c>
      <c r="E39" s="9" t="n">
        <f aca="false">SUMIFS(Bibli_finale!$F$2:$F$2416,Bibli_finale!$B$2:$B$2416,A39,Bibli_finale!$E$2:$E$2416,B39)/SUMIFS(Bibli_finale!$M$2:$M$2416,Bibli_finale!$B$2:$B$2416,A39,Bibli_finale!$E$2:$E$2416,B39)</f>
        <v>0.256445971228522</v>
      </c>
      <c r="F39" s="10" t="n">
        <f aca="false">VLOOKUP(B39,$K$2:$M$9,2,0)</f>
        <v>0.0002</v>
      </c>
      <c r="G39" s="9" t="n">
        <f aca="false">VLOOKUP(B39,$K$2:$M$9,3,0)</f>
        <v>50</v>
      </c>
    </row>
    <row r="40" customFormat="false" ht="13.8" hidden="false" customHeight="false" outlineLevel="0" collapsed="false">
      <c r="A40" s="9" t="s">
        <v>103</v>
      </c>
      <c r="B40" s="9" t="s">
        <v>736</v>
      </c>
      <c r="C40" s="9" t="n">
        <v>42.3645154084128</v>
      </c>
      <c r="D40" s="9" t="n">
        <f aca="false">SUMIFS(Bibli_finale!$G$2:$G$2416,Bibli_finale!$B$2:$B$2416,A40,Bibli_finale!$E$2:$E$2416,B40)/SUMIFS(Bibli_finale!$M$2:$M$2416,Bibli_finale!$B$2:$B$2416,A40,Bibli_finale!$E$2:$E$2416,B40)</f>
        <v>109.060984416078</v>
      </c>
      <c r="E40" s="9" t="n">
        <f aca="false">SUMIFS(Bibli_finale!$F$2:$F$2416,Bibli_finale!$B$2:$B$2416,A40,Bibli_finale!$E$2:$E$2416,B40)/SUMIFS(Bibli_finale!$M$2:$M$2416,Bibli_finale!$B$2:$B$2416,A40,Bibli_finale!$E$2:$E$2416,B40)</f>
        <v>0.167389739577419</v>
      </c>
      <c r="F40" s="10" t="n">
        <f aca="false">VLOOKUP(B40,$K$2:$M$9,2,0)</f>
        <v>0.0002</v>
      </c>
      <c r="G40" s="9" t="n">
        <f aca="false">VLOOKUP(B40,$K$2:$M$9,3,0)</f>
        <v>20</v>
      </c>
    </row>
    <row r="41" customFormat="false" ht="13.8" hidden="false" customHeight="false" outlineLevel="0" collapsed="false">
      <c r="A41" s="9" t="s">
        <v>103</v>
      </c>
      <c r="B41" s="9" t="s">
        <v>737</v>
      </c>
      <c r="C41" s="9" t="n">
        <v>42.3645154084128</v>
      </c>
      <c r="D41" s="9" t="n">
        <f aca="false">SUMIFS(Bibli_finale!$G$2:$G$2416,Bibli_finale!$B$2:$B$2416,A41,Bibli_finale!$E$2:$E$2416,B41)/SUMIFS(Bibli_finale!$M$2:$M$2416,Bibli_finale!$B$2:$B$2416,A41,Bibli_finale!$E$2:$E$2416,B41)</f>
        <v>42.0526121945098</v>
      </c>
      <c r="E41" s="9" t="n">
        <f aca="false">SUMIFS(Bibli_finale!$F$2:$F$2416,Bibli_finale!$B$2:$B$2416,A41,Bibli_finale!$E$2:$E$2416,B41)/SUMIFS(Bibli_finale!$M$2:$M$2416,Bibli_finale!$B$2:$B$2416,A41,Bibli_finale!$E$2:$E$2416,B41)</f>
        <v>0.0747786200222438</v>
      </c>
      <c r="F41" s="10" t="n">
        <f aca="false">VLOOKUP(B41,$K$2:$M$9,2,0)</f>
        <v>0.002</v>
      </c>
      <c r="G41" s="9" t="n">
        <f aca="false">VLOOKUP(B41,$K$2:$M$9,3,0)</f>
        <v>20</v>
      </c>
    </row>
    <row r="42" customFormat="false" ht="13.8" hidden="false" customHeight="false" outlineLevel="0" collapsed="false">
      <c r="A42" s="9" t="s">
        <v>103</v>
      </c>
      <c r="B42" s="9" t="s">
        <v>734</v>
      </c>
      <c r="C42" s="9" t="n">
        <v>42.3645154084128</v>
      </c>
      <c r="D42" s="9" t="n">
        <f aca="false">SUMIFS(Bibli_finale!$G$2:$G$2416,Bibli_finale!$B$2:$B$2416,A42,Bibli_finale!$E$2:$E$2416,B42)/SUMIFS(Bibli_finale!$M$2:$M$2416,Bibli_finale!$B$2:$B$2416,A42,Bibli_finale!$E$2:$E$2416,B42)</f>
        <v>51.9682244235294</v>
      </c>
      <c r="E42" s="9" t="n">
        <f aca="false">SUMIFS(Bibli_finale!$F$2:$F$2416,Bibli_finale!$B$2:$B$2416,A42,Bibli_finale!$E$2:$E$2416,B42)/SUMIFS(Bibli_finale!$M$2:$M$2416,Bibli_finale!$B$2:$B$2416,A42,Bibli_finale!$E$2:$E$2416,B42)</f>
        <v>0.0858320331341075</v>
      </c>
      <c r="F42" s="10" t="n">
        <f aca="false">VLOOKUP(B42,$K$2:$M$9,2,0)</f>
        <v>0.0002</v>
      </c>
      <c r="G42" s="9" t="n">
        <f aca="false">VLOOKUP(B42,$K$2:$M$9,3,0)</f>
        <v>20</v>
      </c>
    </row>
    <row r="43" customFormat="false" ht="13.8" hidden="false" customHeight="false" outlineLevel="0" collapsed="false">
      <c r="A43" s="9" t="s">
        <v>103</v>
      </c>
      <c r="B43" s="9" t="s">
        <v>735</v>
      </c>
      <c r="C43" s="9" t="n">
        <v>42.3645154084128</v>
      </c>
      <c r="D43" s="9" t="n">
        <f aca="false">SUMIFS(Bibli_finale!$G$2:$G$2416,Bibli_finale!$B$2:$B$2416,A43,Bibli_finale!$E$2:$E$2416,B43)/SUMIFS(Bibli_finale!$M$2:$M$2416,Bibli_finale!$B$2:$B$2416,A43,Bibli_finale!$E$2:$E$2416,B43)</f>
        <v>33.9568865882353</v>
      </c>
      <c r="E43" s="9" t="n">
        <f aca="false">SUMIFS(Bibli_finale!$F$2:$F$2416,Bibli_finale!$B$2:$B$2416,A43,Bibli_finale!$E$2:$E$2416,B43)/SUMIFS(Bibli_finale!$M$2:$M$2416,Bibli_finale!$B$2:$B$2416,A43,Bibli_finale!$E$2:$E$2416,B43)</f>
        <v>0.0618714391092137</v>
      </c>
      <c r="F43" s="10" t="n">
        <f aca="false">VLOOKUP(B43,$K$2:$M$9,2,0)</f>
        <v>0.004</v>
      </c>
      <c r="G43" s="9" t="n">
        <f aca="false">VLOOKUP(B43,$K$2:$M$9,3,0)</f>
        <v>20</v>
      </c>
    </row>
    <row r="44" customFormat="false" ht="13.8" hidden="false" customHeight="false" outlineLevel="0" collapsed="false">
      <c r="A44" s="9" t="s">
        <v>117</v>
      </c>
      <c r="B44" s="9" t="s">
        <v>732</v>
      </c>
      <c r="C44" s="9" t="n">
        <v>20.2496470510332</v>
      </c>
      <c r="D44" s="9" t="n">
        <f aca="false">SUMIFS(Bibli_finale!$G$2:$G$2416,Bibli_finale!$B$2:$B$2416,A44,Bibli_finale!$E$2:$E$2416,B44)/SUMIFS(Bibli_finale!$M$2:$M$2416,Bibli_finale!$B$2:$B$2416,A44,Bibli_finale!$E$2:$E$2416,B44)</f>
        <v>201.8031194</v>
      </c>
      <c r="E44" s="9" t="n">
        <f aca="false">SUMIFS(Bibli_finale!$F$2:$F$2416,Bibli_finale!$B$2:$B$2416,A44,Bibli_finale!$E$2:$E$2416,B44)/SUMIFS(Bibli_finale!$M$2:$M$2416,Bibli_finale!$B$2:$B$2416,A44,Bibli_finale!$E$2:$E$2416,B44)</f>
        <v>0.496679072</v>
      </c>
      <c r="F44" s="10" t="n">
        <f aca="false">VLOOKUP(B44,$K$2:$M$9,2,0)</f>
        <v>5E-005</v>
      </c>
      <c r="G44" s="9" t="n">
        <f aca="false">VLOOKUP(B44,$K$2:$M$9,3,0)</f>
        <v>50</v>
      </c>
    </row>
    <row r="45" customFormat="false" ht="13.8" hidden="false" customHeight="false" outlineLevel="0" collapsed="false">
      <c r="A45" s="9" t="s">
        <v>117</v>
      </c>
      <c r="B45" s="9" t="s">
        <v>733</v>
      </c>
      <c r="C45" s="9" t="n">
        <v>20.2496470510332</v>
      </c>
      <c r="D45" s="9" t="n">
        <f aca="false">SUMIFS(Bibli_finale!$G$2:$G$2416,Bibli_finale!$B$2:$B$2416,A45,Bibli_finale!$E$2:$E$2416,B45)/SUMIFS(Bibli_finale!$M$2:$M$2416,Bibli_finale!$B$2:$B$2416,A45,Bibli_finale!$E$2:$E$2416,B45)</f>
        <v>119.6037909</v>
      </c>
      <c r="E45" s="9" t="n">
        <f aca="false">SUMIFS(Bibli_finale!$F$2:$F$2416,Bibli_finale!$B$2:$B$2416,A45,Bibli_finale!$E$2:$E$2416,B45)/SUMIFS(Bibli_finale!$M$2:$M$2416,Bibli_finale!$B$2:$B$2416,A45,Bibli_finale!$E$2:$E$2416,B45)</f>
        <v>0.341776229</v>
      </c>
      <c r="F45" s="10" t="n">
        <f aca="false">VLOOKUP(B45,$K$2:$M$9,2,0)</f>
        <v>0.0002</v>
      </c>
      <c r="G45" s="9" t="n">
        <f aca="false">VLOOKUP(B45,$K$2:$M$9,3,0)</f>
        <v>50</v>
      </c>
    </row>
    <row r="46" customFormat="false" ht="13.8" hidden="false" customHeight="false" outlineLevel="0" collapsed="false">
      <c r="A46" s="9" t="s">
        <v>117</v>
      </c>
      <c r="B46" s="9" t="s">
        <v>736</v>
      </c>
      <c r="C46" s="9" t="n">
        <v>20.2496470510332</v>
      </c>
      <c r="D46" s="9" t="n">
        <f aca="false">SUMIFS(Bibli_finale!$G$2:$G$2416,Bibli_finale!$B$2:$B$2416,A46,Bibli_finale!$E$2:$E$2416,B46)/SUMIFS(Bibli_finale!$M$2:$M$2416,Bibli_finale!$B$2:$B$2416,A46,Bibli_finale!$E$2:$E$2416,B46)</f>
        <v>99.72449489</v>
      </c>
      <c r="E46" s="9" t="n">
        <f aca="false">SUMIFS(Bibli_finale!$F$2:$F$2416,Bibli_finale!$B$2:$B$2416,A46,Bibli_finale!$E$2:$E$2416,B46)/SUMIFS(Bibli_finale!$M$2:$M$2416,Bibli_finale!$B$2:$B$2416,A46,Bibli_finale!$E$2:$E$2416,B46)</f>
        <v>0.141761275</v>
      </c>
      <c r="F46" s="10" t="n">
        <f aca="false">VLOOKUP(B46,$K$2:$M$9,2,0)</f>
        <v>0.0002</v>
      </c>
      <c r="G46" s="9" t="n">
        <f aca="false">VLOOKUP(B46,$K$2:$M$9,3,0)</f>
        <v>20</v>
      </c>
    </row>
    <row r="47" customFormat="false" ht="13.8" hidden="false" customHeight="false" outlineLevel="0" collapsed="false">
      <c r="A47" s="9" t="s">
        <v>117</v>
      </c>
      <c r="B47" s="9" t="s">
        <v>737</v>
      </c>
      <c r="C47" s="9" t="n">
        <v>20.2496470510332</v>
      </c>
      <c r="D47" s="9" t="n">
        <f aca="false">SUMIFS(Bibli_finale!$G$2:$G$2416,Bibli_finale!$B$2:$B$2416,A47,Bibli_finale!$E$2:$E$2416,B47)/SUMIFS(Bibli_finale!$M$2:$M$2416,Bibli_finale!$B$2:$B$2416,A47,Bibli_finale!$E$2:$E$2416,B47)</f>
        <v>96.12313833</v>
      </c>
      <c r="E47" s="9" t="n">
        <f aca="false">SUMIFS(Bibli_finale!$F$2:$F$2416,Bibli_finale!$B$2:$B$2416,A47,Bibli_finale!$E$2:$E$2416,B47)/SUMIFS(Bibli_finale!$M$2:$M$2416,Bibli_finale!$B$2:$B$2416,A47,Bibli_finale!$E$2:$E$2416,B47)</f>
        <v>0.093070654</v>
      </c>
      <c r="F47" s="10" t="n">
        <f aca="false">VLOOKUP(B47,$K$2:$M$9,2,0)</f>
        <v>0.002</v>
      </c>
      <c r="G47" s="9" t="n">
        <f aca="false">VLOOKUP(B47,$K$2:$M$9,3,0)</f>
        <v>20</v>
      </c>
    </row>
    <row r="48" customFormat="false" ht="13.8" hidden="false" customHeight="false" outlineLevel="0" collapsed="false">
      <c r="A48" s="9" t="s">
        <v>117</v>
      </c>
      <c r="B48" s="9" t="s">
        <v>734</v>
      </c>
      <c r="C48" s="9" t="n">
        <v>20.2496470510332</v>
      </c>
      <c r="D48" s="9" t="n">
        <f aca="false">SUMIFS(Bibli_finale!$G$2:$G$2416,Bibli_finale!$B$2:$B$2416,A48,Bibli_finale!$E$2:$E$2416,B48)/SUMIFS(Bibli_finale!$M$2:$M$2416,Bibli_finale!$B$2:$B$2416,A48,Bibli_finale!$E$2:$E$2416,B48)</f>
        <v>74.91371736</v>
      </c>
      <c r="E48" s="9" t="n">
        <f aca="false">SUMIFS(Bibli_finale!$F$2:$F$2416,Bibli_finale!$B$2:$B$2416,A48,Bibli_finale!$E$2:$E$2416,B48)/SUMIFS(Bibli_finale!$M$2:$M$2416,Bibli_finale!$B$2:$B$2416,A48,Bibli_finale!$E$2:$E$2416,B48)</f>
        <v>0.083725065</v>
      </c>
      <c r="F48" s="10" t="n">
        <f aca="false">VLOOKUP(B48,$K$2:$M$9,2,0)</f>
        <v>0.0002</v>
      </c>
      <c r="G48" s="9" t="n">
        <f aca="false">VLOOKUP(B48,$K$2:$M$9,3,0)</f>
        <v>20</v>
      </c>
    </row>
    <row r="49" customFormat="false" ht="13.8" hidden="false" customHeight="false" outlineLevel="0" collapsed="false">
      <c r="A49" s="9" t="s">
        <v>117</v>
      </c>
      <c r="B49" s="9" t="s">
        <v>735</v>
      </c>
      <c r="C49" s="9" t="n">
        <v>20.2496470510332</v>
      </c>
      <c r="D49" s="9" t="n">
        <f aca="false">SUMIFS(Bibli_finale!$G$2:$G$2416,Bibli_finale!$B$2:$B$2416,A49,Bibli_finale!$E$2:$E$2416,B49)/SUMIFS(Bibli_finale!$M$2:$M$2416,Bibli_finale!$B$2:$B$2416,A49,Bibli_finale!$E$2:$E$2416,B49)</f>
        <v>83.08085725</v>
      </c>
      <c r="E49" s="9" t="n">
        <f aca="false">SUMIFS(Bibli_finale!$F$2:$F$2416,Bibli_finale!$B$2:$B$2416,A49,Bibli_finale!$E$2:$E$2416,B49)/SUMIFS(Bibli_finale!$M$2:$M$2416,Bibli_finale!$B$2:$B$2416,A49,Bibli_finale!$E$2:$E$2416,B49)</f>
        <v>0.050370433</v>
      </c>
      <c r="F49" s="10" t="n">
        <f aca="false">VLOOKUP(B49,$K$2:$M$9,2,0)</f>
        <v>0.004</v>
      </c>
      <c r="G49" s="9" t="n">
        <f aca="false">VLOOKUP(B49,$K$2:$M$9,3,0)</f>
        <v>20</v>
      </c>
    </row>
    <row r="50" customFormat="false" ht="13.8" hidden="false" customHeight="false" outlineLevel="0" collapsed="false">
      <c r="A50" s="9" t="s">
        <v>6</v>
      </c>
      <c r="B50" s="9" t="s">
        <v>738</v>
      </c>
      <c r="C50" s="9" t="n">
        <v>35.9649741618421</v>
      </c>
      <c r="D50" s="9" t="n">
        <f aca="false">SUMIFS(Bibli_finale!$G$2:$G$2416,Bibli_finale!$B$2:$B$2416,A50,Bibli_finale!$E$2:$E$2416,B50)/SUMIFS(Bibli_finale!$M$2:$M$2416,Bibli_finale!$B$2:$B$2416,A50,Bibli_finale!$E$2:$E$2416,B50)</f>
        <v>20</v>
      </c>
      <c r="E50" s="9" t="n">
        <f aca="false">SUMIFS(Bibli_finale!$F$2:$F$2416,Bibli_finale!$B$2:$B$2416,A50,Bibli_finale!$E$2:$E$2416,B50)/SUMIFS(Bibli_finale!$M$2:$M$2416,Bibli_finale!$B$2:$B$2416,A50,Bibli_finale!$E$2:$E$2416,B50)</f>
        <v>0.15</v>
      </c>
      <c r="F50" s="10" t="n">
        <f aca="false">VLOOKUP(B50,$K$2:$M$9,2,0)</f>
        <v>0.001</v>
      </c>
      <c r="G50" s="9" t="n">
        <f aca="false">VLOOKUP(B50,$K$2:$M$9,3,0)</f>
        <v>5</v>
      </c>
    </row>
    <row r="51" customFormat="false" ht="13.8" hidden="false" customHeight="false" outlineLevel="0" collapsed="false">
      <c r="A51" s="9" t="s">
        <v>21</v>
      </c>
      <c r="B51" s="9" t="s">
        <v>738</v>
      </c>
      <c r="C51" s="9" t="n">
        <v>95.4300893351938</v>
      </c>
      <c r="D51" s="9" t="n">
        <f aca="false">SUMIFS(Bibli_finale!$G$2:$G$2416,Bibli_finale!$B$2:$B$2416,A51,Bibli_finale!$E$2:$E$2416,B51)/SUMIFS(Bibli_finale!$M$2:$M$2416,Bibli_finale!$B$2:$B$2416,A51,Bibli_finale!$E$2:$E$2416,B51)</f>
        <v>20</v>
      </c>
      <c r="E51" s="9" t="n">
        <f aca="false">SUMIFS(Bibli_finale!$F$2:$F$2416,Bibli_finale!$B$2:$B$2416,A51,Bibli_finale!$E$2:$E$2416,B51)/SUMIFS(Bibli_finale!$M$2:$M$2416,Bibli_finale!$B$2:$B$2416,A51,Bibli_finale!$E$2:$E$2416,B51)</f>
        <v>0.15</v>
      </c>
      <c r="F51" s="10" t="n">
        <f aca="false">VLOOKUP(B51,$K$2:$M$9,2,0)</f>
        <v>0.001</v>
      </c>
      <c r="G51" s="9" t="n">
        <f aca="false">VLOOKUP(B51,$K$2:$M$9,3,0)</f>
        <v>5</v>
      </c>
    </row>
    <row r="52" customFormat="false" ht="13.8" hidden="false" customHeight="false" outlineLevel="0" collapsed="false">
      <c r="A52" s="9" t="s">
        <v>52</v>
      </c>
      <c r="B52" s="9" t="s">
        <v>738</v>
      </c>
      <c r="C52" s="9" t="n">
        <v>44.5350376355406</v>
      </c>
      <c r="D52" s="9" t="n">
        <f aca="false">SUMIFS(Bibli_finale!$G$2:$G$2416,Bibli_finale!$B$2:$B$2416,A52,Bibli_finale!$E$2:$E$2416,B52)/SUMIFS(Bibli_finale!$M$2:$M$2416,Bibli_finale!$B$2:$B$2416,A52,Bibli_finale!$E$2:$E$2416,B52)</f>
        <v>20</v>
      </c>
      <c r="E52" s="9" t="n">
        <f aca="false">SUMIFS(Bibli_finale!$F$2:$F$2416,Bibli_finale!$B$2:$B$2416,A52,Bibli_finale!$E$2:$E$2416,B52)/SUMIFS(Bibli_finale!$M$2:$M$2416,Bibli_finale!$B$2:$B$2416,A52,Bibli_finale!$E$2:$E$2416,B52)</f>
        <v>0.15</v>
      </c>
      <c r="F52" s="10" t="n">
        <f aca="false">VLOOKUP(B52,$K$2:$M$9,2,0)</f>
        <v>0.001</v>
      </c>
      <c r="G52" s="9" t="n">
        <f aca="false">VLOOKUP(B52,$K$2:$M$9,3,0)</f>
        <v>5</v>
      </c>
    </row>
    <row r="53" customFormat="false" ht="13.8" hidden="false" customHeight="false" outlineLevel="0" collapsed="false">
      <c r="A53" s="9" t="s">
        <v>72</v>
      </c>
      <c r="B53" s="9" t="s">
        <v>738</v>
      </c>
      <c r="C53" s="9" t="n">
        <v>11.2344562185902</v>
      </c>
      <c r="D53" s="9" t="n">
        <f aca="false">SUMIFS(Bibli_finale!$G$2:$G$2416,Bibli_finale!$B$2:$B$2416,A53,Bibli_finale!$E$2:$E$2416,B53)/SUMIFS(Bibli_finale!$M$2:$M$2416,Bibli_finale!$B$2:$B$2416,A53,Bibli_finale!$E$2:$E$2416,B53)</f>
        <v>20</v>
      </c>
      <c r="E53" s="9" t="n">
        <f aca="false">SUMIFS(Bibli_finale!$F$2:$F$2416,Bibli_finale!$B$2:$B$2416,A53,Bibli_finale!$E$2:$E$2416,B53)/SUMIFS(Bibli_finale!$M$2:$M$2416,Bibli_finale!$B$2:$B$2416,A53,Bibli_finale!$E$2:$E$2416,B53)</f>
        <v>0.15</v>
      </c>
      <c r="F53" s="10" t="n">
        <f aca="false">VLOOKUP(B53,$K$2:$M$9,2,0)</f>
        <v>0.001</v>
      </c>
      <c r="G53" s="9" t="n">
        <f aca="false">VLOOKUP(B53,$K$2:$M$9,3,0)</f>
        <v>5</v>
      </c>
    </row>
    <row r="54" customFormat="false" ht="13.8" hidden="false" customHeight="false" outlineLevel="0" collapsed="false">
      <c r="A54" s="9" t="s">
        <v>90</v>
      </c>
      <c r="B54" s="9" t="s">
        <v>738</v>
      </c>
      <c r="C54" s="9" t="n">
        <v>23.5477071722206</v>
      </c>
      <c r="D54" s="9" t="n">
        <f aca="false">SUMIFS(Bibli_finale!$G$2:$G$2416,Bibli_finale!$B$2:$B$2416,A54,Bibli_finale!$E$2:$E$2416,B54)/SUMIFS(Bibli_finale!$M$2:$M$2416,Bibli_finale!$B$2:$B$2416,A54,Bibli_finale!$E$2:$E$2416,B54)</f>
        <v>20</v>
      </c>
      <c r="E54" s="9" t="n">
        <f aca="false">SUMIFS(Bibli_finale!$F$2:$F$2416,Bibli_finale!$B$2:$B$2416,A54,Bibli_finale!$E$2:$E$2416,B54)/SUMIFS(Bibli_finale!$M$2:$M$2416,Bibli_finale!$B$2:$B$2416,A54,Bibli_finale!$E$2:$E$2416,B54)</f>
        <v>0.15</v>
      </c>
      <c r="F54" s="10" t="n">
        <f aca="false">VLOOKUP(B54,$K$2:$M$9,2,0)</f>
        <v>0.001</v>
      </c>
      <c r="G54" s="9" t="n">
        <f aca="false">VLOOKUP(B54,$K$2:$M$9,3,0)</f>
        <v>5</v>
      </c>
    </row>
    <row r="55" customFormat="false" ht="13.8" hidden="false" customHeight="false" outlineLevel="0" collapsed="false">
      <c r="A55" s="9" t="s">
        <v>96</v>
      </c>
      <c r="B55" s="9" t="s">
        <v>738</v>
      </c>
      <c r="C55" s="9" t="n">
        <v>28.7005606893206</v>
      </c>
      <c r="D55" s="9" t="n">
        <f aca="false">SUMIFS(Bibli_finale!$G$2:$G$2416,Bibli_finale!$B$2:$B$2416,A55,Bibli_finale!$E$2:$E$2416,B55)/SUMIFS(Bibli_finale!$M$2:$M$2416,Bibli_finale!$B$2:$B$2416,A55,Bibli_finale!$E$2:$E$2416,B55)</f>
        <v>20</v>
      </c>
      <c r="E55" s="9" t="n">
        <f aca="false">SUMIFS(Bibli_finale!$F$2:$F$2416,Bibli_finale!$B$2:$B$2416,A55,Bibli_finale!$E$2:$E$2416,B55)/SUMIFS(Bibli_finale!$M$2:$M$2416,Bibli_finale!$B$2:$B$2416,A55,Bibli_finale!$E$2:$E$2416,B55)</f>
        <v>0.15</v>
      </c>
      <c r="F55" s="10" t="n">
        <f aca="false">VLOOKUP(B55,$K$2:$M$9,2,0)</f>
        <v>0.001</v>
      </c>
      <c r="G55" s="9" t="n">
        <f aca="false">VLOOKUP(B55,$K$2:$M$9,3,0)</f>
        <v>5</v>
      </c>
    </row>
    <row r="56" customFormat="false" ht="13.8" hidden="false" customHeight="false" outlineLevel="0" collapsed="false">
      <c r="A56" s="9" t="s">
        <v>103</v>
      </c>
      <c r="B56" s="9" t="s">
        <v>738</v>
      </c>
      <c r="C56" s="9" t="n">
        <v>42.3645154084128</v>
      </c>
      <c r="D56" s="9" t="n">
        <f aca="false">SUMIFS(Bibli_finale!$G$2:$G$2416,Bibli_finale!$B$2:$B$2416,A56,Bibli_finale!$E$2:$E$2416,B56)/SUMIFS(Bibli_finale!$M$2:$M$2416,Bibli_finale!$B$2:$B$2416,A56,Bibli_finale!$E$2:$E$2416,B56)</f>
        <v>20</v>
      </c>
      <c r="E56" s="9" t="n">
        <f aca="false">SUMIFS(Bibli_finale!$F$2:$F$2416,Bibli_finale!$B$2:$B$2416,A56,Bibli_finale!$E$2:$E$2416,B56)/SUMIFS(Bibli_finale!$M$2:$M$2416,Bibli_finale!$B$2:$B$2416,A56,Bibli_finale!$E$2:$E$2416,B56)</f>
        <v>0.15</v>
      </c>
      <c r="F56" s="10" t="n">
        <f aca="false">VLOOKUP(B56,$K$2:$M$9,2,0)</f>
        <v>0.001</v>
      </c>
      <c r="G56" s="9" t="n">
        <f aca="false">VLOOKUP(B56,$K$2:$M$9,3,0)</f>
        <v>5</v>
      </c>
    </row>
    <row r="57" customFormat="false" ht="13.8" hidden="false" customHeight="false" outlineLevel="0" collapsed="false">
      <c r="A57" s="9" t="s">
        <v>117</v>
      </c>
      <c r="B57" s="9" t="s">
        <v>738</v>
      </c>
      <c r="C57" s="9" t="n">
        <v>20.2496470510332</v>
      </c>
      <c r="D57" s="9" t="n">
        <f aca="false">SUMIFS(Bibli_finale!$G$2:$G$2416,Bibli_finale!$B$2:$B$2416,A57,Bibli_finale!$E$2:$E$2416,B57)/SUMIFS(Bibli_finale!$M$2:$M$2416,Bibli_finale!$B$2:$B$2416,A57,Bibli_finale!$E$2:$E$2416,B57)</f>
        <v>20</v>
      </c>
      <c r="E57" s="9" t="n">
        <f aca="false">SUMIFS(Bibli_finale!$F$2:$F$2416,Bibli_finale!$B$2:$B$2416,A57,Bibli_finale!$E$2:$E$2416,B57)/SUMIFS(Bibli_finale!$M$2:$M$2416,Bibli_finale!$B$2:$B$2416,A57,Bibli_finale!$E$2:$E$2416,B57)</f>
        <v>0.15</v>
      </c>
      <c r="F57" s="10" t="n">
        <f aca="false">VLOOKUP(B57,$K$2:$M$9,2,0)</f>
        <v>0.001</v>
      </c>
      <c r="G57" s="9" t="n">
        <f aca="false">VLOOKUP(B57,$K$2:$M$9,3,0)</f>
        <v>5</v>
      </c>
    </row>
    <row r="58" customFormat="false" ht="13.8" hidden="false" customHeight="false" outlineLevel="0" collapsed="false">
      <c r="A58" s="9" t="s">
        <v>6</v>
      </c>
      <c r="B58" s="9" t="s">
        <v>202</v>
      </c>
      <c r="C58" s="9" t="n">
        <v>35.9649741618421</v>
      </c>
      <c r="D58" s="9" t="n">
        <v>0</v>
      </c>
      <c r="E58" s="9" t="n">
        <v>0</v>
      </c>
      <c r="F58" s="10" t="n">
        <f aca="false">VLOOKUP(B58,$K$2:$M$9,2,0)</f>
        <v>0.99235</v>
      </c>
      <c r="G58" s="9" t="n">
        <f aca="false">VLOOKUP(B58,$K$2:$M$9,3,0)</f>
        <v>1</v>
      </c>
    </row>
    <row r="59" customFormat="false" ht="13.8" hidden="false" customHeight="false" outlineLevel="0" collapsed="false">
      <c r="A59" s="9" t="s">
        <v>21</v>
      </c>
      <c r="B59" s="9" t="s">
        <v>202</v>
      </c>
      <c r="C59" s="9" t="n">
        <v>95.4300893351938</v>
      </c>
      <c r="D59" s="9" t="n">
        <v>0</v>
      </c>
      <c r="E59" s="9" t="n">
        <v>0</v>
      </c>
      <c r="F59" s="10" t="n">
        <f aca="false">VLOOKUP(B59,$K$2:$M$9,2,0)</f>
        <v>0.99235</v>
      </c>
      <c r="G59" s="9" t="n">
        <f aca="false">VLOOKUP(B59,$K$2:$M$9,3,0)</f>
        <v>1</v>
      </c>
    </row>
    <row r="60" customFormat="false" ht="13.8" hidden="false" customHeight="false" outlineLevel="0" collapsed="false">
      <c r="A60" s="9" t="s">
        <v>52</v>
      </c>
      <c r="B60" s="9" t="s">
        <v>202</v>
      </c>
      <c r="C60" s="9" t="n">
        <v>44.5350376355406</v>
      </c>
      <c r="D60" s="9" t="n">
        <v>0</v>
      </c>
      <c r="E60" s="9" t="n">
        <v>0</v>
      </c>
      <c r="F60" s="10" t="n">
        <f aca="false">VLOOKUP(B60,$K$2:$M$9,2,0)</f>
        <v>0.99235</v>
      </c>
      <c r="G60" s="9" t="n">
        <f aca="false">VLOOKUP(B60,$K$2:$M$9,3,0)</f>
        <v>1</v>
      </c>
    </row>
    <row r="61" customFormat="false" ht="13.8" hidden="false" customHeight="false" outlineLevel="0" collapsed="false">
      <c r="A61" s="9" t="s">
        <v>72</v>
      </c>
      <c r="B61" s="9" t="s">
        <v>202</v>
      </c>
      <c r="C61" s="9" t="n">
        <v>11.2344562185902</v>
      </c>
      <c r="D61" s="9" t="n">
        <v>0</v>
      </c>
      <c r="E61" s="9" t="n">
        <v>0</v>
      </c>
      <c r="F61" s="10" t="n">
        <f aca="false">VLOOKUP(B61,$K$2:$M$9,2,0)</f>
        <v>0.99235</v>
      </c>
      <c r="G61" s="9" t="n">
        <f aca="false">VLOOKUP(B61,$K$2:$M$9,3,0)</f>
        <v>1</v>
      </c>
    </row>
    <row r="62" customFormat="false" ht="13.8" hidden="false" customHeight="false" outlineLevel="0" collapsed="false">
      <c r="A62" s="9" t="s">
        <v>90</v>
      </c>
      <c r="B62" s="9" t="s">
        <v>202</v>
      </c>
      <c r="C62" s="9" t="n">
        <v>23.5477071722206</v>
      </c>
      <c r="D62" s="9" t="n">
        <v>0</v>
      </c>
      <c r="E62" s="9" t="n">
        <v>0</v>
      </c>
      <c r="F62" s="10" t="n">
        <f aca="false">VLOOKUP(B62,$K$2:$M$9,2,0)</f>
        <v>0.99235</v>
      </c>
      <c r="G62" s="9" t="n">
        <f aca="false">VLOOKUP(B62,$K$2:$M$9,3,0)</f>
        <v>1</v>
      </c>
    </row>
    <row r="63" customFormat="false" ht="13.8" hidden="false" customHeight="false" outlineLevel="0" collapsed="false">
      <c r="A63" s="9" t="s">
        <v>96</v>
      </c>
      <c r="B63" s="9" t="s">
        <v>202</v>
      </c>
      <c r="C63" s="9" t="n">
        <v>28.7005606893206</v>
      </c>
      <c r="D63" s="9" t="n">
        <v>0</v>
      </c>
      <c r="E63" s="9" t="n">
        <v>0</v>
      </c>
      <c r="F63" s="10" t="n">
        <f aca="false">VLOOKUP(B63,$K$2:$M$9,2,0)</f>
        <v>0.99235</v>
      </c>
      <c r="G63" s="9" t="n">
        <f aca="false">VLOOKUP(B63,$K$2:$M$9,3,0)</f>
        <v>1</v>
      </c>
    </row>
    <row r="64" customFormat="false" ht="13.8" hidden="false" customHeight="false" outlineLevel="0" collapsed="false">
      <c r="A64" s="9" t="s">
        <v>103</v>
      </c>
      <c r="B64" s="9" t="s">
        <v>202</v>
      </c>
      <c r="C64" s="9" t="n">
        <v>42.3645154084128</v>
      </c>
      <c r="D64" s="9" t="n">
        <v>0</v>
      </c>
      <c r="E64" s="9" t="n">
        <v>0</v>
      </c>
      <c r="F64" s="10" t="n">
        <f aca="false">VLOOKUP(B64,$K$2:$M$9,2,0)</f>
        <v>0.99235</v>
      </c>
      <c r="G64" s="9" t="n">
        <f aca="false">VLOOKUP(B64,$K$2:$M$9,3,0)</f>
        <v>1</v>
      </c>
    </row>
    <row r="65" customFormat="false" ht="13.8" hidden="false" customHeight="false" outlineLevel="0" collapsed="false">
      <c r="A65" s="9" t="s">
        <v>117</v>
      </c>
      <c r="B65" s="9" t="s">
        <v>202</v>
      </c>
      <c r="C65" s="9" t="n">
        <v>20.2496470510332</v>
      </c>
      <c r="D65" s="9" t="n">
        <v>0</v>
      </c>
      <c r="E65" s="9" t="n">
        <v>0</v>
      </c>
      <c r="F65" s="10" t="n">
        <f aca="false">VLOOKUP(B65,$K$2:$M$9,2,0)</f>
        <v>0.99235</v>
      </c>
      <c r="G65" s="9" t="n">
        <f aca="false">VLOOKUP(B65,$K$2:$M$9,3,0)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188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2014-04-14T12:31:41Z</dcterms:created>
  <dc:creator>Emmanuel Fernandez</dc:creator>
  <dc:language>fr-FR</dc:language>
  <dcterms:modified xsi:type="dcterms:W3CDTF">2018-01-18T18:12:39Z</dcterms:modified>
  <cp:revision>14</cp:revision>
</cp:coreProperties>
</file>